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vrdolja\SkyDrive Pro\JAVNA NABAVA\2020\OSIGURANJA\"/>
    </mc:Choice>
  </mc:AlternateContent>
  <bookViews>
    <workbookView xWindow="0" yWindow="0" windowWidth="28800" windowHeight="11235" tabRatio="934" activeTab="3"/>
  </bookViews>
  <sheets>
    <sheet name="zbirno" sheetId="25" r:id="rId1"/>
    <sheet name="troskovnik_imovina" sheetId="6" r:id="rId2"/>
    <sheet name="troskovnik_odgovornost" sheetId="28" r:id="rId3"/>
    <sheet name="troskovnik_nezgoda" sheetId="24" r:id="rId4"/>
    <sheet name="troskovnik_vozila" sheetId="23" r:id="rId5"/>
    <sheet name="troskovnik_D&amp;O" sheetId="32" r:id="rId6"/>
    <sheet name="podjela po načinu osiguranja" sheetId="30" state="hidden" r:id="rId7"/>
    <sheet name="Sheet4" sheetId="41" state="hidden" r:id="rId8"/>
    <sheet name="novo 2019" sheetId="40" state="hidden" r:id="rId9"/>
    <sheet name="novac" sheetId="29" state="hidden" r:id="rId10"/>
    <sheet name="Sheet2" sheetId="38" state="hidden" r:id="rId11"/>
    <sheet name="os_17" sheetId="35" state="hidden" r:id="rId12"/>
    <sheet name="pivot" sheetId="36" state="hidden" r:id="rId13"/>
    <sheet name="Sheet3" sheetId="39" state="hidden" r:id="rId14"/>
  </sheets>
  <definedNames>
    <definedName name="_xlnm._FilterDatabase" localSheetId="4" hidden="1">troskovnik_vozila!$A$4:$AB$8</definedName>
    <definedName name="_xlnm.Print_Area" localSheetId="9">novac!$A$1:$F$9</definedName>
    <definedName name="_xlnm.Print_Area" localSheetId="6">'podjela po načinu osiguranja'!$A$1:$N$30</definedName>
    <definedName name="_xlnm.Print_Area" localSheetId="5">'troskovnik_D&amp;O'!$A$1:$H$25</definedName>
    <definedName name="_xlnm.Print_Area" localSheetId="1">troskovnik_imovina!$A$1:$H$24</definedName>
    <definedName name="_xlnm.Print_Area" localSheetId="3">troskovnik_nezgoda!$A$1:$H$10</definedName>
    <definedName name="_xlnm.Print_Area" localSheetId="2">troskovnik_odgovornost!$A$1:$H$31</definedName>
    <definedName name="_xlnm.Print_Area" localSheetId="4">troskovnik_vozila!$A$2:$Y$8</definedName>
    <definedName name="_xlnm.Print_Area" localSheetId="0">zbirno!$A$1:$D$11</definedName>
  </definedNames>
  <calcPr calcId="162913"/>
  <pivotCaches>
    <pivotCache cacheId="0" r:id="rId15"/>
    <pivotCache cacheId="1" r:id="rId16"/>
    <pivotCache cacheId="2" r:id="rId17"/>
  </pivotCaches>
</workbook>
</file>

<file path=xl/calcChain.xml><?xml version="1.0" encoding="utf-8"?>
<calcChain xmlns="http://schemas.openxmlformats.org/spreadsheetml/2006/main">
  <c r="C7" i="25" l="1"/>
  <c r="D6" i="32" l="1"/>
  <c r="C8" i="32"/>
  <c r="C6" i="32"/>
  <c r="G9" i="32"/>
  <c r="F9" i="32"/>
  <c r="H6" i="32"/>
  <c r="H9" i="32" s="1"/>
  <c r="C7" i="6" l="1"/>
  <c r="J40" i="30"/>
  <c r="C5" i="6"/>
  <c r="I35" i="30" l="1"/>
  <c r="I40" i="30" s="1"/>
  <c r="I33" i="30"/>
  <c r="F31" i="28" l="1"/>
  <c r="C6" i="25" s="1"/>
  <c r="F26" i="28"/>
  <c r="F22" i="28"/>
  <c r="F24" i="6"/>
  <c r="X5" i="23"/>
  <c r="Y5" i="23" s="1"/>
  <c r="D17" i="6"/>
  <c r="D20" i="6"/>
  <c r="D15" i="6"/>
  <c r="D14" i="6"/>
  <c r="D13" i="6"/>
  <c r="D12" i="6"/>
  <c r="D11" i="6"/>
  <c r="K26" i="30"/>
  <c r="M25" i="30"/>
  <c r="C9" i="25" l="1"/>
  <c r="H24" i="28"/>
  <c r="H14" i="28"/>
  <c r="H22" i="28" s="1"/>
  <c r="H29" i="28"/>
  <c r="H28" i="28"/>
  <c r="H26" i="28"/>
  <c r="H31" i="28" l="1"/>
  <c r="G7" i="30" l="1"/>
  <c r="C6" i="6"/>
  <c r="C18" i="6" l="1"/>
  <c r="E10" i="24"/>
  <c r="F10" i="24" s="1"/>
  <c r="H10" i="24" l="1"/>
  <c r="D9" i="25" l="1"/>
  <c r="D28" i="28" l="1"/>
  <c r="D10" i="6" l="1"/>
  <c r="D9" i="6"/>
  <c r="M23" i="30" l="1"/>
  <c r="M24" i="30"/>
  <c r="G9" i="30"/>
  <c r="H8" i="30"/>
  <c r="H12" i="30" s="1"/>
  <c r="G8" i="30"/>
  <c r="G6" i="30"/>
  <c r="G5" i="30"/>
  <c r="M11" i="36"/>
  <c r="M15" i="36" s="1"/>
  <c r="O10" i="36"/>
  <c r="O9" i="36"/>
  <c r="J8" i="36"/>
  <c r="K7" i="36"/>
  <c r="K11" i="36" s="1"/>
  <c r="J7" i="36"/>
  <c r="J6" i="36"/>
  <c r="N5" i="36"/>
  <c r="J5" i="36"/>
  <c r="J4" i="36"/>
  <c r="M6241" i="35"/>
  <c r="N6240" i="35"/>
  <c r="M6240" i="35"/>
  <c r="N6239" i="35"/>
  <c r="M6239" i="35"/>
  <c r="N6238" i="35"/>
  <c r="M6238" i="35"/>
  <c r="N6237" i="35"/>
  <c r="M6237" i="35"/>
  <c r="N6236" i="35"/>
  <c r="M6236" i="35"/>
  <c r="N6235" i="35"/>
  <c r="M6235" i="35"/>
  <c r="N6234" i="35"/>
  <c r="M6234" i="35"/>
  <c r="N6233" i="35"/>
  <c r="M6233" i="35"/>
  <c r="N6232" i="35"/>
  <c r="M6232" i="35"/>
  <c r="N6231" i="35"/>
  <c r="M6231" i="35"/>
  <c r="N6230" i="35"/>
  <c r="M6230" i="35"/>
  <c r="N6229" i="35"/>
  <c r="M6229" i="35"/>
  <c r="N6228" i="35"/>
  <c r="M6228" i="35"/>
  <c r="N6227" i="35"/>
  <c r="M6227" i="35"/>
  <c r="N6226" i="35"/>
  <c r="M6226" i="35"/>
  <c r="N6225" i="35"/>
  <c r="M6225" i="35"/>
  <c r="N6224" i="35"/>
  <c r="M6224" i="35"/>
  <c r="N6223" i="35"/>
  <c r="M6223" i="35"/>
  <c r="N6222" i="35"/>
  <c r="M6222" i="35"/>
  <c r="N6221" i="35"/>
  <c r="M6221" i="35"/>
  <c r="N6220" i="35"/>
  <c r="M6220" i="35"/>
  <c r="N6219" i="35"/>
  <c r="M6219" i="35"/>
  <c r="N6218" i="35"/>
  <c r="M6218" i="35"/>
  <c r="N6217" i="35"/>
  <c r="M6217" i="35"/>
  <c r="N6216" i="35"/>
  <c r="M6216" i="35"/>
  <c r="N6215" i="35"/>
  <c r="M6215" i="35"/>
  <c r="N6214" i="35"/>
  <c r="M6214" i="35"/>
  <c r="N6213" i="35"/>
  <c r="M6213" i="35"/>
  <c r="N6212" i="35"/>
  <c r="M6212" i="35"/>
  <c r="N6211" i="35"/>
  <c r="M6211" i="35"/>
  <c r="N6210" i="35"/>
  <c r="M6210" i="35"/>
  <c r="N6209" i="35"/>
  <c r="M6209" i="35"/>
  <c r="N6208" i="35"/>
  <c r="M6208" i="35"/>
  <c r="N6207" i="35"/>
  <c r="M6207" i="35"/>
  <c r="N6206" i="35"/>
  <c r="M6206" i="35"/>
  <c r="N6205" i="35"/>
  <c r="M6205" i="35"/>
  <c r="N6204" i="35"/>
  <c r="M6204" i="35"/>
  <c r="N6203" i="35"/>
  <c r="M6203" i="35"/>
  <c r="N6202" i="35"/>
  <c r="M6202" i="35"/>
  <c r="N6201" i="35"/>
  <c r="M6201" i="35"/>
  <c r="N6200" i="35"/>
  <c r="M6200" i="35"/>
  <c r="N6199" i="35"/>
  <c r="M6199" i="35"/>
  <c r="N6198" i="35"/>
  <c r="M6198" i="35"/>
  <c r="N6197" i="35"/>
  <c r="M6197" i="35"/>
  <c r="N6196" i="35"/>
  <c r="M6196" i="35"/>
  <c r="N6195" i="35"/>
  <c r="M6195" i="35"/>
  <c r="N6194" i="35"/>
  <c r="M6194" i="35"/>
  <c r="N6193" i="35"/>
  <c r="M6193" i="35"/>
  <c r="N6192" i="35"/>
  <c r="M6192" i="35"/>
  <c r="N6191" i="35"/>
  <c r="M6191" i="35"/>
  <c r="N6190" i="35"/>
  <c r="M6190" i="35"/>
  <c r="N6189" i="35"/>
  <c r="M6189" i="35"/>
  <c r="N6188" i="35"/>
  <c r="M6188" i="35"/>
  <c r="N6187" i="35"/>
  <c r="M6187" i="35"/>
  <c r="N6186" i="35"/>
  <c r="M6186" i="35"/>
  <c r="N6185" i="35"/>
  <c r="M6185" i="35"/>
  <c r="N6184" i="35"/>
  <c r="M6184" i="35"/>
  <c r="N6183" i="35"/>
  <c r="M6183" i="35"/>
  <c r="N6182" i="35"/>
  <c r="M6182" i="35"/>
  <c r="N6181" i="35"/>
  <c r="M6181" i="35"/>
  <c r="N6180" i="35"/>
  <c r="M6180" i="35"/>
  <c r="N6179" i="35"/>
  <c r="M6179" i="35"/>
  <c r="N6178" i="35"/>
  <c r="M6178" i="35"/>
  <c r="N6177" i="35"/>
  <c r="M6177" i="35"/>
  <c r="N6176" i="35"/>
  <c r="M6176" i="35"/>
  <c r="N6175" i="35"/>
  <c r="M6175" i="35"/>
  <c r="N6174" i="35"/>
  <c r="M6174" i="35"/>
  <c r="N6173" i="35"/>
  <c r="M6173" i="35"/>
  <c r="N6172" i="35"/>
  <c r="M6172" i="35"/>
  <c r="N6171" i="35"/>
  <c r="M6171" i="35"/>
  <c r="N6170" i="35"/>
  <c r="M6170" i="35"/>
  <c r="N6169" i="35"/>
  <c r="M6169" i="35"/>
  <c r="N6168" i="35"/>
  <c r="M6168" i="35"/>
  <c r="N6167" i="35"/>
  <c r="M6167" i="35"/>
  <c r="N6166" i="35"/>
  <c r="M6166" i="35"/>
  <c r="N6165" i="35"/>
  <c r="M6165" i="35"/>
  <c r="N6164" i="35"/>
  <c r="M6164" i="35"/>
  <c r="N6163" i="35"/>
  <c r="M6163" i="35"/>
  <c r="N6162" i="35"/>
  <c r="M6162" i="35"/>
  <c r="N6161" i="35"/>
  <c r="M6161" i="35"/>
  <c r="N6160" i="35"/>
  <c r="M6160" i="35"/>
  <c r="N6159" i="35"/>
  <c r="M6159" i="35"/>
  <c r="N6158" i="35"/>
  <c r="M6158" i="35"/>
  <c r="N6157" i="35"/>
  <c r="M6157" i="35"/>
  <c r="N6156" i="35"/>
  <c r="M6156" i="35"/>
  <c r="N6155" i="35"/>
  <c r="M6155" i="35"/>
  <c r="N6154" i="35"/>
  <c r="M6154" i="35"/>
  <c r="N6153" i="35"/>
  <c r="M6153" i="35"/>
  <c r="N6152" i="35"/>
  <c r="M6152" i="35"/>
  <c r="N6151" i="35"/>
  <c r="M6151" i="35"/>
  <c r="N6150" i="35"/>
  <c r="M6150" i="35"/>
  <c r="N6149" i="35"/>
  <c r="M6149" i="35"/>
  <c r="N6148" i="35"/>
  <c r="M6148" i="35"/>
  <c r="N6147" i="35"/>
  <c r="M6147" i="35"/>
  <c r="N6146" i="35"/>
  <c r="M6146" i="35"/>
  <c r="N6145" i="35"/>
  <c r="M6145" i="35"/>
  <c r="N6144" i="35"/>
  <c r="M6144" i="35"/>
  <c r="N6143" i="35"/>
  <c r="M6143" i="35"/>
  <c r="N6142" i="35"/>
  <c r="M6142" i="35"/>
  <c r="N6141" i="35"/>
  <c r="M6141" i="35"/>
  <c r="N6140" i="35"/>
  <c r="M6140" i="35"/>
  <c r="N6139" i="35"/>
  <c r="M6139" i="35"/>
  <c r="N6138" i="35"/>
  <c r="M6138" i="35"/>
  <c r="N6137" i="35"/>
  <c r="M6137" i="35"/>
  <c r="N6136" i="35"/>
  <c r="M6136" i="35"/>
  <c r="N6135" i="35"/>
  <c r="M6135" i="35"/>
  <c r="N6134" i="35"/>
  <c r="M6134" i="35"/>
  <c r="N6133" i="35"/>
  <c r="M6133" i="35"/>
  <c r="N6132" i="35"/>
  <c r="M6132" i="35"/>
  <c r="N6131" i="35"/>
  <c r="M6131" i="35"/>
  <c r="N6130" i="35"/>
  <c r="M6130" i="35"/>
  <c r="N6129" i="35"/>
  <c r="M6129" i="35"/>
  <c r="N6128" i="35"/>
  <c r="M6128" i="35"/>
  <c r="N6127" i="35"/>
  <c r="M6127" i="35"/>
  <c r="N6126" i="35"/>
  <c r="M6126" i="35"/>
  <c r="N6125" i="35"/>
  <c r="M6125" i="35"/>
  <c r="N6124" i="35"/>
  <c r="M6124" i="35"/>
  <c r="N6123" i="35"/>
  <c r="M6123" i="35"/>
  <c r="N6122" i="35"/>
  <c r="M6122" i="35"/>
  <c r="N6121" i="35"/>
  <c r="M6121" i="35"/>
  <c r="N6120" i="35"/>
  <c r="M6120" i="35"/>
  <c r="N6119" i="35"/>
  <c r="M6119" i="35"/>
  <c r="N6118" i="35"/>
  <c r="M6118" i="35"/>
  <c r="N6117" i="35"/>
  <c r="M6117" i="35"/>
  <c r="N6116" i="35"/>
  <c r="M6116" i="35"/>
  <c r="N6115" i="35"/>
  <c r="M6115" i="35"/>
  <c r="N6114" i="35"/>
  <c r="M6114" i="35"/>
  <c r="N6113" i="35"/>
  <c r="M6113" i="35"/>
  <c r="N6112" i="35"/>
  <c r="M6112" i="35"/>
  <c r="N6111" i="35"/>
  <c r="M6111" i="35"/>
  <c r="N6110" i="35"/>
  <c r="M6110" i="35"/>
  <c r="N6109" i="35"/>
  <c r="M6109" i="35"/>
  <c r="N6108" i="35"/>
  <c r="M6108" i="35"/>
  <c r="N6107" i="35"/>
  <c r="M6107" i="35"/>
  <c r="N6106" i="35"/>
  <c r="M6106" i="35"/>
  <c r="N6105" i="35"/>
  <c r="M6105" i="35"/>
  <c r="N6104" i="35"/>
  <c r="M6104" i="35"/>
  <c r="N6103" i="35"/>
  <c r="M6103" i="35"/>
  <c r="N6102" i="35"/>
  <c r="M6102" i="35"/>
  <c r="N6101" i="35"/>
  <c r="M6101" i="35"/>
  <c r="N6100" i="35"/>
  <c r="M6100" i="35"/>
  <c r="N6099" i="35"/>
  <c r="M6099" i="35"/>
  <c r="N6098" i="35"/>
  <c r="M6098" i="35"/>
  <c r="N6097" i="35"/>
  <c r="M6097" i="35"/>
  <c r="N6096" i="35"/>
  <c r="M6096" i="35"/>
  <c r="N6095" i="35"/>
  <c r="M6095" i="35"/>
  <c r="N6094" i="35"/>
  <c r="M6094" i="35"/>
  <c r="N6093" i="35"/>
  <c r="M6093" i="35"/>
  <c r="N6092" i="35"/>
  <c r="M6092" i="35"/>
  <c r="N6091" i="35"/>
  <c r="M6091" i="35"/>
  <c r="N6090" i="35"/>
  <c r="M6090" i="35"/>
  <c r="N6089" i="35"/>
  <c r="M6089" i="35"/>
  <c r="N6088" i="35"/>
  <c r="M6088" i="35"/>
  <c r="N6087" i="35"/>
  <c r="M6087" i="35"/>
  <c r="N6086" i="35"/>
  <c r="M6086" i="35"/>
  <c r="N6085" i="35"/>
  <c r="M6085" i="35"/>
  <c r="N6084" i="35"/>
  <c r="M6084" i="35"/>
  <c r="N6083" i="35"/>
  <c r="M6083" i="35"/>
  <c r="N6082" i="35"/>
  <c r="M6082" i="35"/>
  <c r="N6081" i="35"/>
  <c r="M6081" i="35"/>
  <c r="N6080" i="35"/>
  <c r="M6080" i="35"/>
  <c r="N6079" i="35"/>
  <c r="M6079" i="35"/>
  <c r="N6078" i="35"/>
  <c r="M6078" i="35"/>
  <c r="N6077" i="35"/>
  <c r="M6077" i="35"/>
  <c r="N6076" i="35"/>
  <c r="M6076" i="35"/>
  <c r="N6075" i="35"/>
  <c r="M6075" i="35"/>
  <c r="N6074" i="35"/>
  <c r="M6074" i="35"/>
  <c r="N6073" i="35"/>
  <c r="M6073" i="35"/>
  <c r="N6072" i="35"/>
  <c r="M6072" i="35"/>
  <c r="N6071" i="35"/>
  <c r="M6071" i="35"/>
  <c r="N6070" i="35"/>
  <c r="M6070" i="35"/>
  <c r="N6069" i="35"/>
  <c r="M6069" i="35"/>
  <c r="N6068" i="35"/>
  <c r="M6068" i="35"/>
  <c r="N6067" i="35"/>
  <c r="M6067" i="35"/>
  <c r="N6066" i="35"/>
  <c r="M6066" i="35"/>
  <c r="N6065" i="35"/>
  <c r="M6065" i="35"/>
  <c r="N6064" i="35"/>
  <c r="M6064" i="35"/>
  <c r="N6063" i="35"/>
  <c r="M6063" i="35"/>
  <c r="N6062" i="35"/>
  <c r="M6062" i="35"/>
  <c r="N6061" i="35"/>
  <c r="M6061" i="35"/>
  <c r="N6060" i="35"/>
  <c r="M6060" i="35"/>
  <c r="N6059" i="35"/>
  <c r="M6059" i="35"/>
  <c r="N6058" i="35"/>
  <c r="M6058" i="35"/>
  <c r="N6057" i="35"/>
  <c r="M6057" i="35"/>
  <c r="N6056" i="35"/>
  <c r="M6056" i="35"/>
  <c r="N6055" i="35"/>
  <c r="M6055" i="35"/>
  <c r="N6054" i="35"/>
  <c r="M6054" i="35"/>
  <c r="N6053" i="35"/>
  <c r="M6053" i="35"/>
  <c r="N6052" i="35"/>
  <c r="M6052" i="35"/>
  <c r="N6051" i="35"/>
  <c r="M6051" i="35"/>
  <c r="N6050" i="35"/>
  <c r="M6050" i="35"/>
  <c r="N6049" i="35"/>
  <c r="M6049" i="35"/>
  <c r="N6048" i="35"/>
  <c r="M6048" i="35"/>
  <c r="N6047" i="35"/>
  <c r="M6047" i="35"/>
  <c r="N6046" i="35"/>
  <c r="M6046" i="35"/>
  <c r="N6045" i="35"/>
  <c r="M6045" i="35"/>
  <c r="N6044" i="35"/>
  <c r="M6044" i="35"/>
  <c r="N6043" i="35"/>
  <c r="M6043" i="35"/>
  <c r="N6042" i="35"/>
  <c r="M6042" i="35"/>
  <c r="N6041" i="35"/>
  <c r="M6041" i="35"/>
  <c r="N6040" i="35"/>
  <c r="M6040" i="35"/>
  <c r="N6039" i="35"/>
  <c r="M6039" i="35"/>
  <c r="N6038" i="35"/>
  <c r="M6038" i="35"/>
  <c r="N6037" i="35"/>
  <c r="M6037" i="35"/>
  <c r="N6036" i="35"/>
  <c r="M6036" i="35"/>
  <c r="N6035" i="35"/>
  <c r="M6035" i="35"/>
  <c r="N6034" i="35"/>
  <c r="M6034" i="35"/>
  <c r="N6033" i="35"/>
  <c r="M6033" i="35"/>
  <c r="N6032" i="35"/>
  <c r="M6032" i="35"/>
  <c r="N6031" i="35"/>
  <c r="M6031" i="35"/>
  <c r="N6030" i="35"/>
  <c r="M6030" i="35"/>
  <c r="N6029" i="35"/>
  <c r="M6029" i="35"/>
  <c r="N6028" i="35"/>
  <c r="M6028" i="35"/>
  <c r="N6027" i="35"/>
  <c r="M6027" i="35"/>
  <c r="N6026" i="35"/>
  <c r="M6026" i="35"/>
  <c r="N6025" i="35"/>
  <c r="M6025" i="35"/>
  <c r="N6024" i="35"/>
  <c r="M6024" i="35"/>
  <c r="N6023" i="35"/>
  <c r="M6023" i="35"/>
  <c r="N6022" i="35"/>
  <c r="M6022" i="35"/>
  <c r="N6021" i="35"/>
  <c r="M6021" i="35"/>
  <c r="N6020" i="35"/>
  <c r="M6020" i="35"/>
  <c r="N6019" i="35"/>
  <c r="M6019" i="35"/>
  <c r="N6018" i="35"/>
  <c r="M6018" i="35"/>
  <c r="N6017" i="35"/>
  <c r="M6017" i="35"/>
  <c r="N6016" i="35"/>
  <c r="M6016" i="35"/>
  <c r="N6015" i="35"/>
  <c r="M6015" i="35"/>
  <c r="N6014" i="35"/>
  <c r="M6014" i="35"/>
  <c r="N6013" i="35"/>
  <c r="M6013" i="35"/>
  <c r="N6012" i="35"/>
  <c r="M6012" i="35"/>
  <c r="N6011" i="35"/>
  <c r="M6011" i="35"/>
  <c r="N6010" i="35"/>
  <c r="M6010" i="35"/>
  <c r="N6009" i="35"/>
  <c r="M6009" i="35"/>
  <c r="N6008" i="35"/>
  <c r="M6008" i="35"/>
  <c r="N6007" i="35"/>
  <c r="M6007" i="35"/>
  <c r="N6006" i="35"/>
  <c r="M6006" i="35"/>
  <c r="N6005" i="35"/>
  <c r="M6005" i="35"/>
  <c r="N6004" i="35"/>
  <c r="M6004" i="35"/>
  <c r="N6003" i="35"/>
  <c r="M6003" i="35"/>
  <c r="N6002" i="35"/>
  <c r="M6002" i="35"/>
  <c r="N6001" i="35"/>
  <c r="M6001" i="35"/>
  <c r="N6000" i="35"/>
  <c r="M6000" i="35"/>
  <c r="N5999" i="35"/>
  <c r="M5999" i="35"/>
  <c r="N5998" i="35"/>
  <c r="M5998" i="35"/>
  <c r="N5997" i="35"/>
  <c r="M5997" i="35"/>
  <c r="N5996" i="35"/>
  <c r="M5996" i="35"/>
  <c r="N5995" i="35"/>
  <c r="M5995" i="35"/>
  <c r="N5994" i="35"/>
  <c r="M5994" i="35"/>
  <c r="N5993" i="35"/>
  <c r="M5993" i="35"/>
  <c r="N5992" i="35"/>
  <c r="M5992" i="35"/>
  <c r="N5991" i="35"/>
  <c r="M5991" i="35"/>
  <c r="N5990" i="35"/>
  <c r="M5990" i="35"/>
  <c r="N5989" i="35"/>
  <c r="M5989" i="35"/>
  <c r="N5988" i="35"/>
  <c r="M5988" i="35"/>
  <c r="N5987" i="35"/>
  <c r="M5987" i="35"/>
  <c r="N5986" i="35"/>
  <c r="M5986" i="35"/>
  <c r="N5985" i="35"/>
  <c r="M5985" i="35"/>
  <c r="N5984" i="35"/>
  <c r="M5984" i="35"/>
  <c r="N5983" i="35"/>
  <c r="M5983" i="35"/>
  <c r="N5982" i="35"/>
  <c r="M5982" i="35"/>
  <c r="N5981" i="35"/>
  <c r="M5981" i="35"/>
  <c r="N5980" i="35"/>
  <c r="M5980" i="35"/>
  <c r="N5979" i="35"/>
  <c r="M5979" i="35"/>
  <c r="N5978" i="35"/>
  <c r="M5978" i="35"/>
  <c r="N5977" i="35"/>
  <c r="M5977" i="35"/>
  <c r="N5976" i="35"/>
  <c r="M5976" i="35"/>
  <c r="N5975" i="35"/>
  <c r="M5975" i="35"/>
  <c r="N5974" i="35"/>
  <c r="M5974" i="35"/>
  <c r="N5973" i="35"/>
  <c r="M5973" i="35"/>
  <c r="N5972" i="35"/>
  <c r="M5972" i="35"/>
  <c r="N5971" i="35"/>
  <c r="M5971" i="35"/>
  <c r="N5970" i="35"/>
  <c r="M5970" i="35"/>
  <c r="N5969" i="35"/>
  <c r="M5969" i="35"/>
  <c r="N5968" i="35"/>
  <c r="M5968" i="35"/>
  <c r="N5967" i="35"/>
  <c r="M5967" i="35"/>
  <c r="N5966" i="35"/>
  <c r="M5966" i="35"/>
  <c r="N5965" i="35"/>
  <c r="M5965" i="35"/>
  <c r="N5964" i="35"/>
  <c r="M5964" i="35"/>
  <c r="N5963" i="35"/>
  <c r="M5963" i="35"/>
  <c r="N5962" i="35"/>
  <c r="M5962" i="35"/>
  <c r="N5961" i="35"/>
  <c r="M5961" i="35"/>
  <c r="N5960" i="35"/>
  <c r="M5960" i="35"/>
  <c r="N5959" i="35"/>
  <c r="M5959" i="35"/>
  <c r="N5958" i="35"/>
  <c r="M5958" i="35"/>
  <c r="N5957" i="35"/>
  <c r="M5957" i="35"/>
  <c r="N5956" i="35"/>
  <c r="M5956" i="35"/>
  <c r="N5955" i="35"/>
  <c r="M5955" i="35"/>
  <c r="N5954" i="35"/>
  <c r="M5954" i="35"/>
  <c r="N5953" i="35"/>
  <c r="M5953" i="35"/>
  <c r="N5952" i="35"/>
  <c r="M5952" i="35"/>
  <c r="N5951" i="35"/>
  <c r="M5951" i="35"/>
  <c r="N5950" i="35"/>
  <c r="M5950" i="35"/>
  <c r="N5949" i="35"/>
  <c r="M5949" i="35"/>
  <c r="N5948" i="35"/>
  <c r="M5948" i="35"/>
  <c r="N5947" i="35"/>
  <c r="M5947" i="35"/>
  <c r="N5946" i="35"/>
  <c r="M5946" i="35"/>
  <c r="N5945" i="35"/>
  <c r="M5945" i="35"/>
  <c r="N5944" i="35"/>
  <c r="M5944" i="35"/>
  <c r="N5943" i="35"/>
  <c r="M5943" i="35"/>
  <c r="N5942" i="35"/>
  <c r="M5942" i="35"/>
  <c r="N5941" i="35"/>
  <c r="M5941" i="35"/>
  <c r="N5940" i="35"/>
  <c r="M5940" i="35"/>
  <c r="N5939" i="35"/>
  <c r="M5939" i="35"/>
  <c r="N5938" i="35"/>
  <c r="M5938" i="35"/>
  <c r="N5937" i="35"/>
  <c r="M5937" i="35"/>
  <c r="N5936" i="35"/>
  <c r="M5936" i="35"/>
  <c r="N5935" i="35"/>
  <c r="M5935" i="35"/>
  <c r="N5934" i="35"/>
  <c r="M5934" i="35"/>
  <c r="N5933" i="35"/>
  <c r="M5933" i="35"/>
  <c r="N5932" i="35"/>
  <c r="M5932" i="35"/>
  <c r="N5931" i="35"/>
  <c r="M5931" i="35"/>
  <c r="N5930" i="35"/>
  <c r="M5930" i="35"/>
  <c r="N5929" i="35"/>
  <c r="M5929" i="35"/>
  <c r="N5928" i="35"/>
  <c r="M5928" i="35"/>
  <c r="N5927" i="35"/>
  <c r="M5927" i="35"/>
  <c r="N5926" i="35"/>
  <c r="M5926" i="35"/>
  <c r="N5925" i="35"/>
  <c r="M5925" i="35"/>
  <c r="N5924" i="35"/>
  <c r="M5924" i="35"/>
  <c r="N5923" i="35"/>
  <c r="M5923" i="35"/>
  <c r="N5922" i="35"/>
  <c r="M5922" i="35"/>
  <c r="N5921" i="35"/>
  <c r="M5921" i="35"/>
  <c r="N5920" i="35"/>
  <c r="M5920" i="35"/>
  <c r="N5919" i="35"/>
  <c r="M5919" i="35"/>
  <c r="N5918" i="35"/>
  <c r="M5918" i="35"/>
  <c r="N5917" i="35"/>
  <c r="M5917" i="35"/>
  <c r="N5916" i="35"/>
  <c r="M5916" i="35"/>
  <c r="N5915" i="35"/>
  <c r="M5915" i="35"/>
  <c r="N5914" i="35"/>
  <c r="M5914" i="35"/>
  <c r="N5913" i="35"/>
  <c r="M5913" i="35"/>
  <c r="N5912" i="35"/>
  <c r="M5912" i="35"/>
  <c r="N5911" i="35"/>
  <c r="M5911" i="35"/>
  <c r="N5910" i="35"/>
  <c r="M5910" i="35"/>
  <c r="N5909" i="35"/>
  <c r="M5909" i="35"/>
  <c r="N5908" i="35"/>
  <c r="M5908" i="35"/>
  <c r="N5907" i="35"/>
  <c r="M5907" i="35"/>
  <c r="N5906" i="35"/>
  <c r="M5906" i="35"/>
  <c r="N5905" i="35"/>
  <c r="M5905" i="35"/>
  <c r="N5904" i="35"/>
  <c r="M5904" i="35"/>
  <c r="N5903" i="35"/>
  <c r="M5903" i="35"/>
  <c r="N5902" i="35"/>
  <c r="M5902" i="35"/>
  <c r="N5901" i="35"/>
  <c r="M5901" i="35"/>
  <c r="N5900" i="35"/>
  <c r="M5900" i="35"/>
  <c r="N5899" i="35"/>
  <c r="M5899" i="35"/>
  <c r="N5898" i="35"/>
  <c r="M5898" i="35"/>
  <c r="N5897" i="35"/>
  <c r="M5897" i="35"/>
  <c r="N5896" i="35"/>
  <c r="M5896" i="35"/>
  <c r="N5895" i="35"/>
  <c r="M5895" i="35"/>
  <c r="N5894" i="35"/>
  <c r="M5894" i="35"/>
  <c r="N5893" i="35"/>
  <c r="M5893" i="35"/>
  <c r="N5892" i="35"/>
  <c r="M5892" i="35"/>
  <c r="N5891" i="35"/>
  <c r="M5891" i="35"/>
  <c r="N5890" i="35"/>
  <c r="M5890" i="35"/>
  <c r="N5889" i="35"/>
  <c r="M5889" i="35"/>
  <c r="N5888" i="35"/>
  <c r="M5888" i="35"/>
  <c r="N5887" i="35"/>
  <c r="M5887" i="35"/>
  <c r="N5886" i="35"/>
  <c r="M5886" i="35"/>
  <c r="N5885" i="35"/>
  <c r="M5885" i="35"/>
  <c r="N5884" i="35"/>
  <c r="M5884" i="35"/>
  <c r="N5883" i="35"/>
  <c r="M5883" i="35"/>
  <c r="N5882" i="35"/>
  <c r="M5882" i="35"/>
  <c r="N5881" i="35"/>
  <c r="M5881" i="35"/>
  <c r="N5880" i="35"/>
  <c r="M5880" i="35"/>
  <c r="N5879" i="35"/>
  <c r="M5879" i="35"/>
  <c r="N5878" i="35"/>
  <c r="M5878" i="35"/>
  <c r="N5877" i="35"/>
  <c r="M5877" i="35"/>
  <c r="N5876" i="35"/>
  <c r="M5876" i="35"/>
  <c r="N5875" i="35"/>
  <c r="M5875" i="35"/>
  <c r="N5874" i="35"/>
  <c r="M5874" i="35"/>
  <c r="N5873" i="35"/>
  <c r="M5873" i="35"/>
  <c r="N5872" i="35"/>
  <c r="M5872" i="35"/>
  <c r="N5871" i="35"/>
  <c r="M5871" i="35"/>
  <c r="N5870" i="35"/>
  <c r="M5870" i="35"/>
  <c r="N5869" i="35"/>
  <c r="M5869" i="35"/>
  <c r="N5868" i="35"/>
  <c r="M5868" i="35"/>
  <c r="N5867" i="35"/>
  <c r="M5867" i="35"/>
  <c r="N5866" i="35"/>
  <c r="M5866" i="35"/>
  <c r="N5865" i="35"/>
  <c r="M5865" i="35"/>
  <c r="N5864" i="35"/>
  <c r="M5864" i="35"/>
  <c r="N5863" i="35"/>
  <c r="M5863" i="35"/>
  <c r="N5862" i="35"/>
  <c r="M5862" i="35"/>
  <c r="N5861" i="35"/>
  <c r="M5861" i="35"/>
  <c r="N5860" i="35"/>
  <c r="M5860" i="35"/>
  <c r="N5859" i="35"/>
  <c r="M5859" i="35"/>
  <c r="N5858" i="35"/>
  <c r="M5858" i="35"/>
  <c r="N5857" i="35"/>
  <c r="M5857" i="35"/>
  <c r="N5856" i="35"/>
  <c r="M5856" i="35"/>
  <c r="N5855" i="35"/>
  <c r="M5855" i="35"/>
  <c r="N5854" i="35"/>
  <c r="M5854" i="35"/>
  <c r="N5853" i="35"/>
  <c r="M5853" i="35"/>
  <c r="N5852" i="35"/>
  <c r="M5852" i="35"/>
  <c r="N5851" i="35"/>
  <c r="M5851" i="35"/>
  <c r="N5850" i="35"/>
  <c r="M5850" i="35"/>
  <c r="N5849" i="35"/>
  <c r="M5849" i="35"/>
  <c r="N5848" i="35"/>
  <c r="M5848" i="35"/>
  <c r="N5847" i="35"/>
  <c r="M5847" i="35"/>
  <c r="N5846" i="35"/>
  <c r="M5846" i="35"/>
  <c r="N5845" i="35"/>
  <c r="M5845" i="35"/>
  <c r="N5844" i="35"/>
  <c r="M5844" i="35"/>
  <c r="N5843" i="35"/>
  <c r="M5843" i="35"/>
  <c r="N5842" i="35"/>
  <c r="M5842" i="35"/>
  <c r="N5841" i="35"/>
  <c r="M5841" i="35"/>
  <c r="N5840" i="35"/>
  <c r="M5840" i="35"/>
  <c r="N5839" i="35"/>
  <c r="M5839" i="35"/>
  <c r="N5838" i="35"/>
  <c r="M5838" i="35"/>
  <c r="N5837" i="35"/>
  <c r="M5837" i="35"/>
  <c r="N5836" i="35"/>
  <c r="M5836" i="35"/>
  <c r="N5835" i="35"/>
  <c r="M5835" i="35"/>
  <c r="N5834" i="35"/>
  <c r="M5834" i="35"/>
  <c r="N5833" i="35"/>
  <c r="M5833" i="35"/>
  <c r="N5832" i="35"/>
  <c r="M5832" i="35"/>
  <c r="N5831" i="35"/>
  <c r="M5831" i="35"/>
  <c r="N5830" i="35"/>
  <c r="M5830" i="35"/>
  <c r="N5829" i="35"/>
  <c r="M5829" i="35"/>
  <c r="N5828" i="35"/>
  <c r="M5828" i="35"/>
  <c r="N5827" i="35"/>
  <c r="M5827" i="35"/>
  <c r="N5826" i="35"/>
  <c r="M5826" i="35"/>
  <c r="N5825" i="35"/>
  <c r="M5825" i="35"/>
  <c r="N5824" i="35"/>
  <c r="M5824" i="35"/>
  <c r="N5823" i="35"/>
  <c r="M5823" i="35"/>
  <c r="N5822" i="35"/>
  <c r="M5822" i="35"/>
  <c r="N5821" i="35"/>
  <c r="M5821" i="35"/>
  <c r="N5820" i="35"/>
  <c r="M5820" i="35"/>
  <c r="N5819" i="35"/>
  <c r="M5819" i="35"/>
  <c r="N5818" i="35"/>
  <c r="M5818" i="35"/>
  <c r="N5817" i="35"/>
  <c r="M5817" i="35"/>
  <c r="N5816" i="35"/>
  <c r="M5816" i="35"/>
  <c r="N5815" i="35"/>
  <c r="M5815" i="35"/>
  <c r="N5814" i="35"/>
  <c r="M5814" i="35"/>
  <c r="N5813" i="35"/>
  <c r="M5813" i="35"/>
  <c r="N5812" i="35"/>
  <c r="M5812" i="35"/>
  <c r="N5811" i="35"/>
  <c r="M5811" i="35"/>
  <c r="N5810" i="35"/>
  <c r="M5810" i="35"/>
  <c r="N5809" i="35"/>
  <c r="M5809" i="35"/>
  <c r="N5808" i="35"/>
  <c r="M5808" i="35"/>
  <c r="N5807" i="35"/>
  <c r="M5807" i="35"/>
  <c r="N5806" i="35"/>
  <c r="M5806" i="35"/>
  <c r="N5805" i="35"/>
  <c r="M5805" i="35"/>
  <c r="N5804" i="35"/>
  <c r="M5804" i="35"/>
  <c r="N5803" i="35"/>
  <c r="M5803" i="35"/>
  <c r="N5802" i="35"/>
  <c r="M5802" i="35"/>
  <c r="N5801" i="35"/>
  <c r="M5801" i="35"/>
  <c r="N5800" i="35"/>
  <c r="M5800" i="35"/>
  <c r="N5799" i="35"/>
  <c r="M5799" i="35"/>
  <c r="N5798" i="35"/>
  <c r="M5798" i="35"/>
  <c r="N5797" i="35"/>
  <c r="M5797" i="35"/>
  <c r="N5796" i="35"/>
  <c r="M5796" i="35"/>
  <c r="N5795" i="35"/>
  <c r="M5795" i="35"/>
  <c r="N5794" i="35"/>
  <c r="M5794" i="35"/>
  <c r="N5793" i="35"/>
  <c r="M5793" i="35"/>
  <c r="N5792" i="35"/>
  <c r="M5792" i="35"/>
  <c r="N5791" i="35"/>
  <c r="M5791" i="35"/>
  <c r="N5790" i="35"/>
  <c r="M5790" i="35"/>
  <c r="N5789" i="35"/>
  <c r="M5789" i="35"/>
  <c r="N5788" i="35"/>
  <c r="M5788" i="35"/>
  <c r="N5787" i="35"/>
  <c r="M5787" i="35"/>
  <c r="N5786" i="35"/>
  <c r="M5786" i="35"/>
  <c r="N5785" i="35"/>
  <c r="M5785" i="35"/>
  <c r="N5784" i="35"/>
  <c r="M5784" i="35"/>
  <c r="N5783" i="35"/>
  <c r="M5783" i="35"/>
  <c r="N5782" i="35"/>
  <c r="M5782" i="35"/>
  <c r="N5781" i="35"/>
  <c r="M5781" i="35"/>
  <c r="N5780" i="35"/>
  <c r="M5780" i="35"/>
  <c r="N5779" i="35"/>
  <c r="M5779" i="35"/>
  <c r="N5778" i="35"/>
  <c r="M5778" i="35"/>
  <c r="N5777" i="35"/>
  <c r="M5777" i="35"/>
  <c r="N5776" i="35"/>
  <c r="M5776" i="35"/>
  <c r="N5775" i="35"/>
  <c r="M5775" i="35"/>
  <c r="N5774" i="35"/>
  <c r="M5774" i="35"/>
  <c r="N5773" i="35"/>
  <c r="M5773" i="35"/>
  <c r="N5772" i="35"/>
  <c r="M5772" i="35"/>
  <c r="N5771" i="35"/>
  <c r="M5771" i="35"/>
  <c r="N5770" i="35"/>
  <c r="M5770" i="35"/>
  <c r="N5769" i="35"/>
  <c r="M5769" i="35"/>
  <c r="N5768" i="35"/>
  <c r="M5768" i="35"/>
  <c r="N5767" i="35"/>
  <c r="M5767" i="35"/>
  <c r="N5766" i="35"/>
  <c r="M5766" i="35"/>
  <c r="N5765" i="35"/>
  <c r="M5765" i="35"/>
  <c r="N5764" i="35"/>
  <c r="M5764" i="35"/>
  <c r="N5763" i="35"/>
  <c r="M5763" i="35"/>
  <c r="N5762" i="35"/>
  <c r="M5762" i="35"/>
  <c r="N5761" i="35"/>
  <c r="M5761" i="35"/>
  <c r="N5760" i="35"/>
  <c r="M5760" i="35"/>
  <c r="N5759" i="35"/>
  <c r="M5759" i="35"/>
  <c r="N5758" i="35"/>
  <c r="M5758" i="35"/>
  <c r="N5757" i="35"/>
  <c r="M5757" i="35"/>
  <c r="N5756" i="35"/>
  <c r="M5756" i="35"/>
  <c r="N5755" i="35"/>
  <c r="M5755" i="35"/>
  <c r="N5754" i="35"/>
  <c r="M5754" i="35"/>
  <c r="N5753" i="35"/>
  <c r="M5753" i="35"/>
  <c r="N5752" i="35"/>
  <c r="M5752" i="35"/>
  <c r="N5751" i="35"/>
  <c r="M5751" i="35"/>
  <c r="N5750" i="35"/>
  <c r="M5750" i="35"/>
  <c r="N5749" i="35"/>
  <c r="M5749" i="35"/>
  <c r="N5748" i="35"/>
  <c r="M5748" i="35"/>
  <c r="N5747" i="35"/>
  <c r="M5747" i="35"/>
  <c r="N5746" i="35"/>
  <c r="M5746" i="35"/>
  <c r="N5745" i="35"/>
  <c r="M5745" i="35"/>
  <c r="N5744" i="35"/>
  <c r="M5744" i="35"/>
  <c r="N5743" i="35"/>
  <c r="M5743" i="35"/>
  <c r="N5742" i="35"/>
  <c r="M5742" i="35"/>
  <c r="N5741" i="35"/>
  <c r="M5741" i="35"/>
  <c r="N5740" i="35"/>
  <c r="M5740" i="35"/>
  <c r="N5739" i="35"/>
  <c r="M5739" i="35"/>
  <c r="N5738" i="35"/>
  <c r="M5738" i="35"/>
  <c r="N5737" i="35"/>
  <c r="M5737" i="35"/>
  <c r="N5736" i="35"/>
  <c r="M5736" i="35"/>
  <c r="N5735" i="35"/>
  <c r="M5735" i="35"/>
  <c r="N5734" i="35"/>
  <c r="M5734" i="35"/>
  <c r="N5733" i="35"/>
  <c r="M5733" i="35"/>
  <c r="N5732" i="35"/>
  <c r="M5732" i="35"/>
  <c r="N5731" i="35"/>
  <c r="M5731" i="35"/>
  <c r="N5730" i="35"/>
  <c r="M5730" i="35"/>
  <c r="N5729" i="35"/>
  <c r="M5729" i="35"/>
  <c r="N5728" i="35"/>
  <c r="M5728" i="35"/>
  <c r="N5727" i="35"/>
  <c r="M5727" i="35"/>
  <c r="N5726" i="35"/>
  <c r="M5726" i="35"/>
  <c r="N5725" i="35"/>
  <c r="M5725" i="35"/>
  <c r="N5724" i="35"/>
  <c r="M5724" i="35"/>
  <c r="N5723" i="35"/>
  <c r="M5723" i="35"/>
  <c r="N5722" i="35"/>
  <c r="M5722" i="35"/>
  <c r="N5721" i="35"/>
  <c r="M5721" i="35"/>
  <c r="N5720" i="35"/>
  <c r="M5720" i="35"/>
  <c r="N5719" i="35"/>
  <c r="M5719" i="35"/>
  <c r="N5718" i="35"/>
  <c r="M5718" i="35"/>
  <c r="N5717" i="35"/>
  <c r="M5717" i="35"/>
  <c r="N5716" i="35"/>
  <c r="M5716" i="35"/>
  <c r="N5715" i="35"/>
  <c r="M5715" i="35"/>
  <c r="N5714" i="35"/>
  <c r="M5714" i="35"/>
  <c r="N5713" i="35"/>
  <c r="M5713" i="35"/>
  <c r="N5712" i="35"/>
  <c r="M5712" i="35"/>
  <c r="N5711" i="35"/>
  <c r="M5711" i="35"/>
  <c r="N5710" i="35"/>
  <c r="M5710" i="35"/>
  <c r="N5709" i="35"/>
  <c r="M5709" i="35"/>
  <c r="N5708" i="35"/>
  <c r="M5708" i="35"/>
  <c r="N5707" i="35"/>
  <c r="M5707" i="35"/>
  <c r="N5706" i="35"/>
  <c r="M5706" i="35"/>
  <c r="N5705" i="35"/>
  <c r="M5705" i="35"/>
  <c r="N5704" i="35"/>
  <c r="M5704" i="35"/>
  <c r="N5703" i="35"/>
  <c r="M5703" i="35"/>
  <c r="N5702" i="35"/>
  <c r="M5702" i="35"/>
  <c r="N5701" i="35"/>
  <c r="M5701" i="35"/>
  <c r="N5700" i="35"/>
  <c r="M5700" i="35"/>
  <c r="N5699" i="35"/>
  <c r="M5699" i="35"/>
  <c r="N5698" i="35"/>
  <c r="M5698" i="35"/>
  <c r="N5697" i="35"/>
  <c r="M5697" i="35"/>
  <c r="N5696" i="35"/>
  <c r="M5696" i="35"/>
  <c r="N5695" i="35"/>
  <c r="M5695" i="35"/>
  <c r="N5694" i="35"/>
  <c r="M5694" i="35"/>
  <c r="N5693" i="35"/>
  <c r="M5693" i="35"/>
  <c r="N5692" i="35"/>
  <c r="M5692" i="35"/>
  <c r="N5691" i="35"/>
  <c r="M5691" i="35"/>
  <c r="N5690" i="35"/>
  <c r="M5690" i="35"/>
  <c r="N5689" i="35"/>
  <c r="M5689" i="35"/>
  <c r="N5688" i="35"/>
  <c r="M5688" i="35"/>
  <c r="N5687" i="35"/>
  <c r="M5687" i="35"/>
  <c r="N5686" i="35"/>
  <c r="M5686" i="35"/>
  <c r="N5685" i="35"/>
  <c r="M5685" i="35"/>
  <c r="N5684" i="35"/>
  <c r="M5684" i="35"/>
  <c r="N5683" i="35"/>
  <c r="M5683" i="35"/>
  <c r="N5682" i="35"/>
  <c r="M5682" i="35"/>
  <c r="N5681" i="35"/>
  <c r="M5681" i="35"/>
  <c r="N5680" i="35"/>
  <c r="M5680" i="35"/>
  <c r="N5679" i="35"/>
  <c r="M5679" i="35"/>
  <c r="N5678" i="35"/>
  <c r="M5678" i="35"/>
  <c r="N5677" i="35"/>
  <c r="M5677" i="35"/>
  <c r="N5676" i="35"/>
  <c r="M5676" i="35"/>
  <c r="N5675" i="35"/>
  <c r="M5675" i="35"/>
  <c r="N5674" i="35"/>
  <c r="M5674" i="35"/>
  <c r="N5673" i="35"/>
  <c r="M5673" i="35"/>
  <c r="N5672" i="35"/>
  <c r="M5672" i="35"/>
  <c r="N5671" i="35"/>
  <c r="M5671" i="35"/>
  <c r="N5670" i="35"/>
  <c r="M5670" i="35"/>
  <c r="N5669" i="35"/>
  <c r="M5669" i="35"/>
  <c r="N5668" i="35"/>
  <c r="M5668" i="35"/>
  <c r="N5667" i="35"/>
  <c r="M5667" i="35"/>
  <c r="N5666" i="35"/>
  <c r="M5666" i="35"/>
  <c r="N5665" i="35"/>
  <c r="M5665" i="35"/>
  <c r="N5664" i="35"/>
  <c r="M5664" i="35"/>
  <c r="N5663" i="35"/>
  <c r="M5663" i="35"/>
  <c r="N5662" i="35"/>
  <c r="M5662" i="35"/>
  <c r="N5661" i="35"/>
  <c r="M5661" i="35"/>
  <c r="N5660" i="35"/>
  <c r="M5660" i="35"/>
  <c r="N5659" i="35"/>
  <c r="M5659" i="35"/>
  <c r="N5658" i="35"/>
  <c r="M5658" i="35"/>
  <c r="N5657" i="35"/>
  <c r="M5657" i="35"/>
  <c r="N5656" i="35"/>
  <c r="M5656" i="35"/>
  <c r="N5655" i="35"/>
  <c r="M5655" i="35"/>
  <c r="N5654" i="35"/>
  <c r="M5654" i="35"/>
  <c r="N5653" i="35"/>
  <c r="M5653" i="35"/>
  <c r="N5652" i="35"/>
  <c r="M5652" i="35"/>
  <c r="N5651" i="35"/>
  <c r="M5651" i="35"/>
  <c r="N5650" i="35"/>
  <c r="M5650" i="35"/>
  <c r="N5649" i="35"/>
  <c r="M5649" i="35"/>
  <c r="N5648" i="35"/>
  <c r="M5648" i="35"/>
  <c r="N5647" i="35"/>
  <c r="M5647" i="35"/>
  <c r="N5646" i="35"/>
  <c r="M5646" i="35"/>
  <c r="N5645" i="35"/>
  <c r="M5645" i="35"/>
  <c r="N5644" i="35"/>
  <c r="M5644" i="35"/>
  <c r="N5643" i="35"/>
  <c r="M5643" i="35"/>
  <c r="N5642" i="35"/>
  <c r="M5642" i="35"/>
  <c r="N5641" i="35"/>
  <c r="M5641" i="35"/>
  <c r="N5640" i="35"/>
  <c r="M5640" i="35"/>
  <c r="N5639" i="35"/>
  <c r="M5639" i="35"/>
  <c r="N5638" i="35"/>
  <c r="M5638" i="35"/>
  <c r="N5637" i="35"/>
  <c r="M5637" i="35"/>
  <c r="N5636" i="35"/>
  <c r="M5636" i="35"/>
  <c r="N5635" i="35"/>
  <c r="M5635" i="35"/>
  <c r="N5634" i="35"/>
  <c r="M5634" i="35"/>
  <c r="N5633" i="35"/>
  <c r="M5633" i="35"/>
  <c r="N5632" i="35"/>
  <c r="M5632" i="35"/>
  <c r="N5631" i="35"/>
  <c r="M5631" i="35"/>
  <c r="N5630" i="35"/>
  <c r="M5630" i="35"/>
  <c r="N5629" i="35"/>
  <c r="M5629" i="35"/>
  <c r="N5628" i="35"/>
  <c r="M5628" i="35"/>
  <c r="N5627" i="35"/>
  <c r="M5627" i="35"/>
  <c r="N5626" i="35"/>
  <c r="M5626" i="35"/>
  <c r="N5625" i="35"/>
  <c r="M5625" i="35"/>
  <c r="N5624" i="35"/>
  <c r="M5624" i="35"/>
  <c r="N5623" i="35"/>
  <c r="M5623" i="35"/>
  <c r="N5622" i="35"/>
  <c r="M5622" i="35"/>
  <c r="N5621" i="35"/>
  <c r="M5621" i="35"/>
  <c r="N5620" i="35"/>
  <c r="M5620" i="35"/>
  <c r="N5619" i="35"/>
  <c r="M5619" i="35"/>
  <c r="N5618" i="35"/>
  <c r="M5618" i="35"/>
  <c r="N5617" i="35"/>
  <c r="M5617" i="35"/>
  <c r="N5616" i="35"/>
  <c r="M5616" i="35"/>
  <c r="N5615" i="35"/>
  <c r="M5615" i="35"/>
  <c r="N5614" i="35"/>
  <c r="M5614" i="35"/>
  <c r="N5613" i="35"/>
  <c r="M5613" i="35"/>
  <c r="N5612" i="35"/>
  <c r="M5612" i="35"/>
  <c r="N5611" i="35"/>
  <c r="M5611" i="35"/>
  <c r="N5610" i="35"/>
  <c r="M5610" i="35"/>
  <c r="N5609" i="35"/>
  <c r="M5609" i="35"/>
  <c r="N5608" i="35"/>
  <c r="M5608" i="35"/>
  <c r="N5607" i="35"/>
  <c r="M5607" i="35"/>
  <c r="N5606" i="35"/>
  <c r="M5606" i="35"/>
  <c r="N5605" i="35"/>
  <c r="M5605" i="35"/>
  <c r="N5604" i="35"/>
  <c r="M5604" i="35"/>
  <c r="N5603" i="35"/>
  <c r="M5603" i="35"/>
  <c r="N5602" i="35"/>
  <c r="M5602" i="35"/>
  <c r="N5601" i="35"/>
  <c r="M5601" i="35"/>
  <c r="N5600" i="35"/>
  <c r="M5600" i="35"/>
  <c r="N5599" i="35"/>
  <c r="M5599" i="35"/>
  <c r="N5598" i="35"/>
  <c r="M5598" i="35"/>
  <c r="N5597" i="35"/>
  <c r="M5597" i="35"/>
  <c r="N5596" i="35"/>
  <c r="M5596" i="35"/>
  <c r="N5595" i="35"/>
  <c r="M5595" i="35"/>
  <c r="N5594" i="35"/>
  <c r="M5594" i="35"/>
  <c r="N5593" i="35"/>
  <c r="M5593" i="35"/>
  <c r="N5592" i="35"/>
  <c r="M5592" i="35"/>
  <c r="N5591" i="35"/>
  <c r="M5591" i="35"/>
  <c r="N5590" i="35"/>
  <c r="M5590" i="35"/>
  <c r="N5589" i="35"/>
  <c r="M5589" i="35"/>
  <c r="N5588" i="35"/>
  <c r="M5588" i="35"/>
  <c r="N5587" i="35"/>
  <c r="M5587" i="35"/>
  <c r="N5586" i="35"/>
  <c r="M5586" i="35"/>
  <c r="N5585" i="35"/>
  <c r="M5585" i="35"/>
  <c r="N5584" i="35"/>
  <c r="M5584" i="35"/>
  <c r="N5583" i="35"/>
  <c r="M5583" i="35"/>
  <c r="N5582" i="35"/>
  <c r="M5582" i="35"/>
  <c r="N5581" i="35"/>
  <c r="M5581" i="35"/>
  <c r="N5580" i="35"/>
  <c r="M5580" i="35"/>
  <c r="N5579" i="35"/>
  <c r="M5579" i="35"/>
  <c r="N5578" i="35"/>
  <c r="M5578" i="35"/>
  <c r="N5577" i="35"/>
  <c r="M5577" i="35"/>
  <c r="N5576" i="35"/>
  <c r="M5576" i="35"/>
  <c r="N5575" i="35"/>
  <c r="M5575" i="35"/>
  <c r="N5574" i="35"/>
  <c r="M5574" i="35"/>
  <c r="N5573" i="35"/>
  <c r="M5573" i="35"/>
  <c r="N5572" i="35"/>
  <c r="M5572" i="35"/>
  <c r="N5571" i="35"/>
  <c r="M5571" i="35"/>
  <c r="N5570" i="35"/>
  <c r="M5570" i="35"/>
  <c r="N5569" i="35"/>
  <c r="M5569" i="35"/>
  <c r="N5568" i="35"/>
  <c r="M5568" i="35"/>
  <c r="N5567" i="35"/>
  <c r="M5567" i="35"/>
  <c r="N5566" i="35"/>
  <c r="M5566" i="35"/>
  <c r="N5565" i="35"/>
  <c r="M5565" i="35"/>
  <c r="N5564" i="35"/>
  <c r="M5564" i="35"/>
  <c r="N5563" i="35"/>
  <c r="M5563" i="35"/>
  <c r="N5562" i="35"/>
  <c r="M5562" i="35"/>
  <c r="N5561" i="35"/>
  <c r="M5561" i="35"/>
  <c r="N5560" i="35"/>
  <c r="M5560" i="35"/>
  <c r="N5559" i="35"/>
  <c r="M5559" i="35"/>
  <c r="N5558" i="35"/>
  <c r="M5558" i="35"/>
  <c r="N5557" i="35"/>
  <c r="M5557" i="35"/>
  <c r="N5556" i="35"/>
  <c r="M5556" i="35"/>
  <c r="N5555" i="35"/>
  <c r="M5555" i="35"/>
  <c r="N5554" i="35"/>
  <c r="M5554" i="35"/>
  <c r="N5553" i="35"/>
  <c r="M5553" i="35"/>
  <c r="N5552" i="35"/>
  <c r="M5552" i="35"/>
  <c r="N5551" i="35"/>
  <c r="M5551" i="35"/>
  <c r="N5550" i="35"/>
  <c r="M5550" i="35"/>
  <c r="N5549" i="35"/>
  <c r="M5549" i="35"/>
  <c r="N5548" i="35"/>
  <c r="M5548" i="35"/>
  <c r="N5547" i="35"/>
  <c r="M5547" i="35"/>
  <c r="N5546" i="35"/>
  <c r="M5546" i="35"/>
  <c r="N5545" i="35"/>
  <c r="M5545" i="35"/>
  <c r="N5544" i="35"/>
  <c r="M5544" i="35"/>
  <c r="N5543" i="35"/>
  <c r="M5543" i="35"/>
  <c r="N5542" i="35"/>
  <c r="M5542" i="35"/>
  <c r="N5541" i="35"/>
  <c r="M5541" i="35"/>
  <c r="N5540" i="35"/>
  <c r="M5540" i="35"/>
  <c r="N5539" i="35"/>
  <c r="M5539" i="35"/>
  <c r="N5538" i="35"/>
  <c r="M5538" i="35"/>
  <c r="N5537" i="35"/>
  <c r="M5537" i="35"/>
  <c r="N5536" i="35"/>
  <c r="M5536" i="35"/>
  <c r="N5535" i="35"/>
  <c r="M5535" i="35"/>
  <c r="N5534" i="35"/>
  <c r="M5534" i="35"/>
  <c r="N5533" i="35"/>
  <c r="M5533" i="35"/>
  <c r="N5532" i="35"/>
  <c r="M5532" i="35"/>
  <c r="N5531" i="35"/>
  <c r="M5531" i="35"/>
  <c r="N5530" i="35"/>
  <c r="M5530" i="35"/>
  <c r="N5529" i="35"/>
  <c r="M5529" i="35"/>
  <c r="N5528" i="35"/>
  <c r="M5528" i="35"/>
  <c r="N5527" i="35"/>
  <c r="M5527" i="35"/>
  <c r="N5526" i="35"/>
  <c r="M5526" i="35"/>
  <c r="N5525" i="35"/>
  <c r="M5525" i="35"/>
  <c r="N5524" i="35"/>
  <c r="M5524" i="35"/>
  <c r="N5523" i="35"/>
  <c r="M5523" i="35"/>
  <c r="N5522" i="35"/>
  <c r="M5522" i="35"/>
  <c r="N5521" i="35"/>
  <c r="M5521" i="35"/>
  <c r="N5520" i="35"/>
  <c r="M5520" i="35"/>
  <c r="N5519" i="35"/>
  <c r="M5519" i="35"/>
  <c r="N5518" i="35"/>
  <c r="M5518" i="35"/>
  <c r="N5517" i="35"/>
  <c r="M5517" i="35"/>
  <c r="N5516" i="35"/>
  <c r="M5516" i="35"/>
  <c r="N5515" i="35"/>
  <c r="M5515" i="35"/>
  <c r="N5514" i="35"/>
  <c r="M5514" i="35"/>
  <c r="N5513" i="35"/>
  <c r="M5513" i="35"/>
  <c r="N5512" i="35"/>
  <c r="M5512" i="35"/>
  <c r="N5511" i="35"/>
  <c r="M5511" i="35"/>
  <c r="N5510" i="35"/>
  <c r="M5510" i="35"/>
  <c r="N5509" i="35"/>
  <c r="M5509" i="35"/>
  <c r="N5508" i="35"/>
  <c r="M5508" i="35"/>
  <c r="N5507" i="35"/>
  <c r="M5507" i="35"/>
  <c r="N5506" i="35"/>
  <c r="M5506" i="35"/>
  <c r="N5505" i="35"/>
  <c r="M5505" i="35"/>
  <c r="N5504" i="35"/>
  <c r="M5504" i="35"/>
  <c r="N5503" i="35"/>
  <c r="M5503" i="35"/>
  <c r="N5502" i="35"/>
  <c r="M5502" i="35"/>
  <c r="N5501" i="35"/>
  <c r="M5501" i="35"/>
  <c r="N5500" i="35"/>
  <c r="M5500" i="35"/>
  <c r="N5499" i="35"/>
  <c r="M5499" i="35"/>
  <c r="N5498" i="35"/>
  <c r="M5498" i="35"/>
  <c r="N5497" i="35"/>
  <c r="M5497" i="35"/>
  <c r="N5496" i="35"/>
  <c r="M5496" i="35"/>
  <c r="N5495" i="35"/>
  <c r="M5495" i="35"/>
  <c r="N5494" i="35"/>
  <c r="M5494" i="35"/>
  <c r="N5493" i="35"/>
  <c r="M5493" i="35"/>
  <c r="N5492" i="35"/>
  <c r="M5492" i="35"/>
  <c r="N5491" i="35"/>
  <c r="M5491" i="35"/>
  <c r="N5490" i="35"/>
  <c r="M5490" i="35"/>
  <c r="N5489" i="35"/>
  <c r="M5489" i="35"/>
  <c r="N5488" i="35"/>
  <c r="M5488" i="35"/>
  <c r="N5487" i="35"/>
  <c r="M5487" i="35"/>
  <c r="N5486" i="35"/>
  <c r="M5486" i="35"/>
  <c r="N5485" i="35"/>
  <c r="M5485" i="35"/>
  <c r="N5484" i="35"/>
  <c r="M5484" i="35"/>
  <c r="N5483" i="35"/>
  <c r="M5483" i="35"/>
  <c r="N5482" i="35"/>
  <c r="M5482" i="35"/>
  <c r="N5481" i="35"/>
  <c r="M5481" i="35"/>
  <c r="N5480" i="35"/>
  <c r="M5480" i="35"/>
  <c r="N5479" i="35"/>
  <c r="M5479" i="35"/>
  <c r="N5478" i="35"/>
  <c r="M5478" i="35"/>
  <c r="N5477" i="35"/>
  <c r="M5477" i="35"/>
  <c r="N5476" i="35"/>
  <c r="M5476" i="35"/>
  <c r="N5475" i="35"/>
  <c r="M5475" i="35"/>
  <c r="N5474" i="35"/>
  <c r="M5474" i="35"/>
  <c r="N5473" i="35"/>
  <c r="M5473" i="35"/>
  <c r="N5472" i="35"/>
  <c r="M5472" i="35"/>
  <c r="N5471" i="35"/>
  <c r="M5471" i="35"/>
  <c r="N5470" i="35"/>
  <c r="M5470" i="35"/>
  <c r="N5469" i="35"/>
  <c r="M5469" i="35"/>
  <c r="N5468" i="35"/>
  <c r="M5468" i="35"/>
  <c r="N5467" i="35"/>
  <c r="M5467" i="35"/>
  <c r="N5466" i="35"/>
  <c r="M5466" i="35"/>
  <c r="N5465" i="35"/>
  <c r="M5465" i="35"/>
  <c r="N5464" i="35"/>
  <c r="M5464" i="35"/>
  <c r="N5463" i="35"/>
  <c r="M5463" i="35"/>
  <c r="N5462" i="35"/>
  <c r="M5462" i="35"/>
  <c r="N5461" i="35"/>
  <c r="M5461" i="35"/>
  <c r="N5460" i="35"/>
  <c r="M5460" i="35"/>
  <c r="N5459" i="35"/>
  <c r="M5459" i="35"/>
  <c r="N5458" i="35"/>
  <c r="M5458" i="35"/>
  <c r="N5457" i="35"/>
  <c r="M5457" i="35"/>
  <c r="N5456" i="35"/>
  <c r="M5456" i="35"/>
  <c r="N5455" i="35"/>
  <c r="M5455" i="35"/>
  <c r="N5454" i="35"/>
  <c r="M5454" i="35"/>
  <c r="N5453" i="35"/>
  <c r="M5453" i="35"/>
  <c r="N5452" i="35"/>
  <c r="M5452" i="35"/>
  <c r="N5451" i="35"/>
  <c r="M5451" i="35"/>
  <c r="N5450" i="35"/>
  <c r="M5450" i="35"/>
  <c r="N5449" i="35"/>
  <c r="M5449" i="35"/>
  <c r="N5448" i="35"/>
  <c r="M5448" i="35"/>
  <c r="N5447" i="35"/>
  <c r="M5447" i="35"/>
  <c r="N5446" i="35"/>
  <c r="M5446" i="35"/>
  <c r="N5445" i="35"/>
  <c r="M5445" i="35"/>
  <c r="N5444" i="35"/>
  <c r="M5444" i="35"/>
  <c r="N5443" i="35"/>
  <c r="M5443" i="35"/>
  <c r="N5442" i="35"/>
  <c r="M5442" i="35"/>
  <c r="N5441" i="35"/>
  <c r="M5441" i="35"/>
  <c r="N5440" i="35"/>
  <c r="M5440" i="35"/>
  <c r="N5439" i="35"/>
  <c r="M5439" i="35"/>
  <c r="N5438" i="35"/>
  <c r="M5438" i="35"/>
  <c r="N5437" i="35"/>
  <c r="M5437" i="35"/>
  <c r="N5436" i="35"/>
  <c r="M5436" i="35"/>
  <c r="N5435" i="35"/>
  <c r="M5435" i="35"/>
  <c r="N5434" i="35"/>
  <c r="M5434" i="35"/>
  <c r="N5433" i="35"/>
  <c r="M5433" i="35"/>
  <c r="N5432" i="35"/>
  <c r="M5432" i="35"/>
  <c r="N5431" i="35"/>
  <c r="M5431" i="35"/>
  <c r="N5430" i="35"/>
  <c r="M5430" i="35"/>
  <c r="N5429" i="35"/>
  <c r="M5429" i="35"/>
  <c r="N5428" i="35"/>
  <c r="M5428" i="35"/>
  <c r="N5427" i="35"/>
  <c r="M5427" i="35"/>
  <c r="N5426" i="35"/>
  <c r="M5426" i="35"/>
  <c r="N5425" i="35"/>
  <c r="M5425" i="35"/>
  <c r="N5424" i="35"/>
  <c r="M5424" i="35"/>
  <c r="N5423" i="35"/>
  <c r="M5423" i="35"/>
  <c r="N5422" i="35"/>
  <c r="M5422" i="35"/>
  <c r="N5421" i="35"/>
  <c r="M5421" i="35"/>
  <c r="N5420" i="35"/>
  <c r="M5420" i="35"/>
  <c r="N5419" i="35"/>
  <c r="M5419" i="35"/>
  <c r="N5418" i="35"/>
  <c r="M5418" i="35"/>
  <c r="N5417" i="35"/>
  <c r="M5417" i="35"/>
  <c r="N5416" i="35"/>
  <c r="M5416" i="35"/>
  <c r="N5415" i="35"/>
  <c r="M5415" i="35"/>
  <c r="N5414" i="35"/>
  <c r="M5414" i="35"/>
  <c r="N5413" i="35"/>
  <c r="M5413" i="35"/>
  <c r="N5412" i="35"/>
  <c r="M5412" i="35"/>
  <c r="N5411" i="35"/>
  <c r="M5411" i="35"/>
  <c r="N5410" i="35"/>
  <c r="M5410" i="35"/>
  <c r="N5409" i="35"/>
  <c r="M5409" i="35"/>
  <c r="N5408" i="35"/>
  <c r="M5408" i="35"/>
  <c r="N5407" i="35"/>
  <c r="M5407" i="35"/>
  <c r="N5406" i="35"/>
  <c r="M5406" i="35"/>
  <c r="N5405" i="35"/>
  <c r="M5405" i="35"/>
  <c r="N5404" i="35"/>
  <c r="M5404" i="35"/>
  <c r="N5403" i="35"/>
  <c r="M5403" i="35"/>
  <c r="N5402" i="35"/>
  <c r="M5402" i="35"/>
  <c r="N5401" i="35"/>
  <c r="M5401" i="35"/>
  <c r="N5400" i="35"/>
  <c r="M5400" i="35"/>
  <c r="N5399" i="35"/>
  <c r="M5399" i="35"/>
  <c r="N5398" i="35"/>
  <c r="M5398" i="35"/>
  <c r="N5397" i="35"/>
  <c r="M5397" i="35"/>
  <c r="N5396" i="35"/>
  <c r="M5396" i="35"/>
  <c r="N5395" i="35"/>
  <c r="M5395" i="35"/>
  <c r="N5394" i="35"/>
  <c r="M5394" i="35"/>
  <c r="N5393" i="35"/>
  <c r="M5393" i="35"/>
  <c r="N5392" i="35"/>
  <c r="M5392" i="35"/>
  <c r="N5391" i="35"/>
  <c r="M5391" i="35"/>
  <c r="N5390" i="35"/>
  <c r="M5390" i="35"/>
  <c r="N5389" i="35"/>
  <c r="M5389" i="35"/>
  <c r="N5388" i="35"/>
  <c r="M5388" i="35"/>
  <c r="N5387" i="35"/>
  <c r="M5387" i="35"/>
  <c r="N5386" i="35"/>
  <c r="M5386" i="35"/>
  <c r="N5385" i="35"/>
  <c r="M5385" i="35"/>
  <c r="N5384" i="35"/>
  <c r="M5384" i="35"/>
  <c r="N5383" i="35"/>
  <c r="M5383" i="35"/>
  <c r="N5382" i="35"/>
  <c r="M5382" i="35"/>
  <c r="N5381" i="35"/>
  <c r="M5381" i="35"/>
  <c r="N5380" i="35"/>
  <c r="M5380" i="35"/>
  <c r="N5379" i="35"/>
  <c r="M5379" i="35"/>
  <c r="N5378" i="35"/>
  <c r="M5378" i="35"/>
  <c r="N5377" i="35"/>
  <c r="M5377" i="35"/>
  <c r="N5376" i="35"/>
  <c r="M5376" i="35"/>
  <c r="N5375" i="35"/>
  <c r="M5375" i="35"/>
  <c r="N5374" i="35"/>
  <c r="M5374" i="35"/>
  <c r="N5373" i="35"/>
  <c r="M5373" i="35"/>
  <c r="N5372" i="35"/>
  <c r="M5372" i="35"/>
  <c r="N5371" i="35"/>
  <c r="M5371" i="35"/>
  <c r="N5370" i="35"/>
  <c r="M5370" i="35"/>
  <c r="N5369" i="35"/>
  <c r="M5369" i="35"/>
  <c r="N5368" i="35"/>
  <c r="M5368" i="35"/>
  <c r="N5367" i="35"/>
  <c r="M5367" i="35"/>
  <c r="N5366" i="35"/>
  <c r="M5366" i="35"/>
  <c r="N5365" i="35"/>
  <c r="M5365" i="35"/>
  <c r="N5364" i="35"/>
  <c r="M5364" i="35"/>
  <c r="N5363" i="35"/>
  <c r="M5363" i="35"/>
  <c r="N5362" i="35"/>
  <c r="M5362" i="35"/>
  <c r="N5361" i="35"/>
  <c r="M5361" i="35"/>
  <c r="N5360" i="35"/>
  <c r="M5360" i="35"/>
  <c r="N5359" i="35"/>
  <c r="M5359" i="35"/>
  <c r="N5358" i="35"/>
  <c r="M5358" i="35"/>
  <c r="N5357" i="35"/>
  <c r="M5357" i="35"/>
  <c r="N5356" i="35"/>
  <c r="M5356" i="35"/>
  <c r="N5355" i="35"/>
  <c r="M5355" i="35"/>
  <c r="N5354" i="35"/>
  <c r="M5354" i="35"/>
  <c r="N5353" i="35"/>
  <c r="M5353" i="35"/>
  <c r="N5352" i="35"/>
  <c r="M5352" i="35"/>
  <c r="N5351" i="35"/>
  <c r="M5351" i="35"/>
  <c r="N5350" i="35"/>
  <c r="M5350" i="35"/>
  <c r="N5349" i="35"/>
  <c r="M5349" i="35"/>
  <c r="N5348" i="35"/>
  <c r="M5348" i="35"/>
  <c r="N5347" i="35"/>
  <c r="M5347" i="35"/>
  <c r="N5346" i="35"/>
  <c r="M5346" i="35"/>
  <c r="N5345" i="35"/>
  <c r="M5345" i="35"/>
  <c r="N5344" i="35"/>
  <c r="M5344" i="35"/>
  <c r="N5343" i="35"/>
  <c r="M5343" i="35"/>
  <c r="N5342" i="35"/>
  <c r="M5342" i="35"/>
  <c r="N5341" i="35"/>
  <c r="M5341" i="35"/>
  <c r="N5340" i="35"/>
  <c r="M5340" i="35"/>
  <c r="N5339" i="35"/>
  <c r="M5339" i="35"/>
  <c r="N5338" i="35"/>
  <c r="M5338" i="35"/>
  <c r="N5337" i="35"/>
  <c r="M5337" i="35"/>
  <c r="N5336" i="35"/>
  <c r="M5336" i="35"/>
  <c r="N5335" i="35"/>
  <c r="M5335" i="35"/>
  <c r="N5334" i="35"/>
  <c r="M5334" i="35"/>
  <c r="N5333" i="35"/>
  <c r="M5333" i="35"/>
  <c r="N5332" i="35"/>
  <c r="M5332" i="35"/>
  <c r="N5331" i="35"/>
  <c r="M5331" i="35"/>
  <c r="N5330" i="35"/>
  <c r="M5330" i="35"/>
  <c r="N5329" i="35"/>
  <c r="M5329" i="35"/>
  <c r="N5328" i="35"/>
  <c r="M5328" i="35"/>
  <c r="N5327" i="35"/>
  <c r="M5327" i="35"/>
  <c r="N5326" i="35"/>
  <c r="M5326" i="35"/>
  <c r="N5325" i="35"/>
  <c r="M5325" i="35"/>
  <c r="N5324" i="35"/>
  <c r="M5324" i="35"/>
  <c r="N5323" i="35"/>
  <c r="M5323" i="35"/>
  <c r="N5322" i="35"/>
  <c r="M5322" i="35"/>
  <c r="N5321" i="35"/>
  <c r="M5321" i="35"/>
  <c r="N5320" i="35"/>
  <c r="M5320" i="35"/>
  <c r="N5319" i="35"/>
  <c r="M5319" i="35"/>
  <c r="N5318" i="35"/>
  <c r="M5318" i="35"/>
  <c r="N5317" i="35"/>
  <c r="M5317" i="35"/>
  <c r="N5316" i="35"/>
  <c r="M5316" i="35"/>
  <c r="N5315" i="35"/>
  <c r="M5315" i="35"/>
  <c r="N5314" i="35"/>
  <c r="M5314" i="35"/>
  <c r="N5313" i="35"/>
  <c r="M5313" i="35"/>
  <c r="N5312" i="35"/>
  <c r="M5312" i="35"/>
  <c r="N5311" i="35"/>
  <c r="M5311" i="35"/>
  <c r="N5310" i="35"/>
  <c r="M5310" i="35"/>
  <c r="N5309" i="35"/>
  <c r="M5309" i="35"/>
  <c r="N5308" i="35"/>
  <c r="M5308" i="35"/>
  <c r="N5307" i="35"/>
  <c r="M5307" i="35"/>
  <c r="N5306" i="35"/>
  <c r="M5306" i="35"/>
  <c r="N5305" i="35"/>
  <c r="M5305" i="35"/>
  <c r="N5304" i="35"/>
  <c r="M5304" i="35"/>
  <c r="N5303" i="35"/>
  <c r="M5303" i="35"/>
  <c r="N5302" i="35"/>
  <c r="M5302" i="35"/>
  <c r="N5301" i="35"/>
  <c r="M5301" i="35"/>
  <c r="N5300" i="35"/>
  <c r="M5300" i="35"/>
  <c r="N5299" i="35"/>
  <c r="M5299" i="35"/>
  <c r="N5298" i="35"/>
  <c r="M5298" i="35"/>
  <c r="N5297" i="35"/>
  <c r="M5297" i="35"/>
  <c r="N5296" i="35"/>
  <c r="M5296" i="35"/>
  <c r="N5295" i="35"/>
  <c r="M5295" i="35"/>
  <c r="N5294" i="35"/>
  <c r="M5294" i="35"/>
  <c r="N5293" i="35"/>
  <c r="M5293" i="35"/>
  <c r="N5292" i="35"/>
  <c r="M5292" i="35"/>
  <c r="N5291" i="35"/>
  <c r="M5291" i="35"/>
  <c r="N5290" i="35"/>
  <c r="M5290" i="35"/>
  <c r="N5289" i="35"/>
  <c r="M5289" i="35"/>
  <c r="N5288" i="35"/>
  <c r="M5288" i="35"/>
  <c r="N5287" i="35"/>
  <c r="M5287" i="35"/>
  <c r="N5286" i="35"/>
  <c r="M5286" i="35"/>
  <c r="N5285" i="35"/>
  <c r="M5285" i="35"/>
  <c r="N5284" i="35"/>
  <c r="M5284" i="35"/>
  <c r="N5283" i="35"/>
  <c r="M5283" i="35"/>
  <c r="N5282" i="35"/>
  <c r="M5282" i="35"/>
  <c r="N5281" i="35"/>
  <c r="M5281" i="35"/>
  <c r="N5280" i="35"/>
  <c r="M5280" i="35"/>
  <c r="N5279" i="35"/>
  <c r="M5279" i="35"/>
  <c r="N5278" i="35"/>
  <c r="M5278" i="35"/>
  <c r="N5277" i="35"/>
  <c r="M5277" i="35"/>
  <c r="N5276" i="35"/>
  <c r="M5276" i="35"/>
  <c r="N5275" i="35"/>
  <c r="M5275" i="35"/>
  <c r="N5274" i="35"/>
  <c r="M5274" i="35"/>
  <c r="N5273" i="35"/>
  <c r="M5273" i="35"/>
  <c r="N5272" i="35"/>
  <c r="M5272" i="35"/>
  <c r="N5271" i="35"/>
  <c r="M5271" i="35"/>
  <c r="N5270" i="35"/>
  <c r="M5270" i="35"/>
  <c r="N5269" i="35"/>
  <c r="M5269" i="35"/>
  <c r="N5268" i="35"/>
  <c r="M5268" i="35"/>
  <c r="N5267" i="35"/>
  <c r="M5267" i="35"/>
  <c r="N5266" i="35"/>
  <c r="M5266" i="35"/>
  <c r="N5265" i="35"/>
  <c r="M5265" i="35"/>
  <c r="N5264" i="35"/>
  <c r="M5264" i="35"/>
  <c r="N5263" i="35"/>
  <c r="M5263" i="35"/>
  <c r="N5262" i="35"/>
  <c r="M5262" i="35"/>
  <c r="N5261" i="35"/>
  <c r="M5261" i="35"/>
  <c r="N5260" i="35"/>
  <c r="M5260" i="35"/>
  <c r="N5259" i="35"/>
  <c r="M5259" i="35"/>
  <c r="N5258" i="35"/>
  <c r="M5258" i="35"/>
  <c r="N5257" i="35"/>
  <c r="M5257" i="35"/>
  <c r="N5256" i="35"/>
  <c r="M5256" i="35"/>
  <c r="N5255" i="35"/>
  <c r="M5255" i="35"/>
  <c r="N5254" i="35"/>
  <c r="M5254" i="35"/>
  <c r="N5253" i="35"/>
  <c r="M5253" i="35"/>
  <c r="N5252" i="35"/>
  <c r="M5252" i="35"/>
  <c r="N5251" i="35"/>
  <c r="M5251" i="35"/>
  <c r="N5250" i="35"/>
  <c r="M5250" i="35"/>
  <c r="N5249" i="35"/>
  <c r="M5249" i="35"/>
  <c r="N5248" i="35"/>
  <c r="M5248" i="35"/>
  <c r="N5247" i="35"/>
  <c r="M5247" i="35"/>
  <c r="N5246" i="35"/>
  <c r="M5246" i="35"/>
  <c r="N5245" i="35"/>
  <c r="M5245" i="35"/>
  <c r="N5244" i="35"/>
  <c r="M5244" i="35"/>
  <c r="N5243" i="35"/>
  <c r="M5243" i="35"/>
  <c r="N5242" i="35"/>
  <c r="M5242" i="35"/>
  <c r="N5241" i="35"/>
  <c r="M5241" i="35"/>
  <c r="N5240" i="35"/>
  <c r="M5240" i="35"/>
  <c r="N5239" i="35"/>
  <c r="M5239" i="35"/>
  <c r="N5238" i="35"/>
  <c r="M5238" i="35"/>
  <c r="N5237" i="35"/>
  <c r="M5237" i="35"/>
  <c r="N5236" i="35"/>
  <c r="M5236" i="35"/>
  <c r="N5235" i="35"/>
  <c r="M5235" i="35"/>
  <c r="N5234" i="35"/>
  <c r="M5234" i="35"/>
  <c r="N5233" i="35"/>
  <c r="M5233" i="35"/>
  <c r="N5232" i="35"/>
  <c r="M5232" i="35"/>
  <c r="N5231" i="35"/>
  <c r="M5231" i="35"/>
  <c r="N5230" i="35"/>
  <c r="M5230" i="35"/>
  <c r="N5229" i="35"/>
  <c r="M5229" i="35"/>
  <c r="N5228" i="35"/>
  <c r="M5228" i="35"/>
  <c r="N5227" i="35"/>
  <c r="M5227" i="35"/>
  <c r="N5226" i="35"/>
  <c r="M5226" i="35"/>
  <c r="N5225" i="35"/>
  <c r="M5225" i="35"/>
  <c r="N5224" i="35"/>
  <c r="M5224" i="35"/>
  <c r="N5223" i="35"/>
  <c r="M5223" i="35"/>
  <c r="N5222" i="35"/>
  <c r="M5222" i="35"/>
  <c r="N5221" i="35"/>
  <c r="M5221" i="35"/>
  <c r="N5220" i="35"/>
  <c r="M5220" i="35"/>
  <c r="N5219" i="35"/>
  <c r="M5219" i="35"/>
  <c r="N5218" i="35"/>
  <c r="M5218" i="35"/>
  <c r="N5217" i="35"/>
  <c r="M5217" i="35"/>
  <c r="N5216" i="35"/>
  <c r="M5216" i="35"/>
  <c r="N5215" i="35"/>
  <c r="M5215" i="35"/>
  <c r="N5214" i="35"/>
  <c r="M5214" i="35"/>
  <c r="N5213" i="35"/>
  <c r="M5213" i="35"/>
  <c r="N5212" i="35"/>
  <c r="M5212" i="35"/>
  <c r="N5211" i="35"/>
  <c r="M5211" i="35"/>
  <c r="N5210" i="35"/>
  <c r="M5210" i="35"/>
  <c r="N5209" i="35"/>
  <c r="M5209" i="35"/>
  <c r="N5208" i="35"/>
  <c r="M5208" i="35"/>
  <c r="N5207" i="35"/>
  <c r="M5207" i="35"/>
  <c r="N5206" i="35"/>
  <c r="M5206" i="35"/>
  <c r="N5205" i="35"/>
  <c r="M5205" i="35"/>
  <c r="N5204" i="35"/>
  <c r="M5204" i="35"/>
  <c r="N5203" i="35"/>
  <c r="M5203" i="35"/>
  <c r="N5202" i="35"/>
  <c r="M5202" i="35"/>
  <c r="N5201" i="35"/>
  <c r="M5201" i="35"/>
  <c r="N5200" i="35"/>
  <c r="M5200" i="35"/>
  <c r="N5199" i="35"/>
  <c r="M5199" i="35"/>
  <c r="N5198" i="35"/>
  <c r="M5198" i="35"/>
  <c r="N5197" i="35"/>
  <c r="M5197" i="35"/>
  <c r="N5196" i="35"/>
  <c r="M5196" i="35"/>
  <c r="N5195" i="35"/>
  <c r="M5195" i="35"/>
  <c r="N5194" i="35"/>
  <c r="M5194" i="35"/>
  <c r="N5193" i="35"/>
  <c r="M5193" i="35"/>
  <c r="N5192" i="35"/>
  <c r="M5192" i="35"/>
  <c r="N5191" i="35"/>
  <c r="M5191" i="35"/>
  <c r="N5190" i="35"/>
  <c r="M5190" i="35"/>
  <c r="N5189" i="35"/>
  <c r="M5189" i="35"/>
  <c r="N5188" i="35"/>
  <c r="M5188" i="35"/>
  <c r="N5187" i="35"/>
  <c r="M5187" i="35"/>
  <c r="N5186" i="35"/>
  <c r="M5186" i="35"/>
  <c r="N5185" i="35"/>
  <c r="M5185" i="35"/>
  <c r="N5184" i="35"/>
  <c r="M5184" i="35"/>
  <c r="N5183" i="35"/>
  <c r="M5183" i="35"/>
  <c r="N5182" i="35"/>
  <c r="M5182" i="35"/>
  <c r="N5181" i="35"/>
  <c r="M5181" i="35"/>
  <c r="N5180" i="35"/>
  <c r="M5180" i="35"/>
  <c r="N5179" i="35"/>
  <c r="M5179" i="35"/>
  <c r="N5178" i="35"/>
  <c r="M5178" i="35"/>
  <c r="N5177" i="35"/>
  <c r="M5177" i="35"/>
  <c r="N5176" i="35"/>
  <c r="M5176" i="35"/>
  <c r="N5175" i="35"/>
  <c r="M5175" i="35"/>
  <c r="N5174" i="35"/>
  <c r="M5174" i="35"/>
  <c r="N5173" i="35"/>
  <c r="M5173" i="35"/>
  <c r="N5172" i="35"/>
  <c r="M5172" i="35"/>
  <c r="N5171" i="35"/>
  <c r="M5171" i="35"/>
  <c r="N5170" i="35"/>
  <c r="M5170" i="35"/>
  <c r="N5169" i="35"/>
  <c r="M5169" i="35"/>
  <c r="N5168" i="35"/>
  <c r="M5168" i="35"/>
  <c r="N5167" i="35"/>
  <c r="M5167" i="35"/>
  <c r="N5166" i="35"/>
  <c r="M5166" i="35"/>
  <c r="N5165" i="35"/>
  <c r="M5165" i="35"/>
  <c r="N5164" i="35"/>
  <c r="M5164" i="35"/>
  <c r="N5163" i="35"/>
  <c r="M5163" i="35"/>
  <c r="N5162" i="35"/>
  <c r="M5162" i="35"/>
  <c r="N5161" i="35"/>
  <c r="M5161" i="35"/>
  <c r="N5160" i="35"/>
  <c r="M5160" i="35"/>
  <c r="N5159" i="35"/>
  <c r="M5159" i="35"/>
  <c r="N5158" i="35"/>
  <c r="M5158" i="35"/>
  <c r="N5157" i="35"/>
  <c r="M5157" i="35"/>
  <c r="N5156" i="35"/>
  <c r="M5156" i="35"/>
  <c r="N5155" i="35"/>
  <c r="M5155" i="35"/>
  <c r="N5154" i="35"/>
  <c r="M5154" i="35"/>
  <c r="N5153" i="35"/>
  <c r="M5153" i="35"/>
  <c r="N5152" i="35"/>
  <c r="M5152" i="35"/>
  <c r="N5151" i="35"/>
  <c r="M5151" i="35"/>
  <c r="N5150" i="35"/>
  <c r="M5150" i="35"/>
  <c r="N5149" i="35"/>
  <c r="M5149" i="35"/>
  <c r="N5148" i="35"/>
  <c r="M5148" i="35"/>
  <c r="N5147" i="35"/>
  <c r="M5147" i="35"/>
  <c r="N5146" i="35"/>
  <c r="M5146" i="35"/>
  <c r="N5145" i="35"/>
  <c r="M5145" i="35"/>
  <c r="N5144" i="35"/>
  <c r="M5144" i="35"/>
  <c r="N5143" i="35"/>
  <c r="M5143" i="35"/>
  <c r="N5142" i="35"/>
  <c r="M5142" i="35"/>
  <c r="N5141" i="35"/>
  <c r="M5141" i="35"/>
  <c r="N5140" i="35"/>
  <c r="M5140" i="35"/>
  <c r="N5139" i="35"/>
  <c r="M5139" i="35"/>
  <c r="N5138" i="35"/>
  <c r="M5138" i="35"/>
  <c r="N5137" i="35"/>
  <c r="M5137" i="35"/>
  <c r="N5136" i="35"/>
  <c r="M5136" i="35"/>
  <c r="N5135" i="35"/>
  <c r="M5135" i="35"/>
  <c r="N5134" i="35"/>
  <c r="M5134" i="35"/>
  <c r="N5133" i="35"/>
  <c r="M5133" i="35"/>
  <c r="N5132" i="35"/>
  <c r="M5132" i="35"/>
  <c r="N5131" i="35"/>
  <c r="M5131" i="35"/>
  <c r="N5130" i="35"/>
  <c r="M5130" i="35"/>
  <c r="N5129" i="35"/>
  <c r="M5129" i="35"/>
  <c r="N5128" i="35"/>
  <c r="M5128" i="35"/>
  <c r="N5127" i="35"/>
  <c r="M5127" i="35"/>
  <c r="N5126" i="35"/>
  <c r="M5126" i="35"/>
  <c r="N5125" i="35"/>
  <c r="M5125" i="35"/>
  <c r="N5124" i="35"/>
  <c r="M5124" i="35"/>
  <c r="N5123" i="35"/>
  <c r="M5123" i="35"/>
  <c r="N5122" i="35"/>
  <c r="M5122" i="35"/>
  <c r="N5121" i="35"/>
  <c r="M5121" i="35"/>
  <c r="N5120" i="35"/>
  <c r="M5120" i="35"/>
  <c r="N5119" i="35"/>
  <c r="M5119" i="35"/>
  <c r="N5118" i="35"/>
  <c r="M5118" i="35"/>
  <c r="N5117" i="35"/>
  <c r="M5117" i="35"/>
  <c r="N5116" i="35"/>
  <c r="M5116" i="35"/>
  <c r="N5115" i="35"/>
  <c r="M5115" i="35"/>
  <c r="N5114" i="35"/>
  <c r="M5114" i="35"/>
  <c r="N5113" i="35"/>
  <c r="M5113" i="35"/>
  <c r="N5112" i="35"/>
  <c r="M5112" i="35"/>
  <c r="N5111" i="35"/>
  <c r="M5111" i="35"/>
  <c r="N5110" i="35"/>
  <c r="M5110" i="35"/>
  <c r="N5109" i="35"/>
  <c r="M5109" i="35"/>
  <c r="N5108" i="35"/>
  <c r="M5108" i="35"/>
  <c r="N5107" i="35"/>
  <c r="M5107" i="35"/>
  <c r="N5106" i="35"/>
  <c r="M5106" i="35"/>
  <c r="N5105" i="35"/>
  <c r="M5105" i="35"/>
  <c r="N5104" i="35"/>
  <c r="M5104" i="35"/>
  <c r="N5103" i="35"/>
  <c r="M5103" i="35"/>
  <c r="N5102" i="35"/>
  <c r="M5102" i="35"/>
  <c r="N5101" i="35"/>
  <c r="M5101" i="35"/>
  <c r="N5100" i="35"/>
  <c r="M5100" i="35"/>
  <c r="N5099" i="35"/>
  <c r="M5099" i="35"/>
  <c r="N5098" i="35"/>
  <c r="M5098" i="35"/>
  <c r="N5097" i="35"/>
  <c r="M5097" i="35"/>
  <c r="N5096" i="35"/>
  <c r="M5096" i="35"/>
  <c r="N5095" i="35"/>
  <c r="M5095" i="35"/>
  <c r="N5094" i="35"/>
  <c r="M5094" i="35"/>
  <c r="N5093" i="35"/>
  <c r="M5093" i="35"/>
  <c r="N5092" i="35"/>
  <c r="M5092" i="35"/>
  <c r="N5091" i="35"/>
  <c r="M5091" i="35"/>
  <c r="N5090" i="35"/>
  <c r="M5090" i="35"/>
  <c r="N5089" i="35"/>
  <c r="M5089" i="35"/>
  <c r="N5088" i="35"/>
  <c r="M5088" i="35"/>
  <c r="N5087" i="35"/>
  <c r="M5087" i="35"/>
  <c r="N5086" i="35"/>
  <c r="M5086" i="35"/>
  <c r="N5085" i="35"/>
  <c r="M5085" i="35"/>
  <c r="N5084" i="35"/>
  <c r="M5084" i="35"/>
  <c r="N5083" i="35"/>
  <c r="M5083" i="35"/>
  <c r="N5082" i="35"/>
  <c r="M5082" i="35"/>
  <c r="N5081" i="35"/>
  <c r="M5081" i="35"/>
  <c r="N5080" i="35"/>
  <c r="M5080" i="35"/>
  <c r="N5079" i="35"/>
  <c r="M5079" i="35"/>
  <c r="N5078" i="35"/>
  <c r="M5078" i="35"/>
  <c r="N5077" i="35"/>
  <c r="M5077" i="35"/>
  <c r="N5076" i="35"/>
  <c r="M5076" i="35"/>
  <c r="N5075" i="35"/>
  <c r="M5075" i="35"/>
  <c r="N5074" i="35"/>
  <c r="M5074" i="35"/>
  <c r="N5073" i="35"/>
  <c r="M5073" i="35"/>
  <c r="N5072" i="35"/>
  <c r="M5072" i="35"/>
  <c r="N5071" i="35"/>
  <c r="M5071" i="35"/>
  <c r="N5070" i="35"/>
  <c r="M5070" i="35"/>
  <c r="N5069" i="35"/>
  <c r="M5069" i="35"/>
  <c r="N5068" i="35"/>
  <c r="M5068" i="35"/>
  <c r="N5067" i="35"/>
  <c r="M5067" i="35"/>
  <c r="N5066" i="35"/>
  <c r="M5066" i="35"/>
  <c r="N5065" i="35"/>
  <c r="M5065" i="35"/>
  <c r="N5064" i="35"/>
  <c r="M5064" i="35"/>
  <c r="N5063" i="35"/>
  <c r="M5063" i="35"/>
  <c r="N5062" i="35"/>
  <c r="M5062" i="35"/>
  <c r="N5061" i="35"/>
  <c r="M5061" i="35"/>
  <c r="N5060" i="35"/>
  <c r="M5060" i="35"/>
  <c r="N5059" i="35"/>
  <c r="M5059" i="35"/>
  <c r="N5058" i="35"/>
  <c r="M5058" i="35"/>
  <c r="N5057" i="35"/>
  <c r="M5057" i="35"/>
  <c r="N5056" i="35"/>
  <c r="M5056" i="35"/>
  <c r="N5055" i="35"/>
  <c r="M5055" i="35"/>
  <c r="N5054" i="35"/>
  <c r="M5054" i="35"/>
  <c r="N5053" i="35"/>
  <c r="M5053" i="35"/>
  <c r="N5052" i="35"/>
  <c r="M5052" i="35"/>
  <c r="N5051" i="35"/>
  <c r="M5051" i="35"/>
  <c r="N5050" i="35"/>
  <c r="M5050" i="35"/>
  <c r="N5049" i="35"/>
  <c r="M5049" i="35"/>
  <c r="N5048" i="35"/>
  <c r="M5048" i="35"/>
  <c r="N5047" i="35"/>
  <c r="M5047" i="35"/>
  <c r="N5046" i="35"/>
  <c r="M5046" i="35"/>
  <c r="N5045" i="35"/>
  <c r="M5045" i="35"/>
  <c r="N5044" i="35"/>
  <c r="M5044" i="35"/>
  <c r="N5043" i="35"/>
  <c r="M5043" i="35"/>
  <c r="N5042" i="35"/>
  <c r="M5042" i="35"/>
  <c r="N5041" i="35"/>
  <c r="M5041" i="35"/>
  <c r="N5040" i="35"/>
  <c r="M5040" i="35"/>
  <c r="N5039" i="35"/>
  <c r="M5039" i="35"/>
  <c r="N5038" i="35"/>
  <c r="M5038" i="35"/>
  <c r="N5037" i="35"/>
  <c r="M5037" i="35"/>
  <c r="N5036" i="35"/>
  <c r="M5036" i="35"/>
  <c r="N5035" i="35"/>
  <c r="M5035" i="35"/>
  <c r="N5034" i="35"/>
  <c r="M5034" i="35"/>
  <c r="N5033" i="35"/>
  <c r="M5033" i="35"/>
  <c r="N5032" i="35"/>
  <c r="M5032" i="35"/>
  <c r="N5031" i="35"/>
  <c r="M5031" i="35"/>
  <c r="N5030" i="35"/>
  <c r="M5030" i="35"/>
  <c r="N5029" i="35"/>
  <c r="M5029" i="35"/>
  <c r="N5028" i="35"/>
  <c r="M5028" i="35"/>
  <c r="N5027" i="35"/>
  <c r="M5027" i="35"/>
  <c r="N5026" i="35"/>
  <c r="M5026" i="35"/>
  <c r="N5025" i="35"/>
  <c r="M5025" i="35"/>
  <c r="N5024" i="35"/>
  <c r="M5024" i="35"/>
  <c r="N5023" i="35"/>
  <c r="M5023" i="35"/>
  <c r="N5022" i="35"/>
  <c r="M5022" i="35"/>
  <c r="N5021" i="35"/>
  <c r="M5021" i="35"/>
  <c r="N5020" i="35"/>
  <c r="M5020" i="35"/>
  <c r="N5019" i="35"/>
  <c r="M5019" i="35"/>
  <c r="N5018" i="35"/>
  <c r="M5018" i="35"/>
  <c r="N5017" i="35"/>
  <c r="M5017" i="35"/>
  <c r="N5016" i="35"/>
  <c r="M5016" i="35"/>
  <c r="N5015" i="35"/>
  <c r="M5015" i="35"/>
  <c r="N5014" i="35"/>
  <c r="M5014" i="35"/>
  <c r="N5013" i="35"/>
  <c r="M5013" i="35"/>
  <c r="N5012" i="35"/>
  <c r="M5012" i="35"/>
  <c r="N5011" i="35"/>
  <c r="M5011" i="35"/>
  <c r="N5010" i="35"/>
  <c r="M5010" i="35"/>
  <c r="N5009" i="35"/>
  <c r="M5009" i="35"/>
  <c r="N5008" i="35"/>
  <c r="M5008" i="35"/>
  <c r="N5007" i="35"/>
  <c r="M5007" i="35"/>
  <c r="N5006" i="35"/>
  <c r="M5006" i="35"/>
  <c r="N5005" i="35"/>
  <c r="M5005" i="35"/>
  <c r="N5004" i="35"/>
  <c r="M5004" i="35"/>
  <c r="N5003" i="35"/>
  <c r="M5003" i="35"/>
  <c r="N5002" i="35"/>
  <c r="M5002" i="35"/>
  <c r="N5001" i="35"/>
  <c r="M5001" i="35"/>
  <c r="N5000" i="35"/>
  <c r="M5000" i="35"/>
  <c r="N4999" i="35"/>
  <c r="M4999" i="35"/>
  <c r="N4998" i="35"/>
  <c r="M4998" i="35"/>
  <c r="N4997" i="35"/>
  <c r="M4997" i="35"/>
  <c r="N4996" i="35"/>
  <c r="M4996" i="35"/>
  <c r="N4995" i="35"/>
  <c r="M4995" i="35"/>
  <c r="N4994" i="35"/>
  <c r="M4994" i="35"/>
  <c r="N4993" i="35"/>
  <c r="M4993" i="35"/>
  <c r="N4992" i="35"/>
  <c r="M4992" i="35"/>
  <c r="N4991" i="35"/>
  <c r="M4991" i="35"/>
  <c r="N4990" i="35"/>
  <c r="M4990" i="35"/>
  <c r="N4989" i="35"/>
  <c r="M4989" i="35"/>
  <c r="N4988" i="35"/>
  <c r="M4988" i="35"/>
  <c r="N4987" i="35"/>
  <c r="M4987" i="35"/>
  <c r="N4986" i="35"/>
  <c r="M4986" i="35"/>
  <c r="N4985" i="35"/>
  <c r="M4985" i="35"/>
  <c r="N4984" i="35"/>
  <c r="M4984" i="35"/>
  <c r="N4983" i="35"/>
  <c r="M4983" i="35"/>
  <c r="N4982" i="35"/>
  <c r="M4982" i="35"/>
  <c r="N4981" i="35"/>
  <c r="M4981" i="35"/>
  <c r="N4980" i="35"/>
  <c r="M4980" i="35"/>
  <c r="N4979" i="35"/>
  <c r="M4979" i="35"/>
  <c r="N4978" i="35"/>
  <c r="M4978" i="35"/>
  <c r="N4977" i="35"/>
  <c r="M4977" i="35"/>
  <c r="N4976" i="35"/>
  <c r="M4976" i="35"/>
  <c r="N4975" i="35"/>
  <c r="M4975" i="35"/>
  <c r="N4974" i="35"/>
  <c r="M4974" i="35"/>
  <c r="N4973" i="35"/>
  <c r="M4973" i="35"/>
  <c r="N4972" i="35"/>
  <c r="M4972" i="35"/>
  <c r="N4971" i="35"/>
  <c r="M4971" i="35"/>
  <c r="N4970" i="35"/>
  <c r="M4970" i="35"/>
  <c r="N4969" i="35"/>
  <c r="M4969" i="35"/>
  <c r="N4968" i="35"/>
  <c r="M4968" i="35"/>
  <c r="N4967" i="35"/>
  <c r="M4967" i="35"/>
  <c r="N4966" i="35"/>
  <c r="M4966" i="35"/>
  <c r="N4965" i="35"/>
  <c r="M4965" i="35"/>
  <c r="N4964" i="35"/>
  <c r="M4964" i="35"/>
  <c r="N4963" i="35"/>
  <c r="M4963" i="35"/>
  <c r="N4962" i="35"/>
  <c r="M4962" i="35"/>
  <c r="N4961" i="35"/>
  <c r="M4961" i="35"/>
  <c r="N4960" i="35"/>
  <c r="M4960" i="35"/>
  <c r="N4959" i="35"/>
  <c r="M4959" i="35"/>
  <c r="N4958" i="35"/>
  <c r="M4958" i="35"/>
  <c r="N4957" i="35"/>
  <c r="M4957" i="35"/>
  <c r="N4956" i="35"/>
  <c r="M4956" i="35"/>
  <c r="N4955" i="35"/>
  <c r="M4955" i="35"/>
  <c r="N4954" i="35"/>
  <c r="M4954" i="35"/>
  <c r="N4953" i="35"/>
  <c r="M4953" i="35"/>
  <c r="N4952" i="35"/>
  <c r="M4952" i="35"/>
  <c r="N4951" i="35"/>
  <c r="M4951" i="35"/>
  <c r="N4950" i="35"/>
  <c r="M4950" i="35"/>
  <c r="N4949" i="35"/>
  <c r="M4949" i="35"/>
  <c r="N4948" i="35"/>
  <c r="M4948" i="35"/>
  <c r="N4947" i="35"/>
  <c r="M4947" i="35"/>
  <c r="N4946" i="35"/>
  <c r="M4946" i="35"/>
  <c r="N4945" i="35"/>
  <c r="M4945" i="35"/>
  <c r="N4944" i="35"/>
  <c r="M4944" i="35"/>
  <c r="N4943" i="35"/>
  <c r="M4943" i="35"/>
  <c r="N4942" i="35"/>
  <c r="M4942" i="35"/>
  <c r="N4941" i="35"/>
  <c r="M4941" i="35"/>
  <c r="N4940" i="35"/>
  <c r="M4940" i="35"/>
  <c r="N4939" i="35"/>
  <c r="M4939" i="35"/>
  <c r="N4938" i="35"/>
  <c r="M4938" i="35"/>
  <c r="N4937" i="35"/>
  <c r="M4937" i="35"/>
  <c r="N4936" i="35"/>
  <c r="M4936" i="35"/>
  <c r="N4935" i="35"/>
  <c r="M4935" i="35"/>
  <c r="N4934" i="35"/>
  <c r="M4934" i="35"/>
  <c r="N4933" i="35"/>
  <c r="M4933" i="35"/>
  <c r="N4932" i="35"/>
  <c r="M4932" i="35"/>
  <c r="N4931" i="35"/>
  <c r="M4931" i="35"/>
  <c r="N4930" i="35"/>
  <c r="M4930" i="35"/>
  <c r="N4929" i="35"/>
  <c r="M4929" i="35"/>
  <c r="N4928" i="35"/>
  <c r="M4928" i="35"/>
  <c r="N4927" i="35"/>
  <c r="M4927" i="35"/>
  <c r="N4926" i="35"/>
  <c r="M4926" i="35"/>
  <c r="N4925" i="35"/>
  <c r="M4925" i="35"/>
  <c r="N4924" i="35"/>
  <c r="M4924" i="35"/>
  <c r="N4923" i="35"/>
  <c r="M4923" i="35"/>
  <c r="N4922" i="35"/>
  <c r="M4922" i="35"/>
  <c r="N4921" i="35"/>
  <c r="M4921" i="35"/>
  <c r="N4920" i="35"/>
  <c r="M4920" i="35"/>
  <c r="N4919" i="35"/>
  <c r="M4919" i="35"/>
  <c r="N4918" i="35"/>
  <c r="M4918" i="35"/>
  <c r="N4917" i="35"/>
  <c r="M4917" i="35"/>
  <c r="N4916" i="35"/>
  <c r="M4916" i="35"/>
  <c r="N4915" i="35"/>
  <c r="M4915" i="35"/>
  <c r="N4914" i="35"/>
  <c r="M4914" i="35"/>
  <c r="N4913" i="35"/>
  <c r="M4913" i="35"/>
  <c r="N4912" i="35"/>
  <c r="M4912" i="35"/>
  <c r="N4911" i="35"/>
  <c r="M4911" i="35"/>
  <c r="N4910" i="35"/>
  <c r="M4910" i="35"/>
  <c r="N4909" i="35"/>
  <c r="M4909" i="35"/>
  <c r="N4908" i="35"/>
  <c r="M4908" i="35"/>
  <c r="N4907" i="35"/>
  <c r="M4907" i="35"/>
  <c r="N4906" i="35"/>
  <c r="M4906" i="35"/>
  <c r="N4905" i="35"/>
  <c r="M4905" i="35"/>
  <c r="N4904" i="35"/>
  <c r="M4904" i="35"/>
  <c r="N4903" i="35"/>
  <c r="M4903" i="35"/>
  <c r="N4902" i="35"/>
  <c r="M4902" i="35"/>
  <c r="N4901" i="35"/>
  <c r="M4901" i="35"/>
  <c r="N4900" i="35"/>
  <c r="M4900" i="35"/>
  <c r="N4899" i="35"/>
  <c r="M4899" i="35"/>
  <c r="N4898" i="35"/>
  <c r="M4898" i="35"/>
  <c r="N4897" i="35"/>
  <c r="M4897" i="35"/>
  <c r="N4896" i="35"/>
  <c r="M4896" i="35"/>
  <c r="N4895" i="35"/>
  <c r="M4895" i="35"/>
  <c r="N4894" i="35"/>
  <c r="M4894" i="35"/>
  <c r="N4893" i="35"/>
  <c r="M4893" i="35"/>
  <c r="N4892" i="35"/>
  <c r="M4892" i="35"/>
  <c r="N4891" i="35"/>
  <c r="M4891" i="35"/>
  <c r="N4890" i="35"/>
  <c r="M4890" i="35"/>
  <c r="N4889" i="35"/>
  <c r="M4889" i="35"/>
  <c r="N4888" i="35"/>
  <c r="M4888" i="35"/>
  <c r="N4887" i="35"/>
  <c r="M4887" i="35"/>
  <c r="N4886" i="35"/>
  <c r="M4886" i="35"/>
  <c r="N4885" i="35"/>
  <c r="M4885" i="35"/>
  <c r="N4884" i="35"/>
  <c r="M4884" i="35"/>
  <c r="N4883" i="35"/>
  <c r="M4883" i="35"/>
  <c r="N4882" i="35"/>
  <c r="M4882" i="35"/>
  <c r="N4881" i="35"/>
  <c r="M4881" i="35"/>
  <c r="N4880" i="35"/>
  <c r="M4880" i="35"/>
  <c r="N4879" i="35"/>
  <c r="M4879" i="35"/>
  <c r="N4878" i="35"/>
  <c r="M4878" i="35"/>
  <c r="N4877" i="35"/>
  <c r="M4877" i="35"/>
  <c r="N4876" i="35"/>
  <c r="M4876" i="35"/>
  <c r="N4875" i="35"/>
  <c r="M4875" i="35"/>
  <c r="N4874" i="35"/>
  <c r="M4874" i="35"/>
  <c r="N4873" i="35"/>
  <c r="M4873" i="35"/>
  <c r="N4872" i="35"/>
  <c r="M4872" i="35"/>
  <c r="N4871" i="35"/>
  <c r="M4871" i="35"/>
  <c r="N4870" i="35"/>
  <c r="M4870" i="35"/>
  <c r="N4869" i="35"/>
  <c r="M4869" i="35"/>
  <c r="N4868" i="35"/>
  <c r="M4868" i="35"/>
  <c r="N4867" i="35"/>
  <c r="M4867" i="35"/>
  <c r="N4866" i="35"/>
  <c r="M4866" i="35"/>
  <c r="N4865" i="35"/>
  <c r="M4865" i="35"/>
  <c r="N4864" i="35"/>
  <c r="M4864" i="35"/>
  <c r="N4863" i="35"/>
  <c r="M4863" i="35"/>
  <c r="N4862" i="35"/>
  <c r="M4862" i="35"/>
  <c r="N4861" i="35"/>
  <c r="M4861" i="35"/>
  <c r="N4860" i="35"/>
  <c r="M4860" i="35"/>
  <c r="N4859" i="35"/>
  <c r="M4859" i="35"/>
  <c r="N4858" i="35"/>
  <c r="M4858" i="35"/>
  <c r="N4857" i="35"/>
  <c r="M4857" i="35"/>
  <c r="N4856" i="35"/>
  <c r="M4856" i="35"/>
  <c r="N4855" i="35"/>
  <c r="M4855" i="35"/>
  <c r="N4854" i="35"/>
  <c r="M4854" i="35"/>
  <c r="N4853" i="35"/>
  <c r="M4853" i="35"/>
  <c r="N4852" i="35"/>
  <c r="M4852" i="35"/>
  <c r="N4851" i="35"/>
  <c r="M4851" i="35"/>
  <c r="N4850" i="35"/>
  <c r="M4850" i="35"/>
  <c r="N4849" i="35"/>
  <c r="M4849" i="35"/>
  <c r="N4848" i="35"/>
  <c r="M4848" i="35"/>
  <c r="N4847" i="35"/>
  <c r="M4847" i="35"/>
  <c r="N4846" i="35"/>
  <c r="M4846" i="35"/>
  <c r="N4845" i="35"/>
  <c r="M4845" i="35"/>
  <c r="N4844" i="35"/>
  <c r="M4844" i="35"/>
  <c r="N4843" i="35"/>
  <c r="M4843" i="35"/>
  <c r="N4842" i="35"/>
  <c r="M4842" i="35"/>
  <c r="N4841" i="35"/>
  <c r="M4841" i="35"/>
  <c r="N4840" i="35"/>
  <c r="M4840" i="35"/>
  <c r="N4839" i="35"/>
  <c r="M4839" i="35"/>
  <c r="N4838" i="35"/>
  <c r="M4838" i="35"/>
  <c r="N4837" i="35"/>
  <c r="M4837" i="35"/>
  <c r="N4836" i="35"/>
  <c r="M4836" i="35"/>
  <c r="N4835" i="35"/>
  <c r="M4835" i="35"/>
  <c r="N4834" i="35"/>
  <c r="M4834" i="35"/>
  <c r="N4833" i="35"/>
  <c r="M4833" i="35"/>
  <c r="N4832" i="35"/>
  <c r="M4832" i="35"/>
  <c r="N4831" i="35"/>
  <c r="M4831" i="35"/>
  <c r="N4830" i="35"/>
  <c r="M4830" i="35"/>
  <c r="N4829" i="35"/>
  <c r="M4829" i="35"/>
  <c r="N4828" i="35"/>
  <c r="M4828" i="35"/>
  <c r="N4827" i="35"/>
  <c r="M4827" i="35"/>
  <c r="N4826" i="35"/>
  <c r="M4826" i="35"/>
  <c r="N4825" i="35"/>
  <c r="M4825" i="35"/>
  <c r="N4824" i="35"/>
  <c r="M4824" i="35"/>
  <c r="N4823" i="35"/>
  <c r="M4823" i="35"/>
  <c r="N4822" i="35"/>
  <c r="M4822" i="35"/>
  <c r="N4821" i="35"/>
  <c r="M4821" i="35"/>
  <c r="N4820" i="35"/>
  <c r="M4820" i="35"/>
  <c r="N4819" i="35"/>
  <c r="M4819" i="35"/>
  <c r="N4818" i="35"/>
  <c r="M4818" i="35"/>
  <c r="N4817" i="35"/>
  <c r="M4817" i="35"/>
  <c r="N4816" i="35"/>
  <c r="M4816" i="35"/>
  <c r="N4815" i="35"/>
  <c r="M4815" i="35"/>
  <c r="N4814" i="35"/>
  <c r="M4814" i="35"/>
  <c r="N4813" i="35"/>
  <c r="M4813" i="35"/>
  <c r="N4812" i="35"/>
  <c r="M4812" i="35"/>
  <c r="N4811" i="35"/>
  <c r="M4811" i="35"/>
  <c r="N4810" i="35"/>
  <c r="M4810" i="35"/>
  <c r="N4809" i="35"/>
  <c r="M4809" i="35"/>
  <c r="N4808" i="35"/>
  <c r="M4808" i="35"/>
  <c r="N4807" i="35"/>
  <c r="M4807" i="35"/>
  <c r="N4806" i="35"/>
  <c r="M4806" i="35"/>
  <c r="N4805" i="35"/>
  <c r="M4805" i="35"/>
  <c r="N4804" i="35"/>
  <c r="M4804" i="35"/>
  <c r="N4803" i="35"/>
  <c r="M4803" i="35"/>
  <c r="N4802" i="35"/>
  <c r="M4802" i="35"/>
  <c r="N4801" i="35"/>
  <c r="M4801" i="35"/>
  <c r="N4800" i="35"/>
  <c r="M4800" i="35"/>
  <c r="N4799" i="35"/>
  <c r="M4799" i="35"/>
  <c r="N4798" i="35"/>
  <c r="M4798" i="35"/>
  <c r="N4797" i="35"/>
  <c r="M4797" i="35"/>
  <c r="N4796" i="35"/>
  <c r="M4796" i="35"/>
  <c r="N4795" i="35"/>
  <c r="M4795" i="35"/>
  <c r="N4794" i="35"/>
  <c r="M4794" i="35"/>
  <c r="N4793" i="35"/>
  <c r="M4793" i="35"/>
  <c r="N4792" i="35"/>
  <c r="M4792" i="35"/>
  <c r="N4791" i="35"/>
  <c r="M4791" i="35"/>
  <c r="N4790" i="35"/>
  <c r="M4790" i="35"/>
  <c r="N4789" i="35"/>
  <c r="M4789" i="35"/>
  <c r="N4788" i="35"/>
  <c r="M4788" i="35"/>
  <c r="N4787" i="35"/>
  <c r="M4787" i="35"/>
  <c r="N4786" i="35"/>
  <c r="M4786" i="35"/>
  <c r="N4785" i="35"/>
  <c r="M4785" i="35"/>
  <c r="N4784" i="35"/>
  <c r="M4784" i="35"/>
  <c r="N4783" i="35"/>
  <c r="M4783" i="35"/>
  <c r="N4782" i="35"/>
  <c r="M4782" i="35"/>
  <c r="N4781" i="35"/>
  <c r="M4781" i="35"/>
  <c r="N4780" i="35"/>
  <c r="M4780" i="35"/>
  <c r="N4779" i="35"/>
  <c r="M4779" i="35"/>
  <c r="N4778" i="35"/>
  <c r="M4778" i="35"/>
  <c r="N4777" i="35"/>
  <c r="M4777" i="35"/>
  <c r="N4776" i="35"/>
  <c r="M4776" i="35"/>
  <c r="N4775" i="35"/>
  <c r="M4775" i="35"/>
  <c r="N4774" i="35"/>
  <c r="M4774" i="35"/>
  <c r="N4773" i="35"/>
  <c r="M4773" i="35"/>
  <c r="N4772" i="35"/>
  <c r="M4772" i="35"/>
  <c r="N4771" i="35"/>
  <c r="M4771" i="35"/>
  <c r="N4770" i="35"/>
  <c r="M4770" i="35"/>
  <c r="N4769" i="35"/>
  <c r="M4769" i="35"/>
  <c r="N4768" i="35"/>
  <c r="M4768" i="35"/>
  <c r="N4767" i="35"/>
  <c r="M4767" i="35"/>
  <c r="N4766" i="35"/>
  <c r="M4766" i="35"/>
  <c r="N4765" i="35"/>
  <c r="M4765" i="35"/>
  <c r="N4764" i="35"/>
  <c r="M4764" i="35"/>
  <c r="N4763" i="35"/>
  <c r="M4763" i="35"/>
  <c r="N4762" i="35"/>
  <c r="M4762" i="35"/>
  <c r="N4761" i="35"/>
  <c r="M4761" i="35"/>
  <c r="N4760" i="35"/>
  <c r="M4760" i="35"/>
  <c r="N4759" i="35"/>
  <c r="M4759" i="35"/>
  <c r="N4758" i="35"/>
  <c r="M4758" i="35"/>
  <c r="N4757" i="35"/>
  <c r="M4757" i="35"/>
  <c r="N4756" i="35"/>
  <c r="M4756" i="35"/>
  <c r="N4755" i="35"/>
  <c r="M4755" i="35"/>
  <c r="N4754" i="35"/>
  <c r="M4754" i="35"/>
  <c r="N4753" i="35"/>
  <c r="M4753" i="35"/>
  <c r="N4752" i="35"/>
  <c r="M4752" i="35"/>
  <c r="N4751" i="35"/>
  <c r="M4751" i="35"/>
  <c r="N4750" i="35"/>
  <c r="M4750" i="35"/>
  <c r="N4749" i="35"/>
  <c r="M4749" i="35"/>
  <c r="N4748" i="35"/>
  <c r="M4748" i="35"/>
  <c r="N4747" i="35"/>
  <c r="M4747" i="35"/>
  <c r="N4746" i="35"/>
  <c r="M4746" i="35"/>
  <c r="N4745" i="35"/>
  <c r="M4745" i="35"/>
  <c r="N4744" i="35"/>
  <c r="M4744" i="35"/>
  <c r="N4743" i="35"/>
  <c r="M4743" i="35"/>
  <c r="N4742" i="35"/>
  <c r="M4742" i="35"/>
  <c r="N4741" i="35"/>
  <c r="M4741" i="35"/>
  <c r="N4740" i="35"/>
  <c r="M4740" i="35"/>
  <c r="N4739" i="35"/>
  <c r="M4739" i="35"/>
  <c r="N4738" i="35"/>
  <c r="M4738" i="35"/>
  <c r="N4737" i="35"/>
  <c r="M4737" i="35"/>
  <c r="N4736" i="35"/>
  <c r="M4736" i="35"/>
  <c r="N4735" i="35"/>
  <c r="M4735" i="35"/>
  <c r="N4734" i="35"/>
  <c r="M4734" i="35"/>
  <c r="N4733" i="35"/>
  <c r="M4733" i="35"/>
  <c r="N4732" i="35"/>
  <c r="M4732" i="35"/>
  <c r="N4731" i="35"/>
  <c r="M4731" i="35"/>
  <c r="N4730" i="35"/>
  <c r="M4730" i="35"/>
  <c r="N4729" i="35"/>
  <c r="M4729" i="35"/>
  <c r="N4728" i="35"/>
  <c r="M4728" i="35"/>
  <c r="N4727" i="35"/>
  <c r="M4727" i="35"/>
  <c r="N4726" i="35"/>
  <c r="M4726" i="35"/>
  <c r="N4725" i="35"/>
  <c r="M4725" i="35"/>
  <c r="N4724" i="35"/>
  <c r="M4724" i="35"/>
  <c r="N4723" i="35"/>
  <c r="M4723" i="35"/>
  <c r="N4722" i="35"/>
  <c r="M4722" i="35"/>
  <c r="N4721" i="35"/>
  <c r="M4721" i="35"/>
  <c r="N4720" i="35"/>
  <c r="M4720" i="35"/>
  <c r="N4719" i="35"/>
  <c r="M4719" i="35"/>
  <c r="N4718" i="35"/>
  <c r="M4718" i="35"/>
  <c r="N4717" i="35"/>
  <c r="M4717" i="35"/>
  <c r="N4716" i="35"/>
  <c r="M4716" i="35"/>
  <c r="N4715" i="35"/>
  <c r="M4715" i="35"/>
  <c r="N4714" i="35"/>
  <c r="M4714" i="35"/>
  <c r="N4713" i="35"/>
  <c r="M4713" i="35"/>
  <c r="N4712" i="35"/>
  <c r="M4712" i="35"/>
  <c r="N4711" i="35"/>
  <c r="M4711" i="35"/>
  <c r="N4710" i="35"/>
  <c r="M4710" i="35"/>
  <c r="N4709" i="35"/>
  <c r="M4709" i="35"/>
  <c r="N4708" i="35"/>
  <c r="M4708" i="35"/>
  <c r="N4707" i="35"/>
  <c r="M4707" i="35"/>
  <c r="N4706" i="35"/>
  <c r="M4706" i="35"/>
  <c r="N4705" i="35"/>
  <c r="M4705" i="35"/>
  <c r="N4704" i="35"/>
  <c r="M4704" i="35"/>
  <c r="N4703" i="35"/>
  <c r="M4703" i="35"/>
  <c r="N4702" i="35"/>
  <c r="M4702" i="35"/>
  <c r="N4701" i="35"/>
  <c r="M4701" i="35"/>
  <c r="N4700" i="35"/>
  <c r="M4700" i="35"/>
  <c r="N4699" i="35"/>
  <c r="M4699" i="35"/>
  <c r="N4698" i="35"/>
  <c r="M4698" i="35"/>
  <c r="N4697" i="35"/>
  <c r="M4697" i="35"/>
  <c r="N4696" i="35"/>
  <c r="M4696" i="35"/>
  <c r="N4695" i="35"/>
  <c r="M4695" i="35"/>
  <c r="N4694" i="35"/>
  <c r="M4694" i="35"/>
  <c r="N4693" i="35"/>
  <c r="M4693" i="35"/>
  <c r="N4692" i="35"/>
  <c r="M4692" i="35"/>
  <c r="N4691" i="35"/>
  <c r="M4691" i="35"/>
  <c r="N4690" i="35"/>
  <c r="M4690" i="35"/>
  <c r="N4689" i="35"/>
  <c r="M4689" i="35"/>
  <c r="N4688" i="35"/>
  <c r="M4688" i="35"/>
  <c r="N4687" i="35"/>
  <c r="M4687" i="35"/>
  <c r="N4686" i="35"/>
  <c r="M4686" i="35"/>
  <c r="N4685" i="35"/>
  <c r="M4685" i="35"/>
  <c r="N4684" i="35"/>
  <c r="M4684" i="35"/>
  <c r="N4683" i="35"/>
  <c r="M4683" i="35"/>
  <c r="N4682" i="35"/>
  <c r="M4682" i="35"/>
  <c r="N4681" i="35"/>
  <c r="M4681" i="35"/>
  <c r="N4680" i="35"/>
  <c r="M4680" i="35"/>
  <c r="N4679" i="35"/>
  <c r="M4679" i="35"/>
  <c r="N4678" i="35"/>
  <c r="M4678" i="35"/>
  <c r="N4677" i="35"/>
  <c r="M4677" i="35"/>
  <c r="N4676" i="35"/>
  <c r="M4676" i="35"/>
  <c r="N4675" i="35"/>
  <c r="M4675" i="35"/>
  <c r="N4674" i="35"/>
  <c r="M4674" i="35"/>
  <c r="N4673" i="35"/>
  <c r="M4673" i="35"/>
  <c r="N4672" i="35"/>
  <c r="M4672" i="35"/>
  <c r="N4671" i="35"/>
  <c r="M4671" i="35"/>
  <c r="N4670" i="35"/>
  <c r="M4670" i="35"/>
  <c r="N4669" i="35"/>
  <c r="M4669" i="35"/>
  <c r="N4668" i="35"/>
  <c r="M4668" i="35"/>
  <c r="N4667" i="35"/>
  <c r="M4667" i="35"/>
  <c r="N4666" i="35"/>
  <c r="M4666" i="35"/>
  <c r="N4665" i="35"/>
  <c r="M4665" i="35"/>
  <c r="N4664" i="35"/>
  <c r="M4664" i="35"/>
  <c r="N4663" i="35"/>
  <c r="M4663" i="35"/>
  <c r="N4662" i="35"/>
  <c r="M4662" i="35"/>
  <c r="N4661" i="35"/>
  <c r="M4661" i="35"/>
  <c r="N4660" i="35"/>
  <c r="M4660" i="35"/>
  <c r="N4659" i="35"/>
  <c r="M4659" i="35"/>
  <c r="N4658" i="35"/>
  <c r="M4658" i="35"/>
  <c r="N4657" i="35"/>
  <c r="M4657" i="35"/>
  <c r="N4656" i="35"/>
  <c r="M4656" i="35"/>
  <c r="N4655" i="35"/>
  <c r="M4655" i="35"/>
  <c r="N4654" i="35"/>
  <c r="M4654" i="35"/>
  <c r="N4653" i="35"/>
  <c r="M4653" i="35"/>
  <c r="N4652" i="35"/>
  <c r="M4652" i="35"/>
  <c r="N4651" i="35"/>
  <c r="M4651" i="35"/>
  <c r="N4650" i="35"/>
  <c r="M4650" i="35"/>
  <c r="N4649" i="35"/>
  <c r="M4649" i="35"/>
  <c r="N4648" i="35"/>
  <c r="M4648" i="35"/>
  <c r="N4647" i="35"/>
  <c r="M4647" i="35"/>
  <c r="N4646" i="35"/>
  <c r="M4646" i="35"/>
  <c r="N4645" i="35"/>
  <c r="M4645" i="35"/>
  <c r="N4644" i="35"/>
  <c r="M4644" i="35"/>
  <c r="N4643" i="35"/>
  <c r="M4643" i="35"/>
  <c r="N4642" i="35"/>
  <c r="M4642" i="35"/>
  <c r="N4641" i="35"/>
  <c r="M4641" i="35"/>
  <c r="N4640" i="35"/>
  <c r="M4640" i="35"/>
  <c r="N4639" i="35"/>
  <c r="M4639" i="35"/>
  <c r="N4638" i="35"/>
  <c r="M4638" i="35"/>
  <c r="N4637" i="35"/>
  <c r="M4637" i="35"/>
  <c r="N4636" i="35"/>
  <c r="M4636" i="35"/>
  <c r="N4635" i="35"/>
  <c r="M4635" i="35"/>
  <c r="N4634" i="35"/>
  <c r="M4634" i="35"/>
  <c r="N4633" i="35"/>
  <c r="M4633" i="35"/>
  <c r="N4632" i="35"/>
  <c r="M4632" i="35"/>
  <c r="N4631" i="35"/>
  <c r="M4631" i="35"/>
  <c r="N4630" i="35"/>
  <c r="M4630" i="35"/>
  <c r="N4629" i="35"/>
  <c r="M4629" i="35"/>
  <c r="N4628" i="35"/>
  <c r="M4628" i="35"/>
  <c r="N4627" i="35"/>
  <c r="M4627" i="35"/>
  <c r="N4626" i="35"/>
  <c r="M4626" i="35"/>
  <c r="N4625" i="35"/>
  <c r="M4625" i="35"/>
  <c r="N4624" i="35"/>
  <c r="M4624" i="35"/>
  <c r="N4623" i="35"/>
  <c r="M4623" i="35"/>
  <c r="N4622" i="35"/>
  <c r="M4622" i="35"/>
  <c r="N4621" i="35"/>
  <c r="M4621" i="35"/>
  <c r="N4620" i="35"/>
  <c r="M4620" i="35"/>
  <c r="N4619" i="35"/>
  <c r="M4619" i="35"/>
  <c r="N4618" i="35"/>
  <c r="M4618" i="35"/>
  <c r="N4617" i="35"/>
  <c r="M4617" i="35"/>
  <c r="N4616" i="35"/>
  <c r="M4616" i="35"/>
  <c r="N4615" i="35"/>
  <c r="M4615" i="35"/>
  <c r="N4614" i="35"/>
  <c r="M4614" i="35"/>
  <c r="N4613" i="35"/>
  <c r="M4613" i="35"/>
  <c r="N4612" i="35"/>
  <c r="M4612" i="35"/>
  <c r="N4611" i="35"/>
  <c r="M4611" i="35"/>
  <c r="N4610" i="35"/>
  <c r="M4610" i="35"/>
  <c r="N4609" i="35"/>
  <c r="M4609" i="35"/>
  <c r="N4608" i="35"/>
  <c r="M4608" i="35"/>
  <c r="N4607" i="35"/>
  <c r="M4607" i="35"/>
  <c r="N4606" i="35"/>
  <c r="M4606" i="35"/>
  <c r="N4605" i="35"/>
  <c r="M4605" i="35"/>
  <c r="N4604" i="35"/>
  <c r="M4604" i="35"/>
  <c r="N4603" i="35"/>
  <c r="M4603" i="35"/>
  <c r="N4602" i="35"/>
  <c r="M4602" i="35"/>
  <c r="N4601" i="35"/>
  <c r="M4601" i="35"/>
  <c r="N4600" i="35"/>
  <c r="M4600" i="35"/>
  <c r="N4599" i="35"/>
  <c r="M4599" i="35"/>
  <c r="N4598" i="35"/>
  <c r="M4598" i="35"/>
  <c r="N4597" i="35"/>
  <c r="M4597" i="35"/>
  <c r="N4596" i="35"/>
  <c r="M4596" i="35"/>
  <c r="N4595" i="35"/>
  <c r="M4595" i="35"/>
  <c r="N4594" i="35"/>
  <c r="M4594" i="35"/>
  <c r="N4593" i="35"/>
  <c r="M4593" i="35"/>
  <c r="N4592" i="35"/>
  <c r="M4592" i="35"/>
  <c r="N4591" i="35"/>
  <c r="M4591" i="35"/>
  <c r="N4590" i="35"/>
  <c r="M4590" i="35"/>
  <c r="N4589" i="35"/>
  <c r="M4589" i="35"/>
  <c r="N4588" i="35"/>
  <c r="M4588" i="35"/>
  <c r="N4587" i="35"/>
  <c r="M4587" i="35"/>
  <c r="N4586" i="35"/>
  <c r="M4586" i="35"/>
  <c r="N4585" i="35"/>
  <c r="M4585" i="35"/>
  <c r="N4584" i="35"/>
  <c r="M4584" i="35"/>
  <c r="N4583" i="35"/>
  <c r="M4583" i="35"/>
  <c r="N4582" i="35"/>
  <c r="M4582" i="35"/>
  <c r="N4581" i="35"/>
  <c r="M4581" i="35"/>
  <c r="N4580" i="35"/>
  <c r="M4580" i="35"/>
  <c r="N4579" i="35"/>
  <c r="M4579" i="35"/>
  <c r="N4578" i="35"/>
  <c r="M4578" i="35"/>
  <c r="N4577" i="35"/>
  <c r="M4577" i="35"/>
  <c r="N4576" i="35"/>
  <c r="M4576" i="35"/>
  <c r="N4575" i="35"/>
  <c r="M4575" i="35"/>
  <c r="N4574" i="35"/>
  <c r="M4574" i="35"/>
  <c r="N4573" i="35"/>
  <c r="M4573" i="35"/>
  <c r="N4572" i="35"/>
  <c r="M4572" i="35"/>
  <c r="N4571" i="35"/>
  <c r="M4571" i="35"/>
  <c r="N4570" i="35"/>
  <c r="M4570" i="35"/>
  <c r="N4569" i="35"/>
  <c r="M4569" i="35"/>
  <c r="N4568" i="35"/>
  <c r="M4568" i="35"/>
  <c r="N4567" i="35"/>
  <c r="M4567" i="35"/>
  <c r="N4566" i="35"/>
  <c r="M4566" i="35"/>
  <c r="N4565" i="35"/>
  <c r="M4565" i="35"/>
  <c r="N4564" i="35"/>
  <c r="M4564" i="35"/>
  <c r="N4563" i="35"/>
  <c r="M4563" i="35"/>
  <c r="N4562" i="35"/>
  <c r="M4562" i="35"/>
  <c r="N4561" i="35"/>
  <c r="M4561" i="35"/>
  <c r="N4560" i="35"/>
  <c r="M4560" i="35"/>
  <c r="N4559" i="35"/>
  <c r="M4559" i="35"/>
  <c r="N4558" i="35"/>
  <c r="M4558" i="35"/>
  <c r="N4557" i="35"/>
  <c r="M4557" i="35"/>
  <c r="N4556" i="35"/>
  <c r="M4556" i="35"/>
  <c r="N4555" i="35"/>
  <c r="M4555" i="35"/>
  <c r="N4554" i="35"/>
  <c r="M4554" i="35"/>
  <c r="N4553" i="35"/>
  <c r="M4553" i="35"/>
  <c r="N4552" i="35"/>
  <c r="M4552" i="35"/>
  <c r="N4551" i="35"/>
  <c r="M4551" i="35"/>
  <c r="N4550" i="35"/>
  <c r="M4550" i="35"/>
  <c r="N4549" i="35"/>
  <c r="M4549" i="35"/>
  <c r="N4548" i="35"/>
  <c r="M4548" i="35"/>
  <c r="N4547" i="35"/>
  <c r="M4547" i="35"/>
  <c r="N4546" i="35"/>
  <c r="M4546" i="35"/>
  <c r="N4545" i="35"/>
  <c r="M4545" i="35"/>
  <c r="N4544" i="35"/>
  <c r="M4544" i="35"/>
  <c r="N4543" i="35"/>
  <c r="M4543" i="35"/>
  <c r="N4542" i="35"/>
  <c r="M4542" i="35"/>
  <c r="N4541" i="35"/>
  <c r="M4541" i="35"/>
  <c r="N4540" i="35"/>
  <c r="M4540" i="35"/>
  <c r="N4539" i="35"/>
  <c r="M4539" i="35"/>
  <c r="N4538" i="35"/>
  <c r="M4538" i="35"/>
  <c r="N4537" i="35"/>
  <c r="M4537" i="35"/>
  <c r="N4536" i="35"/>
  <c r="M4536" i="35"/>
  <c r="N4535" i="35"/>
  <c r="M4535" i="35"/>
  <c r="N4534" i="35"/>
  <c r="M4534" i="35"/>
  <c r="N4533" i="35"/>
  <c r="M4533" i="35"/>
  <c r="N4532" i="35"/>
  <c r="M4532" i="35"/>
  <c r="N4531" i="35"/>
  <c r="M4531" i="35"/>
  <c r="N4530" i="35"/>
  <c r="M4530" i="35"/>
  <c r="N4529" i="35"/>
  <c r="M4529" i="35"/>
  <c r="N4528" i="35"/>
  <c r="M4528" i="35"/>
  <c r="N4527" i="35"/>
  <c r="M4527" i="35"/>
  <c r="N4526" i="35"/>
  <c r="M4526" i="35"/>
  <c r="N4525" i="35"/>
  <c r="M4525" i="35"/>
  <c r="N4524" i="35"/>
  <c r="M4524" i="35"/>
  <c r="N4523" i="35"/>
  <c r="M4523" i="35"/>
  <c r="N4522" i="35"/>
  <c r="M4522" i="35"/>
  <c r="N4521" i="35"/>
  <c r="M4521" i="35"/>
  <c r="N4520" i="35"/>
  <c r="M4520" i="35"/>
  <c r="N4519" i="35"/>
  <c r="M4519" i="35"/>
  <c r="N4518" i="35"/>
  <c r="M4518" i="35"/>
  <c r="N4517" i="35"/>
  <c r="M4517" i="35"/>
  <c r="N4516" i="35"/>
  <c r="M4516" i="35"/>
  <c r="N4515" i="35"/>
  <c r="M4515" i="35"/>
  <c r="N4514" i="35"/>
  <c r="M4514" i="35"/>
  <c r="N4513" i="35"/>
  <c r="M4513" i="35"/>
  <c r="N4512" i="35"/>
  <c r="M4512" i="35"/>
  <c r="N4511" i="35"/>
  <c r="M4511" i="35"/>
  <c r="N4510" i="35"/>
  <c r="M4510" i="35"/>
  <c r="N4509" i="35"/>
  <c r="M4509" i="35"/>
  <c r="N4508" i="35"/>
  <c r="M4508" i="35"/>
  <c r="N4507" i="35"/>
  <c r="M4507" i="35"/>
  <c r="N4506" i="35"/>
  <c r="M4506" i="35"/>
  <c r="N4505" i="35"/>
  <c r="M4505" i="35"/>
  <c r="N4504" i="35"/>
  <c r="M4504" i="35"/>
  <c r="N4503" i="35"/>
  <c r="M4503" i="35"/>
  <c r="N4502" i="35"/>
  <c r="M4502" i="35"/>
  <c r="N4501" i="35"/>
  <c r="M4501" i="35"/>
  <c r="N4500" i="35"/>
  <c r="M4500" i="35"/>
  <c r="N4499" i="35"/>
  <c r="M4499" i="35"/>
  <c r="N4498" i="35"/>
  <c r="M4498" i="35"/>
  <c r="N4497" i="35"/>
  <c r="M4497" i="35"/>
  <c r="N4496" i="35"/>
  <c r="M4496" i="35"/>
  <c r="N4495" i="35"/>
  <c r="M4495" i="35"/>
  <c r="N4494" i="35"/>
  <c r="M4494" i="35"/>
  <c r="N4493" i="35"/>
  <c r="M4493" i="35"/>
  <c r="N4492" i="35"/>
  <c r="M4492" i="35"/>
  <c r="N4491" i="35"/>
  <c r="M4491" i="35"/>
  <c r="N4490" i="35"/>
  <c r="M4490" i="35"/>
  <c r="N4489" i="35"/>
  <c r="M4489" i="35"/>
  <c r="N4488" i="35"/>
  <c r="M4488" i="35"/>
  <c r="N4487" i="35"/>
  <c r="M4487" i="35"/>
  <c r="N4486" i="35"/>
  <c r="M4486" i="35"/>
  <c r="N4485" i="35"/>
  <c r="M4485" i="35"/>
  <c r="N4484" i="35"/>
  <c r="M4484" i="35"/>
  <c r="N4483" i="35"/>
  <c r="M4483" i="35"/>
  <c r="N4482" i="35"/>
  <c r="M4482" i="35"/>
  <c r="N4481" i="35"/>
  <c r="M4481" i="35"/>
  <c r="N4480" i="35"/>
  <c r="M4480" i="35"/>
  <c r="N4479" i="35"/>
  <c r="M4479" i="35"/>
  <c r="N4478" i="35"/>
  <c r="M4478" i="35"/>
  <c r="N4477" i="35"/>
  <c r="M4477" i="35"/>
  <c r="N4476" i="35"/>
  <c r="M4476" i="35"/>
  <c r="N4475" i="35"/>
  <c r="M4475" i="35"/>
  <c r="N4474" i="35"/>
  <c r="M4474" i="35"/>
  <c r="N4473" i="35"/>
  <c r="M4473" i="35"/>
  <c r="N4472" i="35"/>
  <c r="M4472" i="35"/>
  <c r="N4471" i="35"/>
  <c r="M4471" i="35"/>
  <c r="N4470" i="35"/>
  <c r="M4470" i="35"/>
  <c r="N4469" i="35"/>
  <c r="M4469" i="35"/>
  <c r="N4468" i="35"/>
  <c r="M4468" i="35"/>
  <c r="N4467" i="35"/>
  <c r="M4467" i="35"/>
  <c r="N4466" i="35"/>
  <c r="M4466" i="35"/>
  <c r="N4465" i="35"/>
  <c r="M4465" i="35"/>
  <c r="N4464" i="35"/>
  <c r="M4464" i="35"/>
  <c r="N4463" i="35"/>
  <c r="M4463" i="35"/>
  <c r="N4462" i="35"/>
  <c r="M4462" i="35"/>
  <c r="N4461" i="35"/>
  <c r="M4461" i="35"/>
  <c r="N4460" i="35"/>
  <c r="M4460" i="35"/>
  <c r="N4459" i="35"/>
  <c r="M4459" i="35"/>
  <c r="N4458" i="35"/>
  <c r="M4458" i="35"/>
  <c r="N4457" i="35"/>
  <c r="M4457" i="35"/>
  <c r="N4456" i="35"/>
  <c r="M4456" i="35"/>
  <c r="N4455" i="35"/>
  <c r="M4455" i="35"/>
  <c r="N4454" i="35"/>
  <c r="M4454" i="35"/>
  <c r="N4453" i="35"/>
  <c r="M4453" i="35"/>
  <c r="N4452" i="35"/>
  <c r="M4452" i="35"/>
  <c r="N4451" i="35"/>
  <c r="M4451" i="35"/>
  <c r="N4450" i="35"/>
  <c r="M4450" i="35"/>
  <c r="N4449" i="35"/>
  <c r="M4449" i="35"/>
  <c r="N4448" i="35"/>
  <c r="M4448" i="35"/>
  <c r="N4447" i="35"/>
  <c r="M4447" i="35"/>
  <c r="N4446" i="35"/>
  <c r="M4446" i="35"/>
  <c r="N4445" i="35"/>
  <c r="M4445" i="35"/>
  <c r="N4444" i="35"/>
  <c r="M4444" i="35"/>
  <c r="N4443" i="35"/>
  <c r="M4443" i="35"/>
  <c r="N4442" i="35"/>
  <c r="M4442" i="35"/>
  <c r="N4441" i="35"/>
  <c r="M4441" i="35"/>
  <c r="N4440" i="35"/>
  <c r="M4440" i="35"/>
  <c r="N4439" i="35"/>
  <c r="M4439" i="35"/>
  <c r="N4438" i="35"/>
  <c r="M4438" i="35"/>
  <c r="N4437" i="35"/>
  <c r="M4437" i="35"/>
  <c r="N4436" i="35"/>
  <c r="M4436" i="35"/>
  <c r="N4435" i="35"/>
  <c r="M4435" i="35"/>
  <c r="N4434" i="35"/>
  <c r="M4434" i="35"/>
  <c r="N4433" i="35"/>
  <c r="M4433" i="35"/>
  <c r="N4432" i="35"/>
  <c r="M4432" i="35"/>
  <c r="N4431" i="35"/>
  <c r="M4431" i="35"/>
  <c r="N4430" i="35"/>
  <c r="M4430" i="35"/>
  <c r="N4429" i="35"/>
  <c r="M4429" i="35"/>
  <c r="N4428" i="35"/>
  <c r="M4428" i="35"/>
  <c r="N4427" i="35"/>
  <c r="M4427" i="35"/>
  <c r="N4426" i="35"/>
  <c r="M4426" i="35"/>
  <c r="N4425" i="35"/>
  <c r="M4425" i="35"/>
  <c r="N4424" i="35"/>
  <c r="M4424" i="35"/>
  <c r="N4423" i="35"/>
  <c r="M4423" i="35"/>
  <c r="N4422" i="35"/>
  <c r="M4422" i="35"/>
  <c r="N4421" i="35"/>
  <c r="M4421" i="35"/>
  <c r="N4420" i="35"/>
  <c r="M4420" i="35"/>
  <c r="N4419" i="35"/>
  <c r="M4419" i="35"/>
  <c r="N4418" i="35"/>
  <c r="M4418" i="35"/>
  <c r="N4417" i="35"/>
  <c r="M4417" i="35"/>
  <c r="N4416" i="35"/>
  <c r="M4416" i="35"/>
  <c r="N4415" i="35"/>
  <c r="M4415" i="35"/>
  <c r="N4414" i="35"/>
  <c r="M4414" i="35"/>
  <c r="N4413" i="35"/>
  <c r="M4413" i="35"/>
  <c r="N4412" i="35"/>
  <c r="M4412" i="35"/>
  <c r="N4411" i="35"/>
  <c r="M4411" i="35"/>
  <c r="N4410" i="35"/>
  <c r="M4410" i="35"/>
  <c r="N4409" i="35"/>
  <c r="M4409" i="35"/>
  <c r="N4408" i="35"/>
  <c r="M4408" i="35"/>
  <c r="N4407" i="35"/>
  <c r="M4407" i="35"/>
  <c r="N4406" i="35"/>
  <c r="M4406" i="35"/>
  <c r="N4405" i="35"/>
  <c r="M4405" i="35"/>
  <c r="N4404" i="35"/>
  <c r="M4404" i="35"/>
  <c r="N4403" i="35"/>
  <c r="M4403" i="35"/>
  <c r="N4402" i="35"/>
  <c r="M4402" i="35"/>
  <c r="N4401" i="35"/>
  <c r="M4401" i="35"/>
  <c r="N4400" i="35"/>
  <c r="M4400" i="35"/>
  <c r="N4399" i="35"/>
  <c r="M4399" i="35"/>
  <c r="N4398" i="35"/>
  <c r="M4398" i="35"/>
  <c r="N4397" i="35"/>
  <c r="M4397" i="35"/>
  <c r="N4396" i="35"/>
  <c r="M4396" i="35"/>
  <c r="N4395" i="35"/>
  <c r="M4395" i="35"/>
  <c r="N4394" i="35"/>
  <c r="M4394" i="35"/>
  <c r="N4393" i="35"/>
  <c r="M4393" i="35"/>
  <c r="N4392" i="35"/>
  <c r="M4392" i="35"/>
  <c r="N4391" i="35"/>
  <c r="M4391" i="35"/>
  <c r="N4390" i="35"/>
  <c r="M4390" i="35"/>
  <c r="N4389" i="35"/>
  <c r="M4389" i="35"/>
  <c r="N4388" i="35"/>
  <c r="M4388" i="35"/>
  <c r="N4387" i="35"/>
  <c r="M4387" i="35"/>
  <c r="N4386" i="35"/>
  <c r="M4386" i="35"/>
  <c r="N4385" i="35"/>
  <c r="M4385" i="35"/>
  <c r="N4384" i="35"/>
  <c r="M4384" i="35"/>
  <c r="N4383" i="35"/>
  <c r="M4383" i="35"/>
  <c r="N4382" i="35"/>
  <c r="M4382" i="35"/>
  <c r="N4381" i="35"/>
  <c r="M4381" i="35"/>
  <c r="N4380" i="35"/>
  <c r="M4380" i="35"/>
  <c r="N4379" i="35"/>
  <c r="M4379" i="35"/>
  <c r="N4378" i="35"/>
  <c r="M4378" i="35"/>
  <c r="N4377" i="35"/>
  <c r="M4377" i="35"/>
  <c r="N4376" i="35"/>
  <c r="M4376" i="35"/>
  <c r="N4375" i="35"/>
  <c r="M4375" i="35"/>
  <c r="N4374" i="35"/>
  <c r="M4374" i="35"/>
  <c r="N4373" i="35"/>
  <c r="M4373" i="35"/>
  <c r="N4372" i="35"/>
  <c r="M4372" i="35"/>
  <c r="N4371" i="35"/>
  <c r="M4371" i="35"/>
  <c r="N4370" i="35"/>
  <c r="M4370" i="35"/>
  <c r="N4369" i="35"/>
  <c r="M4369" i="35"/>
  <c r="N4368" i="35"/>
  <c r="M4368" i="35"/>
  <c r="N4367" i="35"/>
  <c r="M4367" i="35"/>
  <c r="N4366" i="35"/>
  <c r="M4366" i="35"/>
  <c r="N4365" i="35"/>
  <c r="M4365" i="35"/>
  <c r="N4364" i="35"/>
  <c r="M4364" i="35"/>
  <c r="N4363" i="35"/>
  <c r="M4363" i="35"/>
  <c r="N4362" i="35"/>
  <c r="M4362" i="35"/>
  <c r="N4361" i="35"/>
  <c r="M4361" i="35"/>
  <c r="N4360" i="35"/>
  <c r="M4360" i="35"/>
  <c r="N4359" i="35"/>
  <c r="M4359" i="35"/>
  <c r="N4358" i="35"/>
  <c r="M4358" i="35"/>
  <c r="N4357" i="35"/>
  <c r="M4357" i="35"/>
  <c r="N4356" i="35"/>
  <c r="M4356" i="35"/>
  <c r="N4355" i="35"/>
  <c r="M4355" i="35"/>
  <c r="N4354" i="35"/>
  <c r="M4354" i="35"/>
  <c r="N4353" i="35"/>
  <c r="M4353" i="35"/>
  <c r="N4352" i="35"/>
  <c r="M4352" i="35"/>
  <c r="N4351" i="35"/>
  <c r="M4351" i="35"/>
  <c r="N4350" i="35"/>
  <c r="M4350" i="35"/>
  <c r="N4349" i="35"/>
  <c r="M4349" i="35"/>
  <c r="N4348" i="35"/>
  <c r="M4348" i="35"/>
  <c r="N4347" i="35"/>
  <c r="M4347" i="35"/>
  <c r="N4346" i="35"/>
  <c r="M4346" i="35"/>
  <c r="N4345" i="35"/>
  <c r="M4345" i="35"/>
  <c r="N4344" i="35"/>
  <c r="M4344" i="35"/>
  <c r="N4343" i="35"/>
  <c r="M4343" i="35"/>
  <c r="N4342" i="35"/>
  <c r="M4342" i="35"/>
  <c r="N4341" i="35"/>
  <c r="M4341" i="35"/>
  <c r="N4340" i="35"/>
  <c r="M4340" i="35"/>
  <c r="N4339" i="35"/>
  <c r="M4339" i="35"/>
  <c r="N4338" i="35"/>
  <c r="M4338" i="35"/>
  <c r="N4337" i="35"/>
  <c r="M4337" i="35"/>
  <c r="N4336" i="35"/>
  <c r="M4336" i="35"/>
  <c r="N4335" i="35"/>
  <c r="M4335" i="35"/>
  <c r="N4334" i="35"/>
  <c r="M4334" i="35"/>
  <c r="N4333" i="35"/>
  <c r="M4333" i="35"/>
  <c r="N4332" i="35"/>
  <c r="M4332" i="35"/>
  <c r="N4331" i="35"/>
  <c r="M4331" i="35"/>
  <c r="N4330" i="35"/>
  <c r="M4330" i="35"/>
  <c r="N4329" i="35"/>
  <c r="M4329" i="35"/>
  <c r="N4328" i="35"/>
  <c r="M4328" i="35"/>
  <c r="N4327" i="35"/>
  <c r="M4327" i="35"/>
  <c r="N4326" i="35"/>
  <c r="M4326" i="35"/>
  <c r="N4325" i="35"/>
  <c r="M4325" i="35"/>
  <c r="N4324" i="35"/>
  <c r="M4324" i="35"/>
  <c r="N4323" i="35"/>
  <c r="M4323" i="35"/>
  <c r="N4322" i="35"/>
  <c r="M4322" i="35"/>
  <c r="N4321" i="35"/>
  <c r="M4321" i="35"/>
  <c r="N4320" i="35"/>
  <c r="M4320" i="35"/>
  <c r="N4319" i="35"/>
  <c r="M4319" i="35"/>
  <c r="N4318" i="35"/>
  <c r="M4318" i="35"/>
  <c r="N4317" i="35"/>
  <c r="M4317" i="35"/>
  <c r="N4316" i="35"/>
  <c r="M4316" i="35"/>
  <c r="N4315" i="35"/>
  <c r="M4315" i="35"/>
  <c r="N4314" i="35"/>
  <c r="M4314" i="35"/>
  <c r="N4313" i="35"/>
  <c r="M4313" i="35"/>
  <c r="N4312" i="35"/>
  <c r="M4312" i="35"/>
  <c r="N4311" i="35"/>
  <c r="M4311" i="35"/>
  <c r="N4310" i="35"/>
  <c r="M4310" i="35"/>
  <c r="N4309" i="35"/>
  <c r="M4309" i="35"/>
  <c r="N4308" i="35"/>
  <c r="M4308" i="35"/>
  <c r="N4307" i="35"/>
  <c r="M4307" i="35"/>
  <c r="N4306" i="35"/>
  <c r="M4306" i="35"/>
  <c r="N4305" i="35"/>
  <c r="M4305" i="35"/>
  <c r="N4304" i="35"/>
  <c r="M4304" i="35"/>
  <c r="N4303" i="35"/>
  <c r="M4303" i="35"/>
  <c r="N4302" i="35"/>
  <c r="M4302" i="35"/>
  <c r="N4301" i="35"/>
  <c r="M4301" i="35"/>
  <c r="N4300" i="35"/>
  <c r="M4300" i="35"/>
  <c r="N4299" i="35"/>
  <c r="M4299" i="35"/>
  <c r="N4298" i="35"/>
  <c r="M4298" i="35"/>
  <c r="N4297" i="35"/>
  <c r="M4297" i="35"/>
  <c r="N4296" i="35"/>
  <c r="M4296" i="35"/>
  <c r="N4295" i="35"/>
  <c r="M4295" i="35"/>
  <c r="N4294" i="35"/>
  <c r="M4294" i="35"/>
  <c r="N4293" i="35"/>
  <c r="M4293" i="35"/>
  <c r="N4292" i="35"/>
  <c r="M4292" i="35"/>
  <c r="N4291" i="35"/>
  <c r="M4291" i="35"/>
  <c r="N4290" i="35"/>
  <c r="M4290" i="35"/>
  <c r="N4289" i="35"/>
  <c r="M4289" i="35"/>
  <c r="N4288" i="35"/>
  <c r="M4288" i="35"/>
  <c r="N4287" i="35"/>
  <c r="M4287" i="35"/>
  <c r="N4286" i="35"/>
  <c r="M4286" i="35"/>
  <c r="N4285" i="35"/>
  <c r="M4285" i="35"/>
  <c r="N4284" i="35"/>
  <c r="M4284" i="35"/>
  <c r="N4283" i="35"/>
  <c r="M4283" i="35"/>
  <c r="N4282" i="35"/>
  <c r="M4282" i="35"/>
  <c r="N4281" i="35"/>
  <c r="M4281" i="35"/>
  <c r="N4280" i="35"/>
  <c r="M4280" i="35"/>
  <c r="N4279" i="35"/>
  <c r="M4279" i="35"/>
  <c r="N4278" i="35"/>
  <c r="M4278" i="35"/>
  <c r="N4277" i="35"/>
  <c r="M4277" i="35"/>
  <c r="N4276" i="35"/>
  <c r="M4276" i="35"/>
  <c r="N4275" i="35"/>
  <c r="M4275" i="35"/>
  <c r="N4274" i="35"/>
  <c r="M4274" i="35"/>
  <c r="N4273" i="35"/>
  <c r="M4273" i="35"/>
  <c r="N4272" i="35"/>
  <c r="M4272" i="35"/>
  <c r="N4271" i="35"/>
  <c r="M4271" i="35"/>
  <c r="N4270" i="35"/>
  <c r="M4270" i="35"/>
  <c r="N4269" i="35"/>
  <c r="M4269" i="35"/>
  <c r="N4268" i="35"/>
  <c r="M4268" i="35"/>
  <c r="N4267" i="35"/>
  <c r="M4267" i="35"/>
  <c r="N4266" i="35"/>
  <c r="M4266" i="35"/>
  <c r="N4265" i="35"/>
  <c r="M4265" i="35"/>
  <c r="N4264" i="35"/>
  <c r="M4264" i="35"/>
  <c r="N4263" i="35"/>
  <c r="M4263" i="35"/>
  <c r="N4262" i="35"/>
  <c r="M4262" i="35"/>
  <c r="N4261" i="35"/>
  <c r="M4261" i="35"/>
  <c r="N4260" i="35"/>
  <c r="M4260" i="35"/>
  <c r="N4259" i="35"/>
  <c r="M4259" i="35"/>
  <c r="N4258" i="35"/>
  <c r="M4258" i="35"/>
  <c r="N4257" i="35"/>
  <c r="M4257" i="35"/>
  <c r="N4256" i="35"/>
  <c r="M4256" i="35"/>
  <c r="N4255" i="35"/>
  <c r="M4255" i="35"/>
  <c r="N4254" i="35"/>
  <c r="M4254" i="35"/>
  <c r="N4253" i="35"/>
  <c r="M4253" i="35"/>
  <c r="N4252" i="35"/>
  <c r="M4252" i="35"/>
  <c r="N4251" i="35"/>
  <c r="M4251" i="35"/>
  <c r="N4250" i="35"/>
  <c r="M4250" i="35"/>
  <c r="N4249" i="35"/>
  <c r="M4249" i="35"/>
  <c r="N4248" i="35"/>
  <c r="M4248" i="35"/>
  <c r="N4247" i="35"/>
  <c r="M4247" i="35"/>
  <c r="N4246" i="35"/>
  <c r="M4246" i="35"/>
  <c r="N4245" i="35"/>
  <c r="M4245" i="35"/>
  <c r="N4244" i="35"/>
  <c r="M4244" i="35"/>
  <c r="N4243" i="35"/>
  <c r="M4243" i="35"/>
  <c r="N4242" i="35"/>
  <c r="M4242" i="35"/>
  <c r="N4241" i="35"/>
  <c r="M4241" i="35"/>
  <c r="N4240" i="35"/>
  <c r="M4240" i="35"/>
  <c r="N4239" i="35"/>
  <c r="M4239" i="35"/>
  <c r="N4238" i="35"/>
  <c r="M4238" i="35"/>
  <c r="N4237" i="35"/>
  <c r="M4237" i="35"/>
  <c r="N4236" i="35"/>
  <c r="M4236" i="35"/>
  <c r="N4235" i="35"/>
  <c r="M4235" i="35"/>
  <c r="N4234" i="35"/>
  <c r="M4234" i="35"/>
  <c r="N4233" i="35"/>
  <c r="M4233" i="35"/>
  <c r="N4232" i="35"/>
  <c r="M4232" i="35"/>
  <c r="N4231" i="35"/>
  <c r="M4231" i="35"/>
  <c r="N4230" i="35"/>
  <c r="M4230" i="35"/>
  <c r="N4229" i="35"/>
  <c r="M4229" i="35"/>
  <c r="N4228" i="35"/>
  <c r="M4228" i="35"/>
  <c r="N4227" i="35"/>
  <c r="M4227" i="35"/>
  <c r="N4226" i="35"/>
  <c r="M4226" i="35"/>
  <c r="N4225" i="35"/>
  <c r="M4225" i="35"/>
  <c r="N4224" i="35"/>
  <c r="M4224" i="35"/>
  <c r="N4223" i="35"/>
  <c r="M4223" i="35"/>
  <c r="N4222" i="35"/>
  <c r="M4222" i="35"/>
  <c r="N4221" i="35"/>
  <c r="M4221" i="35"/>
  <c r="N4220" i="35"/>
  <c r="M4220" i="35"/>
  <c r="N4219" i="35"/>
  <c r="M4219" i="35"/>
  <c r="N4218" i="35"/>
  <c r="M4218" i="35"/>
  <c r="N4217" i="35"/>
  <c r="M4217" i="35"/>
  <c r="N4216" i="35"/>
  <c r="M4216" i="35"/>
  <c r="N4215" i="35"/>
  <c r="M4215" i="35"/>
  <c r="N4214" i="35"/>
  <c r="M4214" i="35"/>
  <c r="N4213" i="35"/>
  <c r="M4213" i="35"/>
  <c r="N4212" i="35"/>
  <c r="M4212" i="35"/>
  <c r="N4211" i="35"/>
  <c r="M4211" i="35"/>
  <c r="N4210" i="35"/>
  <c r="M4210" i="35"/>
  <c r="N4209" i="35"/>
  <c r="M4209" i="35"/>
  <c r="N4208" i="35"/>
  <c r="M4208" i="35"/>
  <c r="N4207" i="35"/>
  <c r="M4207" i="35"/>
  <c r="N4206" i="35"/>
  <c r="M4206" i="35"/>
  <c r="N4205" i="35"/>
  <c r="M4205" i="35"/>
  <c r="N4204" i="35"/>
  <c r="M4204" i="35"/>
  <c r="N4203" i="35"/>
  <c r="M4203" i="35"/>
  <c r="N4202" i="35"/>
  <c r="M4202" i="35"/>
  <c r="N4201" i="35"/>
  <c r="M4201" i="35"/>
  <c r="N4200" i="35"/>
  <c r="M4200" i="35"/>
  <c r="N4199" i="35"/>
  <c r="M4199" i="35"/>
  <c r="N4198" i="35"/>
  <c r="M4198" i="35"/>
  <c r="N4197" i="35"/>
  <c r="M4197" i="35"/>
  <c r="N4196" i="35"/>
  <c r="M4196" i="35"/>
  <c r="N4195" i="35"/>
  <c r="M4195" i="35"/>
  <c r="N4194" i="35"/>
  <c r="M4194" i="35"/>
  <c r="N4193" i="35"/>
  <c r="M4193" i="35"/>
  <c r="N4192" i="35"/>
  <c r="M4192" i="35"/>
  <c r="N4191" i="35"/>
  <c r="M4191" i="35"/>
  <c r="N4190" i="35"/>
  <c r="M4190" i="35"/>
  <c r="N4189" i="35"/>
  <c r="M4189" i="35"/>
  <c r="N4188" i="35"/>
  <c r="M4188" i="35"/>
  <c r="N4187" i="35"/>
  <c r="M4187" i="35"/>
  <c r="N4186" i="35"/>
  <c r="M4186" i="35"/>
  <c r="N4185" i="35"/>
  <c r="M4185" i="35"/>
  <c r="N4184" i="35"/>
  <c r="M4184" i="35"/>
  <c r="N4183" i="35"/>
  <c r="M4183" i="35"/>
  <c r="N4182" i="35"/>
  <c r="M4182" i="35"/>
  <c r="N4181" i="35"/>
  <c r="M4181" i="35"/>
  <c r="N4180" i="35"/>
  <c r="M4180" i="35"/>
  <c r="N4179" i="35"/>
  <c r="M4179" i="35"/>
  <c r="N4178" i="35"/>
  <c r="M4178" i="35"/>
  <c r="N4177" i="35"/>
  <c r="M4177" i="35"/>
  <c r="N4176" i="35"/>
  <c r="M4176" i="35"/>
  <c r="N4175" i="35"/>
  <c r="M4175" i="35"/>
  <c r="N4174" i="35"/>
  <c r="M4174" i="35"/>
  <c r="N4173" i="35"/>
  <c r="M4173" i="35"/>
  <c r="N4172" i="35"/>
  <c r="M4172" i="35"/>
  <c r="N4171" i="35"/>
  <c r="M4171" i="35"/>
  <c r="N4170" i="35"/>
  <c r="M4170" i="35"/>
  <c r="N4169" i="35"/>
  <c r="M4169" i="35"/>
  <c r="N4168" i="35"/>
  <c r="M4168" i="35"/>
  <c r="N4167" i="35"/>
  <c r="M4167" i="35"/>
  <c r="N4166" i="35"/>
  <c r="M4166" i="35"/>
  <c r="N4165" i="35"/>
  <c r="M4165" i="35"/>
  <c r="N4164" i="35"/>
  <c r="M4164" i="35"/>
  <c r="N4163" i="35"/>
  <c r="M4163" i="35"/>
  <c r="N4162" i="35"/>
  <c r="M4162" i="35"/>
  <c r="N4161" i="35"/>
  <c r="M4161" i="35"/>
  <c r="N4160" i="35"/>
  <c r="M4160" i="35"/>
  <c r="N4159" i="35"/>
  <c r="M4159" i="35"/>
  <c r="N4158" i="35"/>
  <c r="M4158" i="35"/>
  <c r="N4157" i="35"/>
  <c r="M4157" i="35"/>
  <c r="N4156" i="35"/>
  <c r="M4156" i="35"/>
  <c r="N4155" i="35"/>
  <c r="M4155" i="35"/>
  <c r="N4154" i="35"/>
  <c r="M4154" i="35"/>
  <c r="N4153" i="35"/>
  <c r="M4153" i="35"/>
  <c r="N4152" i="35"/>
  <c r="M4152" i="35"/>
  <c r="N4151" i="35"/>
  <c r="M4151" i="35"/>
  <c r="N4150" i="35"/>
  <c r="M4150" i="35"/>
  <c r="N4149" i="35"/>
  <c r="M4149" i="35"/>
  <c r="N4148" i="35"/>
  <c r="M4148" i="35"/>
  <c r="N4147" i="35"/>
  <c r="M4147" i="35"/>
  <c r="N4146" i="35"/>
  <c r="M4146" i="35"/>
  <c r="N4145" i="35"/>
  <c r="M4145" i="35"/>
  <c r="N4144" i="35"/>
  <c r="M4144" i="35"/>
  <c r="N4143" i="35"/>
  <c r="M4143" i="35"/>
  <c r="N4142" i="35"/>
  <c r="M4142" i="35"/>
  <c r="N4141" i="35"/>
  <c r="M4141" i="35"/>
  <c r="N4140" i="35"/>
  <c r="M4140" i="35"/>
  <c r="N4139" i="35"/>
  <c r="M4139" i="35"/>
  <c r="N4138" i="35"/>
  <c r="M4138" i="35"/>
  <c r="N4137" i="35"/>
  <c r="M4137" i="35"/>
  <c r="N4136" i="35"/>
  <c r="M4136" i="35"/>
  <c r="N4135" i="35"/>
  <c r="M4135" i="35"/>
  <c r="N4134" i="35"/>
  <c r="M4134" i="35"/>
  <c r="N4133" i="35"/>
  <c r="M4133" i="35"/>
  <c r="N4132" i="35"/>
  <c r="M4132" i="35"/>
  <c r="N4131" i="35"/>
  <c r="M4131" i="35"/>
  <c r="N4130" i="35"/>
  <c r="M4130" i="35"/>
  <c r="N4129" i="35"/>
  <c r="M4129" i="35"/>
  <c r="N4128" i="35"/>
  <c r="M4128" i="35"/>
  <c r="N4127" i="35"/>
  <c r="M4127" i="35"/>
  <c r="N4126" i="35"/>
  <c r="M4126" i="35"/>
  <c r="N4125" i="35"/>
  <c r="M4125" i="35"/>
  <c r="N4124" i="35"/>
  <c r="M4124" i="35"/>
  <c r="N4123" i="35"/>
  <c r="M4123" i="35"/>
  <c r="N4122" i="35"/>
  <c r="M4122" i="35"/>
  <c r="N4121" i="35"/>
  <c r="M4121" i="35"/>
  <c r="N4120" i="35"/>
  <c r="M4120" i="35"/>
  <c r="N4119" i="35"/>
  <c r="M4119" i="35"/>
  <c r="N4118" i="35"/>
  <c r="M4118" i="35"/>
  <c r="N4117" i="35"/>
  <c r="M4117" i="35"/>
  <c r="N4116" i="35"/>
  <c r="M4116" i="35"/>
  <c r="N4115" i="35"/>
  <c r="M4115" i="35"/>
  <c r="N4114" i="35"/>
  <c r="M4114" i="35"/>
  <c r="N4113" i="35"/>
  <c r="M4113" i="35"/>
  <c r="N4112" i="35"/>
  <c r="M4112" i="35"/>
  <c r="N4111" i="35"/>
  <c r="M4111" i="35"/>
  <c r="N4110" i="35"/>
  <c r="M4110" i="35"/>
  <c r="N4109" i="35"/>
  <c r="M4109" i="35"/>
  <c r="N4108" i="35"/>
  <c r="M4108" i="35"/>
  <c r="N4107" i="35"/>
  <c r="M4107" i="35"/>
  <c r="N4106" i="35"/>
  <c r="M4106" i="35"/>
  <c r="N4105" i="35"/>
  <c r="M4105" i="35"/>
  <c r="N4104" i="35"/>
  <c r="M4104" i="35"/>
  <c r="N4103" i="35"/>
  <c r="M4103" i="35"/>
  <c r="N4102" i="35"/>
  <c r="M4102" i="35"/>
  <c r="N4101" i="35"/>
  <c r="M4101" i="35"/>
  <c r="N4100" i="35"/>
  <c r="M4100" i="35"/>
  <c r="N4099" i="35"/>
  <c r="M4099" i="35"/>
  <c r="N4098" i="35"/>
  <c r="M4098" i="35"/>
  <c r="N4097" i="35"/>
  <c r="M4097" i="35"/>
  <c r="N4096" i="35"/>
  <c r="M4096" i="35"/>
  <c r="N4095" i="35"/>
  <c r="M4095" i="35"/>
  <c r="N4094" i="35"/>
  <c r="M4094" i="35"/>
  <c r="N4093" i="35"/>
  <c r="M4093" i="35"/>
  <c r="N4092" i="35"/>
  <c r="M4092" i="35"/>
  <c r="N4091" i="35"/>
  <c r="M4091" i="35"/>
  <c r="N4090" i="35"/>
  <c r="M4090" i="35"/>
  <c r="N4089" i="35"/>
  <c r="M4089" i="35"/>
  <c r="N4088" i="35"/>
  <c r="M4088" i="35"/>
  <c r="N4087" i="35"/>
  <c r="M4087" i="35"/>
  <c r="N4086" i="35"/>
  <c r="M4086" i="35"/>
  <c r="N4085" i="35"/>
  <c r="M4085" i="35"/>
  <c r="N4084" i="35"/>
  <c r="M4084" i="35"/>
  <c r="N4083" i="35"/>
  <c r="M4083" i="35"/>
  <c r="N4082" i="35"/>
  <c r="M4082" i="35"/>
  <c r="N4081" i="35"/>
  <c r="M4081" i="35"/>
  <c r="N4080" i="35"/>
  <c r="M4080" i="35"/>
  <c r="N4079" i="35"/>
  <c r="M4079" i="35"/>
  <c r="N4078" i="35"/>
  <c r="M4078" i="35"/>
  <c r="N4077" i="35"/>
  <c r="M4077" i="35"/>
  <c r="N4076" i="35"/>
  <c r="M4076" i="35"/>
  <c r="N4075" i="35"/>
  <c r="M4075" i="35"/>
  <c r="N4074" i="35"/>
  <c r="M4074" i="35"/>
  <c r="N4073" i="35"/>
  <c r="M4073" i="35"/>
  <c r="N4072" i="35"/>
  <c r="M4072" i="35"/>
  <c r="N4071" i="35"/>
  <c r="M4071" i="35"/>
  <c r="N4070" i="35"/>
  <c r="M4070" i="35"/>
  <c r="N4069" i="35"/>
  <c r="M4069" i="35"/>
  <c r="N4068" i="35"/>
  <c r="M4068" i="35"/>
  <c r="N4067" i="35"/>
  <c r="M4067" i="35"/>
  <c r="N4066" i="35"/>
  <c r="M4066" i="35"/>
  <c r="N4065" i="35"/>
  <c r="M4065" i="35"/>
  <c r="N4064" i="35"/>
  <c r="M4064" i="35"/>
  <c r="N4063" i="35"/>
  <c r="M4063" i="35"/>
  <c r="N4062" i="35"/>
  <c r="M4062" i="35"/>
  <c r="N4061" i="35"/>
  <c r="M4061" i="35"/>
  <c r="N4060" i="35"/>
  <c r="M4060" i="35"/>
  <c r="N4059" i="35"/>
  <c r="M4059" i="35"/>
  <c r="N4058" i="35"/>
  <c r="M4058" i="35"/>
  <c r="N4057" i="35"/>
  <c r="M4057" i="35"/>
  <c r="N4056" i="35"/>
  <c r="M4056" i="35"/>
  <c r="N4055" i="35"/>
  <c r="M4055" i="35"/>
  <c r="N4054" i="35"/>
  <c r="M4054" i="35"/>
  <c r="N4053" i="35"/>
  <c r="M4053" i="35"/>
  <c r="N4052" i="35"/>
  <c r="M4052" i="35"/>
  <c r="N4051" i="35"/>
  <c r="M4051" i="35"/>
  <c r="N4050" i="35"/>
  <c r="M4050" i="35"/>
  <c r="N4049" i="35"/>
  <c r="M4049" i="35"/>
  <c r="N4048" i="35"/>
  <c r="M4048" i="35"/>
  <c r="N4047" i="35"/>
  <c r="M4047" i="35"/>
  <c r="N4046" i="35"/>
  <c r="M4046" i="35"/>
  <c r="N4045" i="35"/>
  <c r="M4045" i="35"/>
  <c r="N4044" i="35"/>
  <c r="M4044" i="35"/>
  <c r="N4043" i="35"/>
  <c r="M4043" i="35"/>
  <c r="N4042" i="35"/>
  <c r="M4042" i="35"/>
  <c r="N4041" i="35"/>
  <c r="M4041" i="35"/>
  <c r="N4040" i="35"/>
  <c r="M4040" i="35"/>
  <c r="N4039" i="35"/>
  <c r="M4039" i="35"/>
  <c r="N4038" i="35"/>
  <c r="M4038" i="35"/>
  <c r="N4037" i="35"/>
  <c r="M4037" i="35"/>
  <c r="N4036" i="35"/>
  <c r="M4036" i="35"/>
  <c r="N4035" i="35"/>
  <c r="M4035" i="35"/>
  <c r="N4034" i="35"/>
  <c r="M4034" i="35"/>
  <c r="N4033" i="35"/>
  <c r="M4033" i="35"/>
  <c r="N4032" i="35"/>
  <c r="M4032" i="35"/>
  <c r="N4031" i="35"/>
  <c r="M4031" i="35"/>
  <c r="N4030" i="35"/>
  <c r="M4030" i="35"/>
  <c r="N4029" i="35"/>
  <c r="M4029" i="35"/>
  <c r="N4028" i="35"/>
  <c r="M4028" i="35"/>
  <c r="N4027" i="35"/>
  <c r="M4027" i="35"/>
  <c r="N4026" i="35"/>
  <c r="M4026" i="35"/>
  <c r="N4025" i="35"/>
  <c r="M4025" i="35"/>
  <c r="N4024" i="35"/>
  <c r="M4024" i="35"/>
  <c r="N4023" i="35"/>
  <c r="M4023" i="35"/>
  <c r="N4022" i="35"/>
  <c r="M4022" i="35"/>
  <c r="N4021" i="35"/>
  <c r="M4021" i="35"/>
  <c r="N4020" i="35"/>
  <c r="M4020" i="35"/>
  <c r="N4019" i="35"/>
  <c r="M4019" i="35"/>
  <c r="N4018" i="35"/>
  <c r="M4018" i="35"/>
  <c r="N4017" i="35"/>
  <c r="M4017" i="35"/>
  <c r="N4016" i="35"/>
  <c r="M4016" i="35"/>
  <c r="N4015" i="35"/>
  <c r="M4015" i="35"/>
  <c r="N4014" i="35"/>
  <c r="M4014" i="35"/>
  <c r="N4013" i="35"/>
  <c r="M4013" i="35"/>
  <c r="N4012" i="35"/>
  <c r="M4012" i="35"/>
  <c r="N4011" i="35"/>
  <c r="M4011" i="35"/>
  <c r="N4010" i="35"/>
  <c r="M4010" i="35"/>
  <c r="N4009" i="35"/>
  <c r="M4009" i="35"/>
  <c r="N4008" i="35"/>
  <c r="M4008" i="35"/>
  <c r="N4007" i="35"/>
  <c r="M4007" i="35"/>
  <c r="N4006" i="35"/>
  <c r="M4006" i="35"/>
  <c r="N4005" i="35"/>
  <c r="M4005" i="35"/>
  <c r="N4004" i="35"/>
  <c r="M4004" i="35"/>
  <c r="N4003" i="35"/>
  <c r="M4003" i="35"/>
  <c r="N4002" i="35"/>
  <c r="M4002" i="35"/>
  <c r="N4001" i="35"/>
  <c r="M4001" i="35"/>
  <c r="N4000" i="35"/>
  <c r="M4000" i="35"/>
  <c r="N3999" i="35"/>
  <c r="M3999" i="35"/>
  <c r="N3998" i="35"/>
  <c r="M3998" i="35"/>
  <c r="N3997" i="35"/>
  <c r="M3997" i="35"/>
  <c r="N3996" i="35"/>
  <c r="M3996" i="35"/>
  <c r="N3995" i="35"/>
  <c r="M3995" i="35"/>
  <c r="N3994" i="35"/>
  <c r="M3994" i="35"/>
  <c r="N3993" i="35"/>
  <c r="M3993" i="35"/>
  <c r="N3992" i="35"/>
  <c r="M3992" i="35"/>
  <c r="N3991" i="35"/>
  <c r="M3991" i="35"/>
  <c r="N3990" i="35"/>
  <c r="M3990" i="35"/>
  <c r="N3989" i="35"/>
  <c r="M3989" i="35"/>
  <c r="N3988" i="35"/>
  <c r="M3988" i="35"/>
  <c r="N3987" i="35"/>
  <c r="M3987" i="35"/>
  <c r="N3986" i="35"/>
  <c r="M3986" i="35"/>
  <c r="N3985" i="35"/>
  <c r="M3985" i="35"/>
  <c r="N3984" i="35"/>
  <c r="M3984" i="35"/>
  <c r="N3983" i="35"/>
  <c r="M3983" i="35"/>
  <c r="N3982" i="35"/>
  <c r="M3982" i="35"/>
  <c r="N3981" i="35"/>
  <c r="M3981" i="35"/>
  <c r="N3980" i="35"/>
  <c r="M3980" i="35"/>
  <c r="N3979" i="35"/>
  <c r="M3979" i="35"/>
  <c r="N3978" i="35"/>
  <c r="M3978" i="35"/>
  <c r="N3977" i="35"/>
  <c r="M3977" i="35"/>
  <c r="N3976" i="35"/>
  <c r="M3976" i="35"/>
  <c r="N3975" i="35"/>
  <c r="M3975" i="35"/>
  <c r="N3974" i="35"/>
  <c r="M3974" i="35"/>
  <c r="N3973" i="35"/>
  <c r="M3973" i="35"/>
  <c r="N3972" i="35"/>
  <c r="M3972" i="35"/>
  <c r="N3971" i="35"/>
  <c r="M3971" i="35"/>
  <c r="N3970" i="35"/>
  <c r="M3970" i="35"/>
  <c r="N3969" i="35"/>
  <c r="M3969" i="35"/>
  <c r="N3968" i="35"/>
  <c r="M3968" i="35"/>
  <c r="N3967" i="35"/>
  <c r="M3967" i="35"/>
  <c r="N3966" i="35"/>
  <c r="M3966" i="35"/>
  <c r="N3965" i="35"/>
  <c r="M3965" i="35"/>
  <c r="N3964" i="35"/>
  <c r="M3964" i="35"/>
  <c r="N3963" i="35"/>
  <c r="M3963" i="35"/>
  <c r="N3962" i="35"/>
  <c r="M3962" i="35"/>
  <c r="N3961" i="35"/>
  <c r="M3961" i="35"/>
  <c r="N3960" i="35"/>
  <c r="M3960" i="35"/>
  <c r="N3959" i="35"/>
  <c r="M3959" i="35"/>
  <c r="N3958" i="35"/>
  <c r="M3958" i="35"/>
  <c r="N3957" i="35"/>
  <c r="M3957" i="35"/>
  <c r="N3956" i="35"/>
  <c r="M3956" i="35"/>
  <c r="N3955" i="35"/>
  <c r="M3955" i="35"/>
  <c r="N3954" i="35"/>
  <c r="M3954" i="35"/>
  <c r="N3953" i="35"/>
  <c r="M3953" i="35"/>
  <c r="N3952" i="35"/>
  <c r="M3952" i="35"/>
  <c r="N3951" i="35"/>
  <c r="M3951" i="35"/>
  <c r="N3950" i="35"/>
  <c r="M3950" i="35"/>
  <c r="N3949" i="35"/>
  <c r="M3949" i="35"/>
  <c r="N3948" i="35"/>
  <c r="M3948" i="35"/>
  <c r="N3947" i="35"/>
  <c r="M3947" i="35"/>
  <c r="N3946" i="35"/>
  <c r="M3946" i="35"/>
  <c r="N3945" i="35"/>
  <c r="M3945" i="35"/>
  <c r="N3944" i="35"/>
  <c r="M3944" i="35"/>
  <c r="N3943" i="35"/>
  <c r="M3943" i="35"/>
  <c r="N3942" i="35"/>
  <c r="M3942" i="35"/>
  <c r="N3941" i="35"/>
  <c r="M3941" i="35"/>
  <c r="N3940" i="35"/>
  <c r="M3940" i="35"/>
  <c r="N3939" i="35"/>
  <c r="M3939" i="35"/>
  <c r="N3938" i="35"/>
  <c r="M3938" i="35"/>
  <c r="N3937" i="35"/>
  <c r="M3937" i="35"/>
  <c r="N3936" i="35"/>
  <c r="M3936" i="35"/>
  <c r="N3935" i="35"/>
  <c r="M3935" i="35"/>
  <c r="N3934" i="35"/>
  <c r="M3934" i="35"/>
  <c r="N3933" i="35"/>
  <c r="M3933" i="35"/>
  <c r="N3932" i="35"/>
  <c r="M3932" i="35"/>
  <c r="N3931" i="35"/>
  <c r="M3931" i="35"/>
  <c r="N3930" i="35"/>
  <c r="M3930" i="35"/>
  <c r="N3929" i="35"/>
  <c r="M3929" i="35"/>
  <c r="N3928" i="35"/>
  <c r="M3928" i="35"/>
  <c r="N3927" i="35"/>
  <c r="M3927" i="35"/>
  <c r="N3926" i="35"/>
  <c r="M3926" i="35"/>
  <c r="N3925" i="35"/>
  <c r="M3925" i="35"/>
  <c r="N3924" i="35"/>
  <c r="M3924" i="35"/>
  <c r="N3923" i="35"/>
  <c r="M3923" i="35"/>
  <c r="N3922" i="35"/>
  <c r="M3922" i="35"/>
  <c r="N3921" i="35"/>
  <c r="M3921" i="35"/>
  <c r="N3920" i="35"/>
  <c r="M3920" i="35"/>
  <c r="N3919" i="35"/>
  <c r="M3919" i="35"/>
  <c r="N3918" i="35"/>
  <c r="M3918" i="35"/>
  <c r="N3917" i="35"/>
  <c r="M3917" i="35"/>
  <c r="N3916" i="35"/>
  <c r="M3916" i="35"/>
  <c r="N3915" i="35"/>
  <c r="M3915" i="35"/>
  <c r="N3914" i="35"/>
  <c r="M3914" i="35"/>
  <c r="N3913" i="35"/>
  <c r="M3913" i="35"/>
  <c r="N3912" i="35"/>
  <c r="M3912" i="35"/>
  <c r="N3911" i="35"/>
  <c r="M3911" i="35"/>
  <c r="N3910" i="35"/>
  <c r="M3910" i="35"/>
  <c r="N3909" i="35"/>
  <c r="M3909" i="35"/>
  <c r="N3908" i="35"/>
  <c r="M3908" i="35"/>
  <c r="N3907" i="35"/>
  <c r="M3907" i="35"/>
  <c r="N3906" i="35"/>
  <c r="M3906" i="35"/>
  <c r="N3905" i="35"/>
  <c r="M3905" i="35"/>
  <c r="N3904" i="35"/>
  <c r="M3904" i="35"/>
  <c r="N3903" i="35"/>
  <c r="M3903" i="35"/>
  <c r="N3902" i="35"/>
  <c r="M3902" i="35"/>
  <c r="N3901" i="35"/>
  <c r="M3901" i="35"/>
  <c r="N3900" i="35"/>
  <c r="M3900" i="35"/>
  <c r="N3899" i="35"/>
  <c r="M3899" i="35"/>
  <c r="N3898" i="35"/>
  <c r="M3898" i="35"/>
  <c r="N3897" i="35"/>
  <c r="M3897" i="35"/>
  <c r="N3896" i="35"/>
  <c r="M3896" i="35"/>
  <c r="N3895" i="35"/>
  <c r="M3895" i="35"/>
  <c r="N3894" i="35"/>
  <c r="M3894" i="35"/>
  <c r="N3893" i="35"/>
  <c r="M3893" i="35"/>
  <c r="N3892" i="35"/>
  <c r="M3892" i="35"/>
  <c r="N3891" i="35"/>
  <c r="M3891" i="35"/>
  <c r="N3890" i="35"/>
  <c r="M3890" i="35"/>
  <c r="N3889" i="35"/>
  <c r="M3889" i="35"/>
  <c r="N3888" i="35"/>
  <c r="M3888" i="35"/>
  <c r="N3887" i="35"/>
  <c r="M3887" i="35"/>
  <c r="N3886" i="35"/>
  <c r="M3886" i="35"/>
  <c r="N3885" i="35"/>
  <c r="M3885" i="35"/>
  <c r="N3884" i="35"/>
  <c r="M3884" i="35"/>
  <c r="N3883" i="35"/>
  <c r="M3883" i="35"/>
  <c r="N3882" i="35"/>
  <c r="M3882" i="35"/>
  <c r="N3881" i="35"/>
  <c r="M3881" i="35"/>
  <c r="N3880" i="35"/>
  <c r="M3880" i="35"/>
  <c r="N3879" i="35"/>
  <c r="M3879" i="35"/>
  <c r="N3878" i="35"/>
  <c r="M3878" i="35"/>
  <c r="N3877" i="35"/>
  <c r="M3877" i="35"/>
  <c r="N3876" i="35"/>
  <c r="M3876" i="35"/>
  <c r="N3875" i="35"/>
  <c r="M3875" i="35"/>
  <c r="N3874" i="35"/>
  <c r="M3874" i="35"/>
  <c r="N3873" i="35"/>
  <c r="M3873" i="35"/>
  <c r="N3872" i="35"/>
  <c r="M3872" i="35"/>
  <c r="N3871" i="35"/>
  <c r="M3871" i="35"/>
  <c r="N3870" i="35"/>
  <c r="M3870" i="35"/>
  <c r="N3869" i="35"/>
  <c r="M3869" i="35"/>
  <c r="N3868" i="35"/>
  <c r="M3868" i="35"/>
  <c r="N3867" i="35"/>
  <c r="M3867" i="35"/>
  <c r="N3866" i="35"/>
  <c r="M3866" i="35"/>
  <c r="N3865" i="35"/>
  <c r="M3865" i="35"/>
  <c r="N3864" i="35"/>
  <c r="M3864" i="35"/>
  <c r="N3863" i="35"/>
  <c r="M3863" i="35"/>
  <c r="N3862" i="35"/>
  <c r="M3862" i="35"/>
  <c r="N3861" i="35"/>
  <c r="M3861" i="35"/>
  <c r="N3860" i="35"/>
  <c r="M3860" i="35"/>
  <c r="N3859" i="35"/>
  <c r="M3859" i="35"/>
  <c r="N3858" i="35"/>
  <c r="M3858" i="35"/>
  <c r="N3857" i="35"/>
  <c r="M3857" i="35"/>
  <c r="N3856" i="35"/>
  <c r="M3856" i="35"/>
  <c r="N3855" i="35"/>
  <c r="M3855" i="35"/>
  <c r="N3854" i="35"/>
  <c r="M3854" i="35"/>
  <c r="N3853" i="35"/>
  <c r="M3853" i="35"/>
  <c r="N3852" i="35"/>
  <c r="M3852" i="35"/>
  <c r="N3851" i="35"/>
  <c r="M3851" i="35"/>
  <c r="N3850" i="35"/>
  <c r="M3850" i="35"/>
  <c r="N3849" i="35"/>
  <c r="M3849" i="35"/>
  <c r="N3848" i="35"/>
  <c r="M3848" i="35"/>
  <c r="N3847" i="35"/>
  <c r="M3847" i="35"/>
  <c r="N3846" i="35"/>
  <c r="M3846" i="35"/>
  <c r="N3845" i="35"/>
  <c r="M3845" i="35"/>
  <c r="N3844" i="35"/>
  <c r="M3844" i="35"/>
  <c r="N3843" i="35"/>
  <c r="M3843" i="35"/>
  <c r="N3842" i="35"/>
  <c r="M3842" i="35"/>
  <c r="N3841" i="35"/>
  <c r="M3841" i="35"/>
  <c r="N3840" i="35"/>
  <c r="M3840" i="35"/>
  <c r="N3839" i="35"/>
  <c r="M3839" i="35"/>
  <c r="N3838" i="35"/>
  <c r="M3838" i="35"/>
  <c r="N3837" i="35"/>
  <c r="M3837" i="35"/>
  <c r="N3836" i="35"/>
  <c r="M3836" i="35"/>
  <c r="N3835" i="35"/>
  <c r="M3835" i="35"/>
  <c r="N3834" i="35"/>
  <c r="M3834" i="35"/>
  <c r="N3833" i="35"/>
  <c r="M3833" i="35"/>
  <c r="N3832" i="35"/>
  <c r="M3832" i="35"/>
  <c r="N3831" i="35"/>
  <c r="M3831" i="35"/>
  <c r="N3830" i="35"/>
  <c r="M3830" i="35"/>
  <c r="N3829" i="35"/>
  <c r="M3829" i="35"/>
  <c r="N3828" i="35"/>
  <c r="M3828" i="35"/>
  <c r="N3827" i="35"/>
  <c r="M3827" i="35"/>
  <c r="N3826" i="35"/>
  <c r="M3826" i="35"/>
  <c r="N3825" i="35"/>
  <c r="M3825" i="35"/>
  <c r="N3824" i="35"/>
  <c r="M3824" i="35"/>
  <c r="N3823" i="35"/>
  <c r="M3823" i="35"/>
  <c r="N3822" i="35"/>
  <c r="M3822" i="35"/>
  <c r="N3821" i="35"/>
  <c r="M3821" i="35"/>
  <c r="N3820" i="35"/>
  <c r="M3820" i="35"/>
  <c r="N3819" i="35"/>
  <c r="M3819" i="35"/>
  <c r="N3818" i="35"/>
  <c r="M3818" i="35"/>
  <c r="N3817" i="35"/>
  <c r="M3817" i="35"/>
  <c r="N3816" i="35"/>
  <c r="M3816" i="35"/>
  <c r="N3815" i="35"/>
  <c r="M3815" i="35"/>
  <c r="N3814" i="35"/>
  <c r="M3814" i="35"/>
  <c r="N3813" i="35"/>
  <c r="M3813" i="35"/>
  <c r="N3812" i="35"/>
  <c r="M3812" i="35"/>
  <c r="N3811" i="35"/>
  <c r="M3811" i="35"/>
  <c r="N3810" i="35"/>
  <c r="M3810" i="35"/>
  <c r="N3809" i="35"/>
  <c r="M3809" i="35"/>
  <c r="N3808" i="35"/>
  <c r="M3808" i="35"/>
  <c r="N3807" i="35"/>
  <c r="M3807" i="35"/>
  <c r="N3806" i="35"/>
  <c r="M3806" i="35"/>
  <c r="N3805" i="35"/>
  <c r="M3805" i="35"/>
  <c r="N3804" i="35"/>
  <c r="M3804" i="35"/>
  <c r="N3803" i="35"/>
  <c r="M3803" i="35"/>
  <c r="N3802" i="35"/>
  <c r="M3802" i="35"/>
  <c r="N3801" i="35"/>
  <c r="M3801" i="35"/>
  <c r="N3800" i="35"/>
  <c r="M3800" i="35"/>
  <c r="N3799" i="35"/>
  <c r="M3799" i="35"/>
  <c r="N3798" i="35"/>
  <c r="M3798" i="35"/>
  <c r="N3797" i="35"/>
  <c r="M3797" i="35"/>
  <c r="N3796" i="35"/>
  <c r="M3796" i="35"/>
  <c r="N3795" i="35"/>
  <c r="M3795" i="35"/>
  <c r="N3794" i="35"/>
  <c r="M3794" i="35"/>
  <c r="N3793" i="35"/>
  <c r="M3793" i="35"/>
  <c r="N3792" i="35"/>
  <c r="M3792" i="35"/>
  <c r="N3791" i="35"/>
  <c r="M3791" i="35"/>
  <c r="N3790" i="35"/>
  <c r="M3790" i="35"/>
  <c r="N3789" i="35"/>
  <c r="M3789" i="35"/>
  <c r="N3788" i="35"/>
  <c r="M3788" i="35"/>
  <c r="N3787" i="35"/>
  <c r="M3787" i="35"/>
  <c r="N3786" i="35"/>
  <c r="M3786" i="35"/>
  <c r="N3785" i="35"/>
  <c r="M3785" i="35"/>
  <c r="N3784" i="35"/>
  <c r="M3784" i="35"/>
  <c r="N3783" i="35"/>
  <c r="M3783" i="35"/>
  <c r="N3782" i="35"/>
  <c r="M3782" i="35"/>
  <c r="N3781" i="35"/>
  <c r="M3781" i="35"/>
  <c r="N3780" i="35"/>
  <c r="M3780" i="35"/>
  <c r="N3779" i="35"/>
  <c r="M3779" i="35"/>
  <c r="N3778" i="35"/>
  <c r="M3778" i="35"/>
  <c r="N3777" i="35"/>
  <c r="M3777" i="35"/>
  <c r="N3776" i="35"/>
  <c r="M3776" i="35"/>
  <c r="N3775" i="35"/>
  <c r="M3775" i="35"/>
  <c r="N3774" i="35"/>
  <c r="M3774" i="35"/>
  <c r="N3773" i="35"/>
  <c r="M3773" i="35"/>
  <c r="N3772" i="35"/>
  <c r="M3772" i="35"/>
  <c r="N3771" i="35"/>
  <c r="M3771" i="35"/>
  <c r="N3770" i="35"/>
  <c r="M3770" i="35"/>
  <c r="N3769" i="35"/>
  <c r="M3769" i="35"/>
  <c r="N3768" i="35"/>
  <c r="M3768" i="35"/>
  <c r="N3767" i="35"/>
  <c r="M3767" i="35"/>
  <c r="N3766" i="35"/>
  <c r="M3766" i="35"/>
  <c r="N3765" i="35"/>
  <c r="M3765" i="35"/>
  <c r="N3764" i="35"/>
  <c r="M3764" i="35"/>
  <c r="N3763" i="35"/>
  <c r="M3763" i="35"/>
  <c r="N3762" i="35"/>
  <c r="M3762" i="35"/>
  <c r="N3761" i="35"/>
  <c r="M3761" i="35"/>
  <c r="N3760" i="35"/>
  <c r="M3760" i="35"/>
  <c r="N3759" i="35"/>
  <c r="M3759" i="35"/>
  <c r="N3758" i="35"/>
  <c r="M3758" i="35"/>
  <c r="N3757" i="35"/>
  <c r="M3757" i="35"/>
  <c r="N3756" i="35"/>
  <c r="M3756" i="35"/>
  <c r="N3755" i="35"/>
  <c r="M3755" i="35"/>
  <c r="N3754" i="35"/>
  <c r="M3754" i="35"/>
  <c r="N3753" i="35"/>
  <c r="M3753" i="35"/>
  <c r="N3752" i="35"/>
  <c r="M3752" i="35"/>
  <c r="N3751" i="35"/>
  <c r="M3751" i="35"/>
  <c r="N3750" i="35"/>
  <c r="M3750" i="35"/>
  <c r="N3749" i="35"/>
  <c r="M3749" i="35"/>
  <c r="N3748" i="35"/>
  <c r="M3748" i="35"/>
  <c r="N3747" i="35"/>
  <c r="M3747" i="35"/>
  <c r="N3746" i="35"/>
  <c r="M3746" i="35"/>
  <c r="N3745" i="35"/>
  <c r="M3745" i="35"/>
  <c r="N3744" i="35"/>
  <c r="M3744" i="35"/>
  <c r="N3743" i="35"/>
  <c r="M3743" i="35"/>
  <c r="N3742" i="35"/>
  <c r="M3742" i="35"/>
  <c r="N3741" i="35"/>
  <c r="M3741" i="35"/>
  <c r="N3740" i="35"/>
  <c r="M3740" i="35"/>
  <c r="N3739" i="35"/>
  <c r="M3739" i="35"/>
  <c r="N3738" i="35"/>
  <c r="M3738" i="35"/>
  <c r="N3737" i="35"/>
  <c r="M3737" i="35"/>
  <c r="N3736" i="35"/>
  <c r="M3736" i="35"/>
  <c r="N3735" i="35"/>
  <c r="M3735" i="35"/>
  <c r="N3734" i="35"/>
  <c r="M3734" i="35"/>
  <c r="N3733" i="35"/>
  <c r="M3733" i="35"/>
  <c r="N3732" i="35"/>
  <c r="M3732" i="35"/>
  <c r="N3731" i="35"/>
  <c r="M3731" i="35"/>
  <c r="N3730" i="35"/>
  <c r="M3730" i="35"/>
  <c r="N3729" i="35"/>
  <c r="M3729" i="35"/>
  <c r="N3728" i="35"/>
  <c r="M3728" i="35"/>
  <c r="N3727" i="35"/>
  <c r="M3727" i="35"/>
  <c r="N3726" i="35"/>
  <c r="M3726" i="35"/>
  <c r="N3725" i="35"/>
  <c r="M3725" i="35"/>
  <c r="N3724" i="35"/>
  <c r="M3724" i="35"/>
  <c r="N3723" i="35"/>
  <c r="M3723" i="35"/>
  <c r="N3722" i="35"/>
  <c r="M3722" i="35"/>
  <c r="N3721" i="35"/>
  <c r="M3721" i="35"/>
  <c r="N3720" i="35"/>
  <c r="M3720" i="35"/>
  <c r="N3719" i="35"/>
  <c r="M3719" i="35"/>
  <c r="N3718" i="35"/>
  <c r="M3718" i="35"/>
  <c r="N3717" i="35"/>
  <c r="M3717" i="35"/>
  <c r="N3716" i="35"/>
  <c r="M3716" i="35"/>
  <c r="N3715" i="35"/>
  <c r="M3715" i="35"/>
  <c r="N3714" i="35"/>
  <c r="M3714" i="35"/>
  <c r="N3713" i="35"/>
  <c r="M3713" i="35"/>
  <c r="N3712" i="35"/>
  <c r="M3712" i="35"/>
  <c r="N3711" i="35"/>
  <c r="M3711" i="35"/>
  <c r="N3710" i="35"/>
  <c r="M3710" i="35"/>
  <c r="N3709" i="35"/>
  <c r="M3709" i="35"/>
  <c r="N3708" i="35"/>
  <c r="M3708" i="35"/>
  <c r="N3707" i="35"/>
  <c r="M3707" i="35"/>
  <c r="N3706" i="35"/>
  <c r="M3706" i="35"/>
  <c r="N3705" i="35"/>
  <c r="M3705" i="35"/>
  <c r="N3704" i="35"/>
  <c r="M3704" i="35"/>
  <c r="N3703" i="35"/>
  <c r="M3703" i="35"/>
  <c r="N3702" i="35"/>
  <c r="M3702" i="35"/>
  <c r="N3701" i="35"/>
  <c r="M3701" i="35"/>
  <c r="N3700" i="35"/>
  <c r="M3700" i="35"/>
  <c r="N3699" i="35"/>
  <c r="M3699" i="35"/>
  <c r="N3698" i="35"/>
  <c r="M3698" i="35"/>
  <c r="N3697" i="35"/>
  <c r="M3697" i="35"/>
  <c r="N3696" i="35"/>
  <c r="M3696" i="35"/>
  <c r="N3695" i="35"/>
  <c r="M3695" i="35"/>
  <c r="N3694" i="35"/>
  <c r="M3694" i="35"/>
  <c r="N3693" i="35"/>
  <c r="M3693" i="35"/>
  <c r="N3692" i="35"/>
  <c r="M3692" i="35"/>
  <c r="N3691" i="35"/>
  <c r="M3691" i="35"/>
  <c r="N3690" i="35"/>
  <c r="M3690" i="35"/>
  <c r="N3689" i="35"/>
  <c r="M3689" i="35"/>
  <c r="N3688" i="35"/>
  <c r="M3688" i="35"/>
  <c r="N3687" i="35"/>
  <c r="M3687" i="35"/>
  <c r="N3686" i="35"/>
  <c r="M3686" i="35"/>
  <c r="N3685" i="35"/>
  <c r="M3685" i="35"/>
  <c r="N3684" i="35"/>
  <c r="M3684" i="35"/>
  <c r="N3683" i="35"/>
  <c r="M3683" i="35"/>
  <c r="N3682" i="35"/>
  <c r="M3682" i="35"/>
  <c r="N3681" i="35"/>
  <c r="M3681" i="35"/>
  <c r="N3680" i="35"/>
  <c r="M3680" i="35"/>
  <c r="N3679" i="35"/>
  <c r="M3679" i="35"/>
  <c r="N3678" i="35"/>
  <c r="M3678" i="35"/>
  <c r="N3677" i="35"/>
  <c r="M3677" i="35"/>
  <c r="N3676" i="35"/>
  <c r="M3676" i="35"/>
  <c r="N3675" i="35"/>
  <c r="M3675" i="35"/>
  <c r="N3674" i="35"/>
  <c r="M3674" i="35"/>
  <c r="N3673" i="35"/>
  <c r="M3673" i="35"/>
  <c r="N3672" i="35"/>
  <c r="M3672" i="35"/>
  <c r="N3671" i="35"/>
  <c r="M3671" i="35"/>
  <c r="N3670" i="35"/>
  <c r="M3670" i="35"/>
  <c r="N3669" i="35"/>
  <c r="M3669" i="35"/>
  <c r="N3668" i="35"/>
  <c r="M3668" i="35"/>
  <c r="N3667" i="35"/>
  <c r="M3667" i="35"/>
  <c r="N3666" i="35"/>
  <c r="M3666" i="35"/>
  <c r="N3665" i="35"/>
  <c r="M3665" i="35"/>
  <c r="N3664" i="35"/>
  <c r="M3664" i="35"/>
  <c r="N3663" i="35"/>
  <c r="M3663" i="35"/>
  <c r="N3662" i="35"/>
  <c r="M3662" i="35"/>
  <c r="N3661" i="35"/>
  <c r="M3661" i="35"/>
  <c r="N3660" i="35"/>
  <c r="M3660" i="35"/>
  <c r="N3659" i="35"/>
  <c r="M3659" i="35"/>
  <c r="N3658" i="35"/>
  <c r="M3658" i="35"/>
  <c r="N3657" i="35"/>
  <c r="M3657" i="35"/>
  <c r="N3656" i="35"/>
  <c r="M3656" i="35"/>
  <c r="N3655" i="35"/>
  <c r="M3655" i="35"/>
  <c r="N3654" i="35"/>
  <c r="M3654" i="35"/>
  <c r="N3653" i="35"/>
  <c r="M3653" i="35"/>
  <c r="N3652" i="35"/>
  <c r="M3652" i="35"/>
  <c r="N3651" i="35"/>
  <c r="M3651" i="35"/>
  <c r="N3650" i="35"/>
  <c r="M3650" i="35"/>
  <c r="N3649" i="35"/>
  <c r="M3649" i="35"/>
  <c r="N3648" i="35"/>
  <c r="M3648" i="35"/>
  <c r="N3647" i="35"/>
  <c r="M3647" i="35"/>
  <c r="N3646" i="35"/>
  <c r="M3646" i="35"/>
  <c r="N3645" i="35"/>
  <c r="M3645" i="35"/>
  <c r="N3644" i="35"/>
  <c r="M3644" i="35"/>
  <c r="N3643" i="35"/>
  <c r="M3643" i="35"/>
  <c r="N3642" i="35"/>
  <c r="M3642" i="35"/>
  <c r="N3641" i="35"/>
  <c r="M3641" i="35"/>
  <c r="N3640" i="35"/>
  <c r="M3640" i="35"/>
  <c r="N3639" i="35"/>
  <c r="M3639" i="35"/>
  <c r="N3638" i="35"/>
  <c r="M3638" i="35"/>
  <c r="N3637" i="35"/>
  <c r="M3637" i="35"/>
  <c r="N3636" i="35"/>
  <c r="M3636" i="35"/>
  <c r="N3635" i="35"/>
  <c r="M3635" i="35"/>
  <c r="N3634" i="35"/>
  <c r="M3634" i="35"/>
  <c r="N3633" i="35"/>
  <c r="M3633" i="35"/>
  <c r="N3632" i="35"/>
  <c r="M3632" i="35"/>
  <c r="N3631" i="35"/>
  <c r="M3631" i="35"/>
  <c r="N3630" i="35"/>
  <c r="M3630" i="35"/>
  <c r="N3629" i="35"/>
  <c r="M3629" i="35"/>
  <c r="N3628" i="35"/>
  <c r="M3628" i="35"/>
  <c r="N3627" i="35"/>
  <c r="M3627" i="35"/>
  <c r="N3626" i="35"/>
  <c r="M3626" i="35"/>
  <c r="N3625" i="35"/>
  <c r="M3625" i="35"/>
  <c r="N3624" i="35"/>
  <c r="M3624" i="35"/>
  <c r="N3623" i="35"/>
  <c r="M3623" i="35"/>
  <c r="N3622" i="35"/>
  <c r="M3622" i="35"/>
  <c r="N3621" i="35"/>
  <c r="M3621" i="35"/>
  <c r="N3620" i="35"/>
  <c r="M3620" i="35"/>
  <c r="N3619" i="35"/>
  <c r="M3619" i="35"/>
  <c r="N3618" i="35"/>
  <c r="M3618" i="35"/>
  <c r="N3617" i="35"/>
  <c r="M3617" i="35"/>
  <c r="N3616" i="35"/>
  <c r="M3616" i="35"/>
  <c r="N3615" i="35"/>
  <c r="M3615" i="35"/>
  <c r="N3614" i="35"/>
  <c r="M3614" i="35"/>
  <c r="N3613" i="35"/>
  <c r="M3613" i="35"/>
  <c r="N3612" i="35"/>
  <c r="M3612" i="35"/>
  <c r="N3611" i="35"/>
  <c r="M3611" i="35"/>
  <c r="N3610" i="35"/>
  <c r="M3610" i="35"/>
  <c r="N3609" i="35"/>
  <c r="M3609" i="35"/>
  <c r="N3608" i="35"/>
  <c r="M3608" i="35"/>
  <c r="N3607" i="35"/>
  <c r="M3607" i="35"/>
  <c r="N3606" i="35"/>
  <c r="M3606" i="35"/>
  <c r="N3605" i="35"/>
  <c r="M3605" i="35"/>
  <c r="N3604" i="35"/>
  <c r="M3604" i="35"/>
  <c r="N3603" i="35"/>
  <c r="M3603" i="35"/>
  <c r="N3602" i="35"/>
  <c r="M3602" i="35"/>
  <c r="N3601" i="35"/>
  <c r="M3601" i="35"/>
  <c r="N3600" i="35"/>
  <c r="M3600" i="35"/>
  <c r="N3599" i="35"/>
  <c r="M3599" i="35"/>
  <c r="N3598" i="35"/>
  <c r="M3598" i="35"/>
  <c r="N3597" i="35"/>
  <c r="M3597" i="35"/>
  <c r="N3596" i="35"/>
  <c r="M3596" i="35"/>
  <c r="N3595" i="35"/>
  <c r="M3595" i="35"/>
  <c r="N3594" i="35"/>
  <c r="M3594" i="35"/>
  <c r="N3593" i="35"/>
  <c r="M3593" i="35"/>
  <c r="N3592" i="35"/>
  <c r="M3592" i="35"/>
  <c r="N3591" i="35"/>
  <c r="M3591" i="35"/>
  <c r="N3590" i="35"/>
  <c r="M3590" i="35"/>
  <c r="N3589" i="35"/>
  <c r="M3589" i="35"/>
  <c r="N3588" i="35"/>
  <c r="M3588" i="35"/>
  <c r="N3587" i="35"/>
  <c r="M3587" i="35"/>
  <c r="N3586" i="35"/>
  <c r="M3586" i="35"/>
  <c r="N3585" i="35"/>
  <c r="M3585" i="35"/>
  <c r="N3584" i="35"/>
  <c r="M3584" i="35"/>
  <c r="N3583" i="35"/>
  <c r="M3583" i="35"/>
  <c r="N3582" i="35"/>
  <c r="M3582" i="35"/>
  <c r="N3581" i="35"/>
  <c r="M3581" i="35"/>
  <c r="N3580" i="35"/>
  <c r="M3580" i="35"/>
  <c r="N3579" i="35"/>
  <c r="M3579" i="35"/>
  <c r="N3578" i="35"/>
  <c r="M3578" i="35"/>
  <c r="N3577" i="35"/>
  <c r="M3577" i="35"/>
  <c r="N3576" i="35"/>
  <c r="M3576" i="35"/>
  <c r="N3575" i="35"/>
  <c r="M3575" i="35"/>
  <c r="N3574" i="35"/>
  <c r="M3574" i="35"/>
  <c r="N3573" i="35"/>
  <c r="M3573" i="35"/>
  <c r="N3572" i="35"/>
  <c r="M3572" i="35"/>
  <c r="N3571" i="35"/>
  <c r="M3571" i="35"/>
  <c r="N3570" i="35"/>
  <c r="M3570" i="35"/>
  <c r="N3569" i="35"/>
  <c r="M3569" i="35"/>
  <c r="N3568" i="35"/>
  <c r="M3568" i="35"/>
  <c r="N3567" i="35"/>
  <c r="M3567" i="35"/>
  <c r="N3566" i="35"/>
  <c r="M3566" i="35"/>
  <c r="N3565" i="35"/>
  <c r="M3565" i="35"/>
  <c r="N3564" i="35"/>
  <c r="M3564" i="35"/>
  <c r="N3563" i="35"/>
  <c r="M3563" i="35"/>
  <c r="N3562" i="35"/>
  <c r="M3562" i="35"/>
  <c r="N3561" i="35"/>
  <c r="M3561" i="35"/>
  <c r="N3560" i="35"/>
  <c r="M3560" i="35"/>
  <c r="N3559" i="35"/>
  <c r="M3559" i="35"/>
  <c r="N3558" i="35"/>
  <c r="M3558" i="35"/>
  <c r="N3557" i="35"/>
  <c r="M3557" i="35"/>
  <c r="N3556" i="35"/>
  <c r="M3556" i="35"/>
  <c r="N3555" i="35"/>
  <c r="M3555" i="35"/>
  <c r="N3554" i="35"/>
  <c r="M3554" i="35"/>
  <c r="N3553" i="35"/>
  <c r="M3553" i="35"/>
  <c r="N3552" i="35"/>
  <c r="M3552" i="35"/>
  <c r="N3551" i="35"/>
  <c r="M3551" i="35"/>
  <c r="N3550" i="35"/>
  <c r="M3550" i="35"/>
  <c r="N3549" i="35"/>
  <c r="M3549" i="35"/>
  <c r="N3548" i="35"/>
  <c r="M3548" i="35"/>
  <c r="N3547" i="35"/>
  <c r="M3547" i="35"/>
  <c r="N3546" i="35"/>
  <c r="M3546" i="35"/>
  <c r="N3545" i="35"/>
  <c r="M3545" i="35"/>
  <c r="N3544" i="35"/>
  <c r="M3544" i="35"/>
  <c r="N3543" i="35"/>
  <c r="M3543" i="35"/>
  <c r="N3542" i="35"/>
  <c r="M3542" i="35"/>
  <c r="N3541" i="35"/>
  <c r="M3541" i="35"/>
  <c r="N3540" i="35"/>
  <c r="M3540" i="35"/>
  <c r="N3539" i="35"/>
  <c r="M3539" i="35"/>
  <c r="N3538" i="35"/>
  <c r="M3538" i="35"/>
  <c r="N3537" i="35"/>
  <c r="M3537" i="35"/>
  <c r="N3536" i="35"/>
  <c r="M3536" i="35"/>
  <c r="N3535" i="35"/>
  <c r="M3535" i="35"/>
  <c r="N3534" i="35"/>
  <c r="M3534" i="35"/>
  <c r="N3533" i="35"/>
  <c r="M3533" i="35"/>
  <c r="N3532" i="35"/>
  <c r="M3532" i="35"/>
  <c r="N3531" i="35"/>
  <c r="M3531" i="35"/>
  <c r="N3530" i="35"/>
  <c r="M3530" i="35"/>
  <c r="N3529" i="35"/>
  <c r="M3529" i="35"/>
  <c r="N3528" i="35"/>
  <c r="M3528" i="35"/>
  <c r="N3527" i="35"/>
  <c r="M3527" i="35"/>
  <c r="N3526" i="35"/>
  <c r="M3526" i="35"/>
  <c r="N3525" i="35"/>
  <c r="M3525" i="35"/>
  <c r="N3524" i="35"/>
  <c r="M3524" i="35"/>
  <c r="N3523" i="35"/>
  <c r="M3523" i="35"/>
  <c r="N3522" i="35"/>
  <c r="M3522" i="35"/>
  <c r="N3521" i="35"/>
  <c r="M3521" i="35"/>
  <c r="N3520" i="35"/>
  <c r="M3520" i="35"/>
  <c r="N3519" i="35"/>
  <c r="M3519" i="35"/>
  <c r="N3518" i="35"/>
  <c r="M3518" i="35"/>
  <c r="N3517" i="35"/>
  <c r="M3517" i="35"/>
  <c r="N3516" i="35"/>
  <c r="M3516" i="35"/>
  <c r="N3515" i="35"/>
  <c r="M3515" i="35"/>
  <c r="N3514" i="35"/>
  <c r="M3514" i="35"/>
  <c r="N3513" i="35"/>
  <c r="M3513" i="35"/>
  <c r="N3512" i="35"/>
  <c r="M3512" i="35"/>
  <c r="N3511" i="35"/>
  <c r="M3511" i="35"/>
  <c r="N3510" i="35"/>
  <c r="M3510" i="35"/>
  <c r="N3509" i="35"/>
  <c r="M3509" i="35"/>
  <c r="N3508" i="35"/>
  <c r="M3508" i="35"/>
  <c r="N3507" i="35"/>
  <c r="M3507" i="35"/>
  <c r="N3506" i="35"/>
  <c r="M3506" i="35"/>
  <c r="N3505" i="35"/>
  <c r="M3505" i="35"/>
  <c r="N3504" i="35"/>
  <c r="M3504" i="35"/>
  <c r="N3503" i="35"/>
  <c r="M3503" i="35"/>
  <c r="N3502" i="35"/>
  <c r="M3502" i="35"/>
  <c r="N3501" i="35"/>
  <c r="M3501" i="35"/>
  <c r="N3500" i="35"/>
  <c r="M3500" i="35"/>
  <c r="N3499" i="35"/>
  <c r="M3499" i="35"/>
  <c r="N3498" i="35"/>
  <c r="M3498" i="35"/>
  <c r="N3497" i="35"/>
  <c r="M3497" i="35"/>
  <c r="N3496" i="35"/>
  <c r="M3496" i="35"/>
  <c r="N3495" i="35"/>
  <c r="M3495" i="35"/>
  <c r="N3494" i="35"/>
  <c r="M3494" i="35"/>
  <c r="N3493" i="35"/>
  <c r="M3493" i="35"/>
  <c r="N3492" i="35"/>
  <c r="M3492" i="35"/>
  <c r="N3491" i="35"/>
  <c r="M3491" i="35"/>
  <c r="N3490" i="35"/>
  <c r="M3490" i="35"/>
  <c r="N3489" i="35"/>
  <c r="M3489" i="35"/>
  <c r="N3488" i="35"/>
  <c r="M3488" i="35"/>
  <c r="N3487" i="35"/>
  <c r="M3487" i="35"/>
  <c r="N3486" i="35"/>
  <c r="M3486" i="35"/>
  <c r="N3485" i="35"/>
  <c r="M3485" i="35"/>
  <c r="N3484" i="35"/>
  <c r="M3484" i="35"/>
  <c r="N3483" i="35"/>
  <c r="M3483" i="35"/>
  <c r="N3482" i="35"/>
  <c r="M3482" i="35"/>
  <c r="N3481" i="35"/>
  <c r="M3481" i="35"/>
  <c r="N3480" i="35"/>
  <c r="M3480" i="35"/>
  <c r="N3479" i="35"/>
  <c r="M3479" i="35"/>
  <c r="N3478" i="35"/>
  <c r="M3478" i="35"/>
  <c r="N3477" i="35"/>
  <c r="M3477" i="35"/>
  <c r="N3476" i="35"/>
  <c r="M3476" i="35"/>
  <c r="N3475" i="35"/>
  <c r="M3475" i="35"/>
  <c r="N3474" i="35"/>
  <c r="M3474" i="35"/>
  <c r="N3473" i="35"/>
  <c r="M3473" i="35"/>
  <c r="N3472" i="35"/>
  <c r="M3472" i="35"/>
  <c r="N3471" i="35"/>
  <c r="M3471" i="35"/>
  <c r="N3470" i="35"/>
  <c r="M3470" i="35"/>
  <c r="N3469" i="35"/>
  <c r="M3469" i="35"/>
  <c r="N3468" i="35"/>
  <c r="M3468" i="35"/>
  <c r="N3467" i="35"/>
  <c r="M3467" i="35"/>
  <c r="N3466" i="35"/>
  <c r="M3466" i="35"/>
  <c r="N3465" i="35"/>
  <c r="M3465" i="35"/>
  <c r="N3464" i="35"/>
  <c r="M3464" i="35"/>
  <c r="N3463" i="35"/>
  <c r="M3463" i="35"/>
  <c r="N3462" i="35"/>
  <c r="M3462" i="35"/>
  <c r="N3461" i="35"/>
  <c r="M3461" i="35"/>
  <c r="N3460" i="35"/>
  <c r="M3460" i="35"/>
  <c r="N3459" i="35"/>
  <c r="M3459" i="35"/>
  <c r="N3458" i="35"/>
  <c r="M3458" i="35"/>
  <c r="N3457" i="35"/>
  <c r="M3457" i="35"/>
  <c r="N3456" i="35"/>
  <c r="M3456" i="35"/>
  <c r="N3455" i="35"/>
  <c r="M3455" i="35"/>
  <c r="N3454" i="35"/>
  <c r="M3454" i="35"/>
  <c r="N3453" i="35"/>
  <c r="M3453" i="35"/>
  <c r="N3452" i="35"/>
  <c r="M3452" i="35"/>
  <c r="N3451" i="35"/>
  <c r="M3451" i="35"/>
  <c r="N3450" i="35"/>
  <c r="M3450" i="35"/>
  <c r="N3449" i="35"/>
  <c r="M3449" i="35"/>
  <c r="N3448" i="35"/>
  <c r="M3448" i="35"/>
  <c r="N3447" i="35"/>
  <c r="M3447" i="35"/>
  <c r="N3446" i="35"/>
  <c r="M3446" i="35"/>
  <c r="N3445" i="35"/>
  <c r="M3445" i="35"/>
  <c r="N3444" i="35"/>
  <c r="M3444" i="35"/>
  <c r="N3443" i="35"/>
  <c r="M3443" i="35"/>
  <c r="N3442" i="35"/>
  <c r="M3442" i="35"/>
  <c r="N3441" i="35"/>
  <c r="M3441" i="35"/>
  <c r="N3440" i="35"/>
  <c r="M3440" i="35"/>
  <c r="N3439" i="35"/>
  <c r="M3439" i="35"/>
  <c r="N3438" i="35"/>
  <c r="M3438" i="35"/>
  <c r="N3437" i="35"/>
  <c r="M3437" i="35"/>
  <c r="N3436" i="35"/>
  <c r="M3436" i="35"/>
  <c r="N3435" i="35"/>
  <c r="M3435" i="35"/>
  <c r="N3434" i="35"/>
  <c r="M3434" i="35"/>
  <c r="N3433" i="35"/>
  <c r="M3433" i="35"/>
  <c r="N3432" i="35"/>
  <c r="M3432" i="35"/>
  <c r="N3431" i="35"/>
  <c r="M3431" i="35"/>
  <c r="N3430" i="35"/>
  <c r="M3430" i="35"/>
  <c r="N3429" i="35"/>
  <c r="M3429" i="35"/>
  <c r="N3428" i="35"/>
  <c r="M3428" i="35"/>
  <c r="N3427" i="35"/>
  <c r="M3427" i="35"/>
  <c r="N3426" i="35"/>
  <c r="M3426" i="35"/>
  <c r="N3425" i="35"/>
  <c r="M3425" i="35"/>
  <c r="N3424" i="35"/>
  <c r="M3424" i="35"/>
  <c r="N3423" i="35"/>
  <c r="M3423" i="35"/>
  <c r="N3422" i="35"/>
  <c r="M3422" i="35"/>
  <c r="N3421" i="35"/>
  <c r="M3421" i="35"/>
  <c r="N3420" i="35"/>
  <c r="M3420" i="35"/>
  <c r="N3419" i="35"/>
  <c r="M3419" i="35"/>
  <c r="N3418" i="35"/>
  <c r="M3418" i="35"/>
  <c r="N3417" i="35"/>
  <c r="M3417" i="35"/>
  <c r="N3416" i="35"/>
  <c r="M3416" i="35"/>
  <c r="N3415" i="35"/>
  <c r="M3415" i="35"/>
  <c r="N3414" i="35"/>
  <c r="M3414" i="35"/>
  <c r="N3413" i="35"/>
  <c r="M3413" i="35"/>
  <c r="N3412" i="35"/>
  <c r="M3412" i="35"/>
  <c r="N3411" i="35"/>
  <c r="M3411" i="35"/>
  <c r="N3410" i="35"/>
  <c r="M3410" i="35"/>
  <c r="N3409" i="35"/>
  <c r="M3409" i="35"/>
  <c r="N3408" i="35"/>
  <c r="M3408" i="35"/>
  <c r="N3407" i="35"/>
  <c r="M3407" i="35"/>
  <c r="N3406" i="35"/>
  <c r="M3406" i="35"/>
  <c r="N3405" i="35"/>
  <c r="M3405" i="35"/>
  <c r="N3404" i="35"/>
  <c r="M3404" i="35"/>
  <c r="N3403" i="35"/>
  <c r="M3403" i="35"/>
  <c r="N3402" i="35"/>
  <c r="M3402" i="35"/>
  <c r="N3401" i="35"/>
  <c r="M3401" i="35"/>
  <c r="N3400" i="35"/>
  <c r="M3400" i="35"/>
  <c r="N3399" i="35"/>
  <c r="M3399" i="35"/>
  <c r="N3398" i="35"/>
  <c r="M3398" i="35"/>
  <c r="N3397" i="35"/>
  <c r="M3397" i="35"/>
  <c r="N3396" i="35"/>
  <c r="M3396" i="35"/>
  <c r="N3395" i="35"/>
  <c r="M3395" i="35"/>
  <c r="N3394" i="35"/>
  <c r="M3394" i="35"/>
  <c r="N3393" i="35"/>
  <c r="M3393" i="35"/>
  <c r="N3392" i="35"/>
  <c r="M3392" i="35"/>
  <c r="N3391" i="35"/>
  <c r="M3391" i="35"/>
  <c r="N3390" i="35"/>
  <c r="M3390" i="35"/>
  <c r="N3389" i="35"/>
  <c r="M3389" i="35"/>
  <c r="N3388" i="35"/>
  <c r="M3388" i="35"/>
  <c r="N3387" i="35"/>
  <c r="M3387" i="35"/>
  <c r="N3386" i="35"/>
  <c r="M3386" i="35"/>
  <c r="N3385" i="35"/>
  <c r="M3385" i="35"/>
  <c r="N3384" i="35"/>
  <c r="M3384" i="35"/>
  <c r="N3383" i="35"/>
  <c r="M3383" i="35"/>
  <c r="N3382" i="35"/>
  <c r="M3382" i="35"/>
  <c r="N3381" i="35"/>
  <c r="M3381" i="35"/>
  <c r="N3380" i="35"/>
  <c r="M3380" i="35"/>
  <c r="N3379" i="35"/>
  <c r="M3379" i="35"/>
  <c r="N3378" i="35"/>
  <c r="M3378" i="35"/>
  <c r="N3377" i="35"/>
  <c r="M3377" i="35"/>
  <c r="N3376" i="35"/>
  <c r="M3376" i="35"/>
  <c r="N3375" i="35"/>
  <c r="M3375" i="35"/>
  <c r="N3374" i="35"/>
  <c r="M3374" i="35"/>
  <c r="N3373" i="35"/>
  <c r="M3373" i="35"/>
  <c r="N3372" i="35"/>
  <c r="M3372" i="35"/>
  <c r="N3371" i="35"/>
  <c r="M3371" i="35"/>
  <c r="N3370" i="35"/>
  <c r="M3370" i="35"/>
  <c r="N3369" i="35"/>
  <c r="M3369" i="35"/>
  <c r="N3368" i="35"/>
  <c r="M3368" i="35"/>
  <c r="N3367" i="35"/>
  <c r="M3367" i="35"/>
  <c r="N3366" i="35"/>
  <c r="M3366" i="35"/>
  <c r="N3365" i="35"/>
  <c r="M3365" i="35"/>
  <c r="N3364" i="35"/>
  <c r="M3364" i="35"/>
  <c r="N3363" i="35"/>
  <c r="M3363" i="35"/>
  <c r="N3362" i="35"/>
  <c r="M3362" i="35"/>
  <c r="N3361" i="35"/>
  <c r="M3361" i="35"/>
  <c r="N3360" i="35"/>
  <c r="M3360" i="35"/>
  <c r="N3359" i="35"/>
  <c r="M3359" i="35"/>
  <c r="N3358" i="35"/>
  <c r="M3358" i="35"/>
  <c r="N3357" i="35"/>
  <c r="M3357" i="35"/>
  <c r="N3356" i="35"/>
  <c r="M3356" i="35"/>
  <c r="N3355" i="35"/>
  <c r="M3355" i="35"/>
  <c r="N3354" i="35"/>
  <c r="M3354" i="35"/>
  <c r="N3353" i="35"/>
  <c r="M3353" i="35"/>
  <c r="N3352" i="35"/>
  <c r="M3352" i="35"/>
  <c r="N3351" i="35"/>
  <c r="M3351" i="35"/>
  <c r="N3350" i="35"/>
  <c r="M3350" i="35"/>
  <c r="N3349" i="35"/>
  <c r="M3349" i="35"/>
  <c r="N3348" i="35"/>
  <c r="M3348" i="35"/>
  <c r="N3347" i="35"/>
  <c r="M3347" i="35"/>
  <c r="N3346" i="35"/>
  <c r="M3346" i="35"/>
  <c r="N3345" i="35"/>
  <c r="M3345" i="35"/>
  <c r="N3344" i="35"/>
  <c r="M3344" i="35"/>
  <c r="N3343" i="35"/>
  <c r="M3343" i="35"/>
  <c r="N3342" i="35"/>
  <c r="M3342" i="35"/>
  <c r="N3341" i="35"/>
  <c r="M3341" i="35"/>
  <c r="N3340" i="35"/>
  <c r="M3340" i="35"/>
  <c r="N3339" i="35"/>
  <c r="M3339" i="35"/>
  <c r="N3338" i="35"/>
  <c r="M3338" i="35"/>
  <c r="N3337" i="35"/>
  <c r="M3337" i="35"/>
  <c r="N3336" i="35"/>
  <c r="M3336" i="35"/>
  <c r="N3335" i="35"/>
  <c r="M3335" i="35"/>
  <c r="N3334" i="35"/>
  <c r="M3334" i="35"/>
  <c r="N3333" i="35"/>
  <c r="M3333" i="35"/>
  <c r="N3332" i="35"/>
  <c r="M3332" i="35"/>
  <c r="N3331" i="35"/>
  <c r="M3331" i="35"/>
  <c r="N3330" i="35"/>
  <c r="M3330" i="35"/>
  <c r="N3329" i="35"/>
  <c r="M3329" i="35"/>
  <c r="N3328" i="35"/>
  <c r="M3328" i="35"/>
  <c r="N3327" i="35"/>
  <c r="M3327" i="35"/>
  <c r="N3326" i="35"/>
  <c r="M3326" i="35"/>
  <c r="N3325" i="35"/>
  <c r="M3325" i="35"/>
  <c r="N3324" i="35"/>
  <c r="M3324" i="35"/>
  <c r="N3323" i="35"/>
  <c r="M3323" i="35"/>
  <c r="N3322" i="35"/>
  <c r="M3322" i="35"/>
  <c r="N3321" i="35"/>
  <c r="M3321" i="35"/>
  <c r="N3320" i="35"/>
  <c r="M3320" i="35"/>
  <c r="N3319" i="35"/>
  <c r="M3319" i="35"/>
  <c r="N3318" i="35"/>
  <c r="M3318" i="35"/>
  <c r="N3317" i="35"/>
  <c r="M3317" i="35"/>
  <c r="N3316" i="35"/>
  <c r="M3316" i="35"/>
  <c r="N3315" i="35"/>
  <c r="M3315" i="35"/>
  <c r="N3314" i="35"/>
  <c r="M3314" i="35"/>
  <c r="N3313" i="35"/>
  <c r="M3313" i="35"/>
  <c r="N3312" i="35"/>
  <c r="M3312" i="35"/>
  <c r="N3311" i="35"/>
  <c r="M3311" i="35"/>
  <c r="N3310" i="35"/>
  <c r="M3310" i="35"/>
  <c r="N3309" i="35"/>
  <c r="M3309" i="35"/>
  <c r="N3308" i="35"/>
  <c r="M3308" i="35"/>
  <c r="N3307" i="35"/>
  <c r="M3307" i="35"/>
  <c r="N3306" i="35"/>
  <c r="M3306" i="35"/>
  <c r="N3305" i="35"/>
  <c r="M3305" i="35"/>
  <c r="N3304" i="35"/>
  <c r="M3304" i="35"/>
  <c r="N3303" i="35"/>
  <c r="M3303" i="35"/>
  <c r="N3302" i="35"/>
  <c r="M3302" i="35"/>
  <c r="N3301" i="35"/>
  <c r="M3301" i="35"/>
  <c r="N3300" i="35"/>
  <c r="M3300" i="35"/>
  <c r="N3299" i="35"/>
  <c r="M3299" i="35"/>
  <c r="N3298" i="35"/>
  <c r="M3298" i="35"/>
  <c r="N3297" i="35"/>
  <c r="M3297" i="35"/>
  <c r="N3296" i="35"/>
  <c r="M3296" i="35"/>
  <c r="N3295" i="35"/>
  <c r="M3295" i="35"/>
  <c r="N3294" i="35"/>
  <c r="M3294" i="35"/>
  <c r="N3293" i="35"/>
  <c r="M3293" i="35"/>
  <c r="N3292" i="35"/>
  <c r="M3292" i="35"/>
  <c r="N3291" i="35"/>
  <c r="M3291" i="35"/>
  <c r="N3290" i="35"/>
  <c r="M3290" i="35"/>
  <c r="N3289" i="35"/>
  <c r="M3289" i="35"/>
  <c r="N3288" i="35"/>
  <c r="M3288" i="35"/>
  <c r="N3287" i="35"/>
  <c r="M3287" i="35"/>
  <c r="N3286" i="35"/>
  <c r="M3286" i="35"/>
  <c r="N3285" i="35"/>
  <c r="M3285" i="35"/>
  <c r="N3284" i="35"/>
  <c r="M3284" i="35"/>
  <c r="N3283" i="35"/>
  <c r="M3283" i="35"/>
  <c r="N3282" i="35"/>
  <c r="M3282" i="35"/>
  <c r="N3281" i="35"/>
  <c r="M3281" i="35"/>
  <c r="N3280" i="35"/>
  <c r="M3280" i="35"/>
  <c r="N3279" i="35"/>
  <c r="M3279" i="35"/>
  <c r="N3278" i="35"/>
  <c r="M3278" i="35"/>
  <c r="N3277" i="35"/>
  <c r="M3277" i="35"/>
  <c r="N3276" i="35"/>
  <c r="M3276" i="35"/>
  <c r="N3275" i="35"/>
  <c r="M3275" i="35"/>
  <c r="N3274" i="35"/>
  <c r="M3274" i="35"/>
  <c r="N3273" i="35"/>
  <c r="M3273" i="35"/>
  <c r="N3272" i="35"/>
  <c r="M3272" i="35"/>
  <c r="N3271" i="35"/>
  <c r="M3271" i="35"/>
  <c r="N3270" i="35"/>
  <c r="M3270" i="35"/>
  <c r="N3269" i="35"/>
  <c r="M3269" i="35"/>
  <c r="N3268" i="35"/>
  <c r="M3268" i="35"/>
  <c r="N3267" i="35"/>
  <c r="M3267" i="35"/>
  <c r="N3266" i="35"/>
  <c r="M3266" i="35"/>
  <c r="N3265" i="35"/>
  <c r="M3265" i="35"/>
  <c r="N3264" i="35"/>
  <c r="M3264" i="35"/>
  <c r="N3263" i="35"/>
  <c r="M3263" i="35"/>
  <c r="N3262" i="35"/>
  <c r="M3262" i="35"/>
  <c r="N3261" i="35"/>
  <c r="M3261" i="35"/>
  <c r="N3260" i="35"/>
  <c r="M3260" i="35"/>
  <c r="N3259" i="35"/>
  <c r="M3259" i="35"/>
  <c r="N3258" i="35"/>
  <c r="M3258" i="35"/>
  <c r="N3257" i="35"/>
  <c r="M3257" i="35"/>
  <c r="N3256" i="35"/>
  <c r="M3256" i="35"/>
  <c r="N3255" i="35"/>
  <c r="M3255" i="35"/>
  <c r="N3254" i="35"/>
  <c r="M3254" i="35"/>
  <c r="N3253" i="35"/>
  <c r="M3253" i="35"/>
  <c r="N3252" i="35"/>
  <c r="M3252" i="35"/>
  <c r="N3251" i="35"/>
  <c r="M3251" i="35"/>
  <c r="N3250" i="35"/>
  <c r="M3250" i="35"/>
  <c r="N3249" i="35"/>
  <c r="M3249" i="35"/>
  <c r="N3248" i="35"/>
  <c r="M3248" i="35"/>
  <c r="N3247" i="35"/>
  <c r="M3247" i="35"/>
  <c r="N3246" i="35"/>
  <c r="M3246" i="35"/>
  <c r="N3245" i="35"/>
  <c r="M3245" i="35"/>
  <c r="N3244" i="35"/>
  <c r="M3244" i="35"/>
  <c r="N3243" i="35"/>
  <c r="M3243" i="35"/>
  <c r="N3242" i="35"/>
  <c r="M3242" i="35"/>
  <c r="N3241" i="35"/>
  <c r="M3241" i="35"/>
  <c r="N3240" i="35"/>
  <c r="M3240" i="35"/>
  <c r="N3239" i="35"/>
  <c r="M3239" i="35"/>
  <c r="N3238" i="35"/>
  <c r="M3238" i="35"/>
  <c r="N3237" i="35"/>
  <c r="M3237" i="35"/>
  <c r="N3236" i="35"/>
  <c r="M3236" i="35"/>
  <c r="N3235" i="35"/>
  <c r="M3235" i="35"/>
  <c r="N3234" i="35"/>
  <c r="M3234" i="35"/>
  <c r="N3233" i="35"/>
  <c r="M3233" i="35"/>
  <c r="N3232" i="35"/>
  <c r="M3232" i="35"/>
  <c r="N3231" i="35"/>
  <c r="M3231" i="35"/>
  <c r="N3230" i="35"/>
  <c r="M3230" i="35"/>
  <c r="N3229" i="35"/>
  <c r="M3229" i="35"/>
  <c r="N3228" i="35"/>
  <c r="M3228" i="35"/>
  <c r="N3227" i="35"/>
  <c r="M3227" i="35"/>
  <c r="N3226" i="35"/>
  <c r="M3226" i="35"/>
  <c r="N3225" i="35"/>
  <c r="M3225" i="35"/>
  <c r="N3224" i="35"/>
  <c r="M3224" i="35"/>
  <c r="N3223" i="35"/>
  <c r="M3223" i="35"/>
  <c r="N3222" i="35"/>
  <c r="M3222" i="35"/>
  <c r="N3221" i="35"/>
  <c r="M3221" i="35"/>
  <c r="N3220" i="35"/>
  <c r="M3220" i="35"/>
  <c r="N3219" i="35"/>
  <c r="M3219" i="35"/>
  <c r="N3218" i="35"/>
  <c r="M3218" i="35"/>
  <c r="N3217" i="35"/>
  <c r="M3217" i="35"/>
  <c r="N3216" i="35"/>
  <c r="M3216" i="35"/>
  <c r="N3215" i="35"/>
  <c r="M3215" i="35"/>
  <c r="N3214" i="35"/>
  <c r="M3214" i="35"/>
  <c r="N3213" i="35"/>
  <c r="M3213" i="35"/>
  <c r="N3212" i="35"/>
  <c r="M3212" i="35"/>
  <c r="N3211" i="35"/>
  <c r="M3211" i="35"/>
  <c r="N3210" i="35"/>
  <c r="M3210" i="35"/>
  <c r="N3209" i="35"/>
  <c r="M3209" i="35"/>
  <c r="N3208" i="35"/>
  <c r="M3208" i="35"/>
  <c r="N3207" i="35"/>
  <c r="M3207" i="35"/>
  <c r="N3206" i="35"/>
  <c r="M3206" i="35"/>
  <c r="N3205" i="35"/>
  <c r="M3205" i="35"/>
  <c r="N3204" i="35"/>
  <c r="M3204" i="35"/>
  <c r="N3203" i="35"/>
  <c r="M3203" i="35"/>
  <c r="N3202" i="35"/>
  <c r="M3202" i="35"/>
  <c r="N3201" i="35"/>
  <c r="M3201" i="35"/>
  <c r="N3200" i="35"/>
  <c r="M3200" i="35"/>
  <c r="N3199" i="35"/>
  <c r="M3199" i="35"/>
  <c r="N3198" i="35"/>
  <c r="M3198" i="35"/>
  <c r="N3197" i="35"/>
  <c r="M3197" i="35"/>
  <c r="N3196" i="35"/>
  <c r="M3196" i="35"/>
  <c r="N3195" i="35"/>
  <c r="M3195" i="35"/>
  <c r="N3194" i="35"/>
  <c r="M3194" i="35"/>
  <c r="N3193" i="35"/>
  <c r="M3193" i="35"/>
  <c r="N3192" i="35"/>
  <c r="M3192" i="35"/>
  <c r="N3191" i="35"/>
  <c r="M3191" i="35"/>
  <c r="N3190" i="35"/>
  <c r="M3190" i="35"/>
  <c r="N3189" i="35"/>
  <c r="M3189" i="35"/>
  <c r="N3188" i="35"/>
  <c r="M3188" i="35"/>
  <c r="N3187" i="35"/>
  <c r="M3187" i="35"/>
  <c r="N3186" i="35"/>
  <c r="M3186" i="35"/>
  <c r="N3185" i="35"/>
  <c r="M3185" i="35"/>
  <c r="N3184" i="35"/>
  <c r="M3184" i="35"/>
  <c r="N3183" i="35"/>
  <c r="M3183" i="35"/>
  <c r="N3182" i="35"/>
  <c r="M3182" i="35"/>
  <c r="N3181" i="35"/>
  <c r="M3181" i="35"/>
  <c r="N3180" i="35"/>
  <c r="M3180" i="35"/>
  <c r="N3179" i="35"/>
  <c r="M3179" i="35"/>
  <c r="N3178" i="35"/>
  <c r="M3178" i="35"/>
  <c r="N3177" i="35"/>
  <c r="M3177" i="35"/>
  <c r="N3176" i="35"/>
  <c r="M3176" i="35"/>
  <c r="N3175" i="35"/>
  <c r="M3175" i="35"/>
  <c r="N3174" i="35"/>
  <c r="M3174" i="35"/>
  <c r="N3173" i="35"/>
  <c r="M3173" i="35"/>
  <c r="N3172" i="35"/>
  <c r="M3172" i="35"/>
  <c r="N3171" i="35"/>
  <c r="M3171" i="35"/>
  <c r="N3170" i="35"/>
  <c r="M3170" i="35"/>
  <c r="N3169" i="35"/>
  <c r="M3169" i="35"/>
  <c r="N3168" i="35"/>
  <c r="M3168" i="35"/>
  <c r="N3167" i="35"/>
  <c r="M3167" i="35"/>
  <c r="N3166" i="35"/>
  <c r="M3166" i="35"/>
  <c r="N3165" i="35"/>
  <c r="M3165" i="35"/>
  <c r="N3164" i="35"/>
  <c r="M3164" i="35"/>
  <c r="N3163" i="35"/>
  <c r="M3163" i="35"/>
  <c r="N3162" i="35"/>
  <c r="M3162" i="35"/>
  <c r="N3161" i="35"/>
  <c r="M3161" i="35"/>
  <c r="N3160" i="35"/>
  <c r="M3160" i="35"/>
  <c r="N3159" i="35"/>
  <c r="M3159" i="35"/>
  <c r="N3158" i="35"/>
  <c r="M3158" i="35"/>
  <c r="N3157" i="35"/>
  <c r="M3157" i="35"/>
  <c r="N3156" i="35"/>
  <c r="M3156" i="35"/>
  <c r="N3155" i="35"/>
  <c r="M3155" i="35"/>
  <c r="N3154" i="35"/>
  <c r="M3154" i="35"/>
  <c r="N3153" i="35"/>
  <c r="M3153" i="35"/>
  <c r="N3152" i="35"/>
  <c r="M3152" i="35"/>
  <c r="N3151" i="35"/>
  <c r="M3151" i="35"/>
  <c r="N3150" i="35"/>
  <c r="M3150" i="35"/>
  <c r="N3149" i="35"/>
  <c r="M3149" i="35"/>
  <c r="N3148" i="35"/>
  <c r="M3148" i="35"/>
  <c r="N3147" i="35"/>
  <c r="M3147" i="35"/>
  <c r="N3146" i="35"/>
  <c r="M3146" i="35"/>
  <c r="N3145" i="35"/>
  <c r="M3145" i="35"/>
  <c r="N3144" i="35"/>
  <c r="M3144" i="35"/>
  <c r="N3143" i="35"/>
  <c r="M3143" i="35"/>
  <c r="N3142" i="35"/>
  <c r="M3142" i="35"/>
  <c r="N3141" i="35"/>
  <c r="M3141" i="35"/>
  <c r="N3140" i="35"/>
  <c r="M3140" i="35"/>
  <c r="N3139" i="35"/>
  <c r="M3139" i="35"/>
  <c r="N3138" i="35"/>
  <c r="M3138" i="35"/>
  <c r="N3137" i="35"/>
  <c r="M3137" i="35"/>
  <c r="N3136" i="35"/>
  <c r="M3136" i="35"/>
  <c r="N3135" i="35"/>
  <c r="M3135" i="35"/>
  <c r="N3134" i="35"/>
  <c r="M3134" i="35"/>
  <c r="N3133" i="35"/>
  <c r="M3133" i="35"/>
  <c r="N3132" i="35"/>
  <c r="M3132" i="35"/>
  <c r="N3131" i="35"/>
  <c r="M3131" i="35"/>
  <c r="N3130" i="35"/>
  <c r="M3130" i="35"/>
  <c r="N3129" i="35"/>
  <c r="M3129" i="35"/>
  <c r="N3128" i="35"/>
  <c r="M3128" i="35"/>
  <c r="N3127" i="35"/>
  <c r="M3127" i="35"/>
  <c r="N3126" i="35"/>
  <c r="M3126" i="35"/>
  <c r="N3125" i="35"/>
  <c r="M3125" i="35"/>
  <c r="N3124" i="35"/>
  <c r="M3124" i="35"/>
  <c r="N3123" i="35"/>
  <c r="M3123" i="35"/>
  <c r="N3122" i="35"/>
  <c r="M3122" i="35"/>
  <c r="N3121" i="35"/>
  <c r="M3121" i="35"/>
  <c r="N3120" i="35"/>
  <c r="M3120" i="35"/>
  <c r="N3119" i="35"/>
  <c r="M3119" i="35"/>
  <c r="N3118" i="35"/>
  <c r="M3118" i="35"/>
  <c r="N3117" i="35"/>
  <c r="M3117" i="35"/>
  <c r="N3116" i="35"/>
  <c r="M3116" i="35"/>
  <c r="N3115" i="35"/>
  <c r="M3115" i="35"/>
  <c r="N3114" i="35"/>
  <c r="M3114" i="35"/>
  <c r="N3113" i="35"/>
  <c r="M3113" i="35"/>
  <c r="N3112" i="35"/>
  <c r="M3112" i="35"/>
  <c r="N3111" i="35"/>
  <c r="M3111" i="35"/>
  <c r="N3110" i="35"/>
  <c r="M3110" i="35"/>
  <c r="N3109" i="35"/>
  <c r="M3109" i="35"/>
  <c r="N3108" i="35"/>
  <c r="M3108" i="35"/>
  <c r="N3107" i="35"/>
  <c r="M3107" i="35"/>
  <c r="N3106" i="35"/>
  <c r="M3106" i="35"/>
  <c r="N3105" i="35"/>
  <c r="M3105" i="35"/>
  <c r="N3104" i="35"/>
  <c r="M3104" i="35"/>
  <c r="N3103" i="35"/>
  <c r="M3103" i="35"/>
  <c r="N3102" i="35"/>
  <c r="M3102" i="35"/>
  <c r="N3101" i="35"/>
  <c r="M3101" i="35"/>
  <c r="N3100" i="35"/>
  <c r="M3100" i="35"/>
  <c r="N3099" i="35"/>
  <c r="M3099" i="35"/>
  <c r="N3098" i="35"/>
  <c r="M3098" i="35"/>
  <c r="N3097" i="35"/>
  <c r="M3097" i="35"/>
  <c r="N3096" i="35"/>
  <c r="M3096" i="35"/>
  <c r="N3095" i="35"/>
  <c r="M3095" i="35"/>
  <c r="N3094" i="35"/>
  <c r="M3094" i="35"/>
  <c r="N3093" i="35"/>
  <c r="M3093" i="35"/>
  <c r="N3092" i="35"/>
  <c r="M3092" i="35"/>
  <c r="N3091" i="35"/>
  <c r="M3091" i="35"/>
  <c r="N3090" i="35"/>
  <c r="M3090" i="35"/>
  <c r="N3089" i="35"/>
  <c r="M3089" i="35"/>
  <c r="N3088" i="35"/>
  <c r="M3088" i="35"/>
  <c r="N3087" i="35"/>
  <c r="M3087" i="35"/>
  <c r="N3086" i="35"/>
  <c r="M3086" i="35"/>
  <c r="N3085" i="35"/>
  <c r="M3085" i="35"/>
  <c r="N3084" i="35"/>
  <c r="M3084" i="35"/>
  <c r="N3083" i="35"/>
  <c r="M3083" i="35"/>
  <c r="N3082" i="35"/>
  <c r="M3082" i="35"/>
  <c r="N3081" i="35"/>
  <c r="M3081" i="35"/>
  <c r="N3080" i="35"/>
  <c r="M3080" i="35"/>
  <c r="N3079" i="35"/>
  <c r="M3079" i="35"/>
  <c r="N3078" i="35"/>
  <c r="M3078" i="35"/>
  <c r="N3077" i="35"/>
  <c r="M3077" i="35"/>
  <c r="N3076" i="35"/>
  <c r="M3076" i="35"/>
  <c r="N3075" i="35"/>
  <c r="M3075" i="35"/>
  <c r="N3074" i="35"/>
  <c r="M3074" i="35"/>
  <c r="N3073" i="35"/>
  <c r="M3073" i="35"/>
  <c r="N3072" i="35"/>
  <c r="M3072" i="35"/>
  <c r="N3071" i="35"/>
  <c r="M3071" i="35"/>
  <c r="N3070" i="35"/>
  <c r="M3070" i="35"/>
  <c r="N3069" i="35"/>
  <c r="M3069" i="35"/>
  <c r="N3068" i="35"/>
  <c r="M3068" i="35"/>
  <c r="N3067" i="35"/>
  <c r="M3067" i="35"/>
  <c r="N3066" i="35"/>
  <c r="M3066" i="35"/>
  <c r="N3065" i="35"/>
  <c r="M3065" i="35"/>
  <c r="N3064" i="35"/>
  <c r="M3064" i="35"/>
  <c r="N3063" i="35"/>
  <c r="M3063" i="35"/>
  <c r="N3062" i="35"/>
  <c r="M3062" i="35"/>
  <c r="N3061" i="35"/>
  <c r="M3061" i="35"/>
  <c r="N3060" i="35"/>
  <c r="M3060" i="35"/>
  <c r="N3059" i="35"/>
  <c r="M3059" i="35"/>
  <c r="N3058" i="35"/>
  <c r="M3058" i="35"/>
  <c r="N3057" i="35"/>
  <c r="M3057" i="35"/>
  <c r="N3056" i="35"/>
  <c r="M3056" i="35"/>
  <c r="N3055" i="35"/>
  <c r="M3055" i="35"/>
  <c r="N3054" i="35"/>
  <c r="M3054" i="35"/>
  <c r="N3053" i="35"/>
  <c r="M3053" i="35"/>
  <c r="N3052" i="35"/>
  <c r="M3052" i="35"/>
  <c r="N3051" i="35"/>
  <c r="M3051" i="35"/>
  <c r="N3050" i="35"/>
  <c r="M3050" i="35"/>
  <c r="N3049" i="35"/>
  <c r="M3049" i="35"/>
  <c r="N3048" i="35"/>
  <c r="M3048" i="35"/>
  <c r="N3047" i="35"/>
  <c r="M3047" i="35"/>
  <c r="N3046" i="35"/>
  <c r="M3046" i="35"/>
  <c r="N3045" i="35"/>
  <c r="M3045" i="35"/>
  <c r="N3044" i="35"/>
  <c r="M3044" i="35"/>
  <c r="N3043" i="35"/>
  <c r="M3043" i="35"/>
  <c r="N3042" i="35"/>
  <c r="M3042" i="35"/>
  <c r="N3041" i="35"/>
  <c r="M3041" i="35"/>
  <c r="N3040" i="35"/>
  <c r="M3040" i="35"/>
  <c r="N3039" i="35"/>
  <c r="M3039" i="35"/>
  <c r="N3038" i="35"/>
  <c r="M3038" i="35"/>
  <c r="N3037" i="35"/>
  <c r="M3037" i="35"/>
  <c r="N3036" i="35"/>
  <c r="M3036" i="35"/>
  <c r="N3035" i="35"/>
  <c r="M3035" i="35"/>
  <c r="N3034" i="35"/>
  <c r="M3034" i="35"/>
  <c r="N3033" i="35"/>
  <c r="M3033" i="35"/>
  <c r="N3032" i="35"/>
  <c r="M3032" i="35"/>
  <c r="N3031" i="35"/>
  <c r="M3031" i="35"/>
  <c r="N3030" i="35"/>
  <c r="M3030" i="35"/>
  <c r="N3029" i="35"/>
  <c r="M3029" i="35"/>
  <c r="N3028" i="35"/>
  <c r="M3028" i="35"/>
  <c r="N3027" i="35"/>
  <c r="M3027" i="35"/>
  <c r="N3026" i="35"/>
  <c r="M3026" i="35"/>
  <c r="N3025" i="35"/>
  <c r="M3025" i="35"/>
  <c r="N3024" i="35"/>
  <c r="M3024" i="35"/>
  <c r="N3023" i="35"/>
  <c r="M3023" i="35"/>
  <c r="N3022" i="35"/>
  <c r="M3022" i="35"/>
  <c r="N3021" i="35"/>
  <c r="M3021" i="35"/>
  <c r="N3020" i="35"/>
  <c r="M3020" i="35"/>
  <c r="N3019" i="35"/>
  <c r="M3019" i="35"/>
  <c r="N3018" i="35"/>
  <c r="M3018" i="35"/>
  <c r="N3017" i="35"/>
  <c r="M3017" i="35"/>
  <c r="N3016" i="35"/>
  <c r="M3016" i="35"/>
  <c r="N3015" i="35"/>
  <c r="M3015" i="35"/>
  <c r="N3014" i="35"/>
  <c r="M3014" i="35"/>
  <c r="N3013" i="35"/>
  <c r="M3013" i="35"/>
  <c r="N3012" i="35"/>
  <c r="M3012" i="35"/>
  <c r="N3011" i="35"/>
  <c r="M3011" i="35"/>
  <c r="N3010" i="35"/>
  <c r="M3010" i="35"/>
  <c r="N3009" i="35"/>
  <c r="M3009" i="35"/>
  <c r="N3008" i="35"/>
  <c r="M3008" i="35"/>
  <c r="N3007" i="35"/>
  <c r="M3007" i="35"/>
  <c r="N3006" i="35"/>
  <c r="M3006" i="35"/>
  <c r="N3005" i="35"/>
  <c r="M3005" i="35"/>
  <c r="N3004" i="35"/>
  <c r="M3004" i="35"/>
  <c r="N3003" i="35"/>
  <c r="M3003" i="35"/>
  <c r="N3002" i="35"/>
  <c r="M3002" i="35"/>
  <c r="N3001" i="35"/>
  <c r="M3001" i="35"/>
  <c r="N3000" i="35"/>
  <c r="M3000" i="35"/>
  <c r="N2999" i="35"/>
  <c r="M2999" i="35"/>
  <c r="N2998" i="35"/>
  <c r="M2998" i="35"/>
  <c r="N2997" i="35"/>
  <c r="M2997" i="35"/>
  <c r="N2996" i="35"/>
  <c r="M2996" i="35"/>
  <c r="N2995" i="35"/>
  <c r="M2995" i="35"/>
  <c r="N2994" i="35"/>
  <c r="M2994" i="35"/>
  <c r="N2993" i="35"/>
  <c r="M2993" i="35"/>
  <c r="N2992" i="35"/>
  <c r="M2992" i="35"/>
  <c r="N2991" i="35"/>
  <c r="M2991" i="35"/>
  <c r="N2990" i="35"/>
  <c r="M2990" i="35"/>
  <c r="N2989" i="35"/>
  <c r="M2989" i="35"/>
  <c r="N2988" i="35"/>
  <c r="M2988" i="35"/>
  <c r="N2987" i="35"/>
  <c r="M2987" i="35"/>
  <c r="N2986" i="35"/>
  <c r="M2986" i="35"/>
  <c r="N2985" i="35"/>
  <c r="M2985" i="35"/>
  <c r="N2984" i="35"/>
  <c r="M2984" i="35"/>
  <c r="N2983" i="35"/>
  <c r="M2983" i="35"/>
  <c r="N2982" i="35"/>
  <c r="M2982" i="35"/>
  <c r="N2981" i="35"/>
  <c r="M2981" i="35"/>
  <c r="N2980" i="35"/>
  <c r="M2980" i="35"/>
  <c r="N2979" i="35"/>
  <c r="M2979" i="35"/>
  <c r="N2978" i="35"/>
  <c r="M2978" i="35"/>
  <c r="N2977" i="35"/>
  <c r="M2977" i="35"/>
  <c r="N2976" i="35"/>
  <c r="M2976" i="35"/>
  <c r="N2975" i="35"/>
  <c r="M2975" i="35"/>
  <c r="N2974" i="35"/>
  <c r="M2974" i="35"/>
  <c r="N2973" i="35"/>
  <c r="M2973" i="35"/>
  <c r="N2972" i="35"/>
  <c r="M2972" i="35"/>
  <c r="N2971" i="35"/>
  <c r="M2971" i="35"/>
  <c r="N2970" i="35"/>
  <c r="M2970" i="35"/>
  <c r="N2969" i="35"/>
  <c r="M2969" i="35"/>
  <c r="N2968" i="35"/>
  <c r="M2968" i="35"/>
  <c r="N2967" i="35"/>
  <c r="M2967" i="35"/>
  <c r="N2966" i="35"/>
  <c r="M2966" i="35"/>
  <c r="N2965" i="35"/>
  <c r="M2965" i="35"/>
  <c r="N2964" i="35"/>
  <c r="M2964" i="35"/>
  <c r="N2963" i="35"/>
  <c r="M2963" i="35"/>
  <c r="N2962" i="35"/>
  <c r="M2962" i="35"/>
  <c r="N2961" i="35"/>
  <c r="M2961" i="35"/>
  <c r="N2960" i="35"/>
  <c r="M2960" i="35"/>
  <c r="N2959" i="35"/>
  <c r="M2959" i="35"/>
  <c r="N2958" i="35"/>
  <c r="M2958" i="35"/>
  <c r="N2957" i="35"/>
  <c r="M2957" i="35"/>
  <c r="N2956" i="35"/>
  <c r="M2956" i="35"/>
  <c r="N2955" i="35"/>
  <c r="M2955" i="35"/>
  <c r="N2954" i="35"/>
  <c r="M2954" i="35"/>
  <c r="N2953" i="35"/>
  <c r="M2953" i="35"/>
  <c r="N2952" i="35"/>
  <c r="M2952" i="35"/>
  <c r="N2951" i="35"/>
  <c r="M2951" i="35"/>
  <c r="N2950" i="35"/>
  <c r="M2950" i="35"/>
  <c r="N2949" i="35"/>
  <c r="M2949" i="35"/>
  <c r="N2948" i="35"/>
  <c r="M2948" i="35"/>
  <c r="N2947" i="35"/>
  <c r="M2947" i="35"/>
  <c r="N2946" i="35"/>
  <c r="M2946" i="35"/>
  <c r="N2945" i="35"/>
  <c r="M2945" i="35"/>
  <c r="N2944" i="35"/>
  <c r="M2944" i="35"/>
  <c r="N2943" i="35"/>
  <c r="M2943" i="35"/>
  <c r="N2942" i="35"/>
  <c r="M2942" i="35"/>
  <c r="N2941" i="35"/>
  <c r="M2941" i="35"/>
  <c r="N2940" i="35"/>
  <c r="M2940" i="35"/>
  <c r="N2939" i="35"/>
  <c r="M2939" i="35"/>
  <c r="N2938" i="35"/>
  <c r="M2938" i="35"/>
  <c r="N2937" i="35"/>
  <c r="M2937" i="35"/>
  <c r="N2936" i="35"/>
  <c r="M2936" i="35"/>
  <c r="N2935" i="35"/>
  <c r="M2935" i="35"/>
  <c r="N2934" i="35"/>
  <c r="M2934" i="35"/>
  <c r="N2933" i="35"/>
  <c r="M2933" i="35"/>
  <c r="N2932" i="35"/>
  <c r="M2932" i="35"/>
  <c r="N2931" i="35"/>
  <c r="M2931" i="35"/>
  <c r="N2930" i="35"/>
  <c r="M2930" i="35"/>
  <c r="N2929" i="35"/>
  <c r="M2929" i="35"/>
  <c r="N2928" i="35"/>
  <c r="M2928" i="35"/>
  <c r="N2927" i="35"/>
  <c r="M2927" i="35"/>
  <c r="N2926" i="35"/>
  <c r="M2926" i="35"/>
  <c r="N2925" i="35"/>
  <c r="M2925" i="35"/>
  <c r="N2924" i="35"/>
  <c r="M2924" i="35"/>
  <c r="N2923" i="35"/>
  <c r="M2923" i="35"/>
  <c r="N2922" i="35"/>
  <c r="M2922" i="35"/>
  <c r="N2921" i="35"/>
  <c r="M2921" i="35"/>
  <c r="N2920" i="35"/>
  <c r="M2920" i="35"/>
  <c r="N2919" i="35"/>
  <c r="M2919" i="35"/>
  <c r="N2918" i="35"/>
  <c r="M2918" i="35"/>
  <c r="N2917" i="35"/>
  <c r="M2917" i="35"/>
  <c r="N2916" i="35"/>
  <c r="M2916" i="35"/>
  <c r="N2915" i="35"/>
  <c r="M2915" i="35"/>
  <c r="N2914" i="35"/>
  <c r="M2914" i="35"/>
  <c r="N2913" i="35"/>
  <c r="M2913" i="35"/>
  <c r="N2912" i="35"/>
  <c r="M2912" i="35"/>
  <c r="N2911" i="35"/>
  <c r="M2911" i="35"/>
  <c r="N2910" i="35"/>
  <c r="M2910" i="35"/>
  <c r="N2909" i="35"/>
  <c r="M2909" i="35"/>
  <c r="N2908" i="35"/>
  <c r="M2908" i="35"/>
  <c r="N2907" i="35"/>
  <c r="M2907" i="35"/>
  <c r="N2906" i="35"/>
  <c r="M2906" i="35"/>
  <c r="N2905" i="35"/>
  <c r="M2905" i="35"/>
  <c r="N2904" i="35"/>
  <c r="M2904" i="35"/>
  <c r="N2903" i="35"/>
  <c r="M2903" i="35"/>
  <c r="N2902" i="35"/>
  <c r="M2902" i="35"/>
  <c r="N2901" i="35"/>
  <c r="M2901" i="35"/>
  <c r="N2900" i="35"/>
  <c r="M2900" i="35"/>
  <c r="N2899" i="35"/>
  <c r="M2899" i="35"/>
  <c r="N2898" i="35"/>
  <c r="M2898" i="35"/>
  <c r="N2897" i="35"/>
  <c r="M2897" i="35"/>
  <c r="N2896" i="35"/>
  <c r="M2896" i="35"/>
  <c r="N2895" i="35"/>
  <c r="M2895" i="35"/>
  <c r="N2894" i="35"/>
  <c r="M2894" i="35"/>
  <c r="N2893" i="35"/>
  <c r="M2893" i="35"/>
  <c r="N2892" i="35"/>
  <c r="M2892" i="35"/>
  <c r="N2891" i="35"/>
  <c r="M2891" i="35"/>
  <c r="N2890" i="35"/>
  <c r="M2890" i="35"/>
  <c r="N2889" i="35"/>
  <c r="M2889" i="35"/>
  <c r="N2888" i="35"/>
  <c r="M2888" i="35"/>
  <c r="N2887" i="35"/>
  <c r="M2887" i="35"/>
  <c r="N2886" i="35"/>
  <c r="M2886" i="35"/>
  <c r="N2885" i="35"/>
  <c r="M2885" i="35"/>
  <c r="N2884" i="35"/>
  <c r="M2884" i="35"/>
  <c r="N2883" i="35"/>
  <c r="M2883" i="35"/>
  <c r="N2882" i="35"/>
  <c r="M2882" i="35"/>
  <c r="N2881" i="35"/>
  <c r="M2881" i="35"/>
  <c r="N2880" i="35"/>
  <c r="M2880" i="35"/>
  <c r="N2879" i="35"/>
  <c r="M2879" i="35"/>
  <c r="N2878" i="35"/>
  <c r="M2878" i="35"/>
  <c r="N2877" i="35"/>
  <c r="M2877" i="35"/>
  <c r="N2876" i="35"/>
  <c r="M2876" i="35"/>
  <c r="N2875" i="35"/>
  <c r="M2875" i="35"/>
  <c r="N2874" i="35"/>
  <c r="M2874" i="35"/>
  <c r="N2873" i="35"/>
  <c r="M2873" i="35"/>
  <c r="N2872" i="35"/>
  <c r="M2872" i="35"/>
  <c r="N2871" i="35"/>
  <c r="M2871" i="35"/>
  <c r="N2870" i="35"/>
  <c r="M2870" i="35"/>
  <c r="N2869" i="35"/>
  <c r="M2869" i="35"/>
  <c r="N2868" i="35"/>
  <c r="M2868" i="35"/>
  <c r="N2867" i="35"/>
  <c r="M2867" i="35"/>
  <c r="N2866" i="35"/>
  <c r="M2866" i="35"/>
  <c r="N2865" i="35"/>
  <c r="M2865" i="35"/>
  <c r="N2864" i="35"/>
  <c r="M2864" i="35"/>
  <c r="N2863" i="35"/>
  <c r="M2863" i="35"/>
  <c r="N2862" i="35"/>
  <c r="M2862" i="35"/>
  <c r="N2861" i="35"/>
  <c r="M2861" i="35"/>
  <c r="N2860" i="35"/>
  <c r="M2860" i="35"/>
  <c r="N2859" i="35"/>
  <c r="M2859" i="35"/>
  <c r="N2858" i="35"/>
  <c r="M2858" i="35"/>
  <c r="N2857" i="35"/>
  <c r="M2857" i="35"/>
  <c r="N2856" i="35"/>
  <c r="M2856" i="35"/>
  <c r="N2855" i="35"/>
  <c r="M2855" i="35"/>
  <c r="N2854" i="35"/>
  <c r="M2854" i="35"/>
  <c r="N2853" i="35"/>
  <c r="M2853" i="35"/>
  <c r="N2852" i="35"/>
  <c r="M2852" i="35"/>
  <c r="N2851" i="35"/>
  <c r="M2851" i="35"/>
  <c r="N2850" i="35"/>
  <c r="M2850" i="35"/>
  <c r="N2849" i="35"/>
  <c r="M2849" i="35"/>
  <c r="N2848" i="35"/>
  <c r="M2848" i="35"/>
  <c r="N2847" i="35"/>
  <c r="M2847" i="35"/>
  <c r="N2846" i="35"/>
  <c r="M2846" i="35"/>
  <c r="N2845" i="35"/>
  <c r="M2845" i="35"/>
  <c r="N2844" i="35"/>
  <c r="M2844" i="35"/>
  <c r="N2843" i="35"/>
  <c r="M2843" i="35"/>
  <c r="N2842" i="35"/>
  <c r="M2842" i="35"/>
  <c r="N2841" i="35"/>
  <c r="M2841" i="35"/>
  <c r="N2840" i="35"/>
  <c r="M2840" i="35"/>
  <c r="N2839" i="35"/>
  <c r="M2839" i="35"/>
  <c r="N2838" i="35"/>
  <c r="M2838" i="35"/>
  <c r="N2837" i="35"/>
  <c r="M2837" i="35"/>
  <c r="N2836" i="35"/>
  <c r="M2836" i="35"/>
  <c r="N2835" i="35"/>
  <c r="M2835" i="35"/>
  <c r="N2834" i="35"/>
  <c r="M2834" i="35"/>
  <c r="N2833" i="35"/>
  <c r="M2833" i="35"/>
  <c r="N2832" i="35"/>
  <c r="M2832" i="35"/>
  <c r="N2831" i="35"/>
  <c r="M2831" i="35"/>
  <c r="N2830" i="35"/>
  <c r="M2830" i="35"/>
  <c r="N2829" i="35"/>
  <c r="M2829" i="35"/>
  <c r="N2828" i="35"/>
  <c r="M2828" i="35"/>
  <c r="N2827" i="35"/>
  <c r="M2827" i="35"/>
  <c r="N2826" i="35"/>
  <c r="M2826" i="35"/>
  <c r="N2825" i="35"/>
  <c r="M2825" i="35"/>
  <c r="N2824" i="35"/>
  <c r="M2824" i="35"/>
  <c r="N2823" i="35"/>
  <c r="M2823" i="35"/>
  <c r="N2822" i="35"/>
  <c r="M2822" i="35"/>
  <c r="N2821" i="35"/>
  <c r="M2821" i="35"/>
  <c r="N2820" i="35"/>
  <c r="M2820" i="35"/>
  <c r="N2819" i="35"/>
  <c r="M2819" i="35"/>
  <c r="N2818" i="35"/>
  <c r="M2818" i="35"/>
  <c r="N2817" i="35"/>
  <c r="M2817" i="35"/>
  <c r="N2816" i="35"/>
  <c r="M2816" i="35"/>
  <c r="N2815" i="35"/>
  <c r="M2815" i="35"/>
  <c r="N2814" i="35"/>
  <c r="M2814" i="35"/>
  <c r="N2813" i="35"/>
  <c r="M2813" i="35"/>
  <c r="N2812" i="35"/>
  <c r="M2812" i="35"/>
  <c r="N2811" i="35"/>
  <c r="M2811" i="35"/>
  <c r="N2810" i="35"/>
  <c r="M2810" i="35"/>
  <c r="N2809" i="35"/>
  <c r="M2809" i="35"/>
  <c r="N2808" i="35"/>
  <c r="M2808" i="35"/>
  <c r="N2807" i="35"/>
  <c r="M2807" i="35"/>
  <c r="N2806" i="35"/>
  <c r="M2806" i="35"/>
  <c r="N2805" i="35"/>
  <c r="M2805" i="35"/>
  <c r="N2804" i="35"/>
  <c r="M2804" i="35"/>
  <c r="N2803" i="35"/>
  <c r="M2803" i="35"/>
  <c r="N2802" i="35"/>
  <c r="M2802" i="35"/>
  <c r="N2801" i="35"/>
  <c r="M2801" i="35"/>
  <c r="N2800" i="35"/>
  <c r="M2800" i="35"/>
  <c r="N2799" i="35"/>
  <c r="M2799" i="35"/>
  <c r="N2798" i="35"/>
  <c r="M2798" i="35"/>
  <c r="N2797" i="35"/>
  <c r="M2797" i="35"/>
  <c r="N2796" i="35"/>
  <c r="M2796" i="35"/>
  <c r="N2795" i="35"/>
  <c r="M2795" i="35"/>
  <c r="N2794" i="35"/>
  <c r="M2794" i="35"/>
  <c r="N2793" i="35"/>
  <c r="M2793" i="35"/>
  <c r="N2792" i="35"/>
  <c r="M2792" i="35"/>
  <c r="N2791" i="35"/>
  <c r="M2791" i="35"/>
  <c r="N2790" i="35"/>
  <c r="M2790" i="35"/>
  <c r="N2789" i="35"/>
  <c r="M2789" i="35"/>
  <c r="N2788" i="35"/>
  <c r="M2788" i="35"/>
  <c r="N2787" i="35"/>
  <c r="M2787" i="35"/>
  <c r="N2786" i="35"/>
  <c r="M2786" i="35"/>
  <c r="N2785" i="35"/>
  <c r="M2785" i="35"/>
  <c r="N2784" i="35"/>
  <c r="M2784" i="35"/>
  <c r="N2783" i="35"/>
  <c r="M2783" i="35"/>
  <c r="N2782" i="35"/>
  <c r="M2782" i="35"/>
  <c r="N2781" i="35"/>
  <c r="M2781" i="35"/>
  <c r="N2780" i="35"/>
  <c r="M2780" i="35"/>
  <c r="N2779" i="35"/>
  <c r="M2779" i="35"/>
  <c r="N2778" i="35"/>
  <c r="M2778" i="35"/>
  <c r="N2777" i="35"/>
  <c r="M2777" i="35"/>
  <c r="N2776" i="35"/>
  <c r="M2776" i="35"/>
  <c r="N2775" i="35"/>
  <c r="M2775" i="35"/>
  <c r="N2774" i="35"/>
  <c r="M2774" i="35"/>
  <c r="N2773" i="35"/>
  <c r="M2773" i="35"/>
  <c r="N2772" i="35"/>
  <c r="M2772" i="35"/>
  <c r="N2771" i="35"/>
  <c r="M2771" i="35"/>
  <c r="N2770" i="35"/>
  <c r="M2770" i="35"/>
  <c r="N2769" i="35"/>
  <c r="M2769" i="35"/>
  <c r="N2768" i="35"/>
  <c r="M2768" i="35"/>
  <c r="N2767" i="35"/>
  <c r="M2767" i="35"/>
  <c r="N2766" i="35"/>
  <c r="M2766" i="35"/>
  <c r="N2765" i="35"/>
  <c r="M2765" i="35"/>
  <c r="N2764" i="35"/>
  <c r="M2764" i="35"/>
  <c r="N2763" i="35"/>
  <c r="M2763" i="35"/>
  <c r="N2762" i="35"/>
  <c r="M2762" i="35"/>
  <c r="N2761" i="35"/>
  <c r="M2761" i="35"/>
  <c r="N2760" i="35"/>
  <c r="M2760" i="35"/>
  <c r="N2759" i="35"/>
  <c r="M2759" i="35"/>
  <c r="N2758" i="35"/>
  <c r="M2758" i="35"/>
  <c r="N2757" i="35"/>
  <c r="M2757" i="35"/>
  <c r="N2756" i="35"/>
  <c r="M2756" i="35"/>
  <c r="N2755" i="35"/>
  <c r="M2755" i="35"/>
  <c r="N2754" i="35"/>
  <c r="M2754" i="35"/>
  <c r="N2753" i="35"/>
  <c r="M2753" i="35"/>
  <c r="N2752" i="35"/>
  <c r="M2752" i="35"/>
  <c r="N2751" i="35"/>
  <c r="M2751" i="35"/>
  <c r="N2750" i="35"/>
  <c r="M2750" i="35"/>
  <c r="N2749" i="35"/>
  <c r="M2749" i="35"/>
  <c r="N2748" i="35"/>
  <c r="M2748" i="35"/>
  <c r="N2747" i="35"/>
  <c r="M2747" i="35"/>
  <c r="N2746" i="35"/>
  <c r="M2746" i="35"/>
  <c r="N2745" i="35"/>
  <c r="M2745" i="35"/>
  <c r="N2744" i="35"/>
  <c r="M2744" i="35"/>
  <c r="N2743" i="35"/>
  <c r="M2743" i="35"/>
  <c r="N2742" i="35"/>
  <c r="M2742" i="35"/>
  <c r="N2741" i="35"/>
  <c r="M2741" i="35"/>
  <c r="N2740" i="35"/>
  <c r="M2740" i="35"/>
  <c r="N2739" i="35"/>
  <c r="M2739" i="35"/>
  <c r="N2738" i="35"/>
  <c r="M2738" i="35"/>
  <c r="N2737" i="35"/>
  <c r="M2737" i="35"/>
  <c r="N2736" i="35"/>
  <c r="M2736" i="35"/>
  <c r="N2735" i="35"/>
  <c r="M2735" i="35"/>
  <c r="N2734" i="35"/>
  <c r="M2734" i="35"/>
  <c r="N2733" i="35"/>
  <c r="M2733" i="35"/>
  <c r="N2732" i="35"/>
  <c r="M2732" i="35"/>
  <c r="N2731" i="35"/>
  <c r="M2731" i="35"/>
  <c r="N2730" i="35"/>
  <c r="M2730" i="35"/>
  <c r="N2729" i="35"/>
  <c r="M2729" i="35"/>
  <c r="N2728" i="35"/>
  <c r="M2728" i="35"/>
  <c r="N2727" i="35"/>
  <c r="M2727" i="35"/>
  <c r="N2726" i="35"/>
  <c r="M2726" i="35"/>
  <c r="N2725" i="35"/>
  <c r="M2725" i="35"/>
  <c r="N2724" i="35"/>
  <c r="M2724" i="35"/>
  <c r="N2723" i="35"/>
  <c r="M2723" i="35"/>
  <c r="N2722" i="35"/>
  <c r="M2722" i="35"/>
  <c r="N2721" i="35"/>
  <c r="M2721" i="35"/>
  <c r="N2720" i="35"/>
  <c r="M2720" i="35"/>
  <c r="N2719" i="35"/>
  <c r="M2719" i="35"/>
  <c r="N2718" i="35"/>
  <c r="M2718" i="35"/>
  <c r="N2717" i="35"/>
  <c r="M2717" i="35"/>
  <c r="N2716" i="35"/>
  <c r="M2716" i="35"/>
  <c r="N2715" i="35"/>
  <c r="M2715" i="35"/>
  <c r="N2714" i="35"/>
  <c r="M2714" i="35"/>
  <c r="N2713" i="35"/>
  <c r="M2713" i="35"/>
  <c r="N2712" i="35"/>
  <c r="M2712" i="35"/>
  <c r="N2711" i="35"/>
  <c r="M2711" i="35"/>
  <c r="N2710" i="35"/>
  <c r="M2710" i="35"/>
  <c r="N2709" i="35"/>
  <c r="M2709" i="35"/>
  <c r="N2708" i="35"/>
  <c r="M2708" i="35"/>
  <c r="N2707" i="35"/>
  <c r="M2707" i="35"/>
  <c r="N2706" i="35"/>
  <c r="M2706" i="35"/>
  <c r="N2705" i="35"/>
  <c r="M2705" i="35"/>
  <c r="N2704" i="35"/>
  <c r="M2704" i="35"/>
  <c r="N2703" i="35"/>
  <c r="M2703" i="35"/>
  <c r="N2702" i="35"/>
  <c r="M2702" i="35"/>
  <c r="N2701" i="35"/>
  <c r="M2701" i="35"/>
  <c r="N2700" i="35"/>
  <c r="M2700" i="35"/>
  <c r="N2699" i="35"/>
  <c r="M2699" i="35"/>
  <c r="N2698" i="35"/>
  <c r="M2698" i="35"/>
  <c r="N2697" i="35"/>
  <c r="M2697" i="35"/>
  <c r="N2696" i="35"/>
  <c r="M2696" i="35"/>
  <c r="N2695" i="35"/>
  <c r="M2695" i="35"/>
  <c r="N2694" i="35"/>
  <c r="M2694" i="35"/>
  <c r="N2693" i="35"/>
  <c r="M2693" i="35"/>
  <c r="N2692" i="35"/>
  <c r="M2692" i="35"/>
  <c r="N2691" i="35"/>
  <c r="M2691" i="35"/>
  <c r="N2690" i="35"/>
  <c r="M2690" i="35"/>
  <c r="N2689" i="35"/>
  <c r="M2689" i="35"/>
  <c r="N2688" i="35"/>
  <c r="M2688" i="35"/>
  <c r="N2687" i="35"/>
  <c r="M2687" i="35"/>
  <c r="N2686" i="35"/>
  <c r="M2686" i="35"/>
  <c r="N2685" i="35"/>
  <c r="M2685" i="35"/>
  <c r="N2684" i="35"/>
  <c r="M2684" i="35"/>
  <c r="N2683" i="35"/>
  <c r="M2683" i="35"/>
  <c r="N2682" i="35"/>
  <c r="M2682" i="35"/>
  <c r="N2681" i="35"/>
  <c r="M2681" i="35"/>
  <c r="N2680" i="35"/>
  <c r="M2680" i="35"/>
  <c r="N2679" i="35"/>
  <c r="M2679" i="35"/>
  <c r="N2678" i="35"/>
  <c r="M2678" i="35"/>
  <c r="N2677" i="35"/>
  <c r="M2677" i="35"/>
  <c r="N2676" i="35"/>
  <c r="M2676" i="35"/>
  <c r="N2675" i="35"/>
  <c r="M2675" i="35"/>
  <c r="N2674" i="35"/>
  <c r="M2674" i="35"/>
  <c r="N2673" i="35"/>
  <c r="M2673" i="35"/>
  <c r="N2672" i="35"/>
  <c r="M2672" i="35"/>
  <c r="N2671" i="35"/>
  <c r="M2671" i="35"/>
  <c r="N2670" i="35"/>
  <c r="M2670" i="35"/>
  <c r="N2669" i="35"/>
  <c r="M2669" i="35"/>
  <c r="N2668" i="35"/>
  <c r="M2668" i="35"/>
  <c r="N2667" i="35"/>
  <c r="M2667" i="35"/>
  <c r="N2666" i="35"/>
  <c r="M2666" i="35"/>
  <c r="N2665" i="35"/>
  <c r="M2665" i="35"/>
  <c r="N2664" i="35"/>
  <c r="M2664" i="35"/>
  <c r="N2663" i="35"/>
  <c r="M2663" i="35"/>
  <c r="N2662" i="35"/>
  <c r="M2662" i="35"/>
  <c r="N2661" i="35"/>
  <c r="M2661" i="35"/>
  <c r="N2660" i="35"/>
  <c r="M2660" i="35"/>
  <c r="N2659" i="35"/>
  <c r="M2659" i="35"/>
  <c r="N2658" i="35"/>
  <c r="M2658" i="35"/>
  <c r="N2657" i="35"/>
  <c r="M2657" i="35"/>
  <c r="N2656" i="35"/>
  <c r="M2656" i="35"/>
  <c r="N2655" i="35"/>
  <c r="M2655" i="35"/>
  <c r="N2654" i="35"/>
  <c r="M2654" i="35"/>
  <c r="N2653" i="35"/>
  <c r="M2653" i="35"/>
  <c r="N2652" i="35"/>
  <c r="M2652" i="35"/>
  <c r="N2651" i="35"/>
  <c r="M2651" i="35"/>
  <c r="N2650" i="35"/>
  <c r="M2650" i="35"/>
  <c r="N2649" i="35"/>
  <c r="M2649" i="35"/>
  <c r="N2648" i="35"/>
  <c r="M2648" i="35"/>
  <c r="N2647" i="35"/>
  <c r="M2647" i="35"/>
  <c r="N2646" i="35"/>
  <c r="M2646" i="35"/>
  <c r="N2645" i="35"/>
  <c r="M2645" i="35"/>
  <c r="N2644" i="35"/>
  <c r="M2644" i="35"/>
  <c r="N2643" i="35"/>
  <c r="M2643" i="35"/>
  <c r="N2642" i="35"/>
  <c r="M2642" i="35"/>
  <c r="N2641" i="35"/>
  <c r="M2641" i="35"/>
  <c r="N2640" i="35"/>
  <c r="M2640" i="35"/>
  <c r="N2639" i="35"/>
  <c r="M2639" i="35"/>
  <c r="N2638" i="35"/>
  <c r="M2638" i="35"/>
  <c r="N2637" i="35"/>
  <c r="M2637" i="35"/>
  <c r="N2636" i="35"/>
  <c r="M2636" i="35"/>
  <c r="N2635" i="35"/>
  <c r="M2635" i="35"/>
  <c r="N2634" i="35"/>
  <c r="M2634" i="35"/>
  <c r="N2633" i="35"/>
  <c r="M2633" i="35"/>
  <c r="N2632" i="35"/>
  <c r="M2632" i="35"/>
  <c r="N2631" i="35"/>
  <c r="M2631" i="35"/>
  <c r="N2630" i="35"/>
  <c r="M2630" i="35"/>
  <c r="N2629" i="35"/>
  <c r="M2629" i="35"/>
  <c r="N2628" i="35"/>
  <c r="M2628" i="35"/>
  <c r="N2627" i="35"/>
  <c r="M2627" i="35"/>
  <c r="N2626" i="35"/>
  <c r="M2626" i="35"/>
  <c r="N2625" i="35"/>
  <c r="M2625" i="35"/>
  <c r="N2624" i="35"/>
  <c r="M2624" i="35"/>
  <c r="N2623" i="35"/>
  <c r="M2623" i="35"/>
  <c r="N2622" i="35"/>
  <c r="M2622" i="35"/>
  <c r="N2621" i="35"/>
  <c r="M2621" i="35"/>
  <c r="N2620" i="35"/>
  <c r="M2620" i="35"/>
  <c r="N2619" i="35"/>
  <c r="M2619" i="35"/>
  <c r="N2618" i="35"/>
  <c r="M2618" i="35"/>
  <c r="N2617" i="35"/>
  <c r="M2617" i="35"/>
  <c r="N2616" i="35"/>
  <c r="M2616" i="35"/>
  <c r="N2615" i="35"/>
  <c r="M2615" i="35"/>
  <c r="N2614" i="35"/>
  <c r="M2614" i="35"/>
  <c r="N2613" i="35"/>
  <c r="M2613" i="35"/>
  <c r="N2612" i="35"/>
  <c r="M2612" i="35"/>
  <c r="N2611" i="35"/>
  <c r="M2611" i="35"/>
  <c r="N2610" i="35"/>
  <c r="M2610" i="35"/>
  <c r="N2609" i="35"/>
  <c r="M2609" i="35"/>
  <c r="N2608" i="35"/>
  <c r="M2608" i="35"/>
  <c r="N2607" i="35"/>
  <c r="M2607" i="35"/>
  <c r="N2606" i="35"/>
  <c r="M2606" i="35"/>
  <c r="N2605" i="35"/>
  <c r="M2605" i="35"/>
  <c r="N2604" i="35"/>
  <c r="M2604" i="35"/>
  <c r="N2603" i="35"/>
  <c r="M2603" i="35"/>
  <c r="N2602" i="35"/>
  <c r="M2602" i="35"/>
  <c r="N2601" i="35"/>
  <c r="M2601" i="35"/>
  <c r="N2600" i="35"/>
  <c r="M2600" i="35"/>
  <c r="N2599" i="35"/>
  <c r="M2599" i="35"/>
  <c r="N2598" i="35"/>
  <c r="M2598" i="35"/>
  <c r="N2597" i="35"/>
  <c r="M2597" i="35"/>
  <c r="N2596" i="35"/>
  <c r="M2596" i="35"/>
  <c r="N2595" i="35"/>
  <c r="M2595" i="35"/>
  <c r="N2594" i="35"/>
  <c r="M2594" i="35"/>
  <c r="N2593" i="35"/>
  <c r="M2593" i="35"/>
  <c r="N2592" i="35"/>
  <c r="M2592" i="35"/>
  <c r="N2591" i="35"/>
  <c r="M2591" i="35"/>
  <c r="N2590" i="35"/>
  <c r="M2590" i="35"/>
  <c r="N2589" i="35"/>
  <c r="M2589" i="35"/>
  <c r="N2588" i="35"/>
  <c r="M2588" i="35"/>
  <c r="N2587" i="35"/>
  <c r="M2587" i="35"/>
  <c r="N2586" i="35"/>
  <c r="M2586" i="35"/>
  <c r="N2585" i="35"/>
  <c r="M2585" i="35"/>
  <c r="N2584" i="35"/>
  <c r="M2584" i="35"/>
  <c r="N2583" i="35"/>
  <c r="M2583" i="35"/>
  <c r="N2582" i="35"/>
  <c r="M2582" i="35"/>
  <c r="N2581" i="35"/>
  <c r="M2581" i="35"/>
  <c r="N2580" i="35"/>
  <c r="M2580" i="35"/>
  <c r="N2579" i="35"/>
  <c r="M2579" i="35"/>
  <c r="N2578" i="35"/>
  <c r="M2578" i="35"/>
  <c r="N2577" i="35"/>
  <c r="M2577" i="35"/>
  <c r="N2576" i="35"/>
  <c r="M2576" i="35"/>
  <c r="N2575" i="35"/>
  <c r="M2575" i="35"/>
  <c r="N2574" i="35"/>
  <c r="M2574" i="35"/>
  <c r="N2573" i="35"/>
  <c r="M2573" i="35"/>
  <c r="N2572" i="35"/>
  <c r="M2572" i="35"/>
  <c r="N2571" i="35"/>
  <c r="M2571" i="35"/>
  <c r="N2570" i="35"/>
  <c r="M2570" i="35"/>
  <c r="N2569" i="35"/>
  <c r="M2569" i="35"/>
  <c r="N2568" i="35"/>
  <c r="M2568" i="35"/>
  <c r="N2567" i="35"/>
  <c r="M2567" i="35"/>
  <c r="N2566" i="35"/>
  <c r="M2566" i="35"/>
  <c r="N2565" i="35"/>
  <c r="M2565" i="35"/>
  <c r="N2564" i="35"/>
  <c r="M2564" i="35"/>
  <c r="N2563" i="35"/>
  <c r="M2563" i="35"/>
  <c r="N2562" i="35"/>
  <c r="M2562" i="35"/>
  <c r="N2561" i="35"/>
  <c r="M2561" i="35"/>
  <c r="N2560" i="35"/>
  <c r="M2560" i="35"/>
  <c r="N2559" i="35"/>
  <c r="M2559" i="35"/>
  <c r="N2558" i="35"/>
  <c r="M2558" i="35"/>
  <c r="N2557" i="35"/>
  <c r="M2557" i="35"/>
  <c r="N2556" i="35"/>
  <c r="M2556" i="35"/>
  <c r="N2555" i="35"/>
  <c r="M2555" i="35"/>
  <c r="N2554" i="35"/>
  <c r="M2554" i="35"/>
  <c r="N2553" i="35"/>
  <c r="M2553" i="35"/>
  <c r="N2552" i="35"/>
  <c r="M2552" i="35"/>
  <c r="N2551" i="35"/>
  <c r="M2551" i="35"/>
  <c r="N2550" i="35"/>
  <c r="M2550" i="35"/>
  <c r="N2549" i="35"/>
  <c r="M2549" i="35"/>
  <c r="N2548" i="35"/>
  <c r="M2548" i="35"/>
  <c r="N2547" i="35"/>
  <c r="M2547" i="35"/>
  <c r="N2546" i="35"/>
  <c r="M2546" i="35"/>
  <c r="N2545" i="35"/>
  <c r="M2545" i="35"/>
  <c r="N2544" i="35"/>
  <c r="M2544" i="35"/>
  <c r="N2543" i="35"/>
  <c r="M2543" i="35"/>
  <c r="N2542" i="35"/>
  <c r="M2542" i="35"/>
  <c r="N2541" i="35"/>
  <c r="M2541" i="35"/>
  <c r="N2540" i="35"/>
  <c r="M2540" i="35"/>
  <c r="N2539" i="35"/>
  <c r="M2539" i="35"/>
  <c r="N2538" i="35"/>
  <c r="M2538" i="35"/>
  <c r="N2537" i="35"/>
  <c r="M2537" i="35"/>
  <c r="N2536" i="35"/>
  <c r="M2536" i="35"/>
  <c r="N2535" i="35"/>
  <c r="M2535" i="35"/>
  <c r="N2534" i="35"/>
  <c r="M2534" i="35"/>
  <c r="N2533" i="35"/>
  <c r="M2533" i="35"/>
  <c r="N2532" i="35"/>
  <c r="M2532" i="35"/>
  <c r="N2531" i="35"/>
  <c r="M2531" i="35"/>
  <c r="N2530" i="35"/>
  <c r="M2530" i="35"/>
  <c r="N2529" i="35"/>
  <c r="M2529" i="35"/>
  <c r="N2528" i="35"/>
  <c r="M2528" i="35"/>
  <c r="N2527" i="35"/>
  <c r="M2527" i="35"/>
  <c r="N2526" i="35"/>
  <c r="M2526" i="35"/>
  <c r="N2525" i="35"/>
  <c r="M2525" i="35"/>
  <c r="N2524" i="35"/>
  <c r="M2524" i="35"/>
  <c r="N2523" i="35"/>
  <c r="M2523" i="35"/>
  <c r="N2522" i="35"/>
  <c r="M2522" i="35"/>
  <c r="N2521" i="35"/>
  <c r="M2521" i="35"/>
  <c r="N2520" i="35"/>
  <c r="M2520" i="35"/>
  <c r="N2519" i="35"/>
  <c r="M2519" i="35"/>
  <c r="N2518" i="35"/>
  <c r="M2518" i="35"/>
  <c r="N2517" i="35"/>
  <c r="M2517" i="35"/>
  <c r="N2516" i="35"/>
  <c r="M2516" i="35"/>
  <c r="N2515" i="35"/>
  <c r="M2515" i="35"/>
  <c r="N2514" i="35"/>
  <c r="M2514" i="35"/>
  <c r="N2513" i="35"/>
  <c r="M2513" i="35"/>
  <c r="N2512" i="35"/>
  <c r="M2512" i="35"/>
  <c r="N2511" i="35"/>
  <c r="M2511" i="35"/>
  <c r="N2510" i="35"/>
  <c r="M2510" i="35"/>
  <c r="N2509" i="35"/>
  <c r="M2509" i="35"/>
  <c r="N2508" i="35"/>
  <c r="M2508" i="35"/>
  <c r="N2507" i="35"/>
  <c r="M2507" i="35"/>
  <c r="N2506" i="35"/>
  <c r="M2506" i="35"/>
  <c r="N2505" i="35"/>
  <c r="M2505" i="35"/>
  <c r="N2504" i="35"/>
  <c r="M2504" i="35"/>
  <c r="N2503" i="35"/>
  <c r="M2503" i="35"/>
  <c r="N2502" i="35"/>
  <c r="M2502" i="35"/>
  <c r="N2501" i="35"/>
  <c r="M2501" i="35"/>
  <c r="N2500" i="35"/>
  <c r="M2500" i="35"/>
  <c r="N2499" i="35"/>
  <c r="M2499" i="35"/>
  <c r="N2498" i="35"/>
  <c r="M2498" i="35"/>
  <c r="N2497" i="35"/>
  <c r="M2497" i="35"/>
  <c r="N2496" i="35"/>
  <c r="M2496" i="35"/>
  <c r="N2495" i="35"/>
  <c r="M2495" i="35"/>
  <c r="N2494" i="35"/>
  <c r="M2494" i="35"/>
  <c r="N2493" i="35"/>
  <c r="M2493" i="35"/>
  <c r="N2492" i="35"/>
  <c r="M2492" i="35"/>
  <c r="N2491" i="35"/>
  <c r="M2491" i="35"/>
  <c r="N2490" i="35"/>
  <c r="M2490" i="35"/>
  <c r="N2489" i="35"/>
  <c r="M2489" i="35"/>
  <c r="N2488" i="35"/>
  <c r="M2488" i="35"/>
  <c r="N2487" i="35"/>
  <c r="M2487" i="35"/>
  <c r="N2486" i="35"/>
  <c r="M2486" i="35"/>
  <c r="N2485" i="35"/>
  <c r="M2485" i="35"/>
  <c r="N2484" i="35"/>
  <c r="M2484" i="35"/>
  <c r="N2483" i="35"/>
  <c r="M2483" i="35"/>
  <c r="N2482" i="35"/>
  <c r="M2482" i="35"/>
  <c r="N2481" i="35"/>
  <c r="M2481" i="35"/>
  <c r="N2480" i="35"/>
  <c r="M2480" i="35"/>
  <c r="N2479" i="35"/>
  <c r="M2479" i="35"/>
  <c r="N2478" i="35"/>
  <c r="M2478" i="35"/>
  <c r="N2477" i="35"/>
  <c r="M2477" i="35"/>
  <c r="N2476" i="35"/>
  <c r="M2476" i="35"/>
  <c r="N2475" i="35"/>
  <c r="M2475" i="35"/>
  <c r="N2474" i="35"/>
  <c r="M2474" i="35"/>
  <c r="N2473" i="35"/>
  <c r="M2473" i="35"/>
  <c r="N2472" i="35"/>
  <c r="M2472" i="35"/>
  <c r="N2471" i="35"/>
  <c r="M2471" i="35"/>
  <c r="N2470" i="35"/>
  <c r="M2470" i="35"/>
  <c r="N2469" i="35"/>
  <c r="M2469" i="35"/>
  <c r="N2468" i="35"/>
  <c r="M2468" i="35"/>
  <c r="N2467" i="35"/>
  <c r="M2467" i="35"/>
  <c r="N2466" i="35"/>
  <c r="M2466" i="35"/>
  <c r="N2465" i="35"/>
  <c r="M2465" i="35"/>
  <c r="N2464" i="35"/>
  <c r="M2464" i="35"/>
  <c r="N2463" i="35"/>
  <c r="M2463" i="35"/>
  <c r="N2462" i="35"/>
  <c r="M2462" i="35"/>
  <c r="N2461" i="35"/>
  <c r="M2461" i="35"/>
  <c r="N2460" i="35"/>
  <c r="M2460" i="35"/>
  <c r="N2459" i="35"/>
  <c r="M2459" i="35"/>
  <c r="N2458" i="35"/>
  <c r="M2458" i="35"/>
  <c r="N2457" i="35"/>
  <c r="M2457" i="35"/>
  <c r="N2456" i="35"/>
  <c r="M2456" i="35"/>
  <c r="N2455" i="35"/>
  <c r="M2455" i="35"/>
  <c r="N2454" i="35"/>
  <c r="M2454" i="35"/>
  <c r="N2453" i="35"/>
  <c r="M2453" i="35"/>
  <c r="N2452" i="35"/>
  <c r="M2452" i="35"/>
  <c r="N2451" i="35"/>
  <c r="M2451" i="35"/>
  <c r="N2450" i="35"/>
  <c r="M2450" i="35"/>
  <c r="N2449" i="35"/>
  <c r="M2449" i="35"/>
  <c r="N2448" i="35"/>
  <c r="M2448" i="35"/>
  <c r="N2447" i="35"/>
  <c r="M2447" i="35"/>
  <c r="N2446" i="35"/>
  <c r="M2446" i="35"/>
  <c r="N2445" i="35"/>
  <c r="M2445" i="35"/>
  <c r="N2444" i="35"/>
  <c r="M2444" i="35"/>
  <c r="N2443" i="35"/>
  <c r="M2443" i="35"/>
  <c r="N2442" i="35"/>
  <c r="M2442" i="35"/>
  <c r="N2441" i="35"/>
  <c r="M2441" i="35"/>
  <c r="N2440" i="35"/>
  <c r="M2440" i="35"/>
  <c r="N2439" i="35"/>
  <c r="M2439" i="35"/>
  <c r="N2438" i="35"/>
  <c r="M2438" i="35"/>
  <c r="N2437" i="35"/>
  <c r="M2437" i="35"/>
  <c r="N2436" i="35"/>
  <c r="M2436" i="35"/>
  <c r="N2435" i="35"/>
  <c r="M2435" i="35"/>
  <c r="N2434" i="35"/>
  <c r="M2434" i="35"/>
  <c r="N2433" i="35"/>
  <c r="M2433" i="35"/>
  <c r="N2432" i="35"/>
  <c r="M2432" i="35"/>
  <c r="N2431" i="35"/>
  <c r="M2431" i="35"/>
  <c r="N2430" i="35"/>
  <c r="M2430" i="35"/>
  <c r="N2429" i="35"/>
  <c r="M2429" i="35"/>
  <c r="N2428" i="35"/>
  <c r="M2428" i="35"/>
  <c r="N2427" i="35"/>
  <c r="M2427" i="35"/>
  <c r="N2426" i="35"/>
  <c r="M2426" i="35"/>
  <c r="N2425" i="35"/>
  <c r="M2425" i="35"/>
  <c r="N2424" i="35"/>
  <c r="M2424" i="35"/>
  <c r="N2423" i="35"/>
  <c r="M2423" i="35"/>
  <c r="N2422" i="35"/>
  <c r="M2422" i="35"/>
  <c r="N2421" i="35"/>
  <c r="M2421" i="35"/>
  <c r="N2420" i="35"/>
  <c r="M2420" i="35"/>
  <c r="N2419" i="35"/>
  <c r="M2419" i="35"/>
  <c r="N2418" i="35"/>
  <c r="M2418" i="35"/>
  <c r="N2417" i="35"/>
  <c r="M2417" i="35"/>
  <c r="N2416" i="35"/>
  <c r="M2416" i="35"/>
  <c r="N2415" i="35"/>
  <c r="M2415" i="35"/>
  <c r="N2414" i="35"/>
  <c r="M2414" i="35"/>
  <c r="N2413" i="35"/>
  <c r="M2413" i="35"/>
  <c r="N2412" i="35"/>
  <c r="M2412" i="35"/>
  <c r="N2411" i="35"/>
  <c r="M2411" i="35"/>
  <c r="N2410" i="35"/>
  <c r="M2410" i="35"/>
  <c r="N2409" i="35"/>
  <c r="M2409" i="35"/>
  <c r="N2408" i="35"/>
  <c r="M2408" i="35"/>
  <c r="N2407" i="35"/>
  <c r="M2407" i="35"/>
  <c r="N2406" i="35"/>
  <c r="M2406" i="35"/>
  <c r="N2405" i="35"/>
  <c r="M2405" i="35"/>
  <c r="N2404" i="35"/>
  <c r="M2404" i="35"/>
  <c r="N2403" i="35"/>
  <c r="M2403" i="35"/>
  <c r="N2402" i="35"/>
  <c r="M2402" i="35"/>
  <c r="N2401" i="35"/>
  <c r="M2401" i="35"/>
  <c r="N2400" i="35"/>
  <c r="M2400" i="35"/>
  <c r="N2399" i="35"/>
  <c r="M2399" i="35"/>
  <c r="N2398" i="35"/>
  <c r="M2398" i="35"/>
  <c r="N2397" i="35"/>
  <c r="M2397" i="35"/>
  <c r="N2396" i="35"/>
  <c r="M2396" i="35"/>
  <c r="N2395" i="35"/>
  <c r="M2395" i="35"/>
  <c r="N2394" i="35"/>
  <c r="M2394" i="35"/>
  <c r="N2393" i="35"/>
  <c r="M2393" i="35"/>
  <c r="N2392" i="35"/>
  <c r="M2392" i="35"/>
  <c r="N2391" i="35"/>
  <c r="M2391" i="35"/>
  <c r="N2390" i="35"/>
  <c r="M2390" i="35"/>
  <c r="N2389" i="35"/>
  <c r="M2389" i="35"/>
  <c r="N2388" i="35"/>
  <c r="M2388" i="35"/>
  <c r="N2387" i="35"/>
  <c r="M2387" i="35"/>
  <c r="N2386" i="35"/>
  <c r="M2386" i="35"/>
  <c r="N2385" i="35"/>
  <c r="M2385" i="35"/>
  <c r="N2384" i="35"/>
  <c r="M2384" i="35"/>
  <c r="N2383" i="35"/>
  <c r="M2383" i="35"/>
  <c r="N2382" i="35"/>
  <c r="M2382" i="35"/>
  <c r="N2381" i="35"/>
  <c r="M2381" i="35"/>
  <c r="N2380" i="35"/>
  <c r="M2380" i="35"/>
  <c r="N2379" i="35"/>
  <c r="M2379" i="35"/>
  <c r="N2378" i="35"/>
  <c r="M2378" i="35"/>
  <c r="N2377" i="35"/>
  <c r="M2377" i="35"/>
  <c r="N2376" i="35"/>
  <c r="M2376" i="35"/>
  <c r="N2375" i="35"/>
  <c r="M2375" i="35"/>
  <c r="N2374" i="35"/>
  <c r="M2374" i="35"/>
  <c r="N2373" i="35"/>
  <c r="M2373" i="35"/>
  <c r="N2372" i="35"/>
  <c r="M2372" i="35"/>
  <c r="N2371" i="35"/>
  <c r="M2371" i="35"/>
  <c r="N2370" i="35"/>
  <c r="M2370" i="35"/>
  <c r="N2369" i="35"/>
  <c r="M2369" i="35"/>
  <c r="N2368" i="35"/>
  <c r="M2368" i="35"/>
  <c r="N2367" i="35"/>
  <c r="M2367" i="35"/>
  <c r="N2366" i="35"/>
  <c r="M2366" i="35"/>
  <c r="N2365" i="35"/>
  <c r="M2365" i="35"/>
  <c r="N2364" i="35"/>
  <c r="M2364" i="35"/>
  <c r="N2363" i="35"/>
  <c r="M2363" i="35"/>
  <c r="N2362" i="35"/>
  <c r="M2362" i="35"/>
  <c r="N2361" i="35"/>
  <c r="M2361" i="35"/>
  <c r="N2360" i="35"/>
  <c r="M2360" i="35"/>
  <c r="N2359" i="35"/>
  <c r="M2359" i="35"/>
  <c r="N2358" i="35"/>
  <c r="M2358" i="35"/>
  <c r="N2357" i="35"/>
  <c r="M2357" i="35"/>
  <c r="N2356" i="35"/>
  <c r="M2356" i="35"/>
  <c r="N2355" i="35"/>
  <c r="M2355" i="35"/>
  <c r="N2354" i="35"/>
  <c r="M2354" i="35"/>
  <c r="N2353" i="35"/>
  <c r="M2353" i="35"/>
  <c r="N2352" i="35"/>
  <c r="M2352" i="35"/>
  <c r="N2351" i="35"/>
  <c r="M2351" i="35"/>
  <c r="N2350" i="35"/>
  <c r="M2350" i="35"/>
  <c r="N2349" i="35"/>
  <c r="M2349" i="35"/>
  <c r="N2348" i="35"/>
  <c r="M2348" i="35"/>
  <c r="N2347" i="35"/>
  <c r="M2347" i="35"/>
  <c r="N2346" i="35"/>
  <c r="M2346" i="35"/>
  <c r="N2345" i="35"/>
  <c r="M2345" i="35"/>
  <c r="N2344" i="35"/>
  <c r="M2344" i="35"/>
  <c r="N2343" i="35"/>
  <c r="M2343" i="35"/>
  <c r="N2342" i="35"/>
  <c r="M2342" i="35"/>
  <c r="N2341" i="35"/>
  <c r="M2341" i="35"/>
  <c r="N2340" i="35"/>
  <c r="M2340" i="35"/>
  <c r="N2339" i="35"/>
  <c r="M2339" i="35"/>
  <c r="N2338" i="35"/>
  <c r="M2338" i="35"/>
  <c r="N2337" i="35"/>
  <c r="M2337" i="35"/>
  <c r="N2336" i="35"/>
  <c r="M2336" i="35"/>
  <c r="N2335" i="35"/>
  <c r="M2335" i="35"/>
  <c r="N2334" i="35"/>
  <c r="M2334" i="35"/>
  <c r="N2333" i="35"/>
  <c r="M2333" i="35"/>
  <c r="N2332" i="35"/>
  <c r="M2332" i="35"/>
  <c r="N2331" i="35"/>
  <c r="M2331" i="35"/>
  <c r="N2330" i="35"/>
  <c r="M2330" i="35"/>
  <c r="N2329" i="35"/>
  <c r="M2329" i="35"/>
  <c r="N2328" i="35"/>
  <c r="M2328" i="35"/>
  <c r="N2327" i="35"/>
  <c r="M2327" i="35"/>
  <c r="N2326" i="35"/>
  <c r="M2326" i="35"/>
  <c r="N2325" i="35"/>
  <c r="M2325" i="35"/>
  <c r="N2324" i="35"/>
  <c r="M2324" i="35"/>
  <c r="N2323" i="35"/>
  <c r="M2323" i="35"/>
  <c r="N2322" i="35"/>
  <c r="M2322" i="35"/>
  <c r="N2321" i="35"/>
  <c r="M2321" i="35"/>
  <c r="N2320" i="35"/>
  <c r="M2320" i="35"/>
  <c r="N2319" i="35"/>
  <c r="M2319" i="35"/>
  <c r="N2318" i="35"/>
  <c r="M2318" i="35"/>
  <c r="N2317" i="35"/>
  <c r="M2317" i="35"/>
  <c r="N2316" i="35"/>
  <c r="M2316" i="35"/>
  <c r="N2315" i="35"/>
  <c r="M2315" i="35"/>
  <c r="N2314" i="35"/>
  <c r="M2314" i="35"/>
  <c r="N2313" i="35"/>
  <c r="M2313" i="35"/>
  <c r="N2312" i="35"/>
  <c r="M2312" i="35"/>
  <c r="N2311" i="35"/>
  <c r="M2311" i="35"/>
  <c r="N2310" i="35"/>
  <c r="M2310" i="35"/>
  <c r="N2309" i="35"/>
  <c r="M2309" i="35"/>
  <c r="N2308" i="35"/>
  <c r="M2308" i="35"/>
  <c r="N2307" i="35"/>
  <c r="M2307" i="35"/>
  <c r="N2306" i="35"/>
  <c r="M2306" i="35"/>
  <c r="N2305" i="35"/>
  <c r="M2305" i="35"/>
  <c r="N2304" i="35"/>
  <c r="M2304" i="35"/>
  <c r="N2303" i="35"/>
  <c r="M2303" i="35"/>
  <c r="N2302" i="35"/>
  <c r="M2302" i="35"/>
  <c r="N2301" i="35"/>
  <c r="M2301" i="35"/>
  <c r="N2300" i="35"/>
  <c r="M2300" i="35"/>
  <c r="N2299" i="35"/>
  <c r="M2299" i="35"/>
  <c r="N2298" i="35"/>
  <c r="M2298" i="35"/>
  <c r="N2297" i="35"/>
  <c r="M2297" i="35"/>
  <c r="N2296" i="35"/>
  <c r="M2296" i="35"/>
  <c r="N2295" i="35"/>
  <c r="M2295" i="35"/>
  <c r="N2294" i="35"/>
  <c r="M2294" i="35"/>
  <c r="N2293" i="35"/>
  <c r="M2293" i="35"/>
  <c r="N2292" i="35"/>
  <c r="M2292" i="35"/>
  <c r="N2291" i="35"/>
  <c r="M2291" i="35"/>
  <c r="N2290" i="35"/>
  <c r="M2290" i="35"/>
  <c r="N2289" i="35"/>
  <c r="M2289" i="35"/>
  <c r="N2288" i="35"/>
  <c r="M2288" i="35"/>
  <c r="N2287" i="35"/>
  <c r="M2287" i="35"/>
  <c r="N2286" i="35"/>
  <c r="M2286" i="35"/>
  <c r="N2285" i="35"/>
  <c r="M2285" i="35"/>
  <c r="N2284" i="35"/>
  <c r="M2284" i="35"/>
  <c r="N2283" i="35"/>
  <c r="M2283" i="35"/>
  <c r="N2282" i="35"/>
  <c r="M2282" i="35"/>
  <c r="N2281" i="35"/>
  <c r="M2281" i="35"/>
  <c r="N2280" i="35"/>
  <c r="M2280" i="35"/>
  <c r="N2279" i="35"/>
  <c r="M2279" i="35"/>
  <c r="N2278" i="35"/>
  <c r="M2278" i="35"/>
  <c r="N2277" i="35"/>
  <c r="M2277" i="35"/>
  <c r="N2276" i="35"/>
  <c r="M2276" i="35"/>
  <c r="N2275" i="35"/>
  <c r="M2275" i="35"/>
  <c r="N2274" i="35"/>
  <c r="M2274" i="35"/>
  <c r="N2273" i="35"/>
  <c r="M2273" i="35"/>
  <c r="N2272" i="35"/>
  <c r="M2272" i="35"/>
  <c r="N2271" i="35"/>
  <c r="M2271" i="35"/>
  <c r="N2270" i="35"/>
  <c r="M2270" i="35"/>
  <c r="N2269" i="35"/>
  <c r="M2269" i="35"/>
  <c r="N2268" i="35"/>
  <c r="M2268" i="35"/>
  <c r="N2267" i="35"/>
  <c r="M2267" i="35"/>
  <c r="N2266" i="35"/>
  <c r="M2266" i="35"/>
  <c r="N2265" i="35"/>
  <c r="M2265" i="35"/>
  <c r="N2264" i="35"/>
  <c r="M2264" i="35"/>
  <c r="N2263" i="35"/>
  <c r="M2263" i="35"/>
  <c r="N2262" i="35"/>
  <c r="M2262" i="35"/>
  <c r="N2261" i="35"/>
  <c r="M2261" i="35"/>
  <c r="N2260" i="35"/>
  <c r="M2260" i="35"/>
  <c r="N2259" i="35"/>
  <c r="M2259" i="35"/>
  <c r="N2258" i="35"/>
  <c r="M2258" i="35"/>
  <c r="N2257" i="35"/>
  <c r="M2257" i="35"/>
  <c r="N2256" i="35"/>
  <c r="M2256" i="35"/>
  <c r="N2255" i="35"/>
  <c r="M2255" i="35"/>
  <c r="N2254" i="35"/>
  <c r="M2254" i="35"/>
  <c r="N2253" i="35"/>
  <c r="M2253" i="35"/>
  <c r="N2252" i="35"/>
  <c r="M2252" i="35"/>
  <c r="N2251" i="35"/>
  <c r="M2251" i="35"/>
  <c r="N2250" i="35"/>
  <c r="M2250" i="35"/>
  <c r="N2249" i="35"/>
  <c r="M2249" i="35"/>
  <c r="N2248" i="35"/>
  <c r="M2248" i="35"/>
  <c r="N2247" i="35"/>
  <c r="M2247" i="35"/>
  <c r="N2246" i="35"/>
  <c r="M2246" i="35"/>
  <c r="N2245" i="35"/>
  <c r="M2245" i="35"/>
  <c r="N2244" i="35"/>
  <c r="M2244" i="35"/>
  <c r="N2243" i="35"/>
  <c r="M2243" i="35"/>
  <c r="N2242" i="35"/>
  <c r="M2242" i="35"/>
  <c r="N2241" i="35"/>
  <c r="M2241" i="35"/>
  <c r="N2240" i="35"/>
  <c r="M2240" i="35"/>
  <c r="N2239" i="35"/>
  <c r="M2239" i="35"/>
  <c r="N2238" i="35"/>
  <c r="M2238" i="35"/>
  <c r="N2237" i="35"/>
  <c r="M2237" i="35"/>
  <c r="N2236" i="35"/>
  <c r="M2236" i="35"/>
  <c r="N2235" i="35"/>
  <c r="M2235" i="35"/>
  <c r="N2234" i="35"/>
  <c r="M2234" i="35"/>
  <c r="N2233" i="35"/>
  <c r="M2233" i="35"/>
  <c r="N2232" i="35"/>
  <c r="M2232" i="35"/>
  <c r="N2231" i="35"/>
  <c r="M2231" i="35"/>
  <c r="N2230" i="35"/>
  <c r="M2230" i="35"/>
  <c r="N2229" i="35"/>
  <c r="M2229" i="35"/>
  <c r="N2228" i="35"/>
  <c r="M2228" i="35"/>
  <c r="N2227" i="35"/>
  <c r="M2227" i="35"/>
  <c r="N2226" i="35"/>
  <c r="M2226" i="35"/>
  <c r="N2225" i="35"/>
  <c r="M2225" i="35"/>
  <c r="N2224" i="35"/>
  <c r="M2224" i="35"/>
  <c r="N2223" i="35"/>
  <c r="M2223" i="35"/>
  <c r="N2222" i="35"/>
  <c r="M2222" i="35"/>
  <c r="N2221" i="35"/>
  <c r="M2221" i="35"/>
  <c r="N2220" i="35"/>
  <c r="M2220" i="35"/>
  <c r="N2219" i="35"/>
  <c r="M2219" i="35"/>
  <c r="N2218" i="35"/>
  <c r="M2218" i="35"/>
  <c r="N2217" i="35"/>
  <c r="M2217" i="35"/>
  <c r="N2216" i="35"/>
  <c r="M2216" i="35"/>
  <c r="N2215" i="35"/>
  <c r="M2215" i="35"/>
  <c r="N2214" i="35"/>
  <c r="M2214" i="35"/>
  <c r="N2213" i="35"/>
  <c r="M2213" i="35"/>
  <c r="N2212" i="35"/>
  <c r="M2212" i="35"/>
  <c r="N2211" i="35"/>
  <c r="M2211" i="35"/>
  <c r="N2210" i="35"/>
  <c r="M2210" i="35"/>
  <c r="N2209" i="35"/>
  <c r="M2209" i="35"/>
  <c r="N2208" i="35"/>
  <c r="M2208" i="35"/>
  <c r="N2207" i="35"/>
  <c r="M2207" i="35"/>
  <c r="N2206" i="35"/>
  <c r="M2206" i="35"/>
  <c r="N2205" i="35"/>
  <c r="M2205" i="35"/>
  <c r="N2204" i="35"/>
  <c r="M2204" i="35"/>
  <c r="N2203" i="35"/>
  <c r="M2203" i="35"/>
  <c r="N2202" i="35"/>
  <c r="M2202" i="35"/>
  <c r="N2201" i="35"/>
  <c r="M2201" i="35"/>
  <c r="N2200" i="35"/>
  <c r="M2200" i="35"/>
  <c r="N2199" i="35"/>
  <c r="M2199" i="35"/>
  <c r="N2198" i="35"/>
  <c r="M2198" i="35"/>
  <c r="N2197" i="35"/>
  <c r="M2197" i="35"/>
  <c r="N2196" i="35"/>
  <c r="M2196" i="35"/>
  <c r="N2195" i="35"/>
  <c r="M2195" i="35"/>
  <c r="N2194" i="35"/>
  <c r="M2194" i="35"/>
  <c r="N2193" i="35"/>
  <c r="M2193" i="35"/>
  <c r="N2192" i="35"/>
  <c r="M2192" i="35"/>
  <c r="N2191" i="35"/>
  <c r="M2191" i="35"/>
  <c r="N2190" i="35"/>
  <c r="M2190" i="35"/>
  <c r="N2189" i="35"/>
  <c r="M2189" i="35"/>
  <c r="N2188" i="35"/>
  <c r="M2188" i="35"/>
  <c r="N2187" i="35"/>
  <c r="M2187" i="35"/>
  <c r="N2186" i="35"/>
  <c r="M2186" i="35"/>
  <c r="N2185" i="35"/>
  <c r="M2185" i="35"/>
  <c r="N2184" i="35"/>
  <c r="M2184" i="35"/>
  <c r="N2183" i="35"/>
  <c r="M2183" i="35"/>
  <c r="N2182" i="35"/>
  <c r="M2182" i="35"/>
  <c r="N2181" i="35"/>
  <c r="M2181" i="35"/>
  <c r="N2180" i="35"/>
  <c r="M2180" i="35"/>
  <c r="N2179" i="35"/>
  <c r="M2179" i="35"/>
  <c r="N2178" i="35"/>
  <c r="M2178" i="35"/>
  <c r="N2177" i="35"/>
  <c r="M2177" i="35"/>
  <c r="N2176" i="35"/>
  <c r="M2176" i="35"/>
  <c r="N2175" i="35"/>
  <c r="M2175" i="35"/>
  <c r="N2174" i="35"/>
  <c r="M2174" i="35"/>
  <c r="N2173" i="35"/>
  <c r="M2173" i="35"/>
  <c r="N2172" i="35"/>
  <c r="M2172" i="35"/>
  <c r="N2171" i="35"/>
  <c r="M2171" i="35"/>
  <c r="N2170" i="35"/>
  <c r="M2170" i="35"/>
  <c r="N2169" i="35"/>
  <c r="M2169" i="35"/>
  <c r="N2168" i="35"/>
  <c r="M2168" i="35"/>
  <c r="N2167" i="35"/>
  <c r="M2167" i="35"/>
  <c r="N2166" i="35"/>
  <c r="M2166" i="35"/>
  <c r="N2165" i="35"/>
  <c r="M2165" i="35"/>
  <c r="N2164" i="35"/>
  <c r="M2164" i="35"/>
  <c r="N2163" i="35"/>
  <c r="M2163" i="35"/>
  <c r="N2162" i="35"/>
  <c r="M2162" i="35"/>
  <c r="N2161" i="35"/>
  <c r="M2161" i="35"/>
  <c r="N2160" i="35"/>
  <c r="M2160" i="35"/>
  <c r="N2159" i="35"/>
  <c r="M2159" i="35"/>
  <c r="N2158" i="35"/>
  <c r="M2158" i="35"/>
  <c r="N2157" i="35"/>
  <c r="M2157" i="35"/>
  <c r="N2156" i="35"/>
  <c r="M2156" i="35"/>
  <c r="N2155" i="35"/>
  <c r="M2155" i="35"/>
  <c r="N2154" i="35"/>
  <c r="M2154" i="35"/>
  <c r="N2153" i="35"/>
  <c r="M2153" i="35"/>
  <c r="N2152" i="35"/>
  <c r="M2152" i="35"/>
  <c r="N2151" i="35"/>
  <c r="M2151" i="35"/>
  <c r="N2150" i="35"/>
  <c r="M2150" i="35"/>
  <c r="N2149" i="35"/>
  <c r="M2149" i="35"/>
  <c r="N2148" i="35"/>
  <c r="M2148" i="35"/>
  <c r="N2147" i="35"/>
  <c r="M2147" i="35"/>
  <c r="N2146" i="35"/>
  <c r="M2146" i="35"/>
  <c r="N2145" i="35"/>
  <c r="M2145" i="35"/>
  <c r="N2144" i="35"/>
  <c r="M2144" i="35"/>
  <c r="N2143" i="35"/>
  <c r="M2143" i="35"/>
  <c r="N2142" i="35"/>
  <c r="M2142" i="35"/>
  <c r="N2141" i="35"/>
  <c r="M2141" i="35"/>
  <c r="N2140" i="35"/>
  <c r="M2140" i="35"/>
  <c r="N2139" i="35"/>
  <c r="M2139" i="35"/>
  <c r="N2138" i="35"/>
  <c r="M2138" i="35"/>
  <c r="N2137" i="35"/>
  <c r="M2137" i="35"/>
  <c r="N2136" i="35"/>
  <c r="M2136" i="35"/>
  <c r="N2135" i="35"/>
  <c r="M2135" i="35"/>
  <c r="N2134" i="35"/>
  <c r="M2134" i="35"/>
  <c r="N2133" i="35"/>
  <c r="M2133" i="35"/>
  <c r="N2132" i="35"/>
  <c r="M2132" i="35"/>
  <c r="N2131" i="35"/>
  <c r="M2131" i="35"/>
  <c r="N2130" i="35"/>
  <c r="M2130" i="35"/>
  <c r="N2129" i="35"/>
  <c r="M2129" i="35"/>
  <c r="N2128" i="35"/>
  <c r="M2128" i="35"/>
  <c r="N2127" i="35"/>
  <c r="M2127" i="35"/>
  <c r="N2126" i="35"/>
  <c r="M2126" i="35"/>
  <c r="N2125" i="35"/>
  <c r="M2125" i="35"/>
  <c r="N2124" i="35"/>
  <c r="M2124" i="35"/>
  <c r="N2123" i="35"/>
  <c r="M2123" i="35"/>
  <c r="N2122" i="35"/>
  <c r="M2122" i="35"/>
  <c r="N2121" i="35"/>
  <c r="M2121" i="35"/>
  <c r="N2120" i="35"/>
  <c r="M2120" i="35"/>
  <c r="N2119" i="35"/>
  <c r="M2119" i="35"/>
  <c r="N2118" i="35"/>
  <c r="M2118" i="35"/>
  <c r="N2117" i="35"/>
  <c r="M2117" i="35"/>
  <c r="N2116" i="35"/>
  <c r="M2116" i="35"/>
  <c r="N2115" i="35"/>
  <c r="M2115" i="35"/>
  <c r="N2114" i="35"/>
  <c r="M2114" i="35"/>
  <c r="N2113" i="35"/>
  <c r="M2113" i="35"/>
  <c r="N2112" i="35"/>
  <c r="M2112" i="35"/>
  <c r="N2111" i="35"/>
  <c r="M2111" i="35"/>
  <c r="N2110" i="35"/>
  <c r="M2110" i="35"/>
  <c r="N2109" i="35"/>
  <c r="M2109" i="35"/>
  <c r="N2108" i="35"/>
  <c r="M2108" i="35"/>
  <c r="N2107" i="35"/>
  <c r="M2107" i="35"/>
  <c r="N2106" i="35"/>
  <c r="M2106" i="35"/>
  <c r="N2105" i="35"/>
  <c r="M2105" i="35"/>
  <c r="N2104" i="35"/>
  <c r="M2104" i="35"/>
  <c r="N2103" i="35"/>
  <c r="M2103" i="35"/>
  <c r="N2102" i="35"/>
  <c r="M2102" i="35"/>
  <c r="N2101" i="35"/>
  <c r="M2101" i="35"/>
  <c r="N2100" i="35"/>
  <c r="M2100" i="35"/>
  <c r="N2099" i="35"/>
  <c r="M2099" i="35"/>
  <c r="N2098" i="35"/>
  <c r="M2098" i="35"/>
  <c r="N2097" i="35"/>
  <c r="M2097" i="35"/>
  <c r="N2096" i="35"/>
  <c r="M2096" i="35"/>
  <c r="N2095" i="35"/>
  <c r="M2095" i="35"/>
  <c r="N2094" i="35"/>
  <c r="M2094" i="35"/>
  <c r="N2093" i="35"/>
  <c r="M2093" i="35"/>
  <c r="N2092" i="35"/>
  <c r="M2092" i="35"/>
  <c r="N2091" i="35"/>
  <c r="M2091" i="35"/>
  <c r="N2090" i="35"/>
  <c r="M2090" i="35"/>
  <c r="N2089" i="35"/>
  <c r="M2089" i="35"/>
  <c r="N2088" i="35"/>
  <c r="M2088" i="35"/>
  <c r="N2087" i="35"/>
  <c r="M2087" i="35"/>
  <c r="N2086" i="35"/>
  <c r="M2086" i="35"/>
  <c r="N2085" i="35"/>
  <c r="M2085" i="35"/>
  <c r="N2084" i="35"/>
  <c r="M2084" i="35"/>
  <c r="N2083" i="35"/>
  <c r="M2083" i="35"/>
  <c r="N2082" i="35"/>
  <c r="M2082" i="35"/>
  <c r="N2081" i="35"/>
  <c r="M2081" i="35"/>
  <c r="N2080" i="35"/>
  <c r="M2080" i="35"/>
  <c r="N2079" i="35"/>
  <c r="M2079" i="35"/>
  <c r="N2078" i="35"/>
  <c r="M2078" i="35"/>
  <c r="N2077" i="35"/>
  <c r="M2077" i="35"/>
  <c r="N2076" i="35"/>
  <c r="M2076" i="35"/>
  <c r="N2075" i="35"/>
  <c r="M2075" i="35"/>
  <c r="N2074" i="35"/>
  <c r="M2074" i="35"/>
  <c r="N2073" i="35"/>
  <c r="M2073" i="35"/>
  <c r="N2072" i="35"/>
  <c r="M2072" i="35"/>
  <c r="N2071" i="35"/>
  <c r="M2071" i="35"/>
  <c r="N2070" i="35"/>
  <c r="M2070" i="35"/>
  <c r="N2069" i="35"/>
  <c r="M2069" i="35"/>
  <c r="N2068" i="35"/>
  <c r="M2068" i="35"/>
  <c r="N2067" i="35"/>
  <c r="M2067" i="35"/>
  <c r="N2066" i="35"/>
  <c r="M2066" i="35"/>
  <c r="N2065" i="35"/>
  <c r="M2065" i="35"/>
  <c r="N2064" i="35"/>
  <c r="M2064" i="35"/>
  <c r="N2063" i="35"/>
  <c r="M2063" i="35"/>
  <c r="N2062" i="35"/>
  <c r="M2062" i="35"/>
  <c r="N2061" i="35"/>
  <c r="M2061" i="35"/>
  <c r="N2060" i="35"/>
  <c r="M2060" i="35"/>
  <c r="N2059" i="35"/>
  <c r="M2059" i="35"/>
  <c r="N2058" i="35"/>
  <c r="M2058" i="35"/>
  <c r="N2057" i="35"/>
  <c r="M2057" i="35"/>
  <c r="N2056" i="35"/>
  <c r="M2056" i="35"/>
  <c r="N2055" i="35"/>
  <c r="M2055" i="35"/>
  <c r="N2054" i="35"/>
  <c r="M2054" i="35"/>
  <c r="N2053" i="35"/>
  <c r="M2053" i="35"/>
  <c r="N2052" i="35"/>
  <c r="M2052" i="35"/>
  <c r="N2051" i="35"/>
  <c r="M2051" i="35"/>
  <c r="N2050" i="35"/>
  <c r="M2050" i="35"/>
  <c r="N2049" i="35"/>
  <c r="M2049" i="35"/>
  <c r="N2048" i="35"/>
  <c r="M2048" i="35"/>
  <c r="N2047" i="35"/>
  <c r="M2047" i="35"/>
  <c r="N2046" i="35"/>
  <c r="M2046" i="35"/>
  <c r="N2045" i="35"/>
  <c r="M2045" i="35"/>
  <c r="N2044" i="35"/>
  <c r="M2044" i="35"/>
  <c r="N2043" i="35"/>
  <c r="M2043" i="35"/>
  <c r="N2042" i="35"/>
  <c r="M2042" i="35"/>
  <c r="N2041" i="35"/>
  <c r="M2041" i="35"/>
  <c r="N2040" i="35"/>
  <c r="M2040" i="35"/>
  <c r="N2039" i="35"/>
  <c r="M2039" i="35"/>
  <c r="N2038" i="35"/>
  <c r="M2038" i="35"/>
  <c r="N2037" i="35"/>
  <c r="M2037" i="35"/>
  <c r="N2036" i="35"/>
  <c r="M2036" i="35"/>
  <c r="N2035" i="35"/>
  <c r="M2035" i="35"/>
  <c r="N2034" i="35"/>
  <c r="M2034" i="35"/>
  <c r="N2033" i="35"/>
  <c r="M2033" i="35"/>
  <c r="N2032" i="35"/>
  <c r="M2032" i="35"/>
  <c r="N2031" i="35"/>
  <c r="M2031" i="35"/>
  <c r="N2030" i="35"/>
  <c r="M2030" i="35"/>
  <c r="N2029" i="35"/>
  <c r="M2029" i="35"/>
  <c r="N2028" i="35"/>
  <c r="M2028" i="35"/>
  <c r="N2027" i="35"/>
  <c r="M2027" i="35"/>
  <c r="N2026" i="35"/>
  <c r="M2026" i="35"/>
  <c r="N2025" i="35"/>
  <c r="M2025" i="35"/>
  <c r="N2024" i="35"/>
  <c r="M2024" i="35"/>
  <c r="N2023" i="35"/>
  <c r="M2023" i="35"/>
  <c r="N2022" i="35"/>
  <c r="M2022" i="35"/>
  <c r="N2021" i="35"/>
  <c r="M2021" i="35"/>
  <c r="N2020" i="35"/>
  <c r="M2020" i="35"/>
  <c r="N2019" i="35"/>
  <c r="M2019" i="35"/>
  <c r="N2018" i="35"/>
  <c r="M2018" i="35"/>
  <c r="N2017" i="35"/>
  <c r="M2017" i="35"/>
  <c r="N2016" i="35"/>
  <c r="M2016" i="35"/>
  <c r="N2015" i="35"/>
  <c r="M2015" i="35"/>
  <c r="N2014" i="35"/>
  <c r="M2014" i="35"/>
  <c r="N2013" i="35"/>
  <c r="M2013" i="35"/>
  <c r="N2012" i="35"/>
  <c r="M2012" i="35"/>
  <c r="N2011" i="35"/>
  <c r="M2011" i="35"/>
  <c r="N2010" i="35"/>
  <c r="M2010" i="35"/>
  <c r="N2009" i="35"/>
  <c r="M2009" i="35"/>
  <c r="N2008" i="35"/>
  <c r="M2008" i="35"/>
  <c r="N2007" i="35"/>
  <c r="M2007" i="35"/>
  <c r="N2006" i="35"/>
  <c r="M2006" i="35"/>
  <c r="N2005" i="35"/>
  <c r="M2005" i="35"/>
  <c r="N2004" i="35"/>
  <c r="M2004" i="35"/>
  <c r="N2003" i="35"/>
  <c r="M2003" i="35"/>
  <c r="N2002" i="35"/>
  <c r="M2002" i="35"/>
  <c r="N2001" i="35"/>
  <c r="M2001" i="35"/>
  <c r="N2000" i="35"/>
  <c r="M2000" i="35"/>
  <c r="N1999" i="35"/>
  <c r="M1999" i="35"/>
  <c r="N1998" i="35"/>
  <c r="M1998" i="35"/>
  <c r="N1997" i="35"/>
  <c r="M1997" i="35"/>
  <c r="N1996" i="35"/>
  <c r="M1996" i="35"/>
  <c r="N1995" i="35"/>
  <c r="M1995" i="35"/>
  <c r="N1994" i="35"/>
  <c r="M1994" i="35"/>
  <c r="N1993" i="35"/>
  <c r="M1993" i="35"/>
  <c r="N1992" i="35"/>
  <c r="M1992" i="35"/>
  <c r="N1991" i="35"/>
  <c r="M1991" i="35"/>
  <c r="N1990" i="35"/>
  <c r="M1990" i="35"/>
  <c r="N1989" i="35"/>
  <c r="M1989" i="35"/>
  <c r="N1988" i="35"/>
  <c r="M1988" i="35"/>
  <c r="N1987" i="35"/>
  <c r="M1987" i="35"/>
  <c r="N1986" i="35"/>
  <c r="M1986" i="35"/>
  <c r="N1985" i="35"/>
  <c r="M1985" i="35"/>
  <c r="N1984" i="35"/>
  <c r="M1984" i="35"/>
  <c r="N1983" i="35"/>
  <c r="M1983" i="35"/>
  <c r="N1982" i="35"/>
  <c r="M1982" i="35"/>
  <c r="N1981" i="35"/>
  <c r="M1981" i="35"/>
  <c r="N1980" i="35"/>
  <c r="M1980" i="35"/>
  <c r="N1979" i="35"/>
  <c r="M1979" i="35"/>
  <c r="N1978" i="35"/>
  <c r="M1978" i="35"/>
  <c r="N1977" i="35"/>
  <c r="M1977" i="35"/>
  <c r="N1976" i="35"/>
  <c r="M1976" i="35"/>
  <c r="N1975" i="35"/>
  <c r="M1975" i="35"/>
  <c r="N1974" i="35"/>
  <c r="M1974" i="35"/>
  <c r="N1973" i="35"/>
  <c r="M1973" i="35"/>
  <c r="N1972" i="35"/>
  <c r="M1972" i="35"/>
  <c r="N1971" i="35"/>
  <c r="M1971" i="35"/>
  <c r="N1970" i="35"/>
  <c r="M1970" i="35"/>
  <c r="N1969" i="35"/>
  <c r="M1969" i="35"/>
  <c r="N1968" i="35"/>
  <c r="M1968" i="35"/>
  <c r="N1967" i="35"/>
  <c r="M1967" i="35"/>
  <c r="N1966" i="35"/>
  <c r="M1966" i="35"/>
  <c r="N1965" i="35"/>
  <c r="M1965" i="35"/>
  <c r="N1964" i="35"/>
  <c r="M1964" i="35"/>
  <c r="N1963" i="35"/>
  <c r="M1963" i="35"/>
  <c r="N1962" i="35"/>
  <c r="M1962" i="35"/>
  <c r="N1961" i="35"/>
  <c r="M1961" i="35"/>
  <c r="N1960" i="35"/>
  <c r="M1960" i="35"/>
  <c r="N1959" i="35"/>
  <c r="M1959" i="35"/>
  <c r="N1958" i="35"/>
  <c r="M1958" i="35"/>
  <c r="N1957" i="35"/>
  <c r="M1957" i="35"/>
  <c r="N1956" i="35"/>
  <c r="M1956" i="35"/>
  <c r="N1955" i="35"/>
  <c r="M1955" i="35"/>
  <c r="N1954" i="35"/>
  <c r="M1954" i="35"/>
  <c r="N1953" i="35"/>
  <c r="M1953" i="35"/>
  <c r="N1952" i="35"/>
  <c r="M1952" i="35"/>
  <c r="N1951" i="35"/>
  <c r="M1951" i="35"/>
  <c r="N1950" i="35"/>
  <c r="M1950" i="35"/>
  <c r="N1949" i="35"/>
  <c r="M1949" i="35"/>
  <c r="N1948" i="35"/>
  <c r="M1948" i="35"/>
  <c r="N1947" i="35"/>
  <c r="M1947" i="35"/>
  <c r="N1946" i="35"/>
  <c r="M1946" i="35"/>
  <c r="N1945" i="35"/>
  <c r="M1945" i="35"/>
  <c r="N1944" i="35"/>
  <c r="M1944" i="35"/>
  <c r="N1943" i="35"/>
  <c r="M1943" i="35"/>
  <c r="N1942" i="35"/>
  <c r="M1942" i="35"/>
  <c r="N1941" i="35"/>
  <c r="M1941" i="35"/>
  <c r="N1940" i="35"/>
  <c r="M1940" i="35"/>
  <c r="N1939" i="35"/>
  <c r="M1939" i="35"/>
  <c r="N1938" i="35"/>
  <c r="M1938" i="35"/>
  <c r="N1937" i="35"/>
  <c r="M1937" i="35"/>
  <c r="N1936" i="35"/>
  <c r="M1936" i="35"/>
  <c r="N1935" i="35"/>
  <c r="M1935" i="35"/>
  <c r="N1934" i="35"/>
  <c r="M1934" i="35"/>
  <c r="N1933" i="35"/>
  <c r="M1933" i="35"/>
  <c r="N1932" i="35"/>
  <c r="M1932" i="35"/>
  <c r="N1931" i="35"/>
  <c r="M1931" i="35"/>
  <c r="N1930" i="35"/>
  <c r="M1930" i="35"/>
  <c r="N1929" i="35"/>
  <c r="M1929" i="35"/>
  <c r="N1928" i="35"/>
  <c r="M1928" i="35"/>
  <c r="N1927" i="35"/>
  <c r="M1927" i="35"/>
  <c r="N1926" i="35"/>
  <c r="M1926" i="35"/>
  <c r="N1925" i="35"/>
  <c r="M1925" i="35"/>
  <c r="N1924" i="35"/>
  <c r="M1924" i="35"/>
  <c r="N1923" i="35"/>
  <c r="M1923" i="35"/>
  <c r="N1922" i="35"/>
  <c r="M1922" i="35"/>
  <c r="N1921" i="35"/>
  <c r="M1921" i="35"/>
  <c r="N1920" i="35"/>
  <c r="M1920" i="35"/>
  <c r="N1919" i="35"/>
  <c r="M1919" i="35"/>
  <c r="N1918" i="35"/>
  <c r="M1918" i="35"/>
  <c r="N1917" i="35"/>
  <c r="M1917" i="35"/>
  <c r="N1916" i="35"/>
  <c r="M1916" i="35"/>
  <c r="N1915" i="35"/>
  <c r="M1915" i="35"/>
  <c r="N1914" i="35"/>
  <c r="M1914" i="35"/>
  <c r="N1913" i="35"/>
  <c r="M1913" i="35"/>
  <c r="N1912" i="35"/>
  <c r="M1912" i="35"/>
  <c r="N1911" i="35"/>
  <c r="M1911" i="35"/>
  <c r="N1910" i="35"/>
  <c r="M1910" i="35"/>
  <c r="N1909" i="35"/>
  <c r="M1909" i="35"/>
  <c r="N1908" i="35"/>
  <c r="M1908" i="35"/>
  <c r="N1907" i="35"/>
  <c r="M1907" i="35"/>
  <c r="N1906" i="35"/>
  <c r="M1906" i="35"/>
  <c r="N1905" i="35"/>
  <c r="M1905" i="35"/>
  <c r="N1904" i="35"/>
  <c r="M1904" i="35"/>
  <c r="N1903" i="35"/>
  <c r="M1903" i="35"/>
  <c r="N1902" i="35"/>
  <c r="M1902" i="35"/>
  <c r="N1901" i="35"/>
  <c r="M1901" i="35"/>
  <c r="N1900" i="35"/>
  <c r="M1900" i="35"/>
  <c r="N1899" i="35"/>
  <c r="M1899" i="35"/>
  <c r="N1898" i="35"/>
  <c r="M1898" i="35"/>
  <c r="N1897" i="35"/>
  <c r="M1897" i="35"/>
  <c r="N1896" i="35"/>
  <c r="M1896" i="35"/>
  <c r="N1895" i="35"/>
  <c r="M1895" i="35"/>
  <c r="N1894" i="35"/>
  <c r="M1894" i="35"/>
  <c r="N1893" i="35"/>
  <c r="M1893" i="35"/>
  <c r="N1892" i="35"/>
  <c r="M1892" i="35"/>
  <c r="N1891" i="35"/>
  <c r="M1891" i="35"/>
  <c r="N1890" i="35"/>
  <c r="M1890" i="35"/>
  <c r="N1889" i="35"/>
  <c r="M1889" i="35"/>
  <c r="N1888" i="35"/>
  <c r="M1888" i="35"/>
  <c r="N1887" i="35"/>
  <c r="M1887" i="35"/>
  <c r="N1886" i="35"/>
  <c r="M1886" i="35"/>
  <c r="N1885" i="35"/>
  <c r="M1885" i="35"/>
  <c r="N1884" i="35"/>
  <c r="M1884" i="35"/>
  <c r="N1883" i="35"/>
  <c r="M1883" i="35"/>
  <c r="N1882" i="35"/>
  <c r="M1882" i="35"/>
  <c r="N1881" i="35"/>
  <c r="M1881" i="35"/>
  <c r="N1880" i="35"/>
  <c r="M1880" i="35"/>
  <c r="N1879" i="35"/>
  <c r="M1879" i="35"/>
  <c r="N1878" i="35"/>
  <c r="M1878" i="35"/>
  <c r="N1877" i="35"/>
  <c r="M1877" i="35"/>
  <c r="N1876" i="35"/>
  <c r="M1876" i="35"/>
  <c r="N1875" i="35"/>
  <c r="M1875" i="35"/>
  <c r="N1874" i="35"/>
  <c r="M1874" i="35"/>
  <c r="N1873" i="35"/>
  <c r="M1873" i="35"/>
  <c r="N1872" i="35"/>
  <c r="M1872" i="35"/>
  <c r="N1871" i="35"/>
  <c r="M1871" i="35"/>
  <c r="N1870" i="35"/>
  <c r="M1870" i="35"/>
  <c r="N1869" i="35"/>
  <c r="M1869" i="35"/>
  <c r="N1868" i="35"/>
  <c r="M1868" i="35"/>
  <c r="N1867" i="35"/>
  <c r="M1867" i="35"/>
  <c r="N1866" i="35"/>
  <c r="M1866" i="35"/>
  <c r="N1865" i="35"/>
  <c r="M1865" i="35"/>
  <c r="N1864" i="35"/>
  <c r="M1864" i="35"/>
  <c r="N1863" i="35"/>
  <c r="M1863" i="35"/>
  <c r="N1862" i="35"/>
  <c r="M1862" i="35"/>
  <c r="N1861" i="35"/>
  <c r="M1861" i="35"/>
  <c r="N1860" i="35"/>
  <c r="M1860" i="35"/>
  <c r="N1859" i="35"/>
  <c r="M1859" i="35"/>
  <c r="N1858" i="35"/>
  <c r="M1858" i="35"/>
  <c r="N1857" i="35"/>
  <c r="M1857" i="35"/>
  <c r="N1856" i="35"/>
  <c r="M1856" i="35"/>
  <c r="N1855" i="35"/>
  <c r="M1855" i="35"/>
  <c r="N1854" i="35"/>
  <c r="M1854" i="35"/>
  <c r="N1853" i="35"/>
  <c r="M1853" i="35"/>
  <c r="N1852" i="35"/>
  <c r="M1852" i="35"/>
  <c r="N1851" i="35"/>
  <c r="M1851" i="35"/>
  <c r="N1850" i="35"/>
  <c r="M1850" i="35"/>
  <c r="N1849" i="35"/>
  <c r="M1849" i="35"/>
  <c r="N1848" i="35"/>
  <c r="M1848" i="35"/>
  <c r="N1847" i="35"/>
  <c r="M1847" i="35"/>
  <c r="N1846" i="35"/>
  <c r="M1846" i="35"/>
  <c r="N1845" i="35"/>
  <c r="M1845" i="35"/>
  <c r="N1844" i="35"/>
  <c r="M1844" i="35"/>
  <c r="N1843" i="35"/>
  <c r="M1843" i="35"/>
  <c r="N1842" i="35"/>
  <c r="M1842" i="35"/>
  <c r="N1841" i="35"/>
  <c r="M1841" i="35"/>
  <c r="N1840" i="35"/>
  <c r="M1840" i="35"/>
  <c r="N1839" i="35"/>
  <c r="M1839" i="35"/>
  <c r="N1838" i="35"/>
  <c r="M1838" i="35"/>
  <c r="N1837" i="35"/>
  <c r="M1837" i="35"/>
  <c r="N1836" i="35"/>
  <c r="M1836" i="35"/>
  <c r="N1835" i="35"/>
  <c r="M1835" i="35"/>
  <c r="N1834" i="35"/>
  <c r="M1834" i="35"/>
  <c r="N1833" i="35"/>
  <c r="M1833" i="35"/>
  <c r="N1832" i="35"/>
  <c r="M1832" i="35"/>
  <c r="N1831" i="35"/>
  <c r="M1831" i="35"/>
  <c r="N1830" i="35"/>
  <c r="M1830" i="35"/>
  <c r="N1829" i="35"/>
  <c r="M1829" i="35"/>
  <c r="N1828" i="35"/>
  <c r="M1828" i="35"/>
  <c r="N1827" i="35"/>
  <c r="M1827" i="35"/>
  <c r="N1826" i="35"/>
  <c r="M1826" i="35"/>
  <c r="N1825" i="35"/>
  <c r="M1825" i="35"/>
  <c r="N1824" i="35"/>
  <c r="M1824" i="35"/>
  <c r="N1823" i="35"/>
  <c r="M1823" i="35"/>
  <c r="N1822" i="35"/>
  <c r="M1822" i="35"/>
  <c r="N1821" i="35"/>
  <c r="M1821" i="35"/>
  <c r="N1820" i="35"/>
  <c r="M1820" i="35"/>
  <c r="N1819" i="35"/>
  <c r="M1819" i="35"/>
  <c r="N1818" i="35"/>
  <c r="M1818" i="35"/>
  <c r="N1817" i="35"/>
  <c r="M1817" i="35"/>
  <c r="N1816" i="35"/>
  <c r="M1816" i="35"/>
  <c r="N1815" i="35"/>
  <c r="M1815" i="35"/>
  <c r="N1814" i="35"/>
  <c r="M1814" i="35"/>
  <c r="N1813" i="35"/>
  <c r="M1813" i="35"/>
  <c r="N1812" i="35"/>
  <c r="M1812" i="35"/>
  <c r="N1811" i="35"/>
  <c r="M1811" i="35"/>
  <c r="N1810" i="35"/>
  <c r="M1810" i="35"/>
  <c r="N1809" i="35"/>
  <c r="M1809" i="35"/>
  <c r="N1808" i="35"/>
  <c r="M1808" i="35"/>
  <c r="N1807" i="35"/>
  <c r="M1807" i="35"/>
  <c r="N1806" i="35"/>
  <c r="M1806" i="35"/>
  <c r="N1805" i="35"/>
  <c r="M1805" i="35"/>
  <c r="N1804" i="35"/>
  <c r="M1804" i="35"/>
  <c r="N1803" i="35"/>
  <c r="M1803" i="35"/>
  <c r="N1802" i="35"/>
  <c r="M1802" i="35"/>
  <c r="N1801" i="35"/>
  <c r="M1801" i="35"/>
  <c r="N1800" i="35"/>
  <c r="M1800" i="35"/>
  <c r="N1799" i="35"/>
  <c r="M1799" i="35"/>
  <c r="N1798" i="35"/>
  <c r="M1798" i="35"/>
  <c r="N1797" i="35"/>
  <c r="M1797" i="35"/>
  <c r="N1796" i="35"/>
  <c r="M1796" i="35"/>
  <c r="N1795" i="35"/>
  <c r="M1795" i="35"/>
  <c r="N1794" i="35"/>
  <c r="M1794" i="35"/>
  <c r="N1793" i="35"/>
  <c r="M1793" i="35"/>
  <c r="N1792" i="35"/>
  <c r="M1792" i="35"/>
  <c r="N1791" i="35"/>
  <c r="M1791" i="35"/>
  <c r="N1790" i="35"/>
  <c r="M1790" i="35"/>
  <c r="N1789" i="35"/>
  <c r="M1789" i="35"/>
  <c r="N1788" i="35"/>
  <c r="M1788" i="35"/>
  <c r="N1787" i="35"/>
  <c r="M1787" i="35"/>
  <c r="N1786" i="35"/>
  <c r="M1786" i="35"/>
  <c r="N1785" i="35"/>
  <c r="M1785" i="35"/>
  <c r="N1784" i="35"/>
  <c r="M1784" i="35"/>
  <c r="N1783" i="35"/>
  <c r="M1783" i="35"/>
  <c r="N1782" i="35"/>
  <c r="M1782" i="35"/>
  <c r="N1781" i="35"/>
  <c r="M1781" i="35"/>
  <c r="N1780" i="35"/>
  <c r="M1780" i="35"/>
  <c r="N1779" i="35"/>
  <c r="M1779" i="35"/>
  <c r="N1778" i="35"/>
  <c r="M1778" i="35"/>
  <c r="N1777" i="35"/>
  <c r="M1777" i="35"/>
  <c r="N1776" i="35"/>
  <c r="M1776" i="35"/>
  <c r="N1775" i="35"/>
  <c r="M1775" i="35"/>
  <c r="N1774" i="35"/>
  <c r="M1774" i="35"/>
  <c r="N1773" i="35"/>
  <c r="M1773" i="35"/>
  <c r="N1772" i="35"/>
  <c r="M1772" i="35"/>
  <c r="N1771" i="35"/>
  <c r="M1771" i="35"/>
  <c r="N1770" i="35"/>
  <c r="M1770" i="35"/>
  <c r="N1769" i="35"/>
  <c r="M1769" i="35"/>
  <c r="N1768" i="35"/>
  <c r="M1768" i="35"/>
  <c r="N1767" i="35"/>
  <c r="M1767" i="35"/>
  <c r="N1766" i="35"/>
  <c r="M1766" i="35"/>
  <c r="N1765" i="35"/>
  <c r="M1765" i="35"/>
  <c r="N1764" i="35"/>
  <c r="M1764" i="35"/>
  <c r="N1763" i="35"/>
  <c r="M1763" i="35"/>
  <c r="N1762" i="35"/>
  <c r="M1762" i="35"/>
  <c r="N1761" i="35"/>
  <c r="M1761" i="35"/>
  <c r="N1760" i="35"/>
  <c r="M1760" i="35"/>
  <c r="N1759" i="35"/>
  <c r="M1759" i="35"/>
  <c r="N1758" i="35"/>
  <c r="M1758" i="35"/>
  <c r="N1757" i="35"/>
  <c r="M1757" i="35"/>
  <c r="N1756" i="35"/>
  <c r="M1756" i="35"/>
  <c r="N1755" i="35"/>
  <c r="M1755" i="35"/>
  <c r="N1754" i="35"/>
  <c r="M1754" i="35"/>
  <c r="N1753" i="35"/>
  <c r="M1753" i="35"/>
  <c r="N1752" i="35"/>
  <c r="M1752" i="35"/>
  <c r="N1751" i="35"/>
  <c r="M1751" i="35"/>
  <c r="N1750" i="35"/>
  <c r="M1750" i="35"/>
  <c r="N1749" i="35"/>
  <c r="M1749" i="35"/>
  <c r="N1748" i="35"/>
  <c r="M1748" i="35"/>
  <c r="N1747" i="35"/>
  <c r="M1747" i="35"/>
  <c r="N1746" i="35"/>
  <c r="M1746" i="35"/>
  <c r="N1745" i="35"/>
  <c r="M1745" i="35"/>
  <c r="N1744" i="35"/>
  <c r="M1744" i="35"/>
  <c r="N1743" i="35"/>
  <c r="M1743" i="35"/>
  <c r="N1742" i="35"/>
  <c r="M1742" i="35"/>
  <c r="N1741" i="35"/>
  <c r="M1741" i="35"/>
  <c r="N1740" i="35"/>
  <c r="M1740" i="35"/>
  <c r="N1739" i="35"/>
  <c r="M1739" i="35"/>
  <c r="N1738" i="35"/>
  <c r="M1738" i="35"/>
  <c r="N1737" i="35"/>
  <c r="M1737" i="35"/>
  <c r="N1736" i="35"/>
  <c r="M1736" i="35"/>
  <c r="N1735" i="35"/>
  <c r="M1735" i="35"/>
  <c r="N1734" i="35"/>
  <c r="M1734" i="35"/>
  <c r="N1733" i="35"/>
  <c r="M1733" i="35"/>
  <c r="N1732" i="35"/>
  <c r="M1732" i="35"/>
  <c r="N1731" i="35"/>
  <c r="M1731" i="35"/>
  <c r="N1730" i="35"/>
  <c r="M1730" i="35"/>
  <c r="N1729" i="35"/>
  <c r="M1729" i="35"/>
  <c r="N1728" i="35"/>
  <c r="M1728" i="35"/>
  <c r="N1727" i="35"/>
  <c r="M1727" i="35"/>
  <c r="N1726" i="35"/>
  <c r="M1726" i="35"/>
  <c r="N1725" i="35"/>
  <c r="M1725" i="35"/>
  <c r="N1724" i="35"/>
  <c r="M1724" i="35"/>
  <c r="N1723" i="35"/>
  <c r="M1723" i="35"/>
  <c r="N1722" i="35"/>
  <c r="M1722" i="35"/>
  <c r="N1721" i="35"/>
  <c r="M1721" i="35"/>
  <c r="N1720" i="35"/>
  <c r="M1720" i="35"/>
  <c r="N1719" i="35"/>
  <c r="M1719" i="35"/>
  <c r="N1718" i="35"/>
  <c r="M1718" i="35"/>
  <c r="N1717" i="35"/>
  <c r="M1717" i="35"/>
  <c r="N1716" i="35"/>
  <c r="M1716" i="35"/>
  <c r="N1715" i="35"/>
  <c r="M1715" i="35"/>
  <c r="N1714" i="35"/>
  <c r="M1714" i="35"/>
  <c r="N1713" i="35"/>
  <c r="M1713" i="35"/>
  <c r="N1712" i="35"/>
  <c r="M1712" i="35"/>
  <c r="N1711" i="35"/>
  <c r="M1711" i="35"/>
  <c r="N1710" i="35"/>
  <c r="M1710" i="35"/>
  <c r="N1709" i="35"/>
  <c r="M1709" i="35"/>
  <c r="N1708" i="35"/>
  <c r="M1708" i="35"/>
  <c r="N1707" i="35"/>
  <c r="M1707" i="35"/>
  <c r="N1706" i="35"/>
  <c r="M1706" i="35"/>
  <c r="N1705" i="35"/>
  <c r="M1705" i="35"/>
  <c r="N1704" i="35"/>
  <c r="M1704" i="35"/>
  <c r="N1703" i="35"/>
  <c r="M1703" i="35"/>
  <c r="N1702" i="35"/>
  <c r="M1702" i="35"/>
  <c r="N1701" i="35"/>
  <c r="M1701" i="35"/>
  <c r="N1700" i="35"/>
  <c r="M1700" i="35"/>
  <c r="N1699" i="35"/>
  <c r="M1699" i="35"/>
  <c r="N1698" i="35"/>
  <c r="M1698" i="35"/>
  <c r="N1697" i="35"/>
  <c r="M1697" i="35"/>
  <c r="N1696" i="35"/>
  <c r="M1696" i="35"/>
  <c r="N1695" i="35"/>
  <c r="M1695" i="35"/>
  <c r="N1694" i="35"/>
  <c r="M1694" i="35"/>
  <c r="N1693" i="35"/>
  <c r="M1693" i="35"/>
  <c r="N1692" i="35"/>
  <c r="M1692" i="35"/>
  <c r="N1691" i="35"/>
  <c r="M1691" i="35"/>
  <c r="N1690" i="35"/>
  <c r="M1690" i="35"/>
  <c r="N1689" i="35"/>
  <c r="M1689" i="35"/>
  <c r="N1688" i="35"/>
  <c r="M1688" i="35"/>
  <c r="N1687" i="35"/>
  <c r="M1687" i="35"/>
  <c r="N1686" i="35"/>
  <c r="M1686" i="35"/>
  <c r="N1685" i="35"/>
  <c r="M1685" i="35"/>
  <c r="N1684" i="35"/>
  <c r="M1684" i="35"/>
  <c r="N1683" i="35"/>
  <c r="M1683" i="35"/>
  <c r="N1682" i="35"/>
  <c r="M1682" i="35"/>
  <c r="N1681" i="35"/>
  <c r="M1681" i="35"/>
  <c r="N1680" i="35"/>
  <c r="M1680" i="35"/>
  <c r="N1679" i="35"/>
  <c r="M1679" i="35"/>
  <c r="N1678" i="35"/>
  <c r="M1678" i="35"/>
  <c r="N1677" i="35"/>
  <c r="M1677" i="35"/>
  <c r="N1676" i="35"/>
  <c r="M1676" i="35"/>
  <c r="N1675" i="35"/>
  <c r="M1675" i="35"/>
  <c r="N1674" i="35"/>
  <c r="M1674" i="35"/>
  <c r="N1673" i="35"/>
  <c r="M1673" i="35"/>
  <c r="N1672" i="35"/>
  <c r="M1672" i="35"/>
  <c r="N1671" i="35"/>
  <c r="M1671" i="35"/>
  <c r="N1670" i="35"/>
  <c r="M1670" i="35"/>
  <c r="N1669" i="35"/>
  <c r="M1669" i="35"/>
  <c r="N1668" i="35"/>
  <c r="M1668" i="35"/>
  <c r="N1667" i="35"/>
  <c r="M1667" i="35"/>
  <c r="N1666" i="35"/>
  <c r="M1666" i="35"/>
  <c r="N1665" i="35"/>
  <c r="M1665" i="35"/>
  <c r="N1664" i="35"/>
  <c r="M1664" i="35"/>
  <c r="N1663" i="35"/>
  <c r="M1663" i="35"/>
  <c r="N1662" i="35"/>
  <c r="M1662" i="35"/>
  <c r="N1661" i="35"/>
  <c r="M1661" i="35"/>
  <c r="N1660" i="35"/>
  <c r="M1660" i="35"/>
  <c r="N1659" i="35"/>
  <c r="M1659" i="35"/>
  <c r="N1658" i="35"/>
  <c r="M1658" i="35"/>
  <c r="N1657" i="35"/>
  <c r="M1657" i="35"/>
  <c r="N1656" i="35"/>
  <c r="M1656" i="35"/>
  <c r="N1655" i="35"/>
  <c r="M1655" i="35"/>
  <c r="N1654" i="35"/>
  <c r="M1654" i="35"/>
  <c r="N1653" i="35"/>
  <c r="M1653" i="35"/>
  <c r="N1652" i="35"/>
  <c r="M1652" i="35"/>
  <c r="N1651" i="35"/>
  <c r="M1651" i="35"/>
  <c r="N1650" i="35"/>
  <c r="M1650" i="35"/>
  <c r="N1649" i="35"/>
  <c r="M1649" i="35"/>
  <c r="N1648" i="35"/>
  <c r="M1648" i="35"/>
  <c r="N1647" i="35"/>
  <c r="M1647" i="35"/>
  <c r="N1646" i="35"/>
  <c r="M1646" i="35"/>
  <c r="N1645" i="35"/>
  <c r="M1645" i="35"/>
  <c r="N1644" i="35"/>
  <c r="M1644" i="35"/>
  <c r="N1643" i="35"/>
  <c r="M1643" i="35"/>
  <c r="N1642" i="35"/>
  <c r="M1642" i="35"/>
  <c r="N1641" i="35"/>
  <c r="M1641" i="35"/>
  <c r="N1640" i="35"/>
  <c r="M1640" i="35"/>
  <c r="N1639" i="35"/>
  <c r="M1639" i="35"/>
  <c r="N1638" i="35"/>
  <c r="M1638" i="35"/>
  <c r="N1637" i="35"/>
  <c r="M1637" i="35"/>
  <c r="N1636" i="35"/>
  <c r="M1636" i="35"/>
  <c r="N1635" i="35"/>
  <c r="M1635" i="35"/>
  <c r="N1634" i="35"/>
  <c r="M1634" i="35"/>
  <c r="N1633" i="35"/>
  <c r="M1633" i="35"/>
  <c r="N1632" i="35"/>
  <c r="M1632" i="35"/>
  <c r="N1631" i="35"/>
  <c r="M1631" i="35"/>
  <c r="N1630" i="35"/>
  <c r="M1630" i="35"/>
  <c r="N1629" i="35"/>
  <c r="M1629" i="35"/>
  <c r="N1628" i="35"/>
  <c r="M1628" i="35"/>
  <c r="N1627" i="35"/>
  <c r="M1627" i="35"/>
  <c r="N1626" i="35"/>
  <c r="M1626" i="35"/>
  <c r="N1625" i="35"/>
  <c r="M1625" i="35"/>
  <c r="N1624" i="35"/>
  <c r="M1624" i="35"/>
  <c r="N1623" i="35"/>
  <c r="M1623" i="35"/>
  <c r="N1622" i="35"/>
  <c r="M1622" i="35"/>
  <c r="N1621" i="35"/>
  <c r="M1621" i="35"/>
  <c r="N1620" i="35"/>
  <c r="M1620" i="35"/>
  <c r="N1619" i="35"/>
  <c r="M1619" i="35"/>
  <c r="N1618" i="35"/>
  <c r="M1618" i="35"/>
  <c r="N1617" i="35"/>
  <c r="M1617" i="35"/>
  <c r="N1616" i="35"/>
  <c r="M1616" i="35"/>
  <c r="N1615" i="35"/>
  <c r="M1615" i="35"/>
  <c r="N1614" i="35"/>
  <c r="M1614" i="35"/>
  <c r="N1613" i="35"/>
  <c r="M1613" i="35"/>
  <c r="N1612" i="35"/>
  <c r="M1612" i="35"/>
  <c r="N1611" i="35"/>
  <c r="M1611" i="35"/>
  <c r="N1610" i="35"/>
  <c r="M1610" i="35"/>
  <c r="N1609" i="35"/>
  <c r="M1609" i="35"/>
  <c r="N1608" i="35"/>
  <c r="M1608" i="35"/>
  <c r="N1607" i="35"/>
  <c r="M1607" i="35"/>
  <c r="N1606" i="35"/>
  <c r="M1606" i="35"/>
  <c r="N1605" i="35"/>
  <c r="M1605" i="35"/>
  <c r="N1604" i="35"/>
  <c r="M1604" i="35"/>
  <c r="N1603" i="35"/>
  <c r="M1603" i="35"/>
  <c r="N1602" i="35"/>
  <c r="M1602" i="35"/>
  <c r="N1601" i="35"/>
  <c r="M1601" i="35"/>
  <c r="N1600" i="35"/>
  <c r="M1600" i="35"/>
  <c r="N1599" i="35"/>
  <c r="M1599" i="35"/>
  <c r="N1598" i="35"/>
  <c r="M1598" i="35"/>
  <c r="N1597" i="35"/>
  <c r="M1597" i="35"/>
  <c r="N1596" i="35"/>
  <c r="M1596" i="35"/>
  <c r="N1595" i="35"/>
  <c r="M1595" i="35"/>
  <c r="N1594" i="35"/>
  <c r="M1594" i="35"/>
  <c r="N1593" i="35"/>
  <c r="M1593" i="35"/>
  <c r="N1592" i="35"/>
  <c r="M1592" i="35"/>
  <c r="N1591" i="35"/>
  <c r="M1591" i="35"/>
  <c r="N1590" i="35"/>
  <c r="M1590" i="35"/>
  <c r="N1589" i="35"/>
  <c r="M1589" i="35"/>
  <c r="N1588" i="35"/>
  <c r="M1588" i="35"/>
  <c r="N1587" i="35"/>
  <c r="M1587" i="35"/>
  <c r="N1586" i="35"/>
  <c r="M1586" i="35"/>
  <c r="N1585" i="35"/>
  <c r="M1585" i="35"/>
  <c r="N1584" i="35"/>
  <c r="M1584" i="35"/>
  <c r="N1583" i="35"/>
  <c r="M1583" i="35"/>
  <c r="N1582" i="35"/>
  <c r="M1582" i="35"/>
  <c r="N1581" i="35"/>
  <c r="M1581" i="35"/>
  <c r="N1580" i="35"/>
  <c r="M1580" i="35"/>
  <c r="N1579" i="35"/>
  <c r="M1579" i="35"/>
  <c r="N1578" i="35"/>
  <c r="M1578" i="35"/>
  <c r="N1577" i="35"/>
  <c r="M1577" i="35"/>
  <c r="N1576" i="35"/>
  <c r="M1576" i="35"/>
  <c r="N1575" i="35"/>
  <c r="M1575" i="35"/>
  <c r="N1574" i="35"/>
  <c r="M1574" i="35"/>
  <c r="N1573" i="35"/>
  <c r="M1573" i="35"/>
  <c r="N1572" i="35"/>
  <c r="M1572" i="35"/>
  <c r="N1571" i="35"/>
  <c r="M1571" i="35"/>
  <c r="N1570" i="35"/>
  <c r="M1570" i="35"/>
  <c r="N1569" i="35"/>
  <c r="M1569" i="35"/>
  <c r="N1568" i="35"/>
  <c r="M1568" i="35"/>
  <c r="N1567" i="35"/>
  <c r="M1567" i="35"/>
  <c r="N1566" i="35"/>
  <c r="M1566" i="35"/>
  <c r="N1565" i="35"/>
  <c r="M1565" i="35"/>
  <c r="N1564" i="35"/>
  <c r="M1564" i="35"/>
  <c r="N1563" i="35"/>
  <c r="M1563" i="35"/>
  <c r="N1562" i="35"/>
  <c r="M1562" i="35"/>
  <c r="N1561" i="35"/>
  <c r="M1561" i="35"/>
  <c r="N1560" i="35"/>
  <c r="M1560" i="35"/>
  <c r="N1559" i="35"/>
  <c r="M1559" i="35"/>
  <c r="N1558" i="35"/>
  <c r="M1558" i="35"/>
  <c r="N1557" i="35"/>
  <c r="M1557" i="35"/>
  <c r="N1556" i="35"/>
  <c r="M1556" i="35"/>
  <c r="N1555" i="35"/>
  <c r="M1555" i="35"/>
  <c r="N1554" i="35"/>
  <c r="M1554" i="35"/>
  <c r="N1553" i="35"/>
  <c r="M1553" i="35"/>
  <c r="N1552" i="35"/>
  <c r="M1552" i="35"/>
  <c r="N1551" i="35"/>
  <c r="M1551" i="35"/>
  <c r="N1550" i="35"/>
  <c r="M1550" i="35"/>
  <c r="N1549" i="35"/>
  <c r="M1549" i="35"/>
  <c r="N1548" i="35"/>
  <c r="M1548" i="35"/>
  <c r="N1547" i="35"/>
  <c r="M1547" i="35"/>
  <c r="N1546" i="35"/>
  <c r="M1546" i="35"/>
  <c r="N1545" i="35"/>
  <c r="M1545" i="35"/>
  <c r="N1544" i="35"/>
  <c r="M1544" i="35"/>
  <c r="N1543" i="35"/>
  <c r="M1543" i="35"/>
  <c r="N1542" i="35"/>
  <c r="M1542" i="35"/>
  <c r="N1541" i="35"/>
  <c r="M1541" i="35"/>
  <c r="N1540" i="35"/>
  <c r="M1540" i="35"/>
  <c r="N1539" i="35"/>
  <c r="M1539" i="35"/>
  <c r="N1538" i="35"/>
  <c r="M1538" i="35"/>
  <c r="N1537" i="35"/>
  <c r="M1537" i="35"/>
  <c r="N1536" i="35"/>
  <c r="M1536" i="35"/>
  <c r="N1535" i="35"/>
  <c r="M1535" i="35"/>
  <c r="N1534" i="35"/>
  <c r="M1534" i="35"/>
  <c r="N1533" i="35"/>
  <c r="M1533" i="35"/>
  <c r="N1532" i="35"/>
  <c r="M1532" i="35"/>
  <c r="N1531" i="35"/>
  <c r="M1531" i="35"/>
  <c r="N1530" i="35"/>
  <c r="M1530" i="35"/>
  <c r="N1529" i="35"/>
  <c r="M1529" i="35"/>
  <c r="N1528" i="35"/>
  <c r="M1528" i="35"/>
  <c r="N1527" i="35"/>
  <c r="M1527" i="35"/>
  <c r="N1526" i="35"/>
  <c r="M1526" i="35"/>
  <c r="N1525" i="35"/>
  <c r="M1525" i="35"/>
  <c r="N1524" i="35"/>
  <c r="M1524" i="35"/>
  <c r="N1523" i="35"/>
  <c r="M1523" i="35"/>
  <c r="N1522" i="35"/>
  <c r="M1522" i="35"/>
  <c r="N1521" i="35"/>
  <c r="M1521" i="35"/>
  <c r="N1520" i="35"/>
  <c r="M1520" i="35"/>
  <c r="N1519" i="35"/>
  <c r="M1519" i="35"/>
  <c r="N1518" i="35"/>
  <c r="M1518" i="35"/>
  <c r="N1517" i="35"/>
  <c r="M1517" i="35"/>
  <c r="N1516" i="35"/>
  <c r="M1516" i="35"/>
  <c r="N1515" i="35"/>
  <c r="M1515" i="35"/>
  <c r="N1514" i="35"/>
  <c r="M1514" i="35"/>
  <c r="N1513" i="35"/>
  <c r="M1513" i="35"/>
  <c r="N1512" i="35"/>
  <c r="M1512" i="35"/>
  <c r="N1511" i="35"/>
  <c r="M1511" i="35"/>
  <c r="N1510" i="35"/>
  <c r="M1510" i="35"/>
  <c r="N1509" i="35"/>
  <c r="M1509" i="35"/>
  <c r="N1508" i="35"/>
  <c r="M1508" i="35"/>
  <c r="N1507" i="35"/>
  <c r="M1507" i="35"/>
  <c r="N1506" i="35"/>
  <c r="M1506" i="35"/>
  <c r="N1505" i="35"/>
  <c r="M1505" i="35"/>
  <c r="N1504" i="35"/>
  <c r="M1504" i="35"/>
  <c r="N1503" i="35"/>
  <c r="M1503" i="35"/>
  <c r="N1502" i="35"/>
  <c r="M1502" i="35"/>
  <c r="N1501" i="35"/>
  <c r="M1501" i="35"/>
  <c r="N1500" i="35"/>
  <c r="M1500" i="35"/>
  <c r="N1499" i="35"/>
  <c r="M1499" i="35"/>
  <c r="N1498" i="35"/>
  <c r="M1498" i="35"/>
  <c r="N1497" i="35"/>
  <c r="M1497" i="35"/>
  <c r="N1496" i="35"/>
  <c r="M1496" i="35"/>
  <c r="N1495" i="35"/>
  <c r="M1495" i="35"/>
  <c r="N1494" i="35"/>
  <c r="M1494" i="35"/>
  <c r="N1493" i="35"/>
  <c r="M1493" i="35"/>
  <c r="N1492" i="35"/>
  <c r="M1492" i="35"/>
  <c r="N1491" i="35"/>
  <c r="M1491" i="35"/>
  <c r="N1490" i="35"/>
  <c r="M1490" i="35"/>
  <c r="N1489" i="35"/>
  <c r="M1489" i="35"/>
  <c r="N1488" i="35"/>
  <c r="M1488" i="35"/>
  <c r="N1487" i="35"/>
  <c r="M1487" i="35"/>
  <c r="N1486" i="35"/>
  <c r="M1486" i="35"/>
  <c r="N1485" i="35"/>
  <c r="M1485" i="35"/>
  <c r="N1484" i="35"/>
  <c r="M1484" i="35"/>
  <c r="N1483" i="35"/>
  <c r="M1483" i="35"/>
  <c r="N1482" i="35"/>
  <c r="M1482" i="35"/>
  <c r="N1481" i="35"/>
  <c r="M1481" i="35"/>
  <c r="N1480" i="35"/>
  <c r="M1480" i="35"/>
  <c r="N1479" i="35"/>
  <c r="M1479" i="35"/>
  <c r="N1478" i="35"/>
  <c r="M1478" i="35"/>
  <c r="N1477" i="35"/>
  <c r="M1477" i="35"/>
  <c r="N1476" i="35"/>
  <c r="M1476" i="35"/>
  <c r="N1475" i="35"/>
  <c r="M1475" i="35"/>
  <c r="N1474" i="35"/>
  <c r="M1474" i="35"/>
  <c r="N1473" i="35"/>
  <c r="M1473" i="35"/>
  <c r="N1472" i="35"/>
  <c r="M1472" i="35"/>
  <c r="N1471" i="35"/>
  <c r="M1471" i="35"/>
  <c r="N1470" i="35"/>
  <c r="M1470" i="35"/>
  <c r="N1469" i="35"/>
  <c r="M1469" i="35"/>
  <c r="N1468" i="35"/>
  <c r="M1468" i="35"/>
  <c r="N1467" i="35"/>
  <c r="M1467" i="35"/>
  <c r="N1466" i="35"/>
  <c r="M1466" i="35"/>
  <c r="N1465" i="35"/>
  <c r="M1465" i="35"/>
  <c r="N1464" i="35"/>
  <c r="M1464" i="35"/>
  <c r="N1463" i="35"/>
  <c r="M1463" i="35"/>
  <c r="N1462" i="35"/>
  <c r="M1462" i="35"/>
  <c r="N1461" i="35"/>
  <c r="M1461" i="35"/>
  <c r="N1460" i="35"/>
  <c r="M1460" i="35"/>
  <c r="N1459" i="35"/>
  <c r="M1459" i="35"/>
  <c r="N1458" i="35"/>
  <c r="M1458" i="35"/>
  <c r="N1457" i="35"/>
  <c r="M1457" i="35"/>
  <c r="N1456" i="35"/>
  <c r="M1456" i="35"/>
  <c r="N1455" i="35"/>
  <c r="M1455" i="35"/>
  <c r="N1454" i="35"/>
  <c r="M1454" i="35"/>
  <c r="N1453" i="35"/>
  <c r="M1453" i="35"/>
  <c r="N1452" i="35"/>
  <c r="M1452" i="35"/>
  <c r="N1451" i="35"/>
  <c r="M1451" i="35"/>
  <c r="N1450" i="35"/>
  <c r="M1450" i="35"/>
  <c r="N1449" i="35"/>
  <c r="M1449" i="35"/>
  <c r="N1448" i="35"/>
  <c r="M1448" i="35"/>
  <c r="N1447" i="35"/>
  <c r="M1447" i="35"/>
  <c r="N1446" i="35"/>
  <c r="M1446" i="35"/>
  <c r="N1445" i="35"/>
  <c r="M1445" i="35"/>
  <c r="N1444" i="35"/>
  <c r="M1444" i="35"/>
  <c r="N1443" i="35"/>
  <c r="M1443" i="35"/>
  <c r="N1442" i="35"/>
  <c r="M1442" i="35"/>
  <c r="N1441" i="35"/>
  <c r="M1441" i="35"/>
  <c r="N1440" i="35"/>
  <c r="M1440" i="35"/>
  <c r="N1439" i="35"/>
  <c r="M1439" i="35"/>
  <c r="N1438" i="35"/>
  <c r="M1438" i="35"/>
  <c r="N1437" i="35"/>
  <c r="M1437" i="35"/>
  <c r="N1436" i="35"/>
  <c r="M1436" i="35"/>
  <c r="N1435" i="35"/>
  <c r="M1435" i="35"/>
  <c r="N1434" i="35"/>
  <c r="M1434" i="35"/>
  <c r="N1433" i="35"/>
  <c r="M1433" i="35"/>
  <c r="N1432" i="35"/>
  <c r="M1432" i="35"/>
  <c r="N1431" i="35"/>
  <c r="M1431" i="35"/>
  <c r="N1430" i="35"/>
  <c r="M1430" i="35"/>
  <c r="N1429" i="35"/>
  <c r="M1429" i="35"/>
  <c r="N1428" i="35"/>
  <c r="M1428" i="35"/>
  <c r="N1427" i="35"/>
  <c r="M1427" i="35"/>
  <c r="N1426" i="35"/>
  <c r="M1426" i="35"/>
  <c r="N1425" i="35"/>
  <c r="M1425" i="35"/>
  <c r="N1424" i="35"/>
  <c r="M1424" i="35"/>
  <c r="N1423" i="35"/>
  <c r="M1423" i="35"/>
  <c r="N1422" i="35"/>
  <c r="M1422" i="35"/>
  <c r="N1421" i="35"/>
  <c r="M1421" i="35"/>
  <c r="N1420" i="35"/>
  <c r="M1420" i="35"/>
  <c r="N1419" i="35"/>
  <c r="M1419" i="35"/>
  <c r="N1418" i="35"/>
  <c r="M1418" i="35"/>
  <c r="N1417" i="35"/>
  <c r="M1417" i="35"/>
  <c r="N1416" i="35"/>
  <c r="M1416" i="35"/>
  <c r="N1415" i="35"/>
  <c r="M1415" i="35"/>
  <c r="N1414" i="35"/>
  <c r="M1414" i="35"/>
  <c r="N1413" i="35"/>
  <c r="M1413" i="35"/>
  <c r="N1412" i="35"/>
  <c r="M1412" i="35"/>
  <c r="N1411" i="35"/>
  <c r="M1411" i="35"/>
  <c r="N1410" i="35"/>
  <c r="M1410" i="35"/>
  <c r="N1409" i="35"/>
  <c r="M1409" i="35"/>
  <c r="N1408" i="35"/>
  <c r="M1408" i="35"/>
  <c r="N1407" i="35"/>
  <c r="M1407" i="35"/>
  <c r="N1406" i="35"/>
  <c r="M1406" i="35"/>
  <c r="N1405" i="35"/>
  <c r="M1405" i="35"/>
  <c r="N1404" i="35"/>
  <c r="M1404" i="35"/>
  <c r="N1403" i="35"/>
  <c r="M1403" i="35"/>
  <c r="N1402" i="35"/>
  <c r="M1402" i="35"/>
  <c r="N1401" i="35"/>
  <c r="M1401" i="35"/>
  <c r="N1400" i="35"/>
  <c r="M1400" i="35"/>
  <c r="N1399" i="35"/>
  <c r="M1399" i="35"/>
  <c r="N1398" i="35"/>
  <c r="M1398" i="35"/>
  <c r="N1397" i="35"/>
  <c r="M1397" i="35"/>
  <c r="N1396" i="35"/>
  <c r="M1396" i="35"/>
  <c r="N1395" i="35"/>
  <c r="M1395" i="35"/>
  <c r="N1394" i="35"/>
  <c r="M1394" i="35"/>
  <c r="N1393" i="35"/>
  <c r="M1393" i="35"/>
  <c r="N1392" i="35"/>
  <c r="M1392" i="35"/>
  <c r="N1391" i="35"/>
  <c r="M1391" i="35"/>
  <c r="N1390" i="35"/>
  <c r="M1390" i="35"/>
  <c r="N1389" i="35"/>
  <c r="M1389" i="35"/>
  <c r="N1388" i="35"/>
  <c r="M1388" i="35"/>
  <c r="N1387" i="35"/>
  <c r="M1387" i="35"/>
  <c r="N1386" i="35"/>
  <c r="M1386" i="35"/>
  <c r="N1385" i="35"/>
  <c r="M1385" i="35"/>
  <c r="N1384" i="35"/>
  <c r="M1384" i="35"/>
  <c r="N1383" i="35"/>
  <c r="M1383" i="35"/>
  <c r="N1382" i="35"/>
  <c r="M1382" i="35"/>
  <c r="N1381" i="35"/>
  <c r="M1381" i="35"/>
  <c r="N1380" i="35"/>
  <c r="M1380" i="35"/>
  <c r="N1379" i="35"/>
  <c r="M1379" i="35"/>
  <c r="N1378" i="35"/>
  <c r="M1378" i="35"/>
  <c r="N1377" i="35"/>
  <c r="M1377" i="35"/>
  <c r="N1376" i="35"/>
  <c r="M1376" i="35"/>
  <c r="N1375" i="35"/>
  <c r="M1375" i="35"/>
  <c r="N1374" i="35"/>
  <c r="M1374" i="35"/>
  <c r="N1373" i="35"/>
  <c r="M1373" i="35"/>
  <c r="N1372" i="35"/>
  <c r="M1372" i="35"/>
  <c r="N1371" i="35"/>
  <c r="M1371" i="35"/>
  <c r="N1370" i="35"/>
  <c r="M1370" i="35"/>
  <c r="N1369" i="35"/>
  <c r="M1369" i="35"/>
  <c r="N1368" i="35"/>
  <c r="M1368" i="35"/>
  <c r="N1367" i="35"/>
  <c r="M1367" i="35"/>
  <c r="N1366" i="35"/>
  <c r="M1366" i="35"/>
  <c r="N1365" i="35"/>
  <c r="M1365" i="35"/>
  <c r="N1364" i="35"/>
  <c r="M1364" i="35"/>
  <c r="N1363" i="35"/>
  <c r="M1363" i="35"/>
  <c r="N1362" i="35"/>
  <c r="M1362" i="35"/>
  <c r="N1361" i="35"/>
  <c r="M1361" i="35"/>
  <c r="N1360" i="35"/>
  <c r="M1360" i="35"/>
  <c r="N1359" i="35"/>
  <c r="M1359" i="35"/>
  <c r="N1358" i="35"/>
  <c r="M1358" i="35"/>
  <c r="N1357" i="35"/>
  <c r="M1357" i="35"/>
  <c r="N1356" i="35"/>
  <c r="M1356" i="35"/>
  <c r="N1355" i="35"/>
  <c r="M1355" i="35"/>
  <c r="N1354" i="35"/>
  <c r="M1354" i="35"/>
  <c r="N1353" i="35"/>
  <c r="M1353" i="35"/>
  <c r="N1352" i="35"/>
  <c r="M1352" i="35"/>
  <c r="N1351" i="35"/>
  <c r="M1351" i="35"/>
  <c r="N1350" i="35"/>
  <c r="M1350" i="35"/>
  <c r="N1349" i="35"/>
  <c r="M1349" i="35"/>
  <c r="N1348" i="35"/>
  <c r="M1348" i="35"/>
  <c r="N1347" i="35"/>
  <c r="M1347" i="35"/>
  <c r="N1346" i="35"/>
  <c r="M1346" i="35"/>
  <c r="N1345" i="35"/>
  <c r="M1345" i="35"/>
  <c r="N1344" i="35"/>
  <c r="M1344" i="35"/>
  <c r="N1343" i="35"/>
  <c r="M1343" i="35"/>
  <c r="N1342" i="35"/>
  <c r="M1342" i="35"/>
  <c r="N1341" i="35"/>
  <c r="M1341" i="35"/>
  <c r="N1340" i="35"/>
  <c r="M1340" i="35"/>
  <c r="N1339" i="35"/>
  <c r="M1339" i="35"/>
  <c r="N1338" i="35"/>
  <c r="M1338" i="35"/>
  <c r="N1337" i="35"/>
  <c r="M1337" i="35"/>
  <c r="N1336" i="35"/>
  <c r="M1336" i="35"/>
  <c r="N1335" i="35"/>
  <c r="M1335" i="35"/>
  <c r="N1334" i="35"/>
  <c r="M1334" i="35"/>
  <c r="N1333" i="35"/>
  <c r="M1333" i="35"/>
  <c r="N1332" i="35"/>
  <c r="M1332" i="35"/>
  <c r="N1331" i="35"/>
  <c r="M1331" i="35"/>
  <c r="N1330" i="35"/>
  <c r="M1330" i="35"/>
  <c r="N1329" i="35"/>
  <c r="M1329" i="35"/>
  <c r="N1328" i="35"/>
  <c r="M1328" i="35"/>
  <c r="N1327" i="35"/>
  <c r="M1327" i="35"/>
  <c r="N1326" i="35"/>
  <c r="M1326" i="35"/>
  <c r="N1325" i="35"/>
  <c r="M1325" i="35"/>
  <c r="N1324" i="35"/>
  <c r="M1324" i="35"/>
  <c r="N1323" i="35"/>
  <c r="M1323" i="35"/>
  <c r="N1322" i="35"/>
  <c r="M1322" i="35"/>
  <c r="N1321" i="35"/>
  <c r="M1321" i="35"/>
  <c r="N1320" i="35"/>
  <c r="M1320" i="35"/>
  <c r="N1319" i="35"/>
  <c r="M1319" i="35"/>
  <c r="N1318" i="35"/>
  <c r="M1318" i="35"/>
  <c r="N1317" i="35"/>
  <c r="M1317" i="35"/>
  <c r="N1316" i="35"/>
  <c r="M1316" i="35"/>
  <c r="N1315" i="35"/>
  <c r="M1315" i="35"/>
  <c r="N1314" i="35"/>
  <c r="M1314" i="35"/>
  <c r="N1313" i="35"/>
  <c r="M1313" i="35"/>
  <c r="N1312" i="35"/>
  <c r="M1312" i="35"/>
  <c r="N1311" i="35"/>
  <c r="M1311" i="35"/>
  <c r="N1310" i="35"/>
  <c r="M1310" i="35"/>
  <c r="N1309" i="35"/>
  <c r="M1309" i="35"/>
  <c r="N1308" i="35"/>
  <c r="M1308" i="35"/>
  <c r="N1307" i="35"/>
  <c r="M1307" i="35"/>
  <c r="N1306" i="35"/>
  <c r="M1306" i="35"/>
  <c r="N1305" i="35"/>
  <c r="M1305" i="35"/>
  <c r="N1304" i="35"/>
  <c r="M1304" i="35"/>
  <c r="N1303" i="35"/>
  <c r="M1303" i="35"/>
  <c r="N1302" i="35"/>
  <c r="M1302" i="35"/>
  <c r="N1301" i="35"/>
  <c r="M1301" i="35"/>
  <c r="N1300" i="35"/>
  <c r="M1300" i="35"/>
  <c r="N1299" i="35"/>
  <c r="M1299" i="35"/>
  <c r="N1298" i="35"/>
  <c r="M1298" i="35"/>
  <c r="N1297" i="35"/>
  <c r="M1297" i="35"/>
  <c r="N1296" i="35"/>
  <c r="M1296" i="35"/>
  <c r="N1295" i="35"/>
  <c r="M1295" i="35"/>
  <c r="N1294" i="35"/>
  <c r="M1294" i="35"/>
  <c r="N1293" i="35"/>
  <c r="M1293" i="35"/>
  <c r="N1292" i="35"/>
  <c r="M1292" i="35"/>
  <c r="N1291" i="35"/>
  <c r="M1291" i="35"/>
  <c r="N1290" i="35"/>
  <c r="M1290" i="35"/>
  <c r="N1289" i="35"/>
  <c r="M1289" i="35"/>
  <c r="N1288" i="35"/>
  <c r="M1288" i="35"/>
  <c r="N1287" i="35"/>
  <c r="M1287" i="35"/>
  <c r="N1286" i="35"/>
  <c r="M1286" i="35"/>
  <c r="N1285" i="35"/>
  <c r="M1285" i="35"/>
  <c r="N1284" i="35"/>
  <c r="M1284" i="35"/>
  <c r="N1283" i="35"/>
  <c r="M1283" i="35"/>
  <c r="N1282" i="35"/>
  <c r="M1282" i="35"/>
  <c r="N1281" i="35"/>
  <c r="M1281" i="35"/>
  <c r="N1280" i="35"/>
  <c r="M1280" i="35"/>
  <c r="N1279" i="35"/>
  <c r="M1279" i="35"/>
  <c r="N1278" i="35"/>
  <c r="M1278" i="35"/>
  <c r="N1277" i="35"/>
  <c r="M1277" i="35"/>
  <c r="N1276" i="35"/>
  <c r="M1276" i="35"/>
  <c r="N1275" i="35"/>
  <c r="M1275" i="35"/>
  <c r="N1274" i="35"/>
  <c r="M1274" i="35"/>
  <c r="N1273" i="35"/>
  <c r="M1273" i="35"/>
  <c r="N1272" i="35"/>
  <c r="M1272" i="35"/>
  <c r="N1271" i="35"/>
  <c r="M1271" i="35"/>
  <c r="N1270" i="35"/>
  <c r="M1270" i="35"/>
  <c r="N1269" i="35"/>
  <c r="M1269" i="35"/>
  <c r="N1268" i="35"/>
  <c r="M1268" i="35"/>
  <c r="N1267" i="35"/>
  <c r="M1267" i="35"/>
  <c r="N1266" i="35"/>
  <c r="M1266" i="35"/>
  <c r="N1265" i="35"/>
  <c r="M1265" i="35"/>
  <c r="N1264" i="35"/>
  <c r="M1264" i="35"/>
  <c r="N1263" i="35"/>
  <c r="M1263" i="35"/>
  <c r="N1262" i="35"/>
  <c r="M1262" i="35"/>
  <c r="N1261" i="35"/>
  <c r="M1261" i="35"/>
  <c r="N1260" i="35"/>
  <c r="M1260" i="35"/>
  <c r="N1259" i="35"/>
  <c r="M1259" i="35"/>
  <c r="N1258" i="35"/>
  <c r="M1258" i="35"/>
  <c r="N1257" i="35"/>
  <c r="M1257" i="35"/>
  <c r="N1256" i="35"/>
  <c r="M1256" i="35"/>
  <c r="N1255" i="35"/>
  <c r="M1255" i="35"/>
  <c r="N1254" i="35"/>
  <c r="M1254" i="35"/>
  <c r="N1253" i="35"/>
  <c r="M1253" i="35"/>
  <c r="N1252" i="35"/>
  <c r="M1252" i="35"/>
  <c r="N1251" i="35"/>
  <c r="M1251" i="35"/>
  <c r="N1250" i="35"/>
  <c r="M1250" i="35"/>
  <c r="N1249" i="35"/>
  <c r="M1249" i="35"/>
  <c r="N1248" i="35"/>
  <c r="M1248" i="35"/>
  <c r="N1247" i="35"/>
  <c r="M1247" i="35"/>
  <c r="N1246" i="35"/>
  <c r="M1246" i="35"/>
  <c r="N1245" i="35"/>
  <c r="M1245" i="35"/>
  <c r="N1244" i="35"/>
  <c r="M1244" i="35"/>
  <c r="N1243" i="35"/>
  <c r="M1243" i="35"/>
  <c r="N1242" i="35"/>
  <c r="M1242" i="35"/>
  <c r="N1241" i="35"/>
  <c r="M1241" i="35"/>
  <c r="N1240" i="35"/>
  <c r="M1240" i="35"/>
  <c r="N1239" i="35"/>
  <c r="M1239" i="35"/>
  <c r="N1238" i="35"/>
  <c r="M1238" i="35"/>
  <c r="N1237" i="35"/>
  <c r="M1237" i="35"/>
  <c r="N1236" i="35"/>
  <c r="M1236" i="35"/>
  <c r="N1235" i="35"/>
  <c r="M1235" i="35"/>
  <c r="N1234" i="35"/>
  <c r="M1234" i="35"/>
  <c r="N1233" i="35"/>
  <c r="M1233" i="35"/>
  <c r="N1232" i="35"/>
  <c r="M1232" i="35"/>
  <c r="N1231" i="35"/>
  <c r="M1231" i="35"/>
  <c r="N1230" i="35"/>
  <c r="M1230" i="35"/>
  <c r="N1229" i="35"/>
  <c r="M1229" i="35"/>
  <c r="N1228" i="35"/>
  <c r="M1228" i="35"/>
  <c r="N1227" i="35"/>
  <c r="M1227" i="35"/>
  <c r="N1226" i="35"/>
  <c r="M1226" i="35"/>
  <c r="N1225" i="35"/>
  <c r="M1225" i="35"/>
  <c r="N1224" i="35"/>
  <c r="M1224" i="35"/>
  <c r="N1223" i="35"/>
  <c r="M1223" i="35"/>
  <c r="N1222" i="35"/>
  <c r="M1222" i="35"/>
  <c r="N1221" i="35"/>
  <c r="M1221" i="35"/>
  <c r="N1220" i="35"/>
  <c r="M1220" i="35"/>
  <c r="N1219" i="35"/>
  <c r="M1219" i="35"/>
  <c r="N1218" i="35"/>
  <c r="M1218" i="35"/>
  <c r="N1217" i="35"/>
  <c r="M1217" i="35"/>
  <c r="N1216" i="35"/>
  <c r="M1216" i="35"/>
  <c r="N1215" i="35"/>
  <c r="M1215" i="35"/>
  <c r="N1214" i="35"/>
  <c r="M1214" i="35"/>
  <c r="N1213" i="35"/>
  <c r="M1213" i="35"/>
  <c r="N1212" i="35"/>
  <c r="M1212" i="35"/>
  <c r="N1211" i="35"/>
  <c r="M1211" i="35"/>
  <c r="N1210" i="35"/>
  <c r="M1210" i="35"/>
  <c r="N1209" i="35"/>
  <c r="M1209" i="35"/>
  <c r="N1208" i="35"/>
  <c r="M1208" i="35"/>
  <c r="N1207" i="35"/>
  <c r="M1207" i="35"/>
  <c r="N1206" i="35"/>
  <c r="M1206" i="35"/>
  <c r="N1205" i="35"/>
  <c r="M1205" i="35"/>
  <c r="N1204" i="35"/>
  <c r="M1204" i="35"/>
  <c r="N1203" i="35"/>
  <c r="M1203" i="35"/>
  <c r="N1202" i="35"/>
  <c r="M1202" i="35"/>
  <c r="N1201" i="35"/>
  <c r="M1201" i="35"/>
  <c r="N1200" i="35"/>
  <c r="M1200" i="35"/>
  <c r="N1199" i="35"/>
  <c r="M1199" i="35"/>
  <c r="N1198" i="35"/>
  <c r="M1198" i="35"/>
  <c r="N1197" i="35"/>
  <c r="M1197" i="35"/>
  <c r="N1196" i="35"/>
  <c r="M1196" i="35"/>
  <c r="N1195" i="35"/>
  <c r="M1195" i="35"/>
  <c r="N1194" i="35"/>
  <c r="M1194" i="35"/>
  <c r="N1193" i="35"/>
  <c r="M1193" i="35"/>
  <c r="N1192" i="35"/>
  <c r="M1192" i="35"/>
  <c r="N1191" i="35"/>
  <c r="M1191" i="35"/>
  <c r="N1190" i="35"/>
  <c r="M1190" i="35"/>
  <c r="N1189" i="35"/>
  <c r="M1189" i="35"/>
  <c r="N1188" i="35"/>
  <c r="M1188" i="35"/>
  <c r="N1187" i="35"/>
  <c r="M1187" i="35"/>
  <c r="N1186" i="35"/>
  <c r="M1186" i="35"/>
  <c r="N1185" i="35"/>
  <c r="M1185" i="35"/>
  <c r="N1184" i="35"/>
  <c r="M1184" i="35"/>
  <c r="N1183" i="35"/>
  <c r="M1183" i="35"/>
  <c r="N1182" i="35"/>
  <c r="M1182" i="35"/>
  <c r="N1181" i="35"/>
  <c r="M1181" i="35"/>
  <c r="N1180" i="35"/>
  <c r="M1180" i="35"/>
  <c r="N1179" i="35"/>
  <c r="M1179" i="35"/>
  <c r="N1178" i="35"/>
  <c r="M1178" i="35"/>
  <c r="N1177" i="35"/>
  <c r="M1177" i="35"/>
  <c r="N1176" i="35"/>
  <c r="M1176" i="35"/>
  <c r="N1175" i="35"/>
  <c r="M1175" i="35"/>
  <c r="N1174" i="35"/>
  <c r="M1174" i="35"/>
  <c r="N1173" i="35"/>
  <c r="M1173" i="35"/>
  <c r="N1172" i="35"/>
  <c r="M1172" i="35"/>
  <c r="N1171" i="35"/>
  <c r="M1171" i="35"/>
  <c r="N1170" i="35"/>
  <c r="M1170" i="35"/>
  <c r="N1169" i="35"/>
  <c r="M1169" i="35"/>
  <c r="N1168" i="35"/>
  <c r="M1168" i="35"/>
  <c r="N1167" i="35"/>
  <c r="M1167" i="35"/>
  <c r="N1166" i="35"/>
  <c r="M1166" i="35"/>
  <c r="N1165" i="35"/>
  <c r="M1165" i="35"/>
  <c r="N1164" i="35"/>
  <c r="M1164" i="35"/>
  <c r="N1163" i="35"/>
  <c r="M1163" i="35"/>
  <c r="N1162" i="35"/>
  <c r="M1162" i="35"/>
  <c r="N1161" i="35"/>
  <c r="M1161" i="35"/>
  <c r="N1160" i="35"/>
  <c r="M1160" i="35"/>
  <c r="N1159" i="35"/>
  <c r="M1159" i="35"/>
  <c r="N1158" i="35"/>
  <c r="M1158" i="35"/>
  <c r="N1157" i="35"/>
  <c r="M1157" i="35"/>
  <c r="N1156" i="35"/>
  <c r="M1156" i="35"/>
  <c r="N1155" i="35"/>
  <c r="M1155" i="35"/>
  <c r="N1154" i="35"/>
  <c r="M1154" i="35"/>
  <c r="N1153" i="35"/>
  <c r="M1153" i="35"/>
  <c r="N1152" i="35"/>
  <c r="M1152" i="35"/>
  <c r="N1151" i="35"/>
  <c r="M1151" i="35"/>
  <c r="N1150" i="35"/>
  <c r="M1150" i="35"/>
  <c r="N1149" i="35"/>
  <c r="M1149" i="35"/>
  <c r="N1148" i="35"/>
  <c r="M1148" i="35"/>
  <c r="N1147" i="35"/>
  <c r="M1147" i="35"/>
  <c r="N1146" i="35"/>
  <c r="M1146" i="35"/>
  <c r="N1145" i="35"/>
  <c r="M1145" i="35"/>
  <c r="N1144" i="35"/>
  <c r="M1144" i="35"/>
  <c r="N1143" i="35"/>
  <c r="M1143" i="35"/>
  <c r="N1142" i="35"/>
  <c r="M1142" i="35"/>
  <c r="N1141" i="35"/>
  <c r="M1141" i="35"/>
  <c r="N1140" i="35"/>
  <c r="M1140" i="35"/>
  <c r="N1139" i="35"/>
  <c r="M1139" i="35"/>
  <c r="N1138" i="35"/>
  <c r="M1138" i="35"/>
  <c r="N1137" i="35"/>
  <c r="M1137" i="35"/>
  <c r="N1136" i="35"/>
  <c r="M1136" i="35"/>
  <c r="N1135" i="35"/>
  <c r="M1135" i="35"/>
  <c r="N1134" i="35"/>
  <c r="M1134" i="35"/>
  <c r="N1133" i="35"/>
  <c r="M1133" i="35"/>
  <c r="N1132" i="35"/>
  <c r="M1132" i="35"/>
  <c r="N1131" i="35"/>
  <c r="M1131" i="35"/>
  <c r="N1130" i="35"/>
  <c r="M1130" i="35"/>
  <c r="N1129" i="35"/>
  <c r="M1129" i="35"/>
  <c r="N1128" i="35"/>
  <c r="M1128" i="35"/>
  <c r="N1127" i="35"/>
  <c r="M1127" i="35"/>
  <c r="N1126" i="35"/>
  <c r="M1126" i="35"/>
  <c r="N1125" i="35"/>
  <c r="M1125" i="35"/>
  <c r="N1124" i="35"/>
  <c r="M1124" i="35"/>
  <c r="N1123" i="35"/>
  <c r="M1123" i="35"/>
  <c r="N1122" i="35"/>
  <c r="M1122" i="35"/>
  <c r="N1121" i="35"/>
  <c r="M1121" i="35"/>
  <c r="N1120" i="35"/>
  <c r="M1120" i="35"/>
  <c r="N1119" i="35"/>
  <c r="M1119" i="35"/>
  <c r="N1118" i="35"/>
  <c r="M1118" i="35"/>
  <c r="N1117" i="35"/>
  <c r="M1117" i="35"/>
  <c r="N1116" i="35"/>
  <c r="M1116" i="35"/>
  <c r="N1115" i="35"/>
  <c r="M1115" i="35"/>
  <c r="N1114" i="35"/>
  <c r="M1114" i="35"/>
  <c r="N1113" i="35"/>
  <c r="M1113" i="35"/>
  <c r="N1112" i="35"/>
  <c r="M1112" i="35"/>
  <c r="N1111" i="35"/>
  <c r="M1111" i="35"/>
  <c r="N1110" i="35"/>
  <c r="M1110" i="35"/>
  <c r="N1109" i="35"/>
  <c r="M1109" i="35"/>
  <c r="N1108" i="35"/>
  <c r="M1108" i="35"/>
  <c r="N1107" i="35"/>
  <c r="M1107" i="35"/>
  <c r="N1106" i="35"/>
  <c r="M1106" i="35"/>
  <c r="N1105" i="35"/>
  <c r="M1105" i="35"/>
  <c r="N1104" i="35"/>
  <c r="M1104" i="35"/>
  <c r="N1103" i="35"/>
  <c r="M1103" i="35"/>
  <c r="N1102" i="35"/>
  <c r="M1102" i="35"/>
  <c r="N1101" i="35"/>
  <c r="M1101" i="35"/>
  <c r="N1100" i="35"/>
  <c r="M1100" i="35"/>
  <c r="N1099" i="35"/>
  <c r="M1099" i="35"/>
  <c r="N1098" i="35"/>
  <c r="M1098" i="35"/>
  <c r="N1097" i="35"/>
  <c r="M1097" i="35"/>
  <c r="N1096" i="35"/>
  <c r="M1096" i="35"/>
  <c r="N1095" i="35"/>
  <c r="M1095" i="35"/>
  <c r="N1094" i="35"/>
  <c r="M1094" i="35"/>
  <c r="N1093" i="35"/>
  <c r="M1093" i="35"/>
  <c r="N1092" i="35"/>
  <c r="M1092" i="35"/>
  <c r="N1091" i="35"/>
  <c r="M1091" i="35"/>
  <c r="N1090" i="35"/>
  <c r="M1090" i="35"/>
  <c r="N1089" i="35"/>
  <c r="M1089" i="35"/>
  <c r="N1088" i="35"/>
  <c r="M1088" i="35"/>
  <c r="N1087" i="35"/>
  <c r="M1087" i="35"/>
  <c r="N1086" i="35"/>
  <c r="M1086" i="35"/>
  <c r="N1085" i="35"/>
  <c r="M1085" i="35"/>
  <c r="N1084" i="35"/>
  <c r="M1084" i="35"/>
  <c r="N1083" i="35"/>
  <c r="M1083" i="35"/>
  <c r="N1082" i="35"/>
  <c r="M1082" i="35"/>
  <c r="N1081" i="35"/>
  <c r="M1081" i="35"/>
  <c r="N1080" i="35"/>
  <c r="M1080" i="35"/>
  <c r="N1079" i="35"/>
  <c r="M1079" i="35"/>
  <c r="N1078" i="35"/>
  <c r="M1078" i="35"/>
  <c r="N1077" i="35"/>
  <c r="M1077" i="35"/>
  <c r="N1076" i="35"/>
  <c r="M1076" i="35"/>
  <c r="N1075" i="35"/>
  <c r="M1075" i="35"/>
  <c r="N1074" i="35"/>
  <c r="M1074" i="35"/>
  <c r="N1073" i="35"/>
  <c r="M1073" i="35"/>
  <c r="N1072" i="35"/>
  <c r="M1072" i="35"/>
  <c r="N1071" i="35"/>
  <c r="M1071" i="35"/>
  <c r="N1070" i="35"/>
  <c r="M1070" i="35"/>
  <c r="N1069" i="35"/>
  <c r="M1069" i="35"/>
  <c r="N1068" i="35"/>
  <c r="M1068" i="35"/>
  <c r="N1067" i="35"/>
  <c r="M1067" i="35"/>
  <c r="N1066" i="35"/>
  <c r="M1066" i="35"/>
  <c r="N1065" i="35"/>
  <c r="M1065" i="35"/>
  <c r="N1064" i="35"/>
  <c r="M1064" i="35"/>
  <c r="N1063" i="35"/>
  <c r="M1063" i="35"/>
  <c r="N1062" i="35"/>
  <c r="M1062" i="35"/>
  <c r="N1061" i="35"/>
  <c r="M1061" i="35"/>
  <c r="N1060" i="35"/>
  <c r="M1060" i="35"/>
  <c r="N1059" i="35"/>
  <c r="M1059" i="35"/>
  <c r="N1058" i="35"/>
  <c r="M1058" i="35"/>
  <c r="N1057" i="35"/>
  <c r="M1057" i="35"/>
  <c r="N1056" i="35"/>
  <c r="M1056" i="35"/>
  <c r="N1055" i="35"/>
  <c r="M1055" i="35"/>
  <c r="N1054" i="35"/>
  <c r="M1054" i="35"/>
  <c r="N1053" i="35"/>
  <c r="M1053" i="35"/>
  <c r="N1052" i="35"/>
  <c r="M1052" i="35"/>
  <c r="N1051" i="35"/>
  <c r="M1051" i="35"/>
  <c r="N1050" i="35"/>
  <c r="M1050" i="35"/>
  <c r="N1049" i="35"/>
  <c r="M1049" i="35"/>
  <c r="N1048" i="35"/>
  <c r="M1048" i="35"/>
  <c r="N1047" i="35"/>
  <c r="M1047" i="35"/>
  <c r="N1046" i="35"/>
  <c r="M1046" i="35"/>
  <c r="N1045" i="35"/>
  <c r="M1045" i="35"/>
  <c r="N1044" i="35"/>
  <c r="M1044" i="35"/>
  <c r="N1043" i="35"/>
  <c r="M1043" i="35"/>
  <c r="N1042" i="35"/>
  <c r="M1042" i="35"/>
  <c r="N1041" i="35"/>
  <c r="M1041" i="35"/>
  <c r="N1040" i="35"/>
  <c r="M1040" i="35"/>
  <c r="N1039" i="35"/>
  <c r="M1039" i="35"/>
  <c r="N1038" i="35"/>
  <c r="M1038" i="35"/>
  <c r="N1037" i="35"/>
  <c r="M1037" i="35"/>
  <c r="N1036" i="35"/>
  <c r="M1036" i="35"/>
  <c r="N1035" i="35"/>
  <c r="M1035" i="35"/>
  <c r="N1034" i="35"/>
  <c r="M1034" i="35"/>
  <c r="N1033" i="35"/>
  <c r="M1033" i="35"/>
  <c r="N1032" i="35"/>
  <c r="M1032" i="35"/>
  <c r="N1031" i="35"/>
  <c r="M1031" i="35"/>
  <c r="N1030" i="35"/>
  <c r="M1030" i="35"/>
  <c r="N1029" i="35"/>
  <c r="M1029" i="35"/>
  <c r="N1028" i="35"/>
  <c r="M1028" i="35"/>
  <c r="N1027" i="35"/>
  <c r="M1027" i="35"/>
  <c r="N1026" i="35"/>
  <c r="M1026" i="35"/>
  <c r="N1025" i="35"/>
  <c r="M1025" i="35"/>
  <c r="N1024" i="35"/>
  <c r="M1024" i="35"/>
  <c r="N1023" i="35"/>
  <c r="M1023" i="35"/>
  <c r="N1022" i="35"/>
  <c r="M1022" i="35"/>
  <c r="N1021" i="35"/>
  <c r="M1021" i="35"/>
  <c r="N1020" i="35"/>
  <c r="M1020" i="35"/>
  <c r="N1019" i="35"/>
  <c r="M1019" i="35"/>
  <c r="N1018" i="35"/>
  <c r="M1018" i="35"/>
  <c r="N1017" i="35"/>
  <c r="M1017" i="35"/>
  <c r="N1016" i="35"/>
  <c r="M1016" i="35"/>
  <c r="N1015" i="35"/>
  <c r="M1015" i="35"/>
  <c r="N1014" i="35"/>
  <c r="M1014" i="35"/>
  <c r="N1013" i="35"/>
  <c r="M1013" i="35"/>
  <c r="N1012" i="35"/>
  <c r="M1012" i="35"/>
  <c r="N1011" i="35"/>
  <c r="M1011" i="35"/>
  <c r="N1010" i="35"/>
  <c r="M1010" i="35"/>
  <c r="N1009" i="35"/>
  <c r="M1009" i="35"/>
  <c r="N1008" i="35"/>
  <c r="M1008" i="35"/>
  <c r="N1007" i="35"/>
  <c r="M1007" i="35"/>
  <c r="N1006" i="35"/>
  <c r="M1006" i="35"/>
  <c r="N1005" i="35"/>
  <c r="M1005" i="35"/>
  <c r="N1004" i="35"/>
  <c r="M1004" i="35"/>
  <c r="N1003" i="35"/>
  <c r="M1003" i="35"/>
  <c r="N1002" i="35"/>
  <c r="M1002" i="35"/>
  <c r="N1001" i="35"/>
  <c r="M1001" i="35"/>
  <c r="N1000" i="35"/>
  <c r="M1000" i="35"/>
  <c r="N999" i="35"/>
  <c r="M999" i="35"/>
  <c r="N998" i="35"/>
  <c r="M998" i="35"/>
  <c r="N997" i="35"/>
  <c r="M997" i="35"/>
  <c r="N996" i="35"/>
  <c r="M996" i="35"/>
  <c r="N995" i="35"/>
  <c r="M995" i="35"/>
  <c r="N994" i="35"/>
  <c r="M994" i="35"/>
  <c r="N993" i="35"/>
  <c r="M993" i="35"/>
  <c r="N992" i="35"/>
  <c r="M992" i="35"/>
  <c r="N991" i="35"/>
  <c r="M991" i="35"/>
  <c r="N990" i="35"/>
  <c r="M990" i="35"/>
  <c r="N989" i="35"/>
  <c r="M989" i="35"/>
  <c r="N988" i="35"/>
  <c r="M988" i="35"/>
  <c r="N987" i="35"/>
  <c r="M987" i="35"/>
  <c r="N986" i="35"/>
  <c r="M986" i="35"/>
  <c r="N985" i="35"/>
  <c r="M985" i="35"/>
  <c r="N984" i="35"/>
  <c r="M984" i="35"/>
  <c r="N983" i="35"/>
  <c r="M983" i="35"/>
  <c r="N982" i="35"/>
  <c r="M982" i="35"/>
  <c r="N981" i="35"/>
  <c r="M981" i="35"/>
  <c r="N980" i="35"/>
  <c r="M980" i="35"/>
  <c r="N979" i="35"/>
  <c r="M979" i="35"/>
  <c r="N978" i="35"/>
  <c r="M978" i="35"/>
  <c r="N977" i="35"/>
  <c r="M977" i="35"/>
  <c r="N976" i="35"/>
  <c r="M976" i="35"/>
  <c r="N975" i="35"/>
  <c r="M975" i="35"/>
  <c r="N974" i="35"/>
  <c r="M974" i="35"/>
  <c r="N973" i="35"/>
  <c r="M973" i="35"/>
  <c r="N972" i="35"/>
  <c r="M972" i="35"/>
  <c r="N971" i="35"/>
  <c r="M971" i="35"/>
  <c r="N970" i="35"/>
  <c r="M970" i="35"/>
  <c r="N969" i="35"/>
  <c r="M969" i="35"/>
  <c r="N968" i="35"/>
  <c r="M968" i="35"/>
  <c r="N967" i="35"/>
  <c r="M967" i="35"/>
  <c r="N966" i="35"/>
  <c r="M966" i="35"/>
  <c r="N965" i="35"/>
  <c r="M965" i="35"/>
  <c r="N964" i="35"/>
  <c r="M964" i="35"/>
  <c r="N963" i="35"/>
  <c r="M963" i="35"/>
  <c r="N962" i="35"/>
  <c r="M962" i="35"/>
  <c r="N961" i="35"/>
  <c r="M961" i="35"/>
  <c r="N960" i="35"/>
  <c r="M960" i="35"/>
  <c r="N959" i="35"/>
  <c r="M959" i="35"/>
  <c r="N958" i="35"/>
  <c r="M958" i="35"/>
  <c r="N957" i="35"/>
  <c r="M957" i="35"/>
  <c r="N956" i="35"/>
  <c r="M956" i="35"/>
  <c r="N955" i="35"/>
  <c r="M955" i="35"/>
  <c r="N954" i="35"/>
  <c r="M954" i="35"/>
  <c r="N953" i="35"/>
  <c r="M953" i="35"/>
  <c r="N952" i="35"/>
  <c r="M952" i="35"/>
  <c r="N951" i="35"/>
  <c r="M951" i="35"/>
  <c r="N950" i="35"/>
  <c r="M950" i="35"/>
  <c r="N949" i="35"/>
  <c r="M949" i="35"/>
  <c r="N948" i="35"/>
  <c r="M948" i="35"/>
  <c r="N947" i="35"/>
  <c r="M947" i="35"/>
  <c r="N946" i="35"/>
  <c r="M946" i="35"/>
  <c r="N945" i="35"/>
  <c r="M945" i="35"/>
  <c r="N944" i="35"/>
  <c r="M944" i="35"/>
  <c r="N943" i="35"/>
  <c r="M943" i="35"/>
  <c r="N942" i="35"/>
  <c r="M942" i="35"/>
  <c r="N941" i="35"/>
  <c r="M941" i="35"/>
  <c r="N940" i="35"/>
  <c r="M940" i="35"/>
  <c r="N939" i="35"/>
  <c r="M939" i="35"/>
  <c r="N938" i="35"/>
  <c r="M938" i="35"/>
  <c r="N937" i="35"/>
  <c r="M937" i="35"/>
  <c r="N936" i="35"/>
  <c r="M936" i="35"/>
  <c r="N935" i="35"/>
  <c r="M935" i="35"/>
  <c r="N934" i="35"/>
  <c r="M934" i="35"/>
  <c r="N933" i="35"/>
  <c r="M933" i="35"/>
  <c r="N932" i="35"/>
  <c r="M932" i="35"/>
  <c r="N931" i="35"/>
  <c r="M931" i="35"/>
  <c r="N930" i="35"/>
  <c r="M930" i="35"/>
  <c r="N929" i="35"/>
  <c r="M929" i="35"/>
  <c r="N928" i="35"/>
  <c r="M928" i="35"/>
  <c r="N927" i="35"/>
  <c r="M927" i="35"/>
  <c r="N926" i="35"/>
  <c r="M926" i="35"/>
  <c r="N925" i="35"/>
  <c r="M925" i="35"/>
  <c r="N924" i="35"/>
  <c r="M924" i="35"/>
  <c r="N923" i="35"/>
  <c r="M923" i="35"/>
  <c r="N922" i="35"/>
  <c r="M922" i="35"/>
  <c r="N921" i="35"/>
  <c r="M921" i="35"/>
  <c r="N920" i="35"/>
  <c r="M920" i="35"/>
  <c r="N919" i="35"/>
  <c r="M919" i="35"/>
  <c r="N918" i="35"/>
  <c r="M918" i="35"/>
  <c r="N917" i="35"/>
  <c r="M917" i="35"/>
  <c r="N916" i="35"/>
  <c r="M916" i="35"/>
  <c r="N915" i="35"/>
  <c r="M915" i="35"/>
  <c r="N914" i="35"/>
  <c r="M914" i="35"/>
  <c r="N913" i="35"/>
  <c r="M913" i="35"/>
  <c r="N912" i="35"/>
  <c r="M912" i="35"/>
  <c r="N911" i="35"/>
  <c r="M911" i="35"/>
  <c r="N910" i="35"/>
  <c r="M910" i="35"/>
  <c r="N909" i="35"/>
  <c r="M909" i="35"/>
  <c r="N908" i="35"/>
  <c r="M908" i="35"/>
  <c r="N907" i="35"/>
  <c r="M907" i="35"/>
  <c r="N906" i="35"/>
  <c r="M906" i="35"/>
  <c r="N905" i="35"/>
  <c r="M905" i="35"/>
  <c r="N904" i="35"/>
  <c r="M904" i="35"/>
  <c r="N903" i="35"/>
  <c r="M903" i="35"/>
  <c r="N902" i="35"/>
  <c r="M902" i="35"/>
  <c r="N901" i="35"/>
  <c r="M901" i="35"/>
  <c r="N900" i="35"/>
  <c r="M900" i="35"/>
  <c r="N899" i="35"/>
  <c r="M899" i="35"/>
  <c r="N898" i="35"/>
  <c r="M898" i="35"/>
  <c r="N897" i="35"/>
  <c r="M897" i="35"/>
  <c r="N896" i="35"/>
  <c r="M896" i="35"/>
  <c r="N895" i="35"/>
  <c r="M895" i="35"/>
  <c r="N894" i="35"/>
  <c r="M894" i="35"/>
  <c r="N893" i="35"/>
  <c r="M893" i="35"/>
  <c r="N892" i="35"/>
  <c r="M892" i="35"/>
  <c r="N891" i="35"/>
  <c r="M891" i="35"/>
  <c r="N890" i="35"/>
  <c r="M890" i="35"/>
  <c r="N889" i="35"/>
  <c r="M889" i="35"/>
  <c r="N888" i="35"/>
  <c r="M888" i="35"/>
  <c r="N887" i="35"/>
  <c r="M887" i="35"/>
  <c r="N886" i="35"/>
  <c r="M886" i="35"/>
  <c r="N885" i="35"/>
  <c r="M885" i="35"/>
  <c r="N884" i="35"/>
  <c r="M884" i="35"/>
  <c r="N883" i="35"/>
  <c r="M883" i="35"/>
  <c r="N882" i="35"/>
  <c r="M882" i="35"/>
  <c r="N881" i="35"/>
  <c r="M881" i="35"/>
  <c r="N880" i="35"/>
  <c r="M880" i="35"/>
  <c r="N879" i="35"/>
  <c r="M879" i="35"/>
  <c r="N878" i="35"/>
  <c r="M878" i="35"/>
  <c r="N877" i="35"/>
  <c r="M877" i="35"/>
  <c r="N876" i="35"/>
  <c r="M876" i="35"/>
  <c r="N875" i="35"/>
  <c r="M875" i="35"/>
  <c r="N874" i="35"/>
  <c r="M874" i="35"/>
  <c r="N873" i="35"/>
  <c r="M873" i="35"/>
  <c r="N872" i="35"/>
  <c r="M872" i="35"/>
  <c r="N871" i="35"/>
  <c r="M871" i="35"/>
  <c r="N870" i="35"/>
  <c r="M870" i="35"/>
  <c r="N869" i="35"/>
  <c r="M869" i="35"/>
  <c r="N868" i="35"/>
  <c r="M868" i="35"/>
  <c r="N867" i="35"/>
  <c r="M867" i="35"/>
  <c r="N866" i="35"/>
  <c r="M866" i="35"/>
  <c r="N865" i="35"/>
  <c r="M865" i="35"/>
  <c r="N864" i="35"/>
  <c r="M864" i="35"/>
  <c r="N863" i="35"/>
  <c r="M863" i="35"/>
  <c r="N862" i="35"/>
  <c r="M862" i="35"/>
  <c r="N861" i="35"/>
  <c r="M861" i="35"/>
  <c r="N860" i="35"/>
  <c r="M860" i="35"/>
  <c r="N859" i="35"/>
  <c r="M859" i="35"/>
  <c r="N858" i="35"/>
  <c r="M858" i="35"/>
  <c r="N857" i="35"/>
  <c r="M857" i="35"/>
  <c r="N856" i="35"/>
  <c r="M856" i="35"/>
  <c r="N855" i="35"/>
  <c r="M855" i="35"/>
  <c r="N854" i="35"/>
  <c r="M854" i="35"/>
  <c r="N853" i="35"/>
  <c r="M853" i="35"/>
  <c r="N852" i="35"/>
  <c r="M852" i="35"/>
  <c r="N851" i="35"/>
  <c r="M851" i="35"/>
  <c r="N850" i="35"/>
  <c r="M850" i="35"/>
  <c r="N849" i="35"/>
  <c r="M849" i="35"/>
  <c r="N848" i="35"/>
  <c r="M848" i="35"/>
  <c r="N847" i="35"/>
  <c r="M847" i="35"/>
  <c r="N846" i="35"/>
  <c r="M846" i="35"/>
  <c r="N845" i="35"/>
  <c r="M845" i="35"/>
  <c r="N844" i="35"/>
  <c r="M844" i="35"/>
  <c r="N843" i="35"/>
  <c r="M843" i="35"/>
  <c r="N842" i="35"/>
  <c r="M842" i="35"/>
  <c r="N841" i="35"/>
  <c r="M841" i="35"/>
  <c r="N840" i="35"/>
  <c r="M840" i="35"/>
  <c r="N839" i="35"/>
  <c r="M839" i="35"/>
  <c r="N838" i="35"/>
  <c r="M838" i="35"/>
  <c r="N837" i="35"/>
  <c r="M837" i="35"/>
  <c r="N836" i="35"/>
  <c r="M836" i="35"/>
  <c r="N835" i="35"/>
  <c r="M835" i="35"/>
  <c r="N834" i="35"/>
  <c r="M834" i="35"/>
  <c r="N833" i="35"/>
  <c r="M833" i="35"/>
  <c r="N832" i="35"/>
  <c r="M832" i="35"/>
  <c r="N831" i="35"/>
  <c r="M831" i="35"/>
  <c r="N830" i="35"/>
  <c r="M830" i="35"/>
  <c r="N829" i="35"/>
  <c r="M829" i="35"/>
  <c r="N828" i="35"/>
  <c r="M828" i="35"/>
  <c r="M827" i="35"/>
  <c r="M826" i="35"/>
  <c r="M825" i="35"/>
  <c r="M824" i="35"/>
  <c r="M823" i="35"/>
  <c r="M822" i="35"/>
  <c r="M821" i="35"/>
  <c r="M820" i="35"/>
  <c r="M819" i="35"/>
  <c r="M818" i="35"/>
  <c r="M817" i="35"/>
  <c r="M816" i="35"/>
  <c r="M815" i="35"/>
  <c r="M814" i="35"/>
  <c r="M813" i="35"/>
  <c r="M812" i="35"/>
  <c r="M811" i="35"/>
  <c r="M810" i="35"/>
  <c r="M809" i="35"/>
  <c r="M808" i="35"/>
  <c r="M807" i="35"/>
  <c r="M806" i="35"/>
  <c r="M805" i="35"/>
  <c r="M804" i="35"/>
  <c r="M803" i="35"/>
  <c r="M802" i="35"/>
  <c r="M801" i="35"/>
  <c r="M800" i="35"/>
  <c r="M799" i="35"/>
  <c r="M798" i="35"/>
  <c r="M797" i="35"/>
  <c r="M796" i="35"/>
  <c r="M795" i="35"/>
  <c r="M794" i="35"/>
  <c r="M793" i="35"/>
  <c r="M792" i="35"/>
  <c r="M791" i="35"/>
  <c r="M790" i="35"/>
  <c r="M789" i="35"/>
  <c r="M788" i="35"/>
  <c r="M787" i="35"/>
  <c r="M786" i="35"/>
  <c r="M785" i="35"/>
  <c r="M784" i="35"/>
  <c r="M783" i="35"/>
  <c r="M782" i="35"/>
  <c r="M781" i="35"/>
  <c r="M780" i="35"/>
  <c r="M779" i="35"/>
  <c r="M778" i="35"/>
  <c r="M777" i="35"/>
  <c r="M776" i="35"/>
  <c r="M775" i="35"/>
  <c r="M774" i="35"/>
  <c r="M773" i="35"/>
  <c r="M772" i="35"/>
  <c r="M771" i="35"/>
  <c r="M770" i="35"/>
  <c r="M769" i="35"/>
  <c r="M768" i="35"/>
  <c r="M767" i="35"/>
  <c r="M766" i="35"/>
  <c r="M765" i="35"/>
  <c r="M764" i="35"/>
  <c r="M763" i="35"/>
  <c r="M762" i="35"/>
  <c r="M761" i="35"/>
  <c r="M760" i="35"/>
  <c r="M759" i="35"/>
  <c r="M758" i="35"/>
  <c r="M757" i="35"/>
  <c r="M756" i="35"/>
  <c r="M755" i="35"/>
  <c r="M754" i="35"/>
  <c r="M753" i="35"/>
  <c r="M752" i="35"/>
  <c r="M751" i="35"/>
  <c r="M750" i="35"/>
  <c r="M749" i="35"/>
  <c r="M748" i="35"/>
  <c r="M747" i="35"/>
  <c r="M746" i="35"/>
  <c r="M745" i="35"/>
  <c r="M744" i="35"/>
  <c r="M743" i="35"/>
  <c r="M742" i="35"/>
  <c r="M741" i="35"/>
  <c r="M740" i="35"/>
  <c r="M739" i="35"/>
  <c r="M738" i="35"/>
  <c r="M737" i="35"/>
  <c r="M736" i="35"/>
  <c r="M735" i="35"/>
  <c r="M734" i="35"/>
  <c r="M733" i="35"/>
  <c r="M732" i="35"/>
  <c r="M731" i="35"/>
  <c r="M730" i="35"/>
  <c r="M729" i="35"/>
  <c r="M728" i="35"/>
  <c r="M727" i="35"/>
  <c r="M726" i="35"/>
  <c r="M725" i="35"/>
  <c r="M724" i="35"/>
  <c r="M723" i="35"/>
  <c r="M722" i="35"/>
  <c r="M721" i="35"/>
  <c r="M720" i="35"/>
  <c r="M719" i="35"/>
  <c r="M718" i="35"/>
  <c r="M717" i="35"/>
  <c r="M716" i="35"/>
  <c r="M715" i="35"/>
  <c r="M714" i="35"/>
  <c r="M713" i="35"/>
  <c r="M712" i="35"/>
  <c r="M711" i="35"/>
  <c r="M710" i="35"/>
  <c r="M709" i="35"/>
  <c r="M708" i="35"/>
  <c r="M707" i="35"/>
  <c r="M706" i="35"/>
  <c r="M705" i="35"/>
  <c r="M704" i="35"/>
  <c r="M703" i="35"/>
  <c r="M702" i="35"/>
  <c r="M701" i="35"/>
  <c r="M700" i="35"/>
  <c r="M699" i="35"/>
  <c r="M698" i="35"/>
  <c r="M697" i="35"/>
  <c r="M696" i="35"/>
  <c r="M695" i="35"/>
  <c r="M694" i="35"/>
  <c r="M693" i="35"/>
  <c r="M692" i="35"/>
  <c r="M691" i="35"/>
  <c r="M690" i="35"/>
  <c r="M689" i="35"/>
  <c r="M688" i="35"/>
  <c r="M687" i="35"/>
  <c r="M686" i="35"/>
  <c r="M685" i="35"/>
  <c r="M684" i="35"/>
  <c r="M683" i="35"/>
  <c r="M682" i="35"/>
  <c r="M681" i="35"/>
  <c r="M680" i="35"/>
  <c r="M679" i="35"/>
  <c r="M678" i="35"/>
  <c r="M677" i="35"/>
  <c r="M676" i="35"/>
  <c r="M675" i="35"/>
  <c r="M674" i="35"/>
  <c r="M673" i="35"/>
  <c r="M672" i="35"/>
  <c r="M671" i="35"/>
  <c r="M670" i="35"/>
  <c r="M669" i="35"/>
  <c r="M668" i="35"/>
  <c r="M667" i="35"/>
  <c r="M666" i="35"/>
  <c r="M665" i="35"/>
  <c r="M664" i="35"/>
  <c r="M663" i="35"/>
  <c r="M662" i="35"/>
  <c r="M661" i="35"/>
  <c r="M660" i="35"/>
  <c r="M659" i="35"/>
  <c r="M658" i="35"/>
  <c r="M657" i="35"/>
  <c r="M656" i="35"/>
  <c r="M655" i="35"/>
  <c r="M654" i="35"/>
  <c r="M653" i="35"/>
  <c r="M652" i="35"/>
  <c r="M651" i="35"/>
  <c r="M650" i="35"/>
  <c r="M649" i="35"/>
  <c r="M648" i="35"/>
  <c r="M647" i="35"/>
  <c r="M646" i="35"/>
  <c r="M645" i="35"/>
  <c r="M644" i="35"/>
  <c r="M643" i="35"/>
  <c r="M642" i="35"/>
  <c r="M641" i="35"/>
  <c r="M640" i="35"/>
  <c r="M639" i="35"/>
  <c r="M638" i="35"/>
  <c r="M637" i="35"/>
  <c r="M636" i="35"/>
  <c r="M635" i="35"/>
  <c r="M634" i="35"/>
  <c r="M633" i="35"/>
  <c r="M632" i="35"/>
  <c r="M631" i="35"/>
  <c r="M630" i="35"/>
  <c r="M629" i="35"/>
  <c r="M628" i="35"/>
  <c r="M627" i="35"/>
  <c r="M626" i="35"/>
  <c r="M625" i="35"/>
  <c r="M624" i="35"/>
  <c r="M623" i="35"/>
  <c r="M622" i="35"/>
  <c r="M621" i="35"/>
  <c r="M620" i="35"/>
  <c r="M619" i="35"/>
  <c r="M618" i="35"/>
  <c r="M617" i="35"/>
  <c r="M616" i="35"/>
  <c r="M615" i="35"/>
  <c r="M614" i="35"/>
  <c r="M613" i="35"/>
  <c r="M612" i="35"/>
  <c r="M611" i="35"/>
  <c r="M610" i="35"/>
  <c r="M609" i="35"/>
  <c r="M608" i="35"/>
  <c r="M607" i="35"/>
  <c r="M606" i="35"/>
  <c r="M605" i="35"/>
  <c r="M604" i="35"/>
  <c r="M603" i="35"/>
  <c r="M602" i="35"/>
  <c r="M601" i="35"/>
  <c r="M600" i="35"/>
  <c r="M599" i="35"/>
  <c r="M598" i="35"/>
  <c r="M597" i="35"/>
  <c r="M596" i="35"/>
  <c r="M595" i="35"/>
  <c r="M594" i="35"/>
  <c r="M593" i="35"/>
  <c r="M592" i="35"/>
  <c r="M591" i="35"/>
  <c r="M590" i="35"/>
  <c r="M589" i="35"/>
  <c r="M588" i="35"/>
  <c r="M587" i="35"/>
  <c r="M586" i="35"/>
  <c r="M585" i="35"/>
  <c r="M584" i="35"/>
  <c r="M583" i="35"/>
  <c r="M582" i="35"/>
  <c r="M581" i="35"/>
  <c r="M580" i="35"/>
  <c r="M579" i="35"/>
  <c r="M578" i="35"/>
  <c r="M577" i="35"/>
  <c r="M576" i="35"/>
  <c r="M575" i="35"/>
  <c r="M574" i="35"/>
  <c r="M573" i="35"/>
  <c r="M572" i="35"/>
  <c r="M571" i="35"/>
  <c r="M570" i="35"/>
  <c r="M569" i="35"/>
  <c r="M568" i="35"/>
  <c r="M567" i="35"/>
  <c r="M566" i="35"/>
  <c r="M565" i="35"/>
  <c r="M564" i="35"/>
  <c r="M563" i="35"/>
  <c r="M562" i="35"/>
  <c r="M561" i="35"/>
  <c r="M560" i="35"/>
  <c r="M559" i="35"/>
  <c r="M558" i="35"/>
  <c r="M557" i="35"/>
  <c r="M556" i="35"/>
  <c r="M555" i="35"/>
  <c r="M554" i="35"/>
  <c r="M553" i="35"/>
  <c r="M552" i="35"/>
  <c r="M551" i="35"/>
  <c r="M550" i="35"/>
  <c r="M549" i="35"/>
  <c r="M548" i="35"/>
  <c r="M547" i="35"/>
  <c r="M546" i="35"/>
  <c r="M545" i="35"/>
  <c r="M544" i="35"/>
  <c r="M543" i="35"/>
  <c r="M542" i="35"/>
  <c r="M541" i="35"/>
  <c r="M540" i="35"/>
  <c r="M539" i="35"/>
  <c r="M538" i="35"/>
  <c r="M537" i="35"/>
  <c r="M536" i="35"/>
  <c r="M535" i="35"/>
  <c r="M534" i="35"/>
  <c r="M533" i="35"/>
  <c r="M532" i="35"/>
  <c r="M531" i="35"/>
  <c r="M530" i="35"/>
  <c r="M529" i="35"/>
  <c r="M528" i="35"/>
  <c r="M527" i="35"/>
  <c r="M526" i="35"/>
  <c r="M525" i="35"/>
  <c r="M524" i="35"/>
  <c r="M523" i="35"/>
  <c r="M522" i="35"/>
  <c r="M521" i="35"/>
  <c r="M520" i="35"/>
  <c r="M519" i="35"/>
  <c r="M518" i="35"/>
  <c r="M517" i="35"/>
  <c r="M516" i="35"/>
  <c r="M515" i="35"/>
  <c r="M514" i="35"/>
  <c r="M513" i="35"/>
  <c r="M512" i="35"/>
  <c r="M511" i="35"/>
  <c r="M510" i="35"/>
  <c r="M509" i="35"/>
  <c r="M508" i="35"/>
  <c r="M507" i="35"/>
  <c r="M506" i="35"/>
  <c r="M505" i="35"/>
  <c r="M504" i="35"/>
  <c r="M503" i="35"/>
  <c r="M502" i="35"/>
  <c r="M501" i="35"/>
  <c r="M500" i="35"/>
  <c r="M499" i="35"/>
  <c r="M498" i="35"/>
  <c r="M497" i="35"/>
  <c r="M496" i="35"/>
  <c r="M495" i="35"/>
  <c r="M494" i="35"/>
  <c r="M493" i="35"/>
  <c r="M492" i="35"/>
  <c r="M491" i="35"/>
  <c r="M490" i="35"/>
  <c r="M489" i="35"/>
  <c r="M488" i="35"/>
  <c r="M487" i="35"/>
  <c r="M486" i="35"/>
  <c r="M485" i="35"/>
  <c r="M484" i="35"/>
  <c r="M483" i="35"/>
  <c r="M482" i="35"/>
  <c r="M481" i="35"/>
  <c r="M480" i="35"/>
  <c r="M479" i="35"/>
  <c r="M478" i="35"/>
  <c r="M477" i="35"/>
  <c r="M476" i="35"/>
  <c r="M475" i="35"/>
  <c r="M474" i="35"/>
  <c r="M473" i="35"/>
  <c r="M472" i="35"/>
  <c r="M471" i="35"/>
  <c r="M470" i="35"/>
  <c r="M469" i="35"/>
  <c r="M468" i="35"/>
  <c r="M467" i="35"/>
  <c r="M466" i="35"/>
  <c r="M465" i="35"/>
  <c r="M464" i="35"/>
  <c r="M463" i="35"/>
  <c r="M462" i="35"/>
  <c r="M461" i="35"/>
  <c r="M460" i="35"/>
  <c r="M459" i="35"/>
  <c r="M458" i="35"/>
  <c r="M457" i="35"/>
  <c r="M456" i="35"/>
  <c r="M455" i="35"/>
  <c r="M454" i="35"/>
  <c r="M453" i="35"/>
  <c r="M452" i="35"/>
  <c r="M451" i="35"/>
  <c r="M450" i="35"/>
  <c r="M449" i="35"/>
  <c r="M448" i="35"/>
  <c r="M447" i="35"/>
  <c r="M446" i="35"/>
  <c r="M445" i="35"/>
  <c r="M444" i="35"/>
  <c r="M443" i="35"/>
  <c r="M442" i="35"/>
  <c r="M441" i="35"/>
  <c r="M440" i="35"/>
  <c r="M439" i="35"/>
  <c r="M438" i="35"/>
  <c r="M437" i="35"/>
  <c r="M436" i="35"/>
  <c r="M435" i="35"/>
  <c r="M434" i="35"/>
  <c r="M433" i="35"/>
  <c r="M432" i="35"/>
  <c r="M431" i="35"/>
  <c r="M430" i="35"/>
  <c r="M429" i="35"/>
  <c r="M428" i="35"/>
  <c r="M427" i="35"/>
  <c r="M426" i="35"/>
  <c r="M425" i="35"/>
  <c r="M424" i="35"/>
  <c r="M423" i="35"/>
  <c r="M422" i="35"/>
  <c r="M421" i="35"/>
  <c r="M420" i="35"/>
  <c r="M419" i="35"/>
  <c r="M418" i="35"/>
  <c r="M417" i="35"/>
  <c r="M416" i="35"/>
  <c r="M415" i="35"/>
  <c r="M414" i="35"/>
  <c r="M413" i="35"/>
  <c r="M412" i="35"/>
  <c r="M411" i="35"/>
  <c r="M410" i="35"/>
  <c r="M409" i="35"/>
  <c r="M408" i="35"/>
  <c r="M407" i="35"/>
  <c r="M406" i="35"/>
  <c r="M405" i="35"/>
  <c r="M404" i="35"/>
  <c r="M403" i="35"/>
  <c r="M402" i="35"/>
  <c r="M401" i="35"/>
  <c r="M400" i="35"/>
  <c r="M399" i="35"/>
  <c r="M398" i="35"/>
  <c r="M397" i="35"/>
  <c r="M396" i="35"/>
  <c r="M395" i="35"/>
  <c r="M394" i="35"/>
  <c r="M393" i="35"/>
  <c r="M392" i="35"/>
  <c r="M391" i="35"/>
  <c r="M390" i="35"/>
  <c r="M389" i="35"/>
  <c r="M388" i="35"/>
  <c r="M387" i="35"/>
  <c r="M386" i="35"/>
  <c r="M385" i="35"/>
  <c r="M384" i="35"/>
  <c r="M383" i="35"/>
  <c r="M382" i="35"/>
  <c r="M381" i="35"/>
  <c r="M380" i="35"/>
  <c r="M379" i="35"/>
  <c r="M378" i="35"/>
  <c r="M377" i="35"/>
  <c r="M376" i="35"/>
  <c r="M375" i="35"/>
  <c r="M374" i="35"/>
  <c r="M373" i="35"/>
  <c r="M372" i="35"/>
  <c r="M371" i="35"/>
  <c r="M370" i="35"/>
  <c r="M369" i="35"/>
  <c r="M368" i="35"/>
  <c r="M367" i="35"/>
  <c r="M366" i="35"/>
  <c r="M365" i="35"/>
  <c r="M364" i="35"/>
  <c r="M363" i="35"/>
  <c r="M362" i="35"/>
  <c r="M361" i="35"/>
  <c r="M360" i="35"/>
  <c r="M359" i="35"/>
  <c r="M358" i="35"/>
  <c r="M357" i="35"/>
  <c r="M356" i="35"/>
  <c r="M355" i="35"/>
  <c r="M354" i="35"/>
  <c r="M353" i="35"/>
  <c r="M352" i="35"/>
  <c r="M351" i="35"/>
  <c r="M350" i="35"/>
  <c r="M349" i="35"/>
  <c r="M348" i="35"/>
  <c r="M347" i="35"/>
  <c r="M346" i="35"/>
  <c r="M345" i="35"/>
  <c r="M344" i="35"/>
  <c r="M343" i="35"/>
  <c r="M342" i="35"/>
  <c r="M341" i="35"/>
  <c r="M340" i="35"/>
  <c r="M339" i="35"/>
  <c r="M338" i="35"/>
  <c r="M337" i="35"/>
  <c r="M336" i="35"/>
  <c r="M335" i="35"/>
  <c r="M334" i="35"/>
  <c r="M333" i="35"/>
  <c r="M332" i="35"/>
  <c r="M331" i="35"/>
  <c r="M330" i="35"/>
  <c r="M329" i="35"/>
  <c r="M328" i="35"/>
  <c r="M327" i="35"/>
  <c r="M326" i="35"/>
  <c r="M325" i="35"/>
  <c r="M324" i="35"/>
  <c r="M323" i="35"/>
  <c r="M322" i="35"/>
  <c r="M321" i="35"/>
  <c r="M320" i="35"/>
  <c r="M319" i="35"/>
  <c r="M318" i="35"/>
  <c r="M317" i="35"/>
  <c r="M316" i="35"/>
  <c r="M315" i="35"/>
  <c r="M314" i="35"/>
  <c r="M313" i="35"/>
  <c r="M312" i="35"/>
  <c r="M311" i="35"/>
  <c r="M310" i="35"/>
  <c r="M309" i="35"/>
  <c r="M308" i="35"/>
  <c r="M307" i="35"/>
  <c r="M306" i="35"/>
  <c r="M305" i="35"/>
  <c r="M304" i="35"/>
  <c r="M303" i="35"/>
  <c r="M302" i="35"/>
  <c r="M301" i="35"/>
  <c r="M300" i="35"/>
  <c r="M299" i="35"/>
  <c r="M298" i="35"/>
  <c r="M297" i="35"/>
  <c r="M296" i="35"/>
  <c r="M295" i="35"/>
  <c r="M294" i="35"/>
  <c r="M293" i="35"/>
  <c r="M292" i="35"/>
  <c r="M291" i="35"/>
  <c r="M290" i="35"/>
  <c r="M289" i="35"/>
  <c r="M288" i="35"/>
  <c r="M287" i="35"/>
  <c r="M286" i="35"/>
  <c r="M285" i="35"/>
  <c r="M284" i="35"/>
  <c r="M283" i="35"/>
  <c r="M282" i="35"/>
  <c r="M281" i="35"/>
  <c r="M280" i="35"/>
  <c r="M279" i="35"/>
  <c r="M278" i="35"/>
  <c r="M277" i="35"/>
  <c r="M276" i="35"/>
  <c r="M275" i="35"/>
  <c r="M274" i="35"/>
  <c r="M273" i="35"/>
  <c r="M272" i="35"/>
  <c r="M271" i="35"/>
  <c r="M270" i="35"/>
  <c r="M269" i="35"/>
  <c r="M268" i="35"/>
  <c r="M267" i="35"/>
  <c r="M266" i="35"/>
  <c r="M265" i="35"/>
  <c r="M264" i="35"/>
  <c r="M263" i="35"/>
  <c r="M262" i="35"/>
  <c r="M261" i="35"/>
  <c r="M260" i="35"/>
  <c r="M259" i="35"/>
  <c r="M258" i="35"/>
  <c r="M257" i="35"/>
  <c r="M256" i="35"/>
  <c r="M255" i="35"/>
  <c r="M254" i="35"/>
  <c r="M253" i="35"/>
  <c r="M252" i="35"/>
  <c r="M251" i="35"/>
  <c r="M250" i="35"/>
  <c r="M249" i="35"/>
  <c r="M248" i="35"/>
  <c r="M247" i="35"/>
  <c r="M246" i="35"/>
  <c r="M245" i="35"/>
  <c r="M244" i="35"/>
  <c r="M243" i="35"/>
  <c r="M242" i="35"/>
  <c r="M241" i="35"/>
  <c r="M240" i="35"/>
  <c r="M239" i="35"/>
  <c r="M238" i="35"/>
  <c r="M237" i="35"/>
  <c r="M236" i="35"/>
  <c r="M235" i="35"/>
  <c r="M234" i="35"/>
  <c r="M233" i="35"/>
  <c r="M232" i="35"/>
  <c r="M231" i="35"/>
  <c r="M230" i="35"/>
  <c r="M229" i="35"/>
  <c r="M228" i="35"/>
  <c r="M227" i="35"/>
  <c r="M226" i="35"/>
  <c r="M225" i="35"/>
  <c r="M224" i="35"/>
  <c r="M223" i="35"/>
  <c r="M222" i="35"/>
  <c r="M221" i="35"/>
  <c r="M220" i="35"/>
  <c r="M219" i="35"/>
  <c r="M218" i="35"/>
  <c r="M217" i="35"/>
  <c r="M216" i="35"/>
  <c r="M215" i="35"/>
  <c r="M214" i="35"/>
  <c r="M213" i="35"/>
  <c r="M212" i="35"/>
  <c r="M211" i="35"/>
  <c r="M210" i="35"/>
  <c r="M209" i="35"/>
  <c r="M208" i="35"/>
  <c r="M207" i="35"/>
  <c r="M206" i="35"/>
  <c r="M205" i="35"/>
  <c r="M204" i="35"/>
  <c r="M203" i="35"/>
  <c r="M202" i="35"/>
  <c r="M201" i="35"/>
  <c r="M200" i="35"/>
  <c r="M199" i="35"/>
  <c r="M198" i="35"/>
  <c r="M197" i="35"/>
  <c r="M196" i="35"/>
  <c r="M195" i="35"/>
  <c r="M194" i="35"/>
  <c r="M193" i="35"/>
  <c r="M192" i="35"/>
  <c r="M191" i="35"/>
  <c r="M190" i="35"/>
  <c r="M189" i="35"/>
  <c r="M188" i="35"/>
  <c r="M187" i="35"/>
  <c r="M186" i="35"/>
  <c r="M185" i="35"/>
  <c r="M184" i="35"/>
  <c r="M183" i="35"/>
  <c r="M182" i="35"/>
  <c r="M181" i="35"/>
  <c r="M180" i="35"/>
  <c r="M179" i="35"/>
  <c r="M178" i="35"/>
  <c r="M177" i="35"/>
  <c r="M176" i="35"/>
  <c r="M175" i="35"/>
  <c r="M174" i="35"/>
  <c r="M173" i="35"/>
  <c r="M172" i="35"/>
  <c r="M171" i="35"/>
  <c r="M170" i="35"/>
  <c r="M169" i="35"/>
  <c r="M168" i="35"/>
  <c r="M167" i="35"/>
  <c r="M166" i="35"/>
  <c r="M165" i="35"/>
  <c r="M164" i="35"/>
  <c r="M163" i="35"/>
  <c r="M162" i="35"/>
  <c r="M161" i="35"/>
  <c r="M160" i="35"/>
  <c r="M159" i="35"/>
  <c r="M158" i="35"/>
  <c r="M157" i="35"/>
  <c r="M156" i="35"/>
  <c r="M155" i="35"/>
  <c r="M154" i="35"/>
  <c r="M153" i="35"/>
  <c r="M152" i="35"/>
  <c r="M151" i="35"/>
  <c r="M150" i="35"/>
  <c r="M149" i="35"/>
  <c r="M148" i="35"/>
  <c r="M147" i="35"/>
  <c r="M146" i="35"/>
  <c r="M145" i="35"/>
  <c r="M144" i="35"/>
  <c r="M143" i="35"/>
  <c r="M142" i="35"/>
  <c r="M141" i="35"/>
  <c r="M140" i="35"/>
  <c r="M139" i="35"/>
  <c r="M138" i="35"/>
  <c r="M137" i="35"/>
  <c r="M136" i="35"/>
  <c r="M135" i="35"/>
  <c r="M134" i="35"/>
  <c r="M133" i="35"/>
  <c r="M132" i="35"/>
  <c r="M131" i="35"/>
  <c r="M130" i="35"/>
  <c r="M129" i="35"/>
  <c r="M128" i="35"/>
  <c r="M127" i="35"/>
  <c r="M126" i="35"/>
  <c r="M125" i="35"/>
  <c r="M124" i="35"/>
  <c r="M123" i="35"/>
  <c r="M122" i="35"/>
  <c r="M121" i="35"/>
  <c r="M120" i="35"/>
  <c r="M119" i="35"/>
  <c r="M118" i="35"/>
  <c r="M117" i="35"/>
  <c r="M116" i="35"/>
  <c r="M115" i="35"/>
  <c r="M114" i="35"/>
  <c r="M113" i="35"/>
  <c r="M112" i="35"/>
  <c r="M111" i="35"/>
  <c r="M110" i="35"/>
  <c r="M109" i="35"/>
  <c r="M108" i="35"/>
  <c r="M107" i="35"/>
  <c r="M106" i="35"/>
  <c r="M105" i="35"/>
  <c r="M104" i="35"/>
  <c r="M103" i="35"/>
  <c r="M102" i="35"/>
  <c r="M101" i="35"/>
  <c r="M100" i="35"/>
  <c r="M99" i="35"/>
  <c r="M98" i="35"/>
  <c r="M97" i="35"/>
  <c r="M96" i="35"/>
  <c r="M95" i="35"/>
  <c r="M94" i="35"/>
  <c r="M93" i="35"/>
  <c r="M92" i="35"/>
  <c r="M91" i="35"/>
  <c r="M90" i="35"/>
  <c r="M89" i="35"/>
  <c r="M88" i="35"/>
  <c r="M87" i="35"/>
  <c r="M86" i="35"/>
  <c r="M85" i="35"/>
  <c r="M84" i="35"/>
  <c r="M83" i="35"/>
  <c r="M82" i="35"/>
  <c r="M81" i="35"/>
  <c r="M80" i="35"/>
  <c r="M79" i="35"/>
  <c r="M78" i="35"/>
  <c r="M77" i="35"/>
  <c r="M76" i="35"/>
  <c r="M75" i="35"/>
  <c r="M74" i="35"/>
  <c r="M73" i="35"/>
  <c r="M72" i="35"/>
  <c r="M71" i="35"/>
  <c r="M70" i="35"/>
  <c r="M69" i="35"/>
  <c r="M68" i="35"/>
  <c r="M67" i="35"/>
  <c r="M66" i="35"/>
  <c r="M65" i="35"/>
  <c r="M64" i="35"/>
  <c r="M63" i="35"/>
  <c r="M62" i="35"/>
  <c r="M61" i="35"/>
  <c r="M60" i="35"/>
  <c r="M59" i="35"/>
  <c r="M58" i="35"/>
  <c r="M57" i="35"/>
  <c r="M56" i="35"/>
  <c r="M55" i="35"/>
  <c r="M54" i="35"/>
  <c r="M53" i="35"/>
  <c r="M52" i="35"/>
  <c r="M51" i="35"/>
  <c r="M50" i="35"/>
  <c r="M49" i="35"/>
  <c r="M48" i="35"/>
  <c r="M47" i="35"/>
  <c r="M46" i="35"/>
  <c r="M45" i="35"/>
  <c r="M44" i="35"/>
  <c r="M43" i="35"/>
  <c r="M42" i="35"/>
  <c r="M41" i="35"/>
  <c r="M40" i="35"/>
  <c r="M39" i="35"/>
  <c r="M38" i="35"/>
  <c r="M37" i="35"/>
  <c r="M36" i="35"/>
  <c r="M35" i="35"/>
  <c r="M34" i="35"/>
  <c r="M33" i="35"/>
  <c r="M32" i="35"/>
  <c r="M31" i="35"/>
  <c r="M30" i="35"/>
  <c r="M29" i="35"/>
  <c r="M28" i="35"/>
  <c r="M27" i="35"/>
  <c r="M26" i="35"/>
  <c r="M25" i="35"/>
  <c r="M24" i="35"/>
  <c r="M23" i="35"/>
  <c r="M22" i="35"/>
  <c r="M21" i="35"/>
  <c r="M20" i="35"/>
  <c r="M19" i="35"/>
  <c r="M18" i="35"/>
  <c r="M17" i="35"/>
  <c r="M16" i="35"/>
  <c r="M15" i="35"/>
  <c r="M14" i="35"/>
  <c r="M13" i="35"/>
  <c r="M12" i="35"/>
  <c r="M11" i="35"/>
  <c r="M10" i="35"/>
  <c r="M9" i="35"/>
  <c r="M8" i="35"/>
  <c r="M7" i="35"/>
  <c r="M6" i="35"/>
  <c r="M5" i="35"/>
  <c r="M4" i="35"/>
  <c r="M3" i="35"/>
  <c r="M2" i="35"/>
  <c r="M26" i="30" l="1"/>
  <c r="I9" i="36" s="1"/>
  <c r="O11" i="36"/>
  <c r="D6" i="6"/>
  <c r="D5" i="6"/>
  <c r="D8" i="6"/>
  <c r="F10" i="30"/>
  <c r="C3" i="6" s="1"/>
  <c r="W8" i="23"/>
  <c r="T8" i="23"/>
  <c r="J9" i="36" l="1"/>
  <c r="J11" i="36" s="1"/>
  <c r="G10" i="30"/>
  <c r="G12" i="30" s="1"/>
  <c r="G24" i="6"/>
  <c r="D18" i="6" l="1"/>
  <c r="D7" i="6"/>
  <c r="D10" i="29" l="1"/>
  <c r="X7" i="23" l="1"/>
  <c r="Y7" i="23" s="1"/>
  <c r="U7" i="23"/>
  <c r="V7" i="23" s="1"/>
  <c r="X6" i="23"/>
  <c r="Y6" i="23" s="1"/>
  <c r="U6" i="23"/>
  <c r="V6" i="23" s="1"/>
  <c r="U5" i="23"/>
  <c r="V5" i="23" s="1"/>
  <c r="U8" i="23" l="1"/>
  <c r="V8" i="23"/>
  <c r="D21" i="6" l="1"/>
  <c r="G31" i="28" l="1"/>
  <c r="G22" i="28"/>
  <c r="D6" i="25" l="1"/>
  <c r="H21" i="6"/>
  <c r="H11" i="6" l="1"/>
  <c r="H5" i="6"/>
  <c r="H12" i="6" l="1"/>
  <c r="H13" i="6"/>
  <c r="H14" i="6"/>
  <c r="H15" i="6"/>
  <c r="H16" i="6"/>
  <c r="H17" i="6"/>
  <c r="H19" i="6"/>
  <c r="H20" i="6"/>
  <c r="H22" i="6"/>
  <c r="H23" i="6"/>
  <c r="D22" i="6"/>
  <c r="H24" i="6" l="1"/>
  <c r="C5" i="25" s="1"/>
  <c r="D5" i="25" s="1"/>
  <c r="D16" i="6"/>
  <c r="D23" i="6"/>
  <c r="D19" i="6"/>
  <c r="D7" i="25" l="1"/>
  <c r="X8" i="23" l="1"/>
  <c r="Y8" i="23"/>
  <c r="C8" i="25" s="1"/>
  <c r="D8" i="25" s="1"/>
  <c r="D11" i="25" s="1"/>
</calcChain>
</file>

<file path=xl/connections.xml><?xml version="1.0" encoding="utf-8"?>
<connections xmlns="http://schemas.openxmlformats.org/spreadsheetml/2006/main">
  <connection id="1" name="Upit iz NNWRH" type="1" refreshedVersion="4">
    <dbPr connection="DSN=NNWRH;UID=xls;DBQ=NNWRH;DBA=W;APA=T;EXC=F;FEN=T;QTO=T;FRC=10;FDL=10;LOB=T;RST=T;BTD=F;BNF=F;BAM=IfAllSuccessful;NUM=NLS;DPM=F;MTS=T;MDI=F;CSR=F;FWC=F;FBS=64000;TLO=O;MLD=0;ODA=F;" command="select substr(b.vrstmat,1,1) , c.naz_vrmat, b.vrstmat, d.naz_vrmat,_x000d__x000a_      a.godina, to_char(a.datum,'q') , _x000d__x000a_      sum(zaliha_nabavna_vrij) , sum(zaliha_prodajna_vrij) _x000d__x000a_from OPUS.TWR_ZAL_POSL_ART_MJ a, OPUS.TIR_MATER b, OPUS.TIR_VRSTMAT c, OPUS.TIR_VRSTMAt d_x000d__x000a_where a.sifra_artikla=b.ibrmat and_x000d__x000a_      substr(b.vrstmat,1,1) = c.vrstmat_x000d__x000a_      and b.vrstmat=d.vrstmat _x000d__x000a_      and godina=2015 and mjesec in (3,6,9,12)_x000d__x000a_      and vlasnik='000' and c.ind_usl='N'_x000d__x000a_group by  substr(b.vrstmat,1,1) , c.naz_vrmat, _x000d__x000a_      a.godina, to_char(a.datum,'q') , b.vrstmat, d.naz_vrmat_x000d__x000a_order by 5,6,1,2,3,4            _x000d__x000a_      "/>
  </connection>
</connections>
</file>

<file path=xl/sharedStrings.xml><?xml version="1.0" encoding="utf-8"?>
<sst xmlns="http://schemas.openxmlformats.org/spreadsheetml/2006/main" count="39326" uniqueCount="5008">
  <si>
    <t>Grand Total</t>
  </si>
  <si>
    <t>Red. br.</t>
  </si>
  <si>
    <t>Skupina, vrsta, rizik</t>
  </si>
  <si>
    <t xml:space="preserve">Limit pokrića (kn) po štetnom događaji </t>
  </si>
  <si>
    <t>Agregatni limit pokrića (kn) .</t>
  </si>
  <si>
    <t>Ukupna godišnja premija (kn)</t>
  </si>
  <si>
    <t>Porez (kn)</t>
  </si>
  <si>
    <t>Ukupna godišnja premija (kn) s porezom</t>
  </si>
  <si>
    <t>Manifestacija, demonstracija, zlonamjerno oštećenje, štrajk i isključivanje iz rada</t>
  </si>
  <si>
    <t>Udar motornog vozila, dim, probijanje zvučnog zida</t>
  </si>
  <si>
    <t>Izljev vode iz vodovodnih i kanalizacijskih cijevi i ostalih cijevnih sustava, istjecanje vode i dr. tekućina iz sprinklera</t>
  </si>
  <si>
    <t>Pritisak snijega i snježna lavina, odron kamenja, klizanje tla</t>
  </si>
  <si>
    <t>Poplava, bujica, visoka voda</t>
  </si>
  <si>
    <t>Neimenovani rizici</t>
  </si>
  <si>
    <t>Neimenovani troškovi</t>
  </si>
  <si>
    <t>nova vrijednost</t>
  </si>
  <si>
    <t>1.</t>
  </si>
  <si>
    <t>2.</t>
  </si>
  <si>
    <t>3.</t>
  </si>
  <si>
    <t>Broj blagajni</t>
  </si>
  <si>
    <t>Požar, Udar groma (direktni udar groma), Eksplozija, Pad zračne letjelice (FLEXA) za predmete osiguranja osigurane na NOVU VRIJEDNOST prema specifikaciji sa sheet-a "Podjela po načinu osiguranja"</t>
  </si>
  <si>
    <t>Požar, Udar groma (direktni udar groma), Eksplozija, Pad zračne letjelice (FLEXA) za predmete osiguranja osigurane na STVARNU UPORABNU VRIJEDNOST prema specifikaciji sa sheet-a "Podjela po načinu osiguranja"</t>
  </si>
  <si>
    <t>Požar, Udar groma (direktni udar groma), Eksplozija, Pad zračne letjelice (FLEXA) za ZALIHE i SITNI INVENTAR na FLOTANTNOJ OSNOVI</t>
  </si>
  <si>
    <t xml:space="preserve">Požar, Udar groma (direktni udar groma), Eksplozija, Pad zračne letjelice (FLEXA) - novac i dr. vrijednosni papiri </t>
  </si>
  <si>
    <t xml:space="preserve">Indirektni udar groma </t>
  </si>
  <si>
    <t>UKUPNO:</t>
  </si>
  <si>
    <t xml:space="preserve">Limit pokrića u kn po štetnom događaji </t>
  </si>
  <si>
    <t xml:space="preserve">Agregatni limit pokrića u kn </t>
  </si>
  <si>
    <t>Franšiza/ Samopridržaj</t>
  </si>
  <si>
    <t>Ukupna godišnja premija u kn</t>
  </si>
  <si>
    <t>Porez u kn</t>
  </si>
  <si>
    <t>Ukupna godišnja premija u kn s porezom</t>
  </si>
  <si>
    <t xml:space="preserve">Javna odgovornost </t>
  </si>
  <si>
    <t>Čisto imovinske štete</t>
  </si>
  <si>
    <t xml:space="preserve">Ukupno </t>
  </si>
  <si>
    <t>Odgovornost prema zaposlenicima</t>
  </si>
  <si>
    <t>Tablica 01 - Troškovnik osiguranje imovine i odgovornosti</t>
  </si>
  <si>
    <t>Broj zaposlenih</t>
  </si>
  <si>
    <t>R.br.</t>
  </si>
  <si>
    <t>Osiguranik</t>
  </si>
  <si>
    <t>Broj šasije</t>
  </si>
  <si>
    <t>Registarska oznaka</t>
  </si>
  <si>
    <t>Vrsta vozila</t>
  </si>
  <si>
    <t>Vrsta, marka i tip</t>
  </si>
  <si>
    <t>Godina proizvodnje</t>
  </si>
  <si>
    <t>Istek AO</t>
  </si>
  <si>
    <t>Tehničke karakteristike -Kw</t>
  </si>
  <si>
    <t>Svota osiguranja bez PDV-a</t>
  </si>
  <si>
    <t>Svota osiguranja s PDV-om</t>
  </si>
  <si>
    <t>Premija automobilskog kaska bez poreza</t>
  </si>
  <si>
    <t>Porez na automobilski kasko</t>
  </si>
  <si>
    <t>Ukupna premija kaska</t>
  </si>
  <si>
    <t>Premija automobilske odgovornosti bez poreza</t>
  </si>
  <si>
    <t>Porez na automobilsku odgovornost</t>
  </si>
  <si>
    <t>Ukupna premija automobilske odgovornosti</t>
  </si>
  <si>
    <t>SVEUKUPNO:</t>
  </si>
  <si>
    <t>Iznos osiguranja po osiguranoj osobi u kn / Broj vozila</t>
  </si>
  <si>
    <t>Godišnja premija u kn po osiguranoj osobi</t>
  </si>
  <si>
    <t xml:space="preserve">Broj osiguranih osoba </t>
  </si>
  <si>
    <t>Ukupna  premija u kn</t>
  </si>
  <si>
    <t>Ukupna  premija u kn s porezom</t>
  </si>
  <si>
    <t xml:space="preserve">OSIGURANJE OD POSLJEDICA NESRETNOG SLUČAJA </t>
  </si>
  <si>
    <t xml:space="preserve">- smrt uslijed nesretnog slučaja                                                </t>
  </si>
  <si>
    <t>- trajna invalidnost</t>
  </si>
  <si>
    <t>Ukupno:</t>
  </si>
  <si>
    <t>Istek AK</t>
  </si>
  <si>
    <t>Vozača</t>
  </si>
  <si>
    <t>Putnika</t>
  </si>
  <si>
    <t>Troškovnik - ZBIRNO</t>
  </si>
  <si>
    <t>Skupina osiguranja</t>
  </si>
  <si>
    <t>A</t>
  </si>
  <si>
    <t>B</t>
  </si>
  <si>
    <t>C</t>
  </si>
  <si>
    <t>UKUPNA CIJENA PONUDE</t>
  </si>
  <si>
    <t>OSIGURANJE VOZILA</t>
  </si>
  <si>
    <t>OSIGURANJE OSOBA OD NEZGODE</t>
  </si>
  <si>
    <t>Premija BEZ POREZA za razdoblje od 1 (jedne) godine</t>
  </si>
  <si>
    <t>Lom stroja, uključujući mehaničku opremu građevinskog objekta  koja nije iskazana u osnovnim sredstvima nego je dio građevinskog objekta, sve instalacije ((vodovodna mreža, kanalizacija, plin, telefonija, internet i sl, klimatizacija, kotlovnice, liftovi i ostalo), oprema, strojevi,  liftovi, automatska vrata, rampe i dr.   a koja nije posebno iskazana u osnovnim sredstvima osiguranika</t>
  </si>
  <si>
    <t>Lom stakla, uključena sva unutarnja i vanjska stakla, aut. vrata sa mehanizmima i sve reklame, vitraji, stakla na policama, sanitarija hotela i sl. (lom stakla podrazumijeva uništenje ili oštećenje staklene površine (bilo koje vrste), svjetlećih reklama, neonskih cijevi (sa svim pripadajućim uređajima) i natpisa, natpisa i ukrasa izrađenih na osiguranim staklima, slikama, natpisima i ukrasima, ako je šteta prouzrokovana od istog štetnog događaja, kao i štetu na samoj osiguranoj stvari na kojoj se nalazi natpis, slika ili ukras,  mramornih ploča i umjetnog kamena na stolovima, pultovima i regalima, sanitarne keramike (umivaonici, zahodske školjke i dr), uličnih zrcala (za reguliranje prometa), staklenih fasada, pregrada, stajališta, kulturnih, neonskih i ostalih svjetlećih cijevi, nastalo ostvarenjem bilo kojeg rizika kojem su izložene osigurane stvari)</t>
  </si>
  <si>
    <t xml:space="preserve"> Provalna krađa uključujući vandalizam i razbojstvo za opremu, zalihe, novac i dr.vrijednosnice - u zaključanoj blagajni, sefu, trezoru (bilo kojeg tipa), novac u manipulaciji kao i novac i dr. vrijednosnice za vrijeme dostave kod dostavljača uključujući prometnu nezgodu</t>
  </si>
  <si>
    <t>Oluja, tuča, pad stijene, pad kamenja (uključene tende, sjenice, svijetleće reklame i natpisi, informacijski panoi, antenski sustavi i sl.)</t>
  </si>
  <si>
    <t>Odgovornost za priredbe/manifestacije (u limitu pokrića prema trećima)</t>
  </si>
  <si>
    <t>Odgovornost od posljedica požara (u limitu pokrića prema trećima)</t>
  </si>
  <si>
    <t>Odgovornost iz upotrebe samohodnih strojeva (u limitu pokrića prema trećima)</t>
  </si>
  <si>
    <t>Osiguranje odgovornosti za neispravan proizvod uključujući trovanje hranom i pićem, uključno točenje alkohola</t>
  </si>
  <si>
    <t>u okviru limita odgovornosti prema trećima</t>
  </si>
  <si>
    <t>Tehničke karakteristike -NDM</t>
  </si>
  <si>
    <t>Tehničke karakteristike -ccm</t>
  </si>
  <si>
    <t>Broj mjesta</t>
  </si>
  <si>
    <t>Tablica 02 - Troškovnik osiguranje imovine i odgovornosti</t>
  </si>
  <si>
    <t>Tablica 03  - Troškovnik osiguranja osoba od posljedica nesretnog slučaja</t>
  </si>
  <si>
    <t xml:space="preserve">Tablica 04  - Troškovnik osiguranja vozila </t>
  </si>
  <si>
    <t>OSIGURANJE ODGOVORNOSTI</t>
  </si>
  <si>
    <t xml:space="preserve">OSIGURANJE IMOVINE </t>
  </si>
  <si>
    <t>OSIGURANJE OD ODGOVORNOSTI</t>
  </si>
  <si>
    <t>Bagajnički maksimum</t>
  </si>
  <si>
    <t>Razrada prodajnih mjesta s max. iznosima u blagajni/trezoru i manipulaciji</t>
  </si>
  <si>
    <t>Iznos novca u manipulaciji</t>
  </si>
  <si>
    <t>OSTALA OPREMA</t>
  </si>
  <si>
    <t>stvarna uporabna</t>
  </si>
  <si>
    <t>KASA</t>
  </si>
  <si>
    <t>TV PHILIPS</t>
  </si>
  <si>
    <t>BRUSILICA KUTNA</t>
  </si>
  <si>
    <t>ORMAR</t>
  </si>
  <si>
    <t>PISAĆI STOL</t>
  </si>
  <si>
    <t>POLUFOTELJA</t>
  </si>
  <si>
    <t>STOL</t>
  </si>
  <si>
    <t>STOL KONFERENCIJSKI</t>
  </si>
  <si>
    <t>STOL S METALNIM NOGAMA</t>
  </si>
  <si>
    <t>STOLAC UREDSKI</t>
  </si>
  <si>
    <t>STOLICA</t>
  </si>
  <si>
    <t>STOLICA JADRAN</t>
  </si>
  <si>
    <t>STOLICA OKRETNA</t>
  </si>
  <si>
    <t>FOTELJA</t>
  </si>
  <si>
    <t xml:space="preserve">Požar, Udar groma (direktni udar groma), Eksplozija, Pad zračne letjelice (FLEXA) za predmete osiguranja (građevindki objekti) osigurane na UGOVORENU VRIJEDNOST prema specifikaciji sa sheet-a "Podjela po načinu osiguranja" </t>
  </si>
  <si>
    <t>F</t>
  </si>
  <si>
    <t>Franšiza (odbitna ili integralna vremenska)/
samopridržaj (kn)</t>
  </si>
  <si>
    <t xml:space="preserve"> </t>
  </si>
  <si>
    <t>ukupno:</t>
  </si>
  <si>
    <t>Novac u prijevozu</t>
  </si>
  <si>
    <t>Period</t>
  </si>
  <si>
    <t>BR</t>
  </si>
  <si>
    <t xml:space="preserve">PREDMET </t>
  </si>
  <si>
    <t>PREDMET OSIGURANJA</t>
  </si>
  <si>
    <t>Inventarski</t>
  </si>
  <si>
    <t>Org.</t>
  </si>
  <si>
    <t>N a z i v</t>
  </si>
  <si>
    <t>Datum nabave</t>
  </si>
  <si>
    <t>Jmj</t>
  </si>
  <si>
    <t>Količina</t>
  </si>
  <si>
    <t>Nabavna</t>
  </si>
  <si>
    <t>Akumulirana</t>
  </si>
  <si>
    <t>Netto</t>
  </si>
  <si>
    <t>stvarna procijenjena</t>
  </si>
  <si>
    <t>način osiguranja</t>
  </si>
  <si>
    <t>SITNI INVENTAR</t>
  </si>
  <si>
    <t>G1si0004</t>
  </si>
  <si>
    <t>G1</t>
  </si>
  <si>
    <t>Čekić geološki s futrolom</t>
  </si>
  <si>
    <t>KOM</t>
  </si>
  <si>
    <t>G1si0021</t>
  </si>
  <si>
    <t>Punjač baterija CTEK</t>
  </si>
  <si>
    <t>04.11</t>
  </si>
  <si>
    <t>kom</t>
  </si>
  <si>
    <t>G1si0022</t>
  </si>
  <si>
    <t>Lupa 10x</t>
  </si>
  <si>
    <t>G1si0033</t>
  </si>
  <si>
    <t>G1si0035</t>
  </si>
  <si>
    <t>G1si0039</t>
  </si>
  <si>
    <t>G1si0040</t>
  </si>
  <si>
    <t>G1si0054</t>
  </si>
  <si>
    <t>PC preklopnik DKVM-2KU</t>
  </si>
  <si>
    <t>G1si0077</t>
  </si>
  <si>
    <t>Geološki čekić</t>
  </si>
  <si>
    <t>07.14</t>
  </si>
  <si>
    <t>G1si0081</t>
  </si>
  <si>
    <t>Zidni sat zeleni</t>
  </si>
  <si>
    <t>G9si0056</t>
  </si>
  <si>
    <t>RC</t>
  </si>
  <si>
    <t>Kučište SATA/USBza 3.5"</t>
  </si>
  <si>
    <t>01.07</t>
  </si>
  <si>
    <t>G9si0080</t>
  </si>
  <si>
    <t>G9</t>
  </si>
  <si>
    <t>Ormarić zidni za prvu pom</t>
  </si>
  <si>
    <t>G9si0081</t>
  </si>
  <si>
    <t>Kofer set alata</t>
  </si>
  <si>
    <t>G9si0179</t>
  </si>
  <si>
    <t>Mobitel Sony Xperia M4</t>
  </si>
  <si>
    <t>G9si0182</t>
  </si>
  <si>
    <t>Tablet samsung Galaxy</t>
  </si>
  <si>
    <t>R2si0011</t>
  </si>
  <si>
    <t>R2</t>
  </si>
  <si>
    <t>Kofer aluminijski</t>
  </si>
  <si>
    <t>03.07</t>
  </si>
  <si>
    <t>R2si0013</t>
  </si>
  <si>
    <t>R2si0024</t>
  </si>
  <si>
    <t>PC Preklopnik</t>
  </si>
  <si>
    <t>R2si0031</t>
  </si>
  <si>
    <t>Garnitura za zavarivanje</t>
  </si>
  <si>
    <t>01.09</t>
  </si>
  <si>
    <t>R2si0037</t>
  </si>
  <si>
    <t>UPS uređaj</t>
  </si>
  <si>
    <t>06.08</t>
  </si>
  <si>
    <t>R2si0043</t>
  </si>
  <si>
    <t>Mobitel NOKIA 1112</t>
  </si>
  <si>
    <t>R2si0049</t>
  </si>
  <si>
    <t>Powerball 250Hz Amber</t>
  </si>
  <si>
    <t>R2si0050</t>
  </si>
  <si>
    <t>R2si0080</t>
  </si>
  <si>
    <t>Tablet interaktivni</t>
  </si>
  <si>
    <t>05.10</t>
  </si>
  <si>
    <t>R2si0096</t>
  </si>
  <si>
    <t>R5</t>
  </si>
  <si>
    <t>USB PMD-12</t>
  </si>
  <si>
    <t>06.11</t>
  </si>
  <si>
    <t>R2si0107</t>
  </si>
  <si>
    <t>Kutnik radionički</t>
  </si>
  <si>
    <t>R2si0120</t>
  </si>
  <si>
    <t>Piknometar 50ml</t>
  </si>
  <si>
    <t>05.12</t>
  </si>
  <si>
    <t>R2si0126</t>
  </si>
  <si>
    <t>Stalak CD box</t>
  </si>
  <si>
    <t>08.12</t>
  </si>
  <si>
    <t>R2si0205</t>
  </si>
  <si>
    <t>Vizir IS</t>
  </si>
  <si>
    <t>02.14</t>
  </si>
  <si>
    <t>R2si0206</t>
  </si>
  <si>
    <t>R2si0233</t>
  </si>
  <si>
    <t>HDD ADATA HV620 1TB</t>
  </si>
  <si>
    <t>R2si0248</t>
  </si>
  <si>
    <t>Radijator uljni AEG</t>
  </si>
  <si>
    <t>R2si0253</t>
  </si>
  <si>
    <t>Digitalni multimetar</t>
  </si>
  <si>
    <t>R2si0254</t>
  </si>
  <si>
    <t>Pumpa Rover BE-M20l</t>
  </si>
  <si>
    <t>R2si0303</t>
  </si>
  <si>
    <t>Temperaturni senzor</t>
  </si>
  <si>
    <t>R3si0007</t>
  </si>
  <si>
    <t>R3</t>
  </si>
  <si>
    <t>HDD Externi 120GB</t>
  </si>
  <si>
    <t>05.07</t>
  </si>
  <si>
    <t>R3si0008</t>
  </si>
  <si>
    <t>Slušalice s mikrofonom</t>
  </si>
  <si>
    <t>06.07</t>
  </si>
  <si>
    <t>R3si0037</t>
  </si>
  <si>
    <t>Štoperica</t>
  </si>
  <si>
    <t>R3si0038</t>
  </si>
  <si>
    <t>R3si0049</t>
  </si>
  <si>
    <t>Lampa za pis.stol</t>
  </si>
  <si>
    <t>01.14</t>
  </si>
  <si>
    <t>R3si0054</t>
  </si>
  <si>
    <t>HDD externi 1TB</t>
  </si>
  <si>
    <t>R3si0075</t>
  </si>
  <si>
    <t>05</t>
  </si>
  <si>
    <t>Stolac</t>
  </si>
  <si>
    <t>04.15</t>
  </si>
  <si>
    <t>R3si0076</t>
  </si>
  <si>
    <t>R3si0077</t>
  </si>
  <si>
    <t>R3si0078</t>
  </si>
  <si>
    <t>R3si0079</t>
  </si>
  <si>
    <t>R3si0080</t>
  </si>
  <si>
    <t>R3si0081</t>
  </si>
  <si>
    <t>R3si0082</t>
  </si>
  <si>
    <t>R3si0083</t>
  </si>
  <si>
    <t>R3si0084</t>
  </si>
  <si>
    <t>R3si0085</t>
  </si>
  <si>
    <t>R3si0086</t>
  </si>
  <si>
    <t>R3si0087</t>
  </si>
  <si>
    <t>R3si0088</t>
  </si>
  <si>
    <t>R6si0009</t>
  </si>
  <si>
    <t>R6</t>
  </si>
  <si>
    <t>Ins.-mj.svjet.noćnog neba</t>
  </si>
  <si>
    <t>01.11</t>
  </si>
  <si>
    <t>R6si0026</t>
  </si>
  <si>
    <t>HDD ADATA 1TB</t>
  </si>
  <si>
    <t>R6si0027</t>
  </si>
  <si>
    <t>Postolje za mikroskop</t>
  </si>
  <si>
    <t>05si0003</t>
  </si>
  <si>
    <t>Kanta za otpad</t>
  </si>
  <si>
    <t>02.07</t>
  </si>
  <si>
    <t>05si0004</t>
  </si>
  <si>
    <t>05si0007</t>
  </si>
  <si>
    <t>Kučište USB za 2.5"HDD</t>
  </si>
  <si>
    <t>04.07</t>
  </si>
  <si>
    <t>05si0008</t>
  </si>
  <si>
    <t>Pečat drveni"PONIŠTENO"</t>
  </si>
  <si>
    <t>07.07</t>
  </si>
  <si>
    <t>05si0009</t>
  </si>
  <si>
    <t>05si0010</t>
  </si>
  <si>
    <t>05si0013</t>
  </si>
  <si>
    <t>Ljestve drvene</t>
  </si>
  <si>
    <t>05si0014</t>
  </si>
  <si>
    <t>Ljestve metalne</t>
  </si>
  <si>
    <t>05si0017</t>
  </si>
  <si>
    <t>Stalak za kišobran</t>
  </si>
  <si>
    <t>01.08</t>
  </si>
  <si>
    <t>05si0019</t>
  </si>
  <si>
    <t>Kamera Logitech QuickCam</t>
  </si>
  <si>
    <t>03.08</t>
  </si>
  <si>
    <t>05si0023</t>
  </si>
  <si>
    <t>Kalkulator Olympia 5212E</t>
  </si>
  <si>
    <t>04.08</t>
  </si>
  <si>
    <t>05si0024</t>
  </si>
  <si>
    <t>Router Linksys Wireless-g</t>
  </si>
  <si>
    <t>05si0027</t>
  </si>
  <si>
    <t>HDD Ext light 250GB</t>
  </si>
  <si>
    <t>09.08</t>
  </si>
  <si>
    <t>05si0029</t>
  </si>
  <si>
    <t>PC preklopnik D-LINK 2KV</t>
  </si>
  <si>
    <t>05si0031</t>
  </si>
  <si>
    <t>PC preklopnik D-LINK 2K</t>
  </si>
  <si>
    <t>05si0032</t>
  </si>
  <si>
    <t>05si0033</t>
  </si>
  <si>
    <t>05si0035</t>
  </si>
  <si>
    <t>Brusilica kutna PWS Bosch</t>
  </si>
  <si>
    <t>05si0038</t>
  </si>
  <si>
    <t>Čoja - zelena 8,5m</t>
  </si>
  <si>
    <t>05si0039</t>
  </si>
  <si>
    <t>HDD Ext Seagate 500GB</t>
  </si>
  <si>
    <t>05si0040</t>
  </si>
  <si>
    <t>Stalak za mikrofon MS-40</t>
  </si>
  <si>
    <t>05si0041</t>
  </si>
  <si>
    <t>Mikrofon Dinamički DM-88</t>
  </si>
  <si>
    <t>05si0042</t>
  </si>
  <si>
    <t>Mikrofon bežični sezt TXS</t>
  </si>
  <si>
    <t>05si0043</t>
  </si>
  <si>
    <t>Pečat samootiskujući 1824</t>
  </si>
  <si>
    <t>02.08</t>
  </si>
  <si>
    <t>05si0044</t>
  </si>
  <si>
    <t>Pečat samootisujući 1824</t>
  </si>
  <si>
    <t>05si0045</t>
  </si>
  <si>
    <t>Pečat drveni</t>
  </si>
  <si>
    <t>05si0046</t>
  </si>
  <si>
    <t>Pečat drveni sa drž.grbom</t>
  </si>
  <si>
    <t>05si0047</t>
  </si>
  <si>
    <t>05si0048</t>
  </si>
  <si>
    <t>05si0049</t>
  </si>
  <si>
    <t>05si0050</t>
  </si>
  <si>
    <t>Pečat samootiskiv. 1826</t>
  </si>
  <si>
    <t>05si0052</t>
  </si>
  <si>
    <t>Slika</t>
  </si>
  <si>
    <t>02.09</t>
  </si>
  <si>
    <t>05si0055</t>
  </si>
  <si>
    <t>PC preklopnik D-Link</t>
  </si>
  <si>
    <t>03.09</t>
  </si>
  <si>
    <t>05si0056</t>
  </si>
  <si>
    <t>05si0059</t>
  </si>
  <si>
    <t>Kučište SATA/USB 3,5"</t>
  </si>
  <si>
    <t>05.09</t>
  </si>
  <si>
    <t>05si0061</t>
  </si>
  <si>
    <t>Kučište USB za 3,5"HDD</t>
  </si>
  <si>
    <t>05si0062</t>
  </si>
  <si>
    <t>05si0063</t>
  </si>
  <si>
    <t>Kofer sa alatom</t>
  </si>
  <si>
    <t>06.09</t>
  </si>
  <si>
    <t>05si0064</t>
  </si>
  <si>
    <t>Pila ubodna</t>
  </si>
  <si>
    <t>05si0071</t>
  </si>
  <si>
    <t>VGA Splitter 1PC</t>
  </si>
  <si>
    <t>09.09</t>
  </si>
  <si>
    <t>05si0072</t>
  </si>
  <si>
    <t>05si0073</t>
  </si>
  <si>
    <t>05si0074</t>
  </si>
  <si>
    <t>Pečat s-830</t>
  </si>
  <si>
    <t>05si0075</t>
  </si>
  <si>
    <t>Pečat s-844</t>
  </si>
  <si>
    <t>05si0076</t>
  </si>
  <si>
    <t>05si0077</t>
  </si>
  <si>
    <t>Pečat s-843</t>
  </si>
  <si>
    <t>05si0078</t>
  </si>
  <si>
    <t>Pečat s-842</t>
  </si>
  <si>
    <t>05si0079</t>
  </si>
  <si>
    <t>Pečat s-310</t>
  </si>
  <si>
    <t>05si0080</t>
  </si>
  <si>
    <t>05si0081</t>
  </si>
  <si>
    <t>05si0082</t>
  </si>
  <si>
    <t>05si0083</t>
  </si>
  <si>
    <t>05si0084</t>
  </si>
  <si>
    <t>Mikrovalna pećnica LG</t>
  </si>
  <si>
    <t>05si0086</t>
  </si>
  <si>
    <t>Mobitel Sony Ericsson X1</t>
  </si>
  <si>
    <t>05si0087</t>
  </si>
  <si>
    <t>CIP</t>
  </si>
  <si>
    <t>PC Preklopnik DKVM-4U</t>
  </si>
  <si>
    <t>05si0089</t>
  </si>
  <si>
    <t>05si0092</t>
  </si>
  <si>
    <t>FDD USB external 1,44MB</t>
  </si>
  <si>
    <t>03.10</t>
  </si>
  <si>
    <t>05si0093</t>
  </si>
  <si>
    <t>05si0094</t>
  </si>
  <si>
    <t>05si0095</t>
  </si>
  <si>
    <t>Kolica</t>
  </si>
  <si>
    <t>05si0096</t>
  </si>
  <si>
    <t>Kolica za srhivu</t>
  </si>
  <si>
    <t>05si0098</t>
  </si>
  <si>
    <t>HDD Seagate 1TB</t>
  </si>
  <si>
    <t>05si0099</t>
  </si>
  <si>
    <t>05si0100</t>
  </si>
  <si>
    <t>Vaga WD 2000 NEW 2kg/1g</t>
  </si>
  <si>
    <t>06.10</t>
  </si>
  <si>
    <t>05si0101</t>
  </si>
  <si>
    <t>Pečat R-524</t>
  </si>
  <si>
    <t>07.10</t>
  </si>
  <si>
    <t>05si0102</t>
  </si>
  <si>
    <t>Kalkulator Olympia CPD</t>
  </si>
  <si>
    <t>05si0103</t>
  </si>
  <si>
    <t>05si0104</t>
  </si>
  <si>
    <t>05si0105</t>
  </si>
  <si>
    <t>05si0107</t>
  </si>
  <si>
    <t>05si0108</t>
  </si>
  <si>
    <t>05si0109</t>
  </si>
  <si>
    <t>Pečat s-829(urudžb)</t>
  </si>
  <si>
    <t>05si0110</t>
  </si>
  <si>
    <t>05si0111</t>
  </si>
  <si>
    <t>Pečat s-843/12</t>
  </si>
  <si>
    <t>05si0112</t>
  </si>
  <si>
    <t>05si0113</t>
  </si>
  <si>
    <t>Pečat S-830</t>
  </si>
  <si>
    <t>05.11</t>
  </si>
  <si>
    <t>05si0114</t>
  </si>
  <si>
    <t>ČITAČ BAR KODA 1D+USB</t>
  </si>
  <si>
    <t>03.11</t>
  </si>
  <si>
    <t>05si0119</t>
  </si>
  <si>
    <t>Vješalica-stalak krom</t>
  </si>
  <si>
    <t>05si0120</t>
  </si>
  <si>
    <t>05si0121</t>
  </si>
  <si>
    <t>05si0122</t>
  </si>
  <si>
    <t>05si0123</t>
  </si>
  <si>
    <t>05si0124</t>
  </si>
  <si>
    <t>05si0126</t>
  </si>
  <si>
    <t>Pc preklopnik DKVM-2KU</t>
  </si>
  <si>
    <t>05si0129</t>
  </si>
  <si>
    <t>UPS Back Brics 850VA</t>
  </si>
  <si>
    <t>05si0134</t>
  </si>
  <si>
    <t>03.12</t>
  </si>
  <si>
    <t>05si0137</t>
  </si>
  <si>
    <t>HDD WD 500GB</t>
  </si>
  <si>
    <t>07.12</t>
  </si>
  <si>
    <t>05si0138</t>
  </si>
  <si>
    <t>Kućište USB2,5"</t>
  </si>
  <si>
    <t>05si0139</t>
  </si>
  <si>
    <t>Stativ za kameru</t>
  </si>
  <si>
    <t>05si0140</t>
  </si>
  <si>
    <t>PC preklopnik DKVM-4U</t>
  </si>
  <si>
    <t>05si0142</t>
  </si>
  <si>
    <t>Usisivač 2000W,Hepa H12</t>
  </si>
  <si>
    <t>05si0145</t>
  </si>
  <si>
    <t>Kučište USB 3.5" HDD</t>
  </si>
  <si>
    <t>05si0148</t>
  </si>
  <si>
    <t>Pečat s-845</t>
  </si>
  <si>
    <t>05.13</t>
  </si>
  <si>
    <t>05si0149</t>
  </si>
  <si>
    <t>05si0150</t>
  </si>
  <si>
    <t>05si0151</t>
  </si>
  <si>
    <t>05si0152</t>
  </si>
  <si>
    <t>05si0153</t>
  </si>
  <si>
    <t>05si0154</t>
  </si>
  <si>
    <t>05si0155</t>
  </si>
  <si>
    <t>D-Link DES-1008D 8x10/100</t>
  </si>
  <si>
    <t>05si0156</t>
  </si>
  <si>
    <t>05si0160</t>
  </si>
  <si>
    <t>HDD WD passport 1TB 2,5"</t>
  </si>
  <si>
    <t>09.13</t>
  </si>
  <si>
    <t>05si0162</t>
  </si>
  <si>
    <t>Pečat za poštu e-917 dat</t>
  </si>
  <si>
    <t>05si0163</t>
  </si>
  <si>
    <t>Pečat za uruđ.s-843</t>
  </si>
  <si>
    <t>05si0164</t>
  </si>
  <si>
    <t>Pečat faksimil dekan s843</t>
  </si>
  <si>
    <t>05si0165</t>
  </si>
  <si>
    <t>Kompresor Vento ol 1</t>
  </si>
  <si>
    <t>07.13</t>
  </si>
  <si>
    <t>05si0166</t>
  </si>
  <si>
    <t>Higrometar/termo</t>
  </si>
  <si>
    <t>02.13</t>
  </si>
  <si>
    <t>05si0167</t>
  </si>
  <si>
    <t>Čitač za studentske X-ice</t>
  </si>
  <si>
    <t>05si0168</t>
  </si>
  <si>
    <t>05si0169</t>
  </si>
  <si>
    <t>Presenter Wireless R400</t>
  </si>
  <si>
    <t>05si0171</t>
  </si>
  <si>
    <t>Pečat s-833</t>
  </si>
  <si>
    <t>03.14</t>
  </si>
  <si>
    <t>05si0172</t>
  </si>
  <si>
    <t>05si0173</t>
  </si>
  <si>
    <t>HDD Ext WD 2TB</t>
  </si>
  <si>
    <t>05si0174</t>
  </si>
  <si>
    <t>Pečat automatski</t>
  </si>
  <si>
    <t>05.14</t>
  </si>
  <si>
    <t>05si0175</t>
  </si>
  <si>
    <t>05si0176</t>
  </si>
  <si>
    <t>05si0177</t>
  </si>
  <si>
    <t>05si0178</t>
  </si>
  <si>
    <t>Mobitel Caterpillar CAT</t>
  </si>
  <si>
    <t>09.14</t>
  </si>
  <si>
    <t>05si0179</t>
  </si>
  <si>
    <t>05si0180</t>
  </si>
  <si>
    <t>Mobitel Samsung Galaxy</t>
  </si>
  <si>
    <t>05si0182</t>
  </si>
  <si>
    <t>Mobitel Samsung Galaxy S4</t>
  </si>
  <si>
    <t>05si0183</t>
  </si>
  <si>
    <t>Mobitel Caterpillar B25</t>
  </si>
  <si>
    <t>05si0184</t>
  </si>
  <si>
    <t>HDD ADATA HV620 1TB 2,5"</t>
  </si>
  <si>
    <t>05si0185</t>
  </si>
  <si>
    <t>05si0186</t>
  </si>
  <si>
    <t>HDD WD ELEMENTS PORTABLE</t>
  </si>
  <si>
    <t>05si0187</t>
  </si>
  <si>
    <t>05si0193</t>
  </si>
  <si>
    <t>WD Elements portable</t>
  </si>
  <si>
    <t>03.15</t>
  </si>
  <si>
    <t>05si0195</t>
  </si>
  <si>
    <t>Smartphone 5,5"ZOPO</t>
  </si>
  <si>
    <t>05si0198</t>
  </si>
  <si>
    <t>Docking station za laptop</t>
  </si>
  <si>
    <t>05si0199</t>
  </si>
  <si>
    <t>Ploča na stalku 120x100</t>
  </si>
  <si>
    <t>05si0200</t>
  </si>
  <si>
    <t>05si0201</t>
  </si>
  <si>
    <t>Glasačka kutija</t>
  </si>
  <si>
    <t>05si0202</t>
  </si>
  <si>
    <t>05si0203</t>
  </si>
  <si>
    <t>05si0204</t>
  </si>
  <si>
    <t>Radijator uljni</t>
  </si>
  <si>
    <t>05.15</t>
  </si>
  <si>
    <t>05si0205</t>
  </si>
  <si>
    <t>Docking station HP2012</t>
  </si>
  <si>
    <t>06.15</t>
  </si>
  <si>
    <t>05si0206</t>
  </si>
  <si>
    <t>Pečat s-841</t>
  </si>
  <si>
    <t>05si0207</t>
  </si>
  <si>
    <t>05si0208</t>
  </si>
  <si>
    <t>05si0209</t>
  </si>
  <si>
    <t>Zastava EU 200x100</t>
  </si>
  <si>
    <t>05si0210</t>
  </si>
  <si>
    <t>Bušilica čekić 800W</t>
  </si>
  <si>
    <t>05si0212</t>
  </si>
  <si>
    <t>Kolica knjižničarska</t>
  </si>
  <si>
    <t>05si0213</t>
  </si>
  <si>
    <t>Zastava svečana RGNF</t>
  </si>
  <si>
    <t>05si0214</t>
  </si>
  <si>
    <t>05si0215</t>
  </si>
  <si>
    <t>Zastava vanjska RGNF</t>
  </si>
  <si>
    <t>05si0216</t>
  </si>
  <si>
    <t>Koplje za zastavu,inox</t>
  </si>
  <si>
    <t>05si0217</t>
  </si>
  <si>
    <t>Podni stalak zastavu inox</t>
  </si>
  <si>
    <t>HDD EXT WD</t>
  </si>
  <si>
    <t>HDD WD elements portab1TB</t>
  </si>
  <si>
    <t>06.13</t>
  </si>
  <si>
    <t>HDD Adata 1TB</t>
  </si>
  <si>
    <t>06.14</t>
  </si>
  <si>
    <t>Filter za fotoaparat</t>
  </si>
  <si>
    <t>Fotoaparat Canon EOS1200D</t>
  </si>
  <si>
    <t>01.15</t>
  </si>
  <si>
    <t>HDD Adata 500GB</t>
  </si>
  <si>
    <t>Ph metar CHECKER</t>
  </si>
  <si>
    <t>RAČUNALO MINI RASPBERRY</t>
  </si>
  <si>
    <t>07.15</t>
  </si>
  <si>
    <t>HDD Eksterni 500GB 2,5"</t>
  </si>
  <si>
    <t>09.12</t>
  </si>
  <si>
    <t>HDD WD passeport 500GB</t>
  </si>
  <si>
    <t>Ljestve alu 30-07</t>
  </si>
  <si>
    <t>Sat zidni-okrugli metalni</t>
  </si>
  <si>
    <t>HDD WD passeport 1TB 2,5"</t>
  </si>
  <si>
    <t>Kućište USB2,0 2x3,5"</t>
  </si>
  <si>
    <t>Rezač papira Primer 220</t>
  </si>
  <si>
    <t>Ploča oglasna-pluto</t>
  </si>
  <si>
    <t>Ploča pluto 60x90</t>
  </si>
  <si>
    <t>Ventilator Elit</t>
  </si>
  <si>
    <t>Ljestve aluminijske</t>
  </si>
  <si>
    <t>HDD-ext. 120GB</t>
  </si>
  <si>
    <t>09.07</t>
  </si>
  <si>
    <t>HDD Externi 160GB</t>
  </si>
  <si>
    <t>Mobitel HTC</t>
  </si>
  <si>
    <t>07.11</t>
  </si>
  <si>
    <t>Svjetiljka stolna</t>
  </si>
  <si>
    <t>09.15</t>
  </si>
  <si>
    <t>Ormarić za ključeve</t>
  </si>
  <si>
    <t>Kompresor</t>
  </si>
  <si>
    <t>Digitalni mjerni uređaj</t>
  </si>
  <si>
    <t>Pomično mjerilo</t>
  </si>
  <si>
    <t>Škrip čvrsti 150mm</t>
  </si>
  <si>
    <t>Lemna stanica ZD-919</t>
  </si>
  <si>
    <t>Ploča magnet.bijela 60x90</t>
  </si>
  <si>
    <t>Presenter Wireless Piccin</t>
  </si>
  <si>
    <t>04.13</t>
  </si>
  <si>
    <t>Sonda temperaturna</t>
  </si>
  <si>
    <t>Temperaturna sonda</t>
  </si>
  <si>
    <t>02.15</t>
  </si>
  <si>
    <t>Temperaturni loger</t>
  </si>
  <si>
    <t>Senzor temperature vode</t>
  </si>
  <si>
    <t>Uništavač papira Alpha</t>
  </si>
  <si>
    <t>Mikrovalna pećnica 23L</t>
  </si>
  <si>
    <t>HDD-externi 500</t>
  </si>
  <si>
    <t>HDD EXT</t>
  </si>
  <si>
    <t>Endoskop Voltcraft BS300X</t>
  </si>
  <si>
    <t>Multimetar UT 71E</t>
  </si>
  <si>
    <t>Multimetar M3900</t>
  </si>
  <si>
    <t>Vaga mini 200g</t>
  </si>
  <si>
    <t>Simulator potresa</t>
  </si>
  <si>
    <t>Plinska lemilica WP60K</t>
  </si>
  <si>
    <t>Držač stolni Multimaster</t>
  </si>
  <si>
    <t>UPS APC BACK-UPS</t>
  </si>
  <si>
    <t>Kliješta automatska za</t>
  </si>
  <si>
    <t>WIFI extender</t>
  </si>
  <si>
    <t>04.14</t>
  </si>
  <si>
    <t>Presenter wireless R700</t>
  </si>
  <si>
    <t>Usisavač 25L Dustex</t>
  </si>
  <si>
    <t>Klješta strujna</t>
  </si>
  <si>
    <t>Kabel 884X-USB</t>
  </si>
  <si>
    <t>Adapter napajanja 20W</t>
  </si>
  <si>
    <t>Adapter napajanja 045D</t>
  </si>
  <si>
    <t>Doking station</t>
  </si>
  <si>
    <t>Fotoaparat Panasonic DMC</t>
  </si>
  <si>
    <t>R1</t>
  </si>
  <si>
    <t>Nosač instrumenata</t>
  </si>
  <si>
    <t>Kutija alu 171X121X55</t>
  </si>
  <si>
    <t>04.12</t>
  </si>
  <si>
    <t>Portreplikator 230W</t>
  </si>
  <si>
    <t>Sonda za mjerenje temp.</t>
  </si>
  <si>
    <t>Bušilica Multimasrer top</t>
  </si>
  <si>
    <t>Bušilica udarna AKU</t>
  </si>
  <si>
    <t>Svjetiljka AKU</t>
  </si>
  <si>
    <t>Web kamera Logitech C920</t>
  </si>
  <si>
    <t>Pretvornik tlaka 0-16bara</t>
  </si>
  <si>
    <t>Postolje za grijanje</t>
  </si>
  <si>
    <t>Kanister 50l, okrugli</t>
  </si>
  <si>
    <t>05.08</t>
  </si>
  <si>
    <t>Grijalica sa termostatom</t>
  </si>
  <si>
    <t>Presenter Wireless R700</t>
  </si>
  <si>
    <t>Mjerna ura fi 60 1/100</t>
  </si>
  <si>
    <t>Mjerilo radioničko 300mm</t>
  </si>
  <si>
    <t>Kabel roleta na PVC</t>
  </si>
  <si>
    <t>07.09</t>
  </si>
  <si>
    <t>Čekić udarni BH 1600</t>
  </si>
  <si>
    <t>Reflektor Ascoli</t>
  </si>
  <si>
    <t>08.09</t>
  </si>
  <si>
    <t>Kofer za alat</t>
  </si>
  <si>
    <t>Kabel roleta trofazni</t>
  </si>
  <si>
    <t>Usisavač za pepeo</t>
  </si>
  <si>
    <t>Reflektor ručni</t>
  </si>
  <si>
    <t>Destilator vode 4000</t>
  </si>
  <si>
    <t>Sito laborat. 32qm</t>
  </si>
  <si>
    <t>Sito laborat. 63qm</t>
  </si>
  <si>
    <t>Sito laborat. 100qm</t>
  </si>
  <si>
    <t>Sito laborat. 125qm</t>
  </si>
  <si>
    <t>Sito laborat. 200qm</t>
  </si>
  <si>
    <t>Sito laborat. 250qm</t>
  </si>
  <si>
    <t>Sito laborat. 315qm</t>
  </si>
  <si>
    <t>Sito laborat. 400qm</t>
  </si>
  <si>
    <t>Sito laborat. 500qm</t>
  </si>
  <si>
    <t>Sito laborat. 630qm</t>
  </si>
  <si>
    <t>Sito laborat. 800qm</t>
  </si>
  <si>
    <t>Sito labrat. 1mm</t>
  </si>
  <si>
    <t>Sito laborat. 1,4mm</t>
  </si>
  <si>
    <t>Sito laborat. 2mm</t>
  </si>
  <si>
    <t>Sito laborat.3,15mm</t>
  </si>
  <si>
    <t>Sito laborat.4mm</t>
  </si>
  <si>
    <t>Sito laborat.8mm</t>
  </si>
  <si>
    <t>Sito laborat.10mm</t>
  </si>
  <si>
    <t>Sito laborat.11,2mm</t>
  </si>
  <si>
    <t>Sito laborat.16mm</t>
  </si>
  <si>
    <t>Sito laborat.31,5mm</t>
  </si>
  <si>
    <t>Sito laborat.63mm</t>
  </si>
  <si>
    <t>HDD 1TB 2,5"USB</t>
  </si>
  <si>
    <t>HDD WD Passport 1TB</t>
  </si>
  <si>
    <t>Mješalica stupna RZR1</t>
  </si>
  <si>
    <t>Stativ s U postoljem</t>
  </si>
  <si>
    <t>Transportna vreća 20l</t>
  </si>
  <si>
    <t>Kaciga Duro polar</t>
  </si>
  <si>
    <t>Bačva sa slavinom 10l</t>
  </si>
  <si>
    <t>01.10</t>
  </si>
  <si>
    <t>Piknometar 250mL</t>
  </si>
  <si>
    <t>Menzura za areometriju</t>
  </si>
  <si>
    <t>Ormarić za prvu pomoć</t>
  </si>
  <si>
    <t>Naočale zaštitne</t>
  </si>
  <si>
    <t>01.13</t>
  </si>
  <si>
    <t>Piknometar</t>
  </si>
  <si>
    <t>Hidrometar 151H</t>
  </si>
  <si>
    <t>08.14</t>
  </si>
  <si>
    <t>Sito ASTM no.100</t>
  </si>
  <si>
    <t>Sito ASTM no.200</t>
  </si>
  <si>
    <t>Sito ASTM no.300</t>
  </si>
  <si>
    <t>Metalni sjekač uzoraka</t>
  </si>
  <si>
    <t>Precizni regulator</t>
  </si>
  <si>
    <t>Tlačni regulac. ventil</t>
  </si>
  <si>
    <t>Ur.za ispit.plinopropusno</t>
  </si>
  <si>
    <t>Ispravljač 100-240V</t>
  </si>
  <si>
    <t>HDD Ext.WD 320GB</t>
  </si>
  <si>
    <t>Slika"Romeo i Julija"</t>
  </si>
  <si>
    <t>Set za pokuse iz elektrot</t>
  </si>
  <si>
    <t>08.11</t>
  </si>
  <si>
    <t>Maketa elektrootpo.trake</t>
  </si>
  <si>
    <t>Uređaj za mjernje snage</t>
  </si>
  <si>
    <t>Strujni transformator</t>
  </si>
  <si>
    <t>Regulator akumulatora</t>
  </si>
  <si>
    <t>Dijagnostički uređaj za</t>
  </si>
  <si>
    <t>Lemilica SS-20</t>
  </si>
  <si>
    <t>Akumulator</t>
  </si>
  <si>
    <t>USB kartica</t>
  </si>
  <si>
    <t>Izmjenjivač Goobay 67922</t>
  </si>
  <si>
    <t>Portreplikator HP2012 90W</t>
  </si>
  <si>
    <t>HDD Ext WD 3,5"USB</t>
  </si>
  <si>
    <t>Alat set profesionalni</t>
  </si>
  <si>
    <t>Odvijač AKU</t>
  </si>
  <si>
    <t>HDDWD 1TB</t>
  </si>
  <si>
    <t>04.10</t>
  </si>
  <si>
    <t>HDD 500GB</t>
  </si>
  <si>
    <t>3D miš-700036</t>
  </si>
  <si>
    <t>Tronožac teleskopski</t>
  </si>
  <si>
    <t>Mj.instrument za tlakove</t>
  </si>
  <si>
    <t>Platno 190x119cm</t>
  </si>
  <si>
    <t>Kovčeg aluminijski</t>
  </si>
  <si>
    <t>Klješta minerska</t>
  </si>
  <si>
    <t>Multimetar</t>
  </si>
  <si>
    <t>Klješta elektroniku</t>
  </si>
  <si>
    <t>Set pribora za kompresor</t>
  </si>
  <si>
    <t>Sat mjerni</t>
  </si>
  <si>
    <t>Sita kompl.za ispit.ekspl</t>
  </si>
  <si>
    <t>Mjerna letva kruta MLK</t>
  </si>
  <si>
    <t>Vrpca mjerna 50m čelićna</t>
  </si>
  <si>
    <t>Pt 100 sonda,mjerilo temp</t>
  </si>
  <si>
    <t>Zaštitna košuljica sonde</t>
  </si>
  <si>
    <t>Manometar</t>
  </si>
  <si>
    <t>Menzura za mjerenje volum</t>
  </si>
  <si>
    <t>Rezač papira stolni 20L</t>
  </si>
  <si>
    <t>02.11</t>
  </si>
  <si>
    <t>Kofer s alatom</t>
  </si>
  <si>
    <t>Lineali precizni nožasti</t>
  </si>
  <si>
    <t>Kutnik precizni nožasti</t>
  </si>
  <si>
    <t>Traka mjerna kruta</t>
  </si>
  <si>
    <t>Stalak mjerni magnetni</t>
  </si>
  <si>
    <t>Luksometar DT-1308</t>
  </si>
  <si>
    <t>Stol križni ZX 7020</t>
  </si>
  <si>
    <t>Kutomjer Schut 100x150</t>
  </si>
  <si>
    <t>Kutomjer Schut 300x600</t>
  </si>
  <si>
    <t>Kutija za alat 25"</t>
  </si>
  <si>
    <t>01.12</t>
  </si>
  <si>
    <t>Plamenik bunsen za kartuš</t>
  </si>
  <si>
    <t>Aparat za kavu KR XP2240</t>
  </si>
  <si>
    <t>Brusilica kutna WS 1</t>
  </si>
  <si>
    <t>Sonda termometarska Pt100</t>
  </si>
  <si>
    <t>Termometar beskontakt.IR</t>
  </si>
  <si>
    <t>Regal za teški metal</t>
  </si>
  <si>
    <t>08.15</t>
  </si>
  <si>
    <t>Uređaj za lemljenje</t>
  </si>
  <si>
    <t>Kliješta kombinirana</t>
  </si>
  <si>
    <t>Ključ francuski</t>
  </si>
  <si>
    <t>Kliješta vodoinstalatersk</t>
  </si>
  <si>
    <t>Ključ savijeni 14mm</t>
  </si>
  <si>
    <t>Regulator tlaka za zrak</t>
  </si>
  <si>
    <t>Dizalica el.lančana</t>
  </si>
  <si>
    <t>Bušilica-brusilica FBS</t>
  </si>
  <si>
    <t>Škripac UMV 100/125</t>
  </si>
  <si>
    <t>Škripac nagibni Q41-125</t>
  </si>
  <si>
    <t>Mjerilo pomično s vijkom</t>
  </si>
  <si>
    <t>Mjerilo pomično s kočnico</t>
  </si>
  <si>
    <t>Mjerilo pomično s mikropo</t>
  </si>
  <si>
    <t>Kutomjer s urom 300mm</t>
  </si>
  <si>
    <t>Mjerač tlaka u gumi</t>
  </si>
  <si>
    <t>Multibrusilica Skil</t>
  </si>
  <si>
    <t>Postolje sa cijevi 400mm</t>
  </si>
  <si>
    <t>Postolje sa cijevi 500mm</t>
  </si>
  <si>
    <t>Postolje sa cijevi 600mm</t>
  </si>
  <si>
    <t>Postolje sa cijevi 800mm</t>
  </si>
  <si>
    <t>HDD Eksterni 500GB</t>
  </si>
  <si>
    <t>Kamera Micro QW 1.3M</t>
  </si>
  <si>
    <t>Hladnom svijetlo 150W</t>
  </si>
  <si>
    <t>Dvostruki svjetlosni kabe</t>
  </si>
  <si>
    <t>Sito 200mm ot.500 mikrona</t>
  </si>
  <si>
    <t>Sito 200mm ot 1,0mm</t>
  </si>
  <si>
    <t>Sito 200mm ot. 2,0mm</t>
  </si>
  <si>
    <t>Sito 200mm ot.4mm</t>
  </si>
  <si>
    <t>Sito 200mm ot.4,75mm</t>
  </si>
  <si>
    <t>Sito 200mm ot.5,6mm</t>
  </si>
  <si>
    <t>Sito 200mm ot.8mm</t>
  </si>
  <si>
    <t>Sito 200mm ot.11,2mm</t>
  </si>
  <si>
    <t>Sito 200mm ot. 16mm</t>
  </si>
  <si>
    <t>Lupa HM 30</t>
  </si>
  <si>
    <t>Ploča magnetna 90x120cm</t>
  </si>
  <si>
    <t>HDD WD 2TB</t>
  </si>
  <si>
    <t>Kutija za alat</t>
  </si>
  <si>
    <t>Naočale 3D V(donac.Japan)</t>
  </si>
  <si>
    <t>USB 3D(donac.Japan)</t>
  </si>
  <si>
    <t>HDD WD PORTABLE 2TB</t>
  </si>
  <si>
    <t>Karta reljefna Svijeta</t>
  </si>
  <si>
    <t>Karta reljefna Europe</t>
  </si>
  <si>
    <t>Karta reljefna Zagreba</t>
  </si>
  <si>
    <t>Karta reljefna Hrvatske</t>
  </si>
  <si>
    <t>Kučište USB 2,5"</t>
  </si>
  <si>
    <t>Mobitel iPhone 4 8GB</t>
  </si>
  <si>
    <t>02.12</t>
  </si>
  <si>
    <t>Kaciga Duro cactus</t>
  </si>
  <si>
    <t>Eksterni tvrdidisk 1TB</t>
  </si>
  <si>
    <t>Geološki čekić Estwing</t>
  </si>
  <si>
    <t>HDD WD passport 1TB</t>
  </si>
  <si>
    <t>03.13</t>
  </si>
  <si>
    <t>Šator Meteor 200</t>
  </si>
  <si>
    <t>06.12</t>
  </si>
  <si>
    <t>Kompas</t>
  </si>
  <si>
    <t>Lupa</t>
  </si>
  <si>
    <t>WD Elements Portable 2TB</t>
  </si>
  <si>
    <t>iPhone Apple 4S 8GB</t>
  </si>
  <si>
    <t>Toster SM3</t>
  </si>
  <si>
    <t>Ručna pumpa za pretakanje</t>
  </si>
  <si>
    <t>Sito analitičko 200x50mm</t>
  </si>
  <si>
    <t>Presenter Logitech</t>
  </si>
  <si>
    <t>Disalica sa ventilom</t>
  </si>
  <si>
    <t>Torba za ronilačku opremu</t>
  </si>
  <si>
    <t>Maska za ronjenje</t>
  </si>
  <si>
    <t>Peraje</t>
  </si>
  <si>
    <t>Kompjutor za ronjenje</t>
  </si>
  <si>
    <t>Mjerač dubine vode-ručni</t>
  </si>
  <si>
    <t>HDD transcend1TB USB 2,5"</t>
  </si>
  <si>
    <t>Ručni sat Citizen</t>
  </si>
  <si>
    <t>Kofer za elektrodu</t>
  </si>
  <si>
    <t>Elektroda za mjer.pH</t>
  </si>
  <si>
    <t>Mobitel iPhone 4</t>
  </si>
  <si>
    <t>Faksimil 4913</t>
  </si>
  <si>
    <t>Mikrovalna pećnica</t>
  </si>
  <si>
    <t>Ploča magnetna 90x120</t>
  </si>
  <si>
    <t>Kamera web Canyon</t>
  </si>
  <si>
    <t>Lampa stolna</t>
  </si>
  <si>
    <t>Šator+vreće</t>
  </si>
  <si>
    <t>Lupa HM-Zoom</t>
  </si>
  <si>
    <t>Navigacijska naprava</t>
  </si>
  <si>
    <t>Sat Weather Master 8</t>
  </si>
  <si>
    <t>Dalekozor</t>
  </si>
  <si>
    <t>HDD Adata CH11 1TB</t>
  </si>
  <si>
    <t>Pumpa za uzorkovanje podz</t>
  </si>
  <si>
    <t>Temperaturni tester</t>
  </si>
  <si>
    <t>Pumpa za uzrokovanje podz</t>
  </si>
  <si>
    <t>Ur.za mjerenje koncentrac</t>
  </si>
  <si>
    <t>Libela 81SM/25cm</t>
  </si>
  <si>
    <t>Izvijač aku</t>
  </si>
  <si>
    <t>Kofer s alatom 49-D</t>
  </si>
  <si>
    <t>Hladnjak ručni</t>
  </si>
  <si>
    <t>Ruter ADSL</t>
  </si>
  <si>
    <t>Ur.za mjerenje vlažnosti</t>
  </si>
  <si>
    <t>Računalo mini Raspberrx P</t>
  </si>
  <si>
    <t>SSD 120.0GB Intwel</t>
  </si>
  <si>
    <t>Vaga digitalna 50kg</t>
  </si>
  <si>
    <t>Termometar digit.-50+300c</t>
  </si>
  <si>
    <t>Uređaj za vanjsko arhivir</t>
  </si>
  <si>
    <t>Presenter Logitech Wirele</t>
  </si>
  <si>
    <t>Daljinski MCT-234 za alar</t>
  </si>
  <si>
    <t>Svjetiljka UV za prom.stj</t>
  </si>
  <si>
    <t>Posuda za prijem prosjeva</t>
  </si>
  <si>
    <t>Poklopac za sito 200mm</t>
  </si>
  <si>
    <t>Sito BS/ISO 200mm</t>
  </si>
  <si>
    <t>Gološki kompas</t>
  </si>
  <si>
    <t>Čekić geološki 600g</t>
  </si>
  <si>
    <t>Lupa Eschenbach x10</t>
  </si>
  <si>
    <t>Kofer za terensku opremu</t>
  </si>
  <si>
    <t>Kofer za uzorke</t>
  </si>
  <si>
    <t>Kompas geološki</t>
  </si>
  <si>
    <t>Lupa terenska</t>
  </si>
  <si>
    <t>Lupa za čitanje karara</t>
  </si>
  <si>
    <t>HDD-eksterni 1.8"</t>
  </si>
  <si>
    <t>Uništavač dokumentacije</t>
  </si>
  <si>
    <t>Objektiv AF-S DX 55-300m</t>
  </si>
  <si>
    <t>Vakummetar VAM-63-V1/0</t>
  </si>
  <si>
    <t>Zidni sat naranđasti</t>
  </si>
  <si>
    <t>Štoperica 1SEC</t>
  </si>
  <si>
    <t>Kuhalo EKA 20LS</t>
  </si>
  <si>
    <t>Kuhalo vode 1l</t>
  </si>
  <si>
    <t>WD Elements portable 2TB</t>
  </si>
  <si>
    <t>WD Elements portable 1TB</t>
  </si>
  <si>
    <t>Disk tvrdi eksterni 1TB</t>
  </si>
  <si>
    <t>HDD-eksterni(NB HDD</t>
  </si>
  <si>
    <t>Kamena kučica</t>
  </si>
  <si>
    <t>Bušilica 550R</t>
  </si>
  <si>
    <t>Ormarić za prvu pomoć I</t>
  </si>
  <si>
    <t>04.09</t>
  </si>
  <si>
    <t>Odvijači komplet</t>
  </si>
  <si>
    <t>USB kamera za lupu</t>
  </si>
  <si>
    <t>Usisavač s posudom SAM</t>
  </si>
  <si>
    <t>Sokovnik Philips</t>
  </si>
  <si>
    <t>Pointer media Genius</t>
  </si>
  <si>
    <t>Zidni sat plavi</t>
  </si>
  <si>
    <t>Vatrogasni aparat P2</t>
  </si>
  <si>
    <t>Pumpa potopna</t>
  </si>
  <si>
    <t>KompasKB-14/360Q</t>
  </si>
  <si>
    <t>Brusilica kutna</t>
  </si>
  <si>
    <t>Motorola walky talky</t>
  </si>
  <si>
    <t>HDD ext WD 1,5TB</t>
  </si>
  <si>
    <t>Mobitel Samsung N9005</t>
  </si>
  <si>
    <t>Grijalica</t>
  </si>
  <si>
    <t>Eksterni USB FDD 1.44MB</t>
  </si>
  <si>
    <t>HDD Externi WD 500GB</t>
  </si>
  <si>
    <t>Posuda za sušenje i trans</t>
  </si>
  <si>
    <t>Router Linksys WRT110</t>
  </si>
  <si>
    <t>Smartphone Meizu MX4</t>
  </si>
  <si>
    <t>Mobitel HTC Wildfire S</t>
  </si>
  <si>
    <t>PC Preklopnik 8pc 19"</t>
  </si>
  <si>
    <t>Elektroda referentna Ag</t>
  </si>
  <si>
    <t>01.16</t>
  </si>
  <si>
    <t>Elektroda referentna Hg</t>
  </si>
  <si>
    <t>Magnetni stalak</t>
  </si>
  <si>
    <t>Snimač zvuka ZOOM H5</t>
  </si>
  <si>
    <t>Usisavač Philips</t>
  </si>
  <si>
    <t>02.16</t>
  </si>
  <si>
    <t>PC preklopnik KVM 2port</t>
  </si>
  <si>
    <t>Ur.za mjer.svjetlosnog</t>
  </si>
  <si>
    <t>Vatrogasni aparat S9</t>
  </si>
  <si>
    <t>Ploča magnetna 90x60</t>
  </si>
  <si>
    <t>03.16</t>
  </si>
  <si>
    <t>Mobitel Huawei P8</t>
  </si>
  <si>
    <t>WI FI uređaj</t>
  </si>
  <si>
    <t>HDD Toshiba 2TB</t>
  </si>
  <si>
    <t>04.16</t>
  </si>
  <si>
    <t>Stalak za TV SBox</t>
  </si>
  <si>
    <t>HDD ext.Toshiba</t>
  </si>
  <si>
    <t>PC preklopnik 2port</t>
  </si>
  <si>
    <t>05.16</t>
  </si>
  <si>
    <t>PC preklopnik2port</t>
  </si>
  <si>
    <t>Vatrogasni aparat S6</t>
  </si>
  <si>
    <t>07.16</t>
  </si>
  <si>
    <t>Port Replicator Dell</t>
  </si>
  <si>
    <t>09.16</t>
  </si>
  <si>
    <t>Kolica na kotačima</t>
  </si>
  <si>
    <t>Mobitel Samsung Galaxy A5</t>
  </si>
  <si>
    <t>CD player Philips</t>
  </si>
  <si>
    <t>Kalkulator Olympia CPD521</t>
  </si>
  <si>
    <t>Multimetar analogni</t>
  </si>
  <si>
    <t>SSHD Seagate 1TB</t>
  </si>
  <si>
    <t>Kućište HDD 2,5"</t>
  </si>
  <si>
    <t>Magnetni stalak Insize</t>
  </si>
  <si>
    <t>Senzor tlaka SDP610-500PA</t>
  </si>
  <si>
    <t>Vreća za spavanje</t>
  </si>
  <si>
    <t>Vatrogasni aparat</t>
  </si>
  <si>
    <t>Mjerač visine leta pirote</t>
  </si>
  <si>
    <t>HDD 4TB</t>
  </si>
  <si>
    <t>HDD 1TB</t>
  </si>
  <si>
    <t>Pila za željezo</t>
  </si>
  <si>
    <t>Senzor brzine vrtnje</t>
  </si>
  <si>
    <t>Mjerač protoka</t>
  </si>
  <si>
    <t>Docking station 2013</t>
  </si>
  <si>
    <t>Računalo mini Raspbery PI</t>
  </si>
  <si>
    <t>Postolje za vagu</t>
  </si>
  <si>
    <t>Kompas Suunto KB-14</t>
  </si>
  <si>
    <t>Disk tvrdi 2000.0GB</t>
  </si>
  <si>
    <t>Mjer.ur.za mjerenje podat</t>
  </si>
  <si>
    <t>Punjač baterija 3,8</t>
  </si>
  <si>
    <t>Plastifikator A4</t>
  </si>
  <si>
    <t>NAMJEŠTAJ</t>
  </si>
  <si>
    <t>G-1/0046</t>
  </si>
  <si>
    <t>STOLAC LAB. OKRUGLI</t>
  </si>
  <si>
    <t>01.97</t>
  </si>
  <si>
    <t>G-1/0057</t>
  </si>
  <si>
    <t>ORMAR DVOKRILNI DRVENI</t>
  </si>
  <si>
    <t>G-1/0092</t>
  </si>
  <si>
    <t>G-1/0108</t>
  </si>
  <si>
    <t>G-1/0110</t>
  </si>
  <si>
    <t>G-1/0136</t>
  </si>
  <si>
    <t>G-1/0137</t>
  </si>
  <si>
    <t>G-1/0138</t>
  </si>
  <si>
    <t>G-1/0151</t>
  </si>
  <si>
    <t>VITRINA SA STAK. VRATIMA</t>
  </si>
  <si>
    <t>G-1/0253</t>
  </si>
  <si>
    <t>G-1/0276</t>
  </si>
  <si>
    <t>STOLICA DRVENA</t>
  </si>
  <si>
    <t>G-1/0278</t>
  </si>
  <si>
    <t>STOLICA DRVENA (PROC. PF)</t>
  </si>
  <si>
    <t>G-1/0288</t>
  </si>
  <si>
    <t>STOLIĆ (PROC)</t>
  </si>
  <si>
    <t>G-1/0300</t>
  </si>
  <si>
    <t>ORMAR SA STAKL.VRAT.SOBA</t>
  </si>
  <si>
    <t>G-1/0305</t>
  </si>
  <si>
    <t>ORMARIĆ S LADICAMA POKRET</t>
  </si>
  <si>
    <t>G-1/0306</t>
  </si>
  <si>
    <t>VITRINA S POLICAMA</t>
  </si>
  <si>
    <t>G-1/0324</t>
  </si>
  <si>
    <t>STOL CRNI inv.2000</t>
  </si>
  <si>
    <t>G-1/0366</t>
  </si>
  <si>
    <t>STALAŽA PODNA S LADICOM</t>
  </si>
  <si>
    <t>G-1/0401</t>
  </si>
  <si>
    <t>G-1/0404</t>
  </si>
  <si>
    <t>STOL DRVENI MANJI</t>
  </si>
  <si>
    <t>G-1/0425</t>
  </si>
  <si>
    <t>STOL DRVENI LADICAMA</t>
  </si>
  <si>
    <t>G-1/0427</t>
  </si>
  <si>
    <t>STALAŽA DRVENA</t>
  </si>
  <si>
    <t>G-1/0428</t>
  </si>
  <si>
    <t>POLICA DRVENA</t>
  </si>
  <si>
    <t>G-1/0433</t>
  </si>
  <si>
    <t>G-1/0449</t>
  </si>
  <si>
    <t>STOL S ORMAR. ZA MIKROSK.</t>
  </si>
  <si>
    <t>G-1/0454</t>
  </si>
  <si>
    <t>STOLIAC ŠKOLSKI DRVENI</t>
  </si>
  <si>
    <t>G-1/0457</t>
  </si>
  <si>
    <t>STOLAC ŠKOLSKI DRVENI</t>
  </si>
  <si>
    <t>G-1/0458</t>
  </si>
  <si>
    <t>G-1/0491</t>
  </si>
  <si>
    <t>STOLAC UREDS. TAP. NA KOT</t>
  </si>
  <si>
    <t>G-1/0496</t>
  </si>
  <si>
    <t>G-1/0502</t>
  </si>
  <si>
    <t>STOLAC DRVENI ŠKOLSKI</t>
  </si>
  <si>
    <t>G-1/0506</t>
  </si>
  <si>
    <t>STOLAC DRVENI (PROC. PF)</t>
  </si>
  <si>
    <t>G-1/0510</t>
  </si>
  <si>
    <t>G-1/0552</t>
  </si>
  <si>
    <t>STOLICA DRVENA ŠKOLSKA</t>
  </si>
  <si>
    <t>G-1/0556</t>
  </si>
  <si>
    <t>G-1/0593</t>
  </si>
  <si>
    <t>G-1/0595</t>
  </si>
  <si>
    <t>G-1/0700</t>
  </si>
  <si>
    <t>STOLICA ŠKOLSKA DRVENA</t>
  </si>
  <si>
    <t>G-1/0703</t>
  </si>
  <si>
    <t>G-1/0705</t>
  </si>
  <si>
    <t>G-1/0706</t>
  </si>
  <si>
    <t>G-1/0708</t>
  </si>
  <si>
    <t>G-1/0710</t>
  </si>
  <si>
    <t>G-1/0721</t>
  </si>
  <si>
    <t>G-1/0765</t>
  </si>
  <si>
    <t>STOLAC ŠKOLSKI S NASLONOM</t>
  </si>
  <si>
    <t>G-1/0784</t>
  </si>
  <si>
    <t>STOL DRVENI (ZA RAZ. KAM)</t>
  </si>
  <si>
    <t>G-1/0791</t>
  </si>
  <si>
    <t>G-1/1044</t>
  </si>
  <si>
    <t>STOL RADNI SA POLICOM</t>
  </si>
  <si>
    <t>G-1/1045</t>
  </si>
  <si>
    <t>G-1/1052</t>
  </si>
  <si>
    <t>G-1/1057</t>
  </si>
  <si>
    <t>STOL RADNI S POLICOM</t>
  </si>
  <si>
    <t>G-1/1073</t>
  </si>
  <si>
    <t>09.11</t>
  </si>
  <si>
    <t>G-1/1096</t>
  </si>
  <si>
    <t>POLICA VISEĆA 80x80x35</t>
  </si>
  <si>
    <t>G-9/0030</t>
  </si>
  <si>
    <t>ORMAR ZA KNJIGE I ARHIVU</t>
  </si>
  <si>
    <t>G-9/0378</t>
  </si>
  <si>
    <t>STOLICE N46 SA NASLONOM</t>
  </si>
  <si>
    <t>G-9/0613</t>
  </si>
  <si>
    <t>VJEŠALICA SAMOSTOJEĆA</t>
  </si>
  <si>
    <t>G-9/1019</t>
  </si>
  <si>
    <t>STOLAC KONFER. CRNI</t>
  </si>
  <si>
    <t>G-9/1024</t>
  </si>
  <si>
    <t>G-9/1203</t>
  </si>
  <si>
    <t>STOL 80x75x75</t>
  </si>
  <si>
    <t>G-9/1205</t>
  </si>
  <si>
    <t>RC/0001</t>
  </si>
  <si>
    <t>ORMAR DRVENI</t>
  </si>
  <si>
    <t>RC/0002</t>
  </si>
  <si>
    <t>ORMAR GARDEROBNI (IZ RZ)</t>
  </si>
  <si>
    <t>RC/0003</t>
  </si>
  <si>
    <t>ORMAR METALNI ZELENI</t>
  </si>
  <si>
    <t>RC/0004</t>
  </si>
  <si>
    <t>RC/0009</t>
  </si>
  <si>
    <t>KLUPA ŠKOLSKA</t>
  </si>
  <si>
    <t>RC/0010</t>
  </si>
  <si>
    <t>RC/0011</t>
  </si>
  <si>
    <t>RC/0012</t>
  </si>
  <si>
    <t>RC/0013</t>
  </si>
  <si>
    <t>RC/0014</t>
  </si>
  <si>
    <t>RC/0015</t>
  </si>
  <si>
    <t>RC/0016</t>
  </si>
  <si>
    <t>RC/0017</t>
  </si>
  <si>
    <t>RC/0018</t>
  </si>
  <si>
    <t>RC/0019</t>
  </si>
  <si>
    <t>RC/0021</t>
  </si>
  <si>
    <t>STOLICA SA NASLONOM</t>
  </si>
  <si>
    <t>RC/0022</t>
  </si>
  <si>
    <t>RC/0023</t>
  </si>
  <si>
    <t>RC/0024</t>
  </si>
  <si>
    <t>RC/0025</t>
  </si>
  <si>
    <t>RC/0026</t>
  </si>
  <si>
    <t>RC/0027</t>
  </si>
  <si>
    <t>RC/0028</t>
  </si>
  <si>
    <t>RC/0030</t>
  </si>
  <si>
    <t>RC/0031</t>
  </si>
  <si>
    <t>RC/0032</t>
  </si>
  <si>
    <t>RC/0033</t>
  </si>
  <si>
    <t>RC/0034</t>
  </si>
  <si>
    <t>RC/0035</t>
  </si>
  <si>
    <t>RC/0036</t>
  </si>
  <si>
    <t>RC/0037</t>
  </si>
  <si>
    <t>RC/0038</t>
  </si>
  <si>
    <t>RC/0039</t>
  </si>
  <si>
    <t>RC/0040</t>
  </si>
  <si>
    <t>RC/0041</t>
  </si>
  <si>
    <t>RC/0047</t>
  </si>
  <si>
    <t>STOL METALNI</t>
  </si>
  <si>
    <t>RC/0048</t>
  </si>
  <si>
    <t>RC/0050</t>
  </si>
  <si>
    <t>R-2/0121</t>
  </si>
  <si>
    <t>VJEŠALICA STOJEĆA</t>
  </si>
  <si>
    <t>R-2/0166</t>
  </si>
  <si>
    <t>STOLICA BEZ NASLONA</t>
  </si>
  <si>
    <t>R-2/0207</t>
  </si>
  <si>
    <t>STOL RADNI</t>
  </si>
  <si>
    <t>R-2/0208</t>
  </si>
  <si>
    <t>R-2/0211</t>
  </si>
  <si>
    <t>STOLICA S NASLONOM/PROC.</t>
  </si>
  <si>
    <t>R-2/0212</t>
  </si>
  <si>
    <t>R-2/0215</t>
  </si>
  <si>
    <t>R-2/0273</t>
  </si>
  <si>
    <t>VITRINA REGAL 8 ELEMENATA</t>
  </si>
  <si>
    <t>R-2/0277</t>
  </si>
  <si>
    <t>R-2/0279</t>
  </si>
  <si>
    <t>R-2/0280</t>
  </si>
  <si>
    <t>R-2/0283</t>
  </si>
  <si>
    <t>STOLICA TAPICIRANA/PROC.</t>
  </si>
  <si>
    <t>R-2/0290</t>
  </si>
  <si>
    <t>R-2/0291</t>
  </si>
  <si>
    <t>R-2/0347</t>
  </si>
  <si>
    <t>STOLICA NT. VEL. 5</t>
  </si>
  <si>
    <t>R-2/0373</t>
  </si>
  <si>
    <t>R-2/0374</t>
  </si>
  <si>
    <t>STOLICA NA VIJAK</t>
  </si>
  <si>
    <t>R-2/0375</t>
  </si>
  <si>
    <t>R-2/0392</t>
  </si>
  <si>
    <t>R-2/0488</t>
  </si>
  <si>
    <t>STOLICA AF 70012</t>
  </si>
  <si>
    <t>R-2/0492</t>
  </si>
  <si>
    <t>VITRINA S MODELIMA</t>
  </si>
  <si>
    <t>R-2/0493</t>
  </si>
  <si>
    <t>R-2/0494</t>
  </si>
  <si>
    <t>R-2/0495</t>
  </si>
  <si>
    <t>R-2/0510</t>
  </si>
  <si>
    <t>R-2/0511</t>
  </si>
  <si>
    <t>R-2/0512</t>
  </si>
  <si>
    <t>R-2/0544</t>
  </si>
  <si>
    <t>R-2/0614</t>
  </si>
  <si>
    <t>STOLICA STARA</t>
  </si>
  <si>
    <t>R-2/0707</t>
  </si>
  <si>
    <t>ORMAR ZA KNJIGE</t>
  </si>
  <si>
    <t>R-2/0818</t>
  </si>
  <si>
    <t>R-2/0819</t>
  </si>
  <si>
    <t>R-2/0914</t>
  </si>
  <si>
    <t>STOL POSTOLJE ZA MODELE</t>
  </si>
  <si>
    <t>R-2/0916</t>
  </si>
  <si>
    <t>STOLICA BEZ NASLONA STARA</t>
  </si>
  <si>
    <t>R-2/0939</t>
  </si>
  <si>
    <t>R-2/1022</t>
  </si>
  <si>
    <t>R-2/1026</t>
  </si>
  <si>
    <t>R-2/1031</t>
  </si>
  <si>
    <t>R-2/1033</t>
  </si>
  <si>
    <t>R-2/1045</t>
  </si>
  <si>
    <t>R-2/1388</t>
  </si>
  <si>
    <t>ORMARIĆ METALNI S 13LADIC</t>
  </si>
  <si>
    <t>07.05</t>
  </si>
  <si>
    <t>R-2/1394</t>
  </si>
  <si>
    <t>STOLAC AS/CRNA KOŽA</t>
  </si>
  <si>
    <t>01.06</t>
  </si>
  <si>
    <t>R-2/1469</t>
  </si>
  <si>
    <t>STOLAC KONFERENC. CRNI</t>
  </si>
  <si>
    <t>R-2/1545</t>
  </si>
  <si>
    <t>R-2/1546</t>
  </si>
  <si>
    <t>POKRETNA KAZETA</t>
  </si>
  <si>
    <t>R-2/1547</t>
  </si>
  <si>
    <t>ORMAR VISOKI</t>
  </si>
  <si>
    <t>R-2/1548</t>
  </si>
  <si>
    <t>FOTELJA UREDSKA</t>
  </si>
  <si>
    <t>R-2/1581</t>
  </si>
  <si>
    <t>POLICE LABORAT.105x90x287</t>
  </si>
  <si>
    <t>R-2/1667</t>
  </si>
  <si>
    <t>R-2/1760</t>
  </si>
  <si>
    <t>ORMAR VISOKI 320x75x42</t>
  </si>
  <si>
    <t>R-3/0005</t>
  </si>
  <si>
    <t>STOL PISAČI KAMNIK/PROC.</t>
  </si>
  <si>
    <t>R-3/0068</t>
  </si>
  <si>
    <t>STOL PISAĆI</t>
  </si>
  <si>
    <t>R-3/0071</t>
  </si>
  <si>
    <t>FOTELJA AMBASADOR/PROC.</t>
  </si>
  <si>
    <t>R-3/0072</t>
  </si>
  <si>
    <t>R-3/0073</t>
  </si>
  <si>
    <t>ORMARIĆ S LADICAMA</t>
  </si>
  <si>
    <t>R-3/0074</t>
  </si>
  <si>
    <t>ORMAR DVOKRILNI(NOGICE)</t>
  </si>
  <si>
    <t>R-3/0075</t>
  </si>
  <si>
    <t>ORMAR S KLIZNIM VRATIMA</t>
  </si>
  <si>
    <t>R-3/0076</t>
  </si>
  <si>
    <t>ORMAR S POLICAMA OTVORENI</t>
  </si>
  <si>
    <t>R-3/0077</t>
  </si>
  <si>
    <t>R-3/0078</t>
  </si>
  <si>
    <t>R-3/0079</t>
  </si>
  <si>
    <t>R-3/0080</t>
  </si>
  <si>
    <t>ORMAR DVOKRILNI+JEDNOKR.</t>
  </si>
  <si>
    <t>R-3/0081</t>
  </si>
  <si>
    <t>ORMAR DVOKRILNI</t>
  </si>
  <si>
    <t>R-3/0082</t>
  </si>
  <si>
    <t>ORMAR DVOKRILNI GARDEROB</t>
  </si>
  <si>
    <t>R-3/0083</t>
  </si>
  <si>
    <t>ORMAR TROKRILNI /PROC.</t>
  </si>
  <si>
    <t>R-3/0094</t>
  </si>
  <si>
    <t>R-3/0103</t>
  </si>
  <si>
    <t>R-3/0114</t>
  </si>
  <si>
    <t>STOL CRNI KAMNIK/PROC.</t>
  </si>
  <si>
    <t>R-3/0115</t>
  </si>
  <si>
    <t>R-3/0125</t>
  </si>
  <si>
    <t>ORMAR SA KLIZNIM VRATIMA</t>
  </si>
  <si>
    <t>R-3/0128</t>
  </si>
  <si>
    <t>R-3/0139</t>
  </si>
  <si>
    <t>ORMARIĆ NA NOGICAMA/PROC.</t>
  </si>
  <si>
    <t>R-3/0140</t>
  </si>
  <si>
    <t>ORMARIĆ DVOKRILNI</t>
  </si>
  <si>
    <t>R-3/0141</t>
  </si>
  <si>
    <t>R-3/0161</t>
  </si>
  <si>
    <t>ORMARIĆ S POLICAMA/PROC.</t>
  </si>
  <si>
    <t>R-3/0240</t>
  </si>
  <si>
    <t>R-3/0241</t>
  </si>
  <si>
    <t>R-3/0266</t>
  </si>
  <si>
    <t>ORMAR DVOKRILNI STAKLENI</t>
  </si>
  <si>
    <t>R-3/0267</t>
  </si>
  <si>
    <t>R-3/0271</t>
  </si>
  <si>
    <t>TRONOŽAC OKRUGLI</t>
  </si>
  <si>
    <t>R-3/0304</t>
  </si>
  <si>
    <t>FOTELJA KOŽNA MANJA</t>
  </si>
  <si>
    <t>R-3/0305</t>
  </si>
  <si>
    <t>R-3/0475</t>
  </si>
  <si>
    <t>KLUPICE (IZRADA 1-9)</t>
  </si>
  <si>
    <t>R-3/0489</t>
  </si>
  <si>
    <t>STOL PISAĆI I STOLNA LADI</t>
  </si>
  <si>
    <t>R-3/0490</t>
  </si>
  <si>
    <t>R-3/0491</t>
  </si>
  <si>
    <t>R-3/0496</t>
  </si>
  <si>
    <t>STOLICA DAKTILO KOŽNA/PRO</t>
  </si>
  <si>
    <t>R-3/0519</t>
  </si>
  <si>
    <t>ORMARIĆ S 3 LADICE POKRET</t>
  </si>
  <si>
    <t>04.01</t>
  </si>
  <si>
    <t>R-3/0529</t>
  </si>
  <si>
    <t>ORMAR -POLU GARDEROBNI</t>
  </si>
  <si>
    <t>R-3/0568</t>
  </si>
  <si>
    <t>FOTELJA UREDSKA IBISCO</t>
  </si>
  <si>
    <t>09.02</t>
  </si>
  <si>
    <t>R-3/0583</t>
  </si>
  <si>
    <t>FOTELJA UREDSKA KOŽNA</t>
  </si>
  <si>
    <t>R-3/0610</t>
  </si>
  <si>
    <t>STOLAC ASCONA</t>
  </si>
  <si>
    <t>R-3/0773</t>
  </si>
  <si>
    <t>STOLAC KONFERENCIJSKI</t>
  </si>
  <si>
    <t>04.04</t>
  </si>
  <si>
    <t>R-3/0871</t>
  </si>
  <si>
    <t>KLUPA VRTNA (ulaz P4)</t>
  </si>
  <si>
    <t>08.05</t>
  </si>
  <si>
    <t>R-3/0872</t>
  </si>
  <si>
    <t>R-3/0873</t>
  </si>
  <si>
    <t>R-3/0877</t>
  </si>
  <si>
    <t>FOTELJA KOŽNA CRNA</t>
  </si>
  <si>
    <t>R-3/0938</t>
  </si>
  <si>
    <t>ORMAR SREDNJI USKI- STAKLO</t>
  </si>
  <si>
    <t>R-3/0941</t>
  </si>
  <si>
    <t>ORMAR SREDNJI S MAL.VRATI</t>
  </si>
  <si>
    <t>R-3/0942</t>
  </si>
  <si>
    <t>ORMAR SREDNJI USKI S VRAT</t>
  </si>
  <si>
    <t>R-3/1004</t>
  </si>
  <si>
    <t>R-3/1015</t>
  </si>
  <si>
    <t>R-3/1016</t>
  </si>
  <si>
    <t>R-3/1140</t>
  </si>
  <si>
    <t>R-3/1172</t>
  </si>
  <si>
    <t>STOLAC KONFERENCIJSKI LAK</t>
  </si>
  <si>
    <t>R-5/0058</t>
  </si>
  <si>
    <t>STOLIĆ UZ PISAĆI STOL</t>
  </si>
  <si>
    <t>R-5/0137</t>
  </si>
  <si>
    <t>STOLICA LAB.NA VIJAK</t>
  </si>
  <si>
    <t>R-5/0142</t>
  </si>
  <si>
    <t>R-5/0147</t>
  </si>
  <si>
    <t>R-5/0148</t>
  </si>
  <si>
    <t>R-5/0149</t>
  </si>
  <si>
    <t>R-5/0150</t>
  </si>
  <si>
    <t>R-5/0154</t>
  </si>
  <si>
    <t>R-5/0156</t>
  </si>
  <si>
    <t>R-5/0286</t>
  </si>
  <si>
    <t>VJEŠALICA LIPA-CRNA</t>
  </si>
  <si>
    <t>05/0115</t>
  </si>
  <si>
    <t>STOLAC DRVENI MET. NOG.</t>
  </si>
  <si>
    <t>05/0146</t>
  </si>
  <si>
    <t>KATEDRA+VRATA/06</t>
  </si>
  <si>
    <t>05/0150</t>
  </si>
  <si>
    <t>05/0151</t>
  </si>
  <si>
    <t>05/0152</t>
  </si>
  <si>
    <t>05/0162</t>
  </si>
  <si>
    <t>05/0166</t>
  </si>
  <si>
    <t>05/0168</t>
  </si>
  <si>
    <t>05/0169</t>
  </si>
  <si>
    <t>05/0220</t>
  </si>
  <si>
    <t>STOLAC S NASLONOM DRVENI</t>
  </si>
  <si>
    <t>05/0221</t>
  </si>
  <si>
    <t>05/0239</t>
  </si>
  <si>
    <t>STOLICA S NASLONOM DRVENA</t>
  </si>
  <si>
    <t>05/0276</t>
  </si>
  <si>
    <t>STOL -KATEDRA</t>
  </si>
  <si>
    <t>05/0277</t>
  </si>
  <si>
    <t>PLOČA ŠKOLSKA ZELENA</t>
  </si>
  <si>
    <t>05/0290</t>
  </si>
  <si>
    <t>05/0291</t>
  </si>
  <si>
    <t>05/0299</t>
  </si>
  <si>
    <t>05/0303</t>
  </si>
  <si>
    <t>05/0364</t>
  </si>
  <si>
    <t>STOL DRVENI KONFERENC.</t>
  </si>
  <si>
    <t>05/0367</t>
  </si>
  <si>
    <t>STOLICA S NASLONOM ŠTOF</t>
  </si>
  <si>
    <t>05/0369</t>
  </si>
  <si>
    <t>05/0371</t>
  </si>
  <si>
    <t>05/0373</t>
  </si>
  <si>
    <t>05/0380</t>
  </si>
  <si>
    <t>STOLICE S NASLONOM ŠTOF</t>
  </si>
  <si>
    <t>05/0382</t>
  </si>
  <si>
    <t>05/0386</t>
  </si>
  <si>
    <t>05/0387</t>
  </si>
  <si>
    <t>05/0388</t>
  </si>
  <si>
    <t>05/0389</t>
  </si>
  <si>
    <t>05/0391</t>
  </si>
  <si>
    <t>05/0393</t>
  </si>
  <si>
    <t>05/0394</t>
  </si>
  <si>
    <t>05/0395</t>
  </si>
  <si>
    <t>05/0396</t>
  </si>
  <si>
    <t>05/0398</t>
  </si>
  <si>
    <t>05/0399</t>
  </si>
  <si>
    <t>05/0400</t>
  </si>
  <si>
    <t>05/0402</t>
  </si>
  <si>
    <t>05/0403</t>
  </si>
  <si>
    <t>05/0404</t>
  </si>
  <si>
    <t>05/0408</t>
  </si>
  <si>
    <t>05/0411</t>
  </si>
  <si>
    <t>05/0412</t>
  </si>
  <si>
    <t>05/0415</t>
  </si>
  <si>
    <t>05/0418</t>
  </si>
  <si>
    <t>05/0423</t>
  </si>
  <si>
    <t>05/0425</t>
  </si>
  <si>
    <t>05/0427</t>
  </si>
  <si>
    <t>05/0429</t>
  </si>
  <si>
    <t>VITRINA DRVENA 4 DJEL.</t>
  </si>
  <si>
    <t>05/0436</t>
  </si>
  <si>
    <t>05/0437</t>
  </si>
  <si>
    <t>STOLICA HOKLICA (PF)</t>
  </si>
  <si>
    <t>05/0438</t>
  </si>
  <si>
    <t>05/0440</t>
  </si>
  <si>
    <t>VJEŠALICA (PROC)</t>
  </si>
  <si>
    <t>05/0662</t>
  </si>
  <si>
    <t>FOTELJE CRNE SLC 601</t>
  </si>
  <si>
    <t>05/0663</t>
  </si>
  <si>
    <t>05/0664</t>
  </si>
  <si>
    <t>05/0665</t>
  </si>
  <si>
    <t>05/0666</t>
  </si>
  <si>
    <t>05/0667</t>
  </si>
  <si>
    <t>05/0668</t>
  </si>
  <si>
    <t>05/0669</t>
  </si>
  <si>
    <t>FOTELJA CRNA SLC 381</t>
  </si>
  <si>
    <t>05/0670</t>
  </si>
  <si>
    <t>ORMAR-VITRINA-ORMAR</t>
  </si>
  <si>
    <t>05/0671</t>
  </si>
  <si>
    <t>ORMAR SLOŽENI</t>
  </si>
  <si>
    <t>05/0672</t>
  </si>
  <si>
    <t>KOMODA PUNA VRATA</t>
  </si>
  <si>
    <t>05/0673</t>
  </si>
  <si>
    <t>STOL KONFER.</t>
  </si>
  <si>
    <t>05/0675</t>
  </si>
  <si>
    <t>STOL SA POKRETNOM KAZETOM</t>
  </si>
  <si>
    <t>05/0680</t>
  </si>
  <si>
    <t>STOLAC STUDIO</t>
  </si>
  <si>
    <t>05/0681</t>
  </si>
  <si>
    <t>05/0682</t>
  </si>
  <si>
    <t>05/0683</t>
  </si>
  <si>
    <t>05/0686</t>
  </si>
  <si>
    <t>05/0687</t>
  </si>
  <si>
    <t>05/0688</t>
  </si>
  <si>
    <t>05/0689</t>
  </si>
  <si>
    <t>05/0690</t>
  </si>
  <si>
    <t>05/0691</t>
  </si>
  <si>
    <t>05/0692</t>
  </si>
  <si>
    <t>05/0694</t>
  </si>
  <si>
    <t>05/0695</t>
  </si>
  <si>
    <t>05/0696</t>
  </si>
  <si>
    <t>05/0697</t>
  </si>
  <si>
    <t>05/0698</t>
  </si>
  <si>
    <t>05/0699</t>
  </si>
  <si>
    <t>05/0700</t>
  </si>
  <si>
    <t>05/0701</t>
  </si>
  <si>
    <t>05/0702</t>
  </si>
  <si>
    <t>05/0703</t>
  </si>
  <si>
    <t>05/0704</t>
  </si>
  <si>
    <t>05/0706</t>
  </si>
  <si>
    <t>05/0707</t>
  </si>
  <si>
    <t>05/0708</t>
  </si>
  <si>
    <t>05/0710</t>
  </si>
  <si>
    <t>05/0711</t>
  </si>
  <si>
    <t>05/0712</t>
  </si>
  <si>
    <t>05/0713</t>
  </si>
  <si>
    <t>05/0714</t>
  </si>
  <si>
    <t>05/0809</t>
  </si>
  <si>
    <t>KATEDRA</t>
  </si>
  <si>
    <t>03.02</t>
  </si>
  <si>
    <t>05/0810</t>
  </si>
  <si>
    <t>STOLAC ŠKOLSKI</t>
  </si>
  <si>
    <t>05/0811</t>
  </si>
  <si>
    <t>05/0812</t>
  </si>
  <si>
    <t>05/0813</t>
  </si>
  <si>
    <t>05/0814</t>
  </si>
  <si>
    <t>05/0816</t>
  </si>
  <si>
    <t>05/0817</t>
  </si>
  <si>
    <t>05/0818</t>
  </si>
  <si>
    <t>05/0821</t>
  </si>
  <si>
    <t>05/0822</t>
  </si>
  <si>
    <t>05/0823</t>
  </si>
  <si>
    <t>05/0824</t>
  </si>
  <si>
    <t>05/0826</t>
  </si>
  <si>
    <t>05/0827</t>
  </si>
  <si>
    <t>05/0829</t>
  </si>
  <si>
    <t>05/0830</t>
  </si>
  <si>
    <t>05/0831</t>
  </si>
  <si>
    <t>05/0832</t>
  </si>
  <si>
    <t>05/0833</t>
  </si>
  <si>
    <t>05/0834</t>
  </si>
  <si>
    <t>05/0835</t>
  </si>
  <si>
    <t>PLOČA ŠKOLSKA 360x120*</t>
  </si>
  <si>
    <t>05/0836</t>
  </si>
  <si>
    <t>PLOČA ZA PROJEK.BIJELA*</t>
  </si>
  <si>
    <t>05/0997</t>
  </si>
  <si>
    <t>05/0998</t>
  </si>
  <si>
    <t>05/0999</t>
  </si>
  <si>
    <t>05/1000</t>
  </si>
  <si>
    <t>05/1001</t>
  </si>
  <si>
    <t>05/1002</t>
  </si>
  <si>
    <t>05/1003</t>
  </si>
  <si>
    <t>05/1004</t>
  </si>
  <si>
    <t>05/1005</t>
  </si>
  <si>
    <t>05/1006</t>
  </si>
  <si>
    <t>05/1007</t>
  </si>
  <si>
    <t>05/1008</t>
  </si>
  <si>
    <t>05/1009</t>
  </si>
  <si>
    <t>05/1010</t>
  </si>
  <si>
    <t>05/1011</t>
  </si>
  <si>
    <t>05/1012</t>
  </si>
  <si>
    <t>05/1013</t>
  </si>
  <si>
    <t>05/1014</t>
  </si>
  <si>
    <t>05/1016</t>
  </si>
  <si>
    <t>05/1017</t>
  </si>
  <si>
    <t>05/1019</t>
  </si>
  <si>
    <t>05/1020</t>
  </si>
  <si>
    <t>05/1021</t>
  </si>
  <si>
    <t>05/1022</t>
  </si>
  <si>
    <t>ORMAR NISKI</t>
  </si>
  <si>
    <t>06.04</t>
  </si>
  <si>
    <t>05/1103</t>
  </si>
  <si>
    <t>STOLAC NA SLAGANJE SMEĐI</t>
  </si>
  <si>
    <t>05/1104</t>
  </si>
  <si>
    <t>05/1106</t>
  </si>
  <si>
    <t>05/1110</t>
  </si>
  <si>
    <t>05/1111</t>
  </si>
  <si>
    <t>05/1113</t>
  </si>
  <si>
    <t>05/1117</t>
  </si>
  <si>
    <t>05/1123</t>
  </si>
  <si>
    <t>05/1124</t>
  </si>
  <si>
    <t>05/1128</t>
  </si>
  <si>
    <t>05/1130</t>
  </si>
  <si>
    <t>05/1131</t>
  </si>
  <si>
    <t>05/1139</t>
  </si>
  <si>
    <t>05/1154</t>
  </si>
  <si>
    <t>ORMAR DVOSTRUKI</t>
  </si>
  <si>
    <t>02.06</t>
  </si>
  <si>
    <t>05/1155</t>
  </si>
  <si>
    <t>ORMAR DVOST.STAKLENA VRAT</t>
  </si>
  <si>
    <t>05/1156</t>
  </si>
  <si>
    <t>05/1157</t>
  </si>
  <si>
    <t>ORMAR JEDNOSTRUKI</t>
  </si>
  <si>
    <t>05/1193</t>
  </si>
  <si>
    <t>PLOČA BIJELA 240X120</t>
  </si>
  <si>
    <t>09.06</t>
  </si>
  <si>
    <t>05/1194</t>
  </si>
  <si>
    <t>05/1201</t>
  </si>
  <si>
    <t>STOL RADNI 160x70xH72</t>
  </si>
  <si>
    <t>05/1202</t>
  </si>
  <si>
    <t>05/1203</t>
  </si>
  <si>
    <t>STOL POLUKR. DODATAK</t>
  </si>
  <si>
    <t>05/1204</t>
  </si>
  <si>
    <t>05/1205</t>
  </si>
  <si>
    <t>05/1206</t>
  </si>
  <si>
    <t>05/1207</t>
  </si>
  <si>
    <t>05/1208</t>
  </si>
  <si>
    <t>ORMAR JEDNOSTRKI S DRV.VR</t>
  </si>
  <si>
    <t>05/1209</t>
  </si>
  <si>
    <t>ORMAR S DRV.VRAT.I POLIC</t>
  </si>
  <si>
    <t>05/1210</t>
  </si>
  <si>
    <t>STOLAC UREDSKI - BORDO</t>
  </si>
  <si>
    <t>05/1211</t>
  </si>
  <si>
    <t>STOLAC KONFER.- BORDO</t>
  </si>
  <si>
    <t>05/1212</t>
  </si>
  <si>
    <t>05/1213</t>
  </si>
  <si>
    <t>05/1214</t>
  </si>
  <si>
    <t>STOLAC PLASTIČNI SMEĐI</t>
  </si>
  <si>
    <t>05/1215</t>
  </si>
  <si>
    <t>05/1216</t>
  </si>
  <si>
    <t>05/1217</t>
  </si>
  <si>
    <t>05/1218</t>
  </si>
  <si>
    <t>05/1219</t>
  </si>
  <si>
    <t>05/1220</t>
  </si>
  <si>
    <t>05/1221</t>
  </si>
  <si>
    <t>05/1222</t>
  </si>
  <si>
    <t>05/1223</t>
  </si>
  <si>
    <t>05/1224</t>
  </si>
  <si>
    <t>05/1225</t>
  </si>
  <si>
    <t>05/1226</t>
  </si>
  <si>
    <t>05/1227</t>
  </si>
  <si>
    <t>05/1228</t>
  </si>
  <si>
    <t>05/1229</t>
  </si>
  <si>
    <t>05/1230</t>
  </si>
  <si>
    <t>05/1231</t>
  </si>
  <si>
    <t>05/1232</t>
  </si>
  <si>
    <t>05/1233</t>
  </si>
  <si>
    <t>05/1234</t>
  </si>
  <si>
    <t>05/1235</t>
  </si>
  <si>
    <t>05/1236</t>
  </si>
  <si>
    <t>05/1237</t>
  </si>
  <si>
    <t>05/1238</t>
  </si>
  <si>
    <t>05/1239</t>
  </si>
  <si>
    <t>05/1240</t>
  </si>
  <si>
    <t>05/1241</t>
  </si>
  <si>
    <t>05/1242</t>
  </si>
  <si>
    <t>05/1243</t>
  </si>
  <si>
    <t>05/1244</t>
  </si>
  <si>
    <t>05/1245</t>
  </si>
  <si>
    <t>05/1246</t>
  </si>
  <si>
    <t>STOLAC PLASTIČNI SIVI</t>
  </si>
  <si>
    <t>05/1247</t>
  </si>
  <si>
    <t>05/1248</t>
  </si>
  <si>
    <t>05/1249</t>
  </si>
  <si>
    <t>05/1269</t>
  </si>
  <si>
    <t>STOLICA RADNA SYNERGIE</t>
  </si>
  <si>
    <t>05/1271</t>
  </si>
  <si>
    <t>STOLICA KONF.SA PREKLOP.</t>
  </si>
  <si>
    <t>05/1272</t>
  </si>
  <si>
    <t>05/1273</t>
  </si>
  <si>
    <t>05/1274</t>
  </si>
  <si>
    <t>05/1275</t>
  </si>
  <si>
    <t>05/1276</t>
  </si>
  <si>
    <t>05/1277</t>
  </si>
  <si>
    <t>05/1278</t>
  </si>
  <si>
    <t>05/1308</t>
  </si>
  <si>
    <t>STOLIĆ ZA KOMPJUTER</t>
  </si>
  <si>
    <t>05/1335</t>
  </si>
  <si>
    <t>PLOČA ŠKOLSKA ZEL.360x120</t>
  </si>
  <si>
    <t>05/1336</t>
  </si>
  <si>
    <t>STOLAC KICCA SIVI</t>
  </si>
  <si>
    <t>05/1337</t>
  </si>
  <si>
    <t>05/1338</t>
  </si>
  <si>
    <t>05/1339</t>
  </si>
  <si>
    <t>05/1340</t>
  </si>
  <si>
    <t>05/1341</t>
  </si>
  <si>
    <t>05/1342</t>
  </si>
  <si>
    <t>05/1343</t>
  </si>
  <si>
    <t>05/1344</t>
  </si>
  <si>
    <t>05/1345</t>
  </si>
  <si>
    <t>05/1346</t>
  </si>
  <si>
    <t>05/1347</t>
  </si>
  <si>
    <t>05/1348</t>
  </si>
  <si>
    <t>05/1349</t>
  </si>
  <si>
    <t>05/1350</t>
  </si>
  <si>
    <t>05/1351</t>
  </si>
  <si>
    <t>05/1352</t>
  </si>
  <si>
    <t>05/1353</t>
  </si>
  <si>
    <t>05/1354</t>
  </si>
  <si>
    <t>05/1355</t>
  </si>
  <si>
    <t>05/1356</t>
  </si>
  <si>
    <t>05/1357</t>
  </si>
  <si>
    <t>05/1358</t>
  </si>
  <si>
    <t>05/1359</t>
  </si>
  <si>
    <t>05/1360</t>
  </si>
  <si>
    <t>05/1361</t>
  </si>
  <si>
    <t>05/1362</t>
  </si>
  <si>
    <t>05/1363</t>
  </si>
  <si>
    <t>05/1364</t>
  </si>
  <si>
    <t>05/1365</t>
  </si>
  <si>
    <t>05/1366</t>
  </si>
  <si>
    <t>05/1367</t>
  </si>
  <si>
    <t>05/1368</t>
  </si>
  <si>
    <t>05/1369</t>
  </si>
  <si>
    <t>05/1370</t>
  </si>
  <si>
    <t>05/1371</t>
  </si>
  <si>
    <t>05/1372</t>
  </si>
  <si>
    <t>05/1373</t>
  </si>
  <si>
    <t>05/1374</t>
  </si>
  <si>
    <t>05/1375</t>
  </si>
  <si>
    <t>05/1376</t>
  </si>
  <si>
    <t>05/1377</t>
  </si>
  <si>
    <t>05/1378</t>
  </si>
  <si>
    <t>05/1379</t>
  </si>
  <si>
    <t>05/1380</t>
  </si>
  <si>
    <t>05/1381</t>
  </si>
  <si>
    <t>05/1382</t>
  </si>
  <si>
    <t>05/1383</t>
  </si>
  <si>
    <t>05/1384</t>
  </si>
  <si>
    <t>05/1385</t>
  </si>
  <si>
    <t>05/1386</t>
  </si>
  <si>
    <t>05/1387</t>
  </si>
  <si>
    <t>05/1388</t>
  </si>
  <si>
    <t>05/1389</t>
  </si>
  <si>
    <t>05/1414</t>
  </si>
  <si>
    <t>KLUPA ŠKOLSKA SIVA</t>
  </si>
  <si>
    <t>05/1415</t>
  </si>
  <si>
    <t>05/1416</t>
  </si>
  <si>
    <t>05/1417</t>
  </si>
  <si>
    <t>05/1418</t>
  </si>
  <si>
    <t>05/1419</t>
  </si>
  <si>
    <t>05/1420</t>
  </si>
  <si>
    <t>05/1421</t>
  </si>
  <si>
    <t>05/1422</t>
  </si>
  <si>
    <t>05/1423</t>
  </si>
  <si>
    <t>05/1424</t>
  </si>
  <si>
    <t>05/1425</t>
  </si>
  <si>
    <t>05/1426</t>
  </si>
  <si>
    <t>05/1427</t>
  </si>
  <si>
    <t>KATEDRA S ORMARIĆEM</t>
  </si>
  <si>
    <t>05/1432</t>
  </si>
  <si>
    <t>ORMARIĆ OGLASNI TRODJELNI</t>
  </si>
  <si>
    <t>05/1493</t>
  </si>
  <si>
    <t>REGAL DVOSTRANI ZA KNJIGE</t>
  </si>
  <si>
    <t>05/1494</t>
  </si>
  <si>
    <t>05/1495</t>
  </si>
  <si>
    <t>05/1496</t>
  </si>
  <si>
    <t>05/1497</t>
  </si>
  <si>
    <t>05/1498</t>
  </si>
  <si>
    <t>05/1499</t>
  </si>
  <si>
    <t>05/1500</t>
  </si>
  <si>
    <t>05/1501</t>
  </si>
  <si>
    <t>05/1502</t>
  </si>
  <si>
    <t>05/1503</t>
  </si>
  <si>
    <t>05/1504</t>
  </si>
  <si>
    <t>05/1505</t>
  </si>
  <si>
    <t>05/1506</t>
  </si>
  <si>
    <t>05/1507</t>
  </si>
  <si>
    <t>REGAL JEDNOSR.ZA KNJIGE</t>
  </si>
  <si>
    <t>05/1508</t>
  </si>
  <si>
    <t>05/1509</t>
  </si>
  <si>
    <t>REGAL ORMAR S PUN.VRATIMA</t>
  </si>
  <si>
    <t>05/1510</t>
  </si>
  <si>
    <t>ORMAR SA STAKL.VRATIMA</t>
  </si>
  <si>
    <t>05/1511</t>
  </si>
  <si>
    <t>05/1512</t>
  </si>
  <si>
    <t>05/1513</t>
  </si>
  <si>
    <t>05/1514</t>
  </si>
  <si>
    <t>05/1515</t>
  </si>
  <si>
    <t>PULT 500x65x110 SA 2 POK.</t>
  </si>
  <si>
    <t>05/1516</t>
  </si>
  <si>
    <t>REGAL ZA ČASOPISE 220x14x</t>
  </si>
  <si>
    <t>05/1517</t>
  </si>
  <si>
    <t>ORMAR SA ZAOK.VRATIMA 156</t>
  </si>
  <si>
    <t>05/1518</t>
  </si>
  <si>
    <t>ORMAR 74x45x210</t>
  </si>
  <si>
    <t>05/1519</t>
  </si>
  <si>
    <t>STOL RADNI 200x80x72</t>
  </si>
  <si>
    <t>05/1520</t>
  </si>
  <si>
    <t>05/1521</t>
  </si>
  <si>
    <t>05/1522</t>
  </si>
  <si>
    <t>05/1523</t>
  </si>
  <si>
    <t>STOL RADNI 450x120x74</t>
  </si>
  <si>
    <t>05/1524</t>
  </si>
  <si>
    <t>05/1525</t>
  </si>
  <si>
    <t>05/1526</t>
  </si>
  <si>
    <t>ORMAR MOBILNI 140x40x75</t>
  </si>
  <si>
    <t>05/1527</t>
  </si>
  <si>
    <t>05/1528</t>
  </si>
  <si>
    <t>05/1529</t>
  </si>
  <si>
    <t>05/1530</t>
  </si>
  <si>
    <t>05/1531</t>
  </si>
  <si>
    <t>05/1532</t>
  </si>
  <si>
    <t>05/1533</t>
  </si>
  <si>
    <t>05/1534</t>
  </si>
  <si>
    <t>STOLIĆ POKRETNI 70x70x50</t>
  </si>
  <si>
    <t>05/1541</t>
  </si>
  <si>
    <t>STOLAC RADNI S CRNOM TKAN</t>
  </si>
  <si>
    <t>05/1542</t>
  </si>
  <si>
    <t>05/1543</t>
  </si>
  <si>
    <t>05/1544</t>
  </si>
  <si>
    <t>05/1545</t>
  </si>
  <si>
    <t>05/1546</t>
  </si>
  <si>
    <t>STOLAC RADNI S CRNOM</t>
  </si>
  <si>
    <t>05/1547</t>
  </si>
  <si>
    <t>05/1548</t>
  </si>
  <si>
    <t>05/1549</t>
  </si>
  <si>
    <t>FOTELJA KLUB NISKA CRNA</t>
  </si>
  <si>
    <t>05/1550</t>
  </si>
  <si>
    <t>05/1551</t>
  </si>
  <si>
    <t>05/1552</t>
  </si>
  <si>
    <t>05/1553</t>
  </si>
  <si>
    <t>STOLAC S RUKOH.ZA STUDENT</t>
  </si>
  <si>
    <t>05/1554</t>
  </si>
  <si>
    <t>05/1555</t>
  </si>
  <si>
    <t>05/1556</t>
  </si>
  <si>
    <t>05/1557</t>
  </si>
  <si>
    <t>05/1558</t>
  </si>
  <si>
    <t>05/1559</t>
  </si>
  <si>
    <t>05/1560</t>
  </si>
  <si>
    <t>05/1561</t>
  </si>
  <si>
    <t>05/1562</t>
  </si>
  <si>
    <t>05/1563</t>
  </si>
  <si>
    <t>05/1564</t>
  </si>
  <si>
    <t>05/1565</t>
  </si>
  <si>
    <t>05/1566</t>
  </si>
  <si>
    <t>05/1567</t>
  </si>
  <si>
    <t>05/1568</t>
  </si>
  <si>
    <t>05/1569</t>
  </si>
  <si>
    <t>05/1570</t>
  </si>
  <si>
    <t>05/1571</t>
  </si>
  <si>
    <t>05/1572</t>
  </si>
  <si>
    <t>05/1573</t>
  </si>
  <si>
    <t>05/1574</t>
  </si>
  <si>
    <t>05/1575</t>
  </si>
  <si>
    <t>05/1576</t>
  </si>
  <si>
    <t>05/1577</t>
  </si>
  <si>
    <t>STOLAC S RUKOH.ZA</t>
  </si>
  <si>
    <t>05/1578</t>
  </si>
  <si>
    <t>05/1579</t>
  </si>
  <si>
    <t>05/1580</t>
  </si>
  <si>
    <t>05/1581</t>
  </si>
  <si>
    <t>05/1582</t>
  </si>
  <si>
    <t>05/1583</t>
  </si>
  <si>
    <t>PULT SA 2 LADICE U PORTI</t>
  </si>
  <si>
    <t>05/1584</t>
  </si>
  <si>
    <t>KLUPA ZA SJEDENJE 300x45x</t>
  </si>
  <si>
    <t>05/1585</t>
  </si>
  <si>
    <t>05/1591</t>
  </si>
  <si>
    <t>05/1594</t>
  </si>
  <si>
    <t>05/1609</t>
  </si>
  <si>
    <t>05/1610</t>
  </si>
  <si>
    <t>NOSAČ ZIDNI ZA LCD TV</t>
  </si>
  <si>
    <t>05/1616</t>
  </si>
  <si>
    <t>STOLIĆ KLUB 120x60x45</t>
  </si>
  <si>
    <t>05/1617</t>
  </si>
  <si>
    <t>ORMARIĆ OGLASNI120x10x104</t>
  </si>
  <si>
    <t>05/1618</t>
  </si>
  <si>
    <t>05/1619</t>
  </si>
  <si>
    <t>VJEŠALICA ZIDNA 216x290</t>
  </si>
  <si>
    <t>05/1620</t>
  </si>
  <si>
    <t>05/1624</t>
  </si>
  <si>
    <t>05/1625</t>
  </si>
  <si>
    <t>05/1626</t>
  </si>
  <si>
    <t>05/1630</t>
  </si>
  <si>
    <t>05/1631</t>
  </si>
  <si>
    <t>05/1632</t>
  </si>
  <si>
    <t>05/1633</t>
  </si>
  <si>
    <t>05/1634</t>
  </si>
  <si>
    <t>ORMARIĆ OGLASNI110x10x104</t>
  </si>
  <si>
    <t>05/1635</t>
  </si>
  <si>
    <t>05/1636</t>
  </si>
  <si>
    <t>05/1637</t>
  </si>
  <si>
    <t>05/1638</t>
  </si>
  <si>
    <t>05/1639</t>
  </si>
  <si>
    <t>05/1645</t>
  </si>
  <si>
    <t>KATEDRA/STOL S ORMARIĆEM</t>
  </si>
  <si>
    <t>05/1646</t>
  </si>
  <si>
    <t>GOVORNICA 60x60x125</t>
  </si>
  <si>
    <t>05/1652</t>
  </si>
  <si>
    <t>05/1653</t>
  </si>
  <si>
    <t>05/1654</t>
  </si>
  <si>
    <t>OGLASNA PLOČA 130x140x14</t>
  </si>
  <si>
    <t>05/1655</t>
  </si>
  <si>
    <t>05/1656</t>
  </si>
  <si>
    <t>OGLASNA PLOČA 6x116x140x3</t>
  </si>
  <si>
    <t>05/1658</t>
  </si>
  <si>
    <t>OGLASNA PLOČA 5x100x140x1</t>
  </si>
  <si>
    <t>05/1659</t>
  </si>
  <si>
    <t>05/1661</t>
  </si>
  <si>
    <t>STOLAC KONFERENC.LK 01</t>
  </si>
  <si>
    <t>05/1662</t>
  </si>
  <si>
    <t>STOLAC KONFERENC. LK 01</t>
  </si>
  <si>
    <t>05/1663</t>
  </si>
  <si>
    <t>05/1664</t>
  </si>
  <si>
    <t>05/1665</t>
  </si>
  <si>
    <t>05/1666</t>
  </si>
  <si>
    <t>05/1667</t>
  </si>
  <si>
    <t>05/1668</t>
  </si>
  <si>
    <t>05/1669</t>
  </si>
  <si>
    <t>05/1670</t>
  </si>
  <si>
    <t>05/1671</t>
  </si>
  <si>
    <t>STOLAC PREKL. SA STOLOM</t>
  </si>
  <si>
    <t>05/1672</t>
  </si>
  <si>
    <t>05/1673</t>
  </si>
  <si>
    <t>05/1674</t>
  </si>
  <si>
    <t>05/1675</t>
  </si>
  <si>
    <t>05/1676</t>
  </si>
  <si>
    <t>05/1677</t>
  </si>
  <si>
    <t>05/1678</t>
  </si>
  <si>
    <t>05/1679</t>
  </si>
  <si>
    <t>05/1680</t>
  </si>
  <si>
    <t>05/1681</t>
  </si>
  <si>
    <t>05/1682</t>
  </si>
  <si>
    <t>05/1683</t>
  </si>
  <si>
    <t>05/1684</t>
  </si>
  <si>
    <t>05/1685</t>
  </si>
  <si>
    <t>05/1686</t>
  </si>
  <si>
    <t>05/1687</t>
  </si>
  <si>
    <t>ORMARIĆ ZA KLJUČEVE</t>
  </si>
  <si>
    <t>05/1689</t>
  </si>
  <si>
    <t>STOLAC- PLOHA ZA PISANJE</t>
  </si>
  <si>
    <t>05/1690</t>
  </si>
  <si>
    <t>05/1691</t>
  </si>
  <si>
    <t>05/1692</t>
  </si>
  <si>
    <t>05/1693</t>
  </si>
  <si>
    <t>05/1694</t>
  </si>
  <si>
    <t>05/1695</t>
  </si>
  <si>
    <t>05/1696</t>
  </si>
  <si>
    <t>05/1697</t>
  </si>
  <si>
    <t>05/1698</t>
  </si>
  <si>
    <t>05/1699</t>
  </si>
  <si>
    <t>05/1700</t>
  </si>
  <si>
    <t>05/1701</t>
  </si>
  <si>
    <t>05/1702</t>
  </si>
  <si>
    <t>05/1703</t>
  </si>
  <si>
    <t>05/1704</t>
  </si>
  <si>
    <t>05/1705</t>
  </si>
  <si>
    <t>05/1706</t>
  </si>
  <si>
    <t>05/1707</t>
  </si>
  <si>
    <t>05/1708</t>
  </si>
  <si>
    <t>05/1709</t>
  </si>
  <si>
    <t>05/1710</t>
  </si>
  <si>
    <t>05/1711</t>
  </si>
  <si>
    <t>05/1712</t>
  </si>
  <si>
    <t>05/1713</t>
  </si>
  <si>
    <t>05/1714</t>
  </si>
  <si>
    <t>05/1715</t>
  </si>
  <si>
    <t>05/1716</t>
  </si>
  <si>
    <t>05/1717</t>
  </si>
  <si>
    <t>05/1718</t>
  </si>
  <si>
    <t>05/1719</t>
  </si>
  <si>
    <t>05/1720</t>
  </si>
  <si>
    <t>05/1721</t>
  </si>
  <si>
    <t>05/1722</t>
  </si>
  <si>
    <t>05/1723</t>
  </si>
  <si>
    <t>05/1724</t>
  </si>
  <si>
    <t>05/1725</t>
  </si>
  <si>
    <t>05/1726</t>
  </si>
  <si>
    <t>05/1727</t>
  </si>
  <si>
    <t>PLOČA ŠKOLSKA</t>
  </si>
  <si>
    <t>05/1728</t>
  </si>
  <si>
    <t>05/1729</t>
  </si>
  <si>
    <t>05/1730</t>
  </si>
  <si>
    <t>05/1753</t>
  </si>
  <si>
    <t>PANO LEXAN 1050x2000mm</t>
  </si>
  <si>
    <t>02.10</t>
  </si>
  <si>
    <t>05/1755</t>
  </si>
  <si>
    <t>ORMAR ZA MODELE</t>
  </si>
  <si>
    <t>05/1762</t>
  </si>
  <si>
    <t>POLICA - ORMARIĆ</t>
  </si>
  <si>
    <t>09.10</t>
  </si>
  <si>
    <t>05/1831</t>
  </si>
  <si>
    <t>ORMAR SA 6 LADICA</t>
  </si>
  <si>
    <t>05/1854</t>
  </si>
  <si>
    <t>STOLCI SYMPOSIUM 8100</t>
  </si>
  <si>
    <t>05/1856</t>
  </si>
  <si>
    <t>05/1857</t>
  </si>
  <si>
    <t>05/1858</t>
  </si>
  <si>
    <t>05/1859</t>
  </si>
  <si>
    <t>05/1860</t>
  </si>
  <si>
    <t>05/1861</t>
  </si>
  <si>
    <t>05/1862</t>
  </si>
  <si>
    <t>05/1863</t>
  </si>
  <si>
    <t>05/1864</t>
  </si>
  <si>
    <t>05/1896</t>
  </si>
  <si>
    <t>STOLAC DS SILLA</t>
  </si>
  <si>
    <t>05/1897</t>
  </si>
  <si>
    <t>05/1898</t>
  </si>
  <si>
    <t>05/1899</t>
  </si>
  <si>
    <t>05/1900</t>
  </si>
  <si>
    <t>05/1901</t>
  </si>
  <si>
    <t>05/1902</t>
  </si>
  <si>
    <t>05/1903</t>
  </si>
  <si>
    <t>05/1918</t>
  </si>
  <si>
    <t>KUH.ELEMENTI SA SUDOPEROM</t>
  </si>
  <si>
    <t>05/1919</t>
  </si>
  <si>
    <t>STOL 140x37</t>
  </si>
  <si>
    <t>05/1920</t>
  </si>
  <si>
    <t>STALAŽA OTVORENA 124x153x</t>
  </si>
  <si>
    <t>05/1921</t>
  </si>
  <si>
    <t>05/1922</t>
  </si>
  <si>
    <t>05/1925</t>
  </si>
  <si>
    <t>Kuhinjski elementi i šank</t>
  </si>
  <si>
    <t>STOLIĆ UZ GARNITURU</t>
  </si>
  <si>
    <t>ORMARIĆ UZ PISAĆI STOL</t>
  </si>
  <si>
    <t>ORMAR GARDEROBNI</t>
  </si>
  <si>
    <t>STOLIĆ ZA PISAĆI STROJ</t>
  </si>
  <si>
    <t>VITRINA USTAKLJENA</t>
  </si>
  <si>
    <t>KLUPA ZELENA (PROC)</t>
  </si>
  <si>
    <t>FOTELJA UREDSKA,KOŽNA</t>
  </si>
  <si>
    <t>STOL PISAĆI HRAST</t>
  </si>
  <si>
    <t>PLOČA ŠKOLSKA (PROC)</t>
  </si>
  <si>
    <t>STOLICA TAPECIRANA SMEĐA</t>
  </si>
  <si>
    <t>STOLAC DAKTILO SIVI</t>
  </si>
  <si>
    <t>ORMAR DVOKRILNI MALI</t>
  </si>
  <si>
    <t>FOTELJA -AT 723</t>
  </si>
  <si>
    <t>STOLICA S NASLONOM</t>
  </si>
  <si>
    <t>ORMAR S STAKLENIM VRATIMA</t>
  </si>
  <si>
    <t>STOL RADNI DRVENI</t>
  </si>
  <si>
    <t>STOLAC UREDSKI CRNI</t>
  </si>
  <si>
    <t>STOL PISAĆI -P67/2</t>
  </si>
  <si>
    <t>ORMARIĆ -OR 103</t>
  </si>
  <si>
    <t>ORMARIĆ -OR 104</t>
  </si>
  <si>
    <t>ORMAR HRAST</t>
  </si>
  <si>
    <t>POLICA ZIDNA</t>
  </si>
  <si>
    <t>STOLAC UREDSKI BARCELONA</t>
  </si>
  <si>
    <t>VJEŠALICA ZIDNA 266x356</t>
  </si>
  <si>
    <t>KATEDRA / STOL</t>
  </si>
  <si>
    <t>STOLAC KONFER.LK 01</t>
  </si>
  <si>
    <t>STOL RADNI 65x50x75</t>
  </si>
  <si>
    <t>PLOČA ŠKOLSAKA 240x100</t>
  </si>
  <si>
    <t>NOSAČ KOMPJUTERA 27x50x60</t>
  </si>
  <si>
    <t>STOLAC SA PLOČOM ZA</t>
  </si>
  <si>
    <t>STOL RADNI S MET.NOGAMA</t>
  </si>
  <si>
    <t>KUTNI DODATAK 80x80x72</t>
  </si>
  <si>
    <t>STOL DODATAK KONF.</t>
  </si>
  <si>
    <t>ORMAR SREDNJI S DRV.I STA</t>
  </si>
  <si>
    <t>STOLAC KONFERENC. PLAVI</t>
  </si>
  <si>
    <t>VJEŠALICA</t>
  </si>
  <si>
    <t>ORMAR USKI VISOKI S DRV.V</t>
  </si>
  <si>
    <t>ORMAR VISOKI S DRV.I STAK</t>
  </si>
  <si>
    <t>STOLAC UREDSKI TIMO</t>
  </si>
  <si>
    <t>ORMAR ZA KNJ.MANJI DVOKRI</t>
  </si>
  <si>
    <t>FOTELJA KOŽNA VEĆA/PROC.</t>
  </si>
  <si>
    <t>STOL DAKTILO</t>
  </si>
  <si>
    <t>STOL MALI METALNI OKRUGLI</t>
  </si>
  <si>
    <t>POLICA ZA KNJIGE</t>
  </si>
  <si>
    <t>ORMAR ZA KNJIGE DVOKR/PRO</t>
  </si>
  <si>
    <t>ORMAR ZA KNJIGE DVOKR.MAL</t>
  </si>
  <si>
    <t>LADICA UZ PISAĆI STOL/PRO</t>
  </si>
  <si>
    <t>ORMAR TROKRILNI- MOST/PROC</t>
  </si>
  <si>
    <t>KOMODA/PROC.</t>
  </si>
  <si>
    <t>ORMARIĆ S 4 LADICE</t>
  </si>
  <si>
    <t>STOLAC TAPIC.CRNI SKAJ/PR</t>
  </si>
  <si>
    <t>FOTELJAUREDSKA</t>
  </si>
  <si>
    <t>POLUFOTELJA MET. NOGE</t>
  </si>
  <si>
    <t>ORMAR STAKLENI/PROC.</t>
  </si>
  <si>
    <t>ORMARIĆ S LADICAMA/PROC.</t>
  </si>
  <si>
    <t>ORMAR DVOKRILNI STAKLO</t>
  </si>
  <si>
    <t>ORMAR VITRINA S VRAT./PRO</t>
  </si>
  <si>
    <t>STOL RADNI /PROC.</t>
  </si>
  <si>
    <t>STOLICA DAKTILO S RUKONAS</t>
  </si>
  <si>
    <t>06.01</t>
  </si>
  <si>
    <t>PLOČA ZIDNA 60*90</t>
  </si>
  <si>
    <t>ORMAR DVOKR.STAKLENI/PROC</t>
  </si>
  <si>
    <t>ORMAR s LADICAMA/PROC.</t>
  </si>
  <si>
    <t>ORMAR S LADICAMA/PROC.</t>
  </si>
  <si>
    <t>FOTELJA KOŽNA DAKTILO/PRO</t>
  </si>
  <si>
    <t>STOLAC KONFEREN.</t>
  </si>
  <si>
    <t>PLOČA ZIDNA 120*180</t>
  </si>
  <si>
    <t>ORMAR(ELEMENT)S LADICAMA</t>
  </si>
  <si>
    <t>RADNI STOL 705 NC</t>
  </si>
  <si>
    <t>STOL DODTAK 911D</t>
  </si>
  <si>
    <t>DAKTILO STOL 707 NC</t>
  </si>
  <si>
    <t>POKRETNA KAZETA 921RA</t>
  </si>
  <si>
    <t>VITRINA VEĆA</t>
  </si>
  <si>
    <t>VITRINA MANJA</t>
  </si>
  <si>
    <t>VJEŠALICA GIR 1704</t>
  </si>
  <si>
    <t>VJEŠALICA DRVENA/PROC.</t>
  </si>
  <si>
    <t>ORMAR ZA KNJIGE STAKLENA</t>
  </si>
  <si>
    <t>ORMAR ZA KEMIKALIJE</t>
  </si>
  <si>
    <t>STOL PISAĆI/PROC.</t>
  </si>
  <si>
    <t>PLOHA RADNA</t>
  </si>
  <si>
    <t>SUDOPER/PROC.</t>
  </si>
  <si>
    <t>STOLAC UREDSKI + RUKONASL</t>
  </si>
  <si>
    <t>03.03</t>
  </si>
  <si>
    <t>STOLAC KONFER.</t>
  </si>
  <si>
    <t>08.04</t>
  </si>
  <si>
    <t>PLOČA KOMPAKT</t>
  </si>
  <si>
    <t>09.04</t>
  </si>
  <si>
    <t>KATEDRA/STOL</t>
  </si>
  <si>
    <t>LADIČAR POKRETNI</t>
  </si>
  <si>
    <t>STOLAC LAB.</t>
  </si>
  <si>
    <t>VRATA KOMP.ISPOD DIGESTOR</t>
  </si>
  <si>
    <t>PLOČA RADNA JEDNOSTRUKA</t>
  </si>
  <si>
    <t>OBLOGA DRVNISKOG ELEMENTA</t>
  </si>
  <si>
    <t>ELEMENAT NISKI S DVOSTRUK</t>
  </si>
  <si>
    <t>ORMARIĆ SA ŠIR. LADICAMA</t>
  </si>
  <si>
    <t>ORMARIĆ KOMBINIRANI</t>
  </si>
  <si>
    <t>ORMARIĆ JEDNOST.SA SUDOPE</t>
  </si>
  <si>
    <t>ORMARIĆ DVOST.SA SUDOPER.</t>
  </si>
  <si>
    <t>ORMAR VISOKI KOMBINIRANI</t>
  </si>
  <si>
    <t>ORMAR VISOKI OTVORENI</t>
  </si>
  <si>
    <t>POLUFOTELJA DRVENI RUKOH.</t>
  </si>
  <si>
    <t>STOLAC UREDSKI KOŽNI</t>
  </si>
  <si>
    <t>VJEŠALICA GIR 1704*</t>
  </si>
  <si>
    <t>STOL DAKTILO PRAVOKUTNI</t>
  </si>
  <si>
    <t>KONF.DODATAK ZA STOL</t>
  </si>
  <si>
    <t>STOL RADNI S DRV.NOGAMA</t>
  </si>
  <si>
    <t>POKRETNA KAZETA S LADICAM</t>
  </si>
  <si>
    <t>ORMAR STAKLE. VRATA/PROC.</t>
  </si>
  <si>
    <t>ORMAR STAKLENA VRATA/PROC</t>
  </si>
  <si>
    <t>ORMAR VITRINA/PROC.</t>
  </si>
  <si>
    <t>ORMAR S POLICAMA</t>
  </si>
  <si>
    <t>ORMAR GARDEROBNI DVOKRIL</t>
  </si>
  <si>
    <t>ORMAR NISKI S DRV.VRATIMA</t>
  </si>
  <si>
    <t>05.06</t>
  </si>
  <si>
    <t>FOTELJA UREDSKA SONATA</t>
  </si>
  <si>
    <t>STOL RADNI L.200</t>
  </si>
  <si>
    <t>STOL KONF.DODATAK</t>
  </si>
  <si>
    <t>STOL POLUKRUŽNI DODATAK</t>
  </si>
  <si>
    <t>ORMAR ZA KNJIGE STAK.VRAT</t>
  </si>
  <si>
    <t>STOL ZA RAČUNA.130x60x78</t>
  </si>
  <si>
    <t>STOLICA OBIČNA</t>
  </si>
  <si>
    <t>ORMARIĆ DVOKRILNI/PROC.</t>
  </si>
  <si>
    <t>TABURE-CRNA KOŽA</t>
  </si>
  <si>
    <t>STOL CRNI NISKI</t>
  </si>
  <si>
    <t>GARNITURA SJEDEĆA CRNA</t>
  </si>
  <si>
    <t>ORMAR ZA POŠTU</t>
  </si>
  <si>
    <t>ORMARIĆ-JAVOR</t>
  </si>
  <si>
    <t>02.03</t>
  </si>
  <si>
    <t>KUH.ELEMENTI GORNJI 2 KOM</t>
  </si>
  <si>
    <t>SUDOPER K.K.DIVA+KUH.ELEM</t>
  </si>
  <si>
    <t>ORMAR ZA KEMIKALIJE/PROC.</t>
  </si>
  <si>
    <t>SUDOPER TRODJ./PROC.</t>
  </si>
  <si>
    <t>ORMARIĆ POMIČNI IPO 4</t>
  </si>
  <si>
    <t>STOL KLUB 90x90x60</t>
  </si>
  <si>
    <t>FOTELJA TARA</t>
  </si>
  <si>
    <t>ORMAR 293X35X105</t>
  </si>
  <si>
    <t>STOL DAKTILO ISTD 160</t>
  </si>
  <si>
    <t>ORMAR 280X35X105</t>
  </si>
  <si>
    <t>ORMAR 375X35X214</t>
  </si>
  <si>
    <t>URESKA FOTELJA IBISCO*</t>
  </si>
  <si>
    <t>STOL RADNI IST 180</t>
  </si>
  <si>
    <t>KATEDRA /STOL S LADICAMA</t>
  </si>
  <si>
    <t>03.04</t>
  </si>
  <si>
    <t>STALAK ZA GRAFOSKOP</t>
  </si>
  <si>
    <t>STOL ZA KOMPJUTER 180x80</t>
  </si>
  <si>
    <t>STOL 80x50x72</t>
  </si>
  <si>
    <t>STOL RADNI 160x60x74</t>
  </si>
  <si>
    <t>PLOČA ZIDNA BIJELA 120x24</t>
  </si>
  <si>
    <t>POLICA OTVORENA325x50x215</t>
  </si>
  <si>
    <t>ORMAR ZA AV OPREMU</t>
  </si>
  <si>
    <t>STOL 160x50x72</t>
  </si>
  <si>
    <t>STOLAC KONF.CRNI</t>
  </si>
  <si>
    <t>REGAL - VITRINA/PROC.</t>
  </si>
  <si>
    <t>ORMAR KOMBINIRANI VITRINA</t>
  </si>
  <si>
    <t>ORMAR KUTNI KOMB.</t>
  </si>
  <si>
    <t>FOTELJA CRNA ,KOŽA</t>
  </si>
  <si>
    <t>STOLAC KONFER. KOŽNI</t>
  </si>
  <si>
    <t>STOL OKRUGLI KONFERENCIJS</t>
  </si>
  <si>
    <t>ORMAR VISOKI S DRV.I ST.V</t>
  </si>
  <si>
    <t>KASETA S 4 LADICE</t>
  </si>
  <si>
    <t>03.98</t>
  </si>
  <si>
    <t>STOL RADNI + POLUNOGA</t>
  </si>
  <si>
    <t>ORMAR S DVOJA VRATA</t>
  </si>
  <si>
    <t>ORMAR DRVENA VRATA</t>
  </si>
  <si>
    <t>ORMARIĆ NISKI S DRV.VRATI</t>
  </si>
  <si>
    <t>ORMAR SREDNJI S DRV.VRATI</t>
  </si>
  <si>
    <t>STOLIĆ-ORMARIĆ</t>
  </si>
  <si>
    <t>RADNI STOL 140x80x72</t>
  </si>
  <si>
    <t>KUTNI DODATAK 90 BA/PSEI*</t>
  </si>
  <si>
    <t>STOL KONF.DODATAK(RAD.PLO</t>
  </si>
  <si>
    <t>RADNI STOL 80x80x72</t>
  </si>
  <si>
    <t>STOLAC KONFEREN.VALENCIA</t>
  </si>
  <si>
    <t>POKRETNA KAZETA BAK/PR31</t>
  </si>
  <si>
    <t>ORMAR 90x47x147H</t>
  </si>
  <si>
    <t>STOL ZELENI</t>
  </si>
  <si>
    <t>01.05</t>
  </si>
  <si>
    <t>STOL VELIKI SMEĐI</t>
  </si>
  <si>
    <t>STOL STARI ZA INSTRUMENTE</t>
  </si>
  <si>
    <t>STOLAC SA TEKSTILOM</t>
  </si>
  <si>
    <t>STOLAC SIVI PLASTIČNI</t>
  </si>
  <si>
    <t>PLOČA ŠKOLSKA/PROC.</t>
  </si>
  <si>
    <t>VITRINA</t>
  </si>
  <si>
    <t>ORMARIĆ NISKI S VRATIMA</t>
  </si>
  <si>
    <t>KOMODA-DAKTILO</t>
  </si>
  <si>
    <t>STOL POMOĆNI</t>
  </si>
  <si>
    <t>STOL RADNI BEZ LADICA</t>
  </si>
  <si>
    <t>STOL ZA MAKETU 120x90x72</t>
  </si>
  <si>
    <t>STOL RADNI S LADICAMA</t>
  </si>
  <si>
    <t>FOTELJA CRNA</t>
  </si>
  <si>
    <t>STOLICA BEZ NASLONA NOVA</t>
  </si>
  <si>
    <t>STOLČICA BEZ NASLONA NOVA</t>
  </si>
  <si>
    <t>STOL ISPITNI PULT</t>
  </si>
  <si>
    <t>ORMARIĆ S LAD. (PROC.)</t>
  </si>
  <si>
    <t>STOLICA BEZ NASLOVA NOVA</t>
  </si>
  <si>
    <t>KLUPA ZA SJEDENJE/PROC.</t>
  </si>
  <si>
    <t>FOTELJA OKRETNA</t>
  </si>
  <si>
    <t>PLOČA 120x180 BIJELA ZIDN</t>
  </si>
  <si>
    <t>STOL ZA PISAĆI STROJ</t>
  </si>
  <si>
    <t>ORMARIĆ ZA PRIBOR</t>
  </si>
  <si>
    <t>STOL MALI KVADRATIČNI</t>
  </si>
  <si>
    <t>01.04</t>
  </si>
  <si>
    <t>STOLAC LAB. SA NASLONOM</t>
  </si>
  <si>
    <t>ORMAR 59x70x238H</t>
  </si>
  <si>
    <t>LADIČAR(POKRET.KAZETA 1/4</t>
  </si>
  <si>
    <t>ORMAR ZA ARHIVU(2 PLICE)</t>
  </si>
  <si>
    <t>ORMAR ZA ARHIVU(4 POLICE)</t>
  </si>
  <si>
    <t>ORMAR KUTNI</t>
  </si>
  <si>
    <t>ORMARIĆ UGRADBENI</t>
  </si>
  <si>
    <t>ORMARIĆ VISEĆI</t>
  </si>
  <si>
    <t>VJEŠALICA ZIDNA</t>
  </si>
  <si>
    <t>NASTAVAK ZA VITRINU</t>
  </si>
  <si>
    <t>ORMAR ZA KNJIGE OSTAKLJ.</t>
  </si>
  <si>
    <t>STOL LAB.ZA 5 MJESTA</t>
  </si>
  <si>
    <t>STOL LAB.ZA 2 MJESTA</t>
  </si>
  <si>
    <t>ORMAR ROLO</t>
  </si>
  <si>
    <t>STOL PISAĆI S LAD. (PROC.</t>
  </si>
  <si>
    <t>STOLICA UREDSKA-TAPECIR.</t>
  </si>
  <si>
    <t>STOLICA TAPECIRANA</t>
  </si>
  <si>
    <t>STOL UREDSKI SALONSKI</t>
  </si>
  <si>
    <t>STOLIĆ KLUB</t>
  </si>
  <si>
    <t>PLOČA MALA /PROC.</t>
  </si>
  <si>
    <t>STOLICA LAB.</t>
  </si>
  <si>
    <t>STOL ZA TELEFON</t>
  </si>
  <si>
    <t>STOL UZ GARNITURU</t>
  </si>
  <si>
    <t>ORMARIĆ ZA PISAĆI STOL</t>
  </si>
  <si>
    <t>ORMAR AŠ-11</t>
  </si>
  <si>
    <t>STOLICA S NASLONOM /PROC.</t>
  </si>
  <si>
    <t>STOL ZA VAGU</t>
  </si>
  <si>
    <t>STOL RADNI MALI/PROC.</t>
  </si>
  <si>
    <t>STOL PISAĆI 80 x 170</t>
  </si>
  <si>
    <t>PULT RADNI/PROC.</t>
  </si>
  <si>
    <t>STOL LAB.ZA 6 MJESTA</t>
  </si>
  <si>
    <t>ORMAR H-650</t>
  </si>
  <si>
    <t>PLOČA ŠKOLSKA - DRVENA</t>
  </si>
  <si>
    <t>STOL MANIPULATIVNI</t>
  </si>
  <si>
    <t>STOL ZA MAG. SEPARATOR</t>
  </si>
  <si>
    <t>STOL UF-130</t>
  </si>
  <si>
    <t>STL MANIPULATIVNI</t>
  </si>
  <si>
    <t>ORMAR ZA ALAT</t>
  </si>
  <si>
    <t>STOL PISAĆI SI-1560</t>
  </si>
  <si>
    <t>STOL RADNI S LAD./PROC.</t>
  </si>
  <si>
    <t>STOL RADNI 220x75x75+LAD.</t>
  </si>
  <si>
    <t>STOL LABORATORIJSKI</t>
  </si>
  <si>
    <t>STOLICA S NASLONOM /PROC</t>
  </si>
  <si>
    <t>STOLICA BEZ NASLONA-ŽELJ.</t>
  </si>
  <si>
    <t>STOL RADNI METALNI/PROC</t>
  </si>
  <si>
    <t>STOL PISAĆI ĐAČKI</t>
  </si>
  <si>
    <t>STOLAC RADNI</t>
  </si>
  <si>
    <t>POLICA OTVORENA 240x30x75</t>
  </si>
  <si>
    <t>STOL S LADIČARM 158x80x75</t>
  </si>
  <si>
    <t>STOL LADIČAR 158x80x75</t>
  </si>
  <si>
    <t>STOL POMIČNI 70x50x75</t>
  </si>
  <si>
    <t>ORMAR 120x40x215</t>
  </si>
  <si>
    <t>ORMAR 90x60x215</t>
  </si>
  <si>
    <t>PLOČA ŠKOLSKA 240x120</t>
  </si>
  <si>
    <t>STOL KRIŽNI 145X320</t>
  </si>
  <si>
    <t>ORMAR ZA KNJIGE ŽELJEZNI</t>
  </si>
  <si>
    <t>STOL CRTAĆI S 4 LADICE</t>
  </si>
  <si>
    <t>STOL PISAĆI SA 4 LAD.</t>
  </si>
  <si>
    <t>STOLAC"BIRP-METRO"</t>
  </si>
  <si>
    <t>ORMAR GARDEROBNI ŽELJEZNI</t>
  </si>
  <si>
    <t>CRTAĆI STOL S 4 LADICE</t>
  </si>
  <si>
    <t>RADNI STOL ŽELJEZNI</t>
  </si>
  <si>
    <t>STOL LAB.SA LADICAMA</t>
  </si>
  <si>
    <t>STOL LAB.S LADICAMA</t>
  </si>
  <si>
    <t>STOL RADNI ZA VAGU</t>
  </si>
  <si>
    <t>PANEL PREGRADNI 342x215</t>
  </si>
  <si>
    <t>STOL RADNI S LADIČAREM</t>
  </si>
  <si>
    <t>POLICE LAB.90x60x215,5</t>
  </si>
  <si>
    <t>ORMAR S 5 POLICA 90x57</t>
  </si>
  <si>
    <t>ORMAR S POLICAMA 90x60x21</t>
  </si>
  <si>
    <t>STOLAC RADNI JOB</t>
  </si>
  <si>
    <t>VJEŠALICA SAMOSTOJEČA</t>
  </si>
  <si>
    <t>VJEŠALICA ZIDNA S KLUPOM</t>
  </si>
  <si>
    <t>STOLICA BEZ NASLONA /PROC</t>
  </si>
  <si>
    <t>STOL UZ GARNITURU/PROC.</t>
  </si>
  <si>
    <t>STOL ZA TELEFON/PROC.</t>
  </si>
  <si>
    <t>STOL RADNI S LAD/PROC.</t>
  </si>
  <si>
    <t>UREDSKI ORMAR "SKOTTEN"</t>
  </si>
  <si>
    <t>ORMAR ZA KNJIGE OSTAKLJEN</t>
  </si>
  <si>
    <t>FOTELJA UREDSKA CRNA</t>
  </si>
  <si>
    <t>STOL RADNI 140x80xH72</t>
  </si>
  <si>
    <t>ORMAR DVOKRILNI OSTAKLJEN</t>
  </si>
  <si>
    <t>ORMARIĆ UZ PISAČI STOL/PR</t>
  </si>
  <si>
    <t>PLOČA MALA/PROC.</t>
  </si>
  <si>
    <t>FOTELJA KONF.</t>
  </si>
  <si>
    <t>KLUPA VEL. 5</t>
  </si>
  <si>
    <t>PLOĆA ZIDNA</t>
  </si>
  <si>
    <t>STOL DAKTILO S MET. NOG.</t>
  </si>
  <si>
    <t>FOTELJA UZ GARNITURU</t>
  </si>
  <si>
    <t>STOLICA NOVA</t>
  </si>
  <si>
    <t>STIOLICA BEZ NASLONA STAR</t>
  </si>
  <si>
    <t>STOL RADNI S ORMAR./PROC.</t>
  </si>
  <si>
    <t>STOL RADNI S ORM./PROC.</t>
  </si>
  <si>
    <t>POLICE MONTAŽNE</t>
  </si>
  <si>
    <t>ORMAR JEDNOKRILNI DRVENI</t>
  </si>
  <si>
    <t>STOL CRTAĆI STARI</t>
  </si>
  <si>
    <t>ORMAR ZA KNJIGE STAKLENI</t>
  </si>
  <si>
    <t>ORMAR METALNI ZELENI/PROC</t>
  </si>
  <si>
    <t>ORMAR ROLO T-670</t>
  </si>
  <si>
    <t>ORMAR ROLO T-680</t>
  </si>
  <si>
    <t>SANDUK ZA NACRTE</t>
  </si>
  <si>
    <t>VJEŠALICA STOJEĆA/PROC.</t>
  </si>
  <si>
    <t>GARDEROBNI ORMAR JEDNOKR.</t>
  </si>
  <si>
    <t>POLICA ZIDNA (a,b,c)</t>
  </si>
  <si>
    <t>STOL RADNI S LADIC./PROC.</t>
  </si>
  <si>
    <t>ORMAR DVOKRILNI ZA KNJIGE</t>
  </si>
  <si>
    <t>ORMAR ROLO/PROC.</t>
  </si>
  <si>
    <t>STOLICA S NASLONOM/PROC</t>
  </si>
  <si>
    <t>ORMAR NISKI 120cm</t>
  </si>
  <si>
    <t>ORMAR VISOKI 198cm</t>
  </si>
  <si>
    <t>ORMARIĆ MALI</t>
  </si>
  <si>
    <t>VJEŠALICA v1710x350mm</t>
  </si>
  <si>
    <t>04.05</t>
  </si>
  <si>
    <t>STOL DAKTILO "JADRAN"</t>
  </si>
  <si>
    <t>STOL BT-141</t>
  </si>
  <si>
    <t>STOL ZA CRTANJE</t>
  </si>
  <si>
    <t>STOL PISAČI ĐAČKI/PROC.</t>
  </si>
  <si>
    <t>VITRINA ZA KNJIGE</t>
  </si>
  <si>
    <t>STOLICA OKRETNA S NAS./PR</t>
  </si>
  <si>
    <t>STOLAC SPINALIS</t>
  </si>
  <si>
    <t>KLUPA VEL.5/PROC.</t>
  </si>
  <si>
    <t>KLUPA VEL.5</t>
  </si>
  <si>
    <t>STOLIĆ KOMPJUTORSKI ORAH</t>
  </si>
  <si>
    <t>01.00</t>
  </si>
  <si>
    <t>ORMAR 100x64x150 S KLIZN.</t>
  </si>
  <si>
    <t>STOLIĆ POKRETNI 60x60x50</t>
  </si>
  <si>
    <t>STOLAC DAKTILO PLAVI</t>
  </si>
  <si>
    <t>STOL MALI KVADRAT./PROC.</t>
  </si>
  <si>
    <t>STOLICA OKRETNA BEZ NASL.</t>
  </si>
  <si>
    <t>STOL OBIČNI</t>
  </si>
  <si>
    <t>ORMAR AŠ-8</t>
  </si>
  <si>
    <t>STOL RADNI 160x80</t>
  </si>
  <si>
    <t>KUTNI DODATAK</t>
  </si>
  <si>
    <t>FOTELJA NOTAIO KOŽNA</t>
  </si>
  <si>
    <t>STOL RADNIC 504</t>
  </si>
  <si>
    <t>STOL RADNI C502+KUT.DODAT</t>
  </si>
  <si>
    <t>STOLAC SPIDER CRVENI</t>
  </si>
  <si>
    <t>POKRETNA KAZETA 3 LADICE</t>
  </si>
  <si>
    <t>08.07</t>
  </si>
  <si>
    <t>STOL RADNI 160x90c72</t>
  </si>
  <si>
    <t>STOL 205x75x75</t>
  </si>
  <si>
    <t>STOL 108x75x75</t>
  </si>
  <si>
    <t>ORMAR 107x40x74 KLIZNI</t>
  </si>
  <si>
    <t>ORMAR 110x40x220 KLIZNI</t>
  </si>
  <si>
    <t>ORMAR 107x40x220 KLIZNI</t>
  </si>
  <si>
    <t>KAZETA POKRETNA S LADICAM</t>
  </si>
  <si>
    <t>STOL RADNI 200x75x75</t>
  </si>
  <si>
    <t>STOLAC REPLY</t>
  </si>
  <si>
    <t>ORMAR S DRV.VRATIMA90x45x</t>
  </si>
  <si>
    <t>ORMAR S DRVENIM VRATIMA</t>
  </si>
  <si>
    <t>STOL 200x160x73</t>
  </si>
  <si>
    <t>STOLAC NA KOTAČIMA</t>
  </si>
  <si>
    <t>STOL DODATAK KONF.+ NOGA</t>
  </si>
  <si>
    <t>ORMARIĆ ZA LAVABO</t>
  </si>
  <si>
    <t>07.04</t>
  </si>
  <si>
    <t>STOL RADNI 160x80x72H</t>
  </si>
  <si>
    <t>FOTELJA NARANČASTA</t>
  </si>
  <si>
    <t>ORMARIĆ 91,5X45 + TOP</t>
  </si>
  <si>
    <t>ORMARIĆ 47X45 + TOP</t>
  </si>
  <si>
    <t>STOL KOMPJUTERSKI</t>
  </si>
  <si>
    <t>STOLICA DRVENA (ŠTOKRL)</t>
  </si>
  <si>
    <t>STALAŽA ZA KNJIGE</t>
  </si>
  <si>
    <t>ORMAR SKAN OR 113</t>
  </si>
  <si>
    <t>ORMAR SKAN OR 104</t>
  </si>
  <si>
    <t>VJEŠALICA DRVENA</t>
  </si>
  <si>
    <t>STOLICA N46 SA NASLONOM</t>
  </si>
  <si>
    <t>STOLAC UREDSKI CRNO/SIVI</t>
  </si>
  <si>
    <t>STOLAC DAKTILO SA RUKOH.</t>
  </si>
  <si>
    <t>ORMAR LADIČARKA</t>
  </si>
  <si>
    <t>STOL + NOSAČ TIPKOVNICE</t>
  </si>
  <si>
    <t>ORMARIĆ UZ PIS. STOL 5LAD</t>
  </si>
  <si>
    <t>STOLIĆ UZ PIS. STOL</t>
  </si>
  <si>
    <t>STOL RADNI 160x80xH72cm</t>
  </si>
  <si>
    <t>ORMAR VISOKI S DRV.VRATIM</t>
  </si>
  <si>
    <t>REGAL/POLICA</t>
  </si>
  <si>
    <t>STOLAC UREDSKI SIVI</t>
  </si>
  <si>
    <t>04.06</t>
  </si>
  <si>
    <t>STOL RADNI 180x80</t>
  </si>
  <si>
    <t>07.00</t>
  </si>
  <si>
    <t>STOLAC DELTA</t>
  </si>
  <si>
    <t>STOLAC DRVENI S NASLONOM</t>
  </si>
  <si>
    <t>STOL PISAĆI ORAH PT323</t>
  </si>
  <si>
    <t>STOL KONFERENC. ORAH</t>
  </si>
  <si>
    <t>ORMAR ORAH CROM PT-260</t>
  </si>
  <si>
    <t>VITRINA STAKLO ORAH PT259</t>
  </si>
  <si>
    <t>ORMAR GARDEROBNI PT-261</t>
  </si>
  <si>
    <t>FOTELJA KONFERENCIJSKA</t>
  </si>
  <si>
    <t>02.01</t>
  </si>
  <si>
    <t>FOTELJA KOŽNA</t>
  </si>
  <si>
    <t>LADIČAR S 4 LADICE</t>
  </si>
  <si>
    <t>STOL DAKTILO+IZVLAČ.LADIC</t>
  </si>
  <si>
    <t>STOL 200x100x75</t>
  </si>
  <si>
    <t>STOLICE DRVENE ŠTOKRLI</t>
  </si>
  <si>
    <t>LADIČAR POKRETNI 3L</t>
  </si>
  <si>
    <t>STOLAC KOŽNI</t>
  </si>
  <si>
    <t>FOTELJA KOŽNA SA RUKON.</t>
  </si>
  <si>
    <t>ORMAR STAKLENI + PLOČE UK</t>
  </si>
  <si>
    <t>ORMAR 282/45</t>
  </si>
  <si>
    <t>ORMAR JEDNOSTRANI</t>
  </si>
  <si>
    <t>STOL DAKTILO S IZVLAČ.PLO</t>
  </si>
  <si>
    <t>STOL 200x95</t>
  </si>
  <si>
    <t>FOTELJA RADNA SAVA</t>
  </si>
  <si>
    <t>FOTELJA UREDSKA SIVA</t>
  </si>
  <si>
    <t>STOL PRIMO 1400x650x740</t>
  </si>
  <si>
    <t>LADIČAR 3L POKRETNI</t>
  </si>
  <si>
    <t>STOL DAKTILO+IZVL.POLICA</t>
  </si>
  <si>
    <t>ORMAR 60/45/204</t>
  </si>
  <si>
    <t>ORMAR 191/45/206</t>
  </si>
  <si>
    <t>ORMAR 159/45/206</t>
  </si>
  <si>
    <t>ELEM.KUHINJ.DOLJNI+SUDOP E</t>
  </si>
  <si>
    <t>ELEM.KUHINJ.GORNJI</t>
  </si>
  <si>
    <t>PLOČA MAGN.BIJELA 200X100</t>
  </si>
  <si>
    <t>09.03</t>
  </si>
  <si>
    <t>POLICA IZVLAČNA</t>
  </si>
  <si>
    <t>09.99</t>
  </si>
  <si>
    <t>PRODUŽETAK ZA STOL</t>
  </si>
  <si>
    <t>FOTELJA KOŽNA S DRV.RUKOH</t>
  </si>
  <si>
    <t>ORMAR SA 10 LADICA</t>
  </si>
  <si>
    <t>ORMAR ON5 ZA NACRT. METAL</t>
  </si>
  <si>
    <t>ORMAR TOP PLAN</t>
  </si>
  <si>
    <t>02.98</t>
  </si>
  <si>
    <t>ORMAR 120x210</t>
  </si>
  <si>
    <t>ORMAR SA DRVENIM VRATIMA</t>
  </si>
  <si>
    <t>ORMAR DRVENA VRATA JEDNOK</t>
  </si>
  <si>
    <t>ORMAR DRVEN.VRATA JEDNOK.</t>
  </si>
  <si>
    <t>ORMAR STAKL.VRATA JEDNOK.</t>
  </si>
  <si>
    <t>ORMAR STAKL.VRATA DVOKRI.</t>
  </si>
  <si>
    <t>ORMAR DRVEN.VRATA DVOKRI.</t>
  </si>
  <si>
    <t>STOLICE LABORAT.NA VIJAK</t>
  </si>
  <si>
    <t>STOL 200x90</t>
  </si>
  <si>
    <t>ORMARIĆ SA 4 LADICE</t>
  </si>
  <si>
    <t>LADIČAR POKRETNI 4L</t>
  </si>
  <si>
    <t>ORMAR ZA NACRTE LADIČAR</t>
  </si>
  <si>
    <t>STOLICE DRVENE SA NASLON.</t>
  </si>
  <si>
    <t>VITRINA III-1 ZA UZOR.</t>
  </si>
  <si>
    <t>KOLICA AV</t>
  </si>
  <si>
    <t>STALAK ZA TV SAMSUNG</t>
  </si>
  <si>
    <t>06.97</t>
  </si>
  <si>
    <t>09.97</t>
  </si>
  <si>
    <t>PANO POKRETNI PLUTO</t>
  </si>
  <si>
    <t>STOL RADNI UN/160</t>
  </si>
  <si>
    <t>STOLAC SMEĐI</t>
  </si>
  <si>
    <t>STOLAC SMEĐI 5340</t>
  </si>
  <si>
    <t>ORMARIĆ PM 35</t>
  </si>
  <si>
    <t>02.04</t>
  </si>
  <si>
    <t>ORMARIĆ 80</t>
  </si>
  <si>
    <t>KUHINJSKI ELEMENTI DONJI</t>
  </si>
  <si>
    <t>01.01</t>
  </si>
  <si>
    <t>KUHINJSKI ELEMENTI GORNJI</t>
  </si>
  <si>
    <t>STOLICA DRVENA S NASLONOM</t>
  </si>
  <si>
    <t>POLICA ZA REGIST. SKAJ</t>
  </si>
  <si>
    <t>LADIČAR</t>
  </si>
  <si>
    <t>POLIČAR ZIDNI</t>
  </si>
  <si>
    <t>ORMAR ZA KNJIGE 142x40x22</t>
  </si>
  <si>
    <t>LADIČAR UREDSKI</t>
  </si>
  <si>
    <t>STOL UREDSKI 140x80x75</t>
  </si>
  <si>
    <t>STOLICA HRAST DRVENA</t>
  </si>
  <si>
    <t>ORMAR NISKI ZA ZBIRKU</t>
  </si>
  <si>
    <t>STOL CRTAĆI STAKLENI</t>
  </si>
  <si>
    <t>STOLAC METALNI S NASLONOM</t>
  </si>
  <si>
    <t>STOLAC KONF.</t>
  </si>
  <si>
    <t>STOLAC METALNI S</t>
  </si>
  <si>
    <t>STOL 160X160(PLOČA BUKVA)</t>
  </si>
  <si>
    <t>STOL 120X60(PLOČA BUKVA)</t>
  </si>
  <si>
    <t>ORMAR ZA NACRTE DRVENI</t>
  </si>
  <si>
    <t>ORMAR SA VRATIMA</t>
  </si>
  <si>
    <t>LADIČAR ARHIVSKI 6LADICA</t>
  </si>
  <si>
    <t>STOL STAKLENI</t>
  </si>
  <si>
    <t>VITRINA ZA ZBIRKU STAKLO</t>
  </si>
  <si>
    <t>STOL RADNI C 502</t>
  </si>
  <si>
    <t>ORMAR VISOKI 80x40x187,5</t>
  </si>
  <si>
    <t>STOL RADNI 265x64x76</t>
  </si>
  <si>
    <t>ORMARIĆ KANA 2a ZA NAST.</t>
  </si>
  <si>
    <t>Polica</t>
  </si>
  <si>
    <t>POLICA</t>
  </si>
  <si>
    <t>STOLAC KONFERENC.</t>
  </si>
  <si>
    <t>ORMAR 204 O</t>
  </si>
  <si>
    <t>06.05</t>
  </si>
  <si>
    <t>POLICA MANJA</t>
  </si>
  <si>
    <t>POLICA VEĆA</t>
  </si>
  <si>
    <t>STOL RADNI C505 180x80x72</t>
  </si>
  <si>
    <t>VJEŠALICA CRNA</t>
  </si>
  <si>
    <t>STOL RADNI 180x80x74H</t>
  </si>
  <si>
    <t>STOL RADNI C 505</t>
  </si>
  <si>
    <t>KOLICA METALNA</t>
  </si>
  <si>
    <t>ORMARIĆ VISEĆI 59</t>
  </si>
  <si>
    <t>STOL RADNI L180</t>
  </si>
  <si>
    <t>STOL RADNI L200</t>
  </si>
  <si>
    <t>ORMAR ZA UZORKE120x27x214</t>
  </si>
  <si>
    <t>STOLICA DRVENA SA NASL.</t>
  </si>
  <si>
    <t>PULT LABORAT.S ZID.STALAŽ</t>
  </si>
  <si>
    <t>STOL LABORATORIJSKI SA</t>
  </si>
  <si>
    <t>STOL RADNI 140x80x72</t>
  </si>
  <si>
    <t>ORMAR VISOKI S VRATIMA</t>
  </si>
  <si>
    <t>ORMAR NISKI OTVORENI</t>
  </si>
  <si>
    <t>ORMAR VISOKI 90x47x219</t>
  </si>
  <si>
    <t>FOTELJA UREDSKA CRNA KOŽA</t>
  </si>
  <si>
    <t>ORMAR NISKI DR.VRATA C551</t>
  </si>
  <si>
    <t>ORMAR VISOKI DR.VRATA 591</t>
  </si>
  <si>
    <t>ORMAR VISOKI DR.+STAK.594</t>
  </si>
  <si>
    <t>STOL RADNI S KUT.DODATKOM</t>
  </si>
  <si>
    <t>STOLAC DAKTILO</t>
  </si>
  <si>
    <t>ORMARIĆ POKRETNI S POLICA</t>
  </si>
  <si>
    <t>ORMARIĆ POKRETNI S LADIC.</t>
  </si>
  <si>
    <t>REGAL</t>
  </si>
  <si>
    <t>STOLAC DAKTIL. NARANČ.</t>
  </si>
  <si>
    <t>STOLICA URED. S NASLONOM</t>
  </si>
  <si>
    <t>ORMAR DRVENI ČETVERO.</t>
  </si>
  <si>
    <t>STOL DAKTILO SA ORMAR.</t>
  </si>
  <si>
    <t>STOL CRNI KLUB</t>
  </si>
  <si>
    <t>ORMAR UGRADBENI U HODNIKU</t>
  </si>
  <si>
    <t>STOL DRVENI S ORM. VEĆI</t>
  </si>
  <si>
    <t>STOL DRVENI S 2 LAD.</t>
  </si>
  <si>
    <t>ORMARIĆ KUHINJSKI VISEĆI</t>
  </si>
  <si>
    <t>ORMARIĆ VISEĆI KUHINJ.</t>
  </si>
  <si>
    <t>ORMARIĆ SA SUDOPEROM</t>
  </si>
  <si>
    <t>STOLAC PLAVI ŠTOF</t>
  </si>
  <si>
    <t>POLICA DRVENA ZA KNJIGE</t>
  </si>
  <si>
    <t>VITRINA S POL. ZA KNJIGE</t>
  </si>
  <si>
    <t>VITRINA ZA UZORKE(STAKLO)</t>
  </si>
  <si>
    <t>STOL RADNI (PROC.)</t>
  </si>
  <si>
    <t>STOL DAKTILOGRAFSKI</t>
  </si>
  <si>
    <t>ORMAR GARDEROBNI DRVENI</t>
  </si>
  <si>
    <t>ORMAR JED. SA STAKL. VRAT</t>
  </si>
  <si>
    <t>STOLIĆ S DVIJE LADICE</t>
  </si>
  <si>
    <t>ORMAR GARDEROBNI STAKLO</t>
  </si>
  <si>
    <t>STOLAC URED. TAP. NA KOT.</t>
  </si>
  <si>
    <t>STOLAC UREDSKI SPINALIS</t>
  </si>
  <si>
    <t>ORMAR ZA SPISE 330x42x213</t>
  </si>
  <si>
    <t>04.00</t>
  </si>
  <si>
    <t>STOL ZA PROF.</t>
  </si>
  <si>
    <t>STOL DRVENI MALI</t>
  </si>
  <si>
    <t>STOLA ZA MIKROSKOPSKOPIRA</t>
  </si>
  <si>
    <t>03.06</t>
  </si>
  <si>
    <t>STOLAC UREDSKI 120-2/RUKO</t>
  </si>
  <si>
    <t>PLOHA RAD. S ORM. I INST.</t>
  </si>
  <si>
    <t>REGAL JEDROSTRANI NEPOKRE</t>
  </si>
  <si>
    <t>07.08</t>
  </si>
  <si>
    <t>DIGESTOR UGRAĐENI</t>
  </si>
  <si>
    <t>STOL DRVENI(PROC)</t>
  </si>
  <si>
    <t>SUDOPER</t>
  </si>
  <si>
    <t>REGAL DVOSTRANI POKRETNI</t>
  </si>
  <si>
    <t>ORMARIĆ KUH.-VIS. STALAŽA</t>
  </si>
  <si>
    <t>ŠTOKRL DRVENI</t>
  </si>
  <si>
    <t>POLICA ZA KNJIGE 154x33x7</t>
  </si>
  <si>
    <t>ORMAR ZA REGIST.80x40x110</t>
  </si>
  <si>
    <t>KLUPA ŠKOLSKA ŽUTA</t>
  </si>
  <si>
    <t>STOL UREDSKI*KAZETA</t>
  </si>
  <si>
    <t>FOTELJA CRNA SKAJ</t>
  </si>
  <si>
    <t>STALAŽA METALNA</t>
  </si>
  <si>
    <t>STOLAC DAKTILO S15</t>
  </si>
  <si>
    <t>FOTELJA NA ZAVRTAJ ŽUTA</t>
  </si>
  <si>
    <t>ORMAR ZA REGIST.60x40x110</t>
  </si>
  <si>
    <t>STOLICA CRNA NA OTAČIMA</t>
  </si>
  <si>
    <t>STOL RADNI S 2 ORMARIĆA</t>
  </si>
  <si>
    <t>STOL RADNI 180x75x75+LAD.</t>
  </si>
  <si>
    <t>STOL CRNI</t>
  </si>
  <si>
    <t>POLICA DRVENA ZA SUĐE</t>
  </si>
  <si>
    <t>STOLAC UREDSKI 120-2/S</t>
  </si>
  <si>
    <t>STOL DRVENI (ZA SEPAR.)</t>
  </si>
  <si>
    <t>POLICA PODNA</t>
  </si>
  <si>
    <t>DIGESTOR</t>
  </si>
  <si>
    <t>KOMODA NA KOTAČIMA</t>
  </si>
  <si>
    <t>STOL S ORMARIĆIMA</t>
  </si>
  <si>
    <t>POLICA OTVORENA</t>
  </si>
  <si>
    <t>STOLIĆ MALI DRVENI</t>
  </si>
  <si>
    <t>ORMAR ZA KOROZIVNE TVARI</t>
  </si>
  <si>
    <t>STOLIĆ ZA RAČUNALO</t>
  </si>
  <si>
    <t>POLICA DRVENA OTVORENA</t>
  </si>
  <si>
    <t>STOL RADNI S ORMAR. DUGI</t>
  </si>
  <si>
    <t>STOL CRNI DUŽI</t>
  </si>
  <si>
    <t>VITRINA VISEĆA</t>
  </si>
  <si>
    <t>ORMARIĆ SA RADNOM PLOHOM</t>
  </si>
  <si>
    <t>STOL - RADNI</t>
  </si>
  <si>
    <t>FOTELJA CRNA STARA</t>
  </si>
  <si>
    <t>STOLAC SMEĐI ŠTOF</t>
  </si>
  <si>
    <t>STOLICA DRVENA S NASLON.</t>
  </si>
  <si>
    <t>STOL RADNI METALNI</t>
  </si>
  <si>
    <t>PLOČA ŠKOLSKA (BIJELA)</t>
  </si>
  <si>
    <t>ORMAR SA STAKLENIM VRAT.</t>
  </si>
  <si>
    <t>ORMAR DRVENI JEDNOKRILNI</t>
  </si>
  <si>
    <t>POLICA VIS.ZATVO.80x40x35</t>
  </si>
  <si>
    <t>ORMAR ZA REGIST.STAKLO</t>
  </si>
  <si>
    <t>STOL RADNI 200x80x75</t>
  </si>
  <si>
    <t>STOL RADNI 175x80x75</t>
  </si>
  <si>
    <t>POKRETNA ORMARIĆ</t>
  </si>
  <si>
    <t>STOL RADNI 80x80x75</t>
  </si>
  <si>
    <t>VITRINA STAKLENA S UZOR.</t>
  </si>
  <si>
    <t>VITRINA ZA UZORKE(VIŠA)</t>
  </si>
  <si>
    <t>PLOČA ŠKOL.MAGNET.100x300</t>
  </si>
  <si>
    <t>03.00</t>
  </si>
  <si>
    <t>VITRINA ZA UZORKE</t>
  </si>
  <si>
    <t>VITRINA ZA UZORKE VISOKA</t>
  </si>
  <si>
    <t>ORMAR S LADIC. ZA MODELE</t>
  </si>
  <si>
    <t>VITRINA STAKLENA NA ORMAR</t>
  </si>
  <si>
    <t>STOL MALI</t>
  </si>
  <si>
    <t>ORMARIĆ JAVOR</t>
  </si>
  <si>
    <t>09.01</t>
  </si>
  <si>
    <t>VITRINA STAKLENA</t>
  </si>
  <si>
    <t>ORMAR DVOK.DRVENI</t>
  </si>
  <si>
    <t>ORMARIĆ S ULTRAPASOM</t>
  </si>
  <si>
    <t>ORMARIĆI S RADNOM PLOHOM</t>
  </si>
  <si>
    <t>ORMAR S LADICAMA NISKI</t>
  </si>
  <si>
    <t>VITRINA STAKLENA ZA KNJI.</t>
  </si>
  <si>
    <t>REGAL S OTVORENIM PRETINC</t>
  </si>
  <si>
    <t>03.01</t>
  </si>
  <si>
    <t>STOLICA DAKTILO PAN</t>
  </si>
  <si>
    <t>STOL CRTAĆI DAN</t>
  </si>
  <si>
    <t>STOLICA OKRUGLA</t>
  </si>
  <si>
    <t>STOL ZA PISANJE</t>
  </si>
  <si>
    <t>VITRINA SPOLICAMA</t>
  </si>
  <si>
    <t>VITRINA S POLICAMA DUBOKA</t>
  </si>
  <si>
    <t>VITRINA ZA KNJIGE STARA</t>
  </si>
  <si>
    <t>ORMAR ZA GARDEROBU</t>
  </si>
  <si>
    <t>ORMAR ZA KNJIGE TRODJELNI</t>
  </si>
  <si>
    <t>ORMAR ZA KEMIKALIJE STAK.</t>
  </si>
  <si>
    <t>ORMAR ZA INSTRUMENTE</t>
  </si>
  <si>
    <t>STOLAC KONF. PLAVI ISO</t>
  </si>
  <si>
    <t>03.05</t>
  </si>
  <si>
    <t>STOLAC KONF. CRNI ISO</t>
  </si>
  <si>
    <t>STOL RADNI 140x100xH72</t>
  </si>
  <si>
    <t>02.05</t>
  </si>
  <si>
    <t>STOLAC UREDSKI TORINO</t>
  </si>
  <si>
    <t>LADIČAR POKRETNA KAZETA</t>
  </si>
  <si>
    <t>PLOČA ŠKOLSKA ZELENA 300x</t>
  </si>
  <si>
    <t>STOL RADNI 130x50x75</t>
  </si>
  <si>
    <t>VJEŠALICA ZIDNA 121x214</t>
  </si>
  <si>
    <t>ORMAR VISOKI 280x45x214</t>
  </si>
  <si>
    <t>ORMAR VISOKI 422x45x214</t>
  </si>
  <si>
    <t>STOL RADNI S FIKSNIM POL.</t>
  </si>
  <si>
    <t>KATEDRA / STOL MOBILNI</t>
  </si>
  <si>
    <t>KOMODA S</t>
  </si>
  <si>
    <t>STOLAC KONF. CRNI</t>
  </si>
  <si>
    <t>STOLAC</t>
  </si>
  <si>
    <t>STOL 120x80</t>
  </si>
  <si>
    <t>STOL 120X80+segm.90</t>
  </si>
  <si>
    <t>STOL 80X80</t>
  </si>
  <si>
    <t>STOL NISKI KLUB</t>
  </si>
  <si>
    <t>KATEDRA TGK</t>
  </si>
  <si>
    <t>ORMAR ZA KNJIGE "STOL"</t>
  </si>
  <si>
    <t>DIGESTOR VELIKI</t>
  </si>
  <si>
    <t>STOL KONFERENC. 180x100</t>
  </si>
  <si>
    <t>ORMAR VISOKI 90x42xH245</t>
  </si>
  <si>
    <t>ORMAR VISOKI 45x42xH245</t>
  </si>
  <si>
    <t>ORMAR NISKI 80x42xH80</t>
  </si>
  <si>
    <t>ORMAR NISKI 40x42xH80</t>
  </si>
  <si>
    <t>ORMAR ZA KARTE 100x90x140</t>
  </si>
  <si>
    <t>POLICA STOJEĆA</t>
  </si>
  <si>
    <t>ORMAR TE 113 HN-HB</t>
  </si>
  <si>
    <t>ORMAR HRASTOV</t>
  </si>
  <si>
    <t>05.01</t>
  </si>
  <si>
    <t>STOL ZA VAGE III-15</t>
  </si>
  <si>
    <t>STOL MANIPULATIVNI II-13</t>
  </si>
  <si>
    <t>ORMARIĆ OGLASNI 90x10x104</t>
  </si>
  <si>
    <t>STOLAC TAPICIR.S RUKOH/PR</t>
  </si>
  <si>
    <t>R4</t>
  </si>
  <si>
    <t>STOL LAB.JEDNOST.8 RAD.MJ</t>
  </si>
  <si>
    <t>STOLIĆ POKRETNI D 62</t>
  </si>
  <si>
    <t>PLOČA MAGNETNA BIJELA</t>
  </si>
  <si>
    <t>STOL LAB.DVOSTR.10 RAD.MJ</t>
  </si>
  <si>
    <t>ORMAR ZA KEMIKAL.BIJELI</t>
  </si>
  <si>
    <t>ORMAR ZA KEMIKAL.SIVI</t>
  </si>
  <si>
    <t>STOL RADNI 275x60x75+LAD.</t>
  </si>
  <si>
    <t>POLICA 100x70x75</t>
  </si>
  <si>
    <t>STOL PISAĆI S LADICAMA</t>
  </si>
  <si>
    <t>REGAL ZA TEŠKI TERET</t>
  </si>
  <si>
    <t>STOLAC UREDSKI*MG-10118H</t>
  </si>
  <si>
    <t>STOLAC UREDSKI*EACX- 176H0</t>
  </si>
  <si>
    <t>FOTELJA SKAJ</t>
  </si>
  <si>
    <t>STOL RADNI 220x75x75</t>
  </si>
  <si>
    <t>Stolac uredski</t>
  </si>
  <si>
    <t>Stol radni 190x75x75</t>
  </si>
  <si>
    <t>Pokretna kazeta</t>
  </si>
  <si>
    <t>Kuhinjski element viseći</t>
  </si>
  <si>
    <t>06.16</t>
  </si>
  <si>
    <t>Kuhinjski element i sudop</t>
  </si>
  <si>
    <t>Stolac s kotačima</t>
  </si>
  <si>
    <t>Ormar arhivski1800x800x</t>
  </si>
  <si>
    <t>Ormar arhivski 1950x920x</t>
  </si>
  <si>
    <t>Ormar za kemikalije</t>
  </si>
  <si>
    <t>Stol 200x90</t>
  </si>
  <si>
    <t>Stol 1500x90</t>
  </si>
  <si>
    <t>Polica 200x40</t>
  </si>
  <si>
    <t>Ormar s drvenim vratima</t>
  </si>
  <si>
    <t>08.16</t>
  </si>
  <si>
    <t>Stol-dodatak 160x80x2,5</t>
  </si>
  <si>
    <t>Ladičar s 3 ladice</t>
  </si>
  <si>
    <t>Stolac konferencijski</t>
  </si>
  <si>
    <t>Stol dodatak 400x80x75</t>
  </si>
  <si>
    <t>Ormar s drv.vratima100x60</t>
  </si>
  <si>
    <t>Stolac konf. sivi</t>
  </si>
  <si>
    <t>Ladičar za uzorke</t>
  </si>
  <si>
    <t>Ormar otvoreni biblioteka</t>
  </si>
  <si>
    <t>Regal otvoreni</t>
  </si>
  <si>
    <t>Ormarić s ogledalom</t>
  </si>
  <si>
    <t>Ladičar</t>
  </si>
  <si>
    <t>Uredska fotelja</t>
  </si>
  <si>
    <t>Ormar visoki za registrat</t>
  </si>
  <si>
    <t>Stol polukružni dodatak</t>
  </si>
  <si>
    <t>Stol radni 60x80x74</t>
  </si>
  <si>
    <t>Ormar 80x40193</t>
  </si>
  <si>
    <t>Ormar visoki 86x40x214</t>
  </si>
  <si>
    <t>OPREMA ZA RAD</t>
  </si>
  <si>
    <t>OPREMA</t>
  </si>
  <si>
    <t>G-1/0831</t>
  </si>
  <si>
    <t>PISAČ MINOLTA PAGE PRO8</t>
  </si>
  <si>
    <t>G-1/0909</t>
  </si>
  <si>
    <t>RAČUNALO INTEL(RTG)</t>
  </si>
  <si>
    <t>05.03</t>
  </si>
  <si>
    <t>G-1/0912</t>
  </si>
  <si>
    <t>NOTEBOOK COMPAG</t>
  </si>
  <si>
    <t>07.03</t>
  </si>
  <si>
    <t>G-1/0975</t>
  </si>
  <si>
    <t>DISK HDD externi 80GB</t>
  </si>
  <si>
    <t>G-1/1022</t>
  </si>
  <si>
    <t>RAČ.INTEL G33*RGNF Tip13</t>
  </si>
  <si>
    <t>G-1/1025</t>
  </si>
  <si>
    <t>MONITOR ASUS 19"VW198S</t>
  </si>
  <si>
    <t>G-1/1037</t>
  </si>
  <si>
    <t>PROJEKTOR OPTOMA EX774N</t>
  </si>
  <si>
    <t>G-1/1058</t>
  </si>
  <si>
    <t>RAČUNALO COMPAQ 8100</t>
  </si>
  <si>
    <t>G-1/1066</t>
  </si>
  <si>
    <t>RAČ.COMPAQ 8200</t>
  </si>
  <si>
    <t>G-1/1067</t>
  </si>
  <si>
    <t>MON. HP 20" LA2006x</t>
  </si>
  <si>
    <t>G-1/1098</t>
  </si>
  <si>
    <t>RAČ.HP PRO 3400</t>
  </si>
  <si>
    <t>G-1/1099</t>
  </si>
  <si>
    <t>MONITOR 23" LA2306x</t>
  </si>
  <si>
    <t>G-1/1108</t>
  </si>
  <si>
    <t>MONITOR 24" DELL U2412M</t>
  </si>
  <si>
    <t>G-1/1112</t>
  </si>
  <si>
    <t>NOTEBOOK DELL</t>
  </si>
  <si>
    <t>G-1/1113</t>
  </si>
  <si>
    <t>TABLET ASUS</t>
  </si>
  <si>
    <t>G-9/0966</t>
  </si>
  <si>
    <t>MONITOR SAMSUNG 19"</t>
  </si>
  <si>
    <t>G-9/1485</t>
  </si>
  <si>
    <t>RAČUNALO HP PROONE400</t>
  </si>
  <si>
    <t>G-9/1496</t>
  </si>
  <si>
    <t>iPAD APPLE AIR 16GB</t>
  </si>
  <si>
    <t>G-9/1507</t>
  </si>
  <si>
    <t>MONITOR 24" DELL</t>
  </si>
  <si>
    <t>G-9/1540</t>
  </si>
  <si>
    <t>NOTEBOOK HP PROBOOK 650G1</t>
  </si>
  <si>
    <t>M-1/0009</t>
  </si>
  <si>
    <t>SERVER DELL POWERAGE 1430</t>
  </si>
  <si>
    <t>RC/0067</t>
  </si>
  <si>
    <t>RAČ.SPOT+CDROM+ZV.KART. +</t>
  </si>
  <si>
    <t>03.99</t>
  </si>
  <si>
    <t>RC/0089</t>
  </si>
  <si>
    <t>SIMM 16MB,MON.TIP.(NAF)+</t>
  </si>
  <si>
    <t>RC/0107</t>
  </si>
  <si>
    <t>DATA SVITCH (G9)</t>
  </si>
  <si>
    <t>RC/0124</t>
  </si>
  <si>
    <t>RAČ.IBM NETV A20/MZ</t>
  </si>
  <si>
    <t>RC/0125</t>
  </si>
  <si>
    <t>RC/0127</t>
  </si>
  <si>
    <t>DIGITALIZ.CALCOMP(KODEKS)</t>
  </si>
  <si>
    <t>RC/0133</t>
  </si>
  <si>
    <t>09.00</t>
  </si>
  <si>
    <t>RC/0137</t>
  </si>
  <si>
    <t>MONITOR 19"</t>
  </si>
  <si>
    <t>07.02</t>
  </si>
  <si>
    <t>R-2/1065</t>
  </si>
  <si>
    <t>SKRETNICA ZA MREŽU</t>
  </si>
  <si>
    <t>R-2/1130</t>
  </si>
  <si>
    <t>PROJEKTOR TOSHIBA S DOKUM</t>
  </si>
  <si>
    <t>R-2/1148</t>
  </si>
  <si>
    <t>PISAČ HP-LJ 1100</t>
  </si>
  <si>
    <t>R-2/1189</t>
  </si>
  <si>
    <t>MONITOR SAMSUNG 17"</t>
  </si>
  <si>
    <t>R-2/1206</t>
  </si>
  <si>
    <t>NOTEBOOK (OMNIBOOK)</t>
  </si>
  <si>
    <t>01.02</t>
  </si>
  <si>
    <t>R-2/1223</t>
  </si>
  <si>
    <t>NOTEBOOK</t>
  </si>
  <si>
    <t>04.02</t>
  </si>
  <si>
    <t>R-2/1249</t>
  </si>
  <si>
    <t>RAČ.INTEL CELERON 1700*</t>
  </si>
  <si>
    <t>R-2/1254</t>
  </si>
  <si>
    <t>RAČ.PENTIUM 4</t>
  </si>
  <si>
    <t>R-2/1298</t>
  </si>
  <si>
    <t>MONITOR SAMSUNG19"</t>
  </si>
  <si>
    <t>R-2/1308</t>
  </si>
  <si>
    <t>RAČUN. ROCK LAKE+FAX MODE</t>
  </si>
  <si>
    <t>R-2/1346</t>
  </si>
  <si>
    <t>R-2/1382</t>
  </si>
  <si>
    <t>RAČUNALO PENTIUM 4 640</t>
  </si>
  <si>
    <t>R-2/1427</t>
  </si>
  <si>
    <t>DISK externi 120GB</t>
  </si>
  <si>
    <t>R-2/1431</t>
  </si>
  <si>
    <t>DISK externi 80GB</t>
  </si>
  <si>
    <t>R-2/1439</t>
  </si>
  <si>
    <t>RAČ.ASUS P5B DELUXE P965</t>
  </si>
  <si>
    <t>R-2/1474</t>
  </si>
  <si>
    <t>VIDEO PREZENTER</t>
  </si>
  <si>
    <t>R-2/1495</t>
  </si>
  <si>
    <t>MON.SAMSUNG 20" SM2032BW</t>
  </si>
  <si>
    <t>R-2/1530</t>
  </si>
  <si>
    <t>RAČ.INTEL G33 RGNF Tip14</t>
  </si>
  <si>
    <t>R-2/1531</t>
  </si>
  <si>
    <t>MONITOR PHILIPS 24"</t>
  </si>
  <si>
    <t>R-2/1532</t>
  </si>
  <si>
    <t>SCANER MUSTEK SCAN A3</t>
  </si>
  <si>
    <t>R-2/1535</t>
  </si>
  <si>
    <t>RAČ.INTEL G33,RGNF Tip14</t>
  </si>
  <si>
    <t>R-2/1536</t>
  </si>
  <si>
    <t>MONITOR PHILIPS 22"</t>
  </si>
  <si>
    <t>R-2/1537</t>
  </si>
  <si>
    <t>RAČ.INTEL GMA3100 RGNF 13</t>
  </si>
  <si>
    <t>R-2/1538</t>
  </si>
  <si>
    <t>R-2/1539</t>
  </si>
  <si>
    <t>PISAČ SAMSUNG ML-2571N</t>
  </si>
  <si>
    <t>R-2/1555</t>
  </si>
  <si>
    <t>R-2/1688</t>
  </si>
  <si>
    <t>R-2/1689</t>
  </si>
  <si>
    <t>R-2/1695</t>
  </si>
  <si>
    <t>NOTEBOOK ELITEBOOK E8770w</t>
  </si>
  <si>
    <t>R2/1714</t>
  </si>
  <si>
    <t>NOTEB.LENOVO THINKPAD 230</t>
  </si>
  <si>
    <t>R-2/1715</t>
  </si>
  <si>
    <t>iPAD APPLE CELLULAR 64GB</t>
  </si>
  <si>
    <t>R-2/1747</t>
  </si>
  <si>
    <t>NOTEBOOK PROBOOK 650G1</t>
  </si>
  <si>
    <t>R-2/1749</t>
  </si>
  <si>
    <t>R-3/0678</t>
  </si>
  <si>
    <t>SERVER</t>
  </si>
  <si>
    <t>R-3/0844</t>
  </si>
  <si>
    <t>SCANER CANOSCAN 5200F</t>
  </si>
  <si>
    <t>R-3/0845</t>
  </si>
  <si>
    <t>PISAČ LASERJET 1015</t>
  </si>
  <si>
    <t>R-3/0885</t>
  </si>
  <si>
    <t>SCANER LiDE 25</t>
  </si>
  <si>
    <t>R-3/0889</t>
  </si>
  <si>
    <t>NOTEBOOK HP COMPAQ 6320</t>
  </si>
  <si>
    <t>06.06</t>
  </si>
  <si>
    <t>R-3/0911</t>
  </si>
  <si>
    <t>RAČ.INTEL D946GZIS</t>
  </si>
  <si>
    <t>R-3/0981</t>
  </si>
  <si>
    <t>MONITOR SAMSUNG 19" SM940</t>
  </si>
  <si>
    <t>R-3/0996</t>
  </si>
  <si>
    <t>RAČ.INTEL GMA 3100</t>
  </si>
  <si>
    <t>R-3/0997</t>
  </si>
  <si>
    <t>PISAČ SAMSUNG CLP-610ND</t>
  </si>
  <si>
    <t>R-3/1027</t>
  </si>
  <si>
    <t>R-3/1103</t>
  </si>
  <si>
    <t>HP NOTEBOOK 8100</t>
  </si>
  <si>
    <t>R-3/1107</t>
  </si>
  <si>
    <t>PISAČ LEXMARK C540N</t>
  </si>
  <si>
    <t>R-3/1108</t>
  </si>
  <si>
    <t>SERVER DELLT PET110</t>
  </si>
  <si>
    <t>R-3/1109</t>
  </si>
  <si>
    <t>NOTEBOOK HP EliteBook8740</t>
  </si>
  <si>
    <t>R-3/1110</t>
  </si>
  <si>
    <t>R-3/1114</t>
  </si>
  <si>
    <t>MONITOR 24" DELL P2412H</t>
  </si>
  <si>
    <t>R-3/1208</t>
  </si>
  <si>
    <t>NOTEBOOK PROBOOK 650 G1</t>
  </si>
  <si>
    <t>R-3/1209</t>
  </si>
  <si>
    <t>RAČ.PROONE 600 G1</t>
  </si>
  <si>
    <t>R-3/1211</t>
  </si>
  <si>
    <t>R-3/1266</t>
  </si>
  <si>
    <t>NOTEBOOK HP 650 G1</t>
  </si>
  <si>
    <t>R-3/1267</t>
  </si>
  <si>
    <t>MONITOR HP 24"</t>
  </si>
  <si>
    <t>R-5/0281</t>
  </si>
  <si>
    <t>RAČUNALO MB INTEL DP35DPM</t>
  </si>
  <si>
    <t>R-5/0303</t>
  </si>
  <si>
    <t>PROJEKTOR OPTOMA EX762</t>
  </si>
  <si>
    <t>R-6/0176</t>
  </si>
  <si>
    <t>MONITOR 23" DELL U2312HM</t>
  </si>
  <si>
    <t>R60180</t>
  </si>
  <si>
    <t>NOTEBOOK 650 G1</t>
  </si>
  <si>
    <t>05/0793</t>
  </si>
  <si>
    <t>PLOTER-DESING JET 800HP</t>
  </si>
  <si>
    <t>05/0849</t>
  </si>
  <si>
    <t>NOŽ ZA HP-PLOTER</t>
  </si>
  <si>
    <t>06.02</t>
  </si>
  <si>
    <t>05/0865</t>
  </si>
  <si>
    <t>PISAČ MREŽNI LASERSKI A4</t>
  </si>
  <si>
    <t>08.02</t>
  </si>
  <si>
    <t>05/0867</t>
  </si>
  <si>
    <t>MONITOR SAMSUNG 17"(SERVE</t>
  </si>
  <si>
    <t>05/0897</t>
  </si>
  <si>
    <t>RAČUNALO PENTIUM 4(SERVE</t>
  </si>
  <si>
    <t>05/0898</t>
  </si>
  <si>
    <t>RAČUNALO (MZ)</t>
  </si>
  <si>
    <t>05/0899</t>
  </si>
  <si>
    <t>MONITOR 17" (MZ)</t>
  </si>
  <si>
    <t>05/0900</t>
  </si>
  <si>
    <t>05/0901</t>
  </si>
  <si>
    <t>05/0902</t>
  </si>
  <si>
    <t>05/0903</t>
  </si>
  <si>
    <t>05/0904</t>
  </si>
  <si>
    <t>05/0905</t>
  </si>
  <si>
    <t>05/0906</t>
  </si>
  <si>
    <t>05/0907</t>
  </si>
  <si>
    <t>05/0908</t>
  </si>
  <si>
    <t>05/0909</t>
  </si>
  <si>
    <t>05/0910</t>
  </si>
  <si>
    <t>05/0911</t>
  </si>
  <si>
    <t>05/0912</t>
  </si>
  <si>
    <t>05/0913</t>
  </si>
  <si>
    <t>05/0914</t>
  </si>
  <si>
    <t>05/0915</t>
  </si>
  <si>
    <t>05/0916</t>
  </si>
  <si>
    <t>05/0917</t>
  </si>
  <si>
    <t>05/0918</t>
  </si>
  <si>
    <t>05/0919</t>
  </si>
  <si>
    <t>05/0920</t>
  </si>
  <si>
    <t>05/0922</t>
  </si>
  <si>
    <t>05/0923</t>
  </si>
  <si>
    <t>05/0924</t>
  </si>
  <si>
    <t>05/0925</t>
  </si>
  <si>
    <t>05/0926</t>
  </si>
  <si>
    <t>05/0927</t>
  </si>
  <si>
    <t>05/0928</t>
  </si>
  <si>
    <t>05/0929</t>
  </si>
  <si>
    <t>05/0930</t>
  </si>
  <si>
    <t>05/0931</t>
  </si>
  <si>
    <t>05/0961</t>
  </si>
  <si>
    <t>PROJEKTOR LCD</t>
  </si>
  <si>
    <t>05/0962</t>
  </si>
  <si>
    <t>PROJEKTOR LCD EPSON 730</t>
  </si>
  <si>
    <t>05/0989</t>
  </si>
  <si>
    <t>PISAČ A3 COLOR+ladica5500</t>
  </si>
  <si>
    <t>05/1036</t>
  </si>
  <si>
    <t>PISAČ MREŽNI SAMSUNG ML</t>
  </si>
  <si>
    <t>05/1068</t>
  </si>
  <si>
    <t>RAČUNALO PENTIUM 4 530</t>
  </si>
  <si>
    <t>05/1069</t>
  </si>
  <si>
    <t>MONITOR LCD PHILIPS 17"</t>
  </si>
  <si>
    <t>05/1070</t>
  </si>
  <si>
    <t>PROJEKTOR TOSHIBA TDP T90</t>
  </si>
  <si>
    <t>05/1072</t>
  </si>
  <si>
    <t>ORMARIĆ KOMPJUTERSKI</t>
  </si>
  <si>
    <t>05/1079</t>
  </si>
  <si>
    <t>DISK PRIJEN.ZA BACKUP</t>
  </si>
  <si>
    <t>05/1084</t>
  </si>
  <si>
    <t>PORTREPLIKATOR HP*PA286A</t>
  </si>
  <si>
    <t>09.05</t>
  </si>
  <si>
    <t>05/1087</t>
  </si>
  <si>
    <t>STALAK ZA PORTREPLIKATOR</t>
  </si>
  <si>
    <t>05/1090</t>
  </si>
  <si>
    <t>05/1148</t>
  </si>
  <si>
    <t>05/1149</t>
  </si>
  <si>
    <t>PROJEKTOR LCD LP820</t>
  </si>
  <si>
    <t>05/1150</t>
  </si>
  <si>
    <t>RAČUNALO MB INTEL D945</t>
  </si>
  <si>
    <t>05/1152</t>
  </si>
  <si>
    <t>PISAČ HP DJ 9800D</t>
  </si>
  <si>
    <t>05/1159</t>
  </si>
  <si>
    <t>05/1160</t>
  </si>
  <si>
    <t>05/1161</t>
  </si>
  <si>
    <t>05/1162</t>
  </si>
  <si>
    <t>05/1174</t>
  </si>
  <si>
    <t>RAČ.KONČAR VLATKA/MZ</t>
  </si>
  <si>
    <t>08.06</t>
  </si>
  <si>
    <t>05/1175</t>
  </si>
  <si>
    <t>MONITOR LCD 17"(KONČAR)MZ</t>
  </si>
  <si>
    <t>05/1176</t>
  </si>
  <si>
    <t>05/1177</t>
  </si>
  <si>
    <t>05/1178</t>
  </si>
  <si>
    <t>05/1179</t>
  </si>
  <si>
    <t>05/1180</t>
  </si>
  <si>
    <t>05/1181</t>
  </si>
  <si>
    <t>05/1182</t>
  </si>
  <si>
    <t>05/1183</t>
  </si>
  <si>
    <t>05/1184</t>
  </si>
  <si>
    <t>05/1185</t>
  </si>
  <si>
    <t>05/1186</t>
  </si>
  <si>
    <t>05/1187</t>
  </si>
  <si>
    <t>05/1189</t>
  </si>
  <si>
    <t>05/1191</t>
  </si>
  <si>
    <t>PROJEKTOR EPSON S3</t>
  </si>
  <si>
    <t>07.06</t>
  </si>
  <si>
    <t>05/1192</t>
  </si>
  <si>
    <t>RAČUNALO INTEL D945GTPL</t>
  </si>
  <si>
    <t>05/1256</t>
  </si>
  <si>
    <t>RAČ.MSGW KING/MZ</t>
  </si>
  <si>
    <t>05/1258</t>
  </si>
  <si>
    <t>05/1262</t>
  </si>
  <si>
    <t>MON.LCD 17"SAMSUNG/KING</t>
  </si>
  <si>
    <t>05/1292</t>
  </si>
  <si>
    <t>MONITOR SAMSUNG 20" 205BW</t>
  </si>
  <si>
    <t>05/1303</t>
  </si>
  <si>
    <t>PROJ.LCD PANASONIC 5600E</t>
  </si>
  <si>
    <t>05/1329</t>
  </si>
  <si>
    <t>STALAK ZA PORT REPLIKATOR</t>
  </si>
  <si>
    <t>05/1333</t>
  </si>
  <si>
    <t>NOSAČ STROPNI ZA LCD</t>
  </si>
  <si>
    <t>05/1391</t>
  </si>
  <si>
    <t>RAČUNALO MGSW Education</t>
  </si>
  <si>
    <t>05/1394</t>
  </si>
  <si>
    <t>05/1395</t>
  </si>
  <si>
    <t>05/1397</t>
  </si>
  <si>
    <t>05/1398</t>
  </si>
  <si>
    <t>05/1400</t>
  </si>
  <si>
    <t>PROJEKTOR SHARP XG-F260X</t>
  </si>
  <si>
    <t>05/1401</t>
  </si>
  <si>
    <t>KIOSK INFO MGSW I5000 17"</t>
  </si>
  <si>
    <t>05/1402</t>
  </si>
  <si>
    <t>KIOSK INFO MGSW I5000,17"</t>
  </si>
  <si>
    <t>05/1403</t>
  </si>
  <si>
    <t>MONITOR SAMSUNG 17" 740B</t>
  </si>
  <si>
    <t>05/1406</t>
  </si>
  <si>
    <t>05/1407</t>
  </si>
  <si>
    <t>05/1408</t>
  </si>
  <si>
    <t>05/1409</t>
  </si>
  <si>
    <t>05/1410</t>
  </si>
  <si>
    <t>05/1413</t>
  </si>
  <si>
    <t>NOSAĆ ZA PROJEKTOR</t>
  </si>
  <si>
    <t>05/1454</t>
  </si>
  <si>
    <t>PC Preklopnik D-LiNK DKVM</t>
  </si>
  <si>
    <t>05/1461</t>
  </si>
  <si>
    <t>NOTEBOOK HP 6730b,FU378ES</t>
  </si>
  <si>
    <t>05/1462</t>
  </si>
  <si>
    <t>PORT REPLIKATOR DVI 120W</t>
  </si>
  <si>
    <t>05/1463</t>
  </si>
  <si>
    <t>PISAČ SAMSUMG ML-2571N</t>
  </si>
  <si>
    <t>05/1465</t>
  </si>
  <si>
    <t>RAČ.GMA 3100*2,4GHz</t>
  </si>
  <si>
    <t>05/1466</t>
  </si>
  <si>
    <t>RAČ.INTEL GMA3100*2,66GHz</t>
  </si>
  <si>
    <t>05/1468</t>
  </si>
  <si>
    <t>SERVER xSeries 3650 IBM</t>
  </si>
  <si>
    <t>05/1469</t>
  </si>
  <si>
    <t>TRAČNA JEDINICA ULTRIM 2</t>
  </si>
  <si>
    <t>05/1471</t>
  </si>
  <si>
    <t>05/1472</t>
  </si>
  <si>
    <t>05/1473</t>
  </si>
  <si>
    <t>MONITOR ASUS 22"</t>
  </si>
  <si>
    <t>05/1474</t>
  </si>
  <si>
    <t>05/1475</t>
  </si>
  <si>
    <t>05/1476</t>
  </si>
  <si>
    <t>05/1477</t>
  </si>
  <si>
    <t>05/1478</t>
  </si>
  <si>
    <t>05/1479</t>
  </si>
  <si>
    <t>RAČ.INTEL GMA 3100*2,4GHz</t>
  </si>
  <si>
    <t>05/1480</t>
  </si>
  <si>
    <t>05/1481</t>
  </si>
  <si>
    <t>05/1482</t>
  </si>
  <si>
    <t>05/1483</t>
  </si>
  <si>
    <t>05/1484</t>
  </si>
  <si>
    <t>MONITOR SAMSUNG 24"SM245B</t>
  </si>
  <si>
    <t>05/1486</t>
  </si>
  <si>
    <t>05/1488</t>
  </si>
  <si>
    <t>RAČ. WORKST. DELL T7400</t>
  </si>
  <si>
    <t>05/1490</t>
  </si>
  <si>
    <t>05/1491</t>
  </si>
  <si>
    <t>05/1595</t>
  </si>
  <si>
    <t>NOTEBOOK HP 8530p</t>
  </si>
  <si>
    <t>05/1596</t>
  </si>
  <si>
    <t>PORT REPLIKATOR</t>
  </si>
  <si>
    <t>05/1598</t>
  </si>
  <si>
    <t>RAČ.INTEL GMA3100,RGNF 13</t>
  </si>
  <si>
    <t>05/1599</t>
  </si>
  <si>
    <t>MONITOR ASUS 19"</t>
  </si>
  <si>
    <t>05/1600</t>
  </si>
  <si>
    <t>PORT REPLIKATOR HP EQ773A</t>
  </si>
  <si>
    <t>05/1601</t>
  </si>
  <si>
    <t>05/1604</t>
  </si>
  <si>
    <t>PISAČ EPSON AcuLaser A4</t>
  </si>
  <si>
    <t>05/1605</t>
  </si>
  <si>
    <t>05/1606</t>
  </si>
  <si>
    <t>NOTEBOOK HP 6730b</t>
  </si>
  <si>
    <t>05/1607</t>
  </si>
  <si>
    <t>PORT REPLIKATOR HP 120W</t>
  </si>
  <si>
    <t>05/1608</t>
  </si>
  <si>
    <t>05/1641</t>
  </si>
  <si>
    <t>NOSAČ STROPNI LCD</t>
  </si>
  <si>
    <t>05/1642</t>
  </si>
  <si>
    <t>05/1643</t>
  </si>
  <si>
    <t>MONITOR 17" interaktivni</t>
  </si>
  <si>
    <t>05/1649</t>
  </si>
  <si>
    <t>PISAČ HP OFFICEJET K8600</t>
  </si>
  <si>
    <t>05/1688</t>
  </si>
  <si>
    <t>RAČ.INTEL PENTIUM 4</t>
  </si>
  <si>
    <t>05/1733</t>
  </si>
  <si>
    <t>MONITOR AOC 23,6"</t>
  </si>
  <si>
    <t>05/1734</t>
  </si>
  <si>
    <t>RAČUNALO RGNF Tip13</t>
  </si>
  <si>
    <t>05/1735</t>
  </si>
  <si>
    <t>05/1736</t>
  </si>
  <si>
    <t>05/1737</t>
  </si>
  <si>
    <t>05/1738</t>
  </si>
  <si>
    <t>05/1739</t>
  </si>
  <si>
    <t>05/1740</t>
  </si>
  <si>
    <t>05/1741</t>
  </si>
  <si>
    <t>05/1742</t>
  </si>
  <si>
    <t>05/1743</t>
  </si>
  <si>
    <t>05/1744</t>
  </si>
  <si>
    <t>05/1745</t>
  </si>
  <si>
    <t>RAČUNALO RGNF Tip 13</t>
  </si>
  <si>
    <t>05/1746</t>
  </si>
  <si>
    <t>05/1747</t>
  </si>
  <si>
    <t>05/1748</t>
  </si>
  <si>
    <t>05/1752</t>
  </si>
  <si>
    <t>05/1754</t>
  </si>
  <si>
    <t>TRAČNA JEDINICAULTRIM 2</t>
  </si>
  <si>
    <t>05/1774</t>
  </si>
  <si>
    <t>PROJEKT.MITSUBISHI XD600U</t>
  </si>
  <si>
    <t>05/1778</t>
  </si>
  <si>
    <t>MONITOR LCD 24"</t>
  </si>
  <si>
    <t>05/1780</t>
  </si>
  <si>
    <t>MONITOR 24" HP</t>
  </si>
  <si>
    <t>05/1784</t>
  </si>
  <si>
    <t>RAČUNALO COMPAQ 8200</t>
  </si>
  <si>
    <t>05/1790</t>
  </si>
  <si>
    <t>NOTEBOOK COMPAQ 6460B</t>
  </si>
  <si>
    <t>05/1791</t>
  </si>
  <si>
    <t>PORTREPLIKATOR</t>
  </si>
  <si>
    <t>05/1793</t>
  </si>
  <si>
    <t>NOTEBOOK8560p</t>
  </si>
  <si>
    <t>05/1798</t>
  </si>
  <si>
    <t>PROJEKTOR OPTOMA EX784</t>
  </si>
  <si>
    <t>05/1801</t>
  </si>
  <si>
    <t>PROJEKTOR OPTOMA EW615</t>
  </si>
  <si>
    <t>05/1802</t>
  </si>
  <si>
    <t>05/1805</t>
  </si>
  <si>
    <t>NOTEBOOK COMPAQ 6470B</t>
  </si>
  <si>
    <t>05/1806</t>
  </si>
  <si>
    <t>RAČUNALO PRO 3500</t>
  </si>
  <si>
    <t>05/1807</t>
  </si>
  <si>
    <t>MONITOR 22" LA2206xc</t>
  </si>
  <si>
    <t>05/1808</t>
  </si>
  <si>
    <t>05/1811</t>
  </si>
  <si>
    <t>RAČUNALO HP COMPAQ6300PRO</t>
  </si>
  <si>
    <t>05/1812</t>
  </si>
  <si>
    <t>05/1813</t>
  </si>
  <si>
    <t>05/1814</t>
  </si>
  <si>
    <t>05/1815</t>
  </si>
  <si>
    <t>RAČUNALO HP COMPAQ 6300PR</t>
  </si>
  <si>
    <t>05/1816</t>
  </si>
  <si>
    <t>05/1817</t>
  </si>
  <si>
    <t>05/1818</t>
  </si>
  <si>
    <t>05/1819</t>
  </si>
  <si>
    <t>05/1820</t>
  </si>
  <si>
    <t>05/1821</t>
  </si>
  <si>
    <t>05/1822</t>
  </si>
  <si>
    <t>05/1823</t>
  </si>
  <si>
    <t>05/1824</t>
  </si>
  <si>
    <t>05/1825</t>
  </si>
  <si>
    <t>05/1826</t>
  </si>
  <si>
    <t>05/1827</t>
  </si>
  <si>
    <t>05/1828</t>
  </si>
  <si>
    <t>05/1829</t>
  </si>
  <si>
    <t>05/1830</t>
  </si>
  <si>
    <t>05/1835</t>
  </si>
  <si>
    <t>05/1836</t>
  </si>
  <si>
    <t>PORTREPLIKATOR+PRŽILICA</t>
  </si>
  <si>
    <t>05/1837</t>
  </si>
  <si>
    <t>NOTEB.COMPAQ PRONOOK 6570</t>
  </si>
  <si>
    <t>05/1839</t>
  </si>
  <si>
    <t>RAČ.HP COMPAQ 6300PRO</t>
  </si>
  <si>
    <t>05/1840</t>
  </si>
  <si>
    <t>05/1841</t>
  </si>
  <si>
    <t>05/1842</t>
  </si>
  <si>
    <t>05/1843</t>
  </si>
  <si>
    <t>05/1844</t>
  </si>
  <si>
    <t>05/1845</t>
  </si>
  <si>
    <t>05/1846</t>
  </si>
  <si>
    <t>05/1849</t>
  </si>
  <si>
    <t>05/1866</t>
  </si>
  <si>
    <t>RAČUNALO PRODESK 400 G1</t>
  </si>
  <si>
    <t>05/1867</t>
  </si>
  <si>
    <t>MONITOR 22" DELL</t>
  </si>
  <si>
    <t>05/1869</t>
  </si>
  <si>
    <t>05/1870</t>
  </si>
  <si>
    <t>05/1871</t>
  </si>
  <si>
    <t>05/1872</t>
  </si>
  <si>
    <t>05/1873</t>
  </si>
  <si>
    <t>05/1874</t>
  </si>
  <si>
    <t>05/1875</t>
  </si>
  <si>
    <t>05/1876</t>
  </si>
  <si>
    <t>05/1880</t>
  </si>
  <si>
    <t>05/1881</t>
  </si>
  <si>
    <t>05/1882</t>
  </si>
  <si>
    <t>05/1883</t>
  </si>
  <si>
    <t>05/1884</t>
  </si>
  <si>
    <t>05/1885</t>
  </si>
  <si>
    <t>05/1886</t>
  </si>
  <si>
    <t>05/1894</t>
  </si>
  <si>
    <t>PISAČ LEXMARK MS310DN</t>
  </si>
  <si>
    <t>05/1895</t>
  </si>
  <si>
    <t>05/1904</t>
  </si>
  <si>
    <t>RAČ. PRODESK 400 G2</t>
  </si>
  <si>
    <t>05/1905</t>
  </si>
  <si>
    <t>05/1906</t>
  </si>
  <si>
    <t>05/1907</t>
  </si>
  <si>
    <t>05/1909</t>
  </si>
  <si>
    <t>05/1910</t>
  </si>
  <si>
    <t>05/1911</t>
  </si>
  <si>
    <t>05/1912</t>
  </si>
  <si>
    <t>PROJEKTOR OPTOMA W316</t>
  </si>
  <si>
    <t>05/1914</t>
  </si>
  <si>
    <t>05/1915</t>
  </si>
  <si>
    <t>NOTEBOOK HP 250 G3</t>
  </si>
  <si>
    <t>05/1916</t>
  </si>
  <si>
    <t>RAČUNALO HP PRODESK 400G2</t>
  </si>
  <si>
    <t>05/1917</t>
  </si>
  <si>
    <t>PISAČ LEXMARK MS310DN LAS</t>
  </si>
  <si>
    <t>05/1926</t>
  </si>
  <si>
    <t>RAČUNALO MSGW INFINITY</t>
  </si>
  <si>
    <t>05/1927</t>
  </si>
  <si>
    <t>NOTEBOOK HP ZBOOK 17</t>
  </si>
  <si>
    <t>05/1929</t>
  </si>
  <si>
    <t>05/1931</t>
  </si>
  <si>
    <t>RAČ.MSGW Infinity sp2194</t>
  </si>
  <si>
    <t>05/1932</t>
  </si>
  <si>
    <t>MONITOR LG 22"</t>
  </si>
  <si>
    <t>05/1933</t>
  </si>
  <si>
    <t>05/1935</t>
  </si>
  <si>
    <t>05/1937</t>
  </si>
  <si>
    <t>05/1939</t>
  </si>
  <si>
    <t>05/1940</t>
  </si>
  <si>
    <t>05/1941</t>
  </si>
  <si>
    <t>05/1942</t>
  </si>
  <si>
    <t>05/1943</t>
  </si>
  <si>
    <t>05/1944</t>
  </si>
  <si>
    <t>05/1945</t>
  </si>
  <si>
    <t>05/1946</t>
  </si>
  <si>
    <t>05/1947</t>
  </si>
  <si>
    <t>05/1948</t>
  </si>
  <si>
    <t>05/1949</t>
  </si>
  <si>
    <t>05/1950</t>
  </si>
  <si>
    <t>05/1951</t>
  </si>
  <si>
    <t>05/1953</t>
  </si>
  <si>
    <t>05/1955</t>
  </si>
  <si>
    <t>05/1956</t>
  </si>
  <si>
    <t>05/1957</t>
  </si>
  <si>
    <t>05/1958</t>
  </si>
  <si>
    <t>05/1959</t>
  </si>
  <si>
    <t>05/1960</t>
  </si>
  <si>
    <t>05/1961</t>
  </si>
  <si>
    <t>05/1962</t>
  </si>
  <si>
    <t>05/1964</t>
  </si>
  <si>
    <t>RAČ.MSGW INFINITY sp2195v</t>
  </si>
  <si>
    <t>05/1965</t>
  </si>
  <si>
    <t>05/1966</t>
  </si>
  <si>
    <t>05/1967</t>
  </si>
  <si>
    <t>05/1968</t>
  </si>
  <si>
    <t>05/1969</t>
  </si>
  <si>
    <t>05/1970</t>
  </si>
  <si>
    <t>05/1971</t>
  </si>
  <si>
    <t>05/1972</t>
  </si>
  <si>
    <t>05/1973</t>
  </si>
  <si>
    <t>05/1974</t>
  </si>
  <si>
    <t>05/1975</t>
  </si>
  <si>
    <t>05/1976</t>
  </si>
  <si>
    <t>05/1977</t>
  </si>
  <si>
    <t>05/1978</t>
  </si>
  <si>
    <t>05/1979</t>
  </si>
  <si>
    <t>05/1980</t>
  </si>
  <si>
    <t>05/1981</t>
  </si>
  <si>
    <t>05/1982</t>
  </si>
  <si>
    <t>05/1983</t>
  </si>
  <si>
    <t>05/1984</t>
  </si>
  <si>
    <t>05/1985</t>
  </si>
  <si>
    <t>05/1986</t>
  </si>
  <si>
    <t>05/1987</t>
  </si>
  <si>
    <t>05/1988</t>
  </si>
  <si>
    <t>05/1989</t>
  </si>
  <si>
    <t>05/1990</t>
  </si>
  <si>
    <t>05/1991</t>
  </si>
  <si>
    <t>05/1992</t>
  </si>
  <si>
    <t>05/1993</t>
  </si>
  <si>
    <t>05/1994</t>
  </si>
  <si>
    <t>05/1995</t>
  </si>
  <si>
    <t>05/1996</t>
  </si>
  <si>
    <t>05/1997</t>
  </si>
  <si>
    <t>05/1998</t>
  </si>
  <si>
    <t>05/1999</t>
  </si>
  <si>
    <t>05/2000</t>
  </si>
  <si>
    <t>05/2001</t>
  </si>
  <si>
    <t>05/2017</t>
  </si>
  <si>
    <t>RAČ.STOLNO(don.Japan)</t>
  </si>
  <si>
    <t>05/2018</t>
  </si>
  <si>
    <t>PRINTER XEROX(don.Japan</t>
  </si>
  <si>
    <t>05/2019</t>
  </si>
  <si>
    <t>05/2022</t>
  </si>
  <si>
    <t>PISAČ ZEBRA GC420T</t>
  </si>
  <si>
    <t>MONITOR 23" HP LA2306x</t>
  </si>
  <si>
    <t>RAČ.HP ELITE 7300</t>
  </si>
  <si>
    <t>RAČUNALO TIP B</t>
  </si>
  <si>
    <t>SCANER CANON LiDE 90</t>
  </si>
  <si>
    <t>RAČUNALO HP PRO 3500</t>
  </si>
  <si>
    <t>MONITOR ASUS 24"</t>
  </si>
  <si>
    <t>RAČ.HP COMPAQ 8200Elite</t>
  </si>
  <si>
    <t>SCANER CANON LiDE 60</t>
  </si>
  <si>
    <t>NOSAČ PROJEKTORA</t>
  </si>
  <si>
    <t>RAČ. HP ELITE 7500</t>
  </si>
  <si>
    <t>MONITOR LCD 24" HP LA2405</t>
  </si>
  <si>
    <t>RAČUNALO INTEL ROCK</t>
  </si>
  <si>
    <t>MONITOR SAMSUNG 17"SM732N</t>
  </si>
  <si>
    <t>Tablet 9.4", M8</t>
  </si>
  <si>
    <t>PROJEKTOR ACER P5390W</t>
  </si>
  <si>
    <t>RAČ.ASUS, Intel G33</t>
  </si>
  <si>
    <t>SCANER CANON LiDE 25</t>
  </si>
  <si>
    <t>PISAČ CANON PIXMA IP4500</t>
  </si>
  <si>
    <t>STALAK ZA MONITOR-F1453A</t>
  </si>
  <si>
    <t>PORT REPLIKATOR PA286A</t>
  </si>
  <si>
    <t>RAČ.PRODESK 400G2</t>
  </si>
  <si>
    <t>MONITOR 24"</t>
  </si>
  <si>
    <t>PISAČ HP LASERJET 1022</t>
  </si>
  <si>
    <t>RAČ.INTEL GMA3100,RGNF 15</t>
  </si>
  <si>
    <t>MONITOR AOC 21,6"</t>
  </si>
  <si>
    <t>NETOBOOK HP PROBOOK 650G1</t>
  </si>
  <si>
    <t>RAČ.HP PRODESK 490G1</t>
  </si>
  <si>
    <t>PISAČ</t>
  </si>
  <si>
    <t>SCANER 4570C</t>
  </si>
  <si>
    <t>MONITOR SAMSUNG 19"SM940B</t>
  </si>
  <si>
    <t>RAČ.INTEL GMA 3100,Tip 13</t>
  </si>
  <si>
    <t>RAČUNALO HP PRODESK 490G1</t>
  </si>
  <si>
    <t>RAČUNALO HP ELITE7500</t>
  </si>
  <si>
    <t>TABLET ASUS NEXUS7</t>
  </si>
  <si>
    <t>RAČ.ASUA,Intel G43,Tip15</t>
  </si>
  <si>
    <t>PISAĆ CANON PIXMA IP4700</t>
  </si>
  <si>
    <t>RAČ.ASUS,IntelGMA45,Tip15</t>
  </si>
  <si>
    <t>SCANER CANON LIDE 70</t>
  </si>
  <si>
    <t>MONITOR SAMSUNG 19"SM940N</t>
  </si>
  <si>
    <t>RAČUNALO PC ELITE 7500</t>
  </si>
  <si>
    <t>MONITOR PHILIPS 17"LCD</t>
  </si>
  <si>
    <t>RAČ.COMPAQ 6300 PRO</t>
  </si>
  <si>
    <t>PROJEKTOR ACER P5290</t>
  </si>
  <si>
    <t>NOTEBOOK HP 6540b</t>
  </si>
  <si>
    <t>TABLET ASUS NEXUS 7</t>
  </si>
  <si>
    <t>NOTEBOOK PROOBOK 650 G1</t>
  </si>
  <si>
    <t>MONITOR 23" DELL P2312H</t>
  </si>
  <si>
    <t>RAČ.PRODESK 490G1</t>
  </si>
  <si>
    <t>MONITOR AOC 17"</t>
  </si>
  <si>
    <t>MONITOR DELL 19</t>
  </si>
  <si>
    <t>RAČUNALO COMPAQ EVO D510*</t>
  </si>
  <si>
    <t>RAČ.INTEL DP35DPM</t>
  </si>
  <si>
    <t>NOTEBOOK HP 650</t>
  </si>
  <si>
    <t>NOTEBOOK COMPAQ nx6310</t>
  </si>
  <si>
    <t>PISAČ LEXMARK E360DN</t>
  </si>
  <si>
    <t>RAČ. HP COMPAQ 8100</t>
  </si>
  <si>
    <t>MONITOR 24" HP LA2405wg</t>
  </si>
  <si>
    <t>MONITOR SAMSUNG 19"*</t>
  </si>
  <si>
    <t>04.03</t>
  </si>
  <si>
    <t>RAČ.INTEL G33 2.66GHz</t>
  </si>
  <si>
    <t>MONITOR 24" DELL U2713HM</t>
  </si>
  <si>
    <t>PISAČ HP LASER JET 4L</t>
  </si>
  <si>
    <t>RAČUNALO PENTIUM 4</t>
  </si>
  <si>
    <t>02.02</t>
  </si>
  <si>
    <t>PISAČ CANON PIXMA IP 4500</t>
  </si>
  <si>
    <t>NOTEBOOK HP 840 G2</t>
  </si>
  <si>
    <t>PISAČ LASER JET 1018</t>
  </si>
  <si>
    <t>NOTEBOOK 8570p</t>
  </si>
  <si>
    <t>NOSAČ PROJEKTORA STROPNI</t>
  </si>
  <si>
    <t>PROJEKTOR OPTOMA EW762</t>
  </si>
  <si>
    <t>TABLET MINIX NEO X7</t>
  </si>
  <si>
    <t>RAČUNALO HP 8100CMT</t>
  </si>
  <si>
    <t>MONITOR SAMSUNG 17"SM710V</t>
  </si>
  <si>
    <t>05.05</t>
  </si>
  <si>
    <t>RAČUNALO INTEL D965</t>
  </si>
  <si>
    <t>MON.SAMSUNG 24"</t>
  </si>
  <si>
    <t>RAČ.ASUS P6T,Intel X58</t>
  </si>
  <si>
    <t>TABLET APPLE iPAD AIR16GB</t>
  </si>
  <si>
    <t>PISAČ HP LASER JET 1100</t>
  </si>
  <si>
    <t>RAČUNALO HP PRODESK 400G1</t>
  </si>
  <si>
    <t>RAČUNALO INTEL DQ35MPE</t>
  </si>
  <si>
    <t>PISAČ LaserJet 1010</t>
  </si>
  <si>
    <t>NOTEBOOK HP 6720s</t>
  </si>
  <si>
    <t>RAC.ELITE COMPAQ 7500</t>
  </si>
  <si>
    <t>TABLET ASUS TF101 16GB</t>
  </si>
  <si>
    <t>ISPRAVLJAČ</t>
  </si>
  <si>
    <t>HIDROCIKLON MOZLEY</t>
  </si>
  <si>
    <t>SCENER G3110</t>
  </si>
  <si>
    <t>RAČUNALO HP 3400</t>
  </si>
  <si>
    <t>PISAČ HP P2055DN</t>
  </si>
  <si>
    <t>PISAČ MINOLTA PAGE PRO 6+</t>
  </si>
  <si>
    <t>04.98</t>
  </si>
  <si>
    <t>MONITOR SAMSUNG 19"SN940</t>
  </si>
  <si>
    <t>SCANER CANON LIDE 25</t>
  </si>
  <si>
    <t>RAČ.HP ELITE 7500</t>
  </si>
  <si>
    <t>RAČUNALO ELITE 7500</t>
  </si>
  <si>
    <t>NOTEBOOK HP 8530w</t>
  </si>
  <si>
    <t>MON. AOC 23,6"</t>
  </si>
  <si>
    <t>PORTREPLIKATOR HP</t>
  </si>
  <si>
    <t>PISAČ EPSON STYLUS D88</t>
  </si>
  <si>
    <t>PISAČ LASER JET 1300</t>
  </si>
  <si>
    <t>MON.PHILIPS 24"</t>
  </si>
  <si>
    <t>RAČ. RGNF Tip15</t>
  </si>
  <si>
    <t>MONITOR SAMSUNG 24"</t>
  </si>
  <si>
    <t>RAĆ. COMPAQ ELITE 7500</t>
  </si>
  <si>
    <t>RAČ.PENTIUM II+NADOGR.99</t>
  </si>
  <si>
    <t>PORT REPLIKATOR BASIC286A</t>
  </si>
  <si>
    <t>MONITOR 22" AOC</t>
  </si>
  <si>
    <t>RAČ.PRODESK 490 G2</t>
  </si>
  <si>
    <t>RAČ.DIGITAL+MONITOR+MEM.</t>
  </si>
  <si>
    <t>SPIDERPAK-CO DIGIT.MJERNA</t>
  </si>
  <si>
    <t>06.00</t>
  </si>
  <si>
    <t>RAČ.CPU PENT.III+MON.+MEM</t>
  </si>
  <si>
    <t>PISAČ HP DJ 1220C</t>
  </si>
  <si>
    <t>SCANER HP SCANJET 40</t>
  </si>
  <si>
    <t>MONITOR 17"PHILIPS(UZ RAČ</t>
  </si>
  <si>
    <t>02.00</t>
  </si>
  <si>
    <t>RAČ.INTEL G33,RGNF Tip15</t>
  </si>
  <si>
    <t>MOMITOR ASUS 22" VW220TE</t>
  </si>
  <si>
    <t>RAČUNALO HP COMPAQ 7300</t>
  </si>
  <si>
    <t>RAČ. CPU PENTIUM 4 650</t>
  </si>
  <si>
    <t>RAČ.HP COMPAQ 8100</t>
  </si>
  <si>
    <t>MONITOR PHILIPS 19"</t>
  </si>
  <si>
    <t>RAČ.INTEL G33, RGNF Tip14</t>
  </si>
  <si>
    <t>RAČ.PRODESK 400G1</t>
  </si>
  <si>
    <t>PISAČ LASER JET 1010</t>
  </si>
  <si>
    <t>PISAČ HP6L</t>
  </si>
  <si>
    <t>RAČUNALO MB INTEL DG965RY</t>
  </si>
  <si>
    <t>NOTEBOOK 6470B</t>
  </si>
  <si>
    <t>RAČ.MB INTEL DP35DPM</t>
  </si>
  <si>
    <t>PISAČ LEXMARK MS310D</t>
  </si>
  <si>
    <t>RAČUNALO PENTIUM 4 520</t>
  </si>
  <si>
    <t>RAČ.HP PRODESK 490 G1</t>
  </si>
  <si>
    <t>NOTEBOOK DELL XPS L501</t>
  </si>
  <si>
    <t>RAČUNALO HP Elite 7200</t>
  </si>
  <si>
    <t>MON. LCD 23"(donac.Japan)</t>
  </si>
  <si>
    <t>RAČ.HP Z400(donac.Japan)</t>
  </si>
  <si>
    <t>TABLET SAMSUNG SM-P6050</t>
  </si>
  <si>
    <t>MOTEBOOK HP ZBOOK 17</t>
  </si>
  <si>
    <t>HARD DISK SEAGATE 40GB</t>
  </si>
  <si>
    <t>PORTREPLIKATOR(USB)</t>
  </si>
  <si>
    <t>TABLET SAMSUNG</t>
  </si>
  <si>
    <t>RAČUNALO HP ELITE 7500</t>
  </si>
  <si>
    <t>NOTEBOOK HP 6550</t>
  </si>
  <si>
    <t>PISAČ LASERJET 1320</t>
  </si>
  <si>
    <t>RAČUNALOINTEL D975XB</t>
  </si>
  <si>
    <t>PISAČ HP PHOTOSMART 3210</t>
  </si>
  <si>
    <t>PISAČ HP DJ 9800D, A3</t>
  </si>
  <si>
    <t>MONIT.SAMSUNG 20" 2043BW</t>
  </si>
  <si>
    <t>RAČ.MB INTEL DP35DPM*ATX</t>
  </si>
  <si>
    <t>RAČUNALO PRODESK 490G1</t>
  </si>
  <si>
    <t>RAČUNALO PENTIUM 4 650</t>
  </si>
  <si>
    <t>RAČ.INTEL GMA3100(2.66GHz</t>
  </si>
  <si>
    <t>MON.SAMSUNG 22" SM225BW</t>
  </si>
  <si>
    <t>HARD DISK SAMSUNG 40GB</t>
  </si>
  <si>
    <t>RAČUNALO HP COMPAQ 8200</t>
  </si>
  <si>
    <t>SERVER R320</t>
  </si>
  <si>
    <t>NOTEBOOK LENOVO T540p</t>
  </si>
  <si>
    <t>PROJEKTOR OPTOMA EX631</t>
  </si>
  <si>
    <t>RAČ. INTEL D945GTPL</t>
  </si>
  <si>
    <t>SERVER 3.1 HP DL380 G7</t>
  </si>
  <si>
    <t>DISK 3.2. Zywel NSA221</t>
  </si>
  <si>
    <t>MONITOR SAMSUNG 20"</t>
  </si>
  <si>
    <t>MONITOR LCD 23" LG</t>
  </si>
  <si>
    <t>NOTEBOOK ELITE 8560w</t>
  </si>
  <si>
    <t>MIŠ HP 3D</t>
  </si>
  <si>
    <t>PISAČ XEROX 7556 MULTIFUN</t>
  </si>
  <si>
    <t>HP NOTEBOOK 6550b</t>
  </si>
  <si>
    <t>RAČUNALO INTEL D915PSYL</t>
  </si>
  <si>
    <t>PROJEKTOR LCD-BENQ MP720p</t>
  </si>
  <si>
    <t>RAČ.HP PRODESK (don.Japan</t>
  </si>
  <si>
    <t>NOTEBOOK ELITEBOOK 820</t>
  </si>
  <si>
    <t>TABLET ASUS TF701T</t>
  </si>
  <si>
    <t>RAČUNALO ASUS P9X79</t>
  </si>
  <si>
    <t>NOTEBOOK ELITEBOOK 8770W</t>
  </si>
  <si>
    <t>RAČ.INTEL G33 RGNF Tip15</t>
  </si>
  <si>
    <t>PISAČ CANON PIXMA IP4300</t>
  </si>
  <si>
    <t>DISK MOBILNI ČVRSTI</t>
  </si>
  <si>
    <t>RAČUNALO ELITE 7300</t>
  </si>
  <si>
    <t>GRAFIČKA RADNA STANICA</t>
  </si>
  <si>
    <t>MONITOR LCD 24"LA2405</t>
  </si>
  <si>
    <t>MONITOR SAMSUNG 19"SM193P</t>
  </si>
  <si>
    <t>MONITOR LCD SAMSUNG 17"</t>
  </si>
  <si>
    <t>NOTEBOOK DELL ALIENWARE</t>
  </si>
  <si>
    <t>TABLET APPLE iPAD AIR 128</t>
  </si>
  <si>
    <t>MONITOR Philips "22</t>
  </si>
  <si>
    <t>RAČ.INTEL G33*RGNF Tip 13</t>
  </si>
  <si>
    <t>MONITOR SAMSING 20" 205BW</t>
  </si>
  <si>
    <t>MONITOR SAMSUNG 19" SM913</t>
  </si>
  <si>
    <t>RAČ.INTEL DQ965 GFEKR</t>
  </si>
  <si>
    <t>NOTEBOOK 8560p</t>
  </si>
  <si>
    <t>NOTEBOOK HP 8510p GB955EA</t>
  </si>
  <si>
    <t>RAČ.COMPAQ 7300 ELITE</t>
  </si>
  <si>
    <t>RAČ.HP 8100CMT COMPING</t>
  </si>
  <si>
    <t>RAČ.HP PRODESK 490 G2</t>
  </si>
  <si>
    <t>RAČ. PRODESK 490 G2</t>
  </si>
  <si>
    <t>RAČ.INTEL33*RGNF Tip 15</t>
  </si>
  <si>
    <t>MONITOR SAMSUNG 22" SM225</t>
  </si>
  <si>
    <t>PISAČ HP LASERJET 1020USB</t>
  </si>
  <si>
    <t>MONITOR SONY LCD 17"</t>
  </si>
  <si>
    <t>SCANER HP 5530C</t>
  </si>
  <si>
    <t>RAČ.INTEL G33*RGNF Tip15</t>
  </si>
  <si>
    <t>MONITOR 24" DELL U2413</t>
  </si>
  <si>
    <t>PISAČ MREŽNI HP COLOR3600</t>
  </si>
  <si>
    <t>RAČ. MSGW INFINITY sp2194</t>
  </si>
  <si>
    <t>MONITOR 24" LA2206xc</t>
  </si>
  <si>
    <t>RAČ.INTEL GMA3100*RGNF 14</t>
  </si>
  <si>
    <t>MONITOR ASUS 22" VW221D</t>
  </si>
  <si>
    <t>RAČ. INTEL GMA 3100</t>
  </si>
  <si>
    <t>RAČ.HP PROONE 600 G1</t>
  </si>
  <si>
    <t>PISAČ DJ 5150</t>
  </si>
  <si>
    <t>NOTEBOOK P6560bU5241</t>
  </si>
  <si>
    <t>PORTREPLIKATOR VB043AA</t>
  </si>
  <si>
    <t>TABLET SAMSUNG GALAXY NOT</t>
  </si>
  <si>
    <t>NOTEBOOK COMPAQ 6570B</t>
  </si>
  <si>
    <t>PORTREPLIKATOR HP,VB043AA</t>
  </si>
  <si>
    <t>NOTEBOOK HP 6550b</t>
  </si>
  <si>
    <t>MONITOR*Samsung 17</t>
  </si>
  <si>
    <t>RAČ.ASUS,IntelG43*Tip 14</t>
  </si>
  <si>
    <t>MONITOR 27" DELL U2713HM</t>
  </si>
  <si>
    <t>PROJEKTOR LCD LP540</t>
  </si>
  <si>
    <t>NOSAČ ZA PROJEKTOR LCD</t>
  </si>
  <si>
    <t>RAČUNALO PRO3500</t>
  </si>
  <si>
    <t>PORT REPLIKATOR HP</t>
  </si>
  <si>
    <t>MONITOR LCD 23"LA2306x</t>
  </si>
  <si>
    <t>PISAČ CAN.PIXMA IP</t>
  </si>
  <si>
    <t>RAČ.HP PROONE 600G1</t>
  </si>
  <si>
    <t>MONITOR ASUS 22" VW220TE</t>
  </si>
  <si>
    <t>05.04</t>
  </si>
  <si>
    <t>SCANER CANON A4 4400F</t>
  </si>
  <si>
    <t>PISAČ INK.JET HP DESK.JET</t>
  </si>
  <si>
    <t>RAČ.COMPAQ ELITE 7500</t>
  </si>
  <si>
    <t>RAČ.SUPERMICRO PIIISEA+MO</t>
  </si>
  <si>
    <t>MONITOR SONY 15"</t>
  </si>
  <si>
    <t>06.03</t>
  </si>
  <si>
    <t>RAČ.HP COMPAG 8100</t>
  </si>
  <si>
    <t>PROJEKTOR LCD OptomaEP774</t>
  </si>
  <si>
    <t>RAČ. MBintel</t>
  </si>
  <si>
    <t>MON.SAMSUNG</t>
  </si>
  <si>
    <t>MONITOR 22" LENOVO</t>
  </si>
  <si>
    <t>RAČUNALO INTEL COREi7</t>
  </si>
  <si>
    <t>NOTEBOOK LG GE50</t>
  </si>
  <si>
    <t>RAČ.ASUS,Intel G43,Tip 15</t>
  </si>
  <si>
    <t>PROJEKTOR BENQ MP622</t>
  </si>
  <si>
    <t>RAČ.DTK GG 1400</t>
  </si>
  <si>
    <t>PROJEKTOR OPTOMA 778</t>
  </si>
  <si>
    <t>MONITOR HP 20"</t>
  </si>
  <si>
    <t>NOTEBOOK HP Elite8740w</t>
  </si>
  <si>
    <t>PISAČ HP DJ 5550</t>
  </si>
  <si>
    <t>TABLET SAMSUNG GALAXY 10.</t>
  </si>
  <si>
    <t>MONITOR LCD 24" HP</t>
  </si>
  <si>
    <t>RAČUNALO HP PRO3500</t>
  </si>
  <si>
    <t>MONITOR SAMSUNG 19" SM932</t>
  </si>
  <si>
    <t>RAČUNALO COMPAQ 6300PRO</t>
  </si>
  <si>
    <t>PISAČ HP LASER JET 1200</t>
  </si>
  <si>
    <t>RAČ.CPU INTEL CORE2</t>
  </si>
  <si>
    <t>MONITOR SAMSUNG 202043BW</t>
  </si>
  <si>
    <t>RAČUNALO MB INTEL D35</t>
  </si>
  <si>
    <t>RAČUNALO DELL*S (MZ)</t>
  </si>
  <si>
    <t>UPS APC SMART 1000(SERVER</t>
  </si>
  <si>
    <t>SERVER ZA POINT 2000*IBM</t>
  </si>
  <si>
    <t>STALAK ZA MONITOR PA507A</t>
  </si>
  <si>
    <t>UPS APC-UREĐ.ZA TRAJNO</t>
  </si>
  <si>
    <t>SCANER</t>
  </si>
  <si>
    <t>PORT REPLIKATOR BASIC 488</t>
  </si>
  <si>
    <t>STALAK ZA PORTREPLI.PA507</t>
  </si>
  <si>
    <t>RAČ.INTEL 7500(SERVER)</t>
  </si>
  <si>
    <t>SERVER R720XD</t>
  </si>
  <si>
    <t>UPS APC SMT2200I</t>
  </si>
  <si>
    <t>UPS MGE 1400Watts</t>
  </si>
  <si>
    <t>NOTEBOOK P6560</t>
  </si>
  <si>
    <t>SERVER HP PROLIANT DL320G</t>
  </si>
  <si>
    <t>PORT REPLIKATOR BASIC488A</t>
  </si>
  <si>
    <t>NOTEBO.HP 6710bSCNU81024W</t>
  </si>
  <si>
    <t>PORTREPLIKATOR 90W</t>
  </si>
  <si>
    <t>MONITOR 23" HP LED LA2306</t>
  </si>
  <si>
    <t>PISAĆ LASERJET 1300</t>
  </si>
  <si>
    <t>Računalo MSGW sp2195v3</t>
  </si>
  <si>
    <t>Računalo MSGW sp2194v2</t>
  </si>
  <si>
    <t>Pisač Canon pixma</t>
  </si>
  <si>
    <t>Ploter Canon</t>
  </si>
  <si>
    <t>Projektor Optoma W316</t>
  </si>
  <si>
    <t>Projektor Optoma X312</t>
  </si>
  <si>
    <t>Projektor Optoma W515</t>
  </si>
  <si>
    <t>Nosač projektora OPC815</t>
  </si>
  <si>
    <t>Računalo Intel Core i7</t>
  </si>
  <si>
    <t>Rač.Intel Core i3</t>
  </si>
  <si>
    <t>Printer 3D</t>
  </si>
  <si>
    <t>Monitor Dell 24"</t>
  </si>
  <si>
    <t>Pisač Lexmark MS310DN</t>
  </si>
  <si>
    <t>Monitor Dell 22"</t>
  </si>
  <si>
    <t>Notebook Asua X544L</t>
  </si>
  <si>
    <t>Notebook Acer Predator 17</t>
  </si>
  <si>
    <t>Računalo Minix Neo Z64</t>
  </si>
  <si>
    <t>Računalo Infinity sp3251</t>
  </si>
  <si>
    <t>Notebook Asus X544L</t>
  </si>
  <si>
    <t>Monitor Dell 27"</t>
  </si>
  <si>
    <t>Notebook Acer V15</t>
  </si>
  <si>
    <t>Računalo Infinity sp3767</t>
  </si>
  <si>
    <t>RAČ.INTEL CORE i7 4770k</t>
  </si>
  <si>
    <t>Monitor 24" Dell</t>
  </si>
  <si>
    <t>Monitor 27" Dell</t>
  </si>
  <si>
    <t>Računalo Infinity sp3250</t>
  </si>
  <si>
    <t>Računalo Infinity sp4017</t>
  </si>
  <si>
    <t>Notebook HP 650 G2</t>
  </si>
  <si>
    <t>Monitor 23" Dell</t>
  </si>
  <si>
    <t>Računalo terensko Trimble</t>
  </si>
  <si>
    <t>OPREMA ZA RAD - ŠKOLSKA UČILA MEH</t>
  </si>
  <si>
    <t>R-3/0194</t>
  </si>
  <si>
    <t>GRAFOSKOP A4 NLS</t>
  </si>
  <si>
    <t>MJEŠALICA RW 14basic</t>
  </si>
  <si>
    <t>SUŠIONIK UNB 200</t>
  </si>
  <si>
    <t>PRIZMA G PR-1</t>
  </si>
  <si>
    <t>BUFALOGUN M-12</t>
  </si>
  <si>
    <t>GRAFOSKOP/HP-A11</t>
  </si>
  <si>
    <t>OPREMA ZA RAD - ŠKOLSKA UČILA OSTALO</t>
  </si>
  <si>
    <t>G-1/0263</t>
  </si>
  <si>
    <t>MIKROSKOP CARL ZEISS</t>
  </si>
  <si>
    <t>G-1/0289</t>
  </si>
  <si>
    <t>VAGA BERGMANOVA</t>
  </si>
  <si>
    <t>G-1/0291</t>
  </si>
  <si>
    <t>RENTGENSKA KAMERA</t>
  </si>
  <si>
    <t>G-1/0297</t>
  </si>
  <si>
    <t>GRAPHITE MONOKROMATOR</t>
  </si>
  <si>
    <t>G-1/0298</t>
  </si>
  <si>
    <t>ADAPTION FOR PW 1758</t>
  </si>
  <si>
    <t>G-1/0299</t>
  </si>
  <si>
    <t>ĆITAČ RTG FILMOVA</t>
  </si>
  <si>
    <t>G-1/0325</t>
  </si>
  <si>
    <t>MIKROSKOP LEITZ 525020</t>
  </si>
  <si>
    <t>G-1/0374</t>
  </si>
  <si>
    <t>MIKROSKOP ZEISS 810862</t>
  </si>
  <si>
    <t>G-1/0437</t>
  </si>
  <si>
    <t>MIKROSKOP"LEITZ"301-21100</t>
  </si>
  <si>
    <t>G-1/0585</t>
  </si>
  <si>
    <t>MIKROSKOP ZEISS 169078</t>
  </si>
  <si>
    <t>G-1/0587</t>
  </si>
  <si>
    <t>MIKROSKOP 415819 SOBA 113</t>
  </si>
  <si>
    <t>G-1/0592</t>
  </si>
  <si>
    <t>MIKROSKO 62830 ROW</t>
  </si>
  <si>
    <t>G-1/0748</t>
  </si>
  <si>
    <t>STOLIĆ ISTR. FLUID.INKLUZ</t>
  </si>
  <si>
    <t>G-1/0796</t>
  </si>
  <si>
    <t>MIKROSKOP MEOPTA 206629</t>
  </si>
  <si>
    <t>G-1/0797</t>
  </si>
  <si>
    <t>MIKROSKOP MEOPTA 176761</t>
  </si>
  <si>
    <t>G-1/0803</t>
  </si>
  <si>
    <t>KOLORINITAR LANGE</t>
  </si>
  <si>
    <t>G-1/0933</t>
  </si>
  <si>
    <t>KOMPRESOR 600(zaG-1/0677)</t>
  </si>
  <si>
    <t>G-1/0934</t>
  </si>
  <si>
    <t>PROJEKCI.PLATNO 136x178</t>
  </si>
  <si>
    <t>G-1/0989</t>
  </si>
  <si>
    <t>MIKROS.TRINOKULARNI LEICA</t>
  </si>
  <si>
    <t>R-2/0061</t>
  </si>
  <si>
    <t>BUŠILICA STUPNA</t>
  </si>
  <si>
    <t>R-2/0085</t>
  </si>
  <si>
    <t>MJERAČ DEFORMACIJE</t>
  </si>
  <si>
    <t>R-2/0272</t>
  </si>
  <si>
    <t>DINAMOMETAR</t>
  </si>
  <si>
    <t>R-2/0522</t>
  </si>
  <si>
    <t>APARAT ZA ANALIZU PLINOVA</t>
  </si>
  <si>
    <t>R-2/0526</t>
  </si>
  <si>
    <t>KONIMETAR ZEISS</t>
  </si>
  <si>
    <t>R-2/0898</t>
  </si>
  <si>
    <t>FLEKSERICA /PROC.</t>
  </si>
  <si>
    <t>R-2/1222</t>
  </si>
  <si>
    <t>PROJEKCIJSKO PLATNO 3M</t>
  </si>
  <si>
    <t>R-2/1321</t>
  </si>
  <si>
    <t>BUŠILICA BOSCH</t>
  </si>
  <si>
    <t>R-2/1387</t>
  </si>
  <si>
    <t>MIKROFON WEIGHT (R-2/1192</t>
  </si>
  <si>
    <t>R-2/1642</t>
  </si>
  <si>
    <t>MIKROSKOP DIGIT.DINO-LITE</t>
  </si>
  <si>
    <t>05/0726</t>
  </si>
  <si>
    <t>GRAFOSKOP PORTABL</t>
  </si>
  <si>
    <t>05/0727</t>
  </si>
  <si>
    <t>PROJEKC. PLATNO</t>
  </si>
  <si>
    <t>05/0738</t>
  </si>
  <si>
    <t>PROJEKC.PLATNO ELEKTRONIČ</t>
  </si>
  <si>
    <t>05/0866</t>
  </si>
  <si>
    <t>01.03</t>
  </si>
  <si>
    <t>05/0983</t>
  </si>
  <si>
    <t>PROJEKC. PLATNO 213x213</t>
  </si>
  <si>
    <t>05/1071</t>
  </si>
  <si>
    <t>PROJEKCIJSKO PLATNO</t>
  </si>
  <si>
    <t>05/1173</t>
  </si>
  <si>
    <t>KOMPAS/KLINOMETAR SILVA</t>
  </si>
  <si>
    <t>05/1195</t>
  </si>
  <si>
    <t>PROJEKCIJSKO PLATNO 280X2</t>
  </si>
  <si>
    <t>05/1331</t>
  </si>
  <si>
    <t>PROJEKC. PLATNO 300x228</t>
  </si>
  <si>
    <t>05/1412</t>
  </si>
  <si>
    <t>05/1660</t>
  </si>
  <si>
    <t>PROJEKC.PLATNO 240x240</t>
  </si>
  <si>
    <t>05/1731</t>
  </si>
  <si>
    <t>VAGA TEHNICA NA UTEGE/PRO</t>
  </si>
  <si>
    <t>MIKROSKOP BINOKULAR</t>
  </si>
  <si>
    <t>CENTRIFUGA JANITZKY</t>
  </si>
  <si>
    <t>PREŠA FILTER/PROC.</t>
  </si>
  <si>
    <t>VISKOZIMETAR FANN</t>
  </si>
  <si>
    <t>PH METAR SA ELEKTRO.PRIJ</t>
  </si>
  <si>
    <t>VISKOZIMETAR DIGITALNI</t>
  </si>
  <si>
    <t>GRAFOSKOP PRIJENOSNI 250W</t>
  </si>
  <si>
    <t>VAGA ZA VAG. CEMENT.UZOR.</t>
  </si>
  <si>
    <t>APAR ZA FIZIČKO ISP.CEMEN</t>
  </si>
  <si>
    <t>PREŠA FILT.ZA VIS. TEMPER</t>
  </si>
  <si>
    <t>HALIBURTON ZA ISP. CEMENT</t>
  </si>
  <si>
    <t>VAGA ELEKTRONSKA/PROC.</t>
  </si>
  <si>
    <t>PROJEKC. PLATNO 200x200</t>
  </si>
  <si>
    <t>MOTOR ASINHRONI /PROC.</t>
  </si>
  <si>
    <t>MOTOR ASINHRONI S IST.GEN</t>
  </si>
  <si>
    <t>RAZ.PLOČA SA ZAŠTITOM ZA</t>
  </si>
  <si>
    <t>PROJEKCIJ.PLATNO 213x213</t>
  </si>
  <si>
    <t>MJERAČ UZEMLJENJA/PROC.</t>
  </si>
  <si>
    <t>GRAFOSKOP VF</t>
  </si>
  <si>
    <t>MULTIMET.DIGIT.+MILIOHMET</t>
  </si>
  <si>
    <t>INSTR. MJERNI MI 7043</t>
  </si>
  <si>
    <t>INST. MJERNI MI 7043</t>
  </si>
  <si>
    <t>TRAFO STRUJNI TAR PDI</t>
  </si>
  <si>
    <t>OSCILOSKOP 205-2</t>
  </si>
  <si>
    <t>OSCILOSKOP DIGITALNI</t>
  </si>
  <si>
    <t>SONDA ZA MULTIMETRE</t>
  </si>
  <si>
    <t>TEODOLIT THEO 010-3 LEISS</t>
  </si>
  <si>
    <t>TEODOLIT DAHLTA 010</t>
  </si>
  <si>
    <t>LUC</t>
  </si>
  <si>
    <t>STEREOSKOP ZRCALNI</t>
  </si>
  <si>
    <t>KLIN "ZEISS" 004</t>
  </si>
  <si>
    <t>KLIN DIMES "KERN"</t>
  </si>
  <si>
    <t>LETVA BMI 4m</t>
  </si>
  <si>
    <t>LETVA BMI 3m</t>
  </si>
  <si>
    <t>VAGA TEH.S LADI.I UTEZIMA</t>
  </si>
  <si>
    <t>VOD METER EXPLOMET</t>
  </si>
  <si>
    <t>MJERAČ BRZINE DETONACIJE</t>
  </si>
  <si>
    <t>SEIZMOG.DIG.ZA MJER.OSCIL</t>
  </si>
  <si>
    <t>APARAT ZA SEIZ. MJER. 477</t>
  </si>
  <si>
    <t>SITA LABORAT.KOMPLET/PROC</t>
  </si>
  <si>
    <t>MJEŠALICA LAB. UM 404</t>
  </si>
  <si>
    <t>MIKROSKOP</t>
  </si>
  <si>
    <t>DIGESTOR /PROC.</t>
  </si>
  <si>
    <t>VAGA "METLER"/PROC.</t>
  </si>
  <si>
    <t>SITO MLAZNO ALPINA</t>
  </si>
  <si>
    <t>DROBILICA ČELJUSNA</t>
  </si>
  <si>
    <t>DROBILICA UDARNA</t>
  </si>
  <si>
    <t>DROBILICA S VALJ. VB-200</t>
  </si>
  <si>
    <t>MLIN LAB.ZA REZANJE SM200</t>
  </si>
  <si>
    <t>MLIN ŽRVANJSKI/PROC.</t>
  </si>
  <si>
    <t>VAGA DECIMALNA/PROC.</t>
  </si>
  <si>
    <t>SITO VIBRACIJSKO LAB./PRO</t>
  </si>
  <si>
    <t>MLIN ČEKIĆAR</t>
  </si>
  <si>
    <t>MLIN S PALICAMA</t>
  </si>
  <si>
    <t>TRANSFORMATOR AUTO/PROC.</t>
  </si>
  <si>
    <t>SITO VIBRAC. ANALYSETTE</t>
  </si>
  <si>
    <t>BUŠILICA STOLNA</t>
  </si>
  <si>
    <t>BRUSILICA KUTNA VB-200</t>
  </si>
  <si>
    <t>PUMPA VAKUM</t>
  </si>
  <si>
    <t>SUŠIONIK VELIKI</t>
  </si>
  <si>
    <t>SUŠIONIK KADA</t>
  </si>
  <si>
    <t>TRESILICA LAB./PROC.</t>
  </si>
  <si>
    <t>KLASIFIKATOR SPIRALNI</t>
  </si>
  <si>
    <t>SPIRALA HUMPERS</t>
  </si>
  <si>
    <t>ĆELIJA FLOTACIJSKA FAGERG</t>
  </si>
  <si>
    <t>ĆELIJA FLOTAC. DENVER</t>
  </si>
  <si>
    <t>SEPARATOR MG. HV</t>
  </si>
  <si>
    <t>SEPARATOR MG.</t>
  </si>
  <si>
    <t>PEĆ EL. LP-08</t>
  </si>
  <si>
    <t>KLASIFIKATOR SPIRALNI RUČ</t>
  </si>
  <si>
    <t>PLAKALICA</t>
  </si>
  <si>
    <t>STOL KONCENTRACIJSKI</t>
  </si>
  <si>
    <t>MLIN PORCULANSKI LAB./PRO</t>
  </si>
  <si>
    <t>TERMOSTAT ULTRA TIP 15</t>
  </si>
  <si>
    <t>VAGA STOLNA</t>
  </si>
  <si>
    <t>MJEŠALICA EL. MG.</t>
  </si>
  <si>
    <t>SITA LAB. RUČNA/PROC.</t>
  </si>
  <si>
    <t>DIZALICA 50t</t>
  </si>
  <si>
    <t>URZA PODRŽ.PRITISKA SERVO</t>
  </si>
  <si>
    <t>UREĐAJ LVD SIGNAL SBEL</t>
  </si>
  <si>
    <t>MULTIMETAR DIGITALNI</t>
  </si>
  <si>
    <t>UREĐAJ ZA MJ.DEF.LVDT6KAN</t>
  </si>
  <si>
    <t>DISK DIJAMANTNI D. B.</t>
  </si>
  <si>
    <t>KRUNA DIJAMANTNA</t>
  </si>
  <si>
    <t>ANALYES SEIZMIČKI</t>
  </si>
  <si>
    <t>PUMPA HIDRAULIČNA RUČNA</t>
  </si>
  <si>
    <t>ĆELIJA TRIAKSIJALNA</t>
  </si>
  <si>
    <t>APARAT ZA SMICANJE</t>
  </si>
  <si>
    <t>BUŠILICA DIJAMANTNA BOART</t>
  </si>
  <si>
    <t>BUŠILICA RUČNA ISKRA 550W</t>
  </si>
  <si>
    <t>KUTIJA METALNA ZA TALOG</t>
  </si>
  <si>
    <t>MJERAČ KONVERGENCIJE</t>
  </si>
  <si>
    <t>PREŠA HIDRAULIČKA</t>
  </si>
  <si>
    <t>BRUSILICA STOLNA ELEKTROK</t>
  </si>
  <si>
    <t>RADIJATOR ELEKT./PROC.</t>
  </si>
  <si>
    <t>TRANSFOR. ZA MJER./PROC.</t>
  </si>
  <si>
    <t>MJERAČ IZOLACIJE MREŽE</t>
  </si>
  <si>
    <t>BAROLUX</t>
  </si>
  <si>
    <t>BARALUX</t>
  </si>
  <si>
    <t>PSIHROMETAR/PROC.</t>
  </si>
  <si>
    <t>MIKROMANOMETAR/PROC.</t>
  </si>
  <si>
    <t>PROJEKCIJSKO PLATNO ZIDNO</t>
  </si>
  <si>
    <t>PUMPA EL.</t>
  </si>
  <si>
    <t>PILA ZA KAMEN ROTO-SET II</t>
  </si>
  <si>
    <t>BUŠILICA RUČNA/PROC.</t>
  </si>
  <si>
    <t>UREĐ.ZA ISP.OTPORA VRTNJE</t>
  </si>
  <si>
    <t>UREĐ.ZA ISP.SKOŠENJAS KRA</t>
  </si>
  <si>
    <t>UREĐ.ZA ISP.SILE POTREBNE</t>
  </si>
  <si>
    <t>KIDALICA</t>
  </si>
  <si>
    <t>STALAK ZA BUŠILICU/PROC.</t>
  </si>
  <si>
    <t>UREĐ. ZA ISPIT. TORZIJOM</t>
  </si>
  <si>
    <t>UREĐAJ ZA ISPITIV. PREVIJ</t>
  </si>
  <si>
    <t>KOLICA /PROC.</t>
  </si>
  <si>
    <t>UREĐAJ ZA VLAČNO OPTEREČ.</t>
  </si>
  <si>
    <t>FOTOELASTIČNI UREĐAJ/PROC</t>
  </si>
  <si>
    <t>BRUSILICA STOLNA/PROC.</t>
  </si>
  <si>
    <t>TOKARSKI STROJ</t>
  </si>
  <si>
    <t>MIKROSKOP DINO-LITE PRO13</t>
  </si>
  <si>
    <t>GRAFOSKOP 3M</t>
  </si>
  <si>
    <t>HLADNJAK</t>
  </si>
  <si>
    <t>PH - METAR</t>
  </si>
  <si>
    <t>PREKIDAČ KANALNI</t>
  </si>
  <si>
    <t>PH-METAR S ULTRA-K STAK.</t>
  </si>
  <si>
    <t>TV SAMSUNG+ANTENA</t>
  </si>
  <si>
    <t>PROJEKC.PLATNO ZIDNO ELEK</t>
  </si>
  <si>
    <t>GRAFOSKOP F44</t>
  </si>
  <si>
    <t>STOL S BRUS. PLOČ. ZA POL</t>
  </si>
  <si>
    <t>KOMPAS BREINHAPUT</t>
  </si>
  <si>
    <t>TELETOP REISS S NOGARIMA</t>
  </si>
  <si>
    <t>STEREOSKOP SPIEGL SLS-2</t>
  </si>
  <si>
    <t>PROJEKTOR HITACHI LCD</t>
  </si>
  <si>
    <t>PLOČA ŠKOLSKA 400X120</t>
  </si>
  <si>
    <t>PROJEKCIONO PLATNO</t>
  </si>
  <si>
    <t>GRAFOSKOP PORTABL ISKRA</t>
  </si>
  <si>
    <t>GRAFOSKOP PRENOSNI N-150</t>
  </si>
  <si>
    <t>GRAFOSKOP/HP-A11 QLC</t>
  </si>
  <si>
    <t>NAPA ZA LAB. STOL 85</t>
  </si>
  <si>
    <t>PULT LABORATORIJSKI</t>
  </si>
  <si>
    <t>MIKROSKOP TRINOKULARNI ST</t>
  </si>
  <si>
    <t>STEREOMIKROSKOP CARL ZEIS</t>
  </si>
  <si>
    <t>POINT APARAT LOHD TESTA</t>
  </si>
  <si>
    <t>MODEL SIMULACIJE TOKA POD</t>
  </si>
  <si>
    <t>INST. ZA INŽ. GEOL. ISTRA</t>
  </si>
  <si>
    <t>KOMPAS GEOLOŠKI</t>
  </si>
  <si>
    <t>KOMPAS BRUNTON TRANSIT</t>
  </si>
  <si>
    <t>KOMPAS Breithaupt-GEKOM</t>
  </si>
  <si>
    <t>STEREOMIKROSKOP PZO- MST</t>
  </si>
  <si>
    <t>MIKROSKOP MEOPTA</t>
  </si>
  <si>
    <t>STEREOMIKROSKOPREICHERT</t>
  </si>
  <si>
    <t>MIKROSKOP POLAR. WINKER</t>
  </si>
  <si>
    <t>STEREOMIKROSKOP MEOPTA</t>
  </si>
  <si>
    <t>STEREOMIKROSKOP CARLEIS</t>
  </si>
  <si>
    <t>STEREOMIKROSKOP PZO-131</t>
  </si>
  <si>
    <t>STEROMIKROSKOP CARLZEIS</t>
  </si>
  <si>
    <t>MIKROSKOP OPTON 4757027</t>
  </si>
  <si>
    <t>DIFRAKTOMETAR PHILIPS</t>
  </si>
  <si>
    <t>KAMERA DEBYE-SCHERER</t>
  </si>
  <si>
    <t>PROJEKC. PLATNO 160x160</t>
  </si>
  <si>
    <t>PT LONČIĆ</t>
  </si>
  <si>
    <t>07.99</t>
  </si>
  <si>
    <t>PT ZDJELICA VELIKA</t>
  </si>
  <si>
    <t>PT ZDJELICA SREDNJA</t>
  </si>
  <si>
    <t>PT ZDJELICA MALA</t>
  </si>
  <si>
    <t>PT LONČIĆ S POKLOP.</t>
  </si>
  <si>
    <t>STEREOMIKROSKOPSKALUPA</t>
  </si>
  <si>
    <t>SITA -KOMPLET OD 3KOM.</t>
  </si>
  <si>
    <t>05.99</t>
  </si>
  <si>
    <t>AUTOKLAV</t>
  </si>
  <si>
    <t>CENTRIFUGA TEHNIKA</t>
  </si>
  <si>
    <t>MLIN LABORATORIJSKI</t>
  </si>
  <si>
    <t>MIKRO.+DODAT.DJEL.BLEITZ</t>
  </si>
  <si>
    <t>KAZETA OPTON 67380</t>
  </si>
  <si>
    <t>GRAFOSKOP PRIJENOSNI</t>
  </si>
  <si>
    <t>GRAFOSKOP PRIJENOSNI F44</t>
  </si>
  <si>
    <t>DIJAPROJ. PRADOVIT LEITZ</t>
  </si>
  <si>
    <t>PROJEKC.PLATNO 155x155</t>
  </si>
  <si>
    <t>MIKROSKOP. ROW 41989</t>
  </si>
  <si>
    <t>MIKROSKOP U STOLU ZA MIK.</t>
  </si>
  <si>
    <t>MIKROSKOP LEITZ 732423</t>
  </si>
  <si>
    <t>MIKROSKOP OPTON 67380</t>
  </si>
  <si>
    <t>SEPARATOR MAGNETIC</t>
  </si>
  <si>
    <t>PEĆ ZA ŽARENJE HEAREOUS</t>
  </si>
  <si>
    <t>SUŠIONOK INSTRUMENATA</t>
  </si>
  <si>
    <t>ANALITIČKA VAGA AB204-S/A</t>
  </si>
  <si>
    <t>MIKROSKOP REICHERT 197815</t>
  </si>
  <si>
    <t>MIKROSKOP LEITZ ORTHOPLAN</t>
  </si>
  <si>
    <t>OPREMA ZA MIKROSKOP LEITZ</t>
  </si>
  <si>
    <t>MIKROS.BINOKULARNI LEICA</t>
  </si>
  <si>
    <t>MIKROSKOP LEICA DM LSP</t>
  </si>
  <si>
    <t>MIKROSKOP LEITZ 553456</t>
  </si>
  <si>
    <t>PILA DIJAMANTNA</t>
  </si>
  <si>
    <t>STOL SA BRUS. PLOČ. POL.</t>
  </si>
  <si>
    <t>DRŽAČ NOSAČA PRIZME GRZ-</t>
  </si>
  <si>
    <t>DRŽAČ NOSAČA PRIZME GRZ- 3</t>
  </si>
  <si>
    <t>NOSAČ PRIZME GPH-3Z</t>
  </si>
  <si>
    <t>NOSAĆ PRIZME GPH-1Z</t>
  </si>
  <si>
    <t>TEODOLIT BUSOLNI STATIV</t>
  </si>
  <si>
    <t>DALJINAR DIOR 3002 KOMPL.</t>
  </si>
  <si>
    <t>VRPCA BMI 50m</t>
  </si>
  <si>
    <t>NIVELIR</t>
  </si>
  <si>
    <t>NIVELIR "ZEISS"</t>
  </si>
  <si>
    <t>NIVELIR N-020A "ZEISS"</t>
  </si>
  <si>
    <t>TEODOLIT WILD</t>
  </si>
  <si>
    <t>TEODOLIT VISEĆI S PRIBOR.</t>
  </si>
  <si>
    <t>TEODOLIT DAHLTA,STAT.,LET</t>
  </si>
  <si>
    <t>TEODOLIT REDHTA</t>
  </si>
  <si>
    <t>TEODOLIT MOM</t>
  </si>
  <si>
    <t>THEO 020 ZEISS</t>
  </si>
  <si>
    <t>THEO 030 ZEISS</t>
  </si>
  <si>
    <t>THEO 010 ZEISS</t>
  </si>
  <si>
    <t>PLANIMETAR DIGIT.PLANIX 5</t>
  </si>
  <si>
    <t>TRANSPORTER POLARNI</t>
  </si>
  <si>
    <t>PLANIMETAR POLARNI REISS</t>
  </si>
  <si>
    <t>STEREOAUTOGRAF 1318</t>
  </si>
  <si>
    <t>TEODOLIT HILDEBRANT</t>
  </si>
  <si>
    <t>ULTRATERMOSTAT</t>
  </si>
  <si>
    <t>ELEKTROMAG.INSTR. GEONICS</t>
  </si>
  <si>
    <t>SARIS INS.ZA GEOELEKTRIČN</t>
  </si>
  <si>
    <t>GEOFONI (13 KOM=JEDAN BR.</t>
  </si>
  <si>
    <t>MULTIMETAR DIG. METEX</t>
  </si>
  <si>
    <t>GEOFON L-10.B GARNITURA</t>
  </si>
  <si>
    <t>VAGA TORZIONA MAGNETSKA</t>
  </si>
  <si>
    <t>BIZON DŽEPNI 1510</t>
  </si>
  <si>
    <t>GRAVIMETAR SODIN</t>
  </si>
  <si>
    <t>SCINTILOMETAR SG</t>
  </si>
  <si>
    <t>BIZON 1570 C</t>
  </si>
  <si>
    <t>KAROTAŽNA APARATURA HAKUB</t>
  </si>
  <si>
    <t>MAGNETOMETAR PROTONSKI</t>
  </si>
  <si>
    <t>INSTRUMENT SCHUMBLERGER</t>
  </si>
  <si>
    <t>REFRAKCIJSKA APAR. ABEM</t>
  </si>
  <si>
    <t>TEODOLIT ZEISS TH</t>
  </si>
  <si>
    <t>GRAFOSKOP F44*</t>
  </si>
  <si>
    <t>LETVA NIVELIR 4m</t>
  </si>
  <si>
    <t>FOTOTEODOLIT</t>
  </si>
  <si>
    <t>MIKROBAROMETAR ASKANIJA</t>
  </si>
  <si>
    <t>VAGA GEOMAGNETSKA GF-6</t>
  </si>
  <si>
    <t>VAGA GEOMAGNETSKA GF-7</t>
  </si>
  <si>
    <t>Au POKLOPAC 10,1g</t>
  </si>
  <si>
    <t>Au POKLOPAC 12,4g</t>
  </si>
  <si>
    <t>Pt-ZDJELICA br.1 22,7g</t>
  </si>
  <si>
    <t>Ag LONČIĆ S POKLOPCEM</t>
  </si>
  <si>
    <t>Ag ZDJELICA 0 9cm</t>
  </si>
  <si>
    <t>Ag ZDJELICA 0 6cm</t>
  </si>
  <si>
    <t>Pt-ZDJELICA br.2 21,9g</t>
  </si>
  <si>
    <t>Pt-LONČIĆ V 15,0g</t>
  </si>
  <si>
    <t>Pt-LONČIĆ I-17,0g</t>
  </si>
  <si>
    <t>Pt-POKLOPAC V 2,7g</t>
  </si>
  <si>
    <t>Ag PRSTEN</t>
  </si>
  <si>
    <t>Pt-POKLOPAC II 4,0g</t>
  </si>
  <si>
    <t>Pt-ŽICA I OTP.Pt 21,8g</t>
  </si>
  <si>
    <t>Pt+Au LONČIĆ 12,5g</t>
  </si>
  <si>
    <t>Pt-LONČIĆ II-18,0g</t>
  </si>
  <si>
    <t>Pt-LONČIĆ IV-16,4g</t>
  </si>
  <si>
    <t>Pt-POKLOPAC I 4,4g</t>
  </si>
  <si>
    <t>VISKOZIMETAR PO ENGLERU</t>
  </si>
  <si>
    <t>PEĆ LAB."INSTRUMENTARIA"</t>
  </si>
  <si>
    <t>SUŠIONIK EL.ČETVRTASTI</t>
  </si>
  <si>
    <t>FOTOMETAR PLAMENI 60 LON.</t>
  </si>
  <si>
    <t>POTENCIOSTAT LAB.75</t>
  </si>
  <si>
    <t>PEĆ LAB."ELTRA"ČETVRTASTA</t>
  </si>
  <si>
    <t>VAGA ANALIT."SARTARIUS"</t>
  </si>
  <si>
    <t>VAGA ANALIT."METTER"</t>
  </si>
  <si>
    <t>OPREMA ZA ZNANSTV.ISTRAŽ.RAD U LABOR</t>
  </si>
  <si>
    <t>G-1/0810</t>
  </si>
  <si>
    <t>INSTRUMENT CENTRIFUGA</t>
  </si>
  <si>
    <t>G-1/0967</t>
  </si>
  <si>
    <t>MJEŠALICA MAGNETNA BASIC</t>
  </si>
  <si>
    <t>G-1/0969</t>
  </si>
  <si>
    <t>G-9/1495</t>
  </si>
  <si>
    <t>MIKROSKOP AM 2011</t>
  </si>
  <si>
    <t>R-2/1061</t>
  </si>
  <si>
    <t>KONCENTRACIJSKI STOL ZA</t>
  </si>
  <si>
    <t>R-2/1082</t>
  </si>
  <si>
    <t>SEIZMOGRAF DIGITAL.2D20</t>
  </si>
  <si>
    <t>05.98</t>
  </si>
  <si>
    <t>R-2/1090</t>
  </si>
  <si>
    <t>R-2/1202</t>
  </si>
  <si>
    <t>DETEKTOR MULTIWARN PRIJEN</t>
  </si>
  <si>
    <t>R-2/1220</t>
  </si>
  <si>
    <t>DEFORMETAR</t>
  </si>
  <si>
    <t>R-2/1261</t>
  </si>
  <si>
    <t>UREĐAJ za izvl.uzoraka</t>
  </si>
  <si>
    <t>R-2/1762</t>
  </si>
  <si>
    <t>MJEŠALICA LAB.RZR 2041</t>
  </si>
  <si>
    <t>R-6/0182</t>
  </si>
  <si>
    <t>MIKROSKOP Premier 5megapi</t>
  </si>
  <si>
    <t>BROOKFIELD DIG.VISKOZIMET</t>
  </si>
  <si>
    <t>01.99</t>
  </si>
  <si>
    <t>INST.ZA MJER.PROPUSTNOST</t>
  </si>
  <si>
    <t>INST.ZA ISPIT.MAZIVOSTI</t>
  </si>
  <si>
    <t>INSTRUMENT RETORTA</t>
  </si>
  <si>
    <t>VAGA KOMPAKTNA EK-1200G</t>
  </si>
  <si>
    <t>MJEŠALICA LAB.+ČAŠE ZA MJ</t>
  </si>
  <si>
    <t>UREĐ.ZA KONDICIONIRANJE</t>
  </si>
  <si>
    <t>MJEŠALICA ZA ISPLAKU I</t>
  </si>
  <si>
    <t>MJEŠALICA ZA ISPLAKU/PROC</t>
  </si>
  <si>
    <t>MIKSER/PROC.</t>
  </si>
  <si>
    <t>UREĐAJ ZA HLADNU FILTRAC.</t>
  </si>
  <si>
    <t>BAROID ROLER/PROC.</t>
  </si>
  <si>
    <t>UREĐ.ZA ISPIT.UZORAKA</t>
  </si>
  <si>
    <t>UNIVER. LAB. UREĐAJ ELUE</t>
  </si>
  <si>
    <t>UREĐ.ZA ISPIT.ELEKTR.SVOJ</t>
  </si>
  <si>
    <t>UREĐAJ ZA MJERENJE BRZINE</t>
  </si>
  <si>
    <t>UREĐ.ZA ODREĐIVANJE VREM.</t>
  </si>
  <si>
    <t>UREĐ.ZA ISPIT.HERMETIČNOS</t>
  </si>
  <si>
    <t>TRESKALICA- LAB.INSTRUMENT</t>
  </si>
  <si>
    <t>MIKROFON ZA VISOKI PRITIS</t>
  </si>
  <si>
    <t>POJAČALO C 80-60-300</t>
  </si>
  <si>
    <t>POJAČALO NABOJA CI-50-01</t>
  </si>
  <si>
    <t>POJAČALO NABOJA CI-50-001</t>
  </si>
  <si>
    <t>ANALIZATOR DIMNIH PLINOVA</t>
  </si>
  <si>
    <t>KOMPRESOR TURBO AI</t>
  </si>
  <si>
    <t>UREĐ. ZA JEDNOOSNI POSMIK</t>
  </si>
  <si>
    <t>SUŠIONIK STERILIZ.TERMOST</t>
  </si>
  <si>
    <t>MJERNI PRSTENOVI</t>
  </si>
  <si>
    <t>HOEKOVA ĆELIJA ELE</t>
  </si>
  <si>
    <t>UREĐ.za ispit.čvrstoće na</t>
  </si>
  <si>
    <t>PREŠA ELE ADR 2000+kuglas</t>
  </si>
  <si>
    <t>NI Mjerni sustav+pretvor.</t>
  </si>
  <si>
    <t>EKSIKATOR 250MM,tubus</t>
  </si>
  <si>
    <t>KOMPAKTOR AUTOM. PROCTOR</t>
  </si>
  <si>
    <t>PREŠA FILTERSKA</t>
  </si>
  <si>
    <t>ANALIZATOR PLINOVA</t>
  </si>
  <si>
    <t>VAGA PRECIZNA HF-1200G</t>
  </si>
  <si>
    <t>SUŠIONIK LABOR. UE400,53l</t>
  </si>
  <si>
    <t>UREĐ.ZA ISPIT.OSJETLJIVO.</t>
  </si>
  <si>
    <t>UREĐ.ZA ODREĐ.TEMPERATURE</t>
  </si>
  <si>
    <t>MAŠINICA ZA INICIRANJE</t>
  </si>
  <si>
    <t>NAPAJANJE CK-2/50.050-300</t>
  </si>
  <si>
    <t>MIKROSKOP BIOLOŠKI</t>
  </si>
  <si>
    <t>UREĐ. ZA ISPIT.DETONATORA</t>
  </si>
  <si>
    <t>ECM-2 UNIVERZALNI ALAT</t>
  </si>
  <si>
    <t>RENTGENSKA CIJEV PHILIPS</t>
  </si>
  <si>
    <t>05.00</t>
  </si>
  <si>
    <t>TARIONIK S TUČKOM-MUŽAR</t>
  </si>
  <si>
    <t>MJEŠALICA MAGN."AGIMATIC</t>
  </si>
  <si>
    <t>VODENA KUPELJ 4x100 OBIČN</t>
  </si>
  <si>
    <t>ĆELIJA PROTOČNA-AKRIL</t>
  </si>
  <si>
    <t>PUMPA PERISTALTIČKA</t>
  </si>
  <si>
    <t>DESTILATOR VODE 5 LIT</t>
  </si>
  <si>
    <t>04.97</t>
  </si>
  <si>
    <t>KUPELJ VOD.ULTRAZVUČNA</t>
  </si>
  <si>
    <t>VODENA KUPELJ 2x4 RM130mm</t>
  </si>
  <si>
    <t>VODENA KUPELJ 380x320x180</t>
  </si>
  <si>
    <t>KUPELJ VODENA 4x100mminox</t>
  </si>
  <si>
    <t>SPEKOL 1100+DOD.KARTICA</t>
  </si>
  <si>
    <t>DIGESTER DK 42/26</t>
  </si>
  <si>
    <t>SUŠIONIK-STELIRIZATOR 44L</t>
  </si>
  <si>
    <t>IONSKI KROMATOGRAF+PC+MON</t>
  </si>
  <si>
    <t>RENTGEN GENER. VIS. NAPON</t>
  </si>
  <si>
    <t>STALAK 50x70cm ZA PUMPA</t>
  </si>
  <si>
    <t>TRESILICA ORBITALNA</t>
  </si>
  <si>
    <t>VAGA PRECIZNA PB 1502-S/A</t>
  </si>
  <si>
    <t>Uređaj za filtraciju</t>
  </si>
  <si>
    <t>Mješalica magnetna s grij</t>
  </si>
  <si>
    <t>Pumpa vakum</t>
  </si>
  <si>
    <t>OPREMA ZA ZNANSV.ISTR.RAD-OSTALA</t>
  </si>
  <si>
    <t>HLADNJAK GORENJE+DOST.</t>
  </si>
  <si>
    <t>09.98</t>
  </si>
  <si>
    <t>OTPORNIK PROMJENJIVI 18A</t>
  </si>
  <si>
    <t>SPRAVA ZA PLANPARALELNE</t>
  </si>
  <si>
    <t>NEOSIGURLJIVO</t>
  </si>
  <si>
    <t>ROVER DEFENDER 110td"RGNF</t>
  </si>
  <si>
    <t>AUTO NIVA LADA*ZG 6213EO</t>
  </si>
  <si>
    <t>AUTO PRIKOLICA M075</t>
  </si>
  <si>
    <t xml:space="preserve">SPEC. I UNIV.ALATI I OPREMA </t>
  </si>
  <si>
    <t>05/0737</t>
  </si>
  <si>
    <t>NUMERATOR OS-a ELEKTRONSK</t>
  </si>
  <si>
    <t>05/0743</t>
  </si>
  <si>
    <t>NUMERATOR OS-a ELEKTRONS.</t>
  </si>
  <si>
    <t>05/2020</t>
  </si>
  <si>
    <t>SUSTAV ZA DIGITALNU INVEN</t>
  </si>
  <si>
    <t>05/2021</t>
  </si>
  <si>
    <t>NUMERATOR OSA P-TOUCH</t>
  </si>
  <si>
    <t>CNC STROJ</t>
  </si>
  <si>
    <t>NUMERATOR OSa ELEKT.+ADAP</t>
  </si>
  <si>
    <t>ALARM S PROJEKTOROM</t>
  </si>
  <si>
    <t>MLIN ZA PRIP.RENDGENSKE</t>
  </si>
  <si>
    <t>NUMERATOR OSA*P-TOUCH</t>
  </si>
  <si>
    <t>NUMERATOR BROTHER QL700YJ</t>
  </si>
  <si>
    <t>Mjerna kartica NI</t>
  </si>
  <si>
    <t>R-2/1392</t>
  </si>
  <si>
    <t>PILA TRAČNA SBS 128</t>
  </si>
  <si>
    <t>R-2/1632</t>
  </si>
  <si>
    <t>BUŠILICA 2 RUPE 250L/25MM</t>
  </si>
  <si>
    <t>R-2/1671</t>
  </si>
  <si>
    <t>MJERKE GRANIČNE 103dij.</t>
  </si>
  <si>
    <t>R-2/1766</t>
  </si>
  <si>
    <t>GAJBA ZA ISPIT.RAKETA</t>
  </si>
  <si>
    <t>05/0996</t>
  </si>
  <si>
    <t>VILIČAR SPARTAK</t>
  </si>
  <si>
    <t>05/1078</t>
  </si>
  <si>
    <t>APARAT ZA VARENJE</t>
  </si>
  <si>
    <t>05/1197</t>
  </si>
  <si>
    <t>KOMPRES.EINHELL ZA</t>
  </si>
  <si>
    <t>05/1198</t>
  </si>
  <si>
    <t>STALAK INOX S KOPLJEM I</t>
  </si>
  <si>
    <t>05/1199</t>
  </si>
  <si>
    <t>05/1200</t>
  </si>
  <si>
    <t>05/1757</t>
  </si>
  <si>
    <t>IZVIJAČ SF 1213.0</t>
  </si>
  <si>
    <t>SVJETILJKA RUČNA MAGLITE</t>
  </si>
  <si>
    <t>OPREMA ZA ALPINIZAM</t>
  </si>
  <si>
    <t>AGREGAT SE 5500SF</t>
  </si>
  <si>
    <t>AGREGAT MOSA GE2500</t>
  </si>
  <si>
    <t>BUŠILICA MAKITA 4001</t>
  </si>
  <si>
    <t>BUŠILICA RUČ.MOTORNA TED-</t>
  </si>
  <si>
    <t>KUTIJA TERMO ALUMINIJSKA</t>
  </si>
  <si>
    <t>NOSAČ SPEC.SA 12 CIJEVI</t>
  </si>
  <si>
    <t>TRIMER MOTORNI BKE45ED</t>
  </si>
  <si>
    <t>AGREGAT 800W</t>
  </si>
  <si>
    <t>PLANIMETAR ZA IZRAČUNAVA.</t>
  </si>
  <si>
    <t>APARAT ZA UVEZ UNIBIND XU</t>
  </si>
  <si>
    <t>LANCI*RGNF 1</t>
  </si>
  <si>
    <t>STROJ REZNI ALPHA</t>
  </si>
  <si>
    <t>TRAVOKOSACICA H 143R-II</t>
  </si>
  <si>
    <t>PILA MOTORNA 190T</t>
  </si>
  <si>
    <t>TOKARSKI STROJ MAXIMAT</t>
  </si>
  <si>
    <t>APARAT ZA UVEZ UNIBIND125</t>
  </si>
  <si>
    <t>Dizalica 1T-konstrukcija</t>
  </si>
  <si>
    <t>OPREMA ZA ČIŠČENJE I UREĐIVANJE</t>
  </si>
  <si>
    <t>R-2/1433</t>
  </si>
  <si>
    <t>USISAVAČ ELEC.VIVA QUICK</t>
  </si>
  <si>
    <t>05/1145</t>
  </si>
  <si>
    <t>USISIVAČ EL.LUX 2035</t>
  </si>
  <si>
    <t>05/1146</t>
  </si>
  <si>
    <t>VISOKOTLAČNI ČISTAČ</t>
  </si>
  <si>
    <t>05/1282</t>
  </si>
  <si>
    <t>KOLICA ZA ČIŠĆENJE S POST</t>
  </si>
  <si>
    <t>05/1283</t>
  </si>
  <si>
    <t>05/1285</t>
  </si>
  <si>
    <t>05/1287</t>
  </si>
  <si>
    <t>05/1593</t>
  </si>
  <si>
    <t>ST.ZA PRANJE TVRDIH PODOV</t>
  </si>
  <si>
    <t>KOLICA ZA ČIŠĆENJE</t>
  </si>
  <si>
    <t>USISIVAČ UNIVERSE</t>
  </si>
  <si>
    <t>PEĆI</t>
  </si>
  <si>
    <t>R-3/0408</t>
  </si>
  <si>
    <t>EL. GRIJALICA CENTRA 2400</t>
  </si>
  <si>
    <t>05/0452</t>
  </si>
  <si>
    <t>RADIJATOR ELEKT.</t>
  </si>
  <si>
    <t>05/0775</t>
  </si>
  <si>
    <t>RADIJATOR EL.ULJNI</t>
  </si>
  <si>
    <t>05/0984</t>
  </si>
  <si>
    <t>RADIJATOR ULJNI</t>
  </si>
  <si>
    <t>05/0993</t>
  </si>
  <si>
    <t>RADIJATOR ULJNI 2,5W</t>
  </si>
  <si>
    <t>05/0994</t>
  </si>
  <si>
    <t>05/0995</t>
  </si>
  <si>
    <t>05/1027</t>
  </si>
  <si>
    <t>RADIJATOR</t>
  </si>
  <si>
    <t>05/1648</t>
  </si>
  <si>
    <t>RADIJATOR ULJNI 2500T</t>
  </si>
  <si>
    <t>RADIJATOR ULJNI 2000*9ČL</t>
  </si>
  <si>
    <t>PEĆNICA MIKROVALNA SHARP</t>
  </si>
  <si>
    <t>PEĆ MIKROVALNA CANDY</t>
  </si>
  <si>
    <t>RADIJATOR ULJNI 2000W 8R</t>
  </si>
  <si>
    <t>RADIJATOR ELEKTRIČNI</t>
  </si>
  <si>
    <t>UREDSKI NAMJEŠTAJ</t>
  </si>
  <si>
    <t>05/0009</t>
  </si>
  <si>
    <t>STOLIĆ MALI CRNI</t>
  </si>
  <si>
    <t>05/0019</t>
  </si>
  <si>
    <t>ORMAR SA SMEĐIM VRATIMA</t>
  </si>
  <si>
    <t>05/0020</t>
  </si>
  <si>
    <t>05/0030</t>
  </si>
  <si>
    <t>VJEŠALICA DRVENA (PROC.)</t>
  </si>
  <si>
    <t>05/0032</t>
  </si>
  <si>
    <t>05/0033</t>
  </si>
  <si>
    <t>05/0061</t>
  </si>
  <si>
    <t>REGAL VELIKI RAĐENI</t>
  </si>
  <si>
    <t>05/0067</t>
  </si>
  <si>
    <t>LADICE POKRETNE OD STOLA</t>
  </si>
  <si>
    <t>05/0475</t>
  </si>
  <si>
    <t>VJEŠALICA ZIDNA (PREGRADA</t>
  </si>
  <si>
    <t>05/0503</t>
  </si>
  <si>
    <t>ORMAR DRVENI REGAL RAĐENI</t>
  </si>
  <si>
    <t>05/0541</t>
  </si>
  <si>
    <t>05/0643</t>
  </si>
  <si>
    <t>STOL KOMP.+STOL ZA PRINT.</t>
  </si>
  <si>
    <t>05/0645</t>
  </si>
  <si>
    <t>STOL KOMP.+STOL PRIN.+KUT</t>
  </si>
  <si>
    <t>05/0646</t>
  </si>
  <si>
    <t>STOL KOMP.+STOL PRIN.</t>
  </si>
  <si>
    <t>05/0749</t>
  </si>
  <si>
    <t>STOL RADNI -ORAH</t>
  </si>
  <si>
    <t>05/0750</t>
  </si>
  <si>
    <t>LADIČAR POKRETNA KAZETA-</t>
  </si>
  <si>
    <t>05/0751</t>
  </si>
  <si>
    <t>STOL RADNI ZA KOMPJUTER</t>
  </si>
  <si>
    <t>05/0753</t>
  </si>
  <si>
    <t>05/0754</t>
  </si>
  <si>
    <t>05/0755</t>
  </si>
  <si>
    <t>05/0764</t>
  </si>
  <si>
    <t>ORMAR DVOKR.DRVENI ZA ARH</t>
  </si>
  <si>
    <t>05/0765</t>
  </si>
  <si>
    <t>05/0766</t>
  </si>
  <si>
    <t>05/0767</t>
  </si>
  <si>
    <t>ORMAR DVOKR.ZA ARHIVU</t>
  </si>
  <si>
    <t>05/0768</t>
  </si>
  <si>
    <t>05/0769</t>
  </si>
  <si>
    <t>05/0782</t>
  </si>
  <si>
    <t>RADNI STOL VA/160</t>
  </si>
  <si>
    <t>05/0785</t>
  </si>
  <si>
    <t>POKRETNA KAZETA BA/PR31**</t>
  </si>
  <si>
    <t>05/0786</t>
  </si>
  <si>
    <t>POKRETNA KAZETA BA/PR31</t>
  </si>
  <si>
    <t>05/0846</t>
  </si>
  <si>
    <t>RADNI STOL JAVOR160x80x72</t>
  </si>
  <si>
    <t>05.02</t>
  </si>
  <si>
    <t>05/0847</t>
  </si>
  <si>
    <t>05/0848</t>
  </si>
  <si>
    <t>05/0860</t>
  </si>
  <si>
    <t>POLICE ZA KNJIGE</t>
  </si>
  <si>
    <t>05/0956</t>
  </si>
  <si>
    <t>ORMAR BIJELI 260x60x110</t>
  </si>
  <si>
    <t>05/0957</t>
  </si>
  <si>
    <t>ORMAR BIJELI 280X62X235</t>
  </si>
  <si>
    <t>05/0958</t>
  </si>
  <si>
    <t>05/0959</t>
  </si>
  <si>
    <t>05/0960</t>
  </si>
  <si>
    <t>05/0964</t>
  </si>
  <si>
    <t>ORMAR UGRADBENIBIJELI</t>
  </si>
  <si>
    <t>05/0967</t>
  </si>
  <si>
    <t>05/0968</t>
  </si>
  <si>
    <t>05/0969</t>
  </si>
  <si>
    <t>05/0970</t>
  </si>
  <si>
    <t>05/0971</t>
  </si>
  <si>
    <t>05/0972</t>
  </si>
  <si>
    <t>05/0973</t>
  </si>
  <si>
    <t>STOL RADNI 160X80X72</t>
  </si>
  <si>
    <t>05/0974</t>
  </si>
  <si>
    <t>05/0975</t>
  </si>
  <si>
    <t>05/0976</t>
  </si>
  <si>
    <t>05/0977</t>
  </si>
  <si>
    <t>05/0978</t>
  </si>
  <si>
    <t>05/1097</t>
  </si>
  <si>
    <t>ORMAR OTVORENI</t>
  </si>
  <si>
    <t>05/1098</t>
  </si>
  <si>
    <t>05/1099</t>
  </si>
  <si>
    <t>ORMARIĆ S VRATIMA</t>
  </si>
  <si>
    <t>05/1102</t>
  </si>
  <si>
    <t>STOLIĆ UKRASNI</t>
  </si>
  <si>
    <t>05/1297</t>
  </si>
  <si>
    <t>05/1298</t>
  </si>
  <si>
    <t>PULT S KLIZNIM VRATIMA</t>
  </si>
  <si>
    <t>05/1299</t>
  </si>
  <si>
    <t>STOL DODATAK 90x50cm</t>
  </si>
  <si>
    <t>05/1300</t>
  </si>
  <si>
    <t>05/1301</t>
  </si>
  <si>
    <t>ORMARIĆ ZIDNI 99x76x32cm</t>
  </si>
  <si>
    <t>05/1302</t>
  </si>
  <si>
    <t>KOMODA 200x84x45cm</t>
  </si>
  <si>
    <t>05/1305</t>
  </si>
  <si>
    <t>STALAŽA UGRAD. 330x54x40</t>
  </si>
  <si>
    <t>05/1306</t>
  </si>
  <si>
    <t>ORMAR ZA SPISE 330x174x62</t>
  </si>
  <si>
    <t>05/1307</t>
  </si>
  <si>
    <t>05/1309</t>
  </si>
  <si>
    <t>05/1310</t>
  </si>
  <si>
    <t>STOL RADNI 120x80x72</t>
  </si>
  <si>
    <t>05/1311</t>
  </si>
  <si>
    <t>05/1312</t>
  </si>
  <si>
    <t>05/1313</t>
  </si>
  <si>
    <t>STOL RADNI 142x60x72</t>
  </si>
  <si>
    <t>05/1314</t>
  </si>
  <si>
    <t>STOL RADNI 170x60x72</t>
  </si>
  <si>
    <t>05/1315</t>
  </si>
  <si>
    <t>STOL RADNI 126x80x72</t>
  </si>
  <si>
    <t>05/1317</t>
  </si>
  <si>
    <t>ORMAR OTVORENI SIVI</t>
  </si>
  <si>
    <t>05/1318</t>
  </si>
  <si>
    <t>05/1319</t>
  </si>
  <si>
    <t>05/1320</t>
  </si>
  <si>
    <t>05/1321</t>
  </si>
  <si>
    <t>ORMAR S DRV.VRATIMA</t>
  </si>
  <si>
    <t>05/1322</t>
  </si>
  <si>
    <t>05/1323</t>
  </si>
  <si>
    <t>05/1325</t>
  </si>
  <si>
    <t>ORMARIĆ SA 2 POLICE</t>
  </si>
  <si>
    <t>05/1433</t>
  </si>
  <si>
    <t>05/1434</t>
  </si>
  <si>
    <t>05/1435</t>
  </si>
  <si>
    <t>STOL DODATAK 90S KUTNI</t>
  </si>
  <si>
    <t>05/1436</t>
  </si>
  <si>
    <t>05/1437</t>
  </si>
  <si>
    <t>05/1438</t>
  </si>
  <si>
    <t>STOL DODATAK 90S KONFER.</t>
  </si>
  <si>
    <t>05/1439</t>
  </si>
  <si>
    <t>05/1440</t>
  </si>
  <si>
    <t>05/1441</t>
  </si>
  <si>
    <t>05/1442</t>
  </si>
  <si>
    <t>05/1443</t>
  </si>
  <si>
    <t>ORMAR VISOKI S STAKL.VRAT</t>
  </si>
  <si>
    <t>05/1444</t>
  </si>
  <si>
    <t>05/1452</t>
  </si>
  <si>
    <t>ORMAR OTVORENI S POLICAMA</t>
  </si>
  <si>
    <t>05/1453</t>
  </si>
  <si>
    <t>STOL OVALNI KONFERENCIJSK</t>
  </si>
  <si>
    <t>05/1458</t>
  </si>
  <si>
    <t>PULT</t>
  </si>
  <si>
    <t>05/1764</t>
  </si>
  <si>
    <t>05/1765</t>
  </si>
  <si>
    <t>05/1766</t>
  </si>
  <si>
    <t>05/1767</t>
  </si>
  <si>
    <t>05/1768</t>
  </si>
  <si>
    <t>05/1769</t>
  </si>
  <si>
    <t>05/1770</t>
  </si>
  <si>
    <t>05/1771</t>
  </si>
  <si>
    <t>05/1772</t>
  </si>
  <si>
    <t>05/1773</t>
  </si>
  <si>
    <t>DODATAK STOLA</t>
  </si>
  <si>
    <t>05/1850</t>
  </si>
  <si>
    <t>STOL RADNI RIO-452R</t>
  </si>
  <si>
    <t>NISKI ORMARIĆ"JAVOR"*</t>
  </si>
  <si>
    <t>STOL RADNI 160X80XH72</t>
  </si>
  <si>
    <t>LADIČAR POKRETNI S 3 LADI</t>
  </si>
  <si>
    <t>KUTNI DODATAK 80X60</t>
  </si>
  <si>
    <t>KORPUS NISKOG ORMARA 90X</t>
  </si>
  <si>
    <t>GARDEROBNI ORMAR</t>
  </si>
  <si>
    <t>STALAŽA DUGA</t>
  </si>
  <si>
    <t>ORMAR UGRADBENI BIJELI</t>
  </si>
  <si>
    <t>STOL DODATNI POLUK.+NOGA</t>
  </si>
  <si>
    <t>GARNITURA(ORMAR+STALAŽ A)</t>
  </si>
  <si>
    <t>LADIČAR 4L RIO-461 R</t>
  </si>
  <si>
    <t>KUT RIO-465 R</t>
  </si>
  <si>
    <t>STOL ZA PRINTER RIO-458R</t>
  </si>
  <si>
    <t>ORMAR MALI S LADICAMA</t>
  </si>
  <si>
    <t>STOLICA DRVENA DAKTIL.</t>
  </si>
  <si>
    <t>R-3/1179</t>
  </si>
  <si>
    <t>STOLAC KONFERENCIJSK KROM</t>
  </si>
  <si>
    <t>R-3/1180</t>
  </si>
  <si>
    <t>R-3/1181</t>
  </si>
  <si>
    <t>05/0001</t>
  </si>
  <si>
    <t>ORMAR DUP.CRNA STAK. VRAT</t>
  </si>
  <si>
    <t>05/0004</t>
  </si>
  <si>
    <t>05/0010</t>
  </si>
  <si>
    <t>FOTELJA CRNA KOŽNA NISKA</t>
  </si>
  <si>
    <t>05/0011</t>
  </si>
  <si>
    <t>05/0015</t>
  </si>
  <si>
    <t>STOLAC/HOKLICA S MET.NOG</t>
  </si>
  <si>
    <t>05/0036</t>
  </si>
  <si>
    <t>05/0037</t>
  </si>
  <si>
    <t>ORMAR ŽELJEZNI ZA SPISE</t>
  </si>
  <si>
    <t>05/0038</t>
  </si>
  <si>
    <t>ORMAR ZA SPISE PREGRADNI</t>
  </si>
  <si>
    <t>05/0046</t>
  </si>
  <si>
    <t>05/0069</t>
  </si>
  <si>
    <t>05/0070</t>
  </si>
  <si>
    <t>STOLAC HOKLICA (PF)</t>
  </si>
  <si>
    <t>05/0072</t>
  </si>
  <si>
    <t>STOLAC S NASLONOM ŠTOF</t>
  </si>
  <si>
    <t>05/0073</t>
  </si>
  <si>
    <t>FOTELJA ŠTOFASTA</t>
  </si>
  <si>
    <t>05/0129</t>
  </si>
  <si>
    <t>STOLAC ŠTOF</t>
  </si>
  <si>
    <t>05/0139</t>
  </si>
  <si>
    <t>05/0140</t>
  </si>
  <si>
    <t>05/0143</t>
  </si>
  <si>
    <t>05/0144</t>
  </si>
  <si>
    <t>05/0441</t>
  </si>
  <si>
    <t>ORMARIĆ OGLASNI DVOSTRUKI</t>
  </si>
  <si>
    <t>05/0453</t>
  </si>
  <si>
    <t>05/0457</t>
  </si>
  <si>
    <t>05/0476</t>
  </si>
  <si>
    <t>FOTELJA KOŽNA NISKA</t>
  </si>
  <si>
    <t>05/0477</t>
  </si>
  <si>
    <t>05/0483</t>
  </si>
  <si>
    <t>STOLOVI /KUTNA GARNITURA</t>
  </si>
  <si>
    <t>05/0491</t>
  </si>
  <si>
    <t>STOLICA ŠTOF S MET. NOG.</t>
  </si>
  <si>
    <t>05/0493</t>
  </si>
  <si>
    <t>05/0495</t>
  </si>
  <si>
    <t>05/0507</t>
  </si>
  <si>
    <t>STOL PISAČI SMEĐI MET.NOG</t>
  </si>
  <si>
    <t>05/0516</t>
  </si>
  <si>
    <t>05/0519</t>
  </si>
  <si>
    <t>STOL S MET. NOG. POK.LAD.</t>
  </si>
  <si>
    <t>05/0521</t>
  </si>
  <si>
    <t>STOLIĆ DAKTILO</t>
  </si>
  <si>
    <t>05/0531</t>
  </si>
  <si>
    <t>STOLICA ŠTOF</t>
  </si>
  <si>
    <t>05/0538</t>
  </si>
  <si>
    <t>05/0614</t>
  </si>
  <si>
    <t>STOL S METAL. NOGAMA</t>
  </si>
  <si>
    <t>05/0619</t>
  </si>
  <si>
    <t>KOLICA ZA PRIJEVOZ KNJIG</t>
  </si>
  <si>
    <t>05/0620</t>
  </si>
  <si>
    <t>05/0621</t>
  </si>
  <si>
    <t>05/0622</t>
  </si>
  <si>
    <t>05/0623</t>
  </si>
  <si>
    <t>05/0633</t>
  </si>
  <si>
    <t>05/0634</t>
  </si>
  <si>
    <t>05/0636</t>
  </si>
  <si>
    <t>GARDEROBNI ORMAR CRNI</t>
  </si>
  <si>
    <t>05/0640</t>
  </si>
  <si>
    <t>STOLAC DAKTILO SMEĐI/RUKO</t>
  </si>
  <si>
    <t>05/0746</t>
  </si>
  <si>
    <t>ORMAR GARDER.+STAKLO</t>
  </si>
  <si>
    <t>05/0747</t>
  </si>
  <si>
    <t>KOMODA 100x80</t>
  </si>
  <si>
    <t>05/0980</t>
  </si>
  <si>
    <t>STOLAC UREDSKI-CRVENI</t>
  </si>
  <si>
    <t>05/0981</t>
  </si>
  <si>
    <t>05/0982</t>
  </si>
  <si>
    <t>05/0990</t>
  </si>
  <si>
    <t>05/1390</t>
  </si>
  <si>
    <t>05/1445</t>
  </si>
  <si>
    <t>STOLAC UREDSKI CRVENI</t>
  </si>
  <si>
    <t>05/1446</t>
  </si>
  <si>
    <t>STOLAC KONFER. CRVENI</t>
  </si>
  <si>
    <t>05/1447</t>
  </si>
  <si>
    <t>05/1448</t>
  </si>
  <si>
    <t>05/1449</t>
  </si>
  <si>
    <t>05/1450</t>
  </si>
  <si>
    <t>05/1451</t>
  </si>
  <si>
    <t>05/1597</t>
  </si>
  <si>
    <t>ORMAR SA 6 LADICA-KARTO.</t>
  </si>
  <si>
    <t>05/1640</t>
  </si>
  <si>
    <t>05/1887</t>
  </si>
  <si>
    <t>ORMAR ZA RAČUNALO NA KOTA</t>
  </si>
  <si>
    <t>05/1888</t>
  </si>
  <si>
    <t>PULT SA RASKLOP.STRANICAM</t>
  </si>
  <si>
    <t>05/1889</t>
  </si>
  <si>
    <t>ORMAR VISOKI ZA REGISTRAT</t>
  </si>
  <si>
    <t>05/1890</t>
  </si>
  <si>
    <t>KOMODA SA STAKLENIM VRATI</t>
  </si>
  <si>
    <t>05/1891</t>
  </si>
  <si>
    <t>05/1892</t>
  </si>
  <si>
    <t>ORMAR UREDSKI</t>
  </si>
  <si>
    <t>05/1893</t>
  </si>
  <si>
    <t>STOL OVALNI</t>
  </si>
  <si>
    <t>STOL VELIKI S MET. NOG.</t>
  </si>
  <si>
    <t>KLUPA ŠKOLSKA (PF)</t>
  </si>
  <si>
    <t>OGLASNA PLOČA</t>
  </si>
  <si>
    <t>STALAŽA NISKA ZA KNJIGE</t>
  </si>
  <si>
    <t>STALAŽA ZA KNJIGE I ČASOP</t>
  </si>
  <si>
    <t>ORMAR TROKRILNI</t>
  </si>
  <si>
    <t>STOL PISAĆI S POK. LADICA</t>
  </si>
  <si>
    <t>LJESTVE ALUMINIJSKE</t>
  </si>
  <si>
    <t>07.98</t>
  </si>
  <si>
    <t>STOL SA MET. NOGAMA</t>
  </si>
  <si>
    <t>ELEKTRIČNI I PISAĆI STROJEVI</t>
  </si>
  <si>
    <t>STROJ PISAĆI EL.OLIVETTI</t>
  </si>
  <si>
    <t>MAŠINA PIS.EL.PROFESIONAL</t>
  </si>
  <si>
    <t>PISAĆI STROJ OLIVETTI</t>
  </si>
  <si>
    <t>PISAĆA MAŠINA OLYMPIA 220</t>
  </si>
  <si>
    <t>05/0735</t>
  </si>
  <si>
    <t>RAČU.EL.STR. OLIMPIA 5212</t>
  </si>
  <si>
    <t>05/0841</t>
  </si>
  <si>
    <t>RAČU.EL.STROJ OLIMPIA*CPD</t>
  </si>
  <si>
    <t>05/0842</t>
  </si>
  <si>
    <t>RAČU.EL.STROJ OLIMPIA CPD</t>
  </si>
  <si>
    <t>PIS.STR. PROFES. OLYMPIA</t>
  </si>
  <si>
    <t>05/0731</t>
  </si>
  <si>
    <t>05/0761</t>
  </si>
  <si>
    <t>05/0791</t>
  </si>
  <si>
    <t>MONITOR SAMSUNG 17"ZA SER</t>
  </si>
  <si>
    <t>05/0794</t>
  </si>
  <si>
    <t>SERVER LINUX</t>
  </si>
  <si>
    <t>05/0796</t>
  </si>
  <si>
    <t>05/0878</t>
  </si>
  <si>
    <t>MONITOR HANSOL 17"</t>
  </si>
  <si>
    <t>05/0887</t>
  </si>
  <si>
    <t>05/1053</t>
  </si>
  <si>
    <t>MONI.LCD PHILIPS 17"170S</t>
  </si>
  <si>
    <t>05/1054</t>
  </si>
  <si>
    <t>05/1056</t>
  </si>
  <si>
    <t>MONI.LCD PHILIPS 17" 170S</t>
  </si>
  <si>
    <t>05/1057</t>
  </si>
  <si>
    <t>05/1067</t>
  </si>
  <si>
    <t>05/1086</t>
  </si>
  <si>
    <t>SCANER CANON LiDE 20</t>
  </si>
  <si>
    <t>EL OPREMA (AUDIO/VIDEO /OPREMA ZA SNIMANJE I UMNOŽ...)</t>
  </si>
  <si>
    <t>EL OPREMA</t>
  </si>
  <si>
    <t>G-1/0850</t>
  </si>
  <si>
    <t>KAMERA - CAMCORDER SONY</t>
  </si>
  <si>
    <t>R-2/1281</t>
  </si>
  <si>
    <t>FOTOAPARAT DIGIT. FUJI</t>
  </si>
  <si>
    <t>R-2/1363</t>
  </si>
  <si>
    <t>KAMERA DIG.SONY DCR-1000</t>
  </si>
  <si>
    <t>R-2/1674</t>
  </si>
  <si>
    <t>FOTOAP. DIGITALNI Pentax</t>
  </si>
  <si>
    <t>05/1788</t>
  </si>
  <si>
    <t>FOTOAPARAT CANON 1000D</t>
  </si>
  <si>
    <t>FOTO APARAT CANON 1000D</t>
  </si>
  <si>
    <t>UR.ZA KOMPENZ.ROTACIJE</t>
  </si>
  <si>
    <t>KAMERA CCD 320e</t>
  </si>
  <si>
    <t>FOTOAPARAT DIG.OLYMPUS</t>
  </si>
  <si>
    <t>KAMERA SUPER BRZA TSHRCS</t>
  </si>
  <si>
    <t>MEMORIJA ZA KAMERU TSHRCS</t>
  </si>
  <si>
    <t>PRIBOR ZA KAMERU TSHRCS</t>
  </si>
  <si>
    <t>FOTOAPARAT DIGIT.OLYMPUS</t>
  </si>
  <si>
    <t>FOTOAPARAT NIKON D3200</t>
  </si>
  <si>
    <t>KAMERA SONY HDR-PJ810</t>
  </si>
  <si>
    <t>FOTOAPARAT CASIO EX-FH20</t>
  </si>
  <si>
    <t>FOTOAPARAT DIG.OLYMPUS VR</t>
  </si>
  <si>
    <t>FOTOAP.OLYMPUS SP-560 18x</t>
  </si>
  <si>
    <t>FOTOAPARAT CANON EOS1000D</t>
  </si>
  <si>
    <t>FOTOAPARAT OLYM.</t>
  </si>
  <si>
    <t>FOTOAPARAT NIKON D5100</t>
  </si>
  <si>
    <t>FOTOAPARAT NIKON D5300</t>
  </si>
  <si>
    <t>KAMERA VIDEO STOLNA</t>
  </si>
  <si>
    <t>KAMERA DIGITALNA Pro 5</t>
  </si>
  <si>
    <t>FOTOAP.DIG.CANON POWERSHO</t>
  </si>
  <si>
    <t>FOTOAP.DIG. CANON IXUS850</t>
  </si>
  <si>
    <t>FOTOAPARAT OLYMPUS C- 770</t>
  </si>
  <si>
    <t>KAMERA SONY DCR-HC39</t>
  </si>
  <si>
    <t>FOTOAPARAT CANON EOS1100D</t>
  </si>
  <si>
    <t>KAMERA DIGITALNA</t>
  </si>
  <si>
    <t>VIDEORECORDER SONY SLV</t>
  </si>
  <si>
    <t>FOTOAPARAT DSLR Panasonic</t>
  </si>
  <si>
    <t>05/1028</t>
  </si>
  <si>
    <t>FAX-HP 3015</t>
  </si>
  <si>
    <t>05/1304</t>
  </si>
  <si>
    <t>FAX CANON L-120(PRINTER</t>
  </si>
  <si>
    <t>05/1923</t>
  </si>
  <si>
    <t>Iphone Apple 5s 32gb</t>
  </si>
  <si>
    <t>05/1924</t>
  </si>
  <si>
    <t>FAX CANON MF 4150</t>
  </si>
  <si>
    <t>FAX CANON B-840</t>
  </si>
  <si>
    <t>FAX CANON L-120</t>
  </si>
  <si>
    <t>FAX CANON L-295</t>
  </si>
  <si>
    <t>TELEFAKS PANASONIC KX-FT</t>
  </si>
  <si>
    <t>FAX,SKENER,PRINTER</t>
  </si>
  <si>
    <t>MOBITEL SONY XPERIA Z3</t>
  </si>
  <si>
    <t>TELEFAX PANASONIC FP-363</t>
  </si>
  <si>
    <t>TELEFAKS PANASONIC</t>
  </si>
  <si>
    <t>G-1/0966</t>
  </si>
  <si>
    <t>VIDEO REKORDER</t>
  </si>
  <si>
    <t>R-2/1124</t>
  </si>
  <si>
    <t>VIDEO SONY</t>
  </si>
  <si>
    <t>05/0660</t>
  </si>
  <si>
    <t>LINIJA SONY</t>
  </si>
  <si>
    <t>05/1644</t>
  </si>
  <si>
    <t>AUDIO-VIDEO SUSTAV+PC</t>
  </si>
  <si>
    <t>TELEVIZOR 4726</t>
  </si>
  <si>
    <t>VIDEORECORDERPANASONIC</t>
  </si>
  <si>
    <t>RAZGLAS</t>
  </si>
  <si>
    <t>DVD PLAYER SAMSUNG</t>
  </si>
  <si>
    <t>LINIJA HI-FI</t>
  </si>
  <si>
    <t>VIDEORECORDER SAMSUNG</t>
  </si>
  <si>
    <t>TV SAMSUNG 72CM</t>
  </si>
  <si>
    <t>TELEVIZOR SANYO</t>
  </si>
  <si>
    <t>Televizor LED LG</t>
  </si>
  <si>
    <t>G1SF3/2014</t>
  </si>
  <si>
    <t>Softw.IgPET for Win</t>
  </si>
  <si>
    <t>G9SF1/2015</t>
  </si>
  <si>
    <t>Log.Plot 7 Acad NEW Class</t>
  </si>
  <si>
    <t>G9/SF1312</t>
  </si>
  <si>
    <t>SOFTW. TRIMBLE 4D</t>
  </si>
  <si>
    <t>G9SF1607</t>
  </si>
  <si>
    <t>SOFTWARE LogPlot 2005</t>
  </si>
  <si>
    <t>R2/SF0311</t>
  </si>
  <si>
    <t>SOFTW. Plaxis 3D Tunnel</t>
  </si>
  <si>
    <t>R2/SF0411</t>
  </si>
  <si>
    <t>SOFTW. FLAC Vers.5.0-6.0.</t>
  </si>
  <si>
    <t>R2/SF0610</t>
  </si>
  <si>
    <t>SOFTWARE Langlie for Exce</t>
  </si>
  <si>
    <t>R2/SF0710</t>
  </si>
  <si>
    <t>SOFTW. Sima pro</t>
  </si>
  <si>
    <t>R2/SF1212</t>
  </si>
  <si>
    <t>SOFTW.JKSimBlast</t>
  </si>
  <si>
    <t>R2SF1907</t>
  </si>
  <si>
    <t>SOFTWARE CATMAN 32-E</t>
  </si>
  <si>
    <t>R2/SF509</t>
  </si>
  <si>
    <t>SOFTW.PLAXIS 3D TUNNEL V2</t>
  </si>
  <si>
    <t>R3SF3/2010</t>
  </si>
  <si>
    <t>NeuroSolutions v6.xx</t>
  </si>
  <si>
    <t>SF1/2009</t>
  </si>
  <si>
    <t>Program uruđ+digit.arhiva</t>
  </si>
  <si>
    <t>05SF11/12</t>
  </si>
  <si>
    <t>SOFTW.Prog.za naplatu isp</t>
  </si>
  <si>
    <t>05SF2/2015</t>
  </si>
  <si>
    <t>EndNote X7 Hybrid</t>
  </si>
  <si>
    <t>05SF4/2015</t>
  </si>
  <si>
    <t>SOFTW.Upravljanje nastavn</t>
  </si>
  <si>
    <t>05SF5/2015</t>
  </si>
  <si>
    <t>Software OSA</t>
  </si>
  <si>
    <t>05/SF705</t>
  </si>
  <si>
    <t>SOFTWARE ADOBE CREATIVE</t>
  </si>
  <si>
    <t>05/SF709</t>
  </si>
  <si>
    <t>POINT/plaća,drugi doh,OSA</t>
  </si>
  <si>
    <t>05SF9/2014</t>
  </si>
  <si>
    <t>SOFTW.BB FlashBack Pro v5</t>
  </si>
  <si>
    <t>SOFTW.Digitilzet</t>
  </si>
  <si>
    <t>Polysun4, VelasolarisGMBH</t>
  </si>
  <si>
    <t>SOFTW. PSF Printer</t>
  </si>
  <si>
    <t>SOFTW. HW4-prog.i očitava</t>
  </si>
  <si>
    <t>SOFTW.NI DEVELOPER SUITE</t>
  </si>
  <si>
    <t>Softw.WinPC-NC za upravlj</t>
  </si>
  <si>
    <t>SOFTWARE GRAPHER 5</t>
  </si>
  <si>
    <t>SOFTWARE Articulate appli</t>
  </si>
  <si>
    <t>SOFW.Camtasia Studio 5.0</t>
  </si>
  <si>
    <t>SOFTW. LiqIT 4.7</t>
  </si>
  <si>
    <t>SOFTW. LiquefyPro Version</t>
  </si>
  <si>
    <t>WipFrag Granulometry</t>
  </si>
  <si>
    <t>BENTLEY InRoads Site</t>
  </si>
  <si>
    <t>BENTLEY MicroStation</t>
  </si>
  <si>
    <t>Softw.EIS-COR bundle</t>
  </si>
  <si>
    <t>ADVANCED SOFTWARE INSTANT</t>
  </si>
  <si>
    <t>BLASTERS MAS MOTION ANALY</t>
  </si>
  <si>
    <t>SOFTW.ArcGIS Server Basic</t>
  </si>
  <si>
    <t>SOFTW.ArcGIS Geostatistic</t>
  </si>
  <si>
    <t>SOFTW.ArcGIS Spatial</t>
  </si>
  <si>
    <t>SOFTW.ArcGIS 3DAnalyst</t>
  </si>
  <si>
    <t>SOFTW.ArcInfo Educationa</t>
  </si>
  <si>
    <t>SOFTW.LPS EMEA</t>
  </si>
  <si>
    <t>SOFTW.Intergrated landsli</t>
  </si>
  <si>
    <t>SOFTW. Aplikacija za anal</t>
  </si>
  <si>
    <t>SOFTW.Adcalc 3D</t>
  </si>
  <si>
    <t>Grapher 11</t>
  </si>
  <si>
    <t>SOFTW.Design Premium EDUC</t>
  </si>
  <si>
    <t>CorelDraw Graphics Suite</t>
  </si>
  <si>
    <t>ADVANCE FINITE ELEM.GROUN</t>
  </si>
  <si>
    <t>SOFTW. LogPlot 7</t>
  </si>
  <si>
    <t>SOFTW. ArcInfo/GIS</t>
  </si>
  <si>
    <t>SOFTWARE RHINOCEROS 3.0</t>
  </si>
  <si>
    <t>SOFTWARE ArcView Lab Kit</t>
  </si>
  <si>
    <t>Softw.Feflow FM3</t>
  </si>
  <si>
    <t>SOFTW,ArcView Single Use</t>
  </si>
  <si>
    <t>SOFTWARE VISUAL MODFLOW</t>
  </si>
  <si>
    <t>SOFTW. Felow-FM3 Network</t>
  </si>
  <si>
    <t>SOFTW. HOBOware PRO 3.0</t>
  </si>
  <si>
    <t>SOFTWARE SURFER 8</t>
  </si>
  <si>
    <t>Adobe Acrobat Professiona</t>
  </si>
  <si>
    <t>SOFTWARE NetDAQ Logger</t>
  </si>
  <si>
    <t>Softw.SeisOpt ReMi v4.0</t>
  </si>
  <si>
    <t>SurfSeis software 2.0</t>
  </si>
  <si>
    <t>SofteSOFTW.RES2DINV plus</t>
  </si>
  <si>
    <t>Softw.ZondMT2D USB</t>
  </si>
  <si>
    <t>SOFTW.WinQuake</t>
  </si>
  <si>
    <t>Softw.ABBYY Recognition</t>
  </si>
  <si>
    <t>Software VISIONlite 5</t>
  </si>
  <si>
    <t>Soft.Visio Professional16</t>
  </si>
  <si>
    <t>Konto nabavne vrijednosti</t>
  </si>
  <si>
    <t>0262122</t>
  </si>
  <si>
    <t>GR - 22**VI/2.-25%**računalni programi (software)(do311207=VI/1.-20%)</t>
  </si>
  <si>
    <t>Soft.Zoolz Cloud Yearly</t>
  </si>
  <si>
    <t>Software Retail</t>
  </si>
  <si>
    <t>Software EED3</t>
  </si>
  <si>
    <t>Soft.aplikacija za izradu</t>
  </si>
  <si>
    <t>Soft.Surfer 13</t>
  </si>
  <si>
    <t>05/0025</t>
  </si>
  <si>
    <t>05/0617</t>
  </si>
  <si>
    <t>KONTEJNER ZA SMEĆE</t>
  </si>
  <si>
    <t>05/0618</t>
  </si>
  <si>
    <t>05/0787</t>
  </si>
  <si>
    <t>STROJ ZA UNIŠTAV.PAPIRA</t>
  </si>
  <si>
    <t>05/0954</t>
  </si>
  <si>
    <t>05/1196</t>
  </si>
  <si>
    <t>APARAT ZA KAVU SAECO</t>
  </si>
  <si>
    <t>05/1267</t>
  </si>
  <si>
    <t>KANTA ZA SMEČE ADMIRAL 85</t>
  </si>
  <si>
    <t>05/1268</t>
  </si>
  <si>
    <t>05/1650</t>
  </si>
  <si>
    <t>SAT DIGITALNI ELEKTRIČNI</t>
  </si>
  <si>
    <t>HLADNJAK KONBINIRANI-BK</t>
  </si>
  <si>
    <t>HLADNJAK SAMSUNG SR058</t>
  </si>
  <si>
    <t>HLADNJAK 250L</t>
  </si>
  <si>
    <t>HLADNJAK KONČAR H1A 60</t>
  </si>
  <si>
    <t>HLADNJAK GORENJE RB 41205</t>
  </si>
  <si>
    <t>HLADNJAK 14L</t>
  </si>
  <si>
    <t>HLADNJAK GORENJE RK6160AW</t>
  </si>
  <si>
    <t>HLADNJAK GORENJE 6257W</t>
  </si>
  <si>
    <t>Hladnjak Candy</t>
  </si>
  <si>
    <t>Hladnjak 327l.</t>
  </si>
  <si>
    <t>R-3/0988</t>
  </si>
  <si>
    <t>DIKTAFON OLYMPUS WS- 331M</t>
  </si>
  <si>
    <t>05/1326</t>
  </si>
  <si>
    <t>DIKTAFON DIGIT.OLYMPUS</t>
  </si>
  <si>
    <t>05/1758</t>
  </si>
  <si>
    <t>VIDEONADZOR</t>
  </si>
  <si>
    <t>05/1759</t>
  </si>
  <si>
    <t>05/1603</t>
  </si>
  <si>
    <t>TV LCD LG 42"</t>
  </si>
  <si>
    <t>MJERNI UREĐAJI</t>
  </si>
  <si>
    <t>G-1/0995</t>
  </si>
  <si>
    <t>MJERAČ ZRAČENJA GAMMA- SCO</t>
  </si>
  <si>
    <t>G-1/1007</t>
  </si>
  <si>
    <t>UREĐAJ GPS MAP 60CSx</t>
  </si>
  <si>
    <t>G-1/1079</t>
  </si>
  <si>
    <t>UR.ZA PRIKUPLJANJE PODATA</t>
  </si>
  <si>
    <t>R-2/1203</t>
  </si>
  <si>
    <t>PUMPA RUČNA ACCURO</t>
  </si>
  <si>
    <t>R-2/1303</t>
  </si>
  <si>
    <t>MANOMETAR</t>
  </si>
  <si>
    <t>R-2/1304</t>
  </si>
  <si>
    <t>BAROMETAR</t>
  </si>
  <si>
    <t>R-2/1305</t>
  </si>
  <si>
    <t>ANEMOMETAR</t>
  </si>
  <si>
    <t>R-2/1336</t>
  </si>
  <si>
    <t>UREĐAJ GPS</t>
  </si>
  <si>
    <t>R-2/1338</t>
  </si>
  <si>
    <t>UREĐAJ za mj.provodljivos</t>
  </si>
  <si>
    <t>R-2/1341</t>
  </si>
  <si>
    <t>UREĐ.za određ.granulometr</t>
  </si>
  <si>
    <t>R-2/1375</t>
  </si>
  <si>
    <t>SKLOP PRILAGODNI</t>
  </si>
  <si>
    <t>R-2/1377</t>
  </si>
  <si>
    <t>MJ.INS.TRANSDUCER DIGIT50</t>
  </si>
  <si>
    <t>R-2/1399</t>
  </si>
  <si>
    <t>GEOFON DIN</t>
  </si>
  <si>
    <t>R-2/1444</t>
  </si>
  <si>
    <t>ANALIZATOR ISPUŠNIH PLIN.</t>
  </si>
  <si>
    <t>R-2/1481</t>
  </si>
  <si>
    <t>SEIZMOGRAF MINIMATE+ADAPT</t>
  </si>
  <si>
    <t>R-2/1489</t>
  </si>
  <si>
    <t>GEOFON VISOKOOSJETNI</t>
  </si>
  <si>
    <t>R-2/1509</t>
  </si>
  <si>
    <t>MODEM MC35 TERMINAL</t>
  </si>
  <si>
    <t>R-2/1562</t>
  </si>
  <si>
    <t>SEIZMOGRAF MINIMATE DS077</t>
  </si>
  <si>
    <t>R-2/1568</t>
  </si>
  <si>
    <t>DIGITALNI BAROMETAR S</t>
  </si>
  <si>
    <t>R-2/1618</t>
  </si>
  <si>
    <t>MIKROFON REFERENTNI S PRI</t>
  </si>
  <si>
    <t>R-2/1641</t>
  </si>
  <si>
    <t>STROBOSKOP RUČNI</t>
  </si>
  <si>
    <t>R-2/1664</t>
  </si>
  <si>
    <t>GEOFON TRIAXIAL DIN718A33</t>
  </si>
  <si>
    <t>R-2/1681</t>
  </si>
  <si>
    <t>SEIZMOGRAF MINIMATE PRO4</t>
  </si>
  <si>
    <t>R-2/1682</t>
  </si>
  <si>
    <t>GEOFON 1-315Hz</t>
  </si>
  <si>
    <t>R-2/1683</t>
  </si>
  <si>
    <t>MIKROFON LINEAR 720A1801</t>
  </si>
  <si>
    <t>R-2/1684</t>
  </si>
  <si>
    <t>SEIZMOGRAF MINIMATE 18745</t>
  </si>
  <si>
    <t>R-2/1685</t>
  </si>
  <si>
    <t>GEOFON TRIAXIAL 17856</t>
  </si>
  <si>
    <t>R-2/1686</t>
  </si>
  <si>
    <t>BROJAČ UNIVERZALNI- AGILEN</t>
  </si>
  <si>
    <t>R-2/1697</t>
  </si>
  <si>
    <t>UREĐ.ZA SATELITSKO POZICI</t>
  </si>
  <si>
    <t>R-2/1703</t>
  </si>
  <si>
    <t>KALIBRACIJSKI CENTAR</t>
  </si>
  <si>
    <t>R-2/1756</t>
  </si>
  <si>
    <t>SEIZMOGRAF Micromate sust</t>
  </si>
  <si>
    <t>R-2/1761</t>
  </si>
  <si>
    <t>UR.ZA MJERENJE PRAŠINOSTI</t>
  </si>
  <si>
    <t>R-2/1767</t>
  </si>
  <si>
    <t>UR. ZA REZANJE STIJENA</t>
  </si>
  <si>
    <t>R-2/1769</t>
  </si>
  <si>
    <t>DINAMOMETAR DIGITALNI</t>
  </si>
  <si>
    <t>05/1100</t>
  </si>
  <si>
    <t>TESTER ZA ETHERNET MREŽU</t>
  </si>
  <si>
    <t>05/1172</t>
  </si>
  <si>
    <t>DALJINOMJER A3 LASER.</t>
  </si>
  <si>
    <t>VAGA PRECIZNA EP6102C</t>
  </si>
  <si>
    <t>KOMP.ZA MJERENJE SVJETLIN</t>
  </si>
  <si>
    <t>UREĐAJ GPS TOPCON</t>
  </si>
  <si>
    <t>UR.ZA MJER.OTPORNOSTI TLA</t>
  </si>
  <si>
    <t>CONTROLOTRON- PRIJ.MJERAČ</t>
  </si>
  <si>
    <t>VISKOZIMETAR</t>
  </si>
  <si>
    <t>MJERAČ USISA</t>
  </si>
  <si>
    <t>TESTER LJEPLJIVOSTI</t>
  </si>
  <si>
    <t>INST.ZA ODREĐ.BUBRENJA UZ</t>
  </si>
  <si>
    <t>UREĐ.ZA ISPIT.STABILNOSTI</t>
  </si>
  <si>
    <t>VAGA ZA PRECIZNO MJERENJE</t>
  </si>
  <si>
    <t>Apar.za mjerenje propusno</t>
  </si>
  <si>
    <t>PRIHVATAČ PODATAKA(MJERNA</t>
  </si>
  <si>
    <t>LOGER ZA MJER.TEMPERATURE</t>
  </si>
  <si>
    <t>IZVOR IZMJENIČNE STRUJE</t>
  </si>
  <si>
    <t>SONDA VISOKONAPONSKA</t>
  </si>
  <si>
    <t>IZVOR NAPAJANJA TROKANALN</t>
  </si>
  <si>
    <t>TRANSFORM.STRUJNI 2-0.1W</t>
  </si>
  <si>
    <t>TRANSFORMATORSTRUJNI6600</t>
  </si>
  <si>
    <t>TRANSFORMATORSTRUJNI6585</t>
  </si>
  <si>
    <t>MULTIMET.STOLNI FLUKE8845</t>
  </si>
  <si>
    <t>MULTIMETAR DIG.FLUKE 8846</t>
  </si>
  <si>
    <t>MJERNI PRETVARAČ MI 400</t>
  </si>
  <si>
    <t>HIGROTERMOGRAF ELEKTRONIČ</t>
  </si>
  <si>
    <t>HARDVERE(GPIB-USB-HS)</t>
  </si>
  <si>
    <t>INST.ZA MJER.ELEKT.STRUJE</t>
  </si>
  <si>
    <t>MJERNI INSTR.NI MYRIO</t>
  </si>
  <si>
    <t>TEMPERATURNI KALIBRATOR</t>
  </si>
  <si>
    <t>MJERNI INST. DATA LOGGER</t>
  </si>
  <si>
    <t>MJERNA STANICA GEOFENEL</t>
  </si>
  <si>
    <t>PH METAR</t>
  </si>
  <si>
    <t>SONDA TEMPERATURNA 5665J</t>
  </si>
  <si>
    <t>DALJINOMJER LASERSKI</t>
  </si>
  <si>
    <t>MJERILO POMIČNO DIGITALNO</t>
  </si>
  <si>
    <t>VAGA STLNA DIGIT.S UMJER.</t>
  </si>
  <si>
    <t>HIDROFON+ADAPTER</t>
  </si>
  <si>
    <t>GEOFON BUŠOTINSKI+ADAPTER</t>
  </si>
  <si>
    <t>GEOFON TRIAXIAL HF</t>
  </si>
  <si>
    <t>MIKROFON LINEAR</t>
  </si>
  <si>
    <t>SEIZMOGRAF MINIMATE PLUS</t>
  </si>
  <si>
    <t>GEOFON TRIAKSALNI DIN</t>
  </si>
  <si>
    <t>GEOFON TRAXIAL</t>
  </si>
  <si>
    <t>UPRAVLJAČKA JEDINICA S</t>
  </si>
  <si>
    <t>VIBRACIJSKI STOL</t>
  </si>
  <si>
    <t>ANALIZATOR FREKVENCIJA</t>
  </si>
  <si>
    <t>MJERNI KANAL NEXUS S PRIB</t>
  </si>
  <si>
    <t>GENERATOR SIGNALA</t>
  </si>
  <si>
    <t>STABILIZIRANI IZVOR NAPAJ</t>
  </si>
  <si>
    <t>GEOFON TRIAKSIALNI+USB AD</t>
  </si>
  <si>
    <t>SENZOR POMAKA RDP LDC500A</t>
  </si>
  <si>
    <t>SENZOR POMAKA RDP LDC500C</t>
  </si>
  <si>
    <t>HLADILO I POJAČALO HLADIL</t>
  </si>
  <si>
    <t>INST.ZA MJERENJE OTPORA,</t>
  </si>
  <si>
    <t>OSJETILO TLAKA ZA PODVODN</t>
  </si>
  <si>
    <t>DIGITALNI MANOMETAR LED</t>
  </si>
  <si>
    <t>MIKROFON A</t>
  </si>
  <si>
    <t>STALAK KONTROLNI</t>
  </si>
  <si>
    <t>ČEKIĆ ŠMITOU</t>
  </si>
  <si>
    <t>ČEKIĆ GEOLOŠKI</t>
  </si>
  <si>
    <t>SEPARATOR ELEKTROSTATSKI</t>
  </si>
  <si>
    <t>VAGA PRECIZNA METTLER TOL</t>
  </si>
  <si>
    <t>UREĐAJ ZA SMICANJE</t>
  </si>
  <si>
    <t>UREĐAJ ZA TROOSNI POSMIK</t>
  </si>
  <si>
    <t>ŠESTAR ŠIPKASTI</t>
  </si>
  <si>
    <t>VAGA ANALITIČKA0,1mg/220g</t>
  </si>
  <si>
    <t>SENZOR TLAKA P-30</t>
  </si>
  <si>
    <t>UREĐAJ CASSAGRANDE</t>
  </si>
  <si>
    <t>UREĐ.za određ.gustoće t</t>
  </si>
  <si>
    <t>UREĐ.za određ.granice pla</t>
  </si>
  <si>
    <t>EDOMETARIJSKI uređaj</t>
  </si>
  <si>
    <t>KONUSNI penetrometar</t>
  </si>
  <si>
    <t>PEČNICA</t>
  </si>
  <si>
    <t>VAGA 30 kg</t>
  </si>
  <si>
    <t>PH-metar</t>
  </si>
  <si>
    <t>UREĐAJ za mj.vodopropusn.</t>
  </si>
  <si>
    <t>VAGA 2200 g</t>
  </si>
  <si>
    <t>UREĐAJ za Proctorov pokus</t>
  </si>
  <si>
    <t>UREĐAJ ZA SNIMANJE ZVUKA</t>
  </si>
  <si>
    <t>MODUL ZA KONDICIONIRANJE</t>
  </si>
  <si>
    <t>PRETVARAČ MT540 3xAO</t>
  </si>
  <si>
    <t>UREĐ.ZA ISPIT.METALA U</t>
  </si>
  <si>
    <t>DINAMOMETAR ZA MJE.SILE</t>
  </si>
  <si>
    <t>SENZOR ZA MJERENJE POMAKA</t>
  </si>
  <si>
    <t>VAGA ANALITIČKA PA114</t>
  </si>
  <si>
    <t>KOMORA LAB.SA SOFTW.ZA HL</t>
  </si>
  <si>
    <t>BUKOMJER PCE-DSA 50</t>
  </si>
  <si>
    <t>ANEMOMETAR PCE-008</t>
  </si>
  <si>
    <t>LIBELA STROJNA</t>
  </si>
  <si>
    <t>MIKROMETAR DIG.0-25mm</t>
  </si>
  <si>
    <t>OSCILOSKOP DIGIT. 64Xi</t>
  </si>
  <si>
    <t>BAZNA STANICA AKTIV.DS</t>
  </si>
  <si>
    <t>MODUL MJERNI ZA RH I T</t>
  </si>
  <si>
    <t>TERMOMETAR DIG.S IZMJENJI</t>
  </si>
  <si>
    <t>LINE DRIVER</t>
  </si>
  <si>
    <t>UMJER.KOMORA ZA MIKROFONE</t>
  </si>
  <si>
    <t>MULTIMETAR KEITHLEY 2400</t>
  </si>
  <si>
    <t>HIDROFON PODVODNI SENZOR</t>
  </si>
  <si>
    <t>PUMPA UNIVERS.DELUX- PCTX8</t>
  </si>
  <si>
    <t>KALIBRATOR BIOS DEFENDER</t>
  </si>
  <si>
    <t>GPS RUČNI GARMIN</t>
  </si>
  <si>
    <t>GPS UREĐAJ FENIX 2</t>
  </si>
  <si>
    <t>GPSMAP UREĐAJ 64ST</t>
  </si>
  <si>
    <t>GPS MONTERRA EUROPE</t>
  </si>
  <si>
    <t>GPSMAP 62S</t>
  </si>
  <si>
    <t>INST.ZA MJER.KONCENTRACIJ</t>
  </si>
  <si>
    <t>UREĐ.ZA ODREĐI.ČVRSTOĆE</t>
  </si>
  <si>
    <t>SUSTAV ZA PREC.POZICIONI.</t>
  </si>
  <si>
    <t>MIKROSKOP POLAR.+KAMERA</t>
  </si>
  <si>
    <t>HIDROMETRIJSKO KRILO</t>
  </si>
  <si>
    <t>JAKOBOV ŠTAP</t>
  </si>
  <si>
    <t>STANICA MOBILNA GIS</t>
  </si>
  <si>
    <t>UREĐAJ GPSZA NAVIGACIJU</t>
  </si>
  <si>
    <t>BAZNA STANICA ONS-BASE- U4</t>
  </si>
  <si>
    <t>LOGER ONS-U20-001-01</t>
  </si>
  <si>
    <t>LOGER TRMC-5</t>
  </si>
  <si>
    <t>FLUOROMETAR FL-24</t>
  </si>
  <si>
    <t>SONDA ZA TENZIOMETRE TB25</t>
  </si>
  <si>
    <t>SONDA ELEKTRODE ZA ELEKTR</t>
  </si>
  <si>
    <t>SONDA ELEKTRODE ZA</t>
  </si>
  <si>
    <t>MREŽNI MODUL ZA IMO LMN-1</t>
  </si>
  <si>
    <t>TENZIOMETAR SM-TENS2D</t>
  </si>
  <si>
    <t>TENZIOMETAR UMS T4e- 120cm</t>
  </si>
  <si>
    <t>PUMPA VAKUM SA TLAKOMJERO</t>
  </si>
  <si>
    <t>SET ZA UZORKOV.VODENE OTO</t>
  </si>
  <si>
    <t>OPRE.ZA MJER.HIDRAULIČKE</t>
  </si>
  <si>
    <t>LOGER-MJER.ELEKTRIČNE VOD</t>
  </si>
  <si>
    <t>LOGER-MJER.RAZINE PODZEMN</t>
  </si>
  <si>
    <t>BAZNA STANICA ZA LOGER</t>
  </si>
  <si>
    <t>UREĐAJ GPS Garmini 60CSx</t>
  </si>
  <si>
    <t>UREĐ.ZA REGISTRACIJU PRIR</t>
  </si>
  <si>
    <t>UREĐ.ZA MJERENJE TVRDOČE</t>
  </si>
  <si>
    <t>TURBIDIMETAR EPA</t>
  </si>
  <si>
    <t>08.13</t>
  </si>
  <si>
    <t>MJER.RAZINE PODZEMNE</t>
  </si>
  <si>
    <t>GPS MAP 62</t>
  </si>
  <si>
    <t>UREĐAJ GPS MAP 60CSX</t>
  </si>
  <si>
    <t>MJERAČ RAZ.PODZ.VODE MRV-</t>
  </si>
  <si>
    <t>MJER.RAZ.PODZ.VODE WLM- 50</t>
  </si>
  <si>
    <t>MIKROSK.STEREO LUPA LEICA</t>
  </si>
  <si>
    <t>SENZOR VLAGE INTEGRIRANI</t>
  </si>
  <si>
    <t>UREĐAJ GPS GARMINI GPSMAP</t>
  </si>
  <si>
    <t>INST.KARBONATNA BOMBA</t>
  </si>
  <si>
    <t>UZORKIVAČ SA FUTROLOM</t>
  </si>
  <si>
    <t>KOMPLET ZA NADOPUNU BKT-</t>
  </si>
  <si>
    <t>MULTIMETAR MULTI 340i</t>
  </si>
  <si>
    <t>pH METAR SenTix 41</t>
  </si>
  <si>
    <t>KONDUKTOMETAR 3110</t>
  </si>
  <si>
    <t>EPA TURBIDIMETAR ZA MJERE</t>
  </si>
  <si>
    <t>INST.ZA PROSPEKCIJU ZLATA</t>
  </si>
  <si>
    <t>MJERAČ ONEČIŠ.ECOPROBE 5</t>
  </si>
  <si>
    <t>GPSMAP 76CSx</t>
  </si>
  <si>
    <t>SUSTAV ZA FILTRACIJU SUSP</t>
  </si>
  <si>
    <t>VAKUM PUMPA/TLAK+DJELOVI</t>
  </si>
  <si>
    <t>pH METAR SG-2</t>
  </si>
  <si>
    <t>MIKROS.POLARIZ.LEICA DMEP</t>
  </si>
  <si>
    <t>APAR.ZA IZR.TEKST.PREPAR</t>
  </si>
  <si>
    <t>KALCIMETAR</t>
  </si>
  <si>
    <t>CENTRIFUGA ROTINA 380</t>
  </si>
  <si>
    <t>ATOMSKI APSORCIJSKI SPEKT</t>
  </si>
  <si>
    <t>SUST.ZA OPSKRBU LAB.PLINO</t>
  </si>
  <si>
    <t>VAGA AV 8101</t>
  </si>
  <si>
    <t>INST.ZA PRIPREMU UZORAKA</t>
  </si>
  <si>
    <t>PUMPA VAKUM(dodat.uređINA</t>
  </si>
  <si>
    <t>INSTR. LIOFILIZATOR</t>
  </si>
  <si>
    <t>REFER.STANICA GNSS</t>
  </si>
  <si>
    <t>DALJINOMJER LASERSKI HD50</t>
  </si>
  <si>
    <t>GEOFONI GEOSPACE (25kom)</t>
  </si>
  <si>
    <t>EL.SELECTOR ES10-64</t>
  </si>
  <si>
    <t>TERAMETAR SAS 1000</t>
  </si>
  <si>
    <t>GEOFONI (SENSOR NETHERLAD</t>
  </si>
  <si>
    <t>KAROTAŽNA APARATURA RGL</t>
  </si>
  <si>
    <t>STRATAGEM EH4</t>
  </si>
  <si>
    <t>GEORADAR</t>
  </si>
  <si>
    <t>GEOFON BUŠOTINSKI S PRIB.</t>
  </si>
  <si>
    <t>GEOFONI MARK L40(12kom=1B</t>
  </si>
  <si>
    <t>SEIZMOGRAF TERRALOC MK</t>
  </si>
  <si>
    <t>INSTR.ZA BEZKONTAKTNO MJ.</t>
  </si>
  <si>
    <t>GPSMAP 62Sc</t>
  </si>
  <si>
    <t>Mješalica za cementnu kaš</t>
  </si>
  <si>
    <t>Bušilica - glodalica ZX 7</t>
  </si>
  <si>
    <t>Bukomjer 2250</t>
  </si>
  <si>
    <t>Genesys 20Vis uređ.sniman</t>
  </si>
  <si>
    <t>Uređ.za kalibriranje Micr</t>
  </si>
  <si>
    <t>Multimetar,bluetooth loge</t>
  </si>
  <si>
    <t>GPSMAP 64-ručni</t>
  </si>
  <si>
    <t>Sust.za mjer.INSITU defor</t>
  </si>
  <si>
    <t>Meteorološka beži.stanica</t>
  </si>
  <si>
    <t>Vaga precizna max.2100g</t>
  </si>
  <si>
    <t>Senz.za mjer.vlage,,temp.</t>
  </si>
  <si>
    <t>Vaga 1502-G/01</t>
  </si>
  <si>
    <t>Mjer.čelija za mjer.speci</t>
  </si>
  <si>
    <t>Loger dvokanalni za podat</t>
  </si>
  <si>
    <t>Loger dvokanalni WiFi</t>
  </si>
  <si>
    <t>OPREMA I PRIBOR ZA PROTUP.ZAŠTITU</t>
  </si>
  <si>
    <t>05/1046</t>
  </si>
  <si>
    <t>APARAT VATROGASNI CO2 5</t>
  </si>
  <si>
    <t>05/1047</t>
  </si>
  <si>
    <t>APARAT VATROGASNI CO2 10</t>
  </si>
  <si>
    <t>05/1048</t>
  </si>
  <si>
    <t>05/1049</t>
  </si>
  <si>
    <t>05/1050</t>
  </si>
  <si>
    <t>05/1052</t>
  </si>
  <si>
    <t>05/1810</t>
  </si>
  <si>
    <t>APARAT VATROGASNI S9 HCS</t>
  </si>
  <si>
    <t>NAPA INOX</t>
  </si>
  <si>
    <t>05/1775</t>
  </si>
  <si>
    <t>PISAČ-KODA*GK420t</t>
  </si>
  <si>
    <t>G-9/1273</t>
  </si>
  <si>
    <t>KONTROLER NetCT-1E</t>
  </si>
  <si>
    <t>G-9/1281</t>
  </si>
  <si>
    <t>ALARMSKA JEDINICA</t>
  </si>
  <si>
    <t>STEREOSKOPSKE NAOČALE</t>
  </si>
  <si>
    <t>Ograda 10x15m s vratima</t>
  </si>
  <si>
    <t>Ograda 2,5x2,5m s vratima</t>
  </si>
  <si>
    <t>Orrada 2,5x2,5m s vratima</t>
  </si>
  <si>
    <t>KONTEJNER</t>
  </si>
  <si>
    <t>KUTIJA PLASTIČNA ZA LOGER</t>
  </si>
  <si>
    <t>CIJEV FLEKSIBILNA ČELIĆNA</t>
  </si>
  <si>
    <t>UR.ZA ZAP.PODATAKA S GPS</t>
  </si>
  <si>
    <t>AKCELEROMETAR S KABLOM</t>
  </si>
  <si>
    <t>BUŠOTINA B-7 dub.2,5m</t>
  </si>
  <si>
    <t>ORMAR 600x1500x300</t>
  </si>
  <si>
    <t>STUP S POSTOLJEM POCINČAN</t>
  </si>
  <si>
    <t>STUP POCINČANI</t>
  </si>
  <si>
    <t>EKSTENZIOMETAR NetLG- 501E</t>
  </si>
  <si>
    <t>UR.ZA MJER. RAZINE VODE</t>
  </si>
  <si>
    <t>BUŠOTINA B-5 dub.2,5m</t>
  </si>
  <si>
    <t>UR.ZA MJER.RAZINE PODZEMN</t>
  </si>
  <si>
    <t>UR.ZA ZAPISIVANJE PODATAK</t>
  </si>
  <si>
    <t>EKSTENZIOMETAR NerLG- 501E</t>
  </si>
  <si>
    <t>HIGROSTAT IGR35F</t>
  </si>
  <si>
    <t>TERMOST.ZA KONTR.GRIJANJA</t>
  </si>
  <si>
    <t>EKSTENZIOMETAR NetLG- 510E</t>
  </si>
  <si>
    <t>EKSTENZOMETAR+KUTIJA</t>
  </si>
  <si>
    <t>STUP POCINČANI SA SAMOZAK</t>
  </si>
  <si>
    <t>BUŠOTINA B-6 dub.2,5m</t>
  </si>
  <si>
    <t>STUP S POSTOLJEM</t>
  </si>
  <si>
    <t>BUŠOTINA B-2 dub.94,7m</t>
  </si>
  <si>
    <t>BUŠOTINA B-3 dub.20,08m</t>
  </si>
  <si>
    <t>BUŠOTINA B-4 dub.1,92m</t>
  </si>
  <si>
    <t>KIŠOMJER</t>
  </si>
  <si>
    <t>UR.ZA MJERENJE RAZINE</t>
  </si>
  <si>
    <t>PIEZOMETAR S KABLOM 70m</t>
  </si>
  <si>
    <t>PIEZOMETAR S KABLOM 60m</t>
  </si>
  <si>
    <t>PIEZOMETAR S KABLOM 43m</t>
  </si>
  <si>
    <t>UR.ZA ZAPIS.PODATAKA</t>
  </si>
  <si>
    <t>EKSTENTZOMETAR</t>
  </si>
  <si>
    <t>UR.ZA MJER. ATMOSFERSKOG</t>
  </si>
  <si>
    <t>ADAPTER AC</t>
  </si>
  <si>
    <t>KONVERTER NetGW-1E</t>
  </si>
  <si>
    <t>ČVORIŠTE (NetHB-1E 6-Port</t>
  </si>
  <si>
    <t>INKLIOMETARSKA CIJEV</t>
  </si>
  <si>
    <t>TERMOST.ZA</t>
  </si>
  <si>
    <t>BUŠOTINA B-8 dub.2,5m</t>
  </si>
  <si>
    <t>DIGIT.MODEL MEDVEDNICA</t>
  </si>
  <si>
    <t>SKENIRANJE LASERSKO 24km2</t>
  </si>
  <si>
    <t>AV. KARTE Podsljeme,</t>
  </si>
  <si>
    <t>DIGIT.MODEL PRIMORSKO- GOR</t>
  </si>
  <si>
    <t>MREZA</t>
  </si>
  <si>
    <t>PC MREŽA</t>
  </si>
  <si>
    <t>KOMUNIKACIJSKI ORMAR 47U</t>
  </si>
  <si>
    <t>OBJEKT</t>
  </si>
  <si>
    <t>P.4/6</t>
  </si>
  <si>
    <t>ZGRADA FAKULTETA</t>
  </si>
  <si>
    <t>ugovorna vrijednost</t>
  </si>
  <si>
    <t>Row Labels</t>
  </si>
  <si>
    <t>Sum of Nabavna</t>
  </si>
  <si>
    <t>Sum of stvarna procijenjena</t>
  </si>
  <si>
    <t>Sum of Netto</t>
  </si>
  <si>
    <t>nova</t>
  </si>
  <si>
    <t>stvarna procijenj.</t>
  </si>
  <si>
    <t>Broj studenata</t>
  </si>
  <si>
    <t xml:space="preserve">Odgovornost u svojstvu najmodavca/najmoprimca iz korištenja prostora i usluge prilikom ogranizacije kongerska, seminara i dr. skupova </t>
  </si>
  <si>
    <t>Gubitak ili nestanak stvari koje su unijeli studenti  (20.000 kn po štetnom događaju,  100.000,00 kn dnevni maksimum) u limitu pokrića prema trećima</t>
  </si>
  <si>
    <t>OBJEKT 1</t>
  </si>
  <si>
    <t>OBJEKT 2</t>
  </si>
  <si>
    <t>UKUPNO</t>
  </si>
  <si>
    <t>površina u m2</t>
  </si>
  <si>
    <t>kn/m2</t>
  </si>
  <si>
    <t>vrijednost (kn)</t>
  </si>
  <si>
    <t>- dnevna naknada za boravak u bolnici</t>
  </si>
  <si>
    <t>SVEUČILIŠTE U ZAGREBU</t>
  </si>
  <si>
    <t>LADA NIVA</t>
  </si>
  <si>
    <t>ZG6213EO</t>
  </si>
  <si>
    <t>ZGRGNF1</t>
  </si>
  <si>
    <t>SALLDHM583A65159</t>
  </si>
  <si>
    <t>Max. dnevno od glavne blagajne do FINE (300 m)</t>
  </si>
  <si>
    <t>1.- 12.mjesec</t>
  </si>
  <si>
    <t>5.000,00 kn dnevno</t>
  </si>
  <si>
    <t>Prikupljanje i trasport novca vrši zaštitarska agencija s kojom je potpisan ugovor te koja posluje sukladno zakonskim odredbama.</t>
  </si>
  <si>
    <t>OSIGURANJE OD ODGOVORNOSTI MENADŽERA</t>
  </si>
  <si>
    <t xml:space="preserve">Broj ovlaštenih inženjera </t>
  </si>
  <si>
    <t>Profesionalna odgovornost</t>
  </si>
  <si>
    <r>
      <t xml:space="preserve">Požar, Udar groma (direktni udar groma), Eksplozija, Pad zračne letjelice (FLEXA) </t>
    </r>
    <r>
      <rPr>
        <b/>
        <sz val="10"/>
        <color rgb="FF000000"/>
        <rFont val="Calibri"/>
        <family val="2"/>
        <charset val="238"/>
        <scheme val="minor"/>
      </rPr>
      <t>za vanbilančnu opremu i opremu koja nema navedenu vrijednost na 1. rizik</t>
    </r>
  </si>
  <si>
    <t>5% od štete</t>
  </si>
  <si>
    <t>Potres, uz franšizu 5% od štete</t>
  </si>
  <si>
    <t xml:space="preserve"> - ugovorna odgovornost ovlaštenih inženjera (premija za 15 ovlaštenih innženjera)</t>
  </si>
  <si>
    <t xml:space="preserve"> - ugovorna odgovornost sudskih vještaka /sekcija rudarstvo, mineralne sirovine, procjena rezervi, eksploatacija i prerada/ (premija po jednom sudskom vještaku)</t>
  </si>
  <si>
    <t>Premija S POREZOM za razdoblje od 1 (jedne) godine</t>
  </si>
  <si>
    <t>-teško bolesna stanja</t>
  </si>
  <si>
    <t>OSIGURANJE DJELATNIKA</t>
  </si>
  <si>
    <t>PARKIRALIŠTE</t>
  </si>
  <si>
    <t>novonabavljeno</t>
  </si>
  <si>
    <t>inv broj</t>
  </si>
  <si>
    <t>naziv</t>
  </si>
  <si>
    <t>predmet osiguranja</t>
  </si>
  <si>
    <t>dat.nabave</t>
  </si>
  <si>
    <t>amort_</t>
  </si>
  <si>
    <t>nv</t>
  </si>
  <si>
    <t>amort</t>
  </si>
  <si>
    <t>stvarna</t>
  </si>
  <si>
    <r>
      <rPr>
        <sz val="8"/>
        <rFont val="Arial"/>
        <family val="2"/>
      </rPr>
      <t>Projektor Casio XJ-V2</t>
    </r>
  </si>
  <si>
    <r>
      <rPr>
        <sz val="8"/>
        <rFont val="Arial"/>
        <family val="2"/>
      </rPr>
      <t>R3</t>
    </r>
  </si>
  <si>
    <r>
      <rPr>
        <sz val="8"/>
        <rFont val="Arial"/>
        <family val="2"/>
      </rPr>
      <t>-OS</t>
    </r>
  </si>
  <si>
    <r>
      <rPr>
        <sz val="8"/>
        <rFont val="Arial"/>
        <family val="2"/>
      </rPr>
      <t>CIP</t>
    </r>
  </si>
  <si>
    <r>
      <rPr>
        <sz val="8"/>
        <rFont val="Arial"/>
        <family val="2"/>
      </rPr>
      <t>Kupelj ultrazvučna</t>
    </r>
  </si>
  <si>
    <r>
      <rPr>
        <sz val="8"/>
        <rFont val="Arial"/>
        <family val="2"/>
      </rPr>
      <t>R2</t>
    </r>
  </si>
  <si>
    <r>
      <rPr>
        <sz val="8"/>
        <rFont val="Arial"/>
        <family val="2"/>
      </rPr>
      <t>Uređaj za ispitivanje mje</t>
    </r>
  </si>
  <si>
    <r>
      <rPr>
        <sz val="8"/>
        <rFont val="Arial"/>
        <family val="2"/>
      </rPr>
      <t>Uzorkivač otopine tla</t>
    </r>
  </si>
  <si>
    <r>
      <rPr>
        <sz val="8"/>
        <rFont val="Arial"/>
        <family val="2"/>
      </rPr>
      <t>G9</t>
    </r>
  </si>
  <si>
    <r>
      <rPr>
        <sz val="8"/>
        <rFont val="Arial"/>
        <family val="2"/>
      </rPr>
      <t>Ormar ugradbeni</t>
    </r>
  </si>
  <si>
    <r>
      <rPr>
        <sz val="8"/>
        <rFont val="Arial"/>
        <family val="2"/>
      </rPr>
      <t>12,5</t>
    </r>
  </si>
  <si>
    <r>
      <rPr>
        <sz val="8"/>
        <rFont val="Arial"/>
        <family val="2"/>
      </rPr>
      <t>Sef protuprovalni</t>
    </r>
  </si>
  <si>
    <r>
      <rPr>
        <sz val="8"/>
        <rFont val="Arial"/>
        <family val="2"/>
      </rPr>
      <t>Stol radni</t>
    </r>
  </si>
  <si>
    <r>
      <rPr>
        <sz val="8"/>
        <rFont val="Arial"/>
        <family val="2"/>
      </rPr>
      <t>Regal</t>
    </r>
  </si>
  <si>
    <r>
      <rPr>
        <sz val="8"/>
        <rFont val="Arial"/>
        <family val="2"/>
      </rPr>
      <t>Stolac uredski</t>
    </r>
  </si>
  <si>
    <r>
      <rPr>
        <sz val="8"/>
        <rFont val="Arial"/>
        <family val="2"/>
      </rPr>
      <t>Vatrozid</t>
    </r>
  </si>
  <si>
    <r>
      <rPr>
        <sz val="8"/>
        <rFont val="Arial"/>
        <family val="2"/>
      </rPr>
      <t>Tablet Samsung Galaxy S4</t>
    </r>
  </si>
  <si>
    <r>
      <rPr>
        <sz val="8"/>
        <rFont val="Arial"/>
        <family val="2"/>
      </rPr>
      <t>Softw. Visio 2016</t>
    </r>
  </si>
  <si>
    <r>
      <rPr>
        <sz val="8"/>
        <rFont val="Arial"/>
        <family val="2"/>
      </rPr>
      <t>Softw.BricsCAD V19</t>
    </r>
  </si>
  <si>
    <r>
      <rPr>
        <sz val="8"/>
        <rFont val="Arial"/>
        <family val="2"/>
      </rPr>
      <t>Stolac radni</t>
    </r>
  </si>
  <si>
    <r>
      <rPr>
        <sz val="8"/>
        <rFont val="Arial"/>
        <family val="2"/>
      </rPr>
      <t>Ormar za kemikalije</t>
    </r>
  </si>
  <si>
    <r>
      <rPr>
        <sz val="8"/>
        <rFont val="Arial"/>
        <family val="2"/>
      </rPr>
      <t>G1</t>
    </r>
  </si>
  <si>
    <r>
      <rPr>
        <sz val="8"/>
        <rFont val="Arial"/>
        <family val="2"/>
      </rPr>
      <t>Mobitel Huawei</t>
    </r>
  </si>
  <si>
    <r>
      <rPr>
        <sz val="8"/>
        <rFont val="Arial"/>
        <family val="2"/>
      </rPr>
      <t>Mobitel Samsung Galaxy A9</t>
    </r>
  </si>
  <si>
    <r>
      <rPr>
        <sz val="8"/>
        <rFont val="Arial"/>
        <family val="2"/>
      </rPr>
      <t>Računalo HP PRODESK 400GS</t>
    </r>
  </si>
  <si>
    <r>
      <rPr>
        <sz val="8"/>
        <rFont val="Arial"/>
        <family val="2"/>
      </rPr>
      <t>Printer Canon Pixma</t>
    </r>
  </si>
  <si>
    <r>
      <rPr>
        <sz val="8"/>
        <rFont val="Arial"/>
        <family val="2"/>
      </rPr>
      <t>Pisač  HP OFICE 8720</t>
    </r>
  </si>
  <si>
    <r>
      <rPr>
        <sz val="8"/>
        <rFont val="Arial"/>
        <family val="2"/>
      </rPr>
      <t>Pisač HP LASERJET PRO M20</t>
    </r>
  </si>
  <si>
    <r>
      <rPr>
        <sz val="8"/>
        <rFont val="Arial"/>
        <family val="2"/>
      </rPr>
      <t>Monitor 24"Dell</t>
    </r>
  </si>
  <si>
    <r>
      <rPr>
        <sz val="8"/>
        <rFont val="Arial"/>
        <family val="2"/>
      </rPr>
      <t>R5</t>
    </r>
  </si>
  <si>
    <r>
      <rPr>
        <sz val="8"/>
        <rFont val="Arial"/>
        <family val="2"/>
      </rPr>
      <t>R6</t>
    </r>
  </si>
  <si>
    <r>
      <rPr>
        <sz val="8"/>
        <rFont val="Arial"/>
        <family val="2"/>
      </rPr>
      <t>Računalo HP PRODESK 400G5</t>
    </r>
  </si>
  <si>
    <r>
      <rPr>
        <sz val="8"/>
        <rFont val="Arial"/>
        <family val="2"/>
      </rPr>
      <t xml:space="preserve">111081
</t>
    </r>
    <r>
      <rPr>
        <sz val="8"/>
        <rFont val="Arial"/>
        <family val="2"/>
      </rPr>
      <t>11108</t>
    </r>
  </si>
  <si>
    <r>
      <rPr>
        <sz val="8"/>
        <rFont val="Arial"/>
        <family val="2"/>
      </rPr>
      <t>Monitor 27"LENOVO</t>
    </r>
  </si>
  <si>
    <r>
      <rPr>
        <sz val="8"/>
        <rFont val="Arial"/>
        <family val="2"/>
      </rPr>
      <t>Računalo HP 290</t>
    </r>
  </si>
  <si>
    <r>
      <rPr>
        <sz val="8"/>
        <rFont val="Arial"/>
        <family val="2"/>
      </rPr>
      <t xml:space="preserve">111118
</t>
    </r>
    <r>
      <rPr>
        <sz val="8"/>
        <rFont val="Arial"/>
        <family val="2"/>
      </rPr>
      <t>1111118</t>
    </r>
  </si>
  <si>
    <r>
      <rPr>
        <sz val="8"/>
        <rFont val="Arial"/>
        <family val="2"/>
      </rPr>
      <t>Parkiralište za automobil</t>
    </r>
  </si>
  <si>
    <r>
      <rPr>
        <sz val="8"/>
        <rFont val="Arial"/>
        <family val="2"/>
      </rPr>
      <t>Parkiralište jug</t>
    </r>
  </si>
  <si>
    <r>
      <rPr>
        <sz val="8"/>
        <rFont val="Arial"/>
        <family val="2"/>
      </rPr>
      <t>Parking za bicikle</t>
    </r>
  </si>
  <si>
    <r>
      <rPr>
        <sz val="8"/>
        <rFont val="Arial"/>
        <family val="2"/>
      </rPr>
      <t>Scaner miš</t>
    </r>
  </si>
  <si>
    <r>
      <rPr>
        <sz val="8"/>
        <rFont val="Arial"/>
        <family val="2"/>
      </rPr>
      <t>Računalo HP prodesk 400</t>
    </r>
  </si>
  <si>
    <r>
      <rPr>
        <sz val="8"/>
        <rFont val="Arial"/>
        <family val="2"/>
      </rPr>
      <t>Monitor 24" Dell</t>
    </r>
  </si>
  <si>
    <r>
      <rPr>
        <sz val="8"/>
        <rFont val="Arial"/>
        <family val="2"/>
      </rPr>
      <t>Stolac konferencijski</t>
    </r>
  </si>
  <si>
    <r>
      <rPr>
        <sz val="8"/>
        <rFont val="Arial"/>
        <family val="2"/>
      </rPr>
      <t>Ormari (ventil.okno)</t>
    </r>
  </si>
  <si>
    <r>
      <rPr>
        <sz val="8"/>
        <rFont val="Arial"/>
        <family val="2"/>
      </rPr>
      <t>Ormar dvokrilni</t>
    </r>
  </si>
  <si>
    <r>
      <rPr>
        <sz val="8"/>
        <rFont val="Arial"/>
        <family val="2"/>
      </rPr>
      <t>Ormar jednokrilni</t>
    </r>
  </si>
  <si>
    <r>
      <rPr>
        <sz val="8"/>
        <rFont val="Arial"/>
        <family val="2"/>
      </rPr>
      <t>Monitor 24"DELL</t>
    </r>
  </si>
  <si>
    <r>
      <rPr>
        <sz val="8"/>
        <rFont val="Arial"/>
        <family val="2"/>
      </rPr>
      <t>Notebook HP SPECTRE x360</t>
    </r>
  </si>
  <si>
    <r>
      <rPr>
        <sz val="8"/>
        <rFont val="Arial"/>
        <family val="2"/>
      </rPr>
      <t>Pisać HP laserjet</t>
    </r>
  </si>
  <si>
    <r>
      <rPr>
        <sz val="8"/>
        <rFont val="Arial"/>
        <family val="2"/>
      </rPr>
      <t>Ormar 320x100x42</t>
    </r>
  </si>
  <si>
    <r>
      <rPr>
        <sz val="8"/>
        <rFont val="Arial"/>
        <family val="2"/>
      </rPr>
      <t>Ormar 320x100x42 - staklo</t>
    </r>
  </si>
  <si>
    <r>
      <rPr>
        <sz val="8"/>
        <rFont val="Arial"/>
        <family val="2"/>
      </rPr>
      <t>Stol 200x90</t>
    </r>
  </si>
  <si>
    <r>
      <rPr>
        <sz val="8"/>
        <rFont val="Arial"/>
        <family val="2"/>
      </rPr>
      <t>Ladičar</t>
    </r>
  </si>
  <si>
    <r>
      <rPr>
        <sz val="8"/>
        <rFont val="Arial"/>
        <family val="2"/>
      </rPr>
      <t>Kosilica motorna samohodn</t>
    </r>
  </si>
  <si>
    <r>
      <rPr>
        <sz val="8"/>
        <rFont val="Arial"/>
        <family val="2"/>
      </rPr>
      <t>Software GS+v10</t>
    </r>
  </si>
  <si>
    <r>
      <rPr>
        <sz val="8"/>
        <rFont val="Arial"/>
        <family val="2"/>
      </rPr>
      <t>Software Academic</t>
    </r>
  </si>
  <si>
    <r>
      <rPr>
        <sz val="8"/>
        <rFont val="Arial"/>
        <family val="2"/>
      </rPr>
      <t>Software Foxit</t>
    </r>
  </si>
  <si>
    <r>
      <rPr>
        <sz val="8"/>
        <rFont val="Arial"/>
        <family val="2"/>
      </rPr>
      <t>Računalo HP 400</t>
    </r>
  </si>
  <si>
    <r>
      <rPr>
        <sz val="8"/>
        <rFont val="Arial"/>
        <family val="2"/>
      </rPr>
      <t>Printer HP laserjet</t>
    </r>
  </si>
  <si>
    <r>
      <rPr>
        <sz val="8"/>
        <rFont val="Arial"/>
        <family val="2"/>
      </rPr>
      <t>Notebook Lenovo 330</t>
    </r>
  </si>
  <si>
    <r>
      <rPr>
        <sz val="8"/>
        <rFont val="Arial"/>
        <family val="2"/>
      </rPr>
      <t>Transformator regulacijsk</t>
    </r>
  </si>
  <si>
    <r>
      <rPr>
        <sz val="8"/>
        <rFont val="Arial"/>
        <family val="2"/>
      </rPr>
      <t>Notebook ACER</t>
    </r>
  </si>
  <si>
    <r>
      <rPr>
        <sz val="8"/>
        <rFont val="Arial"/>
        <family val="2"/>
      </rPr>
      <t>Mobitel Samsung Galaxy 10</t>
    </r>
  </si>
  <si>
    <r>
      <rPr>
        <sz val="8"/>
        <rFont val="Arial"/>
        <family val="2"/>
      </rPr>
      <t>Monitor  24"Dell</t>
    </r>
  </si>
  <si>
    <r>
      <rPr>
        <sz val="8"/>
        <rFont val="Arial"/>
        <family val="2"/>
      </rPr>
      <t>Detektor plinova</t>
    </r>
  </si>
  <si>
    <r>
      <rPr>
        <sz val="8"/>
        <rFont val="Arial"/>
        <family val="2"/>
      </rPr>
      <t>Stroj za obradu plastike</t>
    </r>
  </si>
  <si>
    <r>
      <rPr>
        <sz val="8"/>
        <rFont val="Arial"/>
        <family val="2"/>
      </rPr>
      <t>Agregat Honda</t>
    </r>
  </si>
  <si>
    <r>
      <rPr>
        <sz val="8"/>
        <rFont val="Arial"/>
        <family val="2"/>
      </rPr>
      <t>Računalo HP290</t>
    </r>
  </si>
  <si>
    <r>
      <rPr>
        <sz val="8"/>
        <rFont val="Arial"/>
        <family val="2"/>
      </rPr>
      <t>Ormarić za registratore</t>
    </r>
  </si>
  <si>
    <r>
      <rPr>
        <sz val="8"/>
        <rFont val="Arial"/>
        <family val="2"/>
      </rPr>
      <t>Monitor Dell 24"</t>
    </r>
  </si>
  <si>
    <r>
      <rPr>
        <sz val="8"/>
        <rFont val="Arial"/>
        <family val="2"/>
      </rPr>
      <t>Računalo stolno HP 290</t>
    </r>
  </si>
  <si>
    <r>
      <rPr>
        <sz val="8"/>
        <rFont val="Arial"/>
        <family val="2"/>
      </rPr>
      <t>R1</t>
    </r>
  </si>
  <si>
    <r>
      <rPr>
        <sz val="8"/>
        <rFont val="Arial"/>
        <family val="2"/>
      </rPr>
      <t>Monitor Lenovo 27"</t>
    </r>
  </si>
  <si>
    <r>
      <rPr>
        <sz val="8"/>
        <rFont val="Arial"/>
        <family val="2"/>
      </rPr>
      <t>Notebook HP 450</t>
    </r>
  </si>
  <si>
    <r>
      <rPr>
        <sz val="8"/>
        <rFont val="Arial"/>
        <family val="2"/>
      </rPr>
      <t>Računalo Lenovo Y540</t>
    </r>
  </si>
  <si>
    <r>
      <rPr>
        <sz val="8"/>
        <rFont val="Arial"/>
        <family val="2"/>
      </rPr>
      <t>Software HSC</t>
    </r>
  </si>
  <si>
    <r>
      <rPr>
        <sz val="8"/>
        <rFont val="Arial"/>
        <family val="2"/>
      </rPr>
      <t>3D printer-stroj za izrad</t>
    </r>
  </si>
  <si>
    <r>
      <rPr>
        <sz val="8"/>
        <rFont val="Arial"/>
        <family val="2"/>
      </rPr>
      <t>Kišomjer RS1</t>
    </r>
  </si>
  <si>
    <r>
      <rPr>
        <sz val="8"/>
        <rFont val="Arial"/>
        <family val="2"/>
      </rPr>
      <t>Stol 150x75</t>
    </r>
  </si>
  <si>
    <r>
      <rPr>
        <sz val="8"/>
        <rFont val="Arial"/>
        <family val="2"/>
      </rPr>
      <t>Uredski stolac</t>
    </r>
  </si>
  <si>
    <r>
      <rPr>
        <sz val="8"/>
        <rFont val="Arial"/>
        <family val="2"/>
      </rPr>
      <t>Notebook LENOVO 330</t>
    </r>
  </si>
  <si>
    <r>
      <rPr>
        <sz val="8"/>
        <rFont val="Arial"/>
        <family val="2"/>
      </rPr>
      <t>Kamera GOPRO HERO8</t>
    </r>
  </si>
  <si>
    <r>
      <rPr>
        <sz val="8"/>
        <rFont val="Arial"/>
        <family val="2"/>
      </rPr>
      <t>Notebook LENOVO Y540</t>
    </r>
  </si>
  <si>
    <r>
      <rPr>
        <sz val="8"/>
        <rFont val="Arial"/>
        <family val="2"/>
      </rPr>
      <t>Notebook HP 250 G7</t>
    </r>
  </si>
  <si>
    <r>
      <rPr>
        <sz val="8"/>
        <rFont val="Arial"/>
        <family val="2"/>
      </rPr>
      <t>Notebook Apple Macbook</t>
    </r>
  </si>
  <si>
    <r>
      <rPr>
        <sz val="8"/>
        <rFont val="Arial"/>
        <family val="2"/>
      </rPr>
      <t>Radna stanica Dell</t>
    </r>
  </si>
  <si>
    <r>
      <rPr>
        <sz val="8"/>
        <rFont val="Arial"/>
        <family val="2"/>
      </rPr>
      <t>Fotoaparat Canon M100</t>
    </r>
  </si>
  <si>
    <r>
      <rPr>
        <sz val="8"/>
        <rFont val="Arial"/>
        <family val="2"/>
      </rPr>
      <t>Stativ za fotoaparat</t>
    </r>
  </si>
  <si>
    <r>
      <rPr>
        <sz val="8"/>
        <rFont val="Arial"/>
        <family val="2"/>
      </rPr>
      <t>Fotoaparat Canon EOS 4000</t>
    </r>
  </si>
  <si>
    <r>
      <rPr>
        <sz val="8"/>
        <rFont val="Arial"/>
        <family val="2"/>
      </rPr>
      <t>Kuhinja blok</t>
    </r>
  </si>
  <si>
    <r>
      <rPr>
        <sz val="8"/>
        <rFont val="Arial"/>
        <family val="2"/>
      </rPr>
      <t>GPS uređaj GARMIN</t>
    </r>
  </si>
  <si>
    <r>
      <rPr>
        <sz val="8"/>
        <rFont val="Arial"/>
        <family val="2"/>
      </rPr>
      <t>Tračna pila</t>
    </r>
  </si>
  <si>
    <r>
      <rPr>
        <sz val="8"/>
        <rFont val="Arial"/>
        <family val="2"/>
      </rPr>
      <t>Senzor pomaka</t>
    </r>
  </si>
  <si>
    <r>
      <rPr>
        <sz val="8"/>
        <rFont val="Arial"/>
        <family val="2"/>
      </rPr>
      <t>Pomično mjerilo digitalno</t>
    </r>
  </si>
  <si>
    <r>
      <rPr>
        <sz val="8"/>
        <rFont val="Arial"/>
        <family val="2"/>
      </rPr>
      <t>Kalcimetar</t>
    </r>
  </si>
  <si>
    <r>
      <rPr>
        <sz val="8"/>
        <rFont val="Arial"/>
        <family val="2"/>
      </rPr>
      <t>Penetrometar dinamički</t>
    </r>
  </si>
  <si>
    <t>EL.OPREMA</t>
  </si>
  <si>
    <t>PARKING/ULAGANJA</t>
  </si>
  <si>
    <t>Sum of nv</t>
  </si>
  <si>
    <t xml:space="preserve">Prihod </t>
  </si>
  <si>
    <t xml:space="preserve">Neto platni fond - </t>
  </si>
  <si>
    <t xml:space="preserve">Tablica 06 - Troškovnik osiguranja odgovornosti managera </t>
  </si>
  <si>
    <t>Limit pokrića u kn po štetnom događaji u kn</t>
  </si>
  <si>
    <t>Franšiza/ Samopridržaj u EUR</t>
  </si>
  <si>
    <t xml:space="preserve">Ukupna premija u kn s porezom  za razdoblje od 1 (jedne) godine </t>
  </si>
  <si>
    <t>0.</t>
  </si>
  <si>
    <t>4.</t>
  </si>
  <si>
    <t>5.</t>
  </si>
  <si>
    <t>6.</t>
  </si>
  <si>
    <t>7.(5+6)</t>
  </si>
  <si>
    <t>OSIGURANJE OD ODGOVORNOSTI MANAGERA</t>
  </si>
  <si>
    <t>strana A – odštetni zahtjev prema direktorima i dužnosnicima (fizičke osobe) koje ne nadoknađuje društvo, s ciljem zaštite osobne imovine direktora i dužnosnika (fizičkih osoba)</t>
  </si>
  <si>
    <t>strana B - odštetni zahtjev prema direktorima i dužnosnicima (fizičke osobe) koje nadoknađuje društvo, s ciljem zaštite imovine društva</t>
  </si>
  <si>
    <t>Pokrića zahtjeva iz radnih odnosa</t>
  </si>
  <si>
    <t>M.P.</t>
  </si>
  <si>
    <t>U _________________________, dana ___.___.2020.</t>
  </si>
  <si>
    <t>Potpis odgovorne osobe ponuditelja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</si>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</sst>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8" formatCode="#,##0.00\ &quot;kn&quot;;[Red]\-#,##0.00\ &quot;kn&quot;"/>
    <numFmt numFmtId="164" formatCode="d/m/;@"/>
    <numFmt numFmtId="165" formatCode=";;;"/>
    <numFmt numFmtId="166" formatCode="#,##0.00\ &quot;kn&quot;"/>
    <numFmt numFmtId="167" formatCode="dd/mm/yy;@"/>
    <numFmt numFmtId="168" formatCode="00"/>
  </numFmts>
  <fonts count="46" x14ac:knownFonts="1">
    <font>
      <sz val="10"/>
      <color indexed="8"/>
      <name val="Arial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Arial Narrow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b/>
      <sz val="15"/>
      <color theme="3"/>
      <name val="Times New Roman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8"/>
      <name val="Calibri"/>
      <family val="2"/>
      <charset val="238"/>
    </font>
    <font>
      <sz val="8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0"/>
      <color indexed="8"/>
      <name val="Calibri"/>
      <family val="2"/>
      <charset val="238"/>
      <scheme val="minor"/>
    </font>
    <font>
      <sz val="10"/>
      <color theme="0"/>
      <name val="Arial"/>
      <family val="2"/>
      <charset val="238"/>
    </font>
    <font>
      <sz val="8"/>
      <color rgb="FF000000"/>
      <name val="Arial"/>
      <family val="2"/>
    </font>
    <font>
      <sz val="8"/>
      <name val="Arial"/>
      <family val="2"/>
      <charset val="238"/>
    </font>
    <font>
      <sz val="8"/>
      <name val="Arial"/>
      <family val="2"/>
    </font>
    <font>
      <b/>
      <i/>
      <sz val="1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4F4F4"/>
        <bgColor indexed="64"/>
      </patternFill>
    </fill>
  </fills>
  <borders count="1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rgb="FF858585"/>
      </left>
      <right/>
      <top style="thin">
        <color rgb="FF858585"/>
      </top>
      <bottom style="thin">
        <color rgb="FF858585"/>
      </bottom>
      <diagonal/>
    </border>
    <border>
      <left/>
      <right/>
      <top style="thin">
        <color rgb="FF858585"/>
      </top>
      <bottom style="thin">
        <color rgb="FF858585"/>
      </bottom>
      <diagonal/>
    </border>
    <border>
      <left style="thin">
        <color rgb="FF858585"/>
      </left>
      <right/>
      <top style="thin">
        <color rgb="FF858585"/>
      </top>
      <bottom/>
      <diagonal/>
    </border>
    <border>
      <left/>
      <right/>
      <top style="thin">
        <color rgb="FF858585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</borders>
  <cellStyleXfs count="10">
    <xf numFmtId="0" fontId="0" fillId="0" borderId="0"/>
    <xf numFmtId="0" fontId="6" fillId="0" borderId="0"/>
    <xf numFmtId="0" fontId="11" fillId="0" borderId="0"/>
    <xf numFmtId="0" fontId="11" fillId="0" borderId="0"/>
    <xf numFmtId="0" fontId="3" fillId="0" borderId="0"/>
    <xf numFmtId="0" fontId="14" fillId="0" borderId="2" applyNumberFormat="0" applyFill="0" applyAlignment="0" applyProtection="0"/>
    <xf numFmtId="0" fontId="12" fillId="0" borderId="0"/>
    <xf numFmtId="0" fontId="13" fillId="0" borderId="0"/>
    <xf numFmtId="0" fontId="6" fillId="0" borderId="0"/>
    <xf numFmtId="0" fontId="2" fillId="0" borderId="0"/>
  </cellStyleXfs>
  <cellXfs count="426">
    <xf numFmtId="0" fontId="0" fillId="0" borderId="0" xfId="0"/>
    <xf numFmtId="0" fontId="4" fillId="2" borderId="0" xfId="0" applyNumberFormat="1" applyFont="1" applyFill="1" applyAlignment="1" applyProtection="1"/>
    <xf numFmtId="0" fontId="5" fillId="2" borderId="0" xfId="0" applyFont="1" applyFill="1" applyProtection="1"/>
    <xf numFmtId="0" fontId="5" fillId="2" borderId="0" xfId="0" applyNumberFormat="1" applyFont="1" applyFill="1" applyAlignment="1" applyProtection="1">
      <alignment horizontal="center"/>
    </xf>
    <xf numFmtId="4" fontId="5" fillId="2" borderId="0" xfId="0" applyNumberFormat="1" applyFont="1" applyFill="1" applyProtection="1"/>
    <xf numFmtId="4" fontId="5" fillId="2" borderId="0" xfId="0" applyNumberFormat="1" applyFont="1" applyFill="1" applyAlignment="1" applyProtection="1">
      <alignment vertical="center"/>
    </xf>
    <xf numFmtId="0" fontId="7" fillId="3" borderId="3" xfId="1" applyNumberFormat="1" applyFont="1" applyFill="1" applyBorder="1" applyAlignment="1" applyProtection="1">
      <alignment horizontal="center" vertical="center" wrapText="1"/>
    </xf>
    <xf numFmtId="0" fontId="7" fillId="3" borderId="4" xfId="1" applyFont="1" applyFill="1" applyBorder="1" applyAlignment="1" applyProtection="1">
      <alignment horizontal="center" vertical="center" wrapText="1"/>
    </xf>
    <xf numFmtId="4" fontId="7" fillId="3" borderId="4" xfId="1" quotePrefix="1" applyNumberFormat="1" applyFont="1" applyFill="1" applyBorder="1" applyAlignment="1" applyProtection="1">
      <alignment horizontal="center" vertical="center" wrapText="1"/>
    </xf>
    <xf numFmtId="4" fontId="7" fillId="3" borderId="4" xfId="1" applyNumberFormat="1" applyFont="1" applyFill="1" applyBorder="1" applyAlignment="1" applyProtection="1">
      <alignment horizontal="center" vertical="center" wrapText="1"/>
    </xf>
    <xf numFmtId="0" fontId="7" fillId="3" borderId="5" xfId="1" applyFont="1" applyFill="1" applyBorder="1" applyAlignment="1" applyProtection="1">
      <alignment horizontal="center" vertical="center" wrapText="1"/>
    </xf>
    <xf numFmtId="0" fontId="9" fillId="2" borderId="7" xfId="0" applyFont="1" applyFill="1" applyBorder="1" applyAlignment="1" applyProtection="1">
      <alignment vertical="center" wrapText="1"/>
    </xf>
    <xf numFmtId="4" fontId="8" fillId="0" borderId="7" xfId="0" applyNumberFormat="1" applyFont="1" applyBorder="1" applyAlignment="1" applyProtection="1">
      <alignment vertical="center" wrapText="1"/>
    </xf>
    <xf numFmtId="0" fontId="9" fillId="2" borderId="9" xfId="0" applyFont="1" applyFill="1" applyBorder="1" applyAlignment="1" applyProtection="1">
      <alignment vertical="center" wrapText="1"/>
    </xf>
    <xf numFmtId="4" fontId="8" fillId="0" borderId="9" xfId="0" applyNumberFormat="1" applyFont="1" applyBorder="1" applyAlignment="1" applyProtection="1">
      <alignment vertical="center"/>
    </xf>
    <xf numFmtId="0" fontId="8" fillId="3" borderId="11" xfId="0" applyNumberFormat="1" applyFont="1" applyFill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vertical="center" wrapText="1"/>
    </xf>
    <xf numFmtId="4" fontId="5" fillId="2" borderId="1" xfId="0" applyNumberFormat="1" applyFont="1" applyFill="1" applyBorder="1" applyAlignment="1" applyProtection="1">
      <alignment vertical="center"/>
    </xf>
    <xf numFmtId="4" fontId="5" fillId="2" borderId="1" xfId="0" applyNumberFormat="1" applyFont="1" applyFill="1" applyBorder="1" applyAlignment="1" applyProtection="1">
      <alignment horizontal="right" vertical="center"/>
    </xf>
    <xf numFmtId="4" fontId="10" fillId="5" borderId="5" xfId="0" applyNumberFormat="1" applyFont="1" applyFill="1" applyBorder="1" applyAlignment="1" applyProtection="1">
      <alignment horizontal="right" vertical="center"/>
    </xf>
    <xf numFmtId="4" fontId="8" fillId="0" borderId="16" xfId="0" applyNumberFormat="1" applyFont="1" applyBorder="1" applyAlignment="1" applyProtection="1">
      <alignment vertical="center"/>
    </xf>
    <xf numFmtId="0" fontId="0" fillId="0" borderId="0" xfId="0" applyProtection="1"/>
    <xf numFmtId="4" fontId="5" fillId="4" borderId="1" xfId="0" applyNumberFormat="1" applyFont="1" applyFill="1" applyBorder="1" applyAlignment="1" applyProtection="1">
      <alignment horizontal="right" vertical="center"/>
      <protection locked="0"/>
    </xf>
    <xf numFmtId="4" fontId="5" fillId="2" borderId="18" xfId="0" applyNumberFormat="1" applyFont="1" applyFill="1" applyBorder="1" applyAlignment="1" applyProtection="1">
      <alignment horizontal="right" vertical="center"/>
    </xf>
    <xf numFmtId="0" fontId="7" fillId="3" borderId="21" xfId="1" applyFont="1" applyFill="1" applyBorder="1" applyAlignment="1" applyProtection="1">
      <alignment horizontal="center" vertical="center" wrapText="1"/>
    </xf>
    <xf numFmtId="4" fontId="7" fillId="3" borderId="21" xfId="1" quotePrefix="1" applyNumberFormat="1" applyFont="1" applyFill="1" applyBorder="1" applyAlignment="1" applyProtection="1">
      <alignment horizontal="center" vertical="center" wrapText="1"/>
    </xf>
    <xf numFmtId="0" fontId="7" fillId="3" borderId="22" xfId="1" applyFont="1" applyFill="1" applyBorder="1" applyAlignment="1" applyProtection="1">
      <alignment vertical="center"/>
    </xf>
    <xf numFmtId="0" fontId="16" fillId="3" borderId="23" xfId="0" applyFont="1" applyFill="1" applyBorder="1" applyAlignment="1" applyProtection="1">
      <alignment vertical="center"/>
    </xf>
    <xf numFmtId="4" fontId="8" fillId="3" borderId="23" xfId="1" applyNumberFormat="1" applyFont="1" applyFill="1" applyBorder="1" applyAlignment="1" applyProtection="1">
      <alignment vertical="center"/>
    </xf>
    <xf numFmtId="0" fontId="8" fillId="3" borderId="23" xfId="1" applyFont="1" applyFill="1" applyBorder="1" applyAlignment="1" applyProtection="1">
      <alignment vertical="center"/>
    </xf>
    <xf numFmtId="0" fontId="8" fillId="3" borderId="24" xfId="1" applyFont="1" applyFill="1" applyBorder="1" applyAlignment="1" applyProtection="1">
      <alignment vertical="center"/>
    </xf>
    <xf numFmtId="4" fontId="8" fillId="2" borderId="29" xfId="1" quotePrefix="1" applyNumberFormat="1" applyFont="1" applyFill="1" applyBorder="1" applyAlignment="1" applyProtection="1">
      <alignment vertical="center"/>
    </xf>
    <xf numFmtId="4" fontId="8" fillId="6" borderId="35" xfId="1" applyNumberFormat="1" applyFont="1" applyFill="1" applyBorder="1" applyAlignment="1" applyProtection="1">
      <alignment vertical="center"/>
    </xf>
    <xf numFmtId="4" fontId="8" fillId="6" borderId="35" xfId="1" quotePrefix="1" applyNumberFormat="1" applyFont="1" applyFill="1" applyBorder="1" applyAlignment="1" applyProtection="1">
      <alignment vertical="center"/>
    </xf>
    <xf numFmtId="4" fontId="8" fillId="6" borderId="36" xfId="1" applyNumberFormat="1" applyFont="1" applyFill="1" applyBorder="1" applyAlignment="1" applyProtection="1">
      <alignment vertical="center"/>
    </xf>
    <xf numFmtId="0" fontId="8" fillId="0" borderId="29" xfId="1" quotePrefix="1" applyFont="1" applyBorder="1" applyAlignment="1" applyProtection="1">
      <alignment horizontal="left" vertical="center"/>
    </xf>
    <xf numFmtId="4" fontId="8" fillId="4" borderId="29" xfId="1" applyNumberFormat="1" applyFont="1" applyFill="1" applyBorder="1" applyAlignment="1" applyProtection="1">
      <alignment vertical="center"/>
      <protection locked="0"/>
    </xf>
    <xf numFmtId="4" fontId="8" fillId="2" borderId="30" xfId="1" applyNumberFormat="1" applyFont="1" applyFill="1" applyBorder="1" applyAlignment="1" applyProtection="1">
      <alignment vertical="center"/>
    </xf>
    <xf numFmtId="4" fontId="7" fillId="5" borderId="4" xfId="1" applyNumberFormat="1" applyFont="1" applyFill="1" applyBorder="1" applyAlignment="1" applyProtection="1">
      <alignment vertical="center"/>
    </xf>
    <xf numFmtId="4" fontId="7" fillId="5" borderId="5" xfId="1" applyNumberFormat="1" applyFont="1" applyFill="1" applyBorder="1" applyAlignment="1" applyProtection="1">
      <alignment vertical="center"/>
    </xf>
    <xf numFmtId="0" fontId="17" fillId="0" borderId="0" xfId="0" applyFont="1"/>
    <xf numFmtId="0" fontId="0" fillId="2" borderId="0" xfId="0" applyFill="1" applyProtection="1"/>
    <xf numFmtId="0" fontId="7" fillId="2" borderId="38" xfId="1" applyFont="1" applyFill="1" applyBorder="1" applyAlignment="1" applyProtection="1">
      <alignment vertical="center"/>
    </xf>
    <xf numFmtId="0" fontId="16" fillId="2" borderId="39" xfId="0" applyFont="1" applyFill="1" applyBorder="1" applyAlignment="1" applyProtection="1">
      <alignment vertical="center"/>
    </xf>
    <xf numFmtId="4" fontId="8" fillId="2" borderId="39" xfId="1" applyNumberFormat="1" applyFont="1" applyFill="1" applyBorder="1" applyAlignment="1" applyProtection="1">
      <alignment vertical="center"/>
    </xf>
    <xf numFmtId="0" fontId="8" fillId="2" borderId="39" xfId="1" applyFont="1" applyFill="1" applyBorder="1" applyAlignment="1" applyProtection="1">
      <alignment vertical="center"/>
    </xf>
    <xf numFmtId="0" fontId="8" fillId="2" borderId="40" xfId="1" applyFont="1" applyFill="1" applyBorder="1" applyAlignment="1" applyProtection="1">
      <alignment vertical="center"/>
    </xf>
    <xf numFmtId="0" fontId="7" fillId="2" borderId="41" xfId="1" applyFont="1" applyFill="1" applyBorder="1" applyAlignment="1" applyProtection="1">
      <alignment vertical="center"/>
    </xf>
    <xf numFmtId="0" fontId="16" fillId="2" borderId="42" xfId="0" applyFont="1" applyFill="1" applyBorder="1" applyAlignment="1" applyProtection="1">
      <alignment vertical="center"/>
    </xf>
    <xf numFmtId="4" fontId="8" fillId="2" borderId="42" xfId="1" applyNumberFormat="1" applyFont="1" applyFill="1" applyBorder="1" applyAlignment="1" applyProtection="1">
      <alignment vertical="center"/>
    </xf>
    <xf numFmtId="0" fontId="8" fillId="2" borderId="42" xfId="1" applyFont="1" applyFill="1" applyBorder="1" applyAlignment="1" applyProtection="1">
      <alignment vertical="center"/>
    </xf>
    <xf numFmtId="0" fontId="8" fillId="2" borderId="43" xfId="1" applyFont="1" applyFill="1" applyBorder="1" applyAlignment="1" applyProtection="1">
      <alignment vertical="center"/>
    </xf>
    <xf numFmtId="0" fontId="22" fillId="0" borderId="0" xfId="1" applyFont="1" applyAlignment="1" applyProtection="1">
      <alignment horizontal="left" vertical="center"/>
    </xf>
    <xf numFmtId="0" fontId="21" fillId="0" borderId="0" xfId="1" applyFont="1" applyAlignment="1" applyProtection="1">
      <alignment horizontal="center" vertical="center"/>
    </xf>
    <xf numFmtId="0" fontId="21" fillId="0" borderId="0" xfId="1" applyNumberFormat="1" applyFont="1" applyAlignment="1" applyProtection="1">
      <alignment horizontal="center" vertical="center"/>
    </xf>
    <xf numFmtId="4" fontId="23" fillId="0" borderId="0" xfId="1" applyNumberFormat="1" applyFont="1" applyProtection="1"/>
    <xf numFmtId="0" fontId="20" fillId="0" borderId="0" xfId="1" applyFont="1" applyProtection="1"/>
    <xf numFmtId="0" fontId="23" fillId="0" borderId="0" xfId="1" applyFont="1" applyProtection="1"/>
    <xf numFmtId="0" fontId="23" fillId="0" borderId="0" xfId="1" applyNumberFormat="1" applyFont="1" applyProtection="1"/>
    <xf numFmtId="0" fontId="21" fillId="3" borderId="21" xfId="1" applyFont="1" applyFill="1" applyBorder="1" applyAlignment="1" applyProtection="1">
      <alignment horizontal="center" vertical="center" wrapText="1"/>
    </xf>
    <xf numFmtId="4" fontId="21" fillId="3" borderId="21" xfId="1" quotePrefix="1" applyNumberFormat="1" applyFont="1" applyFill="1" applyBorder="1" applyAlignment="1" applyProtection="1">
      <alignment horizontal="center" vertical="center" wrapText="1"/>
    </xf>
    <xf numFmtId="0" fontId="21" fillId="3" borderId="21" xfId="1" applyNumberFormat="1" applyFont="1" applyFill="1" applyBorder="1" applyAlignment="1" applyProtection="1">
      <alignment horizontal="center" vertical="center" wrapText="1"/>
    </xf>
    <xf numFmtId="0" fontId="21" fillId="3" borderId="22" xfId="1" applyFont="1" applyFill="1" applyBorder="1" applyProtection="1"/>
    <xf numFmtId="0" fontId="24" fillId="3" borderId="23" xfId="0" applyFont="1" applyFill="1" applyBorder="1" applyAlignment="1" applyProtection="1">
      <alignment vertical="center"/>
    </xf>
    <xf numFmtId="4" fontId="23" fillId="3" borderId="23" xfId="1" applyNumberFormat="1" applyFont="1" applyFill="1" applyBorder="1" applyProtection="1"/>
    <xf numFmtId="165" fontId="23" fillId="3" borderId="23" xfId="1" applyNumberFormat="1" applyFont="1" applyFill="1" applyBorder="1" applyProtection="1"/>
    <xf numFmtId="0" fontId="23" fillId="3" borderId="23" xfId="1" applyNumberFormat="1" applyFont="1" applyFill="1" applyBorder="1" applyProtection="1"/>
    <xf numFmtId="0" fontId="23" fillId="3" borderId="23" xfId="1" applyFont="1" applyFill="1" applyBorder="1" applyProtection="1"/>
    <xf numFmtId="0" fontId="23" fillId="3" borderId="24" xfId="1" applyFont="1" applyFill="1" applyBorder="1" applyProtection="1"/>
    <xf numFmtId="0" fontId="23" fillId="3" borderId="54" xfId="1" applyFont="1" applyFill="1" applyBorder="1" applyProtection="1"/>
    <xf numFmtId="0" fontId="23" fillId="3" borderId="5" xfId="1" applyFont="1" applyFill="1" applyBorder="1" applyProtection="1"/>
    <xf numFmtId="0" fontId="23" fillId="0" borderId="0" xfId="1" quotePrefix="1" applyFont="1" applyBorder="1" applyAlignment="1" applyProtection="1">
      <alignment horizontal="left" indent="1"/>
    </xf>
    <xf numFmtId="4" fontId="23" fillId="0" borderId="12" xfId="1" applyNumberFormat="1" applyFont="1" applyBorder="1" applyProtection="1"/>
    <xf numFmtId="4" fontId="23" fillId="0" borderId="56" xfId="1" applyNumberFormat="1" applyFont="1" applyFill="1" applyBorder="1" applyProtection="1"/>
    <xf numFmtId="0" fontId="23" fillId="0" borderId="12" xfId="1" applyNumberFormat="1" applyFont="1" applyFill="1" applyBorder="1" applyProtection="1"/>
    <xf numFmtId="0" fontId="23" fillId="0" borderId="12" xfId="1" applyFont="1" applyFill="1" applyBorder="1" applyProtection="1"/>
    <xf numFmtId="0" fontId="23" fillId="3" borderId="23" xfId="1" applyFont="1" applyFill="1" applyBorder="1" applyAlignment="1" applyProtection="1"/>
    <xf numFmtId="4" fontId="23" fillId="3" borderId="4" xfId="1" applyNumberFormat="1" applyFont="1" applyFill="1" applyBorder="1" applyProtection="1"/>
    <xf numFmtId="4" fontId="21" fillId="3" borderId="4" xfId="1" applyNumberFormat="1" applyFont="1" applyFill="1" applyBorder="1" applyProtection="1"/>
    <xf numFmtId="4" fontId="21" fillId="3" borderId="5" xfId="1" applyNumberFormat="1" applyFont="1" applyFill="1" applyBorder="1" applyProtection="1"/>
    <xf numFmtId="4" fontId="20" fillId="0" borderId="0" xfId="1" applyNumberFormat="1" applyFont="1" applyProtection="1"/>
    <xf numFmtId="0" fontId="23" fillId="2" borderId="0" xfId="1" applyFont="1" applyFill="1" applyProtection="1"/>
    <xf numFmtId="0" fontId="23" fillId="2" borderId="0" xfId="1" applyNumberFormat="1" applyFont="1" applyFill="1" applyProtection="1"/>
    <xf numFmtId="0" fontId="20" fillId="2" borderId="0" xfId="1" applyFont="1" applyFill="1" applyProtection="1"/>
    <xf numFmtId="0" fontId="20" fillId="2" borderId="0" xfId="1" applyNumberFormat="1" applyFont="1" applyFill="1" applyProtection="1"/>
    <xf numFmtId="0" fontId="20" fillId="0" borderId="0" xfId="1" applyNumberFormat="1" applyFont="1" applyProtection="1"/>
    <xf numFmtId="0" fontId="22" fillId="0" borderId="0" xfId="8" applyFont="1" applyAlignment="1" applyProtection="1">
      <alignment horizontal="left" vertical="center"/>
    </xf>
    <xf numFmtId="0" fontId="10" fillId="2" borderId="11" xfId="2" applyFont="1" applyFill="1" applyBorder="1" applyAlignment="1" applyProtection="1">
      <alignment horizontal="center" vertical="center" wrapText="1"/>
    </xf>
    <xf numFmtId="0" fontId="10" fillId="2" borderId="1" xfId="2" applyFont="1" applyFill="1" applyBorder="1" applyAlignment="1" applyProtection="1">
      <alignment vertical="center" wrapText="1"/>
    </xf>
    <xf numFmtId="166" fontId="10" fillId="2" borderId="1" xfId="2" applyNumberFormat="1" applyFont="1" applyFill="1" applyBorder="1" applyAlignment="1" applyProtection="1">
      <alignment horizontal="right" vertical="center"/>
    </xf>
    <xf numFmtId="0" fontId="5" fillId="11" borderId="22" xfId="2" applyFont="1" applyFill="1" applyBorder="1" applyProtection="1"/>
    <xf numFmtId="166" fontId="10" fillId="11" borderId="24" xfId="2" applyNumberFormat="1" applyFont="1" applyFill="1" applyBorder="1" applyAlignment="1" applyProtection="1">
      <alignment horizontal="right" vertical="center"/>
    </xf>
    <xf numFmtId="0" fontId="11" fillId="0" borderId="0" xfId="2" applyProtection="1"/>
    <xf numFmtId="166" fontId="5" fillId="0" borderId="0" xfId="2" applyNumberFormat="1" applyFont="1" applyAlignment="1" applyProtection="1">
      <alignment horizontal="center" vertical="center"/>
    </xf>
    <xf numFmtId="166" fontId="10" fillId="0" borderId="4" xfId="2" applyNumberFormat="1" applyFont="1" applyBorder="1" applyAlignment="1" applyProtection="1">
      <alignment horizontal="center" vertical="center" wrapText="1"/>
    </xf>
    <xf numFmtId="0" fontId="10" fillId="2" borderId="59" xfId="2" applyFont="1" applyFill="1" applyBorder="1" applyAlignment="1" applyProtection="1">
      <alignment horizontal="center" vertical="center" wrapText="1"/>
    </xf>
    <xf numFmtId="0" fontId="10" fillId="2" borderId="60" xfId="2" applyFont="1" applyFill="1" applyBorder="1" applyAlignment="1" applyProtection="1">
      <alignment vertical="center" wrapText="1"/>
    </xf>
    <xf numFmtId="166" fontId="10" fillId="2" borderId="60" xfId="2" applyNumberFormat="1" applyFont="1" applyFill="1" applyBorder="1" applyAlignment="1" applyProtection="1">
      <alignment horizontal="right" vertical="center"/>
    </xf>
    <xf numFmtId="0" fontId="7" fillId="2" borderId="62" xfId="1" applyFont="1" applyFill="1" applyBorder="1" applyAlignment="1" applyProtection="1">
      <alignment vertical="center"/>
    </xf>
    <xf numFmtId="0" fontId="16" fillId="2" borderId="63" xfId="0" applyFont="1" applyFill="1" applyBorder="1" applyAlignment="1" applyProtection="1">
      <alignment vertical="center"/>
    </xf>
    <xf numFmtId="4" fontId="8" fillId="2" borderId="63" xfId="1" applyNumberFormat="1" applyFont="1" applyFill="1" applyBorder="1" applyAlignment="1" applyProtection="1">
      <alignment vertical="center"/>
    </xf>
    <xf numFmtId="0" fontId="8" fillId="2" borderId="63" xfId="1" applyFont="1" applyFill="1" applyBorder="1" applyAlignment="1" applyProtection="1">
      <alignment vertical="center"/>
    </xf>
    <xf numFmtId="0" fontId="8" fillId="2" borderId="61" xfId="1" applyFont="1" applyFill="1" applyBorder="1" applyAlignment="1" applyProtection="1">
      <alignment vertical="center"/>
    </xf>
    <xf numFmtId="4" fontId="8" fillId="2" borderId="29" xfId="1" quotePrefix="1" applyNumberFormat="1" applyFont="1" applyFill="1" applyBorder="1" applyAlignment="1" applyProtection="1">
      <alignment horizontal="right" vertical="center"/>
    </xf>
    <xf numFmtId="0" fontId="8" fillId="2" borderId="64" xfId="1" applyFont="1" applyFill="1" applyBorder="1" applyAlignment="1" applyProtection="1">
      <alignment horizontal="left" vertical="center" wrapText="1"/>
    </xf>
    <xf numFmtId="0" fontId="8" fillId="2" borderId="29" xfId="1" applyFont="1" applyFill="1" applyBorder="1" applyAlignment="1" applyProtection="1">
      <alignment horizontal="left" vertical="center" wrapText="1"/>
    </xf>
    <xf numFmtId="0" fontId="8" fillId="2" borderId="67" xfId="1" applyFont="1" applyFill="1" applyBorder="1" applyAlignment="1" applyProtection="1">
      <alignment horizontal="left" vertical="center"/>
    </xf>
    <xf numFmtId="0" fontId="0" fillId="0" borderId="0" xfId="0" applyAlignment="1" applyProtection="1">
      <alignment wrapText="1"/>
    </xf>
    <xf numFmtId="4" fontId="0" fillId="0" borderId="0" xfId="0" applyNumberFormat="1"/>
    <xf numFmtId="0" fontId="7" fillId="0" borderId="82" xfId="1" applyFont="1" applyFill="1" applyBorder="1" applyAlignment="1" applyProtection="1">
      <alignment vertical="top"/>
    </xf>
    <xf numFmtId="0" fontId="7" fillId="0" borderId="83" xfId="1" applyFont="1" applyFill="1" applyBorder="1" applyAlignment="1" applyProtection="1">
      <alignment vertical="top"/>
    </xf>
    <xf numFmtId="0" fontId="7" fillId="2" borderId="31" xfId="1" applyFont="1" applyFill="1" applyBorder="1" applyAlignment="1" applyProtection="1">
      <alignment vertical="center"/>
    </xf>
    <xf numFmtId="0" fontId="16" fillId="2" borderId="70" xfId="0" applyFont="1" applyFill="1" applyBorder="1" applyAlignment="1" applyProtection="1">
      <alignment vertical="center"/>
    </xf>
    <xf numFmtId="4" fontId="8" fillId="2" borderId="70" xfId="1" applyNumberFormat="1" applyFont="1" applyFill="1" applyBorder="1" applyAlignment="1" applyProtection="1">
      <alignment vertical="center"/>
    </xf>
    <xf numFmtId="0" fontId="8" fillId="2" borderId="70" xfId="1" applyFont="1" applyFill="1" applyBorder="1" applyAlignment="1" applyProtection="1">
      <alignment vertical="center"/>
    </xf>
    <xf numFmtId="0" fontId="8" fillId="2" borderId="84" xfId="1" applyFont="1" applyFill="1" applyBorder="1" applyAlignment="1" applyProtection="1">
      <alignment vertical="center"/>
    </xf>
    <xf numFmtId="0" fontId="7" fillId="0" borderId="0" xfId="0" applyFont="1" applyAlignment="1">
      <alignment wrapText="1"/>
    </xf>
    <xf numFmtId="49" fontId="7" fillId="0" borderId="0" xfId="0" applyNumberFormat="1" applyFont="1" applyAlignment="1">
      <alignment horizontal="left" wrapText="1"/>
    </xf>
    <xf numFmtId="0" fontId="7" fillId="0" borderId="63" xfId="0" applyFont="1" applyBorder="1" applyAlignment="1">
      <alignment wrapText="1"/>
    </xf>
    <xf numFmtId="49" fontId="7" fillId="0" borderId="63" xfId="0" applyNumberFormat="1" applyFont="1" applyBorder="1" applyAlignment="1">
      <alignment horizontal="left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0" fontId="8" fillId="2" borderId="1" xfId="0" applyFont="1" applyFill="1" applyBorder="1" applyAlignment="1">
      <alignment wrapText="1"/>
    </xf>
    <xf numFmtId="0" fontId="0" fillId="0" borderId="0" xfId="0" applyAlignment="1">
      <alignment horizontal="left" wrapText="1"/>
    </xf>
    <xf numFmtId="0" fontId="17" fillId="0" borderId="0" xfId="0" applyFont="1" applyAlignment="1">
      <alignment horizontal="left" wrapText="1"/>
    </xf>
    <xf numFmtId="0" fontId="26" fillId="0" borderId="0" xfId="0" applyFont="1"/>
    <xf numFmtId="4" fontId="0" fillId="0" borderId="0" xfId="0" applyNumberFormat="1" applyProtection="1"/>
    <xf numFmtId="3" fontId="8" fillId="2" borderId="63" xfId="1" applyNumberFormat="1" applyFont="1" applyFill="1" applyBorder="1" applyAlignment="1" applyProtection="1">
      <alignment vertical="center"/>
    </xf>
    <xf numFmtId="0" fontId="8" fillId="0" borderId="1" xfId="0" applyNumberFormat="1" applyFont="1" applyFill="1" applyBorder="1" applyAlignment="1">
      <alignment horizontal="left" wrapText="1"/>
    </xf>
    <xf numFmtId="4" fontId="8" fillId="0" borderId="1" xfId="0" applyNumberFormat="1" applyFont="1" applyFill="1" applyBorder="1" applyAlignment="1">
      <alignment wrapText="1"/>
    </xf>
    <xf numFmtId="0" fontId="26" fillId="0" borderId="19" xfId="0" applyFont="1" applyBorder="1"/>
    <xf numFmtId="0" fontId="26" fillId="0" borderId="88" xfId="0" applyFont="1" applyBorder="1"/>
    <xf numFmtId="0" fontId="0" fillId="0" borderId="89" xfId="0" applyBorder="1"/>
    <xf numFmtId="0" fontId="0" fillId="0" borderId="90" xfId="0" applyBorder="1"/>
    <xf numFmtId="0" fontId="26" fillId="0" borderId="3" xfId="0" applyFont="1" applyBorder="1"/>
    <xf numFmtId="0" fontId="26" fillId="0" borderId="54" xfId="0" applyFont="1" applyBorder="1"/>
    <xf numFmtId="0" fontId="0" fillId="0" borderId="23" xfId="0" applyBorder="1"/>
    <xf numFmtId="0" fontId="0" fillId="0" borderId="24" xfId="0" applyBorder="1"/>
    <xf numFmtId="0" fontId="29" fillId="7" borderId="0" xfId="0" applyFont="1" applyFill="1" applyBorder="1" applyProtection="1"/>
    <xf numFmtId="0" fontId="29" fillId="7" borderId="0" xfId="0" applyFont="1" applyFill="1" applyBorder="1" applyAlignment="1" applyProtection="1">
      <alignment horizontal="center"/>
    </xf>
    <xf numFmtId="0" fontId="29" fillId="7" borderId="0" xfId="0" applyFont="1" applyFill="1" applyBorder="1" applyAlignment="1" applyProtection="1">
      <alignment horizontal="center" vertical="center"/>
    </xf>
    <xf numFmtId="0" fontId="30" fillId="7" borderId="0" xfId="0" applyFont="1" applyFill="1" applyBorder="1" applyAlignment="1" applyProtection="1">
      <alignment horizontal="center"/>
    </xf>
    <xf numFmtId="3" fontId="29" fillId="7" borderId="0" xfId="0" applyNumberFormat="1" applyFont="1" applyFill="1" applyBorder="1" applyAlignment="1" applyProtection="1">
      <alignment horizontal="center"/>
    </xf>
    <xf numFmtId="164" fontId="29" fillId="7" borderId="0" xfId="0" applyNumberFormat="1" applyFont="1" applyFill="1" applyBorder="1" applyProtection="1"/>
    <xf numFmtId="4" fontId="29" fillId="2" borderId="0" xfId="0" applyNumberFormat="1" applyFont="1" applyFill="1" applyBorder="1" applyProtection="1"/>
    <xf numFmtId="4" fontId="29" fillId="7" borderId="0" xfId="0" applyNumberFormat="1" applyFont="1" applyFill="1" applyBorder="1" applyProtection="1"/>
    <xf numFmtId="0" fontId="31" fillId="2" borderId="0" xfId="0" applyNumberFormat="1" applyFont="1" applyFill="1" applyAlignment="1" applyProtection="1"/>
    <xf numFmtId="0" fontId="32" fillId="8" borderId="44" xfId="0" applyFont="1" applyFill="1" applyBorder="1" applyAlignment="1" applyProtection="1">
      <alignment horizontal="center" vertical="center" wrapText="1"/>
    </xf>
    <xf numFmtId="0" fontId="32" fillId="8" borderId="45" xfId="0" applyFont="1" applyFill="1" applyBorder="1" applyAlignment="1" applyProtection="1">
      <alignment horizontal="center" vertical="center" wrapText="1"/>
    </xf>
    <xf numFmtId="0" fontId="32" fillId="8" borderId="46" xfId="0" applyFont="1" applyFill="1" applyBorder="1" applyAlignment="1" applyProtection="1">
      <alignment horizontal="center" vertical="center" wrapText="1"/>
    </xf>
    <xf numFmtId="0" fontId="33" fillId="8" borderId="58" xfId="0" applyFont="1" applyFill="1" applyBorder="1" applyAlignment="1" applyProtection="1">
      <alignment horizontal="center" vertical="center" wrapText="1"/>
    </xf>
    <xf numFmtId="3" fontId="32" fillId="8" borderId="46" xfId="0" applyNumberFormat="1" applyFont="1" applyFill="1" applyBorder="1" applyAlignment="1" applyProtection="1">
      <alignment horizontal="center" vertical="center" wrapText="1"/>
    </xf>
    <xf numFmtId="3" fontId="32" fillId="8" borderId="58" xfId="0" applyNumberFormat="1" applyFont="1" applyFill="1" applyBorder="1" applyAlignment="1" applyProtection="1">
      <alignment horizontal="center" vertical="center" wrapText="1"/>
    </xf>
    <xf numFmtId="4" fontId="32" fillId="8" borderId="46" xfId="0" applyNumberFormat="1" applyFont="1" applyFill="1" applyBorder="1" applyAlignment="1" applyProtection="1">
      <alignment horizontal="center" vertical="center" wrapText="1"/>
    </xf>
    <xf numFmtId="4" fontId="32" fillId="8" borderId="47" xfId="0" applyNumberFormat="1" applyFont="1" applyFill="1" applyBorder="1" applyAlignment="1" applyProtection="1">
      <alignment horizontal="center" vertical="center" wrapText="1"/>
    </xf>
    <xf numFmtId="0" fontId="32" fillId="9" borderId="0" xfId="0" applyFont="1" applyFill="1" applyAlignment="1" applyProtection="1">
      <alignment vertical="center"/>
    </xf>
    <xf numFmtId="0" fontId="33" fillId="9" borderId="48" xfId="0" applyFont="1" applyFill="1" applyBorder="1" applyAlignment="1" applyProtection="1">
      <alignment horizontal="center" wrapText="1"/>
    </xf>
    <xf numFmtId="0" fontId="33" fillId="9" borderId="50" xfId="0" applyFont="1" applyFill="1" applyBorder="1" applyAlignment="1" applyProtection="1">
      <alignment horizontal="center" vertical="center" wrapText="1"/>
    </xf>
    <xf numFmtId="0" fontId="29" fillId="7" borderId="0" xfId="0" applyFont="1" applyFill="1" applyProtection="1"/>
    <xf numFmtId="0" fontId="33" fillId="9" borderId="1" xfId="0" applyFont="1" applyFill="1" applyBorder="1" applyAlignment="1" applyProtection="1">
      <alignment horizontal="center" vertical="center" wrapText="1"/>
    </xf>
    <xf numFmtId="3" fontId="33" fillId="9" borderId="49" xfId="0" applyNumberFormat="1" applyFont="1" applyFill="1" applyBorder="1" applyAlignment="1" applyProtection="1">
      <alignment horizontal="center" wrapText="1"/>
    </xf>
    <xf numFmtId="49" fontId="33" fillId="9" borderId="49" xfId="0" applyNumberFormat="1" applyFont="1" applyFill="1" applyBorder="1" applyAlignment="1" applyProtection="1">
      <alignment horizontal="center" wrapText="1"/>
    </xf>
    <xf numFmtId="49" fontId="33" fillId="9" borderId="73" xfId="0" applyNumberFormat="1" applyFont="1" applyFill="1" applyBorder="1" applyAlignment="1" applyProtection="1">
      <alignment horizontal="center"/>
    </xf>
    <xf numFmtId="3" fontId="33" fillId="9" borderId="1" xfId="0" applyNumberFormat="1" applyFont="1" applyFill="1" applyBorder="1" applyAlignment="1" applyProtection="1">
      <alignment horizontal="center" wrapText="1"/>
    </xf>
    <xf numFmtId="14" fontId="33" fillId="9" borderId="10" xfId="0" applyNumberFormat="1" applyFont="1" applyFill="1" applyBorder="1" applyAlignment="1" applyProtection="1">
      <alignment horizontal="center" vertical="center" wrapText="1"/>
    </xf>
    <xf numFmtId="3" fontId="33" fillId="9" borderId="0" xfId="0" applyNumberFormat="1" applyFont="1" applyFill="1" applyBorder="1" applyAlignment="1" applyProtection="1">
      <alignment horizontal="center" wrapText="1"/>
    </xf>
    <xf numFmtId="4" fontId="33" fillId="10" borderId="49" xfId="0" applyNumberFormat="1" applyFont="1" applyFill="1" applyBorder="1" applyAlignment="1" applyProtection="1">
      <alignment horizontal="right" wrapText="1"/>
      <protection locked="0"/>
    </xf>
    <xf numFmtId="4" fontId="33" fillId="9" borderId="50" xfId="0" applyNumberFormat="1" applyFont="1" applyFill="1" applyBorder="1" applyAlignment="1" applyProtection="1">
      <alignment horizontal="right" wrapText="1"/>
    </xf>
    <xf numFmtId="4" fontId="33" fillId="10" borderId="50" xfId="0" applyNumberFormat="1" applyFont="1" applyFill="1" applyBorder="1" applyAlignment="1" applyProtection="1">
      <alignment horizontal="right" wrapText="1"/>
      <protection locked="0"/>
    </xf>
    <xf numFmtId="0" fontId="33" fillId="9" borderId="0" xfId="0" applyFont="1" applyFill="1" applyAlignment="1" applyProtection="1"/>
    <xf numFmtId="0" fontId="33" fillId="9" borderId="7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vertical="center"/>
    </xf>
    <xf numFmtId="0" fontId="33" fillId="9" borderId="72" xfId="0" applyFont="1" applyFill="1" applyBorder="1" applyAlignment="1" applyProtection="1">
      <alignment horizontal="center" vertical="center" wrapText="1"/>
    </xf>
    <xf numFmtId="4" fontId="33" fillId="10" borderId="52" xfId="0" applyNumberFormat="1" applyFont="1" applyFill="1" applyBorder="1" applyAlignment="1" applyProtection="1">
      <alignment horizontal="right" wrapText="1"/>
      <protection locked="0"/>
    </xf>
    <xf numFmtId="4" fontId="33" fillId="10" borderId="51" xfId="0" applyNumberFormat="1" applyFont="1" applyFill="1" applyBorder="1" applyAlignment="1" applyProtection="1">
      <alignment horizontal="right" wrapText="1"/>
      <protection locked="0"/>
    </xf>
    <xf numFmtId="0" fontId="33" fillId="9" borderId="1" xfId="0" applyFont="1" applyFill="1" applyBorder="1" applyAlignment="1" applyProtection="1">
      <alignment vertical="center"/>
    </xf>
    <xf numFmtId="0" fontId="29" fillId="7" borderId="1" xfId="0" applyFont="1" applyFill="1" applyBorder="1" applyProtection="1"/>
    <xf numFmtId="0" fontId="33" fillId="0" borderId="1" xfId="0" applyFont="1" applyFill="1" applyBorder="1" applyAlignment="1" applyProtection="1">
      <alignment horizontal="center" vertical="center" wrapText="1"/>
    </xf>
    <xf numFmtId="0" fontId="34" fillId="0" borderId="23" xfId="0" applyFont="1" applyFill="1" applyBorder="1" applyAlignment="1" applyProtection="1">
      <alignment vertical="center" wrapText="1"/>
    </xf>
    <xf numFmtId="3" fontId="34" fillId="0" borderId="23" xfId="0" applyNumberFormat="1" applyFont="1" applyFill="1" applyBorder="1" applyAlignment="1" applyProtection="1">
      <alignment vertical="center" wrapText="1"/>
    </xf>
    <xf numFmtId="4" fontId="35" fillId="0" borderId="22" xfId="0" applyNumberFormat="1" applyFont="1" applyFill="1" applyBorder="1" applyAlignment="1" applyProtection="1">
      <alignment horizontal="right" vertical="center" wrapText="1"/>
    </xf>
    <xf numFmtId="4" fontId="35" fillId="0" borderId="21" xfId="0" applyNumberFormat="1" applyFont="1" applyFill="1" applyBorder="1" applyAlignment="1" applyProtection="1">
      <alignment horizontal="right" vertical="center" wrapText="1"/>
    </xf>
    <xf numFmtId="0" fontId="29" fillId="7" borderId="0" xfId="0" applyFont="1" applyFill="1" applyAlignment="1" applyProtection="1"/>
    <xf numFmtId="0" fontId="29" fillId="7" borderId="0" xfId="0" applyFont="1" applyFill="1" applyAlignment="1" applyProtection="1">
      <alignment horizontal="center"/>
    </xf>
    <xf numFmtId="0" fontId="29" fillId="7" borderId="0" xfId="0" applyFont="1" applyFill="1" applyAlignment="1" applyProtection="1">
      <alignment horizontal="center" vertical="center"/>
    </xf>
    <xf numFmtId="0" fontId="30" fillId="7" borderId="0" xfId="0" applyFont="1" applyFill="1" applyAlignment="1" applyProtection="1">
      <alignment horizontal="center"/>
    </xf>
    <xf numFmtId="3" fontId="29" fillId="7" borderId="0" xfId="0" applyNumberFormat="1" applyFont="1" applyFill="1" applyAlignment="1" applyProtection="1">
      <alignment horizontal="center"/>
    </xf>
    <xf numFmtId="164" fontId="29" fillId="7" borderId="0" xfId="0" applyNumberFormat="1" applyFont="1" applyFill="1" applyProtection="1"/>
    <xf numFmtId="4" fontId="29" fillId="2" borderId="0" xfId="0" applyNumberFormat="1" applyFont="1" applyFill="1" applyProtection="1"/>
    <xf numFmtId="4" fontId="29" fillId="7" borderId="0" xfId="0" applyNumberFormat="1" applyFont="1" applyFill="1" applyProtection="1"/>
    <xf numFmtId="0" fontId="36" fillId="0" borderId="0" xfId="0" applyFont="1" applyFill="1" applyProtection="1"/>
    <xf numFmtId="0" fontId="36" fillId="0" borderId="0" xfId="0" applyFont="1" applyFill="1" applyAlignment="1" applyProtection="1">
      <alignment horizontal="left"/>
    </xf>
    <xf numFmtId="0" fontId="36" fillId="0" borderId="0" xfId="0" applyFont="1" applyFill="1" applyAlignment="1" applyProtection="1">
      <alignment horizontal="center" vertical="center"/>
    </xf>
    <xf numFmtId="0" fontId="36" fillId="0" borderId="0" xfId="0" applyFont="1" applyFill="1" applyAlignment="1" applyProtection="1">
      <alignment horizontal="left" vertical="center"/>
    </xf>
    <xf numFmtId="3" fontId="36" fillId="0" borderId="0" xfId="0" applyNumberFormat="1" applyFont="1" applyFill="1" applyAlignment="1" applyProtection="1"/>
    <xf numFmtId="0" fontId="36" fillId="0" borderId="0" xfId="0" applyFont="1" applyFill="1" applyAlignment="1" applyProtection="1"/>
    <xf numFmtId="0" fontId="36" fillId="0" borderId="0" xfId="0" applyFont="1" applyFill="1" applyAlignment="1" applyProtection="1">
      <alignment horizontal="center"/>
    </xf>
    <xf numFmtId="0" fontId="32" fillId="8" borderId="58" xfId="0" applyFont="1" applyFill="1" applyBorder="1" applyAlignment="1" applyProtection="1">
      <alignment horizontal="center" vertical="center" wrapText="1"/>
    </xf>
    <xf numFmtId="0" fontId="29" fillId="7" borderId="91" xfId="0" applyFont="1" applyFill="1" applyBorder="1" applyAlignment="1" applyProtection="1">
      <alignment horizontal="center"/>
    </xf>
    <xf numFmtId="0" fontId="29" fillId="7" borderId="87" xfId="0" applyFont="1" applyFill="1" applyBorder="1" applyAlignment="1" applyProtection="1">
      <alignment horizontal="center"/>
    </xf>
    <xf numFmtId="0" fontId="8" fillId="3" borderId="8" xfId="0" applyNumberFormat="1" applyFont="1" applyFill="1" applyBorder="1" applyAlignment="1" applyProtection="1">
      <alignment horizontal="center" vertical="center"/>
    </xf>
    <xf numFmtId="0" fontId="18" fillId="9" borderId="1" xfId="0" applyFont="1" applyFill="1" applyBorder="1" applyAlignment="1" applyProtection="1">
      <alignment horizontal="center" vertical="center" wrapText="1"/>
    </xf>
    <xf numFmtId="4" fontId="19" fillId="2" borderId="0" xfId="0" applyNumberFormat="1" applyFont="1" applyFill="1" applyProtection="1"/>
    <xf numFmtId="0" fontId="19" fillId="2" borderId="0" xfId="0" applyFont="1" applyFill="1" applyBorder="1" applyAlignment="1" applyProtection="1">
      <alignment horizontal="center"/>
    </xf>
    <xf numFmtId="4" fontId="18" fillId="2" borderId="49" xfId="0" applyNumberFormat="1" applyFont="1" applyFill="1" applyBorder="1" applyAlignment="1" applyProtection="1">
      <alignment horizontal="right" wrapText="1"/>
    </xf>
    <xf numFmtId="4" fontId="18" fillId="2" borderId="50" xfId="0" applyNumberFormat="1" applyFont="1" applyFill="1" applyBorder="1" applyAlignment="1" applyProtection="1">
      <alignment horizontal="right" wrapText="1"/>
    </xf>
    <xf numFmtId="0" fontId="19" fillId="2" borderId="23" xfId="0" applyFont="1" applyFill="1" applyBorder="1" applyAlignment="1" applyProtection="1">
      <alignment vertical="center" wrapText="1"/>
    </xf>
    <xf numFmtId="0" fontId="19" fillId="2" borderId="24" xfId="0" applyFont="1" applyFill="1" applyBorder="1" applyAlignment="1" applyProtection="1">
      <alignment vertical="center" wrapText="1"/>
    </xf>
    <xf numFmtId="0" fontId="19" fillId="2" borderId="0" xfId="0" applyFont="1" applyFill="1" applyAlignment="1" applyProtection="1">
      <alignment horizontal="center"/>
    </xf>
    <xf numFmtId="0" fontId="20" fillId="2" borderId="0" xfId="0" applyFont="1" applyFill="1" applyAlignment="1" applyProtection="1"/>
    <xf numFmtId="0" fontId="10" fillId="2" borderId="19" xfId="2" applyFont="1" applyFill="1" applyBorder="1" applyAlignment="1" applyProtection="1">
      <alignment horizontal="center" vertical="center" wrapText="1"/>
    </xf>
    <xf numFmtId="0" fontId="10" fillId="2" borderId="20" xfId="2" applyFont="1" applyFill="1" applyBorder="1" applyAlignment="1" applyProtection="1">
      <alignment vertical="center" wrapText="1"/>
    </xf>
    <xf numFmtId="166" fontId="10" fillId="2" borderId="20" xfId="2" applyNumberFormat="1" applyFont="1" applyFill="1" applyBorder="1" applyAlignment="1" applyProtection="1">
      <alignment horizontal="right" vertical="center"/>
    </xf>
    <xf numFmtId="4" fontId="28" fillId="0" borderId="0" xfId="0" applyNumberFormat="1" applyFont="1" applyProtection="1"/>
    <xf numFmtId="0" fontId="27" fillId="0" borderId="0" xfId="0" applyFont="1" applyAlignment="1" applyProtection="1">
      <alignment horizontal="justify" vertical="center"/>
    </xf>
    <xf numFmtId="0" fontId="37" fillId="12" borderId="0" xfId="0" applyFont="1" applyFill="1"/>
    <xf numFmtId="0" fontId="1" fillId="0" borderId="0" xfId="0" applyFont="1"/>
    <xf numFmtId="0" fontId="38" fillId="0" borderId="0" xfId="0" applyFont="1"/>
    <xf numFmtId="2" fontId="38" fillId="0" borderId="0" xfId="0" applyNumberFormat="1" applyFont="1"/>
    <xf numFmtId="1" fontId="38" fillId="0" borderId="0" xfId="0" applyNumberFormat="1" applyFont="1"/>
    <xf numFmtId="0" fontId="0" fillId="0" borderId="0" xfId="0" applyFont="1"/>
    <xf numFmtId="4" fontId="38" fillId="0" borderId="0" xfId="0" applyNumberFormat="1" applyFont="1"/>
    <xf numFmtId="49" fontId="38" fillId="0" borderId="0" xfId="0" applyNumberFormat="1" applyFont="1"/>
    <xf numFmtId="0" fontId="39" fillId="13" borderId="0" xfId="0" applyFont="1" applyFill="1"/>
    <xf numFmtId="0" fontId="0" fillId="6" borderId="29" xfId="0" applyFill="1" applyBorder="1" applyAlignment="1">
      <alignment horizontal="center"/>
    </xf>
    <xf numFmtId="4" fontId="0" fillId="0" borderId="29" xfId="0" applyNumberFormat="1" applyBorder="1"/>
    <xf numFmtId="0" fontId="0" fillId="0" borderId="29" xfId="0" applyBorder="1"/>
    <xf numFmtId="0" fontId="0" fillId="0" borderId="0" xfId="0" applyAlignment="1">
      <alignment horizontal="left"/>
    </xf>
    <xf numFmtId="4" fontId="15" fillId="6" borderId="29" xfId="0" applyNumberFormat="1" applyFont="1" applyFill="1" applyBorder="1"/>
    <xf numFmtId="0" fontId="0" fillId="0" borderId="0" xfId="0" applyAlignment="1">
      <alignment horizontal="left" indent="1"/>
    </xf>
    <xf numFmtId="10" fontId="15" fillId="0" borderId="0" xfId="0" applyNumberFormat="1" applyFont="1"/>
    <xf numFmtId="0" fontId="0" fillId="0" borderId="0" xfId="0" pivotButton="1"/>
    <xf numFmtId="4" fontId="0" fillId="0" borderId="0" xfId="0" pivotButton="1" applyNumberFormat="1"/>
    <xf numFmtId="0" fontId="0" fillId="0" borderId="25" xfId="0" applyBorder="1"/>
    <xf numFmtId="0" fontId="26" fillId="0" borderId="85" xfId="0" applyFont="1" applyBorder="1" applyAlignment="1">
      <alignment horizontal="right"/>
    </xf>
    <xf numFmtId="0" fontId="26" fillId="0" borderId="85" xfId="0" applyFont="1" applyBorder="1"/>
    <xf numFmtId="0" fontId="26" fillId="0" borderId="86" xfId="0" applyFont="1" applyBorder="1" applyAlignment="1">
      <alignment horizontal="center"/>
    </xf>
    <xf numFmtId="0" fontId="0" fillId="0" borderId="28" xfId="0" applyBorder="1"/>
    <xf numFmtId="0" fontId="0" fillId="0" borderId="0" xfId="0" applyBorder="1"/>
    <xf numFmtId="4" fontId="0" fillId="0" borderId="92" xfId="0" applyNumberFormat="1" applyBorder="1"/>
    <xf numFmtId="0" fontId="25" fillId="0" borderId="31" xfId="0" applyFont="1" applyBorder="1"/>
    <xf numFmtId="0" fontId="25" fillId="0" borderId="70" xfId="0" applyFont="1" applyBorder="1"/>
    <xf numFmtId="4" fontId="25" fillId="0" borderId="84" xfId="0" applyNumberFormat="1" applyFont="1" applyBorder="1"/>
    <xf numFmtId="4" fontId="0" fillId="0" borderId="85" xfId="0" applyNumberFormat="1" applyBorder="1"/>
    <xf numFmtId="4" fontId="0" fillId="0" borderId="86" xfId="0" applyNumberFormat="1" applyBorder="1"/>
    <xf numFmtId="4" fontId="0" fillId="0" borderId="0" xfId="0" applyNumberFormat="1" applyBorder="1"/>
    <xf numFmtId="0" fontId="0" fillId="0" borderId="92" xfId="0" applyBorder="1"/>
    <xf numFmtId="0" fontId="0" fillId="5" borderId="28" xfId="0" applyFill="1" applyBorder="1" applyAlignment="1">
      <alignment horizontal="left"/>
    </xf>
    <xf numFmtId="4" fontId="0" fillId="5" borderId="0" xfId="0" applyNumberFormat="1" applyFill="1" applyBorder="1"/>
    <xf numFmtId="0" fontId="0" fillId="5" borderId="28" xfId="0" applyFill="1" applyBorder="1" applyAlignment="1">
      <alignment horizontal="left" indent="1"/>
    </xf>
    <xf numFmtId="0" fontId="0" fillId="0" borderId="31" xfId="0" applyBorder="1"/>
    <xf numFmtId="0" fontId="0" fillId="0" borderId="70" xfId="0" applyBorder="1"/>
    <xf numFmtId="0" fontId="0" fillId="0" borderId="84" xfId="0" applyBorder="1"/>
    <xf numFmtId="0" fontId="0" fillId="0" borderId="85" xfId="0" applyBorder="1"/>
    <xf numFmtId="0" fontId="0" fillId="0" borderId="86" xfId="0" applyBorder="1"/>
    <xf numFmtId="0" fontId="0" fillId="0" borderId="28" xfId="0" applyFill="1" applyBorder="1" applyAlignment="1">
      <alignment horizontal="left" indent="1"/>
    </xf>
    <xf numFmtId="10" fontId="15" fillId="0" borderId="0" xfId="0" applyNumberFormat="1" applyFont="1" applyBorder="1"/>
    <xf numFmtId="0" fontId="18" fillId="9" borderId="49" xfId="0" applyFont="1" applyFill="1" applyBorder="1" applyAlignment="1" applyProtection="1">
      <alignment horizontal="center" wrapText="1"/>
    </xf>
    <xf numFmtId="14" fontId="29" fillId="7" borderId="91" xfId="0" applyNumberFormat="1" applyFont="1" applyFill="1" applyBorder="1" applyAlignment="1" applyProtection="1">
      <alignment horizontal="center"/>
    </xf>
    <xf numFmtId="14" fontId="29" fillId="7" borderId="87" xfId="0" applyNumberFormat="1" applyFont="1" applyFill="1" applyBorder="1" applyAlignment="1" applyProtection="1">
      <alignment horizontal="center"/>
    </xf>
    <xf numFmtId="0" fontId="8" fillId="0" borderId="29" xfId="1" quotePrefix="1" applyFont="1" applyBorder="1" applyAlignment="1" applyProtection="1">
      <alignment horizontal="left" vertical="center" wrapText="1"/>
    </xf>
    <xf numFmtId="4" fontId="23" fillId="0" borderId="15" xfId="1" applyNumberFormat="1" applyFont="1" applyBorder="1" applyProtection="1"/>
    <xf numFmtId="4" fontId="20" fillId="0" borderId="94" xfId="1" applyNumberFormat="1" applyFont="1" applyBorder="1" applyProtection="1"/>
    <xf numFmtId="4" fontId="40" fillId="0" borderId="0" xfId="0" applyNumberFormat="1" applyFont="1" applyProtection="1"/>
    <xf numFmtId="0" fontId="0" fillId="0" borderId="25" xfId="0" pivotButton="1" applyBorder="1"/>
    <xf numFmtId="0" fontId="0" fillId="0" borderId="31" xfId="0" applyBorder="1" applyAlignment="1">
      <alignment horizontal="left"/>
    </xf>
    <xf numFmtId="4" fontId="0" fillId="0" borderId="70" xfId="0" applyNumberFormat="1" applyBorder="1"/>
    <xf numFmtId="4" fontId="0" fillId="0" borderId="84" xfId="0" applyNumberFormat="1" applyBorder="1"/>
    <xf numFmtId="0" fontId="0" fillId="0" borderId="93" xfId="0" applyBorder="1"/>
    <xf numFmtId="4" fontId="0" fillId="0" borderId="98" xfId="0" applyNumberFormat="1" applyBorder="1"/>
    <xf numFmtId="4" fontId="0" fillId="0" borderId="100" xfId="0" applyNumberFormat="1" applyBorder="1"/>
    <xf numFmtId="4" fontId="0" fillId="0" borderId="101" xfId="0" applyNumberFormat="1" applyBorder="1"/>
    <xf numFmtId="0" fontId="0" fillId="0" borderId="103" xfId="0" applyBorder="1"/>
    <xf numFmtId="4" fontId="0" fillId="0" borderId="105" xfId="0" applyNumberFormat="1" applyBorder="1"/>
    <xf numFmtId="4" fontId="0" fillId="0" borderId="93" xfId="0" applyNumberFormat="1" applyBorder="1"/>
    <xf numFmtId="0" fontId="0" fillId="0" borderId="100" xfId="0" applyBorder="1"/>
    <xf numFmtId="0" fontId="0" fillId="0" borderId="104" xfId="0" applyBorder="1"/>
    <xf numFmtId="0" fontId="0" fillId="0" borderId="7" xfId="0" applyFill="1" applyBorder="1" applyAlignment="1">
      <alignment horizontal="left" indent="1"/>
    </xf>
    <xf numFmtId="0" fontId="0" fillId="0" borderId="9" xfId="0" applyFill="1" applyBorder="1" applyAlignment="1">
      <alignment horizontal="left" indent="1"/>
    </xf>
    <xf numFmtId="0" fontId="0" fillId="0" borderId="104" xfId="0" applyFill="1" applyBorder="1" applyAlignment="1">
      <alignment horizontal="left" indent="1"/>
    </xf>
    <xf numFmtId="0" fontId="0" fillId="0" borderId="101" xfId="0" applyBorder="1" applyAlignment="1">
      <alignment wrapText="1"/>
    </xf>
    <xf numFmtId="0" fontId="25" fillId="0" borderId="102" xfId="0" applyFont="1" applyBorder="1"/>
    <xf numFmtId="0" fontId="25" fillId="6" borderId="104" xfId="0" applyFont="1" applyFill="1" applyBorder="1" applyAlignment="1">
      <alignment horizontal="center"/>
    </xf>
    <xf numFmtId="4" fontId="25" fillId="0" borderId="106" xfId="0" applyNumberFormat="1" applyFont="1" applyBorder="1"/>
    <xf numFmtId="4" fontId="25" fillId="0" borderId="7" xfId="0" applyNumberFormat="1" applyFont="1" applyBorder="1"/>
    <xf numFmtId="4" fontId="25" fillId="0" borderId="99" xfId="0" applyNumberFormat="1" applyFont="1" applyBorder="1"/>
    <xf numFmtId="4" fontId="25" fillId="0" borderId="9" xfId="0" applyNumberFormat="1" applyFont="1" applyBorder="1"/>
    <xf numFmtId="4" fontId="25" fillId="0" borderId="102" xfId="0" applyNumberFormat="1" applyFont="1" applyBorder="1"/>
    <xf numFmtId="4" fontId="25" fillId="0" borderId="104" xfId="0" applyNumberFormat="1" applyFont="1" applyBorder="1"/>
    <xf numFmtId="0" fontId="8" fillId="0" borderId="64" xfId="1" quotePrefix="1" applyFont="1" applyBorder="1" applyAlignment="1" applyProtection="1">
      <alignment horizontal="left" vertical="center"/>
    </xf>
    <xf numFmtId="4" fontId="8" fillId="2" borderId="107" xfId="1" quotePrefix="1" applyNumberFormat="1" applyFont="1" applyFill="1" applyBorder="1" applyAlignment="1" applyProtection="1">
      <alignment horizontal="right" vertical="center"/>
    </xf>
    <xf numFmtId="4" fontId="8" fillId="2" borderId="74" xfId="1" quotePrefix="1" applyNumberFormat="1" applyFont="1" applyFill="1" applyBorder="1" applyAlignment="1" applyProtection="1">
      <alignment vertical="center"/>
    </xf>
    <xf numFmtId="4" fontId="8" fillId="4" borderId="65" xfId="1" applyNumberFormat="1" applyFont="1" applyFill="1" applyBorder="1" applyAlignment="1" applyProtection="1">
      <alignment vertical="center"/>
      <protection locked="0"/>
    </xf>
    <xf numFmtId="4" fontId="8" fillId="2" borderId="65" xfId="1" quotePrefix="1" applyNumberFormat="1" applyFont="1" applyFill="1" applyBorder="1" applyAlignment="1" applyProtection="1">
      <alignment vertical="center"/>
    </xf>
    <xf numFmtId="4" fontId="8" fillId="2" borderId="66" xfId="1" applyNumberFormat="1" applyFont="1" applyFill="1" applyBorder="1" applyAlignment="1" applyProtection="1">
      <alignment vertical="center"/>
    </xf>
    <xf numFmtId="0" fontId="7" fillId="0" borderId="25" xfId="1" applyFont="1" applyFill="1" applyBorder="1" applyAlignment="1" applyProtection="1">
      <alignment vertical="top"/>
    </xf>
    <xf numFmtId="0" fontId="7" fillId="0" borderId="28" xfId="1" applyFont="1" applyFill="1" applyBorder="1" applyAlignment="1" applyProtection="1">
      <alignment vertical="top"/>
    </xf>
    <xf numFmtId="0" fontId="41" fillId="0" borderId="0" xfId="0" applyFont="1"/>
    <xf numFmtId="4" fontId="41" fillId="0" borderId="0" xfId="0" applyNumberFormat="1" applyFont="1"/>
    <xf numFmtId="4" fontId="7" fillId="5" borderId="37" xfId="1" applyNumberFormat="1" applyFont="1" applyFill="1" applyBorder="1" applyAlignment="1" applyProtection="1">
      <alignment vertical="center"/>
    </xf>
    <xf numFmtId="8" fontId="12" fillId="0" borderId="0" xfId="0" applyNumberFormat="1" applyFont="1"/>
    <xf numFmtId="8" fontId="8" fillId="2" borderId="63" xfId="1" applyNumberFormat="1" applyFont="1" applyFill="1" applyBorder="1" applyAlignment="1" applyProtection="1">
      <alignment vertical="center"/>
    </xf>
    <xf numFmtId="0" fontId="26" fillId="0" borderId="0" xfId="0" applyFont="1" applyAlignment="1">
      <alignment horizontal="right"/>
    </xf>
    <xf numFmtId="0" fontId="25" fillId="0" borderId="0" xfId="0" applyFont="1"/>
    <xf numFmtId="1" fontId="42" fillId="0" borderId="108" xfId="0" applyNumberFormat="1" applyFont="1" applyFill="1" applyBorder="1" applyAlignment="1">
      <alignment horizontal="left" vertical="top" shrinkToFit="1"/>
    </xf>
    <xf numFmtId="0" fontId="43" fillId="0" borderId="109" xfId="0" applyFont="1" applyFill="1" applyBorder="1" applyAlignment="1">
      <alignment horizontal="left" vertical="top" wrapText="1" indent="3"/>
    </xf>
    <xf numFmtId="0" fontId="0" fillId="0" borderId="0" xfId="0" applyFill="1" applyBorder="1" applyAlignment="1">
      <alignment horizontal="left" vertical="top"/>
    </xf>
    <xf numFmtId="0" fontId="43" fillId="0" borderId="109" xfId="0" applyFont="1" applyFill="1" applyBorder="1" applyAlignment="1">
      <alignment horizontal="left" vertical="top" wrapText="1"/>
    </xf>
    <xf numFmtId="0" fontId="43" fillId="0" borderId="109" xfId="0" applyFont="1" applyFill="1" applyBorder="1" applyAlignment="1">
      <alignment vertical="top" wrapText="1"/>
    </xf>
    <xf numFmtId="167" fontId="42" fillId="0" borderId="109" xfId="0" applyNumberFormat="1" applyFont="1" applyFill="1" applyBorder="1" applyAlignment="1">
      <alignment horizontal="right" vertical="top" indent="1" shrinkToFit="1"/>
    </xf>
    <xf numFmtId="1" fontId="42" fillId="0" borderId="109" xfId="0" applyNumberFormat="1" applyFont="1" applyFill="1" applyBorder="1" applyAlignment="1">
      <alignment horizontal="right" vertical="top" shrinkToFit="1"/>
    </xf>
    <xf numFmtId="0" fontId="43" fillId="0" borderId="109" xfId="0" applyFont="1" applyFill="1" applyBorder="1" applyAlignment="1">
      <alignment horizontal="left" vertical="top" wrapText="1" indent="2"/>
    </xf>
    <xf numFmtId="1" fontId="42" fillId="0" borderId="109" xfId="0" applyNumberFormat="1" applyFont="1" applyFill="1" applyBorder="1" applyAlignment="1">
      <alignment horizontal="right" vertical="top" indent="2" shrinkToFit="1"/>
    </xf>
    <xf numFmtId="1" fontId="42" fillId="0" borderId="110" xfId="0" applyNumberFormat="1" applyFont="1" applyFill="1" applyBorder="1" applyAlignment="1">
      <alignment horizontal="left" vertical="top" shrinkToFit="1"/>
    </xf>
    <xf numFmtId="0" fontId="43" fillId="0" borderId="111" xfId="0" applyFont="1" applyFill="1" applyBorder="1" applyAlignment="1">
      <alignment horizontal="left" vertical="top" wrapText="1"/>
    </xf>
    <xf numFmtId="0" fontId="43" fillId="0" borderId="111" xfId="0" applyFont="1" applyFill="1" applyBorder="1" applyAlignment="1">
      <alignment vertical="top" wrapText="1"/>
    </xf>
    <xf numFmtId="167" fontId="42" fillId="0" borderId="111" xfId="0" applyNumberFormat="1" applyFont="1" applyFill="1" applyBorder="1" applyAlignment="1">
      <alignment horizontal="right" vertical="top" indent="1" shrinkToFit="1"/>
    </xf>
    <xf numFmtId="1" fontId="42" fillId="0" borderId="111" xfId="0" applyNumberFormat="1" applyFont="1" applyFill="1" applyBorder="1" applyAlignment="1">
      <alignment horizontal="right" vertical="top" shrinkToFit="1"/>
    </xf>
    <xf numFmtId="0" fontId="43" fillId="0" borderId="111" xfId="0" applyFont="1" applyFill="1" applyBorder="1" applyAlignment="1">
      <alignment horizontal="left" vertical="top" wrapText="1" indent="2"/>
    </xf>
    <xf numFmtId="1" fontId="42" fillId="0" borderId="111" xfId="0" applyNumberFormat="1" applyFont="1" applyFill="1" applyBorder="1" applyAlignment="1">
      <alignment horizontal="right" vertical="top" indent="2" shrinkToFit="1"/>
    </xf>
    <xf numFmtId="0" fontId="43" fillId="0" borderId="109" xfId="0" applyFont="1" applyFill="1" applyBorder="1" applyAlignment="1">
      <alignment horizontal="right" vertical="top" wrapText="1"/>
    </xf>
    <xf numFmtId="168" fontId="42" fillId="0" borderId="109" xfId="0" applyNumberFormat="1" applyFont="1" applyFill="1" applyBorder="1" applyAlignment="1">
      <alignment horizontal="left" vertical="top" shrinkToFit="1"/>
    </xf>
    <xf numFmtId="0" fontId="43" fillId="0" borderId="111" xfId="0" applyFont="1" applyFill="1" applyBorder="1" applyAlignment="1">
      <alignment horizontal="left" vertical="top" wrapText="1" indent="3"/>
    </xf>
    <xf numFmtId="168" fontId="42" fillId="0" borderId="111" xfId="0" applyNumberFormat="1" applyFont="1" applyFill="1" applyBorder="1" applyAlignment="1">
      <alignment horizontal="left" vertical="top" shrinkToFit="1"/>
    </xf>
    <xf numFmtId="0" fontId="0" fillId="0" borderId="108" xfId="0" applyFill="1" applyBorder="1" applyAlignment="1">
      <alignment horizontal="left" vertical="top" wrapText="1"/>
    </xf>
    <xf numFmtId="0" fontId="43" fillId="0" borderId="111" xfId="0" applyFont="1" applyFill="1" applyBorder="1" applyAlignment="1">
      <alignment horizontal="right" vertical="top" wrapText="1"/>
    </xf>
    <xf numFmtId="0" fontId="0" fillId="0" borderId="0" xfId="0" applyFill="1" applyBorder="1" applyAlignment="1">
      <alignment vertical="top"/>
    </xf>
    <xf numFmtId="4" fontId="43" fillId="0" borderId="109" xfId="0" applyNumberFormat="1" applyFont="1" applyFill="1" applyBorder="1" applyAlignment="1">
      <alignment horizontal="left" vertical="top" wrapText="1" indent="3"/>
    </xf>
    <xf numFmtId="4" fontId="43" fillId="0" borderId="109" xfId="0" applyNumberFormat="1" applyFont="1" applyFill="1" applyBorder="1" applyAlignment="1">
      <alignment horizontal="right" vertical="top" wrapText="1" indent="2"/>
    </xf>
    <xf numFmtId="4" fontId="43" fillId="0" borderId="109" xfId="0" applyNumberFormat="1" applyFont="1" applyFill="1" applyBorder="1" applyAlignment="1">
      <alignment vertical="top" wrapText="1"/>
    </xf>
    <xf numFmtId="4" fontId="43" fillId="0" borderId="111" xfId="0" applyNumberFormat="1" applyFont="1" applyFill="1" applyBorder="1" applyAlignment="1">
      <alignment horizontal="right" vertical="top" wrapText="1" indent="2"/>
    </xf>
    <xf numFmtId="4" fontId="43" fillId="0" borderId="111" xfId="0" applyNumberFormat="1" applyFont="1" applyFill="1" applyBorder="1" applyAlignment="1">
      <alignment vertical="top" wrapText="1"/>
    </xf>
    <xf numFmtId="4" fontId="43" fillId="0" borderId="109" xfId="0" applyNumberFormat="1" applyFont="1" applyFill="1" applyBorder="1" applyAlignment="1">
      <alignment horizontal="right" vertical="top" wrapText="1" indent="3"/>
    </xf>
    <xf numFmtId="4" fontId="43" fillId="0" borderId="111" xfId="0" applyNumberFormat="1" applyFont="1" applyFill="1" applyBorder="1" applyAlignment="1">
      <alignment horizontal="right" vertical="top" wrapText="1" indent="3"/>
    </xf>
    <xf numFmtId="4" fontId="0" fillId="0" borderId="0" xfId="0" applyNumberFormat="1" applyFill="1" applyBorder="1" applyAlignment="1">
      <alignment horizontal="left" vertical="top"/>
    </xf>
    <xf numFmtId="4" fontId="8" fillId="0" borderId="39" xfId="1" applyNumberFormat="1" applyFont="1" applyFill="1" applyBorder="1" applyAlignment="1" applyProtection="1">
      <alignment vertical="center"/>
    </xf>
    <xf numFmtId="4" fontId="8" fillId="0" borderId="63" xfId="1" applyNumberFormat="1" applyFont="1" applyFill="1" applyBorder="1" applyAlignment="1" applyProtection="1">
      <alignment vertical="center"/>
    </xf>
    <xf numFmtId="0" fontId="7" fillId="0" borderId="0" xfId="1" applyFont="1" applyAlignment="1" applyProtection="1">
      <alignment horizontal="center" vertical="center"/>
    </xf>
    <xf numFmtId="0" fontId="8" fillId="0" borderId="0" xfId="1" applyFont="1" applyAlignment="1" applyProtection="1">
      <alignment vertical="center"/>
    </xf>
    <xf numFmtId="4" fontId="8" fillId="0" borderId="0" xfId="1" applyNumberFormat="1" applyFont="1" applyAlignment="1" applyProtection="1">
      <alignment vertical="center"/>
    </xf>
    <xf numFmtId="0" fontId="7" fillId="6" borderId="21" xfId="1" applyFont="1" applyFill="1" applyBorder="1" applyAlignment="1" applyProtection="1">
      <alignment horizontal="center" vertical="center" wrapText="1"/>
    </xf>
    <xf numFmtId="4" fontId="7" fillId="6" borderId="21" xfId="1" quotePrefix="1" applyNumberFormat="1" applyFont="1" applyFill="1" applyBorder="1" applyAlignment="1" applyProtection="1">
      <alignment horizontal="center" vertical="center" wrapText="1"/>
    </xf>
    <xf numFmtId="1" fontId="45" fillId="6" borderId="3" xfId="1" applyNumberFormat="1" applyFont="1" applyFill="1" applyBorder="1" applyAlignment="1" applyProtection="1">
      <alignment horizontal="center" vertical="center" wrapText="1"/>
    </xf>
    <xf numFmtId="1" fontId="45" fillId="6" borderId="4" xfId="1" applyNumberFormat="1" applyFont="1" applyFill="1" applyBorder="1" applyAlignment="1" applyProtection="1">
      <alignment horizontal="center" vertical="center" wrapText="1"/>
    </xf>
    <xf numFmtId="1" fontId="45" fillId="6" borderId="5" xfId="1" applyNumberFormat="1" applyFont="1" applyFill="1" applyBorder="1" applyAlignment="1" applyProtection="1">
      <alignment horizontal="center" vertical="center" wrapText="1"/>
    </xf>
    <xf numFmtId="0" fontId="7" fillId="6" borderId="22" xfId="1" applyFont="1" applyFill="1" applyBorder="1" applyAlignment="1" applyProtection="1">
      <alignment vertical="center"/>
    </xf>
    <xf numFmtId="0" fontId="16" fillId="6" borderId="23" xfId="0" applyFont="1" applyFill="1" applyBorder="1" applyAlignment="1" applyProtection="1">
      <alignment vertical="center"/>
    </xf>
    <xf numFmtId="4" fontId="8" fillId="6" borderId="23" xfId="1" applyNumberFormat="1" applyFont="1" applyFill="1" applyBorder="1" applyAlignment="1" applyProtection="1">
      <alignment vertical="center"/>
    </xf>
    <xf numFmtId="0" fontId="8" fillId="6" borderId="23" xfId="1" applyFont="1" applyFill="1" applyBorder="1" applyAlignment="1" applyProtection="1">
      <alignment vertical="center"/>
    </xf>
    <xf numFmtId="0" fontId="8" fillId="6" borderId="24" xfId="1" applyFont="1" applyFill="1" applyBorder="1" applyAlignment="1" applyProtection="1">
      <alignment vertical="center"/>
    </xf>
    <xf numFmtId="0" fontId="9" fillId="0" borderId="29" xfId="0" applyFont="1" applyBorder="1" applyAlignment="1" applyProtection="1">
      <alignment horizontal="left" vertical="center" wrapText="1" indent="2"/>
    </xf>
    <xf numFmtId="0" fontId="8" fillId="0" borderId="0" xfId="1" applyFont="1" applyFill="1" applyAlignment="1" applyProtection="1">
      <alignment vertical="center"/>
    </xf>
    <xf numFmtId="4" fontId="8" fillId="2" borderId="29" xfId="1" quotePrefix="1" applyNumberFormat="1" applyFont="1" applyFill="1" applyBorder="1" applyAlignment="1" applyProtection="1">
      <alignment horizontal="center" vertical="center"/>
    </xf>
    <xf numFmtId="0" fontId="8" fillId="0" borderId="0" xfId="1" applyFont="1" applyAlignment="1" applyProtection="1">
      <alignment horizontal="center" vertical="center"/>
    </xf>
    <xf numFmtId="0" fontId="8" fillId="0" borderId="63" xfId="1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8" fillId="0" borderId="0" xfId="1" applyFont="1" applyAlignment="1" applyProtection="1">
      <alignment horizontal="left" vertical="center"/>
    </xf>
    <xf numFmtId="3" fontId="8" fillId="0" borderId="63" xfId="1" applyNumberFormat="1" applyFont="1" applyFill="1" applyBorder="1" applyAlignment="1" applyProtection="1">
      <alignment vertical="center"/>
    </xf>
    <xf numFmtId="4" fontId="23" fillId="3" borderId="24" xfId="1" applyNumberFormat="1" applyFont="1" applyFill="1" applyBorder="1" applyProtection="1">
      <protection locked="0"/>
    </xf>
    <xf numFmtId="3" fontId="21" fillId="3" borderId="4" xfId="1" applyNumberFormat="1" applyFont="1" applyFill="1" applyBorder="1" applyProtection="1"/>
    <xf numFmtId="0" fontId="10" fillId="0" borderId="3" xfId="2" applyFont="1" applyBorder="1" applyAlignment="1" applyProtection="1">
      <alignment horizontal="center" vertical="center"/>
    </xf>
    <xf numFmtId="0" fontId="10" fillId="0" borderId="4" xfId="2" applyFont="1" applyBorder="1" applyAlignment="1" applyProtection="1">
      <alignment horizontal="center" vertical="center"/>
    </xf>
    <xf numFmtId="0" fontId="10" fillId="11" borderId="23" xfId="2" applyFont="1" applyFill="1" applyBorder="1" applyAlignment="1" applyProtection="1">
      <alignment horizontal="right" vertical="center" wrapText="1"/>
    </xf>
    <xf numFmtId="4" fontId="5" fillId="2" borderId="14" xfId="0" applyNumberFormat="1" applyFont="1" applyFill="1" applyBorder="1" applyAlignment="1" applyProtection="1">
      <alignment horizontal="right" vertical="center"/>
    </xf>
    <xf numFmtId="4" fontId="5" fillId="2" borderId="13" xfId="0" applyNumberFormat="1" applyFont="1" applyFill="1" applyBorder="1" applyAlignment="1" applyProtection="1">
      <alignment horizontal="right" vertical="center"/>
    </xf>
    <xf numFmtId="4" fontId="5" fillId="2" borderId="17" xfId="0" applyNumberFormat="1" applyFont="1" applyFill="1" applyBorder="1" applyAlignment="1" applyProtection="1">
      <alignment horizontal="right" vertical="center"/>
    </xf>
    <xf numFmtId="0" fontId="7" fillId="5" borderId="3" xfId="0" applyFont="1" applyFill="1" applyBorder="1" applyAlignment="1" applyProtection="1">
      <alignment horizontal="right" vertical="center"/>
    </xf>
    <xf numFmtId="0" fontId="7" fillId="5" borderId="4" xfId="0" applyFont="1" applyFill="1" applyBorder="1" applyAlignment="1" applyProtection="1">
      <alignment horizontal="right" vertical="center"/>
    </xf>
    <xf numFmtId="0" fontId="8" fillId="3" borderId="6" xfId="0" applyNumberFormat="1" applyFont="1" applyFill="1" applyBorder="1" applyAlignment="1" applyProtection="1">
      <alignment horizontal="center" vertical="center"/>
    </xf>
    <xf numFmtId="0" fontId="8" fillId="3" borderId="8" xfId="0" applyNumberFormat="1" applyFont="1" applyFill="1" applyBorder="1" applyAlignment="1" applyProtection="1">
      <alignment horizontal="center" vertical="center"/>
    </xf>
    <xf numFmtId="4" fontId="8" fillId="0" borderId="15" xfId="0" applyNumberFormat="1" applyFont="1" applyBorder="1" applyAlignment="1" applyProtection="1">
      <alignment horizontal="right" vertical="center" wrapText="1"/>
    </xf>
    <xf numFmtId="4" fontId="8" fillId="0" borderId="12" xfId="0" applyNumberFormat="1" applyFont="1" applyBorder="1" applyAlignment="1" applyProtection="1">
      <alignment horizontal="right" vertical="center" wrapText="1"/>
    </xf>
    <xf numFmtId="4" fontId="8" fillId="0" borderId="10" xfId="0" applyNumberFormat="1" applyFont="1" applyBorder="1" applyAlignment="1" applyProtection="1">
      <alignment horizontal="right" vertical="center" wrapText="1"/>
    </xf>
    <xf numFmtId="4" fontId="5" fillId="4" borderId="15" xfId="0" applyNumberFormat="1" applyFont="1" applyFill="1" applyBorder="1" applyAlignment="1" applyProtection="1">
      <alignment horizontal="center" vertical="center"/>
      <protection locked="0"/>
    </xf>
    <xf numFmtId="4" fontId="5" fillId="4" borderId="12" xfId="0" applyNumberFormat="1" applyFont="1" applyFill="1" applyBorder="1" applyAlignment="1" applyProtection="1">
      <alignment horizontal="center" vertical="center"/>
      <protection locked="0"/>
    </xf>
    <xf numFmtId="4" fontId="5" fillId="4" borderId="10" xfId="0" applyNumberFormat="1" applyFont="1" applyFill="1" applyBorder="1" applyAlignment="1" applyProtection="1">
      <alignment horizontal="center" vertical="center"/>
      <protection locked="0"/>
    </xf>
    <xf numFmtId="4" fontId="5" fillId="2" borderId="15" xfId="0" applyNumberFormat="1" applyFont="1" applyFill="1" applyBorder="1" applyAlignment="1" applyProtection="1">
      <alignment horizontal="right" vertical="center"/>
    </xf>
    <xf numFmtId="4" fontId="5" fillId="2" borderId="12" xfId="0" applyNumberFormat="1" applyFont="1" applyFill="1" applyBorder="1" applyAlignment="1" applyProtection="1">
      <alignment horizontal="right" vertical="center"/>
    </xf>
    <xf numFmtId="4" fontId="5" fillId="2" borderId="10" xfId="0" applyNumberFormat="1" applyFont="1" applyFill="1" applyBorder="1" applyAlignment="1" applyProtection="1">
      <alignment horizontal="right" vertical="center"/>
    </xf>
    <xf numFmtId="4" fontId="8" fillId="4" borderId="68" xfId="1" applyNumberFormat="1" applyFont="1" applyFill="1" applyBorder="1" applyAlignment="1" applyProtection="1">
      <alignment horizontal="right" vertical="center"/>
      <protection locked="0"/>
    </xf>
    <xf numFmtId="4" fontId="8" fillId="4" borderId="65" xfId="1" applyNumberFormat="1" applyFont="1" applyFill="1" applyBorder="1" applyAlignment="1" applyProtection="1">
      <alignment horizontal="right" vertical="center"/>
      <protection locked="0"/>
    </xf>
    <xf numFmtId="4" fontId="8" fillId="2" borderId="68" xfId="1" quotePrefix="1" applyNumberFormat="1" applyFont="1" applyFill="1" applyBorder="1" applyAlignment="1" applyProtection="1">
      <alignment horizontal="right" vertical="center"/>
    </xf>
    <xf numFmtId="4" fontId="8" fillId="2" borderId="65" xfId="1" quotePrefix="1" applyNumberFormat="1" applyFont="1" applyFill="1" applyBorder="1" applyAlignment="1" applyProtection="1">
      <alignment horizontal="right" vertical="center"/>
    </xf>
    <xf numFmtId="4" fontId="8" fillId="2" borderId="78" xfId="1" applyNumberFormat="1" applyFont="1" applyFill="1" applyBorder="1" applyAlignment="1" applyProtection="1">
      <alignment horizontal="right" vertical="center"/>
    </xf>
    <xf numFmtId="4" fontId="8" fillId="2" borderId="66" xfId="1" applyNumberFormat="1" applyFont="1" applyFill="1" applyBorder="1" applyAlignment="1" applyProtection="1">
      <alignment horizontal="right" vertical="center"/>
    </xf>
    <xf numFmtId="0" fontId="7" fillId="3" borderId="79" xfId="1" applyFont="1" applyFill="1" applyBorder="1" applyAlignment="1" applyProtection="1">
      <alignment horizontal="left" vertical="center"/>
    </xf>
    <xf numFmtId="0" fontId="7" fillId="3" borderId="80" xfId="1" applyFont="1" applyFill="1" applyBorder="1" applyAlignment="1" applyProtection="1">
      <alignment horizontal="left" vertical="center"/>
    </xf>
    <xf numFmtId="0" fontId="7" fillId="3" borderId="81" xfId="1" applyFont="1" applyFill="1" applyBorder="1" applyAlignment="1" applyProtection="1">
      <alignment horizontal="left" vertical="center"/>
    </xf>
    <xf numFmtId="4" fontId="8" fillId="2" borderId="64" xfId="1" quotePrefix="1" applyNumberFormat="1" applyFont="1" applyFill="1" applyBorder="1" applyAlignment="1" applyProtection="1">
      <alignment horizontal="center" vertical="center" wrapText="1"/>
    </xf>
    <xf numFmtId="4" fontId="8" fillId="2" borderId="74" xfId="1" quotePrefix="1" applyNumberFormat="1" applyFont="1" applyFill="1" applyBorder="1" applyAlignment="1" applyProtection="1">
      <alignment horizontal="center" vertical="center" wrapText="1"/>
    </xf>
    <xf numFmtId="4" fontId="8" fillId="2" borderId="75" xfId="1" quotePrefix="1" applyNumberFormat="1" applyFont="1" applyFill="1" applyBorder="1" applyAlignment="1" applyProtection="1">
      <alignment horizontal="center" vertical="center" wrapText="1"/>
    </xf>
    <xf numFmtId="4" fontId="8" fillId="2" borderId="69" xfId="1" quotePrefix="1" applyNumberFormat="1" applyFont="1" applyFill="1" applyBorder="1" applyAlignment="1" applyProtection="1">
      <alignment horizontal="center" vertical="center" wrapText="1"/>
    </xf>
    <xf numFmtId="4" fontId="8" fillId="2" borderId="76" xfId="1" quotePrefix="1" applyNumberFormat="1" applyFont="1" applyFill="1" applyBorder="1" applyAlignment="1" applyProtection="1">
      <alignment horizontal="center" vertical="center" wrapText="1"/>
    </xf>
    <xf numFmtId="4" fontId="8" fillId="2" borderId="77" xfId="1" quotePrefix="1" applyNumberFormat="1" applyFont="1" applyFill="1" applyBorder="1" applyAlignment="1" applyProtection="1">
      <alignment horizontal="center" vertical="center" wrapText="1"/>
    </xf>
    <xf numFmtId="0" fontId="16" fillId="3" borderId="26" xfId="0" applyFont="1" applyFill="1" applyBorder="1" applyAlignment="1" applyProtection="1">
      <alignment horizontal="left" vertical="center"/>
    </xf>
    <xf numFmtId="0" fontId="16" fillId="3" borderId="27" xfId="0" applyFont="1" applyFill="1" applyBorder="1" applyAlignment="1" applyProtection="1">
      <alignment horizontal="left" vertical="center"/>
    </xf>
    <xf numFmtId="0" fontId="7" fillId="5" borderId="22" xfId="1" applyFont="1" applyFill="1" applyBorder="1" applyAlignment="1" applyProtection="1">
      <alignment horizontal="right" vertical="center"/>
    </xf>
    <xf numFmtId="0" fontId="7" fillId="5" borderId="23" xfId="1" applyFont="1" applyFill="1" applyBorder="1" applyAlignment="1" applyProtection="1">
      <alignment horizontal="right" vertical="center"/>
    </xf>
    <xf numFmtId="0" fontId="7" fillId="5" borderId="37" xfId="1" applyFont="1" applyFill="1" applyBorder="1" applyAlignment="1" applyProtection="1">
      <alignment horizontal="right" vertical="center"/>
    </xf>
    <xf numFmtId="0" fontId="7" fillId="0" borderId="25" xfId="1" applyFont="1" applyFill="1" applyBorder="1" applyAlignment="1" applyProtection="1">
      <alignment horizontal="left" vertical="top"/>
    </xf>
    <xf numFmtId="0" fontId="7" fillId="0" borderId="28" xfId="1" applyFont="1" applyFill="1" applyBorder="1" applyAlignment="1" applyProtection="1">
      <alignment horizontal="left" vertical="top"/>
    </xf>
    <xf numFmtId="0" fontId="7" fillId="0" borderId="31" xfId="1" applyFont="1" applyFill="1" applyBorder="1" applyAlignment="1" applyProtection="1">
      <alignment horizontal="left" vertical="top"/>
    </xf>
    <xf numFmtId="0" fontId="8" fillId="6" borderId="32" xfId="1" applyFont="1" applyFill="1" applyBorder="1" applyAlignment="1" applyProtection="1">
      <alignment horizontal="right" vertical="center"/>
    </xf>
    <xf numFmtId="0" fontId="8" fillId="6" borderId="33" xfId="1" applyFont="1" applyFill="1" applyBorder="1" applyAlignment="1" applyProtection="1">
      <alignment horizontal="right" vertical="center"/>
    </xf>
    <xf numFmtId="0" fontId="8" fillId="6" borderId="34" xfId="1" applyFont="1" applyFill="1" applyBorder="1" applyAlignment="1" applyProtection="1">
      <alignment horizontal="right" vertical="center"/>
    </xf>
    <xf numFmtId="4" fontId="8" fillId="2" borderId="68" xfId="1" quotePrefix="1" applyNumberFormat="1" applyFont="1" applyFill="1" applyBorder="1" applyAlignment="1" applyProtection="1">
      <alignment horizontal="center" vertical="center"/>
    </xf>
    <xf numFmtId="4" fontId="8" fillId="2" borderId="93" xfId="1" quotePrefix="1" applyNumberFormat="1" applyFont="1" applyFill="1" applyBorder="1" applyAlignment="1" applyProtection="1">
      <alignment horizontal="center" vertical="center"/>
    </xf>
    <xf numFmtId="0" fontId="21" fillId="0" borderId="53" xfId="1" applyFont="1" applyFill="1" applyBorder="1" applyAlignment="1" applyProtection="1">
      <alignment horizontal="left" vertical="top"/>
    </xf>
    <xf numFmtId="0" fontId="21" fillId="0" borderId="55" xfId="1" applyFont="1" applyFill="1" applyBorder="1" applyAlignment="1" applyProtection="1">
      <alignment horizontal="left" vertical="top"/>
    </xf>
    <xf numFmtId="0" fontId="21" fillId="0" borderId="57" xfId="1" applyFont="1" applyFill="1" applyBorder="1" applyAlignment="1" applyProtection="1">
      <alignment horizontal="left" vertical="top"/>
    </xf>
    <xf numFmtId="0" fontId="21" fillId="3" borderId="22" xfId="1" applyFont="1" applyFill="1" applyBorder="1" applyAlignment="1" applyProtection="1">
      <alignment horizontal="left"/>
    </xf>
    <xf numFmtId="0" fontId="21" fillId="3" borderId="23" xfId="1" applyFont="1" applyFill="1" applyBorder="1" applyAlignment="1" applyProtection="1">
      <alignment horizontal="left"/>
    </xf>
    <xf numFmtId="4" fontId="23" fillId="0" borderId="14" xfId="1" applyNumberFormat="1" applyFont="1" applyFill="1" applyBorder="1" applyAlignment="1" applyProtection="1">
      <alignment horizontal="right" vertical="center"/>
    </xf>
    <xf numFmtId="4" fontId="23" fillId="0" borderId="13" xfId="1" applyNumberFormat="1" applyFont="1" applyFill="1" applyBorder="1" applyAlignment="1" applyProtection="1">
      <alignment horizontal="right" vertical="center"/>
    </xf>
    <xf numFmtId="0" fontId="34" fillId="0" borderId="22" xfId="0" applyFont="1" applyFill="1" applyBorder="1" applyAlignment="1" applyProtection="1">
      <alignment horizontal="left" vertical="center" wrapText="1"/>
    </xf>
    <xf numFmtId="0" fontId="34" fillId="0" borderId="23" xfId="0" applyFont="1" applyFill="1" applyBorder="1" applyAlignment="1" applyProtection="1">
      <alignment horizontal="left" vertical="center" wrapText="1"/>
    </xf>
    <xf numFmtId="0" fontId="7" fillId="0" borderId="0" xfId="1" applyFont="1" applyAlignment="1" applyProtection="1">
      <alignment horizontal="justify" vertical="center" wrapText="1"/>
    </xf>
    <xf numFmtId="0" fontId="7" fillId="0" borderId="83" xfId="1" applyFont="1" applyFill="1" applyBorder="1" applyAlignment="1" applyProtection="1">
      <alignment horizontal="center" vertical="center"/>
    </xf>
    <xf numFmtId="4" fontId="8" fillId="2" borderId="112" xfId="1" quotePrefix="1" applyNumberFormat="1" applyFont="1" applyFill="1" applyBorder="1" applyAlignment="1" applyProtection="1">
      <alignment horizontal="center" vertical="center"/>
    </xf>
    <xf numFmtId="4" fontId="8" fillId="2" borderId="29" xfId="1" quotePrefix="1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26" fillId="0" borderId="0" xfId="0" applyFont="1" applyAlignment="1">
      <alignment horizontal="left" wrapText="1"/>
    </xf>
    <xf numFmtId="0" fontId="39" fillId="13" borderId="0" xfId="0" applyFont="1" applyFill="1" applyAlignment="1">
      <alignment wrapText="1"/>
    </xf>
    <xf numFmtId="0" fontId="0" fillId="6" borderId="95" xfId="0" applyFill="1" applyBorder="1" applyAlignment="1">
      <alignment horizontal="center"/>
    </xf>
    <xf numFmtId="0" fontId="0" fillId="6" borderId="96" xfId="0" applyFill="1" applyBorder="1" applyAlignment="1">
      <alignment horizontal="center"/>
    </xf>
    <xf numFmtId="0" fontId="0" fillId="6" borderId="97" xfId="0" applyFill="1" applyBorder="1" applyAlignment="1">
      <alignment horizontal="center"/>
    </xf>
  </cellXfs>
  <cellStyles count="10">
    <cellStyle name="Heading 1 2" xfId="5"/>
    <cellStyle name="Normal 2" xfId="2"/>
    <cellStyle name="Normal 3" xfId="3"/>
    <cellStyle name="Normal 4" xfId="4"/>
    <cellStyle name="Normal 5" xfId="9"/>
    <cellStyle name="Normal_ND03-Sažetak" xfId="1"/>
    <cellStyle name="Normal_ND03-Sažetak 2" xfId="8"/>
    <cellStyle name="Normalno" xfId="0" builtinId="0"/>
    <cellStyle name="Obično 2" xfId="6"/>
    <cellStyle name="Obično_POPIS" xfId="7"/>
  </cellStyles>
  <dxfs count="21"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19</xdr:row>
      <xdr:rowOff>66675</xdr:rowOff>
    </xdr:from>
    <xdr:to>
      <xdr:col>3</xdr:col>
      <xdr:colOff>0</xdr:colOff>
      <xdr:row>24</xdr:row>
      <xdr:rowOff>63500</xdr:rowOff>
    </xdr:to>
    <xdr:grpSp>
      <xdr:nvGrpSpPr>
        <xdr:cNvPr id="2" name="Group 1"/>
        <xdr:cNvGrpSpPr>
          <a:grpSpLocks noChangeAspect="1"/>
        </xdr:cNvGrpSpPr>
      </xdr:nvGrpSpPr>
      <xdr:grpSpPr bwMode="auto">
        <a:xfrm>
          <a:off x="4333875" y="4233863"/>
          <a:ext cx="928688" cy="830262"/>
          <a:chOff x="1406" y="13433"/>
          <a:chExt cx="1573" cy="1559"/>
        </a:xfrm>
      </xdr:grpSpPr>
      <xdr:sp macro="" textlink="">
        <xdr:nvSpPr>
          <xdr:cNvPr id="3" name="Text Box 4"/>
          <xdr:cNvSpPr txBox="1">
            <a:spLocks noChangeAspect="1" noChangeArrowheads="1"/>
          </xdr:cNvSpPr>
        </xdr:nvSpPr>
        <xdr:spPr bwMode="auto">
          <a:xfrm>
            <a:off x="1666" y="14013"/>
            <a:ext cx="1109" cy="54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7200" tIns="7200" rIns="7200" bIns="7200" anchor="t" anchorCtr="0" upright="1">
            <a:noAutofit/>
          </a:bodyPr>
          <a:lstStyle/>
          <a:p>
            <a:pPr algn="ctr">
              <a:lnSpc>
                <a:spcPct val="115000"/>
              </a:lnSpc>
              <a:spcAft>
                <a:spcPts val="1000"/>
              </a:spcAft>
            </a:pPr>
            <a:r>
              <a:rPr lang="en-US" sz="1200">
                <a:solidFill>
                  <a:srgbClr val="BFBFBF"/>
                </a:solidFill>
                <a:effectLst/>
                <a:latin typeface="Cambria"/>
                <a:ea typeface="Calibri"/>
                <a:cs typeface="Times New Roman"/>
              </a:rPr>
              <a:t>m.p.</a:t>
            </a:r>
            <a:endParaRPr lang="en-US" sz="1100">
              <a:effectLst/>
              <a:latin typeface="Calibri"/>
              <a:ea typeface="Calibri"/>
              <a:cs typeface="Times New Roman"/>
            </a:endParaRPr>
          </a:p>
        </xdr:txBody>
      </xdr:sp>
      <xdr:sp macro="" textlink="">
        <xdr:nvSpPr>
          <xdr:cNvPr id="4" name="Oval 3"/>
          <xdr:cNvSpPr>
            <a:spLocks noChangeAspect="1" noChangeArrowheads="1"/>
          </xdr:cNvSpPr>
        </xdr:nvSpPr>
        <xdr:spPr bwMode="auto">
          <a:xfrm>
            <a:off x="1406" y="13433"/>
            <a:ext cx="1573" cy="1559"/>
          </a:xfrm>
          <a:prstGeom prst="ellipse">
            <a:avLst/>
          </a:prstGeom>
          <a:noFill/>
          <a:ln w="25400" cap="rnd">
            <a:pattFill prst="dkUpDiag">
              <a:fgClr>
                <a:srgbClr val="C0C0C0"/>
              </a:fgClr>
              <a:bgClr>
                <a:srgbClr val="FFFFFF"/>
              </a:bgClr>
            </a:patt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endParaRPr lang="en-US"/>
          </a:p>
        </xdr:txBody>
      </xdr:sp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tprpic/Desktop/popis%20osnovnih%20sredstava_obra&#273;eno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anja Prpić" refreshedDate="43049.529343865739" createdVersion="4" refreshedVersion="4" minRefreshableVersion="3" recordCount="6241">
  <cacheSource type="worksheet">
    <worksheetSource ref="A1:N6242" sheet="List1 (3)" r:id="rId2"/>
  </cacheSource>
  <cacheFields count="14">
    <cacheField name="BR" numFmtId="0">
      <sharedItems containsSemiMixedTypes="0" containsString="0" containsNumber="1" containsInteger="1" minValue="1" maxValue="1"/>
    </cacheField>
    <cacheField name="PREDMET " numFmtId="0">
      <sharedItems/>
    </cacheField>
    <cacheField name="PREDMET OSIGURANJA" numFmtId="0">
      <sharedItems count="7">
        <s v="SITNI INVENTAR"/>
        <s v="NAMJEŠTAJ"/>
        <s v="OPREMA"/>
        <s v="NEOSIGURLJIVO"/>
        <s v="OSTALA OPREMA"/>
        <s v="EL OPREMA"/>
        <s v="OBJEKT"/>
      </sharedItems>
    </cacheField>
    <cacheField name="Inventarski" numFmtId="0">
      <sharedItems containsBlank="1" containsMixedTypes="1" containsNumber="1" containsInteger="1" minValue="100800" maxValue="110245"/>
    </cacheField>
    <cacheField name="Org." numFmtId="0">
      <sharedItems/>
    </cacheField>
    <cacheField name="N a z i v" numFmtId="0">
      <sharedItems containsBlank="1"/>
    </cacheField>
    <cacheField name="Datum nabave" numFmtId="0">
      <sharedItems containsBlank="1" containsMixedTypes="1" containsNumber="1" minValue="1.97" maxValue="12.99"/>
    </cacheField>
    <cacheField name="Jmj" numFmtId="0">
      <sharedItems containsBlank="1" containsMixedTypes="1" containsNumber="1" containsInteger="1" minValue="1" maxValue="26"/>
    </cacheField>
    <cacheField name="Količina" numFmtId="0">
      <sharedItems containsString="0" containsBlank="1" containsNumber="1" containsInteger="1" minValue="0" maxValue="395"/>
    </cacheField>
    <cacheField name="Nabavna" numFmtId="0">
      <sharedItems containsString="0" containsBlank="1" containsNumber="1" minValue="9.6199999999999992" maxValue="24208316.399999999"/>
    </cacheField>
    <cacheField name="Akumulirana" numFmtId="0">
      <sharedItems containsString="0" containsBlank="1" containsNumber="1" minValue="0" maxValue="8138347.0300000003"/>
    </cacheField>
    <cacheField name="Netto" numFmtId="0">
      <sharedItems containsString="0" containsBlank="1" containsNumber="1" minValue="0" maxValue="16069969.369999999"/>
    </cacheField>
    <cacheField name="stvarna procijenjena" numFmtId="2">
      <sharedItems containsSemiMixedTypes="0" containsString="0" containsNumber="1" minValue="0" maxValue="16069969.369999999"/>
    </cacheField>
    <cacheField name="način osiguranja" numFmtId="0">
      <sharedItems count="4">
        <s v="nova vrijednost"/>
        <s v="stvarna uporabna"/>
        <s v="ugovorna vrijednost"/>
        <e v="#VALUE!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anja Prpić" refreshedDate="43049.530335185184" createdVersion="4" refreshedVersion="4" minRefreshableVersion="3" recordCount="6240">
  <cacheSource type="worksheet">
    <worksheetSource ref="A1:N6241" sheet="os_17"/>
  </cacheSource>
  <cacheFields count="14">
    <cacheField name="BR" numFmtId="0">
      <sharedItems containsSemiMixedTypes="0" containsString="0" containsNumber="1" containsInteger="1" minValue="1" maxValue="1"/>
    </cacheField>
    <cacheField name="PREDMET " numFmtId="0">
      <sharedItems count="18">
        <s v="SITNI INVENTAR"/>
        <s v="NAMJEŠTAJ"/>
        <s v="OPREMA ZA RAD"/>
        <s v="OPREMA ZA RAD - ŠKOLSKA UČILA MEH"/>
        <s v="OPREMA ZA RAD - ŠKOLSKA UČILA OSTALO"/>
        <s v="OPREMA ZA ZNANSTV.ISTRAŽ.RAD U LABOR"/>
        <s v="OPREMA ZA ZNANSV.ISTR.RAD-OSTALA"/>
        <s v="NEOSIGURLJIVO"/>
        <s v="SPEC. I UNIV.ALATI I OPREMA "/>
        <s v="OPREMA ZA ČIŠČENJE I UREĐIVANJE"/>
        <s v="PEĆI"/>
        <s v="UREDSKI NAMJEŠTAJ"/>
        <s v="ELEKTRIČNI I PISAĆI STROJEVI"/>
        <s v="EL OPREMA (AUDIO/VIDEO /OPREMA ZA SNIMANJE I UMNOŽ...)"/>
        <s v="OSTALA OPREMA"/>
        <s v="MJERNI UREĐAJI"/>
        <s v="OPREMA I PRIBOR ZA PROTUP.ZAŠTITU"/>
        <s v="OBJEKT"/>
      </sharedItems>
    </cacheField>
    <cacheField name="PREDMET OSIGURANJA" numFmtId="0">
      <sharedItems count="7">
        <s v="SITNI INVENTAR"/>
        <s v="NAMJEŠTAJ"/>
        <s v="OPREMA"/>
        <s v="NEOSIGURLJIVO"/>
        <s v="OSTALA OPREMA"/>
        <s v="EL OPREMA"/>
        <s v="OBJEKT"/>
      </sharedItems>
    </cacheField>
    <cacheField name="Inventarski" numFmtId="0">
      <sharedItems containsBlank="1" containsMixedTypes="1" containsNumber="1" containsInteger="1" minValue="100800" maxValue="110245"/>
    </cacheField>
    <cacheField name="Org." numFmtId="0">
      <sharedItems/>
    </cacheField>
    <cacheField name="N a z i v" numFmtId="0">
      <sharedItems/>
    </cacheField>
    <cacheField name="Datum nabave" numFmtId="0">
      <sharedItems containsBlank="1" containsMixedTypes="1" containsNumber="1" minValue="1.97" maxValue="12.99"/>
    </cacheField>
    <cacheField name="Jmj" numFmtId="0">
      <sharedItems containsBlank="1" containsMixedTypes="1" containsNumber="1" containsInteger="1" minValue="1" maxValue="26"/>
    </cacheField>
    <cacheField name="Količina" numFmtId="0">
      <sharedItems containsString="0" containsBlank="1" containsNumber="1" containsInteger="1" minValue="0" maxValue="2"/>
    </cacheField>
    <cacheField name="Nabavna" numFmtId="0">
      <sharedItems containsString="0" containsBlank="1" containsNumber="1" minValue="9.6199999999999992" maxValue="24208316.399999999" count="2803">
        <n v="554.49"/>
        <n v="531.53"/>
        <n v="55.35"/>
        <n v="351.75"/>
        <n v="566.14"/>
        <n v="35.909999999999997"/>
        <n v="341.6"/>
        <n v="399"/>
        <n v="2010.84"/>
        <n v="2362.5"/>
        <n v="79"/>
        <n v="518.80999999999995"/>
        <n v="1000"/>
        <n v="712.68"/>
        <n v="299"/>
        <n v="199"/>
        <n v="2012.84"/>
        <n v="1488.91"/>
        <n v="480.82"/>
        <n v="463.7"/>
        <n v="153.27000000000001"/>
        <n v="172.29"/>
        <n v="517.08000000000004"/>
        <n v="499"/>
        <n v="819"/>
        <n v="539.9"/>
        <n v="592.76"/>
        <n v="847.92"/>
        <n v="291.58"/>
        <n v="138"/>
        <n v="291.89999999999998"/>
        <n v="625"/>
        <n v="139.65"/>
        <n v="2420"/>
        <n v="537.5"/>
        <n v="1413.13"/>
        <n v="131.49"/>
        <n v="162.94"/>
        <n v="150"/>
        <n v="419"/>
        <n v="99.9"/>
        <n v="302.06"/>
        <n v="352.58"/>
        <n v="1037"/>
        <n v="704.55"/>
        <n v="714.41"/>
        <n v="343.31"/>
        <n v="271.57"/>
        <n v="439"/>
        <n v="1189.96"/>
        <n v="833.26"/>
        <n v="209.9"/>
        <n v="179.9"/>
        <n v="797"/>
        <n v="135"/>
        <n v="125.99"/>
        <n v="152.99"/>
        <n v="153"/>
        <n v="126"/>
        <n v="144"/>
        <n v="2074"/>
        <n v="126.82"/>
        <n v="689.81"/>
        <n v="267.73"/>
        <n v="471.4"/>
        <n v="498.15"/>
        <n v="162"/>
        <n v="143.99"/>
        <n v="134.99"/>
        <n v="166.05"/>
        <n v="171.39"/>
        <n v="2399"/>
        <n v="308.99"/>
        <n v="191.4"/>
        <n v="738.27"/>
        <n v="685.77"/>
        <n v="685.76"/>
        <n v="578.30999999999995"/>
        <n v="188.34"/>
        <n v="1000.53"/>
        <n v="1000.54"/>
        <n v="198"/>
        <n v="63"/>
        <n v="418.2"/>
        <n v="1105.77"/>
        <n v="487.08"/>
        <n v="384.57"/>
        <n v="736.26"/>
        <n v="120"/>
        <n v="546.11"/>
        <n v="207.38"/>
        <n v="223.86"/>
        <n v="531.55999999999995"/>
        <n v="957.04"/>
        <n v="143.69999999999999"/>
        <n v="164.63"/>
        <n v="164.64"/>
        <n v="115.5"/>
        <n v="614.54999999999995"/>
        <n v="240.75"/>
        <n v="1078.8"/>
        <n v="160"/>
        <n v="370.08"/>
        <n v="988.46"/>
        <n v="557"/>
        <n v="2933.13"/>
        <n v="2692.64"/>
        <n v="576.24"/>
        <n v="796.05"/>
        <n v="910.1"/>
        <n v="2778.2"/>
        <n v="1424.61"/>
        <n v="2237.5"/>
        <n v="353.75"/>
        <n v="374.28"/>
        <n v="912.5"/>
        <n v="123.75"/>
        <n v="360.74"/>
        <n v="1240.6600000000001"/>
        <n v="3318.63"/>
        <n v="1250"/>
        <n v="2500"/>
        <n v="1043.75"/>
        <n v="590"/>
        <n v="637.5"/>
        <n v="609.82000000000005"/>
        <n v="508.55"/>
        <n v="182.55"/>
        <n v="374.18"/>
        <n v="967.17"/>
        <n v="2937.5"/>
        <n v="398.75"/>
        <n v="268.42"/>
        <n v="600"/>
        <n v="718.75"/>
        <n v="450"/>
        <n v="333.08"/>
        <n v="168.36"/>
        <n v="525.01"/>
        <n v="463.6"/>
        <n v="189.61"/>
        <n v="230.58"/>
        <n v="142.74"/>
        <n v="629"/>
        <n v="1084.58"/>
        <n v="517.07000000000005"/>
        <n v="1067.5"/>
        <n v="192.66"/>
        <n v="349"/>
        <n v="180.38"/>
        <n v="664.9"/>
        <n v="237.4"/>
        <n v="170.92"/>
        <n v="441.65"/>
        <n v="369"/>
        <n v="335.5"/>
        <n v="318.2"/>
        <n v="299.89"/>
        <n v="1201.83"/>
        <n v="949.17"/>
        <n v="306.01"/>
        <n v="347.74"/>
        <n v="241.35"/>
        <n v="1148.6400000000001"/>
        <n v="1533.36"/>
        <n v="950"/>
        <n v="771.64"/>
        <n v="1523.97"/>
        <n v="170"/>
        <n v="169.99"/>
        <n v="155"/>
        <n v="3144.58"/>
        <n v="650.25"/>
        <n v="268.88"/>
        <n v="788.84"/>
        <n v="161.77000000000001"/>
        <n v="216.45"/>
        <n v="626.6"/>
        <n v="2274.09"/>
        <n v="128.25"/>
        <n v="1429.13"/>
        <n v="169.48"/>
        <n v="262.08999999999997"/>
        <n v="1011.25"/>
        <n v="2654"/>
        <n v="549"/>
        <n v="132.38"/>
        <n v="1550.76"/>
        <n v="257.20999999999998"/>
        <n v="257.22000000000003"/>
        <n v="2169"/>
        <n v="1486.44"/>
        <n v="279.08999999999997"/>
        <n v="739.78"/>
        <n v="1837.5"/>
        <n v="153.72"/>
        <n v="367.7"/>
        <n v="395"/>
        <n v="261.08"/>
        <n v="711.26"/>
        <n v="649"/>
        <n v="289.01"/>
        <n v="200"/>
        <n v="229"/>
        <n v="1519.05"/>
        <n v="189"/>
        <n v="2175"/>
        <n v="1817.86"/>
        <n v="851.53"/>
        <n v="918.48"/>
        <n v="918.47"/>
        <n v="1081.1199999999999"/>
        <n v="1272.49"/>
        <n v="1618.75"/>
        <n v="1036.25"/>
        <n v="3978.84"/>
        <n v="707.31"/>
        <n v="335.2"/>
        <n v="343.2"/>
        <n v="581.1"/>
        <n v="312.29000000000002"/>
        <n v="477.19"/>
        <n v="51.6"/>
        <n v="472.89"/>
        <n v="472.9"/>
        <n v="222.46"/>
        <n v="426.89"/>
        <n v="438.91"/>
        <n v="493.02"/>
        <n v="1193.75"/>
        <n v="1784.9"/>
        <n v="306.64"/>
        <n v="2318.0300000000002"/>
        <n v="609.15"/>
        <n v="172.28"/>
        <n v="353.47"/>
        <n v="279"/>
        <n v="249"/>
        <n v="138.49"/>
        <n v="785.68"/>
        <n v="233.01"/>
        <n v="322.83999999999997"/>
        <n v="200.67"/>
        <n v="200.66"/>
        <n v="1212.0999999999999"/>
        <n v="485"/>
        <n v="362.5"/>
        <n v="4423.55"/>
        <n v="429.1"/>
        <n v="430.39"/>
        <n v="949.98"/>
        <n v="752.76"/>
        <n v="1589.27"/>
        <n v="1369.93"/>
        <n v="424.8"/>
        <n v="406.82"/>
        <n v="577.5"/>
        <n v="1869.29"/>
        <n v="630"/>
        <n v="1013.8"/>
        <n v="1500"/>
        <n v="1187.5"/>
        <n v="132.30000000000001"/>
        <n v="78.400000000000006"/>
        <n v="231.8"/>
        <n v="395.28"/>
        <n v="115"/>
        <n v="253.83"/>
        <n v="513.62"/>
        <n v="315.98"/>
        <n v="1654.32"/>
        <n v="1971.52"/>
        <n v="671"/>
        <n v="890.6"/>
        <n v="371.19"/>
        <n v="821.91"/>
        <n v="1212.78"/>
        <n v="546.62"/>
        <n v="812.21"/>
        <n v="326.95999999999998"/>
        <n v="243.96"/>
        <n v="435.28"/>
        <n v="1258.25"/>
        <n v="1315.94"/>
        <n v="864.59"/>
        <n v="1900"/>
        <n v="161.55000000000001"/>
        <n v="485.55"/>
        <n v="181.58"/>
        <n v="382.96"/>
        <n v="1259.4000000000001"/>
        <n v="231.26"/>
        <n v="1048.3499999999999"/>
        <n v="1159.21"/>
        <n v="431.92"/>
        <n v="290.99"/>
        <n v="108.99"/>
        <n v="34.9"/>
        <n v="99"/>
        <n v="629.99"/>
        <n v="308.13"/>
        <n v="1975.88"/>
        <n v="1437"/>
        <n v="163.88"/>
        <n v="338.01"/>
        <n v="597.34"/>
        <n v="870.62"/>
        <n v="124.96"/>
        <n v="259.64999999999998"/>
        <n v="210"/>
        <n v="250"/>
        <n v="270"/>
        <n v="443.02"/>
        <n v="990"/>
        <n v="2150"/>
        <n v="1050"/>
        <n v="456.25"/>
        <n v="462.5"/>
        <n v="481.25"/>
        <n v="531.25"/>
        <n v="103.87"/>
        <n v="472.14"/>
        <n v="827.5"/>
        <n v="1461.33"/>
        <n v="1049"/>
        <n v="1849"/>
        <n v="384"/>
        <n v="108.59"/>
        <n v="389"/>
        <n v="1632.28"/>
        <n v="386.1"/>
        <n v="377.1"/>
        <n v="699"/>
        <n v="466.71"/>
        <n v="313.3"/>
        <n v="321.12"/>
        <n v="2016.9"/>
        <n v="349.89"/>
        <n v="95.99"/>
        <n v="1446"/>
        <n v="760"/>
        <n v="286"/>
        <n v="1694.23"/>
        <n v="412.5"/>
        <n v="127.5"/>
        <n v="530"/>
        <n v="608.75"/>
        <n v="690"/>
        <n v="3400"/>
        <n v="2261.8000000000002"/>
        <n v="900"/>
        <n v="1485"/>
        <n v="1256.25"/>
        <n v="3300"/>
        <n v="1354.53"/>
        <n v="238"/>
        <n v="979"/>
        <n v="477.24"/>
        <n v="139"/>
        <n v="1200.3900000000001"/>
        <n v="103.86"/>
        <n v="1323.39"/>
        <n v="594.01"/>
        <n v="1659.45"/>
        <n v="992.73"/>
        <n v="615.36"/>
        <n v="615.37"/>
        <n v="1446.05"/>
        <n v="330.78"/>
        <n v="342.64"/>
        <n v="2231.2199999999998"/>
        <n v="1023.86"/>
        <n v="434.76"/>
        <n v="870.42"/>
        <n v="796.06"/>
        <n v="673.3"/>
        <n v="284"/>
        <n v="322.16000000000003"/>
        <n v="323.33"/>
        <n v="844.64"/>
        <n v="117.9"/>
        <n v="157.9"/>
        <n v="974"/>
        <n v="2133.02"/>
        <n v="359"/>
        <n v="311.35000000000002"/>
        <n v="298.47000000000003"/>
        <n v="298.48"/>
        <n v="700.45"/>
        <n v="256.33999999999997"/>
        <n v="728.18"/>
        <n v="470.97"/>
        <n v="693.82"/>
        <n v="375.76"/>
        <n v="82.71"/>
        <n v="413.33"/>
        <n v="413.34"/>
        <n v="249.99"/>
        <n v="449.99"/>
        <n v="836.14"/>
        <n v="145.78"/>
        <n v="488"/>
        <n v="556.84"/>
        <n v="2801.04"/>
        <n v="186.85"/>
        <n v="185.18"/>
        <n v="670.5"/>
        <n v="648.29999999999995"/>
        <n v="1365.4"/>
        <n v="311.2"/>
        <n v="565.22"/>
        <n v="858.27"/>
        <n v="600.20000000000005"/>
        <n v="475.8"/>
        <n v="149"/>
        <n v="2349.7199999999998"/>
        <n v="759"/>
        <n v="247.75"/>
        <n v="348.6"/>
        <n v="274.87"/>
        <n v="274.88"/>
        <n v="223.99"/>
        <n v="863.92"/>
        <n v="291.87"/>
        <n v="493"/>
        <n v="1311.16"/>
        <n v="3463.2"/>
        <n v="180.75"/>
        <n v="1062.6199999999999"/>
        <n v="367.69"/>
        <n v="394.91"/>
        <n v="627.69000000000005"/>
        <n v="248.75"/>
        <n v="2143.5300000000002"/>
        <n v="370.07"/>
        <n v="736.27"/>
        <n v="759.29"/>
        <n v="946.98"/>
        <n v="986"/>
        <n v="1674.4"/>
        <n v="1346.79"/>
        <n v="333.33"/>
        <n v="1260"/>
        <n v="584.30999999999995"/>
        <n v="584.29999999999995"/>
        <n v="210.44"/>
        <n v="1610.45"/>
        <n v="2425"/>
        <n v="1312.5"/>
        <n v="805"/>
        <n v="492"/>
        <n v="328"/>
        <n v="386.91"/>
        <n v="330"/>
        <n v="565.05999999999995"/>
        <n v="565.04"/>
        <n v="604.83000000000004"/>
        <n v="189.99"/>
        <n v="1533.25"/>
        <n v="365.56"/>
        <n v="522.5"/>
        <n v="2287.9499999999998"/>
        <n v="1899.05"/>
        <n v="849"/>
        <n v="925.35"/>
        <n v="824.5"/>
        <n v="451.8"/>
        <n v="756.25"/>
        <n v="131.25"/>
        <n v="798.75"/>
        <n v="409.07"/>
        <n v="409.06"/>
        <n v="758"/>
        <n v="937.83"/>
        <n v="457.68"/>
        <n v="1118.98"/>
        <n v="568.75"/>
        <n v="1352"/>
        <n v="1093.75"/>
        <n v="653"/>
        <n v="1202.5"/>
        <n v="840.63"/>
        <n v="901.88"/>
        <n v="1107.96"/>
        <n v="720.54"/>
        <n v="2390"/>
        <n v="554.62"/>
        <n v="663.2"/>
        <n v="127.18"/>
        <n v="546.51"/>
        <n v="1695.7"/>
        <n v="1599.61"/>
        <n v="124.15"/>
        <n v="522.79999999999995"/>
        <n v="2355.12"/>
        <n v="357.06"/>
        <n v="2204.41"/>
        <n v="423.92"/>
        <n v="847.84"/>
        <n v="1848.33"/>
        <n v="522.80999999999995"/>
        <n v="401.29"/>
        <n v="847.86"/>
        <n v="961"/>
        <n v="214.74"/>
        <n v="1410.62"/>
        <n v="551.11"/>
        <n v="1494.45"/>
        <n v="787.2"/>
        <n v="1130.46"/>
        <n v="226.25"/>
        <n v="354"/>
        <n v="178.22"/>
        <n v="178.21"/>
        <n v="729.8"/>
        <n v="678.21"/>
        <n v="509.77"/>
        <n v="1053.48"/>
        <n v="455.34"/>
        <n v="114.64"/>
        <n v="141.34"/>
        <n v="28.27"/>
        <n v="70.7"/>
        <n v="2181.87"/>
        <n v="113.04"/>
        <n v="565.64"/>
        <n v="4278.93"/>
        <n v="141.32"/>
        <n v="452.18"/>
        <n v="452.19"/>
        <n v="114.71"/>
        <n v="56.57"/>
        <n v="141.33000000000001"/>
        <n v="61.4"/>
        <n v="491.71"/>
        <n v="491.73"/>
        <n v="56.51"/>
        <n v="1413.09"/>
        <n v="56.53"/>
        <n v="226.11"/>
        <n v="61.33"/>
        <n v="899.01"/>
        <n v="216.87"/>
        <n v="1046.76"/>
        <n v="925.44"/>
        <n v="1438.63"/>
        <n v="575.35"/>
        <n v="1937.25"/>
        <n v="701.1"/>
        <n v="8371.4500000000007"/>
        <n v="1639.12"/>
        <n v="1695.68"/>
        <n v="904.34"/>
        <n v="396.43"/>
        <n v="2091.35"/>
        <n v="847.91"/>
        <n v="282.61"/>
        <n v="474.43"/>
        <n v="424.65"/>
        <n v="476.98"/>
        <n v="1978.3"/>
        <n v="1978.29"/>
        <n v="367.39"/>
        <n v="396.36"/>
        <n v="56.54"/>
        <n v="56.52"/>
        <n v="424.59"/>
        <n v="2364.36"/>
        <n v="1290"/>
        <n v="1493.28"/>
        <n v="3135.89"/>
        <n v="1421.93"/>
        <n v="1854.52"/>
        <n v="109.8"/>
        <n v="260.77999999999997"/>
        <n v="699.9"/>
        <n v="1884.17"/>
        <n v="1311.94"/>
        <n v="1247.52"/>
        <n v="1126.21"/>
        <n v="6211.97"/>
        <n v="226.53"/>
        <n v="157.94"/>
        <n v="678.26"/>
        <n v="254.35"/>
        <n v="359.9"/>
        <n v="164.95"/>
        <n v="11387.72"/>
        <n v="452.17"/>
        <n v="176.03"/>
        <n v="1830.05"/>
        <n v="1387.49"/>
        <n v="217.54"/>
        <n v="3804.81"/>
        <n v="118.78"/>
        <n v="1699.01"/>
        <n v="164.97"/>
        <n v="169.59"/>
        <n v="1467"/>
        <n v="1841.4"/>
        <n v="20015"/>
        <n v="2649.6"/>
        <n v="1894.5"/>
        <n v="2832.3"/>
        <n v="3745.8"/>
        <n v="384.3"/>
        <n v="642.23"/>
        <n v="232.78"/>
        <n v="2586.88"/>
        <n v="3038.17"/>
        <n v="500.2"/>
        <n v="218.38"/>
        <n v="959.8"/>
        <n v="1179.8900000000001"/>
        <n v="748.3"/>
        <n v="1832.44"/>
        <n v="751.52"/>
        <n v="965.19"/>
        <n v="799.83"/>
        <n v="1017.77"/>
        <n v="2262.08"/>
        <n v="1089.7"/>
        <n v="406.89"/>
        <n v="318.91000000000003"/>
        <n v="318.85000000000002"/>
        <n v="280.98"/>
        <n v="1419.84"/>
        <n v="617.32000000000005"/>
        <n v="1834.78"/>
        <n v="2491.85"/>
        <n v="561.20000000000005"/>
        <n v="1600"/>
        <n v="4697.1000000000004"/>
        <n v="3736.6"/>
        <n v="23625.3"/>
        <n v="12648.35"/>
        <n v="4864.75"/>
        <n v="19812.8"/>
        <n v="14417.35"/>
        <n v="11852.3"/>
        <n v="26977.25"/>
        <n v="16717.05"/>
        <n v="8225.85"/>
        <n v="5218.55"/>
        <n v="2476.6"/>
        <n v="10967.8"/>
        <n v="6014.6"/>
        <n v="9110.35"/>
        <n v="4883.05"/>
        <n v="2609.2800000000002"/>
        <n v="1238.3"/>
        <n v="972.95"/>
        <n v="1105.6199999999999"/>
        <n v="1105.6300000000001"/>
        <n v="663.37"/>
        <n v="663.4"/>
        <n v="7606.7"/>
        <n v="4953.2"/>
        <n v="1149.8499999999999"/>
        <n v="895.44"/>
        <n v="940.95"/>
        <n v="2112.16"/>
        <n v="4317.3"/>
        <n v="1992.6"/>
        <n v="36604.800000000003"/>
        <n v="4782.24"/>
        <n v="5490"/>
        <n v="21493.35"/>
        <n v="24235.3"/>
        <n v="2020.28"/>
        <n v="431.73"/>
        <n v="5092.2"/>
        <n v="1439.1"/>
        <n v="9162.9599999999991"/>
        <n v="4583.28"/>
        <n v="1180.8"/>
        <n v="2118.7800000000002"/>
        <n v="14071.21"/>
        <n v="805.65"/>
        <n v="4160"/>
        <n v="81800.149999999994"/>
        <n v="735.11"/>
        <n v="620"/>
        <n v="9886.6"/>
        <n v="1520"/>
        <n v="1775"/>
        <n v="756.82"/>
        <n v="5748.75"/>
        <n v="706.5"/>
        <n v="1130.45"/>
        <n v="2260.9299999999998"/>
        <n v="2260.94"/>
        <n v="1695.69"/>
        <n v="646.29999999999995"/>
        <n v="565.29999999999995"/>
        <n v="534.73"/>
        <n v="1130.54"/>
        <n v="423.83"/>
        <n v="2351.2600000000002"/>
        <n v="565.29"/>
        <n v="847.77"/>
        <n v="615.6"/>
        <n v="474.44"/>
        <n v="226.31"/>
        <n v="565.23"/>
        <n v="339.14"/>
        <n v="883.39"/>
        <n v="616.61"/>
        <n v="905.26"/>
        <n v="1980.42"/>
        <n v="6531.3"/>
        <n v="1660.5"/>
        <n v="1162.3499999999999"/>
        <n v="1549.8"/>
        <n v="846.86"/>
        <n v="1098.46"/>
        <n v="539.67999999999995"/>
        <n v="661"/>
        <n v="1631.87"/>
        <n v="295.36"/>
        <n v="289.88"/>
        <n v="1351.66"/>
        <n v="2081.71"/>
        <n v="1316.4"/>
        <n v="298.83999999999997"/>
        <n v="1413.14"/>
        <n v="282.68"/>
        <n v="56.62"/>
        <n v="695.3"/>
        <n v="1421.91"/>
        <n v="1132.67"/>
        <n v="1413"/>
        <n v="726.82"/>
        <n v="231.97"/>
        <n v="398.58"/>
        <n v="382.1"/>
        <n v="923.83"/>
        <n v="2851.52"/>
        <n v="2328.86"/>
        <n v="1886.36"/>
        <n v="1335.17"/>
        <n v="5298.95"/>
        <n v="3942.92"/>
        <n v="356.85"/>
        <n v="84.71"/>
        <n v="6782.61"/>
        <n v="611.39"/>
        <n v="747.74"/>
        <n v="956.38"/>
        <n v="975.39"/>
        <n v="274.5"/>
        <n v="17667.63"/>
        <n v="851.56"/>
        <n v="1190.72"/>
        <n v="1157.78"/>
        <n v="1087.02"/>
        <n v="4575"/>
        <n v="666.12"/>
        <n v="2178.92"/>
        <n v="2703.7"/>
        <n v="2703.72"/>
        <n v="2703.69"/>
        <n v="5301.27"/>
        <n v="8924.7800000000007"/>
        <n v="16873.57"/>
        <n v="8360.66"/>
        <n v="1819.02"/>
        <n v="1511.95"/>
        <n v="285.48"/>
        <n v="466"/>
        <n v="245"/>
        <n v="802"/>
        <n v="784"/>
        <n v="849.51"/>
        <n v="910.64"/>
        <n v="2785.99"/>
        <n v="1839.15"/>
        <n v="2415.5300000000002"/>
        <n v="2181.56"/>
        <n v="1462.25"/>
        <n v="1185.25"/>
        <n v="283.27999999999997"/>
        <n v="2355.15"/>
        <n v="405.43"/>
        <n v="868.01"/>
        <n v="179.99"/>
        <n v="1349.99"/>
        <n v="2732.8"/>
        <n v="2279.86"/>
        <n v="2523.86"/>
        <n v="2279.85"/>
        <n v="2523.85"/>
        <n v="988.2"/>
        <n v="1758.25"/>
        <n v="4191.54"/>
        <n v="2826.14"/>
        <n v="114.65"/>
        <n v="659.41"/>
        <n v="500"/>
        <n v="1439.6"/>
        <n v="2379"/>
        <n v="764.94"/>
        <n v="5185"/>
        <n v="1610.4"/>
        <n v="7930"/>
        <n v="15616"/>
        <n v="2293.6"/>
        <n v="3748.17"/>
        <n v="1057.74"/>
        <n v="1463.82"/>
        <n v="1037.5"/>
        <n v="708.15"/>
        <n v="1062.5"/>
        <n v="1362.5"/>
        <n v="4416.93"/>
        <n v="405.65"/>
        <n v="5157.55"/>
        <n v="1045.42"/>
        <n v="132.5"/>
        <n v="157.88999999999999"/>
        <n v="3317.06"/>
        <n v="3391.39"/>
        <n v="6695.36"/>
        <n v="2156.8000000000002"/>
        <n v="1037.6099999999999"/>
        <n v="1767.14"/>
        <n v="1930.32"/>
        <n v="1281.8800000000001"/>
        <n v="2037.66"/>
        <n v="1417.95"/>
        <n v="1124.31"/>
        <n v="830.97"/>
        <n v="1230.3499999999999"/>
        <n v="259"/>
        <n v="945.38"/>
        <n v="485.32"/>
        <n v="1022.24"/>
        <n v="749.93"/>
        <n v="1070.55"/>
        <n v="3107.34"/>
        <n v="112.98"/>
        <n v="217.46"/>
        <n v="2209.9699999999998"/>
        <n v="274.14"/>
        <n v="750"/>
        <n v="2314.58"/>
        <n v="1190.24"/>
        <n v="1748.02"/>
        <n v="1809.5"/>
        <n v="2398.0300000000002"/>
        <n v="613.78"/>
        <n v="760.3"/>
        <n v="226.09"/>
        <n v="339.11"/>
        <n v="339.1"/>
        <n v="452.1"/>
        <n v="113.05"/>
        <n v="5300.07"/>
        <n v="226.05"/>
        <n v="113.08"/>
        <n v="300"/>
        <n v="169.55"/>
        <n v="113.03"/>
        <n v="1353"/>
        <n v="1072"/>
        <n v="2992.5"/>
        <n v="678.27"/>
        <n v="1073.5999999999999"/>
        <n v="1173.1500000000001"/>
        <n v="1417.12"/>
        <n v="2033.2"/>
        <n v="1237.43"/>
        <n v="554.4"/>
        <n v="1592.85"/>
        <n v="1909.95"/>
        <n v="1465.8"/>
        <n v="6985.65"/>
        <n v="8907.15"/>
        <n v="1102.5"/>
        <n v="1615.95"/>
        <n v="565.36"/>
        <n v="226.07"/>
        <n v="847.85"/>
        <n v="141.30000000000001"/>
        <n v="4289.34"/>
        <n v="1632.85"/>
        <n v="1342"/>
        <n v="56.49"/>
        <n v="1130.48"/>
        <n v="204.9"/>
        <n v="18.170000000000002"/>
        <n v="565.24"/>
        <n v="84.78"/>
        <n v="42.39"/>
        <n v="42.38"/>
        <n v="1153.44"/>
        <n v="84.77"/>
        <n v="2230.41"/>
        <n v="943.64"/>
        <n v="1017.42"/>
        <n v="483.12"/>
        <n v="157"/>
        <n v="161.49"/>
        <n v="395.67"/>
        <n v="1413.05"/>
        <n v="161.51"/>
        <n v="3108.68"/>
        <n v="947.98"/>
        <n v="3943.29"/>
        <n v="3850.32"/>
        <n v="1120.78"/>
        <n v="70.650000000000006"/>
        <n v="548.07000000000005"/>
        <n v="565.21"/>
        <n v="1621.76"/>
        <n v="2988.9"/>
        <n v="1826.55"/>
        <n v="863.46"/>
        <n v="2584.85"/>
        <n v="1942.79"/>
        <n v="1616.22"/>
        <n v="3824.7"/>
        <n v="4521.83"/>
        <n v="1350.4"/>
        <n v="535.26"/>
        <n v="452.16"/>
        <n v="244.94"/>
        <n v="6475.95"/>
        <n v="7472.25"/>
        <n v="4870.8"/>
        <n v="2380.0500000000002"/>
        <n v="5977.8"/>
        <n v="4372.6499999999996"/>
        <n v="1605.15"/>
        <n v="3542.4"/>
        <n v="1704.78"/>
        <n v="880.07"/>
        <n v="287.82"/>
        <n v="10848.6"/>
        <n v="2075"/>
        <n v="339.13"/>
        <n v="523.75"/>
        <n v="1417.61"/>
        <n v="1161.68"/>
        <n v="3418.12"/>
        <n v="1239.49"/>
        <n v="225.93"/>
        <n v="225.94"/>
        <n v="113.06"/>
        <n v="3322.75"/>
        <n v="226.54"/>
        <n v="305.27999999999997"/>
        <n v="124.18"/>
        <n v="1186.79"/>
        <n v="1186.8"/>
        <n v="1874.7"/>
        <n v="306.11"/>
        <n v="1239.48"/>
        <n v="1031.78"/>
        <n v="3709.93"/>
        <n v="6949.58"/>
        <n v="1016.06"/>
        <n v="4168.62"/>
        <n v="1633.04"/>
        <n v="623.80999999999995"/>
        <n v="839.56"/>
        <n v="158.5"/>
        <n v="1199.98"/>
        <n v="9.6199999999999992"/>
        <n v="1424.13"/>
        <n v="262.99"/>
        <n v="1471.32"/>
        <n v="1154.1199999999999"/>
        <n v="1964.2"/>
        <n v="3184.2"/>
        <n v="825.94"/>
        <n v="282.82"/>
        <n v="1125.5999999999999"/>
        <n v="216.86"/>
        <n v="16.940000000000001"/>
        <n v="1262.5999999999999"/>
        <n v="1467.05"/>
        <n v="839.55"/>
        <n v="639.39"/>
        <n v="4471.8100000000004"/>
        <n v="2649.45"/>
        <n v="1130.5"/>
        <n v="1700.58"/>
        <n v="5999"/>
        <n v="1253.96"/>
        <n v="1899.2"/>
        <n v="2814.76"/>
        <n v="2001.07"/>
        <n v="1177.0999999999999"/>
        <n v="2354.1999999999998"/>
        <n v="4331.7299999999996"/>
        <n v="3531.3"/>
        <n v="557.5"/>
        <n v="1020"/>
        <n v="2925.84"/>
        <n v="2194.48"/>
        <n v="227.52"/>
        <n v="1502.8"/>
        <n v="2360.5700000000002"/>
        <n v="1274.1400000000001"/>
        <n v="2267.29"/>
        <n v="1085.3"/>
        <n v="4163.71"/>
        <n v="432.13"/>
        <n v="540.02"/>
        <n v="1525"/>
        <n v="941.55"/>
        <n v="1430.04"/>
        <n v="2450"/>
        <n v="1177.3"/>
        <n v="756.4"/>
        <n v="1049.2"/>
        <n v="1413.07"/>
        <n v="4239.1499999999996"/>
        <n v="763.78"/>
        <n v="878.4"/>
        <n v="1244.4000000000001"/>
        <n v="353.26"/>
        <n v="300.86"/>
        <n v="896.46"/>
        <n v="1024.21"/>
        <n v="2078.4899999999998"/>
        <n v="1012.4"/>
        <n v="2360.85"/>
        <n v="1965.76"/>
        <n v="715.9"/>
        <n v="878.2"/>
        <n v="311.10000000000002"/>
        <n v="3368.5"/>
        <n v="1050.46"/>
        <n v="1703.17"/>
        <n v="1942.87"/>
        <n v="1498.54"/>
        <n v="1769"/>
        <n v="3172"/>
        <n v="2098.4"/>
        <n v="1671.4"/>
        <n v="2244.8000000000002"/>
        <n v="3599"/>
        <n v="847.79"/>
        <n v="646.99"/>
        <n v="1681.16"/>
        <n v="1708"/>
        <n v="2928"/>
        <n v="2196"/>
        <n v="10004"/>
        <n v="3477"/>
        <n v="2610.8000000000002"/>
        <n v="623.86"/>
        <n v="1123.25"/>
        <n v="1022.76"/>
        <n v="2635.2"/>
        <n v="2061.8000000000002"/>
        <n v="7790.92"/>
        <n v="6856.4"/>
        <n v="5969.46"/>
        <n v="2840.16"/>
        <n v="1912.35"/>
        <n v="483.13"/>
        <n v="1145.54"/>
        <n v="1947.9"/>
        <n v="3435.7"/>
        <n v="12856.12"/>
        <n v="2696.09"/>
        <n v="6028.78"/>
        <n v="13420"/>
        <n v="1726.23"/>
        <n v="1726.22"/>
        <n v="2601.27"/>
        <n v="1670.54"/>
        <n v="1805.78"/>
        <n v="3078.58"/>
        <n v="2776.29"/>
        <n v="28.25"/>
        <n v="3957.6"/>
        <n v="2100.13"/>
        <n v="2099.62"/>
        <n v="2553.5500000000002"/>
        <n v="5045.22"/>
        <n v="1413.08"/>
        <n v="504"/>
        <n v="1126.4000000000001"/>
        <n v="3880"/>
        <n v="1080"/>
        <n v="922.5"/>
        <n v="250.2"/>
        <n v="498.6"/>
        <n v="442.6"/>
        <n v="803.31"/>
        <n v="10255"/>
        <n v="4395"/>
        <n v="1135.78"/>
        <n v="1118.23"/>
        <n v="1464"/>
        <n v="3660"/>
        <n v="4880"/>
        <n v="1633.82"/>
        <n v="326.85000000000002"/>
        <n v="22500.46"/>
        <n v="528.41999999999996"/>
        <n v="1159"/>
        <n v="528.41"/>
        <n v="1442.96"/>
        <n v="4347.72"/>
        <n v="2097.79"/>
        <n v="4526.2"/>
        <n v="300.85000000000002"/>
        <n v="850.29"/>
        <n v="2561.61"/>
        <n v="749.37"/>
        <n v="951.21"/>
        <n v="1294.76"/>
        <n v="721.5"/>
        <n v="765.44"/>
        <n v="974.77"/>
        <n v="279.42"/>
        <n v="1510.35"/>
        <n v="1687.09"/>
        <n v="2384.5700000000002"/>
        <n v="855.31"/>
        <n v="375"/>
        <n v="484.1"/>
        <n v="1171.3"/>
        <n v="265.70999999999998"/>
        <n v="1261.6400000000001"/>
        <n v="1666.27"/>
        <n v="1007.72"/>
        <n v="896.45"/>
        <n v="1457.95"/>
        <n v="2647.4"/>
        <n v="232.91"/>
        <n v="745.55"/>
        <n v="510.44"/>
        <n v="3172.49"/>
        <n v="1628.65"/>
        <n v="354.3"/>
        <n v="2310.5300000000002"/>
        <n v="2721.87"/>
        <n v="4472.9799999999996"/>
        <n v="143.35"/>
        <n v="143.34"/>
        <n v="849.81"/>
        <n v="1257.07"/>
        <n v="583.61"/>
        <n v="583.6"/>
        <n v="1362.87"/>
        <n v="1362.88"/>
        <n v="1867.98"/>
        <n v="972.9"/>
        <n v="849.8"/>
        <n v="1257.08"/>
        <n v="1101.51"/>
        <n v="1530.62"/>
        <n v="317.32"/>
        <n v="366.73"/>
        <n v="1323.75"/>
        <n v="3520.33"/>
        <n v="3101.63"/>
        <n v="2132.8000000000002"/>
        <n v="1645.89"/>
        <n v="1611.86"/>
        <n v="1152.9000000000001"/>
        <n v="1494.5"/>
        <n v="1317.6"/>
        <n v="4489.6000000000004"/>
        <n v="254.14"/>
        <n v="1393.05"/>
        <n v="1180.83"/>
        <n v="12572"/>
        <n v="2004.79"/>
        <n v="169.58"/>
        <n v="396.64"/>
        <n v="302.5"/>
        <n v="791.3"/>
        <n v="836.54"/>
        <n v="1950.05"/>
        <n v="723.29"/>
        <n v="2340.7199999999998"/>
        <n v="3930.96"/>
        <n v="15867"/>
        <n v="633.09"/>
        <n v="661.24"/>
        <n v="12810"/>
        <n v="773.31"/>
        <n v="769.72"/>
        <n v="3574.1"/>
        <n v="3307.42"/>
        <n v="2199.66"/>
        <n v="1974.76"/>
        <n v="838.9"/>
        <n v="15686.76"/>
        <n v="3744.59"/>
        <n v="452.13"/>
        <n v="1662.15"/>
        <n v="2565.0500000000002"/>
        <n v="1525.2"/>
        <n v="897.9"/>
        <n v="84.95"/>
        <n v="2601.17"/>
        <n v="299.2"/>
        <n v="1156.2"/>
        <n v="791.31"/>
        <n v="791.34"/>
        <n v="876.05"/>
        <n v="8578.52"/>
        <n v="856.23"/>
        <n v="357.07"/>
        <n v="452.12"/>
        <n v="565.15"/>
        <n v="616"/>
        <n v="788.49"/>
        <n v="9668.2199999999993"/>
        <n v="1527.84"/>
        <n v="788.47"/>
        <n v="423.93"/>
        <n v="1695.66"/>
        <n v="5959.35"/>
        <n v="3466.25"/>
        <n v="319"/>
        <n v="3744.6"/>
        <n v="989.04"/>
        <n v="282.54000000000002"/>
        <n v="565.16"/>
        <n v="629.09"/>
        <n v="3118.32"/>
        <n v="867.15"/>
        <n v="1402.2"/>
        <n v="2958.15"/>
        <n v="1595"/>
        <n v="1998.75"/>
        <n v="848.7"/>
        <n v="1193.0999999999999"/>
        <n v="2140.1999999999998"/>
        <n v="1083.72"/>
        <n v="1413.1"/>
        <n v="214.9"/>
        <n v="3367.2"/>
        <n v="2034.94"/>
        <n v="4422.3"/>
        <n v="182.88"/>
        <n v="678.58"/>
        <n v="603"/>
        <n v="1655.8"/>
        <n v="958.11"/>
        <n v="1243.44"/>
        <n v="141.31"/>
        <n v="141.27000000000001"/>
        <n v="508.69"/>
        <n v="169.56"/>
        <n v="169.57"/>
        <n v="960.88"/>
        <n v="739.04"/>
        <n v="678.29"/>
        <n v="678.28"/>
        <n v="452.24"/>
        <n v="423.95"/>
        <n v="791.27"/>
        <n v="791.28"/>
        <n v="140.16999999999999"/>
        <n v="140.18"/>
        <n v="875.96"/>
        <n v="370.88"/>
        <n v="841.8"/>
        <n v="1859.76"/>
        <n v="2656.8"/>
        <n v="11291.4"/>
        <n v="14280.3"/>
        <n v="2546.1"/>
        <n v="1712.88"/>
        <n v="218.92"/>
        <n v="931.8"/>
        <n v="871.93"/>
        <n v="10022.549999999999"/>
        <n v="229.14"/>
        <n v="989.08"/>
        <n v="1512.24"/>
        <n v="1677.98"/>
        <n v="917.23"/>
        <n v="197.97"/>
        <n v="1499"/>
        <n v="235.41"/>
        <n v="739.03"/>
        <n v="836.92"/>
        <n v="1105.29"/>
        <n v="2172.33"/>
        <n v="1811.7"/>
        <n v="2072.7800000000002"/>
        <n v="1756.8"/>
        <n v="1670.18"/>
        <n v="1188.28"/>
        <n v="683.2"/>
        <n v="1510.36"/>
        <n v="1348.21"/>
        <n v="395.66"/>
        <n v="1639.18"/>
        <n v="2384.86"/>
        <n v="1045.6600000000001"/>
        <n v="706.54"/>
        <n v="1328.4"/>
        <n v="2555.46"/>
        <n v="1102.31"/>
        <n v="6026.64"/>
        <n v="9701.2199999999993"/>
        <n v="5053.8599999999997"/>
        <n v="1130.44"/>
        <n v="12383"/>
        <n v="735.12"/>
        <n v="412"/>
        <n v="999"/>
        <n v="626.98"/>
        <n v="805.55"/>
        <n v="1311.45"/>
        <n v="913.9"/>
        <n v="1056.7"/>
        <n v="355.93"/>
        <n v="1024.3499999999999"/>
        <n v="1298.7"/>
        <n v="1290.19"/>
        <n v="1718.46"/>
        <n v="3286.43"/>
        <n v="3286.44"/>
        <n v="846.38"/>
        <n v="846.4"/>
        <n v="384.69"/>
        <n v="384.68"/>
        <n v="729"/>
        <n v="2187.66"/>
        <n v="719.69"/>
        <n v="719.7"/>
        <n v="966.45"/>
        <n v="255.89"/>
        <n v="1517.07"/>
        <n v="389.55"/>
        <n v="1263.46"/>
        <n v="647.72"/>
        <n v="159.37"/>
        <n v="95.58"/>
        <n v="530.52"/>
        <n v="371.06"/>
        <n v="477.36"/>
        <n v="264.73"/>
        <n v="849.47"/>
        <n v="743.16"/>
        <n v="549.99"/>
        <n v="9013.94"/>
        <n v="972.16"/>
        <n v="331.29"/>
        <n v="1815.24"/>
        <n v="1307.3599999999999"/>
        <n v="1228.05"/>
        <n v="1303.45"/>
        <n v="1296.5899999999999"/>
        <n v="646.59"/>
        <n v="3280.9"/>
        <n v="1801.53"/>
        <n v="3568.91"/>
        <n v="4115.8"/>
        <n v="10160.01"/>
        <n v="852.78"/>
        <n v="3963.78"/>
        <n v="1098"/>
        <n v="13038"/>
        <n v="6491.76"/>
        <n v="5702.58"/>
        <n v="1097.8399999999999"/>
        <n v="5262.5"/>
        <n v="1521.25"/>
        <n v="2300"/>
        <n v="3950.21"/>
        <n v="3699"/>
        <n v="2518.4499999999998"/>
        <n v="5393.21"/>
        <n v="4082.49"/>
        <n v="1958.88"/>
        <n v="6945.5"/>
        <n v="7990"/>
        <n v="13025.52"/>
        <n v="10166.09"/>
        <n v="660.4"/>
        <n v="7582.3"/>
        <n v="18470.95"/>
        <n v="5014.8100000000004"/>
        <n v="2530"/>
        <n v="56701.7"/>
        <n v="3977.2"/>
        <n v="2250"/>
        <n v="11241.08"/>
        <n v="16615.12"/>
        <n v="4262.3599999999997"/>
        <n v="10651.05"/>
        <n v="1939.69"/>
        <n v="7984.18"/>
        <n v="2671.65"/>
        <n v="9706.17"/>
        <n v="1245.8599999999999"/>
        <n v="8569.76"/>
        <n v="1655.05"/>
        <n v="1898.32"/>
        <n v="5178.58"/>
        <n v="2806"/>
        <n v="1586"/>
        <n v="4819"/>
        <n v="4410.3"/>
        <n v="12340.3"/>
        <n v="1457.36"/>
        <n v="12187.5"/>
        <n v="10320.82"/>
        <n v="7525"/>
        <n v="7083.95"/>
        <n v="1958.87"/>
        <n v="12009.1"/>
        <n v="1106.44"/>
        <n v="1919.06"/>
        <n v="378.2"/>
        <n v="11991.38"/>
        <n v="6776.07"/>
        <n v="1783.15"/>
        <n v="6026.8"/>
        <n v="2745"/>
        <n v="7782.79"/>
        <n v="1216.22"/>
        <n v="6374.89"/>
        <n v="11375.5"/>
        <n v="1643.75"/>
        <n v="7363.75"/>
        <n v="8153.75"/>
        <n v="7636.75"/>
        <n v="2640.49"/>
        <n v="5415.16"/>
        <n v="12072.5"/>
        <n v="1481.25"/>
        <n v="56210.28"/>
        <n v="7808"/>
        <n v="5586.38"/>
        <n v="1564.38"/>
        <n v="12168.46"/>
        <n v="5955"/>
        <n v="3500"/>
        <n v="6308.8"/>
        <n v="28421.61"/>
        <n v="16648.12"/>
        <n v="44312.84"/>
        <n v="2310"/>
        <n v="5423.74"/>
        <n v="2525.4"/>
        <n v="17821.150000000001"/>
        <n v="2940.2"/>
        <n v="934.76"/>
        <n v="1156.56"/>
        <n v="689.3"/>
        <n v="2342.4"/>
        <n v="31749.279999999999"/>
        <n v="7934.14"/>
        <n v="4440.8"/>
        <n v="5722.97"/>
        <n v="2000"/>
        <n v="6766.8"/>
        <n v="1700"/>
        <n v="9305.18"/>
        <n v="5369.78"/>
        <n v="3911.99"/>
        <n v="2698.64"/>
        <n v="48617"/>
        <n v="1652.49"/>
        <n v="5099.75"/>
        <n v="7815.81"/>
        <n v="14022.44"/>
        <n v="14022.43"/>
        <n v="1100"/>
        <n v="1683.6"/>
        <n v="2198.1999999999998"/>
        <n v="6409.88"/>
        <n v="966.24"/>
        <n v="24339"/>
        <n v="8422.39"/>
        <n v="1403"/>
        <n v="2641.3"/>
        <n v="25618.78"/>
        <n v="11392.97"/>
        <n v="1024.8"/>
        <n v="1598.2"/>
        <n v="854"/>
        <n v="3409.9"/>
        <n v="2562"/>
        <n v="6331.8"/>
        <n v="976"/>
        <n v="1361.61"/>
        <n v="4447.93"/>
        <n v="3075"/>
        <n v="7584.74"/>
        <n v="1599"/>
        <n v="4059"/>
        <n v="4443.38"/>
        <n v="7872"/>
        <n v="11088.45"/>
        <n v="1795.78"/>
        <n v="5889.81"/>
        <n v="8014.68"/>
        <n v="945.87"/>
        <n v="9061.48"/>
        <n v="19325"/>
        <n v="8000"/>
        <n v="8145"/>
        <n v="5041.47"/>
        <n v="1759.13"/>
        <n v="5643.75"/>
        <n v="10585.94"/>
        <n v="2446.14"/>
        <n v="7507.15"/>
        <n v="1680.98"/>
        <n v="5287.5"/>
        <n v="1341.25"/>
        <n v="863.39"/>
        <n v="863.38"/>
        <n v="897.5"/>
        <n v="4737.5"/>
        <n v="3587.5"/>
        <n v="5086.58"/>
        <n v="6156.25"/>
        <n v="16471.61"/>
        <n v="4810.3599999999997"/>
        <n v="1197.5"/>
        <n v="4810.34"/>
        <n v="5021.25"/>
        <n v="2200"/>
        <n v="3000"/>
        <n v="4778.03"/>
        <n v="2696.51"/>
        <n v="2089.86"/>
        <n v="1496.91"/>
        <n v="6493.17"/>
        <n v="8364.02"/>
        <n v="8364.01"/>
        <n v="625.13"/>
        <n v="3042.5"/>
        <n v="2756.25"/>
        <n v="7950.26"/>
        <n v="579.5"/>
        <n v="3729.6"/>
        <n v="7093.75"/>
        <n v="1854.74"/>
        <n v="7164.81"/>
        <n v="1046.25"/>
        <n v="1245.99"/>
        <n v="7072.5"/>
        <n v="4072.22"/>
        <n v="790.85"/>
        <n v="629.4"/>
        <n v="1200.48"/>
        <n v="1750"/>
        <n v="1771.44"/>
        <n v="1476"/>
        <n v="7083.93"/>
        <n v="6612.5"/>
        <n v="2222.35"/>
        <n v="1635.76"/>
        <n v="2009.34"/>
        <n v="1427.93"/>
        <n v="6321.6"/>
        <n v="1791.73"/>
        <n v="863.4"/>
        <n v="5289"/>
        <n v="2217.1999999999998"/>
        <n v="701.59"/>
        <n v="2036.25"/>
        <n v="5246"/>
        <n v="564.91999999999996"/>
        <n v="6598.75"/>
        <n v="1468.03"/>
        <n v="5849.28"/>
        <n v="416.33"/>
        <n v="7843.91"/>
        <n v="6440.54"/>
        <n v="1860"/>
        <n v="5910.9"/>
        <n v="6790"/>
        <n v="9144.68"/>
        <n v="6978.4"/>
        <n v="1907.62"/>
        <n v="7782.8"/>
        <n v="2197.9499999999998"/>
        <n v="2425.5"/>
        <n v="3382.72"/>
        <n v="5275.28"/>
        <n v="4099.32"/>
        <n v="4392.1400000000003"/>
        <n v="7096.57"/>
        <n v="3742.84"/>
        <n v="777.14"/>
        <n v="2989"/>
        <n v="5041.4799999999996"/>
        <n v="8505"/>
        <n v="865.96"/>
        <n v="8612.42"/>
        <n v="3121.49"/>
        <n v="9225"/>
        <n v="870.61"/>
        <n v="2015.7"/>
        <n v="2598.6"/>
        <n v="6598.31"/>
        <n v="1797.44"/>
        <n v="9106.2800000000007"/>
        <n v="3750.89"/>
        <n v="6725.91"/>
        <n v="1185"/>
        <n v="1405.88"/>
        <n v="3567.28"/>
        <n v="6838.37"/>
        <n v="3979.58"/>
        <n v="5009.1899999999996"/>
        <n v="6224.03"/>
        <n v="57166.9"/>
        <n v="1574.71"/>
        <n v="717.29"/>
        <n v="2598.3000000000002"/>
        <n v="3390.99"/>
        <n v="1573.07"/>
        <n v="1991.25"/>
        <n v="399.33"/>
        <n v="3444"/>
        <n v="9876.9"/>
        <n v="1008.6"/>
        <n v="6491.77"/>
        <n v="3185.97"/>
        <n v="4826.1099999999997"/>
        <n v="2458.06"/>
        <n v="11342.56"/>
        <n v="1189.5"/>
        <n v="6361.22"/>
        <n v="17790.900000000001"/>
        <n v="48342.65"/>
        <n v="11263.48"/>
        <n v="4890.72"/>
        <n v="6286.5"/>
        <n v="2295"/>
        <n v="1134.5999999999999"/>
        <n v="9955.9"/>
        <n v="2906.84"/>
        <n v="2318"/>
        <n v="5906.18"/>
        <n v="7802.91"/>
        <n v="6597.3"/>
        <n v="5280.1"/>
        <n v="3014.03"/>
        <n v="8442.61"/>
        <n v="1958.86"/>
        <n v="8820.0499999999993"/>
        <n v="5832.05"/>
        <n v="1199"/>
        <n v="13220"/>
        <n v="16214.51"/>
        <n v="879"/>
        <n v="1532.5"/>
        <n v="1999"/>
        <n v="2899"/>
        <n v="7254.11"/>
        <n v="7887.31"/>
        <n v="2438.7800000000002"/>
        <n v="8042.13"/>
        <n v="13395.6"/>
        <n v="4206.5600000000004"/>
        <n v="2097.1799999999998"/>
        <n v="8034.97"/>
        <n v="6486.41"/>
        <n v="6752.04"/>
        <n v="4598.79"/>
        <n v="9670.09"/>
        <n v="6717.26"/>
        <n v="2098.2800000000002"/>
        <n v="855.61"/>
        <n v="6699.37"/>
        <n v="20605.5"/>
        <n v="14490.53"/>
        <n v="13945.82"/>
        <n v="7275.62"/>
        <n v="4057"/>
        <n v="1650.1"/>
        <n v="37832.720000000001"/>
        <n v="3768.32"/>
        <n v="1556.51"/>
        <n v="1295.79"/>
        <n v="12250"/>
        <n v="87918.3"/>
        <n v="39408.660000000003"/>
        <n v="5558.53"/>
        <n v="15108.74"/>
        <n v="15108.73"/>
        <n v="3037.63"/>
        <n v="9852.5"/>
        <n v="4395.1400000000003"/>
        <n v="11958.34"/>
        <n v="12104.33"/>
        <n v="5978"/>
        <n v="1061.4000000000001"/>
        <n v="1998.36"/>
        <n v="1398.86"/>
        <n v="1574.72"/>
        <n v="10222.82"/>
        <n v="4135.8"/>
        <n v="2398.52"/>
        <n v="6550.97"/>
        <n v="1427.92"/>
        <n v="8000.23"/>
        <n v="2798.68"/>
        <n v="7611.42"/>
        <n v="7254.1"/>
        <n v="12278.38"/>
        <n v="1553.94"/>
        <n v="6126.41"/>
        <n v="8375"/>
        <n v="2938.61"/>
        <n v="1283.79"/>
        <n v="4264.3999999999996"/>
        <n v="2372.9"/>
        <n v="3939.39"/>
        <n v="22902.15"/>
        <n v="5253.38"/>
        <n v="1836.25"/>
        <n v="812.67"/>
        <n v="6792.42"/>
        <n v="1037.3699999999999"/>
        <n v="5808.75"/>
        <n v="7787.5"/>
        <n v="1269.29"/>
        <n v="7015.42"/>
        <n v="4379.55"/>
        <n v="4797"/>
        <n v="4261.25"/>
        <n v="12546.48"/>
        <n v="1088.24"/>
        <n v="16347.31"/>
        <n v="1406.26"/>
        <n v="1119.8599999999999"/>
        <n v="5889.82"/>
        <n v="2218.7600000000002"/>
        <n v="7772.3"/>
        <n v="14760.78"/>
        <n v="732"/>
        <n v="2271.1999999999998"/>
        <n v="1220"/>
        <n v="11750.33"/>
        <n v="4148.91"/>
        <n v="5423.31"/>
        <n v="10858"/>
        <n v="4043.66"/>
        <n v="1480.82"/>
        <n v="10743.82"/>
        <n v="7013.1"/>
        <n v="6348.55"/>
        <n v="2895"/>
        <n v="6124.49"/>
        <n v="6997.92"/>
        <n v="11871.58"/>
        <n v="1330.86"/>
        <n v="13259.4"/>
        <n v="1133.8800000000001"/>
        <n v="9847.3700000000008"/>
        <n v="1224.8800000000001"/>
        <n v="4527"/>
        <n v="1976.4"/>
        <n v="4778.0200000000004"/>
        <n v="2110.6"/>
        <n v="4060.28"/>
        <n v="8028.82"/>
        <n v="416.02"/>
        <n v="1993.83"/>
        <n v="26933.4"/>
        <n v="2616"/>
        <n v="41958.239999999998"/>
        <n v="2559.33"/>
        <n v="27726.42"/>
        <n v="750.67"/>
        <n v="3927"/>
        <n v="471.59"/>
        <n v="608.78"/>
        <n v="31091.58"/>
        <n v="21697.040000000001"/>
        <n v="1862.5"/>
        <n v="41815.910000000003"/>
        <n v="5563.2"/>
        <n v="5563.21"/>
        <n v="6283"/>
        <n v="16851.36"/>
        <n v="962.03"/>
        <n v="8034.44"/>
        <n v="920.88"/>
        <n v="2613.2399999999998"/>
        <n v="643.75"/>
        <n v="22420.36"/>
        <n v="4298.9399999999996"/>
        <n v="3258.78"/>
        <n v="21386.46"/>
        <n v="710.68"/>
        <n v="13039.64"/>
        <n v="13039.65"/>
        <n v="3891.35"/>
        <n v="10305.9"/>
        <n v="693.25"/>
        <n v="1752.04"/>
        <n v="841.75"/>
        <n v="1593.75"/>
        <n v="1821.25"/>
        <n v="6620"/>
        <n v="16492.5"/>
        <n v="1400"/>
        <n v="7033.75"/>
        <n v="6766.47"/>
        <n v="4485"/>
        <n v="3449.97"/>
        <n v="875"/>
        <n v="9960"/>
        <n v="11283.97"/>
        <n v="4797.97"/>
        <n v="1752.05"/>
        <n v="7599.8"/>
        <n v="1495.91"/>
        <n v="27099.54"/>
        <n v="1154.4000000000001"/>
        <n v="4346.04"/>
        <n v="1313.73"/>
        <n v="4171.8500000000004"/>
        <n v="4326.43"/>
        <n v="7350.38"/>
        <n v="1717.86"/>
        <n v="444.54"/>
        <n v="444.55"/>
        <n v="2160"/>
        <n v="2805"/>
        <n v="18614.580000000002"/>
        <n v="4702.4799999999996"/>
        <n v="9847.76"/>
        <n v="46921.919999999998"/>
        <n v="4532.09"/>
        <n v="7328.15"/>
        <n v="5915.29"/>
        <n v="32219.03"/>
        <n v="16614.29"/>
        <n v="5059.6099999999997"/>
        <n v="1927.49"/>
        <n v="9231.1"/>
        <n v="1901.81"/>
        <n v="1901.7"/>
        <n v="2192.15"/>
        <n v="4999"/>
        <n v="1218.78"/>
        <n v="33532.42"/>
        <n v="5509.4"/>
        <n v="37904.6"/>
        <n v="1826.14"/>
        <n v="31215.42"/>
        <n v="2105.64"/>
        <n v="1200"/>
        <n v="1282.5999999999999"/>
        <n v="2777.64"/>
        <n v="7282.18"/>
        <n v="3610.67"/>
        <n v="3647.8"/>
        <n v="1213.9000000000001"/>
        <n v="6039"/>
        <n v="1140.7"/>
        <n v="1796.45"/>
        <n v="1339.56"/>
        <n v="1975.3"/>
        <n v="5264.3"/>
        <n v="1732.4"/>
        <n v="3874.5"/>
        <n v="8029.44"/>
        <n v="2619.84"/>
        <n v="8790.7900000000009"/>
        <n v="4185.3500000000004"/>
        <n v="2969.49"/>
        <n v="4358.38"/>
        <n v="6344"/>
        <n v="26296.799999999999"/>
        <n v="3691.57"/>
        <n v="87524.43"/>
        <n v="9273.25"/>
        <n v="3896.29"/>
        <n v="5136.2"/>
        <n v="4500"/>
        <n v="1950.6"/>
        <n v="798.56"/>
        <n v="10284.200000000001"/>
        <n v="442.68"/>
        <n v="442.67"/>
        <n v="400.16"/>
        <n v="19075.41"/>
        <n v="74458.95"/>
        <n v="830.09"/>
        <n v="23343.39"/>
        <n v="34094.81"/>
        <n v="28261.74"/>
        <n v="39566.18"/>
        <n v="3890.75"/>
        <n v="3183.27"/>
        <n v="1187.02"/>
        <n v="1017.35"/>
        <n v="45908.23"/>
        <n v="79331.87"/>
        <n v="167344.49"/>
        <n v="63369.3"/>
        <n v="5500"/>
        <n v="2719.11"/>
        <n v="2775.4"/>
        <n v="2525.71"/>
        <n v="6929.57"/>
        <n v="13012.32"/>
        <n v="5002.49"/>
        <n v="1809.78"/>
        <n v="9049.48"/>
        <n v="25184.65"/>
        <n v="113150.85"/>
        <n v="5000"/>
        <n v="16467.48"/>
        <n v="5429.49"/>
        <n v="6168.03"/>
        <n v="965.47"/>
        <n v="6814.49"/>
        <n v="4996.92"/>
        <n v="3341.04"/>
        <n v="1201.72"/>
        <n v="7967"/>
        <n v="3347.28"/>
        <n v="4206.29"/>
        <n v="8018.43"/>
        <n v="130967.49"/>
        <n v="9174.81"/>
        <n v="2354.77"/>
        <n v="4524.6000000000004"/>
        <n v="3886.73"/>
        <n v="7500"/>
        <n v="3433.59"/>
        <n v="788.85"/>
        <n v="1625.95"/>
        <n v="10403"/>
        <n v="1800"/>
        <n v="3508.66"/>
        <n v="1826.15"/>
        <n v="27448.5"/>
        <n v="2200.89"/>
        <n v="2200.88"/>
        <n v="109326.45"/>
        <n v="30000"/>
        <n v="121962.92"/>
        <n v="34783.519999999997"/>
        <n v="5134.05"/>
        <n v="1995.98"/>
        <n v="4444.6099999999997"/>
        <n v="66818.210000000006"/>
        <n v="57292.800000000003"/>
        <n v="1730.18"/>
        <n v="1447.72"/>
        <n v="2843.41"/>
        <n v="2843.4"/>
        <n v="3200"/>
        <n v="2623"/>
        <n v="36768.449999999997"/>
        <n v="9249.26"/>
        <n v="1902.53"/>
        <n v="1414.38"/>
        <n v="31000"/>
        <n v="54375"/>
        <n v="19600"/>
        <n v="17503.25"/>
        <n v="800"/>
        <n v="3274.22"/>
        <n v="1321.08"/>
        <n v="1499.37"/>
        <n v="1531"/>
        <n v="1048.6500000000001"/>
        <n v="1420.07"/>
        <n v="8608.34"/>
        <n v="3287.74"/>
        <n v="4144.62"/>
        <n v="2420.77"/>
        <n v="26717.43"/>
        <n v="23389.84"/>
        <n v="10845.8"/>
        <n v="6429.19"/>
        <n v="5637.62"/>
        <n v="3900"/>
        <n v="2168.31"/>
        <n v="8351.76"/>
        <n v="1924.43"/>
        <n v="1799.94"/>
        <n v="35990"/>
        <n v="5953.6"/>
        <n v="2127"/>
        <n v="1648.68"/>
        <n v="958.4"/>
        <n v="3235.26"/>
        <n v="15898.51"/>
        <n v="5653.95"/>
        <n v="3200.05"/>
        <n v="5025.01"/>
        <n v="41303.06"/>
        <n v="4375.18"/>
        <n v="2308.2399999999998"/>
        <n v="3612.42"/>
        <n v="5557.46"/>
        <n v="1079.3699999999999"/>
        <n v="3527.79"/>
        <n v="9590.8700000000008"/>
        <n v="9005.5400000000009"/>
        <n v="18760.830000000002"/>
        <n v="38197.120000000003"/>
        <n v="1609.18"/>
        <n v="147812.22"/>
        <n v="6132.81"/>
        <n v="982.34"/>
        <n v="4296.54"/>
        <n v="17710.52"/>
        <n v="12058.22"/>
        <n v="5840.69"/>
        <n v="446.06"/>
        <n v="446.07"/>
        <n v="7851.92"/>
        <n v="3672.23"/>
        <n v="6152.36"/>
        <n v="2374.59"/>
        <n v="17930.669999999998"/>
        <n v="44106.720000000001"/>
        <n v="2342.0100000000002"/>
        <n v="4209"/>
        <n v="3904"/>
        <n v="1895.46"/>
        <n v="989.18"/>
        <n v="1833.07"/>
        <n v="19953.68"/>
        <n v="6116.58"/>
        <n v="2063.77"/>
        <n v="23322.13"/>
        <n v="2569.8000000000002"/>
        <n v="88439.3"/>
        <n v="8586.57"/>
        <n v="31733.24"/>
        <n v="115900"/>
        <n v="52256.32"/>
        <n v="2163.81"/>
        <n v="441.43"/>
        <n v="441.42"/>
        <n v="1776.93"/>
        <n v="468.55"/>
        <n v="56523.199999999997"/>
        <n v="200377.42"/>
        <n v="9143.77"/>
        <n v="22609.3"/>
        <n v="45218.6"/>
        <n v="50870.9"/>
        <n v="33914.019999999997"/>
        <n v="4026"/>
        <n v="2220.89"/>
        <n v="2220.88"/>
        <n v="502.82"/>
        <n v="502.83"/>
        <n v="226093.06"/>
        <n v="11304.72"/>
        <n v="6253.42"/>
        <n v="116591.31"/>
        <n v="223174.81"/>
        <n v="22673.759999999998"/>
        <n v="1105"/>
        <n v="5421.94"/>
        <n v="7352.41"/>
        <n v="4269.09"/>
        <n v="58648.39"/>
        <n v="6459.44"/>
        <n v="22870.22"/>
        <n v="40390.25"/>
        <n v="16681.68"/>
        <n v="3282.75"/>
        <n v="110529.54"/>
        <n v="1881.9"/>
        <n v="3697.21"/>
        <n v="418.27"/>
        <n v="84784.8"/>
        <n v="4578.3500000000004"/>
        <n v="5652.29"/>
        <n v="1737.83"/>
        <n v="197.84"/>
        <n v="734.79"/>
        <n v="1554.69"/>
        <n v="1210.49"/>
        <n v="23.79"/>
        <n v="23.78"/>
        <n v="734.78"/>
        <n v="1429.77"/>
        <n v="1210.5"/>
        <n v="1593.37"/>
        <n v="2415.77"/>
        <n v="1490.63"/>
        <n v="18298.34"/>
        <n v="10156.51"/>
        <n v="7011.36"/>
        <n v="9199.49"/>
        <n v="13933.58"/>
        <n v="1874.6"/>
        <n v="3353.05"/>
        <n v="3353.04"/>
        <n v="1530.78"/>
        <n v="11074.66"/>
        <n v="18834.89"/>
        <n v="18834.900000000001"/>
        <n v="47734.94"/>
        <n v="8720.48"/>
        <n v="7494.67"/>
        <n v="13468.85"/>
        <n v="6638.12"/>
        <n v="56214.95"/>
        <n v="39822.879999999997"/>
        <n v="38881.040000000001"/>
        <n v="15704.35"/>
        <n v="42097.22"/>
        <n v="1795.13"/>
        <n v="850"/>
        <n v="80440.7"/>
        <n v="15442"/>
        <n v="2573.96"/>
        <n v="55891.61"/>
        <n v="2434.65"/>
        <n v="18710.830000000002"/>
        <n v="19999.95"/>
        <n v="26981.35"/>
        <n v="3827.13"/>
        <n v="53352.18"/>
        <n v="1557.57"/>
        <n v="111008.73"/>
        <n v="2780"/>
        <n v="3287.82"/>
        <n v="13720.55"/>
        <n v="24727.53"/>
        <n v="84465.91"/>
        <n v="124377.27"/>
        <n v="1258.97"/>
        <n v="70741.05"/>
        <n v="58770.94"/>
        <n v="25496.5"/>
        <n v="46991.519999999997"/>
        <n v="27269"/>
        <n v="3511.39"/>
        <n v="53733.53"/>
        <n v="5675"/>
        <n v="1104.0999999999999"/>
        <n v="10755.91"/>
        <n v="32049.4"/>
        <n v="2052.59"/>
        <n v="3490.42"/>
        <n v="4001.6"/>
        <n v="18040"/>
        <n v="9150"/>
        <n v="9488"/>
        <n v="6500"/>
        <n v="3801.52"/>
        <n v="42319.35"/>
        <n v="23680"/>
        <n v="14825"/>
        <n v="236725.75"/>
        <n v="197283.76"/>
        <n v="12508.66"/>
        <n v="13895.8"/>
        <n v="3166.05"/>
        <n v="3035.37"/>
        <n v="4240.03"/>
        <n v="3035.38"/>
        <n v="1968.99"/>
        <n v="1604.4"/>
        <n v="301976.19"/>
        <n v="59455.76"/>
        <n v="5354.58"/>
        <n v="1854.4"/>
        <n v="1729.96"/>
        <n v="8718.56"/>
        <n v="8718.57"/>
        <n v="1711.23"/>
        <n v="30907.97"/>
        <n v="9417.18"/>
        <n v="69278.240000000005"/>
        <n v="2220.4"/>
        <n v="1081.5"/>
        <n v="12160.64"/>
        <n v="4904.8900000000003"/>
        <n v="2283.5700000000002"/>
        <n v="8757.1"/>
        <n v="4640"/>
        <n v="1199.26"/>
        <n v="1683.16"/>
        <n v="1040.06"/>
        <n v="2269.1999999999998"/>
        <n v="2236.4899999999998"/>
        <n v="2272"/>
        <n v="6791.55"/>
        <n v="5711.88"/>
        <n v="3944.68"/>
        <n v="2407.1"/>
        <n v="5336.67"/>
        <n v="4643.9799999999996"/>
        <n v="4283.67"/>
        <n v="3540.75"/>
        <n v="3868.01"/>
        <n v="4481.66"/>
        <n v="5848.42"/>
        <n v="1183.4000000000001"/>
        <n v="12579.43"/>
        <n v="3937.02"/>
        <n v="2188.6799999999998"/>
        <n v="5287.26"/>
        <n v="5483"/>
        <n v="840.82"/>
        <n v="899"/>
        <n v="1705.56"/>
        <n v="16238.98"/>
        <n v="1172.42"/>
        <n v="1062.78"/>
        <n v="964.66"/>
        <n v="625.86"/>
        <n v="401.38"/>
        <n v="404.26"/>
        <n v="404.27"/>
        <n v="403.27"/>
        <n v="522.49"/>
        <n v="544.14"/>
        <n v="294.5"/>
        <n v="736.53"/>
        <n v="413.5"/>
        <n v="523.22"/>
        <n v="557.9"/>
        <n v="169.96"/>
        <n v="5476.42"/>
        <n v="4056.25"/>
        <n v="2264.66"/>
        <n v="1132.6300000000001"/>
        <n v="2168.3200000000002"/>
        <n v="2604.0700000000002"/>
        <n v="735.66"/>
        <n v="1113.3699999999999"/>
        <n v="1011.26"/>
        <n v="2013"/>
        <n v="1110.2"/>
        <n v="1005.77"/>
        <n v="427"/>
        <n v="12300"/>
        <n v="972.39"/>
        <n v="1026.4000000000001"/>
        <n v="1026.4100000000001"/>
        <n v="1092.44"/>
        <n v="1067.43"/>
        <n v="318.73"/>
        <n v="353.49"/>
        <n v="81.95"/>
        <n v="13261.4"/>
        <n v="8723"/>
        <n v="5612"/>
        <n v="4148"/>
        <n v="16470.599999999999"/>
        <n v="706.43"/>
        <n v="625.91"/>
        <n v="841.7"/>
        <n v="1322.68"/>
        <n v="861.03"/>
        <n v="1269.8599999999999"/>
        <n v="1221.76"/>
        <n v="492.78"/>
        <n v="781.58"/>
        <n v="550.78"/>
        <n v="484.19"/>
        <n v="843.65"/>
        <n v="1444.87"/>
        <n v="1887.19"/>
        <n v="2518.67"/>
        <n v="1011.33"/>
        <n v="5602.38"/>
        <n v="884.51"/>
        <n v="903.37"/>
        <n v="608.03"/>
        <n v="824.22"/>
        <n v="1191.4000000000001"/>
        <n v="1246.8399999999999"/>
        <n v="1276.1199999999999"/>
        <n v="458.72"/>
        <n v="2669.36"/>
        <n v="4401.7700000000004"/>
        <n v="8500"/>
        <n v="732.37"/>
        <n v="2634.9"/>
        <n v="638.25"/>
        <n v="1106.3"/>
        <n v="748.5"/>
        <n v="85.1"/>
        <n v="223.25"/>
        <n v="226.5"/>
        <n v="1585.61"/>
        <n v="1557.32"/>
        <n v="1488.42"/>
        <n v="2260.91"/>
        <n v="113.27"/>
        <n v="400"/>
        <n v="113.21"/>
        <n v="283.17"/>
        <n v="283.16000000000003"/>
        <n v="6622.23"/>
        <n v="283.08999999999997"/>
        <n v="226.6"/>
        <n v="1386.38"/>
        <n v="727.6"/>
        <n v="11692"/>
        <n v="1085.44"/>
        <n v="1085.43"/>
        <n v="2679.73"/>
        <n v="1359.16"/>
        <n v="257.58999999999997"/>
        <n v="257.58"/>
        <n v="2677.29"/>
        <n v="3734.4"/>
        <n v="1825"/>
        <n v="3750"/>
        <n v="14650.04"/>
        <n v="1432.95"/>
        <n v="2418.75"/>
        <n v="3662.5"/>
        <n v="1062.8"/>
        <n v="226.4"/>
        <n v="827.89"/>
        <n v="589"/>
        <n v="505.29"/>
        <n v="1041.33"/>
        <n v="11036.73"/>
        <n v="12672.53"/>
        <n v="2823.79"/>
        <n v="17874.93"/>
        <n v="4157.76"/>
        <n v="863.76"/>
        <n v="1195.58"/>
        <n v="1195.57"/>
        <n v="12672.67"/>
        <n v="2466.13"/>
        <n v="1720.81"/>
        <n v="2409.0100000000002"/>
        <n v="1428"/>
        <n v="6078.44"/>
        <n v="2682.78"/>
        <n v="447.74"/>
        <n v="6770.7"/>
        <n v="10382.049999999999"/>
        <n v="4183.47"/>
        <n v="3099.52"/>
        <n v="8548.52"/>
        <n v="9667.19"/>
        <n v="3497.99"/>
        <n v="13845.94"/>
        <n v="8610"/>
        <n v="2419"/>
        <n v="85650.72"/>
        <n v="16055.47"/>
        <n v="27055.62"/>
        <n v="2631"/>
        <n v="4744.4399999999996"/>
        <n v="8799.4"/>
        <n v="10606.64"/>
        <n v="1243.48"/>
        <n v="3449.98"/>
        <n v="4288.1400000000003"/>
        <n v="3706.15"/>
        <n v="5221.62"/>
        <n v="6335.16"/>
        <n v="8721.01"/>
        <n v="6028.02"/>
        <n v="7383.58"/>
        <n v="4309.96"/>
        <n v="2728.01"/>
        <n v="4546.13"/>
        <n v="8721"/>
        <n v="4038.45"/>
        <n v="3050"/>
        <n v="25000"/>
        <n v="2507.27"/>
        <n v="3788.05"/>
        <n v="3686.84"/>
        <n v="3133.61"/>
        <n v="4918.05"/>
        <n v="2747.75"/>
        <n v="1296.8599999999999"/>
        <n v="2865.78"/>
        <n v="2886.96"/>
        <n v="3562.4"/>
        <n v="4003.53"/>
        <n v="1491.99"/>
        <n v="3352.44"/>
        <n v="2366"/>
        <n v="6248.72"/>
        <n v="83085.399999999994"/>
        <n v="8859.69"/>
        <n v="1961.71"/>
        <n v="17471.62"/>
        <n v="2229.0100000000002"/>
        <n v="2706.26"/>
        <n v="7023.54"/>
        <n v="6299"/>
        <n v="4175"/>
        <n v="3045.35"/>
        <n v="4255.84"/>
        <n v="127853.65"/>
        <n v="5203.87"/>
        <n v="30396.29"/>
        <n v="14513.7"/>
        <n v="3822.31"/>
        <n v="13486.87"/>
        <n v="24185.01"/>
        <n v="23912"/>
        <n v="57844.95"/>
        <n v="8447.1"/>
        <n v="7320"/>
        <n v="3864.33"/>
        <n v="604.70000000000005"/>
        <n v="35000"/>
        <n v="3678.72"/>
        <n v="7165.06"/>
        <n v="124289.9"/>
        <n v="1624.11"/>
        <n v="297.38"/>
        <n v="4498.49"/>
        <n v="520.24"/>
        <n v="2179.4499999999998"/>
        <n v="9835.6"/>
        <n v="3111.47"/>
        <n v="2959.31"/>
        <n v="7297.36"/>
        <n v="1598.66"/>
        <n v="878.19"/>
        <n v="4043.48"/>
        <n v="4479.55"/>
        <n v="24705"/>
        <n v="47035.58"/>
        <n v="29870.61"/>
        <n v="7184.78"/>
        <n v="26759.09"/>
        <n v="4862"/>
        <n v="2431"/>
        <n v="1870"/>
        <n v="15708"/>
        <n v="92213.66"/>
        <n v="12349.65"/>
        <n v="33645.699999999997"/>
        <n v="45005.68"/>
        <n v="2811.76"/>
        <n v="4895.3999999999996"/>
        <n v="581.25"/>
        <n v="27503.89"/>
        <n v="4447.78"/>
        <n v="29627.8"/>
        <n v="2735.85"/>
        <n v="18728.22"/>
        <n v="9527.35"/>
        <n v="21331.07"/>
        <n v="4046.96"/>
        <n v="23788.98"/>
        <n v="788.92"/>
        <n v="3807.43"/>
        <n v="1856"/>
        <n v="16571.259999999998"/>
        <n v="5950.99"/>
        <n v="18770.919999999998"/>
        <n v="25676.3"/>
        <n v="11947.12"/>
        <n v="157.33000000000001"/>
        <n v="16233.75"/>
        <n v="5791.5"/>
        <n v="5319.1"/>
        <m/>
        <n v="6086.62"/>
        <n v="1699.16"/>
        <n v="10030.790000000001"/>
        <n v="20000"/>
        <n v="5263.91"/>
        <n v="1218.49"/>
        <n v="2217.4499999999998"/>
        <n v="2849"/>
        <n v="1659.2"/>
        <n v="4581.71"/>
        <n v="481.9"/>
        <n v="1874"/>
        <n v="1029.55"/>
        <n v="2259.3200000000002"/>
        <n v="2690.16"/>
        <n v="1999.5"/>
        <n v="1249"/>
        <n v="2819.04"/>
        <n v="2429.11"/>
        <n v="2477.14"/>
        <n v="2572.39"/>
        <n v="1721.42"/>
        <n v="3937.61"/>
        <n v="16997.78"/>
        <n v="8240.06"/>
        <n v="4585.9799999999996"/>
        <n v="2992.66"/>
        <n v="4362.3500000000004"/>
        <n v="25881.03"/>
        <n v="2371.6799999999998"/>
        <n v="15651.4"/>
        <n v="4992.8900000000003"/>
        <n v="10169.25"/>
        <n v="2793.86"/>
        <n v="5177.42"/>
        <n v="16276.3"/>
        <n v="18775.8"/>
        <n v="13435.79"/>
        <n v="11283.02"/>
        <n v="70879.56"/>
        <n v="25640.18"/>
        <n v="11546.53"/>
        <n v="1958.89"/>
        <n v="18300"/>
        <n v="4379.8"/>
        <n v="28907.63"/>
        <n v="4083.6"/>
        <n v="4300"/>
        <n v="39341.75"/>
        <n v="11919.07"/>
        <n v="5956.15"/>
        <n v="36354.089999999997"/>
        <n v="8366.2800000000007"/>
        <n v="10432.14"/>
        <n v="27530.53"/>
        <n v="14476.53"/>
        <n v="34067.33"/>
        <n v="41735.550000000003"/>
        <n v="8125"/>
        <n v="12050"/>
        <n v="7222.29"/>
        <n v="19393.650000000001"/>
        <n v="8451"/>
        <n v="61000"/>
        <n v="19263.98"/>
        <n v="169282.15"/>
        <n v="298224.48"/>
        <n v="7773.57"/>
        <n v="20648.55"/>
        <n v="184382.78"/>
        <n v="9893.39"/>
        <n v="12029.64"/>
        <n v="26650"/>
        <n v="3735.18"/>
        <n v="1382.68"/>
        <n v="1382.7"/>
        <n v="7583.75"/>
        <n v="17841.189999999999"/>
        <n v="12478.45"/>
        <n v="5664.08"/>
        <n v="7834.26"/>
        <n v="7834.25"/>
        <n v="14522.23"/>
        <n v="12903.39"/>
        <n v="3159.17"/>
        <n v="5453.4"/>
        <n v="5322.45"/>
        <n v="18683.240000000002"/>
        <n v="4562.1899999999996"/>
        <n v="5383.65"/>
        <n v="33041.26"/>
        <n v="40590"/>
        <n v="5276.69"/>
        <n v="3782"/>
        <n v="1341.55"/>
        <n v="7071.12"/>
        <n v="6971.73"/>
        <n v="14982.34"/>
        <n v="10257.31"/>
        <n v="3748.71"/>
        <n v="22484.59"/>
        <n v="8361.24"/>
        <n v="8129.51"/>
        <n v="46193.63"/>
        <n v="65927.92"/>
        <n v="68923.87"/>
        <n v="80011.11"/>
        <n v="54882.59"/>
        <n v="18308.310000000001"/>
        <n v="8774.24"/>
        <n v="5629.11"/>
        <n v="4018.39"/>
        <n v="3964.27"/>
        <n v="66635.789999999994"/>
        <n v="13589.04"/>
        <n v="17146.41"/>
        <n v="11283.01"/>
        <n v="3948.3"/>
        <n v="5626.2"/>
        <n v="5655.32"/>
        <n v="605.41"/>
        <n v="2106.94"/>
        <n v="210111.57"/>
        <n v="24329.73"/>
        <n v="126683.15"/>
        <n v="407261.27"/>
        <n v="1127.28"/>
        <n v="10237.129999999999"/>
        <n v="5415.01"/>
        <n v="4975.7299999999996"/>
        <n v="3154.94"/>
        <n v="4528.16"/>
        <n v="55057.01"/>
        <n v="11724.22"/>
        <n v="11088.69"/>
        <n v="3599.06"/>
        <n v="4412.07"/>
        <n v="12961.94"/>
        <n v="12565.19"/>
        <n v="3653.46"/>
        <n v="2860.05"/>
        <n v="1556.35"/>
        <n v="6294.25"/>
        <n v="78493.740000000005"/>
        <n v="25134.18"/>
        <n v="6144.36"/>
        <n v="8194.34"/>
        <n v="70882"/>
        <n v="13248.17"/>
        <n v="3146.12"/>
        <n v="838.45"/>
        <n v="3873.12"/>
        <n v="83018.87"/>
        <n v="2537.6"/>
        <n v="2684"/>
        <n v="2147.1999999999998"/>
        <n v="31910.62"/>
        <n v="52778.77"/>
        <n v="31248.03"/>
        <n v="16163.61"/>
        <n v="43051.360000000001"/>
        <n v="38572.74"/>
        <n v="1915.04"/>
        <n v="3550"/>
        <n v="3448.75"/>
        <n v="5150"/>
        <n v="3352.5"/>
        <n v="55041.25"/>
        <n v="5739.7"/>
        <n v="5315.57"/>
        <n v="53683.86"/>
        <n v="152866"/>
        <n v="25995.599999999999"/>
        <n v="2950.23"/>
        <n v="17018.7"/>
        <n v="57427.95"/>
        <n v="7640.86"/>
        <n v="1112.45"/>
        <n v="4601.82"/>
        <n v="4603"/>
        <n v="14842.92"/>
        <n v="17837.93"/>
        <n v="37784.82"/>
        <n v="41809.69"/>
        <n v="9349.3700000000008"/>
        <n v="3984.77"/>
        <n v="3984.78"/>
        <n v="5907.35"/>
        <n v="3041.07"/>
        <n v="3392.18"/>
        <n v="715.11"/>
        <n v="4229.83"/>
        <n v="13824.62"/>
        <n v="5044.92"/>
        <n v="4054.87"/>
        <n v="2768.14"/>
        <n v="1384.08"/>
        <n v="3672.9"/>
        <n v="39231.360000000001"/>
        <n v="47088.1"/>
        <n v="7942.85"/>
        <n v="2954.27"/>
        <n v="2444.1"/>
        <n v="2873.34"/>
        <n v="5148.3999999999996"/>
        <n v="2842.6"/>
        <n v="46360"/>
        <n v="16876"/>
        <n v="4694.8599999999997"/>
        <n v="2224.87"/>
        <n v="17510"/>
        <n v="2414.2199999999998"/>
        <n v="20081.689999999999"/>
        <n v="5414.06"/>
        <n v="19166.97"/>
        <n v="157414.91"/>
        <n v="3418.16"/>
        <n v="4833.75"/>
        <n v="10017"/>
        <n v="4993.75"/>
        <n v="48800"/>
        <n v="3553.13"/>
        <n v="9760"/>
        <n v="41625"/>
        <n v="496315.08"/>
        <n v="71898.990000000005"/>
        <n v="4833"/>
        <n v="1055.5"/>
        <n v="5124"/>
        <n v="107861.66"/>
        <n v="153630.87"/>
        <n v="1573.8"/>
        <n v="19461.63"/>
        <n v="64396.35"/>
        <n v="78885.53"/>
        <n v="37500.65"/>
        <n v="193549.6"/>
        <n v="451760.05"/>
        <n v="217250.8"/>
        <n v="61063.5"/>
        <n v="32370.45"/>
        <n v="319680.44"/>
        <n v="206437.27"/>
        <n v="2959"/>
        <n v="50872.33"/>
        <n v="17436.25"/>
        <n v="30891.88"/>
        <n v="21084.38"/>
        <n v="11253.34"/>
        <n v="1072.32"/>
        <n v="1072.31"/>
        <n v="2299.1799999999998"/>
        <n v="13647.88"/>
        <n v="9129.64"/>
        <n v="13673.5"/>
        <n v="4980.32"/>
        <n v="5474.7"/>
        <n v="10375"/>
        <n v="1597.68"/>
        <n v="2575.65"/>
        <n v="1329.8"/>
        <n v="1720.2"/>
        <n v="620.58000000000004"/>
        <n v="12139"/>
        <n v="3271.8"/>
        <n v="15000"/>
        <n v="2497.1799999999998"/>
        <n v="9701.89"/>
        <n v="20634.03"/>
        <n v="6051.98"/>
        <n v="6052"/>
        <n v="32600"/>
        <n v="1640.85"/>
        <n v="1640.83"/>
        <n v="924.31"/>
        <n v="5732.17"/>
        <n v="22438.59"/>
        <n v="22438.57"/>
        <n v="17913.009999999998"/>
        <n v="17913.03"/>
        <n v="64486.89"/>
        <n v="1767.5"/>
        <n v="1774.37"/>
        <n v="5835"/>
        <n v="1950"/>
        <n v="15505.39"/>
        <n v="3663.2"/>
        <n v="1774.38"/>
        <n v="11538.9"/>
        <n v="9735.94"/>
        <n v="19200.830000000002"/>
        <n v="78977.64"/>
        <n v="436.67"/>
        <n v="124.48"/>
        <n v="2362.4"/>
        <n v="19200.84"/>
        <n v="19083.64"/>
        <n v="14985.11"/>
        <n v="78977.69"/>
        <n v="436.66"/>
        <n v="124.49"/>
        <n v="1967.97"/>
        <n v="78977.679999999993"/>
        <n v="1967.98"/>
        <n v="78977.67"/>
        <n v="2455.61"/>
        <n v="17337.5"/>
        <n v="1697.5"/>
        <n v="7342.52"/>
        <n v="9030.92"/>
        <n v="12114.52"/>
        <n v="5534.68"/>
        <n v="5295.51"/>
        <n v="4888.93"/>
        <n v="7875.02"/>
        <n v="17298.78"/>
        <n v="17298.8"/>
        <n v="3192.7"/>
        <n v="3315.53"/>
        <n v="22420"/>
        <n v="78977.66"/>
        <n v="1739.4"/>
        <n v="78977.649999999994"/>
        <n v="16500"/>
        <n v="18800"/>
        <n v="73460"/>
        <n v="9000"/>
        <n v="843949.89"/>
        <n v="21483.15"/>
        <n v="24208316.399999999"/>
      </sharedItems>
    </cacheField>
    <cacheField name="Akumulirana" numFmtId="0">
      <sharedItems containsString="0" containsBlank="1" containsNumber="1" minValue="0" maxValue="8138347.0300000003"/>
    </cacheField>
    <cacheField name="Netto" numFmtId="0">
      <sharedItems containsString="0" containsBlank="1" containsNumber="1" minValue="0" maxValue="16069969.369999999"/>
    </cacheField>
    <cacheField name="stvarna procijenjena" numFmtId="2">
      <sharedItems containsSemiMixedTypes="0" containsString="0" containsNumber="1" minValue="0" maxValue="16069969.369999999"/>
    </cacheField>
    <cacheField name="način osiguranja" numFmtId="0">
      <sharedItems count="3">
        <s v="nova vrijednost"/>
        <s v="stvarna uporabna"/>
        <s v="ugovorna vrijednos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Tanja Prpić" refreshedDate="43865.523716087962" createdVersion="6" refreshedVersion="6" minRefreshableVersion="3" recordCount="167">
  <cacheSource type="worksheet">
    <worksheetSource ref="A1:K168" sheet="novo 2019"/>
  </cacheSource>
  <cacheFields count="11">
    <cacheField name="inv broj" numFmtId="0">
      <sharedItems containsMixedTypes="1" containsNumber="1" containsInteger="1" minValue="111010" maxValue="111305"/>
    </cacheField>
    <cacheField name="naziv" numFmtId="0">
      <sharedItems count="82">
        <s v="Projektor Casio XJ-V2"/>
        <s v="Kupelj ultrazvučna"/>
        <s v="Uređaj za ispitivanje mje"/>
        <s v="Uzorkivač otopine tla"/>
        <s v="Ormar ugradbeni"/>
        <s v="Sef protuprovalni"/>
        <s v="Stol radni"/>
        <s v="Regal"/>
        <s v="Stolac uredski"/>
        <s v="Vatrozid"/>
        <s v="Tablet Samsung Galaxy S4"/>
        <s v="Softw. Visio 2016"/>
        <s v="Softw.BricsCAD V19"/>
        <s v="Stolac radni"/>
        <s v="Ormar za kemikalije"/>
        <s v="Mobitel Huawei"/>
        <s v="Mobitel Samsung Galaxy A9"/>
        <s v="Računalo HP PRODESK 400GS"/>
        <s v="Printer Canon Pixma"/>
        <s v="Pisač  HP OFICE 8720"/>
        <s v="Pisač HP LASERJET PRO M20"/>
        <s v="Monitor 24&quot;Dell"/>
        <s v="Računalo HP PRODESK 400G5"/>
        <s v="Monitor 27&quot;LENOVO"/>
        <s v="Računalo HP 290"/>
        <s v="Parkiralište za automobil"/>
        <s v="Parkiralište jug"/>
        <s v="Parking za bicikle"/>
        <s v="Scaner miš"/>
        <s v="Računalo HP prodesk 400"/>
        <s v="Monitor 24&quot; Dell"/>
        <s v="Stolac konferencijski"/>
        <s v="Ormari (ventil.okno)"/>
        <s v="Ormar dvokrilni"/>
        <s v="Ormar jednokrilni"/>
        <s v="Notebook HP SPECTRE x360"/>
        <s v="Pisać HP laserjet"/>
        <s v="Ormar 320x100x42"/>
        <s v="Ormar 320x100x42 - staklo"/>
        <s v="Stol 200x90"/>
        <s v="Ladičar"/>
        <s v="Kosilica motorna samohodn"/>
        <s v="Software GS+v10"/>
        <s v="Software Academic"/>
        <s v="Software Foxit"/>
        <s v="Računalo HP 400"/>
        <s v="Printer HP laserjet"/>
        <s v="Notebook Lenovo 330"/>
        <s v="Transformator regulacijsk"/>
        <s v="Notebook ACER"/>
        <s v="Mobitel Samsung Galaxy 10"/>
        <s v="Monitor  24&quot;Dell"/>
        <s v="Detektor plinova"/>
        <s v="Stroj za obradu plastike"/>
        <s v="Agregat Honda"/>
        <s v="Računalo HP290"/>
        <s v="Ormarić za registratore"/>
        <s v="Monitor Dell 24&quot;"/>
        <s v="Računalo stolno HP 290"/>
        <s v="Monitor Lenovo 27&quot;"/>
        <s v="Notebook HP 450"/>
        <s v="Računalo Lenovo Y540"/>
        <s v="Software HSC"/>
        <s v="3D printer-stroj za izrad"/>
        <s v="Kišomjer RS1"/>
        <s v="Stol 150x75"/>
        <s v="Uredski stolac"/>
        <s v="Kamera GOPRO HERO8"/>
        <s v="Notebook LENOVO Y540"/>
        <s v="Notebook HP 250 G7"/>
        <s v="Notebook Apple Macbook"/>
        <s v="Radna stanica Dell"/>
        <s v="Fotoaparat Canon M100"/>
        <s v="Stativ za fotoaparat"/>
        <s v="Fotoaparat Canon EOS 4000"/>
        <s v="Kuhinja blok"/>
        <s v="GPS uređaj GARMIN"/>
        <s v="Tračna pila"/>
        <s v="Senzor pomaka"/>
        <s v="Pomično mjerilo digitalno"/>
        <s v="Kalcimetar"/>
        <s v="Penetrometar dinamički"/>
      </sharedItems>
    </cacheField>
    <cacheField name="predmet osiguranja" numFmtId="0">
      <sharedItems count="5">
        <s v="EL.OPREMA"/>
        <s v="OPREMA"/>
        <s v="NAMJEŠTAJ"/>
        <s v="NEOSIGURLJIVO"/>
        <s v="PARKING/ULAGANJA"/>
      </sharedItems>
    </cacheField>
    <cacheField name="dat.nabave" numFmtId="167">
      <sharedItems containsSemiMixedTypes="0" containsNonDate="0" containsDate="1" containsString="0" minDate="1998-05-27T00:00:00" maxDate="2019-12-31T00:00:00"/>
    </cacheField>
    <cacheField name="amort_" numFmtId="0">
      <sharedItems containsMixedTypes="1" containsNumber="1" containsInteger="1" minValue="4" maxValue="25"/>
    </cacheField>
    <cacheField name="1" numFmtId="0">
      <sharedItems containsMixedTypes="1" containsNumber="1" containsInteger="1" minValue="5" maxValue="5"/>
    </cacheField>
    <cacheField name="2" numFmtId="0">
      <sharedItems/>
    </cacheField>
    <cacheField name="3" numFmtId="1">
      <sharedItems containsSemiMixedTypes="0" containsString="0" containsNumber="1" containsInteger="1" minValue="1" maxValue="1"/>
    </cacheField>
    <cacheField name="nv" numFmtId="4">
      <sharedItems containsSemiMixedTypes="0" containsString="0" containsNumber="1" minValue="182.37" maxValue="479661.01"/>
    </cacheField>
    <cacheField name="amort" numFmtId="4">
      <sharedItems containsSemiMixedTypes="0" containsString="0" containsNumber="1" minValue="0" maxValue="15160.43"/>
    </cacheField>
    <cacheField name="stvarna" numFmtId="4">
      <sharedItems containsSemiMixedTypes="0" containsString="0" containsNumber="1" minValue="176.67" maxValue="464500.5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241">
  <r>
    <n v="1"/>
    <s v="SITNI INVENTAR"/>
    <x v="0"/>
    <s v="G1si0004"/>
    <s v="G1"/>
    <s v="Čekić geološki s futrolom"/>
    <n v="11.07"/>
    <s v="KOM"/>
    <n v="1"/>
    <n v="554.49"/>
    <n v="554.49"/>
    <n v="0"/>
    <n v="221.79600000000002"/>
    <x v="0"/>
  </r>
  <r>
    <n v="1"/>
    <s v="SITNI INVENTAR"/>
    <x v="0"/>
    <s v="G1si0021"/>
    <s v="G1"/>
    <s v="Punjač baterija CTEK"/>
    <s v="04.11"/>
    <s v="KOM"/>
    <n v="1"/>
    <n v="531.53"/>
    <n v="531.53"/>
    <n v="0"/>
    <n v="212.61199999999999"/>
    <x v="0"/>
  </r>
  <r>
    <n v="1"/>
    <s v="SITNI INVENTAR"/>
    <x v="0"/>
    <s v="G1si0022"/>
    <s v="G1"/>
    <s v="Lupa 10x"/>
    <n v="11.1"/>
    <s v="KOM"/>
    <n v="1"/>
    <n v="55.35"/>
    <n v="55.35"/>
    <n v="0"/>
    <n v="22.14"/>
    <x v="0"/>
  </r>
  <r>
    <n v="1"/>
    <s v="SITNI INVENTAR"/>
    <x v="0"/>
    <s v="G1si0033"/>
    <s v="G1"/>
    <s v="Lupa 10x"/>
    <n v="11.1"/>
    <s v="KOM"/>
    <n v="1"/>
    <n v="55.35"/>
    <n v="55.35"/>
    <n v="0"/>
    <n v="22.14"/>
    <x v="0"/>
  </r>
  <r>
    <n v="1"/>
    <s v="SITNI INVENTAR"/>
    <x v="0"/>
    <s v="G1si0035"/>
    <s v="G1"/>
    <s v="Lupa 10x"/>
    <n v="11.1"/>
    <s v="KOM"/>
    <n v="1"/>
    <n v="55.35"/>
    <n v="55.35"/>
    <n v="0"/>
    <n v="22.14"/>
    <x v="0"/>
  </r>
  <r>
    <n v="1"/>
    <s v="SITNI INVENTAR"/>
    <x v="0"/>
    <s v="G1si0039"/>
    <s v="G1"/>
    <s v="Lupa 10x"/>
    <n v="11.1"/>
    <s v="KOM"/>
    <n v="1"/>
    <n v="55.35"/>
    <n v="55.35"/>
    <n v="0"/>
    <n v="22.14"/>
    <x v="0"/>
  </r>
  <r>
    <n v="1"/>
    <s v="SITNI INVENTAR"/>
    <x v="0"/>
    <s v="G1si0040"/>
    <s v="G1"/>
    <s v="Lupa 10x"/>
    <n v="11.1"/>
    <s v="KOM"/>
    <n v="1"/>
    <n v="55.35"/>
    <n v="55.35"/>
    <n v="0"/>
    <n v="22.14"/>
    <x v="0"/>
  </r>
  <r>
    <n v="1"/>
    <s v="SITNI INVENTAR"/>
    <x v="0"/>
    <s v="G1si0054"/>
    <s v="G1"/>
    <s v="PC preklopnik DKVM-2KU"/>
    <n v="10.119999999999999"/>
    <s v="KOM"/>
    <n v="1"/>
    <n v="351.75"/>
    <n v="351.75"/>
    <n v="0"/>
    <n v="140.70000000000002"/>
    <x v="0"/>
  </r>
  <r>
    <n v="1"/>
    <s v="SITNI INVENTAR"/>
    <x v="0"/>
    <s v="G1si0077"/>
    <s v="G1"/>
    <s v="Geološki čekić"/>
    <s v="07.14"/>
    <s v="KOM"/>
    <n v="1"/>
    <n v="566.14"/>
    <n v="566.14"/>
    <n v="0"/>
    <n v="226.45600000000002"/>
    <x v="0"/>
  </r>
  <r>
    <n v="1"/>
    <s v="SITNI INVENTAR"/>
    <x v="0"/>
    <s v="G1si0081"/>
    <s v="G1"/>
    <s v="Zidni sat zeleni"/>
    <n v="10.14"/>
    <s v="KOM"/>
    <n v="1"/>
    <n v="35.909999999999997"/>
    <n v="35.909999999999997"/>
    <n v="0"/>
    <n v="14.363999999999999"/>
    <x v="0"/>
  </r>
  <r>
    <n v="1"/>
    <s v="SITNI INVENTAR"/>
    <x v="0"/>
    <s v="G9si0056"/>
    <s v="RC"/>
    <s v="Kučište SATA/USBza 3.5&quot;"/>
    <s v="01.07"/>
    <s v="KOM"/>
    <n v="1"/>
    <n v="341.6"/>
    <n v="341.6"/>
    <n v="0"/>
    <n v="136.64000000000001"/>
    <x v="0"/>
  </r>
  <r>
    <n v="1"/>
    <s v="SITNI INVENTAR"/>
    <x v="0"/>
    <s v="G9si0080"/>
    <s v="G9"/>
    <s v="Ormarić zidni za prvu pom"/>
    <n v="10.09"/>
    <s v="KOM"/>
    <n v="1"/>
    <n v="399"/>
    <n v="399"/>
    <n v="0"/>
    <n v="159.60000000000002"/>
    <x v="0"/>
  </r>
  <r>
    <n v="1"/>
    <s v="SITNI INVENTAR"/>
    <x v="0"/>
    <s v="G9si0081"/>
    <s v="G9"/>
    <s v="Kofer set alata"/>
    <n v="10.09"/>
    <s v="KOM"/>
    <n v="1"/>
    <n v="399"/>
    <n v="399"/>
    <n v="0"/>
    <n v="159.60000000000002"/>
    <x v="0"/>
  </r>
  <r>
    <n v="1"/>
    <s v="SITNI INVENTAR"/>
    <x v="0"/>
    <s v="G9si0179"/>
    <s v="G9"/>
    <s v="Mobitel Sony Xperia M4"/>
    <n v="11.15"/>
    <s v="KOM"/>
    <n v="1"/>
    <n v="2010.84"/>
    <n v="2010.84"/>
    <n v="0"/>
    <n v="804.33600000000001"/>
    <x v="0"/>
  </r>
  <r>
    <n v="1"/>
    <s v="SITNI INVENTAR"/>
    <x v="0"/>
    <s v="G9si0182"/>
    <s v="G9"/>
    <s v="Tablet samsung Galaxy"/>
    <n v="12.15"/>
    <s v="KOM"/>
    <n v="1"/>
    <n v="2362.5"/>
    <n v="2362.5"/>
    <n v="0"/>
    <n v="945"/>
    <x v="0"/>
  </r>
  <r>
    <n v="1"/>
    <s v="SITNI INVENTAR"/>
    <x v="0"/>
    <s v="R2si0011"/>
    <s v="R2"/>
    <s v="Kofer aluminijski"/>
    <s v="03.07"/>
    <s v="KOM"/>
    <n v="1"/>
    <n v="79"/>
    <n v="79"/>
    <n v="0"/>
    <n v="31.6"/>
    <x v="0"/>
  </r>
  <r>
    <n v="1"/>
    <s v="SITNI INVENTAR"/>
    <x v="0"/>
    <s v="R2si0013"/>
    <s v="R2"/>
    <s v="Kofer aluminijski"/>
    <s v="03.07"/>
    <s v="KOM"/>
    <n v="1"/>
    <n v="79"/>
    <n v="79"/>
    <n v="0"/>
    <n v="31.6"/>
    <x v="0"/>
  </r>
  <r>
    <n v="1"/>
    <s v="SITNI INVENTAR"/>
    <x v="0"/>
    <s v="R2si0024"/>
    <s v="R2"/>
    <s v="PC Preklopnik"/>
    <n v="12.07"/>
    <s v="KOM"/>
    <n v="1"/>
    <n v="518.80999999999995"/>
    <n v="518.80999999999995"/>
    <n v="0"/>
    <n v="207.524"/>
    <x v="0"/>
  </r>
  <r>
    <n v="1"/>
    <s v="SITNI INVENTAR"/>
    <x v="0"/>
    <s v="R2si0031"/>
    <s v="R2"/>
    <s v="Garnitura za zavarivanje"/>
    <s v="01.09"/>
    <s v="KOM"/>
    <n v="1"/>
    <n v="1000"/>
    <n v="1000"/>
    <n v="0"/>
    <n v="400"/>
    <x v="0"/>
  </r>
  <r>
    <n v="1"/>
    <s v="SITNI INVENTAR"/>
    <x v="0"/>
    <s v="R2si0037"/>
    <s v="R2"/>
    <s v="UPS uređaj"/>
    <s v="06.08"/>
    <s v="KOM"/>
    <n v="1"/>
    <n v="712.68"/>
    <n v="712.68"/>
    <n v="0"/>
    <n v="285.072"/>
    <x v="0"/>
  </r>
  <r>
    <n v="1"/>
    <s v="SITNI INVENTAR"/>
    <x v="0"/>
    <s v="R2si0043"/>
    <s v="R2"/>
    <s v="Mobitel NOKIA 1112"/>
    <s v="01.09"/>
    <s v="KOM"/>
    <n v="1"/>
    <n v="299"/>
    <n v="299"/>
    <n v="0"/>
    <n v="119.60000000000001"/>
    <x v="0"/>
  </r>
  <r>
    <n v="1"/>
    <s v="SITNI INVENTAR"/>
    <x v="0"/>
    <s v="R2si0049"/>
    <s v="R2"/>
    <s v="Powerball 250Hz Amber"/>
    <s v="01.09"/>
    <s v="KOM"/>
    <n v="1"/>
    <n v="199"/>
    <n v="199"/>
    <n v="0"/>
    <n v="79.600000000000009"/>
    <x v="0"/>
  </r>
  <r>
    <n v="1"/>
    <s v="SITNI INVENTAR"/>
    <x v="0"/>
    <s v="R2si0050"/>
    <s v="R2"/>
    <s v="Powerball 250Hz Amber"/>
    <s v="01.09"/>
    <s v="KOM"/>
    <n v="1"/>
    <n v="199"/>
    <n v="199"/>
    <n v="0"/>
    <n v="79.600000000000009"/>
    <x v="0"/>
  </r>
  <r>
    <n v="1"/>
    <s v="SITNI INVENTAR"/>
    <x v="0"/>
    <s v="R2si0080"/>
    <s v="R2"/>
    <s v="Tablet interaktivni"/>
    <s v="05.10"/>
    <s v="KOM"/>
    <n v="1"/>
    <n v="2012.84"/>
    <n v="2012.84"/>
    <n v="0"/>
    <n v="805.13599999999997"/>
    <x v="0"/>
  </r>
  <r>
    <n v="1"/>
    <s v="SITNI INVENTAR"/>
    <x v="0"/>
    <s v="R2si0096"/>
    <s v="R5"/>
    <s v="USB PMD-12"/>
    <s v="06.11"/>
    <s v="KOM"/>
    <n v="1"/>
    <n v="1488.91"/>
    <n v="1488.91"/>
    <n v="0"/>
    <n v="595.56400000000008"/>
    <x v="0"/>
  </r>
  <r>
    <n v="1"/>
    <s v="SITNI INVENTAR"/>
    <x v="0"/>
    <s v="R2si0107"/>
    <s v="R2"/>
    <s v="Kutnik radionički"/>
    <n v="12.11"/>
    <s v="KOM"/>
    <n v="1"/>
    <n v="480.82"/>
    <n v="480.82"/>
    <n v="0"/>
    <n v="192.328"/>
    <x v="0"/>
  </r>
  <r>
    <n v="1"/>
    <s v="SITNI INVENTAR"/>
    <x v="0"/>
    <s v="R2si0120"/>
    <s v="R2"/>
    <s v="Piknometar 50ml"/>
    <s v="05.12"/>
    <s v="KOM"/>
    <n v="1"/>
    <n v="463.7"/>
    <n v="463.7"/>
    <n v="0"/>
    <n v="185.48000000000002"/>
    <x v="0"/>
  </r>
  <r>
    <n v="1"/>
    <s v="SITNI INVENTAR"/>
    <x v="0"/>
    <s v="R2si0126"/>
    <s v="R2"/>
    <s v="Stalak CD box"/>
    <s v="08.12"/>
    <s v="KOM"/>
    <n v="1"/>
    <n v="153.27000000000001"/>
    <n v="153.27000000000001"/>
    <n v="0"/>
    <n v="61.308000000000007"/>
    <x v="0"/>
  </r>
  <r>
    <n v="1"/>
    <s v="SITNI INVENTAR"/>
    <x v="0"/>
    <s v="R2si0205"/>
    <s v="R2"/>
    <s v="Vizir IS"/>
    <s v="02.14"/>
    <s v="KOM"/>
    <n v="1"/>
    <n v="172.29"/>
    <n v="172.29"/>
    <n v="0"/>
    <n v="68.915999999999997"/>
    <x v="0"/>
  </r>
  <r>
    <n v="1"/>
    <s v="SITNI INVENTAR"/>
    <x v="0"/>
    <s v="R2si0206"/>
    <s v="R2"/>
    <s v="Vizir IS"/>
    <s v="02.14"/>
    <s v="KOM"/>
    <n v="1"/>
    <n v="172.29"/>
    <n v="172.29"/>
    <n v="0"/>
    <n v="68.915999999999997"/>
    <x v="0"/>
  </r>
  <r>
    <n v="1"/>
    <s v="SITNI INVENTAR"/>
    <x v="0"/>
    <s v="R2si0233"/>
    <s v="R2"/>
    <s v="HDD ADATA HV620 1TB"/>
    <n v="10.14"/>
    <s v="KOM"/>
    <n v="1"/>
    <n v="517.08000000000004"/>
    <n v="517.08000000000004"/>
    <n v="0"/>
    <n v="206.83200000000002"/>
    <x v="0"/>
  </r>
  <r>
    <n v="1"/>
    <s v="SITNI INVENTAR"/>
    <x v="0"/>
    <s v="R2si0248"/>
    <s v="R2"/>
    <s v="Radijator uljni AEG"/>
    <n v="11.14"/>
    <s v="KOM"/>
    <n v="1"/>
    <n v="499"/>
    <n v="499"/>
    <n v="0"/>
    <n v="199.60000000000002"/>
    <x v="0"/>
  </r>
  <r>
    <n v="1"/>
    <s v="SITNI INVENTAR"/>
    <x v="0"/>
    <s v="R2si0253"/>
    <s v="R2"/>
    <s v="Digitalni multimetar"/>
    <n v="12.14"/>
    <s v="KOM"/>
    <n v="1"/>
    <n v="819"/>
    <n v="819"/>
    <n v="0"/>
    <n v="327.60000000000002"/>
    <x v="0"/>
  </r>
  <r>
    <n v="1"/>
    <s v="SITNI INVENTAR"/>
    <x v="0"/>
    <s v="R2si0254"/>
    <s v="R2"/>
    <s v="Pumpa Rover BE-M20l"/>
    <n v="12.14"/>
    <s v="KOM"/>
    <n v="1"/>
    <n v="539.9"/>
    <n v="539.9"/>
    <n v="0"/>
    <n v="215.96"/>
    <x v="0"/>
  </r>
  <r>
    <n v="1"/>
    <s v="SITNI INVENTAR"/>
    <x v="0"/>
    <s v="R2si0303"/>
    <s v="R2"/>
    <s v="Temperaturni senzor"/>
    <n v="11.15"/>
    <s v="KOM"/>
    <n v="1"/>
    <n v="592.76"/>
    <n v="592.76"/>
    <n v="0"/>
    <n v="237.10400000000001"/>
    <x v="0"/>
  </r>
  <r>
    <n v="1"/>
    <s v="SITNI INVENTAR"/>
    <x v="0"/>
    <s v="R3si0007"/>
    <s v="R3"/>
    <s v="HDD Externi 120GB"/>
    <s v="05.07"/>
    <s v="KOM"/>
    <n v="1"/>
    <n v="847.92"/>
    <n v="847.92"/>
    <n v="0"/>
    <n v="339.16800000000001"/>
    <x v="0"/>
  </r>
  <r>
    <n v="1"/>
    <s v="SITNI INVENTAR"/>
    <x v="0"/>
    <s v="R3si0008"/>
    <s v="R3"/>
    <s v="Slušalice s mikrofonom"/>
    <s v="06.07"/>
    <s v="KOM"/>
    <n v="1"/>
    <n v="291.58"/>
    <n v="291.58"/>
    <n v="0"/>
    <n v="116.63200000000001"/>
    <x v="0"/>
  </r>
  <r>
    <n v="1"/>
    <s v="SITNI INVENTAR"/>
    <x v="0"/>
    <s v="R3si0037"/>
    <s v="R3"/>
    <s v="Štoperica"/>
    <n v="10.1"/>
    <s v="KOM"/>
    <n v="1"/>
    <n v="138"/>
    <n v="138"/>
    <n v="0"/>
    <n v="55.2"/>
    <x v="0"/>
  </r>
  <r>
    <n v="1"/>
    <s v="SITNI INVENTAR"/>
    <x v="0"/>
    <s v="R3si0038"/>
    <s v="R3"/>
    <s v="Štoperica"/>
    <n v="10.1"/>
    <s v="KOM"/>
    <n v="1"/>
    <n v="138"/>
    <n v="138"/>
    <n v="0"/>
    <n v="55.2"/>
    <x v="0"/>
  </r>
  <r>
    <n v="1"/>
    <s v="SITNI INVENTAR"/>
    <x v="0"/>
    <s v="R3si0049"/>
    <s v="R3"/>
    <s v="Lampa za pis.stol"/>
    <s v="01.14"/>
    <s v="KOM"/>
    <n v="1"/>
    <n v="291.89999999999998"/>
    <n v="291.89999999999998"/>
    <n v="0"/>
    <n v="116.75999999999999"/>
    <x v="0"/>
  </r>
  <r>
    <n v="1"/>
    <s v="SITNI INVENTAR"/>
    <x v="0"/>
    <s v="R3si0054"/>
    <s v="R3"/>
    <s v="HDD externi 1TB"/>
    <n v="12.14"/>
    <s v="KOM"/>
    <n v="1"/>
    <n v="625"/>
    <n v="625"/>
    <n v="0"/>
    <n v="250"/>
    <x v="0"/>
  </r>
  <r>
    <n v="1"/>
    <s v="SITNI INVENTAR"/>
    <x v="0"/>
    <s v="R3si0075"/>
    <s v="05"/>
    <s v="Stolac"/>
    <s v="04.15"/>
    <s v="KOM"/>
    <n v="1"/>
    <n v="139.65"/>
    <n v="139.65"/>
    <n v="0"/>
    <n v="55.860000000000007"/>
    <x v="0"/>
  </r>
  <r>
    <n v="1"/>
    <s v="SITNI INVENTAR"/>
    <x v="0"/>
    <s v="R3si0076"/>
    <s v="05"/>
    <s v="Stolac"/>
    <s v="04.15"/>
    <s v="KOM"/>
    <n v="1"/>
    <n v="139.65"/>
    <n v="139.65"/>
    <n v="0"/>
    <n v="55.860000000000007"/>
    <x v="0"/>
  </r>
  <r>
    <n v="1"/>
    <s v="SITNI INVENTAR"/>
    <x v="0"/>
    <s v="R3si0077"/>
    <s v="05"/>
    <s v="Stolac"/>
    <s v="04.15"/>
    <s v="KOM"/>
    <n v="1"/>
    <n v="139.65"/>
    <n v="139.65"/>
    <n v="0"/>
    <n v="55.860000000000007"/>
    <x v="0"/>
  </r>
  <r>
    <n v="1"/>
    <s v="SITNI INVENTAR"/>
    <x v="0"/>
    <s v="R3si0078"/>
    <s v="05"/>
    <s v="Stolac"/>
    <s v="04.15"/>
    <s v="KOM"/>
    <n v="1"/>
    <n v="139.65"/>
    <n v="139.65"/>
    <n v="0"/>
    <n v="55.860000000000007"/>
    <x v="0"/>
  </r>
  <r>
    <n v="1"/>
    <s v="SITNI INVENTAR"/>
    <x v="0"/>
    <s v="R3si0079"/>
    <s v="05"/>
    <s v="Stolac"/>
    <s v="04.15"/>
    <s v="KOM"/>
    <n v="1"/>
    <n v="139.65"/>
    <n v="139.65"/>
    <n v="0"/>
    <n v="55.860000000000007"/>
    <x v="0"/>
  </r>
  <r>
    <n v="1"/>
    <s v="SITNI INVENTAR"/>
    <x v="0"/>
    <s v="R3si0080"/>
    <s v="05"/>
    <s v="Stolac"/>
    <s v="04.15"/>
    <s v="KOM"/>
    <n v="1"/>
    <n v="139.65"/>
    <n v="139.65"/>
    <n v="0"/>
    <n v="55.860000000000007"/>
    <x v="0"/>
  </r>
  <r>
    <n v="1"/>
    <s v="SITNI INVENTAR"/>
    <x v="0"/>
    <s v="R3si0081"/>
    <s v="05"/>
    <s v="Stolac"/>
    <s v="04.15"/>
    <s v="KOM"/>
    <n v="1"/>
    <n v="139.65"/>
    <n v="139.65"/>
    <n v="0"/>
    <n v="55.860000000000007"/>
    <x v="0"/>
  </r>
  <r>
    <n v="1"/>
    <s v="SITNI INVENTAR"/>
    <x v="0"/>
    <s v="R3si0082"/>
    <s v="05"/>
    <s v="Stolac"/>
    <s v="04.15"/>
    <s v="KOM"/>
    <n v="1"/>
    <n v="139.65"/>
    <n v="139.65"/>
    <n v="0"/>
    <n v="55.860000000000007"/>
    <x v="0"/>
  </r>
  <r>
    <n v="1"/>
    <s v="SITNI INVENTAR"/>
    <x v="0"/>
    <s v="R3si0083"/>
    <s v="05"/>
    <s v="Stolac"/>
    <s v="04.15"/>
    <s v="KOM"/>
    <n v="1"/>
    <n v="139.65"/>
    <n v="139.65"/>
    <n v="0"/>
    <n v="55.860000000000007"/>
    <x v="0"/>
  </r>
  <r>
    <n v="1"/>
    <s v="SITNI INVENTAR"/>
    <x v="0"/>
    <s v="R3si0084"/>
    <s v="05"/>
    <s v="Stolac"/>
    <s v="04.15"/>
    <s v="KOM"/>
    <n v="1"/>
    <n v="139.65"/>
    <n v="139.65"/>
    <n v="0"/>
    <n v="55.860000000000007"/>
    <x v="0"/>
  </r>
  <r>
    <n v="1"/>
    <s v="SITNI INVENTAR"/>
    <x v="0"/>
    <s v="R3si0085"/>
    <s v="05"/>
    <s v="Stolac"/>
    <s v="04.15"/>
    <s v="KOM"/>
    <n v="1"/>
    <n v="139.65"/>
    <n v="139.65"/>
    <n v="0"/>
    <n v="55.860000000000007"/>
    <x v="0"/>
  </r>
  <r>
    <n v="1"/>
    <s v="SITNI INVENTAR"/>
    <x v="0"/>
    <s v="R3si0086"/>
    <s v="05"/>
    <s v="Stolac"/>
    <s v="04.15"/>
    <s v="KOM"/>
    <n v="1"/>
    <n v="139.65"/>
    <n v="139.65"/>
    <n v="0"/>
    <n v="55.860000000000007"/>
    <x v="0"/>
  </r>
  <r>
    <n v="1"/>
    <s v="SITNI INVENTAR"/>
    <x v="0"/>
    <s v="R3si0087"/>
    <s v="05"/>
    <s v="Stolac"/>
    <s v="04.15"/>
    <s v="KOM"/>
    <n v="1"/>
    <n v="139.65"/>
    <n v="139.65"/>
    <n v="0"/>
    <n v="55.860000000000007"/>
    <x v="0"/>
  </r>
  <r>
    <n v="1"/>
    <s v="SITNI INVENTAR"/>
    <x v="0"/>
    <s v="R3si0088"/>
    <s v="05"/>
    <s v="Stolac"/>
    <s v="04.15"/>
    <s v="KOM"/>
    <n v="1"/>
    <n v="139.65"/>
    <n v="139.65"/>
    <n v="0"/>
    <n v="55.860000000000007"/>
    <x v="0"/>
  </r>
  <r>
    <n v="1"/>
    <s v="SITNI INVENTAR"/>
    <x v="0"/>
    <s v="R6si0009"/>
    <s v="R6"/>
    <s v="Ins.-mj.svjet.noćnog neba"/>
    <s v="01.11"/>
    <s v="KOM"/>
    <n v="1"/>
    <n v="2420"/>
    <n v="2420"/>
    <n v="0"/>
    <n v="968"/>
    <x v="0"/>
  </r>
  <r>
    <n v="1"/>
    <s v="SITNI INVENTAR"/>
    <x v="0"/>
    <s v="R6si0026"/>
    <s v="R6"/>
    <s v="HDD ADATA 1TB"/>
    <n v="12.14"/>
    <s v="KOM"/>
    <n v="1"/>
    <n v="537.5"/>
    <n v="537.5"/>
    <n v="0"/>
    <n v="215"/>
    <x v="0"/>
  </r>
  <r>
    <n v="1"/>
    <s v="SITNI INVENTAR"/>
    <x v="0"/>
    <s v="R6si0027"/>
    <s v="G9"/>
    <s v="Postolje za mikroskop"/>
    <n v="12.14"/>
    <s v="KOM"/>
    <n v="1"/>
    <n v="1413.13"/>
    <n v="1413.13"/>
    <n v="0"/>
    <n v="565.25200000000007"/>
    <x v="0"/>
  </r>
  <r>
    <n v="1"/>
    <s v="SITNI INVENTAR"/>
    <x v="0"/>
    <s v="05si0003"/>
    <s v="05"/>
    <s v="Kanta za otpad"/>
    <s v="02.07"/>
    <s v="KOM"/>
    <n v="1"/>
    <n v="131.49"/>
    <n v="131.49"/>
    <n v="0"/>
    <n v="52.596000000000004"/>
    <x v="0"/>
  </r>
  <r>
    <n v="1"/>
    <s v="SITNI INVENTAR"/>
    <x v="0"/>
    <s v="05si0004"/>
    <s v="05"/>
    <s v="Kanta za otpad"/>
    <s v="02.07"/>
    <s v="KOM"/>
    <n v="1"/>
    <n v="131.49"/>
    <n v="131.49"/>
    <n v="0"/>
    <n v="52.596000000000004"/>
    <x v="0"/>
  </r>
  <r>
    <n v="1"/>
    <s v="SITNI INVENTAR"/>
    <x v="0"/>
    <s v="05si0007"/>
    <s v="G1"/>
    <s v="Kučište USB za 2.5&quot;HDD"/>
    <s v="04.07"/>
    <s v="KOM"/>
    <n v="1"/>
    <n v="162.94"/>
    <n v="162.94"/>
    <n v="0"/>
    <n v="65.176000000000002"/>
    <x v="0"/>
  </r>
  <r>
    <n v="1"/>
    <s v="SITNI INVENTAR"/>
    <x v="0"/>
    <s v="05si0008"/>
    <s v="05"/>
    <s v="Pečat drveni&quot;PONIŠTENO&quot;"/>
    <s v="07.07"/>
    <s v="KOM"/>
    <n v="1"/>
    <n v="150"/>
    <n v="150"/>
    <n v="0"/>
    <n v="60"/>
    <x v="0"/>
  </r>
  <r>
    <n v="1"/>
    <s v="SITNI INVENTAR"/>
    <x v="0"/>
    <s v="05si0009"/>
    <s v="05"/>
    <s v="Pečat drveni&quot;PONIŠTENO&quot;"/>
    <s v="07.07"/>
    <s v="KOM"/>
    <n v="1"/>
    <n v="150"/>
    <n v="150"/>
    <n v="0"/>
    <n v="60"/>
    <x v="0"/>
  </r>
  <r>
    <n v="1"/>
    <s v="SITNI INVENTAR"/>
    <x v="0"/>
    <s v="05si0010"/>
    <s v="05"/>
    <s v="Pečat drveni&quot;PONIŠTENO&quot;"/>
    <s v="07.07"/>
    <s v="KOM"/>
    <n v="1"/>
    <n v="150"/>
    <n v="150"/>
    <n v="0"/>
    <n v="60"/>
    <x v="0"/>
  </r>
  <r>
    <n v="1"/>
    <s v="SITNI INVENTAR"/>
    <x v="0"/>
    <s v="05si0013"/>
    <s v="05"/>
    <s v="Ljestve drvene"/>
    <n v="12.07"/>
    <s v="KOM"/>
    <n v="1"/>
    <n v="419"/>
    <n v="419"/>
    <n v="0"/>
    <n v="167.60000000000002"/>
    <x v="0"/>
  </r>
  <r>
    <n v="1"/>
    <s v="SITNI INVENTAR"/>
    <x v="0"/>
    <s v="05si0014"/>
    <s v="05"/>
    <s v="Ljestve metalne"/>
    <n v="12.07"/>
    <s v="KOM"/>
    <n v="1"/>
    <n v="99.9"/>
    <n v="99.9"/>
    <n v="0"/>
    <n v="39.960000000000008"/>
    <x v="0"/>
  </r>
  <r>
    <n v="1"/>
    <s v="SITNI INVENTAR"/>
    <x v="0"/>
    <s v="05si0017"/>
    <s v="05"/>
    <s v="Stalak za kišobran"/>
    <s v="01.08"/>
    <s v="KOM"/>
    <n v="1"/>
    <n v="302.06"/>
    <n v="302.06"/>
    <n v="0"/>
    <n v="120.82400000000001"/>
    <x v="0"/>
  </r>
  <r>
    <n v="1"/>
    <s v="SITNI INVENTAR"/>
    <x v="0"/>
    <s v="05si0019"/>
    <s v="05"/>
    <s v="Kamera Logitech QuickCam"/>
    <s v="03.08"/>
    <s v="KOM"/>
    <n v="1"/>
    <n v="352.58"/>
    <n v="352.58"/>
    <n v="0"/>
    <n v="141.03200000000001"/>
    <x v="0"/>
  </r>
  <r>
    <n v="1"/>
    <s v="SITNI INVENTAR"/>
    <x v="0"/>
    <s v="05si0023"/>
    <s v="05"/>
    <s v="Kalkulator Olympia 5212E"/>
    <s v="04.08"/>
    <s v="KOM"/>
    <n v="1"/>
    <n v="1037"/>
    <n v="1037"/>
    <n v="0"/>
    <n v="414.8"/>
    <x v="0"/>
  </r>
  <r>
    <n v="1"/>
    <s v="SITNI INVENTAR"/>
    <x v="0"/>
    <s v="05si0024"/>
    <s v="05"/>
    <s v="Router Linksys Wireless-g"/>
    <s v="04.08"/>
    <s v="KOM"/>
    <n v="1"/>
    <n v="704.55"/>
    <n v="704.55"/>
    <n v="0"/>
    <n v="281.82"/>
    <x v="0"/>
  </r>
  <r>
    <n v="1"/>
    <s v="SITNI INVENTAR"/>
    <x v="0"/>
    <s v="05si0027"/>
    <s v="05"/>
    <s v="HDD Ext light 250GB"/>
    <s v="09.08"/>
    <s v="KOM"/>
    <n v="1"/>
    <n v="714.41"/>
    <n v="714.41"/>
    <n v="0"/>
    <n v="285.76400000000001"/>
    <x v="0"/>
  </r>
  <r>
    <n v="1"/>
    <s v="SITNI INVENTAR"/>
    <x v="0"/>
    <s v="05si0029"/>
    <s v="05"/>
    <s v="PC preklopnik D-LINK 2KV"/>
    <s v="01.08"/>
    <s v="KOM"/>
    <n v="1"/>
    <n v="343.31"/>
    <n v="343.31"/>
    <n v="0"/>
    <n v="137.32400000000001"/>
    <x v="0"/>
  </r>
  <r>
    <n v="1"/>
    <s v="SITNI INVENTAR"/>
    <x v="0"/>
    <s v="05si0031"/>
    <s v="05"/>
    <s v="PC preklopnik D-LINK 2K"/>
    <n v="10.08"/>
    <s v="KOM"/>
    <n v="1"/>
    <n v="271.57"/>
    <n v="271.57"/>
    <n v="0"/>
    <n v="108.628"/>
    <x v="0"/>
  </r>
  <r>
    <n v="1"/>
    <s v="SITNI INVENTAR"/>
    <x v="0"/>
    <s v="05si0032"/>
    <s v="05"/>
    <s v="PC preklopnik D-LINK 2K"/>
    <n v="10.08"/>
    <s v="KOM"/>
    <n v="1"/>
    <n v="271.57"/>
    <n v="271.57"/>
    <n v="0"/>
    <n v="108.628"/>
    <x v="0"/>
  </r>
  <r>
    <n v="1"/>
    <s v="SITNI INVENTAR"/>
    <x v="0"/>
    <s v="05si0033"/>
    <s v="05"/>
    <s v="PC preklopnik D-LINK 2K"/>
    <n v="10.08"/>
    <s v="KOM"/>
    <n v="1"/>
    <n v="271.57"/>
    <n v="271.57"/>
    <n v="0"/>
    <n v="108.628"/>
    <x v="0"/>
  </r>
  <r>
    <n v="1"/>
    <s v="SITNI INVENTAR"/>
    <x v="0"/>
    <s v="05si0035"/>
    <s v="05"/>
    <s v="Brusilica kutna PWS Bosch"/>
    <n v="12.08"/>
    <s v="KOM"/>
    <n v="1"/>
    <n v="439"/>
    <n v="439"/>
    <n v="0"/>
    <n v="175.60000000000002"/>
    <x v="0"/>
  </r>
  <r>
    <n v="1"/>
    <s v="SITNI INVENTAR"/>
    <x v="0"/>
    <s v="05si0038"/>
    <s v="05"/>
    <s v="Čoja - zelena 8,5m"/>
    <n v="12.08"/>
    <s v="KOM"/>
    <n v="1"/>
    <n v="1189.96"/>
    <n v="1189.96"/>
    <n v="0"/>
    <n v="475.98400000000004"/>
    <x v="0"/>
  </r>
  <r>
    <n v="1"/>
    <s v="SITNI INVENTAR"/>
    <x v="0"/>
    <s v="05si0039"/>
    <s v="05"/>
    <s v="HDD Ext Seagate 500GB"/>
    <n v="12.08"/>
    <s v="KOM"/>
    <n v="1"/>
    <n v="833.26"/>
    <n v="833.26"/>
    <n v="0"/>
    <n v="333.30400000000003"/>
    <x v="0"/>
  </r>
  <r>
    <n v="1"/>
    <s v="SITNI INVENTAR"/>
    <x v="0"/>
    <s v="05si0040"/>
    <s v="05"/>
    <s v="Stalak za mikrofon MS-40"/>
    <n v="12.08"/>
    <s v="KOM"/>
    <n v="1"/>
    <n v="209.9"/>
    <n v="209.9"/>
    <n v="0"/>
    <n v="83.960000000000008"/>
    <x v="0"/>
  </r>
  <r>
    <n v="1"/>
    <s v="SITNI INVENTAR"/>
    <x v="0"/>
    <s v="05si0041"/>
    <s v="05"/>
    <s v="Mikrofon Dinamički DM-88"/>
    <n v="12.08"/>
    <s v="KOM"/>
    <n v="1"/>
    <n v="179.9"/>
    <n v="179.9"/>
    <n v="0"/>
    <n v="71.960000000000008"/>
    <x v="0"/>
  </r>
  <r>
    <n v="1"/>
    <s v="SITNI INVENTAR"/>
    <x v="0"/>
    <s v="05si0042"/>
    <s v="05"/>
    <s v="Mikrofon bežični sezt TXS"/>
    <n v="12.08"/>
    <s v="KOM"/>
    <n v="1"/>
    <n v="797"/>
    <n v="797"/>
    <n v="0"/>
    <n v="318.8"/>
    <x v="0"/>
  </r>
  <r>
    <n v="1"/>
    <s v="SITNI INVENTAR"/>
    <x v="0"/>
    <s v="05si0043"/>
    <s v="05"/>
    <s v="Pečat samootiskujući 1824"/>
    <s v="02.08"/>
    <s v="KOM"/>
    <n v="1"/>
    <n v="135"/>
    <n v="135"/>
    <n v="0"/>
    <n v="54"/>
    <x v="0"/>
  </r>
  <r>
    <n v="1"/>
    <s v="SITNI INVENTAR"/>
    <x v="0"/>
    <s v="05si0044"/>
    <s v="05"/>
    <s v="Pečat samootisujući 1824"/>
    <s v="02.08"/>
    <s v="KOM"/>
    <n v="1"/>
    <n v="135"/>
    <n v="135"/>
    <n v="0"/>
    <n v="54"/>
    <x v="0"/>
  </r>
  <r>
    <n v="1"/>
    <s v="SITNI INVENTAR"/>
    <x v="0"/>
    <s v="05si0045"/>
    <s v="05"/>
    <s v="Pečat drveni"/>
    <s v="02.08"/>
    <s v="KOM"/>
    <n v="1"/>
    <n v="125.99"/>
    <n v="125.99"/>
    <n v="0"/>
    <n v="50.396000000000001"/>
    <x v="0"/>
  </r>
  <r>
    <n v="1"/>
    <s v="SITNI INVENTAR"/>
    <x v="0"/>
    <s v="05si0046"/>
    <s v="05"/>
    <s v="Pečat drveni sa drž.grbom"/>
    <s v="02.08"/>
    <s v="KOM"/>
    <n v="1"/>
    <n v="152.99"/>
    <n v="152.99"/>
    <n v="0"/>
    <n v="61.196000000000005"/>
    <x v="0"/>
  </r>
  <r>
    <n v="1"/>
    <s v="SITNI INVENTAR"/>
    <x v="0"/>
    <s v="05si0047"/>
    <s v="05"/>
    <s v="Pečat drveni sa drž.grbom"/>
    <s v="02.08"/>
    <s v="KOM"/>
    <n v="1"/>
    <n v="153"/>
    <n v="153"/>
    <n v="0"/>
    <n v="61.2"/>
    <x v="0"/>
  </r>
  <r>
    <n v="1"/>
    <s v="SITNI INVENTAR"/>
    <x v="0"/>
    <s v="05si0048"/>
    <s v="05"/>
    <s v="Pečat drveni"/>
    <s v="02.08"/>
    <s v="KOM"/>
    <n v="1"/>
    <n v="125.99"/>
    <n v="125.99"/>
    <n v="0"/>
    <n v="50.396000000000001"/>
    <x v="0"/>
  </r>
  <r>
    <n v="1"/>
    <s v="SITNI INVENTAR"/>
    <x v="0"/>
    <s v="05si0049"/>
    <s v="05"/>
    <s v="Pečat drveni"/>
    <s v="02.08"/>
    <s v="KOM"/>
    <n v="1"/>
    <n v="126"/>
    <n v="126"/>
    <n v="0"/>
    <n v="50.400000000000006"/>
    <x v="0"/>
  </r>
  <r>
    <n v="1"/>
    <s v="SITNI INVENTAR"/>
    <x v="0"/>
    <s v="05si0050"/>
    <s v="05"/>
    <s v="Pečat samootiskiv. 1826"/>
    <s v="02.08"/>
    <s v="KOM"/>
    <n v="1"/>
    <n v="144"/>
    <n v="144"/>
    <n v="0"/>
    <n v="57.6"/>
    <x v="0"/>
  </r>
  <r>
    <n v="1"/>
    <s v="SITNI INVENTAR"/>
    <x v="0"/>
    <s v="05si0052"/>
    <s v="05"/>
    <s v="Slika"/>
    <s v="02.09"/>
    <s v="KOM"/>
    <n v="1"/>
    <n v="2074"/>
    <n v="2074"/>
    <n v="0"/>
    <n v="829.6"/>
    <x v="0"/>
  </r>
  <r>
    <n v="1"/>
    <s v="SITNI INVENTAR"/>
    <x v="0"/>
    <s v="05si0055"/>
    <s v="05"/>
    <s v="PC preklopnik D-Link"/>
    <s v="03.09"/>
    <s v="KOM"/>
    <n v="1"/>
    <n v="126.82"/>
    <n v="126.82"/>
    <n v="0"/>
    <n v="50.728000000000002"/>
    <x v="0"/>
  </r>
  <r>
    <n v="1"/>
    <s v="SITNI INVENTAR"/>
    <x v="0"/>
    <s v="05si0056"/>
    <s v="05"/>
    <s v="PC preklopnik D-Link"/>
    <s v="03.09"/>
    <s v="KOM"/>
    <n v="1"/>
    <n v="126.82"/>
    <n v="126.82"/>
    <n v="0"/>
    <n v="50.728000000000002"/>
    <x v="0"/>
  </r>
  <r>
    <n v="1"/>
    <s v="SITNI INVENTAR"/>
    <x v="0"/>
    <s v="05si0059"/>
    <s v="05"/>
    <s v="Kučište SATA/USB 3,5&quot;"/>
    <s v="05.09"/>
    <s v="KOM"/>
    <n v="1"/>
    <n v="689.81"/>
    <n v="689.81"/>
    <n v="0"/>
    <n v="275.92399999999998"/>
    <x v="0"/>
  </r>
  <r>
    <n v="1"/>
    <s v="SITNI INVENTAR"/>
    <x v="0"/>
    <s v="05si0061"/>
    <s v="05"/>
    <s v="Kučište USB za 3,5&quot;HDD"/>
    <s v="05.09"/>
    <s v="KOM"/>
    <n v="1"/>
    <n v="267.73"/>
    <n v="267.73"/>
    <n v="0"/>
    <n v="107.09200000000001"/>
    <x v="0"/>
  </r>
  <r>
    <n v="1"/>
    <s v="SITNI INVENTAR"/>
    <x v="0"/>
    <s v="05si0062"/>
    <s v="05"/>
    <s v="Kučište USB za 3,5&quot;HDD"/>
    <s v="05.09"/>
    <s v="KOM"/>
    <n v="1"/>
    <n v="267.73"/>
    <n v="267.73"/>
    <n v="0"/>
    <n v="107.09200000000001"/>
    <x v="0"/>
  </r>
  <r>
    <n v="1"/>
    <s v="SITNI INVENTAR"/>
    <x v="0"/>
    <s v="05si0063"/>
    <s v="05"/>
    <s v="Kofer sa alatom"/>
    <s v="06.09"/>
    <s v="KOM"/>
    <n v="1"/>
    <n v="399"/>
    <n v="399"/>
    <n v="0"/>
    <n v="159.60000000000002"/>
    <x v="0"/>
  </r>
  <r>
    <n v="1"/>
    <s v="SITNI INVENTAR"/>
    <x v="0"/>
    <s v="05si0064"/>
    <s v="05"/>
    <s v="Pila ubodna"/>
    <s v="06.09"/>
    <s v="KOM"/>
    <n v="1"/>
    <n v="399"/>
    <n v="399"/>
    <n v="0"/>
    <n v="159.60000000000002"/>
    <x v="0"/>
  </r>
  <r>
    <n v="1"/>
    <s v="SITNI INVENTAR"/>
    <x v="0"/>
    <s v="05si0071"/>
    <s v="05"/>
    <s v="VGA Splitter 1PC"/>
    <s v="09.09"/>
    <s v="KOM"/>
    <n v="1"/>
    <n v="471.4"/>
    <n v="471.4"/>
    <n v="0"/>
    <n v="188.56"/>
    <x v="0"/>
  </r>
  <r>
    <n v="1"/>
    <s v="SITNI INVENTAR"/>
    <x v="0"/>
    <s v="05si0072"/>
    <s v="05"/>
    <s v="PC Preklopnik"/>
    <s v="09.09"/>
    <s v="KOM"/>
    <n v="1"/>
    <n v="498.15"/>
    <n v="498.15"/>
    <n v="0"/>
    <n v="199.26"/>
    <x v="0"/>
  </r>
  <r>
    <n v="1"/>
    <s v="SITNI INVENTAR"/>
    <x v="0"/>
    <s v="05si0073"/>
    <s v="05"/>
    <s v="PC Preklopnik"/>
    <s v="09.09"/>
    <s v="KOM"/>
    <n v="1"/>
    <n v="498.15"/>
    <n v="498.15"/>
    <n v="0"/>
    <n v="199.26"/>
    <x v="0"/>
  </r>
  <r>
    <n v="1"/>
    <s v="SITNI INVENTAR"/>
    <x v="0"/>
    <s v="05si0074"/>
    <s v="05"/>
    <s v="Pečat s-830"/>
    <s v="09.09"/>
    <s v="KOM"/>
    <n v="1"/>
    <n v="162"/>
    <n v="162"/>
    <n v="0"/>
    <n v="64.8"/>
    <x v="0"/>
  </r>
  <r>
    <n v="1"/>
    <s v="SITNI INVENTAR"/>
    <x v="0"/>
    <s v="05si0075"/>
    <s v="05"/>
    <s v="Pečat s-844"/>
    <s v="09.09"/>
    <s v="KOM"/>
    <n v="1"/>
    <n v="144"/>
    <n v="144"/>
    <n v="0"/>
    <n v="57.6"/>
    <x v="0"/>
  </r>
  <r>
    <n v="1"/>
    <s v="SITNI INVENTAR"/>
    <x v="0"/>
    <s v="05si0076"/>
    <s v="05"/>
    <s v="Pečat s-844"/>
    <s v="09.09"/>
    <s v="KOM"/>
    <n v="1"/>
    <n v="143.99"/>
    <n v="143.99"/>
    <n v="0"/>
    <n v="57.596000000000004"/>
    <x v="0"/>
  </r>
  <r>
    <n v="1"/>
    <s v="SITNI INVENTAR"/>
    <x v="0"/>
    <s v="05si0077"/>
    <s v="05"/>
    <s v="Pečat s-843"/>
    <s v="09.09"/>
    <s v="KOM"/>
    <n v="1"/>
    <n v="134.99"/>
    <n v="134.99"/>
    <n v="0"/>
    <n v="53.996000000000009"/>
    <x v="0"/>
  </r>
  <r>
    <n v="1"/>
    <s v="SITNI INVENTAR"/>
    <x v="0"/>
    <s v="05si0078"/>
    <s v="05"/>
    <s v="Pečat s-842"/>
    <s v="09.09"/>
    <s v="KOM"/>
    <n v="1"/>
    <n v="134.99"/>
    <n v="134.99"/>
    <n v="0"/>
    <n v="53.996000000000009"/>
    <x v="0"/>
  </r>
  <r>
    <n v="1"/>
    <s v="SITNI INVENTAR"/>
    <x v="0"/>
    <s v="05si0079"/>
    <s v="05"/>
    <s v="Pečat s-310"/>
    <s v="09.09"/>
    <s v="KOM"/>
    <n v="1"/>
    <n v="134.99"/>
    <n v="134.99"/>
    <n v="0"/>
    <n v="53.996000000000009"/>
    <x v="0"/>
  </r>
  <r>
    <n v="1"/>
    <s v="SITNI INVENTAR"/>
    <x v="0"/>
    <s v="05si0080"/>
    <s v="05"/>
    <s v="Pečat s-310"/>
    <s v="09.09"/>
    <s v="KOM"/>
    <n v="1"/>
    <n v="135"/>
    <n v="135"/>
    <n v="0"/>
    <n v="54"/>
    <x v="0"/>
  </r>
  <r>
    <n v="1"/>
    <s v="SITNI INVENTAR"/>
    <x v="0"/>
    <s v="05si0081"/>
    <s v="05"/>
    <s v="Pečat s-310"/>
    <s v="09.09"/>
    <s v="KOM"/>
    <n v="1"/>
    <n v="135"/>
    <n v="135"/>
    <n v="0"/>
    <n v="54"/>
    <x v="0"/>
  </r>
  <r>
    <n v="1"/>
    <s v="SITNI INVENTAR"/>
    <x v="0"/>
    <s v="05si0082"/>
    <s v="05"/>
    <s v="Pečat drveni"/>
    <s v="09.09"/>
    <s v="KOM"/>
    <n v="1"/>
    <n v="166.05"/>
    <n v="166.05"/>
    <n v="0"/>
    <n v="66.42"/>
    <x v="0"/>
  </r>
  <r>
    <n v="1"/>
    <s v="SITNI INVENTAR"/>
    <x v="0"/>
    <s v="05si0083"/>
    <s v="05"/>
    <s v="Pečat drveni"/>
    <s v="09.09"/>
    <s v="KOM"/>
    <n v="1"/>
    <n v="171.39"/>
    <n v="171.39"/>
    <n v="0"/>
    <n v="68.555999999999997"/>
    <x v="0"/>
  </r>
  <r>
    <n v="1"/>
    <s v="SITNI INVENTAR"/>
    <x v="0"/>
    <s v="05si0084"/>
    <s v="05"/>
    <s v="Mikrovalna pećnica LG"/>
    <s v="09.09"/>
    <s v="KOM"/>
    <n v="1"/>
    <n v="399"/>
    <n v="399"/>
    <n v="0"/>
    <n v="159.60000000000002"/>
    <x v="0"/>
  </r>
  <r>
    <n v="1"/>
    <s v="SITNI INVENTAR"/>
    <x v="0"/>
    <s v="05si0086"/>
    <s v="05"/>
    <s v="Mobitel Sony Ericsson X1"/>
    <n v="10.09"/>
    <s v="KOM"/>
    <n v="1"/>
    <n v="2399"/>
    <n v="2399"/>
    <n v="0"/>
    <n v="959.6"/>
    <x v="0"/>
  </r>
  <r>
    <n v="1"/>
    <s v="SITNI INVENTAR"/>
    <x v="0"/>
    <s v="05si0087"/>
    <s v="CIP"/>
    <s v="PC Preklopnik DKVM-4U"/>
    <s v="01.09"/>
    <s v="KOM"/>
    <n v="1"/>
    <n v="518.80999999999995"/>
    <n v="518.80999999999995"/>
    <n v="0"/>
    <n v="207.524"/>
    <x v="0"/>
  </r>
  <r>
    <n v="1"/>
    <s v="SITNI INVENTAR"/>
    <x v="0"/>
    <s v="05si0089"/>
    <s v="05"/>
    <s v="Pečat s-843"/>
    <n v="10.09"/>
    <s v="KOM"/>
    <n v="1"/>
    <n v="135"/>
    <n v="135"/>
    <n v="0"/>
    <n v="54"/>
    <x v="0"/>
  </r>
  <r>
    <n v="1"/>
    <s v="SITNI INVENTAR"/>
    <x v="0"/>
    <s v="05si0092"/>
    <s v="CIP"/>
    <s v="FDD USB external 1,44MB"/>
    <s v="03.10"/>
    <s v="KOM"/>
    <n v="1"/>
    <n v="308.99"/>
    <n v="308.99"/>
    <n v="0"/>
    <n v="123.596"/>
    <x v="0"/>
  </r>
  <r>
    <n v="1"/>
    <s v="SITNI INVENTAR"/>
    <x v="0"/>
    <s v="05si0093"/>
    <s v="CIP"/>
    <s v="FDD USB external 1,44MB"/>
    <s v="03.10"/>
    <s v="KOM"/>
    <n v="1"/>
    <n v="308.99"/>
    <n v="308.99"/>
    <n v="0"/>
    <n v="123.596"/>
    <x v="0"/>
  </r>
  <r>
    <n v="1"/>
    <s v="SITNI INVENTAR"/>
    <x v="0"/>
    <s v="05si0094"/>
    <s v="CIP"/>
    <s v="FDD USB external 1,44MB"/>
    <s v="03.10"/>
    <s v="KOM"/>
    <n v="1"/>
    <n v="308.99"/>
    <n v="308.99"/>
    <n v="0"/>
    <n v="123.596"/>
    <x v="0"/>
  </r>
  <r>
    <n v="1"/>
    <s v="SITNI INVENTAR"/>
    <x v="0"/>
    <s v="05si0095"/>
    <s v="05"/>
    <s v="Kolica"/>
    <s v="03.10"/>
    <s v="KOM"/>
    <n v="1"/>
    <n v="191.4"/>
    <n v="191.4"/>
    <n v="0"/>
    <n v="76.56"/>
    <x v="0"/>
  </r>
  <r>
    <n v="1"/>
    <s v="SITNI INVENTAR"/>
    <x v="0"/>
    <s v="05si0096"/>
    <s v="05"/>
    <s v="Kolica za srhivu"/>
    <s v="03.10"/>
    <s v="KOM"/>
    <n v="1"/>
    <n v="738.27"/>
    <n v="738.27"/>
    <n v="0"/>
    <n v="295.30799999999999"/>
    <x v="0"/>
  </r>
  <r>
    <n v="1"/>
    <s v="SITNI INVENTAR"/>
    <x v="0"/>
    <s v="05si0098"/>
    <s v="CIP"/>
    <s v="HDD Seagate 1TB"/>
    <s v="05.10"/>
    <s v="KOM"/>
    <n v="1"/>
    <n v="685.77"/>
    <n v="685.77"/>
    <n v="0"/>
    <n v="274.30799999999999"/>
    <x v="0"/>
  </r>
  <r>
    <n v="1"/>
    <s v="SITNI INVENTAR"/>
    <x v="0"/>
    <s v="05si0099"/>
    <s v="CIP"/>
    <s v="HDD Seagate 1TB"/>
    <s v="05.10"/>
    <s v="KOM"/>
    <n v="1"/>
    <n v="685.76"/>
    <n v="685.76"/>
    <n v="0"/>
    <n v="274.30400000000003"/>
    <x v="0"/>
  </r>
  <r>
    <n v="1"/>
    <s v="SITNI INVENTAR"/>
    <x v="0"/>
    <s v="05si0100"/>
    <s v="05"/>
    <s v="Vaga WD 2000 NEW 2kg/1g"/>
    <s v="06.10"/>
    <s v="KOM"/>
    <n v="1"/>
    <n v="578.30999999999995"/>
    <n v="578.30999999999995"/>
    <n v="0"/>
    <n v="231.32399999999998"/>
    <x v="0"/>
  </r>
  <r>
    <n v="1"/>
    <s v="SITNI INVENTAR"/>
    <x v="0"/>
    <s v="05si0101"/>
    <s v="05"/>
    <s v="Pečat R-524"/>
    <s v="07.10"/>
    <s v="KOM"/>
    <n v="1"/>
    <n v="188.34"/>
    <n v="188.34"/>
    <n v="0"/>
    <n v="75.335999999999999"/>
    <x v="0"/>
  </r>
  <r>
    <n v="1"/>
    <s v="SITNI INVENTAR"/>
    <x v="0"/>
    <s v="05si0102"/>
    <s v="05"/>
    <s v="Kalkulator Olympia CPD"/>
    <n v="11.1"/>
    <s v="KOM"/>
    <n v="1"/>
    <n v="1000.53"/>
    <n v="1000.53"/>
    <n v="0"/>
    <n v="400.21199999999999"/>
    <x v="0"/>
  </r>
  <r>
    <n v="1"/>
    <s v="SITNI INVENTAR"/>
    <x v="0"/>
    <s v="05si0103"/>
    <s v="05"/>
    <s v="Kalkulator Olympia CPD"/>
    <n v="11.1"/>
    <s v="KOM"/>
    <n v="1"/>
    <n v="1000.53"/>
    <n v="1000.53"/>
    <n v="0"/>
    <n v="400.21199999999999"/>
    <x v="0"/>
  </r>
  <r>
    <n v="1"/>
    <s v="SITNI INVENTAR"/>
    <x v="0"/>
    <s v="05si0104"/>
    <s v="05"/>
    <s v="Kalkulator Olympia CPD"/>
    <n v="11.1"/>
    <s v="KOM"/>
    <n v="1"/>
    <n v="1000.54"/>
    <n v="1000.54"/>
    <n v="0"/>
    <n v="400.21600000000001"/>
    <x v="0"/>
  </r>
  <r>
    <n v="1"/>
    <s v="SITNI INVENTAR"/>
    <x v="0"/>
    <s v="05si0105"/>
    <s v="05"/>
    <s v="Kalkulator Olympia CPD"/>
    <n v="11.1"/>
    <s v="KOM"/>
    <n v="1"/>
    <n v="1000.54"/>
    <n v="1000.54"/>
    <n v="0"/>
    <n v="400.21600000000001"/>
    <x v="0"/>
  </r>
  <r>
    <n v="1"/>
    <s v="SITNI INVENTAR"/>
    <x v="0"/>
    <s v="05si0107"/>
    <s v="05"/>
    <s v="Pečat s-843"/>
    <n v="12.1"/>
    <s v="KOM"/>
    <n v="1"/>
    <n v="135"/>
    <n v="135"/>
    <n v="0"/>
    <n v="54"/>
    <x v="0"/>
  </r>
  <r>
    <n v="1"/>
    <s v="SITNI INVENTAR"/>
    <x v="0"/>
    <s v="05si0108"/>
    <s v="05"/>
    <s v="Pečat s-843"/>
    <n v="12.1"/>
    <s v="KOM"/>
    <n v="1"/>
    <n v="135"/>
    <n v="135"/>
    <n v="0"/>
    <n v="54"/>
    <x v="0"/>
  </r>
  <r>
    <n v="1"/>
    <s v="SITNI INVENTAR"/>
    <x v="0"/>
    <s v="05si0109"/>
    <s v="05"/>
    <s v="Pečat s-829(urudžb)"/>
    <n v="12.1"/>
    <s v="KOM"/>
    <n v="1"/>
    <n v="198"/>
    <n v="198"/>
    <n v="0"/>
    <n v="79.2"/>
    <x v="0"/>
  </r>
  <r>
    <n v="1"/>
    <s v="SITNI INVENTAR"/>
    <x v="0"/>
    <s v="05si0110"/>
    <s v="05"/>
    <s v="Pečat s-829(urudžb)"/>
    <n v="12.1"/>
    <s v="KOM"/>
    <n v="1"/>
    <n v="198"/>
    <n v="198"/>
    <n v="0"/>
    <n v="79.2"/>
    <x v="0"/>
  </r>
  <r>
    <n v="1"/>
    <s v="SITNI INVENTAR"/>
    <x v="0"/>
    <s v="05si0111"/>
    <s v="05"/>
    <s v="Pečat s-843/12"/>
    <n v="12.1"/>
    <s v="KOM"/>
    <n v="1"/>
    <n v="63"/>
    <n v="63"/>
    <n v="0"/>
    <n v="25.200000000000003"/>
    <x v="0"/>
  </r>
  <r>
    <n v="1"/>
    <s v="SITNI INVENTAR"/>
    <x v="0"/>
    <s v="05si0112"/>
    <s v="05"/>
    <s v="Pečat s-843"/>
    <n v="12.1"/>
    <s v="KOM"/>
    <n v="1"/>
    <n v="134.99"/>
    <n v="134.99"/>
    <n v="0"/>
    <n v="53.996000000000009"/>
    <x v="0"/>
  </r>
  <r>
    <n v="1"/>
    <s v="SITNI INVENTAR"/>
    <x v="0"/>
    <s v="05si0113"/>
    <s v="05"/>
    <s v="Pečat S-830"/>
    <s v="05.11"/>
    <s v="KOM"/>
    <n v="1"/>
    <n v="418.2"/>
    <n v="418.2"/>
    <n v="0"/>
    <n v="167.28"/>
    <x v="0"/>
  </r>
  <r>
    <n v="1"/>
    <s v="SITNI INVENTAR"/>
    <x v="0"/>
    <s v="05si0114"/>
    <s v="05"/>
    <s v="ČITAČ BAR KODA 1D+USB"/>
    <s v="03.11"/>
    <n v="1"/>
    <n v="1"/>
    <n v="1105.77"/>
    <n v="1105.77"/>
    <n v="0"/>
    <n v="442.30799999999999"/>
    <x v="0"/>
  </r>
  <r>
    <n v="1"/>
    <s v="SITNI INVENTAR"/>
    <x v="0"/>
    <s v="05si0119"/>
    <s v="05"/>
    <s v="Vješalica-stalak krom"/>
    <n v="11.11"/>
    <s v="KOM"/>
    <n v="1"/>
    <n v="487.08"/>
    <n v="487.08"/>
    <n v="0"/>
    <n v="194.83199999999999"/>
    <x v="0"/>
  </r>
  <r>
    <n v="1"/>
    <s v="SITNI INVENTAR"/>
    <x v="0"/>
    <s v="05si0120"/>
    <s v="05"/>
    <s v="Vješalica-stalak krom"/>
    <n v="11.11"/>
    <s v="KOM"/>
    <n v="1"/>
    <n v="487.08"/>
    <n v="487.08"/>
    <n v="0"/>
    <n v="194.83199999999999"/>
    <x v="0"/>
  </r>
  <r>
    <n v="1"/>
    <s v="SITNI INVENTAR"/>
    <x v="0"/>
    <s v="05si0121"/>
    <s v="05"/>
    <s v="Vješalica-stalak krom"/>
    <n v="11.11"/>
    <s v="KOM"/>
    <n v="1"/>
    <n v="487.08"/>
    <n v="487.08"/>
    <n v="0"/>
    <n v="194.83199999999999"/>
    <x v="0"/>
  </r>
  <r>
    <n v="1"/>
    <s v="SITNI INVENTAR"/>
    <x v="0"/>
    <s v="05si0122"/>
    <s v="05"/>
    <s v="Vješalica-stalak krom"/>
    <n v="11.11"/>
    <s v="KOM"/>
    <n v="1"/>
    <n v="487.08"/>
    <n v="487.08"/>
    <n v="0"/>
    <n v="194.83199999999999"/>
    <x v="0"/>
  </r>
  <r>
    <n v="1"/>
    <s v="SITNI INVENTAR"/>
    <x v="0"/>
    <s v="05si0123"/>
    <s v="05"/>
    <s v="Vješalica-stalak krom"/>
    <n v="11.11"/>
    <s v="KOM"/>
    <n v="1"/>
    <n v="487.08"/>
    <n v="487.08"/>
    <n v="0"/>
    <n v="194.83199999999999"/>
    <x v="0"/>
  </r>
  <r>
    <n v="1"/>
    <s v="SITNI INVENTAR"/>
    <x v="0"/>
    <s v="05si0124"/>
    <s v="05"/>
    <s v="Vješalica-stalak krom"/>
    <n v="11.11"/>
    <s v="KOM"/>
    <n v="1"/>
    <n v="487.08"/>
    <n v="487.08"/>
    <n v="0"/>
    <n v="194.83199999999999"/>
    <x v="0"/>
  </r>
  <r>
    <n v="1"/>
    <s v="SITNI INVENTAR"/>
    <x v="0"/>
    <s v="05si0126"/>
    <s v="CIP"/>
    <s v="Pc preklopnik DKVM-2KU"/>
    <n v="12.11"/>
    <s v="KOM"/>
    <n v="1"/>
    <n v="384.57"/>
    <n v="384.57"/>
    <n v="0"/>
    <n v="153.828"/>
    <x v="0"/>
  </r>
  <r>
    <n v="1"/>
    <s v="SITNI INVENTAR"/>
    <x v="0"/>
    <s v="05si0129"/>
    <s v="CIP"/>
    <s v="UPS Back Brics 850VA"/>
    <n v="12.11"/>
    <s v="KOM"/>
    <n v="1"/>
    <n v="736.26"/>
    <n v="736.26"/>
    <n v="0"/>
    <n v="294.50400000000002"/>
    <x v="0"/>
  </r>
  <r>
    <n v="1"/>
    <s v="SITNI INVENTAR"/>
    <x v="0"/>
    <s v="05si0134"/>
    <s v="05"/>
    <s v="Pečat s-843"/>
    <s v="03.12"/>
    <s v="KOM"/>
    <n v="1"/>
    <n v="120"/>
    <n v="120"/>
    <n v="0"/>
    <n v="48"/>
    <x v="0"/>
  </r>
  <r>
    <n v="1"/>
    <s v="SITNI INVENTAR"/>
    <x v="0"/>
    <s v="05si0137"/>
    <s v="05"/>
    <s v="HDD WD 500GB"/>
    <s v="07.12"/>
    <s v="KOM"/>
    <n v="1"/>
    <n v="546.11"/>
    <n v="546.11"/>
    <n v="0"/>
    <n v="218.44400000000002"/>
    <x v="0"/>
  </r>
  <r>
    <n v="1"/>
    <s v="SITNI INVENTAR"/>
    <x v="0"/>
    <s v="05si0138"/>
    <s v="CIP"/>
    <s v="Kućište USB2,5&quot;"/>
    <s v="07.12"/>
    <s v="KOM"/>
    <n v="1"/>
    <n v="207.38"/>
    <n v="207.38"/>
    <n v="0"/>
    <n v="82.951999999999998"/>
    <x v="0"/>
  </r>
  <r>
    <n v="1"/>
    <s v="SITNI INVENTAR"/>
    <x v="0"/>
    <s v="05si0139"/>
    <s v="05"/>
    <s v="Stativ za kameru"/>
    <s v="07.12"/>
    <s v="KOM"/>
    <n v="1"/>
    <n v="223.86"/>
    <n v="223.86"/>
    <n v="0"/>
    <n v="89.544000000000011"/>
    <x v="0"/>
  </r>
  <r>
    <n v="1"/>
    <s v="SITNI INVENTAR"/>
    <x v="0"/>
    <s v="05si0140"/>
    <s v="CIP"/>
    <s v="PC preklopnik DKVM-4U"/>
    <s v="07.12"/>
    <s v="KOM"/>
    <n v="1"/>
    <n v="531.55999999999995"/>
    <n v="531.55999999999995"/>
    <n v="0"/>
    <n v="212.624"/>
    <x v="0"/>
  </r>
  <r>
    <n v="1"/>
    <s v="SITNI INVENTAR"/>
    <x v="0"/>
    <s v="05si0142"/>
    <s v="05"/>
    <s v="Usisivač 2000W,Hepa H12"/>
    <n v="11.12"/>
    <s v="KOM"/>
    <n v="1"/>
    <n v="957.04"/>
    <n v="957.04"/>
    <n v="0"/>
    <n v="382.81600000000003"/>
    <x v="0"/>
  </r>
  <r>
    <n v="1"/>
    <s v="SITNI INVENTAR"/>
    <x v="0"/>
    <s v="05si0145"/>
    <s v="CIP"/>
    <s v="Kučište USB 3.5&quot; HDD"/>
    <n v="11.12"/>
    <s v="KOM"/>
    <n v="1"/>
    <n v="143.69999999999999"/>
    <n v="143.69999999999999"/>
    <n v="0"/>
    <n v="57.48"/>
    <x v="0"/>
  </r>
  <r>
    <n v="1"/>
    <s v="SITNI INVENTAR"/>
    <x v="0"/>
    <s v="05si0148"/>
    <s v="05"/>
    <s v="Pečat s-845"/>
    <s v="05.13"/>
    <s v="KOM"/>
    <n v="1"/>
    <n v="164.63"/>
    <n v="164.63"/>
    <n v="0"/>
    <n v="65.852000000000004"/>
    <x v="0"/>
  </r>
  <r>
    <n v="1"/>
    <s v="SITNI INVENTAR"/>
    <x v="0"/>
    <s v="05si0149"/>
    <s v="05"/>
    <s v="Pečat s-845"/>
    <s v="05.13"/>
    <s v="KOM"/>
    <n v="1"/>
    <n v="164.63"/>
    <n v="164.63"/>
    <n v="0"/>
    <n v="65.852000000000004"/>
    <x v="0"/>
  </r>
  <r>
    <n v="1"/>
    <s v="SITNI INVENTAR"/>
    <x v="0"/>
    <s v="05si0150"/>
    <s v="05"/>
    <s v="Pečat s-845"/>
    <s v="05.13"/>
    <s v="KOM"/>
    <n v="1"/>
    <n v="164.63"/>
    <n v="164.63"/>
    <n v="0"/>
    <n v="65.852000000000004"/>
    <x v="0"/>
  </r>
  <r>
    <n v="1"/>
    <s v="SITNI INVENTAR"/>
    <x v="0"/>
    <s v="05si0151"/>
    <s v="05"/>
    <s v="Pečat s-845"/>
    <s v="05.13"/>
    <s v="KOM"/>
    <n v="1"/>
    <n v="164.63"/>
    <n v="164.63"/>
    <n v="0"/>
    <n v="65.852000000000004"/>
    <x v="0"/>
  </r>
  <r>
    <n v="1"/>
    <s v="SITNI INVENTAR"/>
    <x v="0"/>
    <s v="05si0152"/>
    <s v="05"/>
    <s v="Pečat s-845"/>
    <s v="05.13"/>
    <s v="KOM"/>
    <n v="1"/>
    <n v="164.64"/>
    <n v="164.64"/>
    <n v="0"/>
    <n v="65.855999999999995"/>
    <x v="0"/>
  </r>
  <r>
    <n v="1"/>
    <s v="SITNI INVENTAR"/>
    <x v="0"/>
    <s v="05si0153"/>
    <s v="05"/>
    <s v="Pečat s-843"/>
    <s v="05.13"/>
    <s v="KOM"/>
    <n v="1"/>
    <n v="135"/>
    <n v="135"/>
    <n v="0"/>
    <n v="54"/>
    <x v="0"/>
  </r>
  <r>
    <n v="1"/>
    <s v="SITNI INVENTAR"/>
    <x v="0"/>
    <s v="05si0154"/>
    <s v="05"/>
    <s v="Pečat s-842"/>
    <s v="05.13"/>
    <s v="KOM"/>
    <n v="1"/>
    <n v="135"/>
    <n v="135"/>
    <n v="0"/>
    <n v="54"/>
    <x v="0"/>
  </r>
  <r>
    <n v="1"/>
    <s v="SITNI INVENTAR"/>
    <x v="0"/>
    <s v="05si0155"/>
    <s v="05"/>
    <s v="D-Link DES-1008D 8x10/100"/>
    <s v="05.13"/>
    <s v="KOM"/>
    <n v="1"/>
    <n v="115.5"/>
    <n v="115.5"/>
    <n v="0"/>
    <n v="46.2"/>
    <x v="0"/>
  </r>
  <r>
    <n v="1"/>
    <s v="SITNI INVENTAR"/>
    <x v="0"/>
    <s v="05si0156"/>
    <s v="05"/>
    <s v="D-Link DES-1008D 8x10/100"/>
    <s v="05.13"/>
    <s v="KOM"/>
    <n v="1"/>
    <n v="115.5"/>
    <n v="115.5"/>
    <n v="0"/>
    <n v="46.2"/>
    <x v="0"/>
  </r>
  <r>
    <n v="1"/>
    <s v="SITNI INVENTAR"/>
    <x v="0"/>
    <s v="05si0160"/>
    <s v="05"/>
    <s v="HDD WD passport 1TB 2,5&quot;"/>
    <s v="09.13"/>
    <s v="KOM"/>
    <n v="1"/>
    <n v="614.54999999999995"/>
    <n v="614.54999999999995"/>
    <n v="0"/>
    <n v="245.82"/>
    <x v="0"/>
  </r>
  <r>
    <n v="1"/>
    <s v="SITNI INVENTAR"/>
    <x v="0"/>
    <s v="05si0162"/>
    <s v="05"/>
    <s v="Pečat za poštu e-917 dat"/>
    <n v="10.130000000000001"/>
    <s v="KOM"/>
    <n v="1"/>
    <n v="240.75"/>
    <n v="240.75"/>
    <n v="0"/>
    <n v="96.300000000000011"/>
    <x v="0"/>
  </r>
  <r>
    <n v="1"/>
    <s v="SITNI INVENTAR"/>
    <x v="0"/>
    <s v="05si0163"/>
    <s v="05"/>
    <s v="Pečat za uruđ.s-843"/>
    <n v="10.130000000000001"/>
    <s v="KOM"/>
    <n v="1"/>
    <n v="135"/>
    <n v="135"/>
    <n v="0"/>
    <n v="54"/>
    <x v="0"/>
  </r>
  <r>
    <n v="1"/>
    <s v="SITNI INVENTAR"/>
    <x v="0"/>
    <s v="05si0164"/>
    <s v="05"/>
    <s v="Pečat faksimil dekan s843"/>
    <n v="10.130000000000001"/>
    <s v="KOM"/>
    <n v="1"/>
    <n v="135"/>
    <n v="135"/>
    <n v="0"/>
    <n v="54"/>
    <x v="0"/>
  </r>
  <r>
    <n v="1"/>
    <s v="SITNI INVENTAR"/>
    <x v="0"/>
    <s v="05si0165"/>
    <s v="CIP"/>
    <s v="Kompresor Vento ol 1"/>
    <s v="07.13"/>
    <s v="KOM"/>
    <n v="1"/>
    <n v="1078.8"/>
    <n v="1078.8"/>
    <n v="0"/>
    <n v="431.52"/>
    <x v="0"/>
  </r>
  <r>
    <n v="1"/>
    <s v="SITNI INVENTAR"/>
    <x v="0"/>
    <s v="05si0166"/>
    <s v="05"/>
    <s v="Higrometar/termo"/>
    <s v="02.13"/>
    <s v="KOM"/>
    <n v="1"/>
    <n v="160"/>
    <n v="160"/>
    <n v="0"/>
    <n v="64"/>
    <x v="0"/>
  </r>
  <r>
    <n v="1"/>
    <s v="SITNI INVENTAR"/>
    <x v="0"/>
    <s v="05si0167"/>
    <s v="05"/>
    <s v="Čitač za studentske X-ice"/>
    <s v="09.13"/>
    <s v="KOM"/>
    <n v="1"/>
    <n v="625"/>
    <n v="625"/>
    <n v="0"/>
    <n v="250"/>
    <x v="0"/>
  </r>
  <r>
    <n v="1"/>
    <s v="SITNI INVENTAR"/>
    <x v="0"/>
    <s v="05si0168"/>
    <s v="05"/>
    <s v="Čitač za studentske X-ice"/>
    <s v="09.13"/>
    <s v="KOM"/>
    <n v="1"/>
    <n v="625"/>
    <n v="625"/>
    <n v="0"/>
    <n v="250"/>
    <x v="0"/>
  </r>
  <r>
    <n v="1"/>
    <s v="SITNI INVENTAR"/>
    <x v="0"/>
    <s v="05si0169"/>
    <s v="05"/>
    <s v="Presenter Wireless R400"/>
    <n v="12.13"/>
    <s v="KOM"/>
    <n v="1"/>
    <n v="370.08"/>
    <n v="370.08"/>
    <n v="0"/>
    <n v="148.03200000000001"/>
    <x v="0"/>
  </r>
  <r>
    <n v="1"/>
    <s v="SITNI INVENTAR"/>
    <x v="0"/>
    <s v="05si0171"/>
    <s v="05"/>
    <s v="Pečat s-833"/>
    <s v="03.14"/>
    <s v="KOM"/>
    <n v="1"/>
    <n v="162"/>
    <n v="162"/>
    <n v="0"/>
    <n v="64.8"/>
    <x v="0"/>
  </r>
  <r>
    <n v="1"/>
    <s v="SITNI INVENTAR"/>
    <x v="0"/>
    <s v="05si0172"/>
    <s v="05"/>
    <s v="Pečat s-844"/>
    <s v="03.14"/>
    <s v="KOM"/>
    <n v="1"/>
    <n v="144"/>
    <n v="144"/>
    <n v="0"/>
    <n v="57.6"/>
    <x v="0"/>
  </r>
  <r>
    <n v="1"/>
    <s v="SITNI INVENTAR"/>
    <x v="0"/>
    <s v="05si0173"/>
    <s v="05"/>
    <s v="HDD Ext WD 2TB"/>
    <s v="02.14"/>
    <s v="KOM"/>
    <n v="1"/>
    <n v="988.46"/>
    <n v="988.46"/>
    <n v="0"/>
    <n v="395.38400000000001"/>
    <x v="0"/>
  </r>
  <r>
    <n v="1"/>
    <s v="SITNI INVENTAR"/>
    <x v="0"/>
    <s v="05si0174"/>
    <s v="05"/>
    <s v="Pečat automatski"/>
    <s v="05.14"/>
    <s v="KOM"/>
    <n v="1"/>
    <n v="162"/>
    <n v="162"/>
    <n v="0"/>
    <n v="64.8"/>
    <x v="0"/>
  </r>
  <r>
    <n v="1"/>
    <s v="SITNI INVENTAR"/>
    <x v="0"/>
    <s v="05si0175"/>
    <s v="05"/>
    <s v="Pečat automatski"/>
    <s v="05.14"/>
    <s v="KOM"/>
    <n v="1"/>
    <n v="162"/>
    <n v="162"/>
    <n v="0"/>
    <n v="64.8"/>
    <x v="0"/>
  </r>
  <r>
    <n v="1"/>
    <s v="SITNI INVENTAR"/>
    <x v="0"/>
    <s v="05si0176"/>
    <s v="05"/>
    <s v="Pečat s-843"/>
    <s v="07.14"/>
    <s v="KOM"/>
    <n v="1"/>
    <n v="135"/>
    <n v="135"/>
    <n v="0"/>
    <n v="54"/>
    <x v="0"/>
  </r>
  <r>
    <n v="1"/>
    <s v="SITNI INVENTAR"/>
    <x v="0"/>
    <s v="05si0177"/>
    <s v="05"/>
    <s v="Pečat s-843"/>
    <s v="07.14"/>
    <s v="KOM"/>
    <n v="1"/>
    <n v="135"/>
    <n v="135"/>
    <n v="0"/>
    <n v="54"/>
    <x v="0"/>
  </r>
  <r>
    <n v="1"/>
    <s v="SITNI INVENTAR"/>
    <x v="0"/>
    <s v="05si0178"/>
    <s v="05"/>
    <s v="Mobitel Caterpillar CAT"/>
    <s v="09.14"/>
    <s v="KOM"/>
    <n v="1"/>
    <n v="557"/>
    <n v="557"/>
    <n v="0"/>
    <n v="222.8"/>
    <x v="0"/>
  </r>
  <r>
    <n v="1"/>
    <s v="SITNI INVENTAR"/>
    <x v="0"/>
    <s v="05si0179"/>
    <s v="05"/>
    <s v="Mobitel Caterpillar CAT"/>
    <s v="09.14"/>
    <s v="KOM"/>
    <n v="1"/>
    <n v="557"/>
    <n v="557"/>
    <n v="0"/>
    <n v="222.8"/>
    <x v="0"/>
  </r>
  <r>
    <n v="1"/>
    <s v="SITNI INVENTAR"/>
    <x v="0"/>
    <s v="05si0180"/>
    <s v="G1"/>
    <s v="Mobitel Samsung Galaxy"/>
    <s v="09.14"/>
    <s v="KOM"/>
    <n v="1"/>
    <n v="2933.13"/>
    <n v="2933.13"/>
    <n v="0"/>
    <n v="1173.2520000000002"/>
    <x v="0"/>
  </r>
  <r>
    <n v="1"/>
    <s v="SITNI INVENTAR"/>
    <x v="0"/>
    <s v="05si0182"/>
    <s v="R3"/>
    <s v="Mobitel Samsung Galaxy S4"/>
    <n v="11.14"/>
    <s v="KOM"/>
    <n v="1"/>
    <n v="2692.64"/>
    <n v="2692.64"/>
    <n v="0"/>
    <n v="1077.056"/>
    <x v="0"/>
  </r>
  <r>
    <n v="1"/>
    <s v="SITNI INVENTAR"/>
    <x v="0"/>
    <s v="05si0183"/>
    <s v="R2"/>
    <s v="Mobitel Caterpillar B25"/>
    <n v="11.14"/>
    <s v="KOM"/>
    <n v="1"/>
    <n v="576.24"/>
    <n v="576.24"/>
    <n v="0"/>
    <n v="230.49600000000001"/>
    <x v="0"/>
  </r>
  <r>
    <n v="1"/>
    <s v="SITNI INVENTAR"/>
    <x v="0"/>
    <s v="05si0184"/>
    <s v="CIP"/>
    <s v="HDD ADATA HV620 1TB 2,5&quot;"/>
    <n v="12.14"/>
    <s v="KOM"/>
    <n v="1"/>
    <n v="517.08000000000004"/>
    <n v="517.08000000000004"/>
    <n v="0"/>
    <n v="206.83200000000002"/>
    <x v="0"/>
  </r>
  <r>
    <n v="1"/>
    <s v="SITNI INVENTAR"/>
    <x v="0"/>
    <s v="05si0185"/>
    <s v="CIP"/>
    <s v="HDD ADATA HV620 1TB 2,5&quot;"/>
    <n v="12.14"/>
    <s v="KOM"/>
    <n v="1"/>
    <n v="517.08000000000004"/>
    <n v="517.08000000000004"/>
    <n v="0"/>
    <n v="206.83200000000002"/>
    <x v="0"/>
  </r>
  <r>
    <n v="1"/>
    <s v="SITNI INVENTAR"/>
    <x v="0"/>
    <s v="05si0186"/>
    <s v="CIP"/>
    <s v="HDD WD ELEMENTS PORTABLE"/>
    <n v="12.14"/>
    <s v="KOM"/>
    <n v="1"/>
    <n v="796.05"/>
    <n v="796.05"/>
    <n v="0"/>
    <n v="318.42"/>
    <x v="0"/>
  </r>
  <r>
    <n v="1"/>
    <s v="SITNI INVENTAR"/>
    <x v="0"/>
    <s v="05si0187"/>
    <s v="CIP"/>
    <s v="HDD WD ELEMENTS PORTABLE"/>
    <n v="12.14"/>
    <s v="KOM"/>
    <n v="1"/>
    <n v="796.05"/>
    <n v="796.05"/>
    <n v="0"/>
    <n v="318.42"/>
    <x v="0"/>
  </r>
  <r>
    <n v="1"/>
    <s v="SITNI INVENTAR"/>
    <x v="0"/>
    <s v="05si0193"/>
    <s v="05"/>
    <s v="WD Elements portable"/>
    <s v="03.15"/>
    <s v="KOM"/>
    <n v="1"/>
    <n v="910.1"/>
    <n v="910.1"/>
    <n v="0"/>
    <n v="364.04"/>
    <x v="0"/>
  </r>
  <r>
    <n v="1"/>
    <s v="SITNI INVENTAR"/>
    <x v="0"/>
    <s v="05si0195"/>
    <s v="CIP"/>
    <s v="Smartphone 5,5&quot;ZOPO"/>
    <s v="03.15"/>
    <s v="KOM"/>
    <n v="1"/>
    <n v="2778.2"/>
    <n v="2778.2"/>
    <n v="0"/>
    <n v="1111.28"/>
    <x v="0"/>
  </r>
  <r>
    <n v="1"/>
    <s v="SITNI INVENTAR"/>
    <x v="0"/>
    <s v="05si0198"/>
    <s v="05"/>
    <s v="Docking station za laptop"/>
    <s v="04.15"/>
    <s v="KOM"/>
    <n v="1"/>
    <n v="1424.61"/>
    <n v="1424.61"/>
    <n v="0"/>
    <n v="569.84399999999994"/>
    <x v="0"/>
  </r>
  <r>
    <n v="1"/>
    <s v="SITNI INVENTAR"/>
    <x v="0"/>
    <s v="05si0199"/>
    <s v="05"/>
    <s v="Ploča na stalku 120x100"/>
    <s v="04.15"/>
    <s v="KOM"/>
    <n v="1"/>
    <n v="2237.5"/>
    <n v="2237.5"/>
    <n v="0"/>
    <n v="895"/>
    <x v="0"/>
  </r>
  <r>
    <n v="1"/>
    <s v="SITNI INVENTAR"/>
    <x v="0"/>
    <s v="05si0200"/>
    <s v="05"/>
    <s v="Ploča na stalku 120x100"/>
    <s v="04.15"/>
    <s v="KOM"/>
    <n v="1"/>
    <n v="2237.5"/>
    <n v="2237.5"/>
    <n v="0"/>
    <n v="895"/>
    <x v="0"/>
  </r>
  <r>
    <n v="1"/>
    <s v="SITNI INVENTAR"/>
    <x v="0"/>
    <s v="05si0201"/>
    <s v="05"/>
    <s v="Glasačka kutija"/>
    <s v="04.15"/>
    <s v="KOM"/>
    <n v="1"/>
    <n v="353.75"/>
    <n v="353.75"/>
    <n v="0"/>
    <n v="141.5"/>
    <x v="0"/>
  </r>
  <r>
    <n v="1"/>
    <s v="SITNI INVENTAR"/>
    <x v="0"/>
    <s v="05si0202"/>
    <s v="05"/>
    <s v="Glasačka kutija"/>
    <s v="04.15"/>
    <s v="KOM"/>
    <n v="1"/>
    <n v="353.75"/>
    <n v="353.75"/>
    <n v="0"/>
    <n v="141.5"/>
    <x v="0"/>
  </r>
  <r>
    <n v="1"/>
    <s v="SITNI INVENTAR"/>
    <x v="0"/>
    <s v="05si0203"/>
    <s v="05"/>
    <s v="Glasačka kutija"/>
    <s v="04.15"/>
    <s v="KOM"/>
    <n v="1"/>
    <n v="353.75"/>
    <n v="353.75"/>
    <n v="0"/>
    <n v="141.5"/>
    <x v="0"/>
  </r>
  <r>
    <n v="1"/>
    <s v="SITNI INVENTAR"/>
    <x v="0"/>
    <s v="05si0204"/>
    <s v="05"/>
    <s v="Radijator uljni"/>
    <s v="05.15"/>
    <s v="KOM"/>
    <n v="1"/>
    <n v="374.28"/>
    <n v="374.28"/>
    <n v="0"/>
    <n v="149.71199999999999"/>
    <x v="0"/>
  </r>
  <r>
    <n v="1"/>
    <s v="SITNI INVENTAR"/>
    <x v="0"/>
    <s v="05si0205"/>
    <s v="05"/>
    <s v="Docking station HP2012"/>
    <s v="06.15"/>
    <s v="KOM"/>
    <n v="1"/>
    <n v="912.5"/>
    <n v="912.5"/>
    <n v="0"/>
    <n v="365"/>
    <x v="0"/>
  </r>
  <r>
    <n v="1"/>
    <s v="SITNI INVENTAR"/>
    <x v="0"/>
    <s v="05si0206"/>
    <s v="05"/>
    <s v="Pečat s-841"/>
    <s v="06.15"/>
    <s v="KOM"/>
    <n v="1"/>
    <n v="123.75"/>
    <n v="123.75"/>
    <n v="0"/>
    <n v="49.5"/>
    <x v="0"/>
  </r>
  <r>
    <n v="1"/>
    <s v="SITNI INVENTAR"/>
    <x v="0"/>
    <s v="05si0207"/>
    <s v="05"/>
    <s v="Pečat s-845"/>
    <s v="06.15"/>
    <s v="KOM"/>
    <n v="1"/>
    <n v="162"/>
    <n v="162"/>
    <n v="0"/>
    <n v="64.8"/>
    <x v="0"/>
  </r>
  <r>
    <n v="1"/>
    <s v="SITNI INVENTAR"/>
    <x v="0"/>
    <s v="05si0208"/>
    <s v="05"/>
    <s v="Pečat s-845"/>
    <s v="06.15"/>
    <s v="KOM"/>
    <n v="1"/>
    <n v="162"/>
    <n v="162"/>
    <n v="0"/>
    <n v="64.8"/>
    <x v="0"/>
  </r>
  <r>
    <n v="1"/>
    <s v="SITNI INVENTAR"/>
    <x v="0"/>
    <s v="05si0209"/>
    <s v="05"/>
    <s v="Zastava EU 200x100"/>
    <s v="06.15"/>
    <s v="KOM"/>
    <n v="1"/>
    <n v="360.74"/>
    <n v="360.74"/>
    <n v="0"/>
    <n v="144.29600000000002"/>
    <x v="0"/>
  </r>
  <r>
    <n v="1"/>
    <s v="SITNI INVENTAR"/>
    <x v="0"/>
    <s v="05si0210"/>
    <s v="05"/>
    <s v="Bušilica čekić 800W"/>
    <n v="10.15"/>
    <s v="KOM"/>
    <n v="1"/>
    <n v="1240.6600000000001"/>
    <n v="1240.6600000000001"/>
    <n v="0"/>
    <n v="496.26400000000007"/>
    <x v="0"/>
  </r>
  <r>
    <n v="1"/>
    <s v="SITNI INVENTAR"/>
    <x v="0"/>
    <s v="05si0212"/>
    <s v="05"/>
    <s v="Kolica knjižničarska"/>
    <n v="11.15"/>
    <s v="KOM"/>
    <n v="1"/>
    <n v="3318.63"/>
    <n v="3318.63"/>
    <n v="0"/>
    <n v="1327.4520000000002"/>
    <x v="0"/>
  </r>
  <r>
    <n v="1"/>
    <s v="SITNI INVENTAR"/>
    <x v="0"/>
    <s v="05si0213"/>
    <s v="05"/>
    <s v="Zastava svečana RGNF"/>
    <n v="12.15"/>
    <s v="KOM"/>
    <n v="1"/>
    <n v="1250"/>
    <n v="1250"/>
    <n v="0"/>
    <n v="500"/>
    <x v="0"/>
  </r>
  <r>
    <n v="1"/>
    <s v="SITNI INVENTAR"/>
    <x v="0"/>
    <s v="05si0214"/>
    <s v="05"/>
    <s v="Zastava svečana RGNF"/>
    <n v="12.15"/>
    <s v="KOM"/>
    <n v="1"/>
    <n v="2500"/>
    <n v="2500"/>
    <n v="0"/>
    <n v="1000"/>
    <x v="0"/>
  </r>
  <r>
    <n v="1"/>
    <s v="SITNI INVENTAR"/>
    <x v="0"/>
    <s v="05si0215"/>
    <s v="05"/>
    <s v="Zastava vanjska RGNF"/>
    <n v="12.15"/>
    <s v="KOM"/>
    <n v="1"/>
    <n v="625"/>
    <n v="625"/>
    <n v="0"/>
    <n v="250"/>
    <x v="0"/>
  </r>
  <r>
    <n v="1"/>
    <s v="SITNI INVENTAR"/>
    <x v="0"/>
    <s v="05si0216"/>
    <s v="05"/>
    <s v="Koplje za zastavu,inox"/>
    <n v="11.15"/>
    <s v="KOM"/>
    <n v="1"/>
    <n v="1043.75"/>
    <n v="1043.75"/>
    <n v="0"/>
    <n v="417.5"/>
    <x v="0"/>
  </r>
  <r>
    <n v="1"/>
    <s v="SITNI INVENTAR"/>
    <x v="0"/>
    <s v="05si0217"/>
    <s v="05"/>
    <s v="Podni stalak zastavu inox"/>
    <n v="11.15"/>
    <s v="KOM"/>
    <n v="1"/>
    <n v="1043.75"/>
    <n v="1043.75"/>
    <n v="0"/>
    <n v="417.5"/>
    <x v="0"/>
  </r>
  <r>
    <n v="1"/>
    <s v="SITNI INVENTAR"/>
    <x v="0"/>
    <n v="100871"/>
    <s v="R6"/>
    <s v="HDD ADATA 1TB"/>
    <n v="12.14"/>
    <s v="KOM"/>
    <n v="1"/>
    <n v="537.5"/>
    <n v="537.5"/>
    <n v="0"/>
    <n v="215"/>
    <x v="0"/>
  </r>
  <r>
    <n v="1"/>
    <s v="SITNI INVENTAR"/>
    <x v="0"/>
    <n v="100880"/>
    <s v="R6"/>
    <s v="Ins.-mj.svjet.noćnog neba"/>
    <s v="01.11"/>
    <s v="KOM"/>
    <n v="1"/>
    <n v="2420"/>
    <n v="2420"/>
    <n v="0"/>
    <n v="968"/>
    <x v="0"/>
  </r>
  <r>
    <n v="1"/>
    <s v="SITNI INVENTAR"/>
    <x v="0"/>
    <n v="100882"/>
    <s v="R6"/>
    <s v="HDD EXT WD"/>
    <s v="05.15"/>
    <s v="KOM"/>
    <n v="1"/>
    <n v="590"/>
    <n v="590"/>
    <n v="0"/>
    <n v="236"/>
    <x v="0"/>
  </r>
  <r>
    <n v="1"/>
    <s v="SITNI INVENTAR"/>
    <x v="0"/>
    <n v="100884"/>
    <s v="R6"/>
    <s v="HDD WD elements portab1TB"/>
    <s v="06.13"/>
    <s v="KOM"/>
    <n v="1"/>
    <n v="637.5"/>
    <n v="637.5"/>
    <n v="0"/>
    <n v="255"/>
    <x v="0"/>
  </r>
  <r>
    <n v="1"/>
    <s v="SITNI INVENTAR"/>
    <x v="0"/>
    <n v="100885"/>
    <s v="R6"/>
    <s v="HDD Adata 1TB"/>
    <s v="06.14"/>
    <s v="KOM"/>
    <n v="1"/>
    <n v="517.08000000000004"/>
    <n v="517.08000000000004"/>
    <n v="0"/>
    <n v="206.83200000000002"/>
    <x v="0"/>
  </r>
  <r>
    <n v="1"/>
    <s v="SITNI INVENTAR"/>
    <x v="0"/>
    <n v="100886"/>
    <s v="R6"/>
    <s v="Filter za fotoaparat"/>
    <n v="12.1"/>
    <s v="KOM"/>
    <n v="1"/>
    <n v="609.82000000000005"/>
    <n v="609.82000000000005"/>
    <n v="0"/>
    <n v="243.92800000000003"/>
    <x v="0"/>
  </r>
  <r>
    <n v="1"/>
    <s v="SITNI INVENTAR"/>
    <x v="0"/>
    <n v="100887"/>
    <s v="R6"/>
    <s v="Filter za fotoaparat"/>
    <n v="11.1"/>
    <s v="KOM"/>
    <n v="1"/>
    <n v="508.55"/>
    <n v="508.55"/>
    <n v="0"/>
    <n v="203.42000000000002"/>
    <x v="0"/>
  </r>
  <r>
    <n v="1"/>
    <s v="SITNI INVENTAR"/>
    <x v="0"/>
    <n v="100888"/>
    <s v="R6"/>
    <s v="Filter za fotoaparat"/>
    <n v="12.1"/>
    <s v="KOM"/>
    <n v="1"/>
    <n v="182.55"/>
    <n v="182.55"/>
    <n v="0"/>
    <n v="73.02000000000001"/>
    <x v="0"/>
  </r>
  <r>
    <n v="1"/>
    <s v="SITNI INVENTAR"/>
    <x v="0"/>
    <n v="100889"/>
    <s v="R6"/>
    <s v="Filter za fotoaparat"/>
    <n v="12.1"/>
    <s v="KOM"/>
    <n v="1"/>
    <n v="182.55"/>
    <n v="182.55"/>
    <n v="0"/>
    <n v="73.02000000000001"/>
    <x v="0"/>
  </r>
  <r>
    <n v="1"/>
    <s v="SITNI INVENTAR"/>
    <x v="0"/>
    <n v="100890"/>
    <s v="R6"/>
    <s v="Filter za fotoaparat"/>
    <n v="11.1"/>
    <s v="KOM"/>
    <n v="1"/>
    <n v="374.18"/>
    <n v="374.18"/>
    <n v="0"/>
    <n v="149.672"/>
    <x v="0"/>
  </r>
  <r>
    <n v="1"/>
    <s v="SITNI INVENTAR"/>
    <x v="0"/>
    <n v="100891"/>
    <s v="R6"/>
    <s v="Filter za fotoaparat"/>
    <n v="11.1"/>
    <s v="KOM"/>
    <n v="1"/>
    <n v="609.82000000000005"/>
    <n v="609.82000000000005"/>
    <n v="0"/>
    <n v="243.92800000000003"/>
    <x v="0"/>
  </r>
  <r>
    <n v="1"/>
    <s v="SITNI INVENTAR"/>
    <x v="0"/>
    <n v="100892"/>
    <s v="R6"/>
    <s v="Filter za fotoaparat"/>
    <n v="11.1"/>
    <s v="KOM"/>
    <n v="1"/>
    <n v="609.82000000000005"/>
    <n v="609.82000000000005"/>
    <n v="0"/>
    <n v="243.92800000000003"/>
    <x v="0"/>
  </r>
  <r>
    <n v="1"/>
    <s v="SITNI INVENTAR"/>
    <x v="0"/>
    <n v="100893"/>
    <s v="R6"/>
    <s v="Filter za fotoaparat"/>
    <n v="11.1"/>
    <s v="KOM"/>
    <n v="1"/>
    <n v="967.17"/>
    <n v="967.17"/>
    <n v="0"/>
    <n v="386.86799999999999"/>
    <x v="0"/>
  </r>
  <r>
    <n v="1"/>
    <s v="SITNI INVENTAR"/>
    <x v="0"/>
    <n v="100911"/>
    <s v="R6"/>
    <s v="Fotoaparat Canon EOS1200D"/>
    <s v="01.15"/>
    <s v="KOM"/>
    <n v="1"/>
    <n v="2937.5"/>
    <n v="2937.5"/>
    <n v="0"/>
    <n v="1175"/>
    <x v="0"/>
  </r>
  <r>
    <n v="1"/>
    <s v="SITNI INVENTAR"/>
    <x v="0"/>
    <n v="100915"/>
    <s v="R6"/>
    <s v="HDD Adata 500GB"/>
    <s v="06.14"/>
    <s v="KOM"/>
    <n v="1"/>
    <n v="398.75"/>
    <n v="398.75"/>
    <n v="0"/>
    <n v="159.5"/>
    <x v="0"/>
  </r>
  <r>
    <n v="1"/>
    <s v="SITNI INVENTAR"/>
    <x v="0"/>
    <n v="100916"/>
    <s v="R6"/>
    <s v="HDD WD elements portab1TB"/>
    <s v="06.13"/>
    <s v="KOM"/>
    <n v="1"/>
    <n v="637.5"/>
    <n v="637.5"/>
    <n v="0"/>
    <n v="255"/>
    <x v="0"/>
  </r>
  <r>
    <n v="1"/>
    <s v="SITNI INVENTAR"/>
    <x v="0"/>
    <n v="100917"/>
    <s v="R6"/>
    <s v="HDD Adata 500GB"/>
    <s v="06.14"/>
    <s v="KOM"/>
    <n v="1"/>
    <n v="398.75"/>
    <n v="398.75"/>
    <n v="0"/>
    <n v="159.5"/>
    <x v="0"/>
  </r>
  <r>
    <n v="1"/>
    <s v="SITNI INVENTAR"/>
    <x v="0"/>
    <n v="100944"/>
    <s v="R5"/>
    <s v="Ph metar CHECKER"/>
    <n v="11.11"/>
    <s v="KOM"/>
    <n v="1"/>
    <n v="268.42"/>
    <n v="268.42"/>
    <n v="0"/>
    <n v="107.36800000000001"/>
    <x v="0"/>
  </r>
  <r>
    <n v="1"/>
    <s v="SITNI INVENTAR"/>
    <x v="0"/>
    <n v="100961"/>
    <s v="R6"/>
    <s v="RAČUNALO MINI RASPBERRY"/>
    <s v="07.15"/>
    <s v="KOM"/>
    <n v="1"/>
    <n v="600"/>
    <n v="600"/>
    <n v="0"/>
    <n v="240"/>
    <x v="0"/>
  </r>
  <r>
    <n v="1"/>
    <s v="SITNI INVENTAR"/>
    <x v="0"/>
    <n v="100963"/>
    <s v="R6"/>
    <s v="HDD Eksterni 500GB 2,5&quot;"/>
    <s v="09.12"/>
    <s v="KOM"/>
    <n v="1"/>
    <n v="718.75"/>
    <n v="718.75"/>
    <n v="0"/>
    <n v="287.5"/>
    <x v="0"/>
  </r>
  <r>
    <n v="1"/>
    <s v="SITNI INVENTAR"/>
    <x v="0"/>
    <n v="100964"/>
    <s v="R6"/>
    <s v="HDD WD passeport 500GB"/>
    <s v="07.13"/>
    <s v="KOM"/>
    <n v="1"/>
    <n v="450"/>
    <n v="450"/>
    <n v="0"/>
    <n v="180"/>
    <x v="0"/>
  </r>
  <r>
    <n v="1"/>
    <s v="SITNI INVENTAR"/>
    <x v="0"/>
    <n v="100967"/>
    <s v="R6"/>
    <s v="Ljestve alu 30-07"/>
    <n v="11.15"/>
    <s v="KOM"/>
    <n v="1"/>
    <n v="333.08"/>
    <n v="333.08"/>
    <n v="0"/>
    <n v="133.232"/>
    <x v="0"/>
  </r>
  <r>
    <n v="1"/>
    <s v="SITNI INVENTAR"/>
    <x v="0"/>
    <n v="101133"/>
    <s v="R3"/>
    <s v="Sat zidni-okrugli metalni"/>
    <s v="03.07"/>
    <s v="KOM"/>
    <n v="1"/>
    <n v="168.36"/>
    <n v="168.36"/>
    <n v="0"/>
    <n v="67.344000000000008"/>
    <x v="0"/>
  </r>
  <r>
    <n v="1"/>
    <s v="SITNI INVENTAR"/>
    <x v="0"/>
    <n v="101280"/>
    <s v="R3"/>
    <s v="HDD WD passeport 1TB 2,5&quot;"/>
    <s v="07.13"/>
    <s v="KOM"/>
    <n v="1"/>
    <n v="637.5"/>
    <n v="637.5"/>
    <n v="0"/>
    <n v="255"/>
    <x v="0"/>
  </r>
  <r>
    <n v="1"/>
    <s v="SITNI INVENTAR"/>
    <x v="0"/>
    <n v="101367"/>
    <s v="R3"/>
    <s v="Kućište USB2,0 2x3,5&quot;"/>
    <n v="11.13"/>
    <s v="KOM"/>
    <n v="1"/>
    <n v="525.01"/>
    <n v="525.01"/>
    <n v="0"/>
    <n v="210.00400000000002"/>
    <x v="0"/>
  </r>
  <r>
    <n v="1"/>
    <s v="SITNI INVENTAR"/>
    <x v="0"/>
    <n v="101473"/>
    <s v="R3"/>
    <s v="Rezač papira Primer 220"/>
    <s v="02.08"/>
    <s v="KOM"/>
    <n v="1"/>
    <n v="463.6"/>
    <n v="463.6"/>
    <n v="0"/>
    <n v="185.44000000000003"/>
    <x v="0"/>
  </r>
  <r>
    <n v="1"/>
    <s v="SITNI INVENTAR"/>
    <x v="0"/>
    <n v="101474"/>
    <s v="R3"/>
    <s v="Ploča oglasna-pluto"/>
    <s v="07.07"/>
    <s v="KOM"/>
    <n v="1"/>
    <n v="189.61"/>
    <n v="189.61"/>
    <n v="0"/>
    <n v="75.844000000000008"/>
    <x v="0"/>
  </r>
  <r>
    <n v="1"/>
    <s v="SITNI INVENTAR"/>
    <x v="0"/>
    <n v="101475"/>
    <s v="R3"/>
    <s v="Ploča pluto 60x90"/>
    <s v="03.08"/>
    <s v="KOM"/>
    <n v="1"/>
    <n v="230.58"/>
    <n v="230.58"/>
    <n v="0"/>
    <n v="92.232000000000014"/>
    <x v="0"/>
  </r>
  <r>
    <n v="1"/>
    <s v="SITNI INVENTAR"/>
    <x v="0"/>
    <n v="101568"/>
    <s v="R3"/>
    <s v="Sat zidni-okrugli metalni"/>
    <s v="03.07"/>
    <s v="KOM"/>
    <n v="1"/>
    <n v="168.36"/>
    <n v="168.36"/>
    <n v="0"/>
    <n v="67.344000000000008"/>
    <x v="0"/>
  </r>
  <r>
    <n v="1"/>
    <s v="SITNI INVENTAR"/>
    <x v="0"/>
    <n v="101573"/>
    <s v="R3"/>
    <s v="Ventilator Elit"/>
    <s v="07.12"/>
    <s v="KOM"/>
    <n v="1"/>
    <n v="142.74"/>
    <n v="142.74"/>
    <n v="0"/>
    <n v="57.096000000000004"/>
    <x v="0"/>
  </r>
  <r>
    <n v="1"/>
    <s v="SITNI INVENTAR"/>
    <x v="0"/>
    <n v="101594"/>
    <s v="R3"/>
    <s v="Ljestve aluminijske"/>
    <s v="06.10"/>
    <s v="KOM"/>
    <n v="1"/>
    <n v="629"/>
    <n v="629"/>
    <n v="0"/>
    <n v="251.60000000000002"/>
    <x v="0"/>
  </r>
  <r>
    <n v="1"/>
    <s v="SITNI INVENTAR"/>
    <x v="0"/>
    <n v="101881"/>
    <s v="R3"/>
    <s v="HDD-ext. 120GB"/>
    <s v="09.07"/>
    <s v="KOM"/>
    <n v="1"/>
    <n v="1084.58"/>
    <n v="1084.58"/>
    <n v="0"/>
    <n v="433.83199999999999"/>
    <x v="0"/>
  </r>
  <r>
    <n v="1"/>
    <s v="SITNI INVENTAR"/>
    <x v="0"/>
    <n v="101882"/>
    <s v="R3"/>
    <s v="HDD ADATA 1TB"/>
    <s v="05.14"/>
    <s v="KOM"/>
    <n v="1"/>
    <n v="517.07000000000005"/>
    <n v="517.07000000000005"/>
    <n v="0"/>
    <n v="206.82800000000003"/>
    <x v="0"/>
  </r>
  <r>
    <n v="1"/>
    <s v="SITNI INVENTAR"/>
    <x v="0"/>
    <n v="101883"/>
    <s v="R3"/>
    <s v="HDD Externi 160GB"/>
    <s v="04.08"/>
    <s v="KOM"/>
    <n v="1"/>
    <n v="1067.5"/>
    <n v="1067.5"/>
    <n v="0"/>
    <n v="427"/>
    <x v="0"/>
  </r>
  <r>
    <n v="1"/>
    <s v="SITNI INVENTAR"/>
    <x v="0"/>
    <n v="101884"/>
    <s v="R3"/>
    <s v="Mobitel HTC"/>
    <s v="07.11"/>
    <s v="KOM"/>
    <n v="1"/>
    <n v="192.66"/>
    <n v="192.66"/>
    <n v="0"/>
    <n v="77.064000000000007"/>
    <x v="0"/>
  </r>
  <r>
    <n v="1"/>
    <s v="SITNI INVENTAR"/>
    <x v="0"/>
    <n v="101885"/>
    <s v="R3"/>
    <s v="HDD ADATA 1TB"/>
    <s v="05.14"/>
    <s v="KOM"/>
    <n v="1"/>
    <n v="517.08000000000004"/>
    <n v="517.08000000000004"/>
    <n v="0"/>
    <n v="206.83200000000002"/>
    <x v="0"/>
  </r>
  <r>
    <n v="1"/>
    <s v="SITNI INVENTAR"/>
    <x v="0"/>
    <n v="101890"/>
    <s v="R3"/>
    <s v="Svjetiljka stolna"/>
    <s v="09.15"/>
    <s v="KOM"/>
    <n v="1"/>
    <n v="349"/>
    <n v="349"/>
    <n v="0"/>
    <n v="139.6"/>
    <x v="0"/>
  </r>
  <r>
    <n v="1"/>
    <s v="SITNI INVENTAR"/>
    <x v="0"/>
    <n v="101892"/>
    <s v="R3"/>
    <s v="Ormarić za ključeve"/>
    <n v="12.14"/>
    <s v="KOM"/>
    <n v="1"/>
    <n v="180.38"/>
    <n v="180.38"/>
    <n v="0"/>
    <n v="72.152000000000001"/>
    <x v="0"/>
  </r>
  <r>
    <n v="1"/>
    <s v="SITNI INVENTAR"/>
    <x v="0"/>
    <n v="101893"/>
    <s v="R3"/>
    <s v="Kompresor"/>
    <n v="12.14"/>
    <s v="KOM"/>
    <n v="1"/>
    <n v="664.9"/>
    <n v="664.9"/>
    <n v="0"/>
    <n v="265.95999999999998"/>
    <x v="0"/>
  </r>
  <r>
    <n v="1"/>
    <s v="SITNI INVENTAR"/>
    <x v="0"/>
    <n v="101894"/>
    <s v="R3"/>
    <s v="Digitalni mjerni uređaj"/>
    <n v="12.14"/>
    <s v="KOM"/>
    <n v="1"/>
    <n v="237.4"/>
    <n v="237.4"/>
    <n v="0"/>
    <n v="94.960000000000008"/>
    <x v="0"/>
  </r>
  <r>
    <n v="1"/>
    <s v="SITNI INVENTAR"/>
    <x v="0"/>
    <n v="101895"/>
    <s v="R3"/>
    <s v="Pomično mjerilo"/>
    <n v="12.14"/>
    <s v="KOM"/>
    <n v="1"/>
    <n v="170.92"/>
    <n v="170.92"/>
    <n v="0"/>
    <n v="68.367999999999995"/>
    <x v="0"/>
  </r>
  <r>
    <n v="1"/>
    <s v="SITNI INVENTAR"/>
    <x v="0"/>
    <n v="101896"/>
    <s v="R3"/>
    <s v="Škrip čvrsti 150mm"/>
    <n v="12.14"/>
    <s v="KOM"/>
    <n v="1"/>
    <n v="441.65"/>
    <n v="441.65"/>
    <n v="0"/>
    <n v="176.66"/>
    <x v="0"/>
  </r>
  <r>
    <n v="1"/>
    <s v="SITNI INVENTAR"/>
    <x v="0"/>
    <n v="101897"/>
    <s v="R3"/>
    <s v="Lemna stanica ZD-919"/>
    <n v="12.14"/>
    <s v="KOM"/>
    <n v="1"/>
    <n v="369"/>
    <n v="369"/>
    <n v="0"/>
    <n v="147.6"/>
    <x v="0"/>
  </r>
  <r>
    <n v="1"/>
    <s v="SITNI INVENTAR"/>
    <x v="0"/>
    <n v="101898"/>
    <s v="R3"/>
    <s v="Pomično mjerilo"/>
    <n v="12.14"/>
    <s v="KOM"/>
    <n v="1"/>
    <n v="170.92"/>
    <n v="170.92"/>
    <n v="0"/>
    <n v="68.367999999999995"/>
    <x v="0"/>
  </r>
  <r>
    <n v="1"/>
    <s v="SITNI INVENTAR"/>
    <x v="0"/>
    <n v="101899"/>
    <s v="R3"/>
    <s v="Ploča magnet.bijela 60x90"/>
    <s v="02.08"/>
    <s v="KOM"/>
    <n v="1"/>
    <n v="335.5"/>
    <n v="335.5"/>
    <n v="0"/>
    <n v="134.20000000000002"/>
    <x v="0"/>
  </r>
  <r>
    <n v="1"/>
    <s v="SITNI INVENTAR"/>
    <x v="0"/>
    <n v="101900"/>
    <s v="R3"/>
    <s v="Presenter Wireless Piccin"/>
    <s v="04.13"/>
    <s v="KOM"/>
    <n v="1"/>
    <n v="318.2"/>
    <n v="318.2"/>
    <n v="0"/>
    <n v="127.28"/>
    <x v="0"/>
  </r>
  <r>
    <n v="1"/>
    <s v="SITNI INVENTAR"/>
    <x v="0"/>
    <n v="101905"/>
    <s v="R3"/>
    <s v="Sat zidni-okrugli metalni"/>
    <s v="03.07"/>
    <s v="KOM"/>
    <n v="1"/>
    <n v="168.36"/>
    <n v="168.36"/>
    <n v="0"/>
    <n v="67.344000000000008"/>
    <x v="0"/>
  </r>
  <r>
    <n v="1"/>
    <s v="SITNI INVENTAR"/>
    <x v="0"/>
    <n v="101910"/>
    <s v="R3"/>
    <s v="Sonda temperaturna"/>
    <n v="12.14"/>
    <s v="KOM"/>
    <n v="1"/>
    <n v="299.89"/>
    <n v="299.89"/>
    <n v="0"/>
    <n v="119.956"/>
    <x v="0"/>
  </r>
  <r>
    <n v="1"/>
    <s v="SITNI INVENTAR"/>
    <x v="0"/>
    <n v="101911"/>
    <s v="R3"/>
    <s v="Sonda temperaturna"/>
    <n v="12.14"/>
    <s v="KOM"/>
    <n v="1"/>
    <n v="299.89"/>
    <n v="299.89"/>
    <n v="0"/>
    <n v="119.956"/>
    <x v="0"/>
  </r>
  <r>
    <n v="1"/>
    <s v="SITNI INVENTAR"/>
    <x v="0"/>
    <n v="101912"/>
    <s v="R3"/>
    <s v="Sonda temperaturna"/>
    <n v="12.14"/>
    <s v="KOM"/>
    <n v="1"/>
    <n v="299.89"/>
    <n v="299.89"/>
    <n v="0"/>
    <n v="119.956"/>
    <x v="0"/>
  </r>
  <r>
    <n v="1"/>
    <s v="SITNI INVENTAR"/>
    <x v="0"/>
    <n v="101913"/>
    <s v="R3"/>
    <s v="Sonda temperaturna"/>
    <n v="12.14"/>
    <s v="KOM"/>
    <n v="1"/>
    <n v="299.89"/>
    <n v="299.89"/>
    <n v="0"/>
    <n v="119.956"/>
    <x v="0"/>
  </r>
  <r>
    <n v="1"/>
    <s v="SITNI INVENTAR"/>
    <x v="0"/>
    <n v="101914"/>
    <s v="R3"/>
    <s v="Sonda temperaturna"/>
    <n v="12.14"/>
    <s v="KOM"/>
    <n v="1"/>
    <n v="299.89"/>
    <n v="299.89"/>
    <n v="0"/>
    <n v="119.956"/>
    <x v="0"/>
  </r>
  <r>
    <n v="1"/>
    <s v="SITNI INVENTAR"/>
    <x v="0"/>
    <n v="101915"/>
    <s v="R3"/>
    <s v="Sonda temperaturna"/>
    <n v="12.14"/>
    <s v="KOM"/>
    <n v="1"/>
    <n v="299.89"/>
    <n v="299.89"/>
    <n v="0"/>
    <n v="119.956"/>
    <x v="0"/>
  </r>
  <r>
    <n v="1"/>
    <s v="SITNI INVENTAR"/>
    <x v="0"/>
    <n v="101916"/>
    <s v="R3"/>
    <s v="Sonda temperaturna"/>
    <n v="12.14"/>
    <s v="KOM"/>
    <n v="1"/>
    <n v="299.89"/>
    <n v="299.89"/>
    <n v="0"/>
    <n v="119.956"/>
    <x v="0"/>
  </r>
  <r>
    <n v="1"/>
    <s v="SITNI INVENTAR"/>
    <x v="0"/>
    <n v="101917"/>
    <s v="R3"/>
    <s v="Sonda temperaturna"/>
    <n v="12.14"/>
    <s v="KOM"/>
    <n v="1"/>
    <n v="299.89"/>
    <n v="299.89"/>
    <n v="0"/>
    <n v="119.956"/>
    <x v="0"/>
  </r>
  <r>
    <n v="1"/>
    <s v="SITNI INVENTAR"/>
    <x v="0"/>
    <n v="101918"/>
    <s v="R3"/>
    <s v="Sonda temperaturna"/>
    <n v="12.14"/>
    <s v="KOM"/>
    <n v="1"/>
    <n v="299.89"/>
    <n v="299.89"/>
    <n v="0"/>
    <n v="119.956"/>
    <x v="0"/>
  </r>
  <r>
    <n v="1"/>
    <s v="SITNI INVENTAR"/>
    <x v="0"/>
    <n v="101919"/>
    <s v="R3"/>
    <s v="Sonda temperaturna"/>
    <n v="12.14"/>
    <s v="KOM"/>
    <n v="1"/>
    <n v="299.89"/>
    <n v="299.89"/>
    <n v="0"/>
    <n v="119.956"/>
    <x v="0"/>
  </r>
  <r>
    <n v="1"/>
    <s v="SITNI INVENTAR"/>
    <x v="0"/>
    <n v="101920"/>
    <s v="R3"/>
    <s v="Sonda temperaturna"/>
    <n v="12.14"/>
    <s v="KOM"/>
    <n v="1"/>
    <n v="299.89"/>
    <n v="299.89"/>
    <n v="0"/>
    <n v="119.956"/>
    <x v="0"/>
  </r>
  <r>
    <n v="1"/>
    <s v="SITNI INVENTAR"/>
    <x v="0"/>
    <n v="101921"/>
    <s v="R3"/>
    <s v="Temperaturna sonda"/>
    <s v="02.15"/>
    <s v="KOM"/>
    <n v="1"/>
    <n v="1201.83"/>
    <n v="1201.83"/>
    <n v="0"/>
    <n v="480.73199999999997"/>
    <x v="0"/>
  </r>
  <r>
    <n v="1"/>
    <s v="SITNI INVENTAR"/>
    <x v="0"/>
    <n v="101922"/>
    <s v="R3"/>
    <s v="Temperaturni loger"/>
    <s v="02.15"/>
    <s v="KOM"/>
    <n v="1"/>
    <n v="949.17"/>
    <n v="949.17"/>
    <n v="0"/>
    <n v="379.66800000000001"/>
    <x v="0"/>
  </r>
  <r>
    <n v="1"/>
    <s v="SITNI INVENTAR"/>
    <x v="0"/>
    <n v="101923"/>
    <s v="R3"/>
    <s v="Senzor temperature vode"/>
    <n v="12.15"/>
    <s v="KOM"/>
    <n v="1"/>
    <n v="306.01"/>
    <n v="306.01"/>
    <n v="0"/>
    <n v="122.404"/>
    <x v="0"/>
  </r>
  <r>
    <n v="1"/>
    <s v="SITNI INVENTAR"/>
    <x v="0"/>
    <n v="101924"/>
    <s v="R3"/>
    <s v="Senzor temperature vode"/>
    <n v="12.15"/>
    <s v="KOM"/>
    <n v="1"/>
    <n v="306.01"/>
    <n v="306.01"/>
    <n v="0"/>
    <n v="122.404"/>
    <x v="0"/>
  </r>
  <r>
    <n v="1"/>
    <s v="SITNI INVENTAR"/>
    <x v="0"/>
    <n v="101925"/>
    <s v="R3"/>
    <s v="Senzor temperature vode"/>
    <n v="12.15"/>
    <s v="KOM"/>
    <n v="1"/>
    <n v="306.01"/>
    <n v="306.01"/>
    <n v="0"/>
    <n v="122.404"/>
    <x v="0"/>
  </r>
  <r>
    <n v="1"/>
    <s v="SITNI INVENTAR"/>
    <x v="0"/>
    <n v="101926"/>
    <s v="R3"/>
    <s v="Senzor temperature vode"/>
    <n v="12.15"/>
    <s v="KOM"/>
    <n v="1"/>
    <n v="347.74"/>
    <n v="347.74"/>
    <n v="0"/>
    <n v="139.096"/>
    <x v="0"/>
  </r>
  <r>
    <n v="1"/>
    <s v="SITNI INVENTAR"/>
    <x v="0"/>
    <n v="101927"/>
    <s v="R3"/>
    <s v="Senzor temperature vode"/>
    <n v="12.15"/>
    <s v="KOM"/>
    <n v="1"/>
    <n v="347.74"/>
    <n v="347.74"/>
    <n v="0"/>
    <n v="139.096"/>
    <x v="0"/>
  </r>
  <r>
    <n v="1"/>
    <s v="SITNI INVENTAR"/>
    <x v="0"/>
    <n v="101928"/>
    <s v="R3"/>
    <s v="Senzor temperature vode"/>
    <n v="12.15"/>
    <s v="KOM"/>
    <n v="1"/>
    <n v="347.74"/>
    <n v="347.74"/>
    <n v="0"/>
    <n v="139.096"/>
    <x v="0"/>
  </r>
  <r>
    <n v="1"/>
    <s v="SITNI INVENTAR"/>
    <x v="0"/>
    <n v="101929"/>
    <s v="R3"/>
    <s v="Senzor temperature vode"/>
    <n v="12.15"/>
    <s v="KOM"/>
    <n v="1"/>
    <n v="347.74"/>
    <n v="347.74"/>
    <n v="0"/>
    <n v="139.096"/>
    <x v="0"/>
  </r>
  <r>
    <n v="1"/>
    <s v="SITNI INVENTAR"/>
    <x v="0"/>
    <n v="101930"/>
    <s v="R3"/>
    <s v="Senzor temperature vode"/>
    <n v="12.15"/>
    <s v="KOM"/>
    <n v="1"/>
    <n v="347.74"/>
    <n v="347.74"/>
    <n v="0"/>
    <n v="139.096"/>
    <x v="0"/>
  </r>
  <r>
    <n v="1"/>
    <s v="SITNI INVENTAR"/>
    <x v="0"/>
    <n v="102014"/>
    <s v="R2"/>
    <s v="Uništavač papira Alpha"/>
    <s v="02.14"/>
    <s v="KOM"/>
    <n v="1"/>
    <n v="241.35"/>
    <n v="241.35"/>
    <n v="0"/>
    <n v="96.54"/>
    <x v="0"/>
  </r>
  <r>
    <n v="1"/>
    <s v="SITNI INVENTAR"/>
    <x v="0"/>
    <n v="102033"/>
    <s v="R2"/>
    <s v="Mikrovalna pećnica 23L"/>
    <s v="02.15"/>
    <s v="KOM"/>
    <n v="1"/>
    <n v="1148.6400000000001"/>
    <n v="1148.6400000000001"/>
    <n v="0"/>
    <n v="459.45600000000007"/>
    <x v="0"/>
  </r>
  <r>
    <n v="1"/>
    <s v="SITNI INVENTAR"/>
    <x v="0"/>
    <n v="102078"/>
    <s v="R2"/>
    <s v="HDD-externi 500"/>
    <n v="10.07"/>
    <s v="KOM"/>
    <n v="1"/>
    <n v="1533.36"/>
    <n v="1533.36"/>
    <n v="0"/>
    <n v="613.34399999999994"/>
    <x v="0"/>
  </r>
  <r>
    <n v="1"/>
    <s v="SITNI INVENTAR"/>
    <x v="0"/>
    <n v="102080"/>
    <s v="R2"/>
    <s v="HDD EXT"/>
    <s v="05.15"/>
    <s v="KOM"/>
    <n v="1"/>
    <n v="950"/>
    <n v="950"/>
    <n v="0"/>
    <n v="380"/>
    <x v="0"/>
  </r>
  <r>
    <n v="1"/>
    <s v="SITNI INVENTAR"/>
    <x v="0"/>
    <n v="102081"/>
    <s v="R2"/>
    <s v="Endoskop Voltcraft BS300X"/>
    <s v="06.14"/>
    <s v="KOM"/>
    <n v="1"/>
    <n v="771.64"/>
    <n v="771.64"/>
    <n v="0"/>
    <n v="308.65600000000001"/>
    <x v="0"/>
  </r>
  <r>
    <n v="1"/>
    <s v="SITNI INVENTAR"/>
    <x v="0"/>
    <n v="102082"/>
    <s v="R2"/>
    <s v="Multimetar UT 71E"/>
    <n v="11.09"/>
    <s v="KOM"/>
    <n v="1"/>
    <n v="1523.97"/>
    <n v="1523.97"/>
    <n v="0"/>
    <n v="609.58800000000008"/>
    <x v="0"/>
  </r>
  <r>
    <n v="1"/>
    <s v="SITNI INVENTAR"/>
    <x v="0"/>
    <n v="102083"/>
    <s v="R2"/>
    <s v="Multimetar M3900"/>
    <n v="11.09"/>
    <s v="KOM"/>
    <n v="1"/>
    <n v="170"/>
    <n v="170"/>
    <n v="0"/>
    <n v="68"/>
    <x v="0"/>
  </r>
  <r>
    <n v="1"/>
    <s v="SITNI INVENTAR"/>
    <x v="0"/>
    <n v="102084"/>
    <s v="R2"/>
    <s v="Multimetar M3900"/>
    <n v="11.09"/>
    <s v="KOM"/>
    <n v="1"/>
    <n v="169.99"/>
    <n v="169.99"/>
    <n v="0"/>
    <n v="67.996000000000009"/>
    <x v="0"/>
  </r>
  <r>
    <n v="1"/>
    <s v="SITNI INVENTAR"/>
    <x v="0"/>
    <n v="102085"/>
    <s v="R2"/>
    <s v="Multimetar M3900"/>
    <n v="11.09"/>
    <s v="KOM"/>
    <n v="1"/>
    <n v="170"/>
    <n v="170"/>
    <n v="0"/>
    <n v="68"/>
    <x v="0"/>
  </r>
  <r>
    <n v="1"/>
    <s v="SITNI INVENTAR"/>
    <x v="0"/>
    <n v="102086"/>
    <s v="R2"/>
    <s v="Multimetar M3900"/>
    <n v="11.09"/>
    <s v="KOM"/>
    <n v="1"/>
    <n v="170"/>
    <n v="170"/>
    <n v="0"/>
    <n v="68"/>
    <x v="0"/>
  </r>
  <r>
    <n v="1"/>
    <s v="SITNI INVENTAR"/>
    <x v="0"/>
    <n v="102087"/>
    <s v="R2"/>
    <s v="Multimetar M3900"/>
    <n v="11.09"/>
    <s v="KOM"/>
    <n v="1"/>
    <n v="170"/>
    <n v="170"/>
    <n v="0"/>
    <n v="68"/>
    <x v="0"/>
  </r>
  <r>
    <n v="1"/>
    <s v="SITNI INVENTAR"/>
    <x v="0"/>
    <n v="102088"/>
    <s v="R2"/>
    <s v="Multimetar M3900"/>
    <n v="11.09"/>
    <s v="KOM"/>
    <n v="1"/>
    <n v="170"/>
    <n v="170"/>
    <n v="0"/>
    <n v="68"/>
    <x v="0"/>
  </r>
  <r>
    <n v="1"/>
    <s v="SITNI INVENTAR"/>
    <x v="0"/>
    <n v="102089"/>
    <s v="R2"/>
    <s v="Multimetar M3900"/>
    <n v="11.09"/>
    <s v="KOM"/>
    <n v="1"/>
    <n v="170"/>
    <n v="170"/>
    <n v="0"/>
    <n v="68"/>
    <x v="0"/>
  </r>
  <r>
    <n v="1"/>
    <s v="SITNI INVENTAR"/>
    <x v="0"/>
    <n v="102090"/>
    <s v="R2"/>
    <s v="Vaga mini 200g"/>
    <n v="11.12"/>
    <s v="KOM"/>
    <n v="1"/>
    <n v="155"/>
    <n v="155"/>
    <n v="0"/>
    <n v="62"/>
    <x v="0"/>
  </r>
  <r>
    <n v="1"/>
    <s v="SITNI INVENTAR"/>
    <x v="0"/>
    <n v="102091"/>
    <s v="R2"/>
    <s v="Simulator potresa"/>
    <n v="10.130000000000001"/>
    <s v="KOM"/>
    <n v="1"/>
    <n v="3144.58"/>
    <n v="3144.58"/>
    <n v="0"/>
    <n v="1257.8320000000001"/>
    <x v="0"/>
  </r>
  <r>
    <n v="1"/>
    <s v="SITNI INVENTAR"/>
    <x v="0"/>
    <n v="102092"/>
    <s v="R2"/>
    <s v="Plinska lemilica WP60K"/>
    <s v="05.14"/>
    <s v="KOM"/>
    <n v="1"/>
    <n v="650.25"/>
    <n v="650.25"/>
    <n v="0"/>
    <n v="260.10000000000002"/>
    <x v="0"/>
  </r>
  <r>
    <n v="1"/>
    <s v="SITNI INVENTAR"/>
    <x v="0"/>
    <n v="102093"/>
    <s v="R2"/>
    <s v="Držač stolni Multimaster"/>
    <s v="03.14"/>
    <s v="KOM"/>
    <n v="1"/>
    <n v="268.88"/>
    <n v="268.88"/>
    <n v="0"/>
    <n v="107.55200000000001"/>
    <x v="0"/>
  </r>
  <r>
    <n v="1"/>
    <s v="SITNI INVENTAR"/>
    <x v="0"/>
    <n v="102094"/>
    <s v="R2"/>
    <s v="UPS APC BACK-UPS"/>
    <s v="07.14"/>
    <s v="KOM"/>
    <n v="1"/>
    <n v="788.84"/>
    <n v="788.84"/>
    <n v="0"/>
    <n v="315.53600000000006"/>
    <x v="0"/>
  </r>
  <r>
    <n v="1"/>
    <s v="SITNI INVENTAR"/>
    <x v="0"/>
    <n v="102095"/>
    <s v="R2"/>
    <s v="Kliješta automatska za"/>
    <s v="06.14"/>
    <s v="KOM"/>
    <n v="1"/>
    <n v="161.77000000000001"/>
    <n v="161.77000000000001"/>
    <n v="0"/>
    <n v="64.708000000000013"/>
    <x v="0"/>
  </r>
  <r>
    <n v="1"/>
    <s v="SITNI INVENTAR"/>
    <x v="0"/>
    <n v="102096"/>
    <s v="R2"/>
    <s v="WIFI extender"/>
    <s v="04.14"/>
    <s v="KOM"/>
    <n v="1"/>
    <n v="216.45"/>
    <n v="216.45"/>
    <n v="0"/>
    <n v="86.58"/>
    <x v="0"/>
  </r>
  <r>
    <n v="1"/>
    <s v="SITNI INVENTAR"/>
    <x v="0"/>
    <n v="102097"/>
    <s v="R2"/>
    <s v="Presenter wireless R700"/>
    <s v="04.13"/>
    <s v="KOM"/>
    <n v="1"/>
    <n v="626.6"/>
    <n v="626.6"/>
    <n v="0"/>
    <n v="250.64000000000001"/>
    <x v="0"/>
  </r>
  <r>
    <n v="1"/>
    <s v="SITNI INVENTAR"/>
    <x v="0"/>
    <n v="102098"/>
    <s v="R2"/>
    <s v="Presenter wireless R700"/>
    <s v="04.13"/>
    <s v="KOM"/>
    <n v="1"/>
    <n v="626.6"/>
    <n v="626.6"/>
    <n v="0"/>
    <n v="250.64000000000001"/>
    <x v="0"/>
  </r>
  <r>
    <n v="1"/>
    <s v="SITNI INVENTAR"/>
    <x v="0"/>
    <n v="102099"/>
    <s v="R2"/>
    <s v="Usisavač 25L Dustex"/>
    <s v="05.13"/>
    <s v="KOM"/>
    <n v="1"/>
    <n v="2274.09"/>
    <n v="2274.09"/>
    <n v="0"/>
    <n v="909.63600000000008"/>
    <x v="0"/>
  </r>
  <r>
    <n v="1"/>
    <s v="SITNI INVENTAR"/>
    <x v="0"/>
    <n v="102163"/>
    <s v="R2"/>
    <s v="Klješta strujna"/>
    <s v="05.12"/>
    <s v="KOM"/>
    <n v="1"/>
    <n v="128.25"/>
    <n v="128.25"/>
    <n v="0"/>
    <n v="51.300000000000004"/>
    <x v="0"/>
  </r>
  <r>
    <n v="1"/>
    <s v="SITNI INVENTAR"/>
    <x v="0"/>
    <n v="102164"/>
    <s v="R2"/>
    <s v="Klješta strujna"/>
    <s v="05.12"/>
    <s v="KOM"/>
    <n v="1"/>
    <n v="128.25"/>
    <n v="128.25"/>
    <n v="0"/>
    <n v="51.300000000000004"/>
    <x v="0"/>
  </r>
  <r>
    <n v="1"/>
    <s v="SITNI INVENTAR"/>
    <x v="0"/>
    <n v="102165"/>
    <s v="R2"/>
    <s v="Kabel 884X-USB"/>
    <s v="02.13"/>
    <s v="KOM"/>
    <n v="1"/>
    <n v="1429.13"/>
    <n v="1429.13"/>
    <n v="0"/>
    <n v="571.65200000000004"/>
    <x v="0"/>
  </r>
  <r>
    <n v="1"/>
    <s v="SITNI INVENTAR"/>
    <x v="0"/>
    <n v="102166"/>
    <s v="R2"/>
    <s v="Adapter napajanja 20W"/>
    <s v="06.14"/>
    <s v="KOM"/>
    <n v="1"/>
    <n v="169.48"/>
    <n v="169.48"/>
    <n v="0"/>
    <n v="67.792000000000002"/>
    <x v="0"/>
  </r>
  <r>
    <n v="1"/>
    <s v="SITNI INVENTAR"/>
    <x v="0"/>
    <n v="102167"/>
    <s v="R2"/>
    <s v="Adapter napajanja 045D"/>
    <s v="06.14"/>
    <s v="KOM"/>
    <n v="1"/>
    <n v="262.08999999999997"/>
    <n v="262.08999999999997"/>
    <n v="0"/>
    <n v="104.836"/>
    <x v="0"/>
  </r>
  <r>
    <n v="1"/>
    <s v="SITNI INVENTAR"/>
    <x v="0"/>
    <n v="102175"/>
    <s v="R2"/>
    <s v="Doking station"/>
    <s v="05.15"/>
    <s v="KOM"/>
    <n v="1"/>
    <n v="1011.25"/>
    <n v="1011.25"/>
    <n v="0"/>
    <n v="404.5"/>
    <x v="0"/>
  </r>
  <r>
    <n v="1"/>
    <s v="SITNI INVENTAR"/>
    <x v="0"/>
    <n v="102177"/>
    <s v="R5"/>
    <s v="Fotoaparat Panasonic DMC"/>
    <s v="04.14"/>
    <s v="KOM"/>
    <n v="1"/>
    <n v="2654"/>
    <n v="2654"/>
    <n v="0"/>
    <n v="1061.6000000000001"/>
    <x v="0"/>
  </r>
  <r>
    <n v="1"/>
    <s v="SITNI INVENTAR"/>
    <x v="0"/>
    <n v="102179"/>
    <s v="R1"/>
    <s v="Nosač instrumenata"/>
    <s v="02.08"/>
    <s v="KOM"/>
    <n v="1"/>
    <n v="549"/>
    <n v="549"/>
    <n v="0"/>
    <n v="219.60000000000002"/>
    <x v="0"/>
  </r>
  <r>
    <n v="1"/>
    <s v="SITNI INVENTAR"/>
    <x v="0"/>
    <n v="102181"/>
    <s v="R1"/>
    <s v="Kutija alu 171X121X55"/>
    <s v="04.12"/>
    <s v="KOM"/>
    <n v="1"/>
    <n v="132.38"/>
    <n v="132.38"/>
    <n v="0"/>
    <n v="52.951999999999998"/>
    <x v="0"/>
  </r>
  <r>
    <n v="1"/>
    <s v="SITNI INVENTAR"/>
    <x v="0"/>
    <n v="102196"/>
    <s v="R5"/>
    <s v="HDD Adata 1TB"/>
    <s v="07.14"/>
    <s v="KOM"/>
    <n v="1"/>
    <n v="537.5"/>
    <n v="537.5"/>
    <n v="0"/>
    <n v="215"/>
    <x v="0"/>
  </r>
  <r>
    <n v="1"/>
    <s v="SITNI INVENTAR"/>
    <x v="0"/>
    <n v="102200"/>
    <s v="R2"/>
    <s v="Portreplikator 230W"/>
    <n v="11.12"/>
    <s v="KOM"/>
    <n v="1"/>
    <n v="1550.76"/>
    <n v="1550.76"/>
    <n v="0"/>
    <n v="620.30400000000009"/>
    <x v="0"/>
  </r>
  <r>
    <n v="1"/>
    <s v="SITNI INVENTAR"/>
    <x v="0"/>
    <n v="102203"/>
    <s v="R2"/>
    <s v="Sonda za mjerenje temp."/>
    <s v="02.13"/>
    <s v="KOM"/>
    <n v="1"/>
    <n v="257.20999999999998"/>
    <n v="257.20999999999998"/>
    <n v="0"/>
    <n v="102.884"/>
    <x v="0"/>
  </r>
  <r>
    <n v="1"/>
    <s v="SITNI INVENTAR"/>
    <x v="0"/>
    <n v="102204"/>
    <s v="R2"/>
    <s v="Sonda za mjerenje temp."/>
    <s v="02.13"/>
    <s v="KOM"/>
    <n v="1"/>
    <n v="257.20999999999998"/>
    <n v="257.20999999999998"/>
    <n v="0"/>
    <n v="102.884"/>
    <x v="0"/>
  </r>
  <r>
    <n v="1"/>
    <s v="SITNI INVENTAR"/>
    <x v="0"/>
    <n v="102205"/>
    <s v="R2"/>
    <s v="Sonda za mjerenje temp."/>
    <s v="02.13"/>
    <s v="KOM"/>
    <n v="1"/>
    <n v="257.20999999999998"/>
    <n v="257.20999999999998"/>
    <n v="0"/>
    <n v="102.884"/>
    <x v="0"/>
  </r>
  <r>
    <n v="1"/>
    <s v="SITNI INVENTAR"/>
    <x v="0"/>
    <n v="102206"/>
    <s v="R2"/>
    <s v="Sonda za mjerenje temp."/>
    <s v="02.13"/>
    <s v="KOM"/>
    <n v="1"/>
    <n v="257.20999999999998"/>
    <n v="257.20999999999998"/>
    <n v="0"/>
    <n v="102.884"/>
    <x v="0"/>
  </r>
  <r>
    <n v="1"/>
    <s v="SITNI INVENTAR"/>
    <x v="0"/>
    <n v="102207"/>
    <s v="R2"/>
    <s v="Sonda za mjerenje temp."/>
    <s v="02.13"/>
    <s v="KOM"/>
    <n v="1"/>
    <n v="257.20999999999998"/>
    <n v="257.20999999999998"/>
    <n v="0"/>
    <n v="102.884"/>
    <x v="0"/>
  </r>
  <r>
    <n v="1"/>
    <s v="SITNI INVENTAR"/>
    <x v="0"/>
    <n v="102208"/>
    <s v="R2"/>
    <s v="Sonda za mjerenje temp."/>
    <s v="02.13"/>
    <s v="KOM"/>
    <n v="1"/>
    <n v="257.20999999999998"/>
    <n v="257.20999999999998"/>
    <n v="0"/>
    <n v="102.884"/>
    <x v="0"/>
  </r>
  <r>
    <n v="1"/>
    <s v="SITNI INVENTAR"/>
    <x v="0"/>
    <n v="102209"/>
    <s v="R2"/>
    <s v="Sonda za mjerenje temp."/>
    <s v="02.13"/>
    <s v="KOM"/>
    <n v="1"/>
    <n v="257.20999999999998"/>
    <n v="257.20999999999998"/>
    <n v="0"/>
    <n v="102.884"/>
    <x v="0"/>
  </r>
  <r>
    <n v="1"/>
    <s v="SITNI INVENTAR"/>
    <x v="0"/>
    <n v="102210"/>
    <s v="R2"/>
    <s v="Sonda za mjerenje temp."/>
    <s v="02.13"/>
    <s v="KOM"/>
    <n v="1"/>
    <n v="257.22000000000003"/>
    <n v="257.22000000000003"/>
    <n v="0"/>
    <n v="102.88800000000002"/>
    <x v="0"/>
  </r>
  <r>
    <n v="1"/>
    <s v="SITNI INVENTAR"/>
    <x v="0"/>
    <n v="102211"/>
    <s v="R2"/>
    <s v="Bušilica Multimasrer top"/>
    <s v="05.13"/>
    <s v="KOM"/>
    <n v="1"/>
    <n v="2169"/>
    <n v="2169"/>
    <n v="0"/>
    <n v="867.6"/>
    <x v="0"/>
  </r>
  <r>
    <n v="1"/>
    <s v="SITNI INVENTAR"/>
    <x v="0"/>
    <n v="102212"/>
    <s v="R2"/>
    <s v="Bušilica udarna AKU"/>
    <s v="02.14"/>
    <s v="KOM"/>
    <n v="1"/>
    <n v="1486.44"/>
    <n v="1486.44"/>
    <n v="0"/>
    <n v="594.57600000000002"/>
    <x v="0"/>
  </r>
  <r>
    <n v="1"/>
    <s v="SITNI INVENTAR"/>
    <x v="0"/>
    <n v="102213"/>
    <s v="R2"/>
    <s v="Svjetiljka AKU"/>
    <s v="02.14"/>
    <s v="KOM"/>
    <n v="1"/>
    <n v="279.08999999999997"/>
    <n v="279.08999999999997"/>
    <n v="0"/>
    <n v="111.636"/>
    <x v="0"/>
  </r>
  <r>
    <n v="1"/>
    <s v="SITNI INVENTAR"/>
    <x v="0"/>
    <n v="102214"/>
    <s v="R2"/>
    <s v="Web kamera Logitech C920"/>
    <n v="10.14"/>
    <s v="KOM"/>
    <n v="1"/>
    <n v="739.78"/>
    <n v="739.78"/>
    <n v="0"/>
    <n v="295.91199999999998"/>
    <x v="0"/>
  </r>
  <r>
    <n v="1"/>
    <s v="SITNI INVENTAR"/>
    <x v="0"/>
    <n v="102222"/>
    <s v="R2"/>
    <s v="Pretvornik tlaka 0-16bara"/>
    <s v="03.15"/>
    <s v="KOM"/>
    <n v="1"/>
    <n v="1837.5"/>
    <n v="1837.5"/>
    <n v="0"/>
    <n v="735"/>
    <x v="0"/>
  </r>
  <r>
    <n v="1"/>
    <s v="SITNI INVENTAR"/>
    <x v="0"/>
    <n v="102223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24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25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26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27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28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29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30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31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32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33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34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35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36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37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38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39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40"/>
    <s v="R5"/>
    <s v="Postolje za grijanje"/>
    <s v="03.07"/>
    <s v="KOM"/>
    <n v="1"/>
    <n v="153.72"/>
    <n v="153.72"/>
    <n v="0"/>
    <n v="61.488"/>
    <x v="0"/>
  </r>
  <r>
    <n v="1"/>
    <s v="SITNI INVENTAR"/>
    <x v="0"/>
    <n v="102241"/>
    <s v="R5"/>
    <s v="Kanister 50l, okrugli"/>
    <s v="05.08"/>
    <s v="KOM"/>
    <n v="1"/>
    <n v="367.7"/>
    <n v="367.7"/>
    <n v="0"/>
    <n v="147.08000000000001"/>
    <x v="0"/>
  </r>
  <r>
    <n v="1"/>
    <s v="SITNI INVENTAR"/>
    <x v="0"/>
    <n v="102248"/>
    <s v="R2"/>
    <s v="Grijalica sa termostatom"/>
    <n v="10.15"/>
    <s v="KOM"/>
    <n v="1"/>
    <n v="395"/>
    <n v="395"/>
    <n v="0"/>
    <n v="158"/>
    <x v="0"/>
  </r>
  <r>
    <n v="1"/>
    <s v="SITNI INVENTAR"/>
    <x v="0"/>
    <n v="102249"/>
    <s v="R2"/>
    <s v="HDD ADATA 1TB"/>
    <s v="05.14"/>
    <s v="KOM"/>
    <n v="1"/>
    <n v="517.08000000000004"/>
    <n v="517.08000000000004"/>
    <n v="0"/>
    <n v="206.83200000000002"/>
    <x v="0"/>
  </r>
  <r>
    <n v="1"/>
    <s v="SITNI INVENTAR"/>
    <x v="0"/>
    <n v="102250"/>
    <s v="R2"/>
    <s v="Presenter Wireless R700"/>
    <n v="10.130000000000001"/>
    <s v="KOM"/>
    <n v="1"/>
    <n v="626.6"/>
    <n v="626.6"/>
    <n v="0"/>
    <n v="250.64000000000001"/>
    <x v="0"/>
  </r>
  <r>
    <n v="1"/>
    <s v="SITNI INVENTAR"/>
    <x v="0"/>
    <n v="102324"/>
    <s v="R2"/>
    <s v="Mjerna ura fi 60 1/100"/>
    <n v="10.07"/>
    <s v="KOM"/>
    <n v="1"/>
    <n v="261.08"/>
    <n v="261.08"/>
    <n v="0"/>
    <n v="104.432"/>
    <x v="0"/>
  </r>
  <r>
    <n v="1"/>
    <s v="SITNI INVENTAR"/>
    <x v="0"/>
    <n v="102325"/>
    <s v="R2"/>
    <s v="Mjerilo radioničko 300mm"/>
    <n v="10.07"/>
    <s v="KOM"/>
    <n v="1"/>
    <n v="711.26"/>
    <n v="711.26"/>
    <n v="0"/>
    <n v="284.50400000000002"/>
    <x v="0"/>
  </r>
  <r>
    <n v="1"/>
    <s v="SITNI INVENTAR"/>
    <x v="0"/>
    <n v="102326"/>
    <s v="R2"/>
    <s v="Kabel roleta na PVC"/>
    <s v="07.09"/>
    <s v="KOM"/>
    <n v="1"/>
    <n v="649"/>
    <n v="649"/>
    <n v="0"/>
    <n v="259.60000000000002"/>
    <x v="0"/>
  </r>
  <r>
    <n v="1"/>
    <s v="SITNI INVENTAR"/>
    <x v="0"/>
    <n v="102327"/>
    <s v="R2"/>
    <s v="Čekić udarni BH 1600"/>
    <s v="07.09"/>
    <s v="KOM"/>
    <n v="1"/>
    <n v="399"/>
    <n v="399"/>
    <n v="0"/>
    <n v="159.60000000000002"/>
    <x v="0"/>
  </r>
  <r>
    <n v="1"/>
    <s v="SITNI INVENTAR"/>
    <x v="0"/>
    <n v="102328"/>
    <s v="R2"/>
    <s v="Reflektor Ascoli"/>
    <s v="07.09"/>
    <s v="KOM"/>
    <n v="1"/>
    <n v="289.01"/>
    <n v="289.01"/>
    <n v="0"/>
    <n v="115.604"/>
    <x v="0"/>
  </r>
  <r>
    <n v="1"/>
    <s v="SITNI INVENTAR"/>
    <x v="0"/>
    <n v="102329"/>
    <s v="R2"/>
    <s v="Kofer aluminijski"/>
    <s v="08.09"/>
    <s v="KOM"/>
    <n v="1"/>
    <n v="200"/>
    <n v="200"/>
    <n v="0"/>
    <n v="80"/>
    <x v="0"/>
  </r>
  <r>
    <n v="1"/>
    <s v="SITNI INVENTAR"/>
    <x v="0"/>
    <n v="102330"/>
    <s v="R2"/>
    <s v="Kofer za alat"/>
    <s v="08.09"/>
    <s v="KOM"/>
    <n v="1"/>
    <n v="229"/>
    <n v="229"/>
    <n v="0"/>
    <n v="91.600000000000009"/>
    <x v="0"/>
  </r>
  <r>
    <n v="1"/>
    <s v="SITNI INVENTAR"/>
    <x v="0"/>
    <n v="102331"/>
    <s v="R2"/>
    <s v="Kabel roleta trofazni"/>
    <n v="11.09"/>
    <s v="KOM"/>
    <n v="1"/>
    <n v="1519.05"/>
    <n v="1519.05"/>
    <n v="0"/>
    <n v="607.62"/>
    <x v="0"/>
  </r>
  <r>
    <n v="1"/>
    <s v="SITNI INVENTAR"/>
    <x v="0"/>
    <n v="102332"/>
    <s v="R2"/>
    <s v="Usisavač za pepeo"/>
    <n v="11.09"/>
    <s v="KOM"/>
    <n v="1"/>
    <n v="189"/>
    <n v="189"/>
    <n v="0"/>
    <n v="75.600000000000009"/>
    <x v="0"/>
  </r>
  <r>
    <n v="1"/>
    <s v="SITNI INVENTAR"/>
    <x v="0"/>
    <n v="102333"/>
    <s v="R2"/>
    <s v="Reflektor ručni"/>
    <n v="11.09"/>
    <s v="KOM"/>
    <n v="1"/>
    <n v="189"/>
    <n v="189"/>
    <n v="0"/>
    <n v="75.600000000000009"/>
    <x v="0"/>
  </r>
  <r>
    <n v="1"/>
    <s v="SITNI INVENTAR"/>
    <x v="0"/>
    <n v="102334"/>
    <s v="R2"/>
    <s v="Vizir IS"/>
    <s v="02.14"/>
    <s v="KOM"/>
    <n v="1"/>
    <n v="172.29"/>
    <n v="172.29"/>
    <n v="0"/>
    <n v="68.915999999999997"/>
    <x v="0"/>
  </r>
  <r>
    <n v="1"/>
    <s v="SITNI INVENTAR"/>
    <x v="0"/>
    <n v="102336"/>
    <s v="R2"/>
    <s v="Mjerna ura fi 60 1/100"/>
    <n v="10.07"/>
    <s v="KOM"/>
    <n v="1"/>
    <n v="261.08"/>
    <n v="261.08"/>
    <n v="0"/>
    <n v="104.432"/>
    <x v="0"/>
  </r>
  <r>
    <n v="1"/>
    <s v="SITNI INVENTAR"/>
    <x v="0"/>
    <n v="102337"/>
    <s v="R2"/>
    <s v="Mjerna ura fi 60 1/100"/>
    <n v="10.07"/>
    <s v="KOM"/>
    <n v="1"/>
    <n v="261.08"/>
    <n v="261.08"/>
    <n v="0"/>
    <n v="104.432"/>
    <x v="0"/>
  </r>
  <r>
    <n v="1"/>
    <s v="SITNI INVENTAR"/>
    <x v="0"/>
    <n v="102338"/>
    <s v="R2"/>
    <s v="Destilator vode 4000"/>
    <n v="12.14"/>
    <s v="KOM"/>
    <n v="1"/>
    <n v="2175"/>
    <n v="2175"/>
    <n v="0"/>
    <n v="870"/>
    <x v="0"/>
  </r>
  <r>
    <n v="1"/>
    <s v="SITNI INVENTAR"/>
    <x v="0"/>
    <n v="102339"/>
    <s v="R2"/>
    <s v="Sito laborat. 32qm"/>
    <s v="03.14"/>
    <s v="KOM"/>
    <n v="1"/>
    <n v="1817.86"/>
    <n v="1817.86"/>
    <n v="0"/>
    <n v="727.14400000000001"/>
    <x v="0"/>
  </r>
  <r>
    <n v="1"/>
    <s v="SITNI INVENTAR"/>
    <x v="0"/>
    <n v="102340"/>
    <s v="R2"/>
    <s v="Sito laborat. 63qm"/>
    <s v="03.14"/>
    <s v="KOM"/>
    <n v="1"/>
    <n v="851.53"/>
    <n v="851.53"/>
    <n v="0"/>
    <n v="340.61200000000002"/>
    <x v="0"/>
  </r>
  <r>
    <n v="1"/>
    <s v="SITNI INVENTAR"/>
    <x v="0"/>
    <n v="102341"/>
    <s v="R2"/>
    <s v="Sito laborat. 63qm"/>
    <s v="03.14"/>
    <s v="KOM"/>
    <n v="1"/>
    <n v="851.53"/>
    <n v="851.53"/>
    <n v="0"/>
    <n v="340.61200000000002"/>
    <x v="0"/>
  </r>
  <r>
    <n v="1"/>
    <s v="SITNI INVENTAR"/>
    <x v="0"/>
    <n v="102342"/>
    <s v="R2"/>
    <s v="Sito laborat. 100qm"/>
    <s v="03.14"/>
    <s v="KOM"/>
    <n v="1"/>
    <n v="851.53"/>
    <n v="851.53"/>
    <n v="0"/>
    <n v="340.61200000000002"/>
    <x v="0"/>
  </r>
  <r>
    <n v="1"/>
    <s v="SITNI INVENTAR"/>
    <x v="0"/>
    <n v="102343"/>
    <s v="R2"/>
    <s v="Sito laborat. 100qm"/>
    <s v="03.14"/>
    <s v="KOM"/>
    <n v="1"/>
    <n v="851.53"/>
    <n v="851.53"/>
    <n v="0"/>
    <n v="340.61200000000002"/>
    <x v="0"/>
  </r>
  <r>
    <n v="1"/>
    <s v="SITNI INVENTAR"/>
    <x v="0"/>
    <n v="102344"/>
    <s v="R2"/>
    <s v="Sito laborat. 125qm"/>
    <s v="03.14"/>
    <s v="KOM"/>
    <n v="1"/>
    <n v="851.53"/>
    <n v="851.53"/>
    <n v="0"/>
    <n v="340.61200000000002"/>
    <x v="0"/>
  </r>
  <r>
    <n v="1"/>
    <s v="SITNI INVENTAR"/>
    <x v="0"/>
    <n v="102345"/>
    <s v="R2"/>
    <s v="Sito laborat. 200qm"/>
    <s v="03.14"/>
    <s v="KOM"/>
    <n v="1"/>
    <n v="851.53"/>
    <n v="851.53"/>
    <n v="0"/>
    <n v="340.61200000000002"/>
    <x v="0"/>
  </r>
  <r>
    <n v="1"/>
    <s v="SITNI INVENTAR"/>
    <x v="0"/>
    <n v="102346"/>
    <s v="R2"/>
    <s v="Sito laborat. 250qm"/>
    <s v="03.14"/>
    <s v="KOM"/>
    <n v="1"/>
    <n v="851.53"/>
    <n v="851.53"/>
    <n v="0"/>
    <n v="340.61200000000002"/>
    <x v="0"/>
  </r>
  <r>
    <n v="1"/>
    <s v="SITNI INVENTAR"/>
    <x v="0"/>
    <n v="102347"/>
    <s v="R2"/>
    <s v="Sito laborat. 315qm"/>
    <s v="03.14"/>
    <s v="KOM"/>
    <n v="1"/>
    <n v="851.53"/>
    <n v="851.53"/>
    <n v="0"/>
    <n v="340.61200000000002"/>
    <x v="0"/>
  </r>
  <r>
    <n v="1"/>
    <s v="SITNI INVENTAR"/>
    <x v="0"/>
    <n v="102348"/>
    <s v="R2"/>
    <s v="Sito laborat. 400qm"/>
    <s v="03.14"/>
    <s v="KOM"/>
    <n v="1"/>
    <n v="851.53"/>
    <n v="851.53"/>
    <n v="0"/>
    <n v="340.61200000000002"/>
    <x v="0"/>
  </r>
  <r>
    <n v="1"/>
    <s v="SITNI INVENTAR"/>
    <x v="0"/>
    <n v="102349"/>
    <s v="R2"/>
    <s v="Sito laborat. 500qm"/>
    <s v="03.14"/>
    <s v="KOM"/>
    <n v="1"/>
    <n v="851.53"/>
    <n v="851.53"/>
    <n v="0"/>
    <n v="340.61200000000002"/>
    <x v="0"/>
  </r>
  <r>
    <n v="1"/>
    <s v="SITNI INVENTAR"/>
    <x v="0"/>
    <n v="102350"/>
    <s v="R2"/>
    <s v="Sito laborat. 630qm"/>
    <s v="03.14"/>
    <s v="KOM"/>
    <n v="1"/>
    <n v="851.53"/>
    <n v="851.53"/>
    <n v="0"/>
    <n v="340.61200000000002"/>
    <x v="0"/>
  </r>
  <r>
    <n v="1"/>
    <s v="SITNI INVENTAR"/>
    <x v="0"/>
    <n v="102351"/>
    <s v="R2"/>
    <s v="Sito laborat. 800qm"/>
    <s v="03.14"/>
    <s v="KOM"/>
    <n v="1"/>
    <n v="851.53"/>
    <n v="851.53"/>
    <n v="0"/>
    <n v="340.61200000000002"/>
    <x v="0"/>
  </r>
  <r>
    <n v="1"/>
    <s v="SITNI INVENTAR"/>
    <x v="0"/>
    <n v="102352"/>
    <s v="R2"/>
    <s v="Sito labrat. 1mm"/>
    <s v="03.14"/>
    <s v="KOM"/>
    <n v="1"/>
    <n v="918.48"/>
    <n v="918.48"/>
    <n v="0"/>
    <n v="367.39200000000005"/>
    <x v="0"/>
  </r>
  <r>
    <n v="1"/>
    <s v="SITNI INVENTAR"/>
    <x v="0"/>
    <n v="102353"/>
    <s v="R2"/>
    <s v="Sito laborat. 1,4mm"/>
    <s v="03.14"/>
    <s v="KOM"/>
    <n v="1"/>
    <n v="918.47"/>
    <n v="918.47"/>
    <n v="0"/>
    <n v="367.38800000000003"/>
    <x v="0"/>
  </r>
  <r>
    <n v="1"/>
    <s v="SITNI INVENTAR"/>
    <x v="0"/>
    <n v="102354"/>
    <s v="R2"/>
    <s v="Sito laborat. 2mm"/>
    <s v="03.14"/>
    <s v="KOM"/>
    <n v="1"/>
    <n v="918.47"/>
    <n v="918.47"/>
    <n v="0"/>
    <n v="367.38800000000003"/>
    <x v="0"/>
  </r>
  <r>
    <n v="1"/>
    <s v="SITNI INVENTAR"/>
    <x v="0"/>
    <n v="102355"/>
    <s v="R2"/>
    <s v="Sito laborat.3,15mm"/>
    <s v="03.14"/>
    <s v="KOM"/>
    <n v="1"/>
    <n v="1081.1199999999999"/>
    <n v="1081.1199999999999"/>
    <n v="0"/>
    <n v="432.44799999999998"/>
    <x v="0"/>
  </r>
  <r>
    <n v="1"/>
    <s v="SITNI INVENTAR"/>
    <x v="0"/>
    <n v="102356"/>
    <s v="R2"/>
    <s v="Sito laborat.4mm"/>
    <s v="03.14"/>
    <s v="KOM"/>
    <n v="1"/>
    <n v="1081.1199999999999"/>
    <n v="1081.1199999999999"/>
    <n v="0"/>
    <n v="432.44799999999998"/>
    <x v="0"/>
  </r>
  <r>
    <n v="1"/>
    <s v="SITNI INVENTAR"/>
    <x v="0"/>
    <n v="102357"/>
    <s v="R2"/>
    <s v="Sito laborat.8mm"/>
    <s v="03.14"/>
    <s v="KOM"/>
    <n v="1"/>
    <n v="1081.1199999999999"/>
    <n v="1081.1199999999999"/>
    <n v="0"/>
    <n v="432.44799999999998"/>
    <x v="0"/>
  </r>
  <r>
    <n v="1"/>
    <s v="SITNI INVENTAR"/>
    <x v="0"/>
    <n v="102358"/>
    <s v="R2"/>
    <s v="Sito laborat.10mm"/>
    <s v="03.14"/>
    <s v="KOM"/>
    <n v="1"/>
    <n v="1272.49"/>
    <n v="1272.49"/>
    <n v="0"/>
    <n v="508.99600000000004"/>
    <x v="0"/>
  </r>
  <r>
    <n v="1"/>
    <s v="SITNI INVENTAR"/>
    <x v="0"/>
    <n v="102359"/>
    <s v="R2"/>
    <s v="Sito laborat.11,2mm"/>
    <s v="03.14"/>
    <s v="KOM"/>
    <n v="1"/>
    <n v="1272.49"/>
    <n v="1272.49"/>
    <n v="0"/>
    <n v="508.99600000000004"/>
    <x v="0"/>
  </r>
  <r>
    <n v="1"/>
    <s v="SITNI INVENTAR"/>
    <x v="0"/>
    <n v="102360"/>
    <s v="R2"/>
    <s v="Sito laborat.16mm"/>
    <s v="03.14"/>
    <s v="KOM"/>
    <n v="1"/>
    <n v="1272.49"/>
    <n v="1272.49"/>
    <n v="0"/>
    <n v="508.99600000000004"/>
    <x v="0"/>
  </r>
  <r>
    <n v="1"/>
    <s v="SITNI INVENTAR"/>
    <x v="0"/>
    <n v="102361"/>
    <s v="R2"/>
    <s v="Sito laborat.31,5mm"/>
    <s v="03.14"/>
    <s v="KOM"/>
    <n v="1"/>
    <n v="1272.49"/>
    <n v="1272.49"/>
    <n v="0"/>
    <n v="508.99600000000004"/>
    <x v="0"/>
  </r>
  <r>
    <n v="1"/>
    <s v="SITNI INVENTAR"/>
    <x v="0"/>
    <n v="102362"/>
    <s v="R2"/>
    <s v="Sito laborat.63mm"/>
    <s v="03.14"/>
    <s v="KOM"/>
    <n v="1"/>
    <n v="1272.49"/>
    <n v="1272.49"/>
    <n v="0"/>
    <n v="508.99600000000004"/>
    <x v="0"/>
  </r>
  <r>
    <n v="1"/>
    <s v="SITNI INVENTAR"/>
    <x v="0"/>
    <n v="102389"/>
    <s v="R2"/>
    <s v="Portreplikator 230W"/>
    <n v="11.12"/>
    <s v="KOM"/>
    <n v="1"/>
    <n v="1618.75"/>
    <n v="1618.75"/>
    <n v="0"/>
    <n v="647.5"/>
    <x v="0"/>
  </r>
  <r>
    <n v="1"/>
    <s v="SITNI INVENTAR"/>
    <x v="0"/>
    <n v="102390"/>
    <s v="R2"/>
    <s v="HDD 1TB 2,5&quot;USB"/>
    <n v="11.12"/>
    <s v="KOM"/>
    <n v="1"/>
    <n v="1036.25"/>
    <n v="1036.25"/>
    <n v="0"/>
    <n v="414.5"/>
    <x v="0"/>
  </r>
  <r>
    <n v="1"/>
    <s v="SITNI INVENTAR"/>
    <x v="0"/>
    <n v="102391"/>
    <s v="R2"/>
    <s v="HDD WD Passport 1TB"/>
    <n v="12.13"/>
    <s v="KOM"/>
    <n v="1"/>
    <n v="637.5"/>
    <n v="637.5"/>
    <n v="0"/>
    <n v="255"/>
    <x v="0"/>
  </r>
  <r>
    <n v="1"/>
    <s v="SITNI INVENTAR"/>
    <x v="0"/>
    <n v="102392"/>
    <s v="R2"/>
    <s v="HDD WD Passport 1TB"/>
    <n v="12.13"/>
    <s v="KOM"/>
    <n v="1"/>
    <n v="637.5"/>
    <n v="637.5"/>
    <n v="0"/>
    <n v="255"/>
    <x v="0"/>
  </r>
  <r>
    <n v="1"/>
    <s v="SITNI INVENTAR"/>
    <x v="0"/>
    <n v="102396"/>
    <s v="R2"/>
    <s v="HDD ADATA 1TB"/>
    <s v="06.14"/>
    <s v="KOM"/>
    <n v="1"/>
    <n v="517.07000000000005"/>
    <n v="517.07000000000005"/>
    <n v="0"/>
    <n v="206.82800000000003"/>
    <x v="0"/>
  </r>
  <r>
    <n v="1"/>
    <s v="SITNI INVENTAR"/>
    <x v="0"/>
    <n v="102410"/>
    <s v="R2"/>
    <s v="HDD ADATA 1TB"/>
    <s v="06.14"/>
    <s v="KOM"/>
    <n v="1"/>
    <n v="517.08000000000004"/>
    <n v="517.08000000000004"/>
    <n v="0"/>
    <n v="206.83200000000002"/>
    <x v="0"/>
  </r>
  <r>
    <n v="1"/>
    <s v="SITNI INVENTAR"/>
    <x v="0"/>
    <n v="102411"/>
    <s v="R2"/>
    <s v="Mješalica stupna RZR1"/>
    <s v="01.15"/>
    <s v="KOM"/>
    <n v="1"/>
    <n v="3978.84"/>
    <n v="3978.84"/>
    <n v="0"/>
    <n v="1591.5360000000001"/>
    <x v="0"/>
  </r>
  <r>
    <n v="1"/>
    <s v="SITNI INVENTAR"/>
    <x v="0"/>
    <n v="102412"/>
    <s v="R2"/>
    <s v="Stativ s U postoljem"/>
    <s v="01.15"/>
    <s v="KOM"/>
    <n v="1"/>
    <n v="707.31"/>
    <n v="707.31"/>
    <n v="0"/>
    <n v="282.92399999999998"/>
    <x v="0"/>
  </r>
  <r>
    <n v="1"/>
    <s v="SITNI INVENTAR"/>
    <x v="0"/>
    <n v="102452"/>
    <s v="R2"/>
    <s v="Transportna vreća 20l"/>
    <n v="11.15"/>
    <s v="KOM"/>
    <n v="1"/>
    <n v="335.2"/>
    <n v="335.2"/>
    <n v="0"/>
    <n v="134.08000000000001"/>
    <x v="0"/>
  </r>
  <r>
    <n v="1"/>
    <s v="SITNI INVENTAR"/>
    <x v="0"/>
    <n v="102453"/>
    <s v="R2"/>
    <s v="Kaciga Duro polar"/>
    <n v="11.15"/>
    <s v="KOM"/>
    <n v="1"/>
    <n v="343.2"/>
    <n v="343.2"/>
    <n v="0"/>
    <n v="137.28"/>
    <x v="0"/>
  </r>
  <r>
    <n v="1"/>
    <s v="SITNI INVENTAR"/>
    <x v="0"/>
    <n v="102863"/>
    <s v="R2"/>
    <s v="Bačva sa slavinom 10l"/>
    <s v="01.10"/>
    <s v="KOM"/>
    <n v="1"/>
    <n v="299"/>
    <n v="299"/>
    <n v="0"/>
    <n v="119.60000000000001"/>
    <x v="0"/>
  </r>
  <r>
    <n v="1"/>
    <s v="SITNI INVENTAR"/>
    <x v="0"/>
    <n v="102864"/>
    <s v="R2"/>
    <s v="Piknometar 250mL"/>
    <s v="07.10"/>
    <s v="KOM"/>
    <n v="1"/>
    <n v="581.1"/>
    <n v="581.1"/>
    <n v="0"/>
    <n v="232.44000000000003"/>
    <x v="0"/>
  </r>
  <r>
    <n v="1"/>
    <s v="SITNI INVENTAR"/>
    <x v="0"/>
    <n v="102865"/>
    <s v="R2"/>
    <s v="Piknometar 250mL"/>
    <s v="07.10"/>
    <s v="KOM"/>
    <n v="1"/>
    <n v="581.1"/>
    <n v="581.1"/>
    <n v="0"/>
    <n v="232.44000000000003"/>
    <x v="0"/>
  </r>
  <r>
    <n v="1"/>
    <s v="SITNI INVENTAR"/>
    <x v="0"/>
    <n v="102866"/>
    <s v="R2"/>
    <s v="Piknometar 250mL"/>
    <s v="07.10"/>
    <s v="KOM"/>
    <n v="1"/>
    <n v="581.1"/>
    <n v="581.1"/>
    <n v="0"/>
    <n v="232.44000000000003"/>
    <x v="0"/>
  </r>
  <r>
    <n v="1"/>
    <s v="SITNI INVENTAR"/>
    <x v="0"/>
    <n v="102867"/>
    <s v="R2"/>
    <s v="Menzura za areometriju"/>
    <s v="05.12"/>
    <s v="KOM"/>
    <n v="1"/>
    <n v="312.29000000000002"/>
    <n v="312.29000000000002"/>
    <n v="0"/>
    <n v="124.91600000000001"/>
    <x v="0"/>
  </r>
  <r>
    <n v="1"/>
    <s v="SITNI INVENTAR"/>
    <x v="0"/>
    <n v="102868"/>
    <s v="R2"/>
    <s v="Ormarić za prvu pomoć"/>
    <n v="12.12"/>
    <s v="KOM"/>
    <n v="1"/>
    <n v="477.19"/>
    <n v="477.19"/>
    <n v="0"/>
    <n v="190.876"/>
    <x v="0"/>
  </r>
  <r>
    <n v="1"/>
    <s v="SITNI INVENTAR"/>
    <x v="0"/>
    <n v="102869"/>
    <s v="R2"/>
    <s v="Naočale zaštitne"/>
    <s v="01.13"/>
    <s v="KOM"/>
    <n v="1"/>
    <n v="51.6"/>
    <n v="51.6"/>
    <n v="0"/>
    <n v="20.64"/>
    <x v="0"/>
  </r>
  <r>
    <n v="1"/>
    <s v="SITNI INVENTAR"/>
    <x v="0"/>
    <n v="102870"/>
    <s v="R2"/>
    <s v="Naočale zaštitne"/>
    <s v="01.13"/>
    <s v="KOM"/>
    <n v="1"/>
    <n v="51.6"/>
    <n v="51.6"/>
    <n v="0"/>
    <n v="20.64"/>
    <x v="0"/>
  </r>
  <r>
    <n v="1"/>
    <s v="SITNI INVENTAR"/>
    <x v="0"/>
    <n v="102871"/>
    <s v="R2"/>
    <s v="Naočale zaštitne"/>
    <s v="01.13"/>
    <s v="KOM"/>
    <n v="1"/>
    <n v="51.6"/>
    <n v="51.6"/>
    <n v="0"/>
    <n v="20.64"/>
    <x v="0"/>
  </r>
  <r>
    <n v="1"/>
    <s v="SITNI INVENTAR"/>
    <x v="0"/>
    <n v="102872"/>
    <s v="R2"/>
    <s v="Naočale zaštitne"/>
    <s v="01.13"/>
    <s v="KOM"/>
    <n v="1"/>
    <n v="51.6"/>
    <n v="51.6"/>
    <n v="0"/>
    <n v="20.64"/>
    <x v="0"/>
  </r>
  <r>
    <n v="1"/>
    <s v="SITNI INVENTAR"/>
    <x v="0"/>
    <n v="102873"/>
    <s v="R2"/>
    <s v="Piknometar"/>
    <s v="01.13"/>
    <s v="KOM"/>
    <n v="1"/>
    <n v="472.89"/>
    <n v="472.89"/>
    <n v="0"/>
    <n v="189.15600000000001"/>
    <x v="0"/>
  </r>
  <r>
    <n v="1"/>
    <s v="SITNI INVENTAR"/>
    <x v="0"/>
    <n v="102874"/>
    <s v="R2"/>
    <s v="Piknometar"/>
    <s v="01.13"/>
    <s v="KOM"/>
    <n v="1"/>
    <n v="472.89"/>
    <n v="472.89"/>
    <n v="0"/>
    <n v="189.15600000000001"/>
    <x v="0"/>
  </r>
  <r>
    <n v="1"/>
    <s v="SITNI INVENTAR"/>
    <x v="0"/>
    <n v="102875"/>
    <s v="R2"/>
    <s v="Piknometar"/>
    <s v="01.13"/>
    <s v="KOM"/>
    <n v="1"/>
    <n v="472.9"/>
    <n v="472.9"/>
    <n v="0"/>
    <n v="189.16"/>
    <x v="0"/>
  </r>
  <r>
    <n v="1"/>
    <s v="SITNI INVENTAR"/>
    <x v="0"/>
    <n v="102876"/>
    <s v="R2"/>
    <s v="Hidrometar 151H"/>
    <s v="08.14"/>
    <s v="KOM"/>
    <n v="1"/>
    <n v="222.46"/>
    <n v="222.46"/>
    <n v="0"/>
    <n v="88.984000000000009"/>
    <x v="0"/>
  </r>
  <r>
    <n v="1"/>
    <s v="SITNI INVENTAR"/>
    <x v="0"/>
    <n v="102877"/>
    <s v="R2"/>
    <s v="Sito ASTM no.100"/>
    <s v="08.14"/>
    <s v="KOM"/>
    <n v="1"/>
    <n v="426.89"/>
    <n v="426.89"/>
    <n v="0"/>
    <n v="170.756"/>
    <x v="0"/>
  </r>
  <r>
    <n v="1"/>
    <s v="SITNI INVENTAR"/>
    <x v="0"/>
    <n v="102878"/>
    <s v="R2"/>
    <s v="Sito ASTM no.200"/>
    <s v="08.14"/>
    <s v="KOM"/>
    <n v="1"/>
    <n v="438.91"/>
    <n v="438.91"/>
    <n v="0"/>
    <n v="175.56400000000002"/>
    <x v="0"/>
  </r>
  <r>
    <n v="1"/>
    <s v="SITNI INVENTAR"/>
    <x v="0"/>
    <n v="102879"/>
    <s v="R2"/>
    <s v="Sito ASTM no.300"/>
    <s v="08.14"/>
    <s v="KOM"/>
    <n v="1"/>
    <n v="493.02"/>
    <n v="493.02"/>
    <n v="0"/>
    <n v="197.208"/>
    <x v="0"/>
  </r>
  <r>
    <n v="1"/>
    <s v="SITNI INVENTAR"/>
    <x v="0"/>
    <n v="102880"/>
    <s v="R2"/>
    <s v="Metalni sjekač uzoraka"/>
    <s v="05.15"/>
    <s v="KOM"/>
    <n v="1"/>
    <n v="1193.75"/>
    <n v="1193.75"/>
    <n v="0"/>
    <n v="477.5"/>
    <x v="0"/>
  </r>
  <r>
    <n v="1"/>
    <s v="SITNI INVENTAR"/>
    <x v="0"/>
    <n v="102895"/>
    <s v="R2"/>
    <s v="Precizni regulator"/>
    <s v="01.15"/>
    <s v="KOM"/>
    <n v="1"/>
    <n v="1784.9"/>
    <n v="1784.9"/>
    <n v="0"/>
    <n v="713.96"/>
    <x v="0"/>
  </r>
  <r>
    <n v="1"/>
    <s v="SITNI INVENTAR"/>
    <x v="0"/>
    <n v="102896"/>
    <s v="R2"/>
    <s v="Tlačni regulac. ventil"/>
    <s v="01.15"/>
    <s v="KOM"/>
    <n v="1"/>
    <n v="306.64"/>
    <n v="306.64"/>
    <n v="0"/>
    <n v="122.65600000000001"/>
    <x v="0"/>
  </r>
  <r>
    <n v="1"/>
    <s v="SITNI INVENTAR"/>
    <x v="0"/>
    <n v="102897"/>
    <s v="R2"/>
    <s v="Ur.za ispit.plinopropusno"/>
    <n v="12.14"/>
    <s v="KOM"/>
    <n v="1"/>
    <n v="2318.0300000000002"/>
    <n v="2318.0300000000002"/>
    <n v="0"/>
    <n v="927.2120000000001"/>
    <x v="0"/>
  </r>
  <r>
    <n v="1"/>
    <s v="SITNI INVENTAR"/>
    <x v="0"/>
    <n v="102898"/>
    <s v="R2"/>
    <s v="Ispravljač 100-240V"/>
    <n v="12.14"/>
    <s v="KOM"/>
    <n v="1"/>
    <n v="609.15"/>
    <n v="609.15"/>
    <n v="0"/>
    <n v="243.66"/>
    <x v="0"/>
  </r>
  <r>
    <n v="1"/>
    <s v="SITNI INVENTAR"/>
    <x v="0"/>
    <n v="102899"/>
    <s v="R2"/>
    <s v="Vizir IS"/>
    <s v="02.14"/>
    <s v="KOM"/>
    <n v="1"/>
    <n v="172.28"/>
    <n v="172.28"/>
    <n v="0"/>
    <n v="68.912000000000006"/>
    <x v="0"/>
  </r>
  <r>
    <n v="1"/>
    <s v="SITNI INVENTAR"/>
    <x v="0"/>
    <n v="102900"/>
    <s v="R2"/>
    <s v="HDD Ext.WD 320GB"/>
    <n v="12.1"/>
    <s v="KOM"/>
    <n v="1"/>
    <n v="353.47"/>
    <n v="353.47"/>
    <n v="0"/>
    <n v="141.38800000000001"/>
    <x v="0"/>
  </r>
  <r>
    <n v="1"/>
    <s v="SITNI INVENTAR"/>
    <x v="0"/>
    <n v="102901"/>
    <s v="R2"/>
    <s v="Presenter Wireless R400"/>
    <s v="03.12"/>
    <s v="KOM"/>
    <n v="1"/>
    <n v="279"/>
    <n v="279"/>
    <n v="0"/>
    <n v="111.60000000000001"/>
    <x v="0"/>
  </r>
  <r>
    <n v="1"/>
    <s v="SITNI INVENTAR"/>
    <x v="0"/>
    <n v="102902"/>
    <s v="R2"/>
    <s v="Slika&quot;Romeo i Julija&quot;"/>
    <n v="12.12"/>
    <s v="KOM"/>
    <n v="1"/>
    <n v="1000"/>
    <n v="1000"/>
    <n v="0"/>
    <n v="400"/>
    <x v="0"/>
  </r>
  <r>
    <n v="1"/>
    <s v="SITNI INVENTAR"/>
    <x v="0"/>
    <n v="102903"/>
    <s v="R2"/>
    <s v="HDD WD passport 1TB 2,5&quot;"/>
    <s v="09.13"/>
    <s v="KOM"/>
    <n v="1"/>
    <n v="614.54999999999995"/>
    <n v="614.54999999999995"/>
    <n v="0"/>
    <n v="245.82"/>
    <x v="0"/>
  </r>
  <r>
    <n v="1"/>
    <s v="SITNI INVENTAR"/>
    <x v="0"/>
    <n v="102934"/>
    <s v="R2"/>
    <s v="Set za pokuse iz elektrot"/>
    <s v="08.11"/>
    <s v="KOM"/>
    <n v="1"/>
    <n v="249"/>
    <n v="249"/>
    <n v="0"/>
    <n v="99.600000000000009"/>
    <x v="0"/>
  </r>
  <r>
    <n v="1"/>
    <s v="SITNI INVENTAR"/>
    <x v="0"/>
    <n v="102935"/>
    <s v="R2"/>
    <s v="Maketa elektrootpo.trake"/>
    <n v="10.11"/>
    <s v="KOM"/>
    <n v="1"/>
    <n v="138.49"/>
    <n v="138.49"/>
    <n v="0"/>
    <n v="55.396000000000008"/>
    <x v="0"/>
  </r>
  <r>
    <n v="1"/>
    <s v="SITNI INVENTAR"/>
    <x v="0"/>
    <n v="102936"/>
    <s v="R2"/>
    <s v="Uređaj za mjernje snage"/>
    <s v="05.12"/>
    <s v="KOM"/>
    <n v="1"/>
    <n v="785.68"/>
    <n v="785.68"/>
    <n v="0"/>
    <n v="314.27199999999999"/>
    <x v="0"/>
  </r>
  <r>
    <n v="1"/>
    <s v="SITNI INVENTAR"/>
    <x v="0"/>
    <n v="102937"/>
    <s v="R2"/>
    <s v="Strujni transformator"/>
    <s v="04.15"/>
    <s v="KOM"/>
    <n v="1"/>
    <n v="233.01"/>
    <n v="233.01"/>
    <n v="0"/>
    <n v="93.204000000000008"/>
    <x v="0"/>
  </r>
  <r>
    <n v="1"/>
    <s v="SITNI INVENTAR"/>
    <x v="0"/>
    <n v="102938"/>
    <s v="R2"/>
    <s v="Strujni transformator"/>
    <s v="04.15"/>
    <s v="KOM"/>
    <n v="1"/>
    <n v="233.01"/>
    <n v="233.01"/>
    <n v="0"/>
    <n v="93.204000000000008"/>
    <x v="0"/>
  </r>
  <r>
    <n v="1"/>
    <s v="SITNI INVENTAR"/>
    <x v="0"/>
    <n v="102939"/>
    <s v="R2"/>
    <s v="Strujni transformator"/>
    <s v="04.15"/>
    <s v="KOM"/>
    <n v="1"/>
    <n v="233.01"/>
    <n v="233.01"/>
    <n v="0"/>
    <n v="93.204000000000008"/>
    <x v="0"/>
  </r>
  <r>
    <n v="1"/>
    <s v="SITNI INVENTAR"/>
    <x v="0"/>
    <n v="102940"/>
    <s v="R2"/>
    <s v="Strujni transformator"/>
    <s v="04.15"/>
    <s v="KOM"/>
    <n v="1"/>
    <n v="233.01"/>
    <n v="233.01"/>
    <n v="0"/>
    <n v="93.204000000000008"/>
    <x v="0"/>
  </r>
  <r>
    <n v="1"/>
    <s v="SITNI INVENTAR"/>
    <x v="0"/>
    <n v="102941"/>
    <s v="R2"/>
    <s v="Strujni transformator"/>
    <s v="04.15"/>
    <s v="KOM"/>
    <n v="1"/>
    <n v="233.01"/>
    <n v="233.01"/>
    <n v="0"/>
    <n v="93.204000000000008"/>
    <x v="0"/>
  </r>
  <r>
    <n v="1"/>
    <s v="SITNI INVENTAR"/>
    <x v="0"/>
    <n v="102942"/>
    <s v="R2"/>
    <s v="Strujni transformator"/>
    <s v="04.15"/>
    <s v="KOM"/>
    <n v="1"/>
    <n v="233.01"/>
    <n v="233.01"/>
    <n v="0"/>
    <n v="93.204000000000008"/>
    <x v="0"/>
  </r>
  <r>
    <n v="1"/>
    <s v="SITNI INVENTAR"/>
    <x v="0"/>
    <n v="102943"/>
    <s v="R2"/>
    <s v="Strujni transformator"/>
    <s v="04.15"/>
    <s v="KOM"/>
    <n v="1"/>
    <n v="233.01"/>
    <n v="233.01"/>
    <n v="0"/>
    <n v="93.204000000000008"/>
    <x v="0"/>
  </r>
  <r>
    <n v="1"/>
    <s v="SITNI INVENTAR"/>
    <x v="0"/>
    <n v="102944"/>
    <s v="R2"/>
    <s v="Strujni transformator"/>
    <s v="04.15"/>
    <s v="KOM"/>
    <n v="1"/>
    <n v="233.01"/>
    <n v="233.01"/>
    <n v="0"/>
    <n v="93.204000000000008"/>
    <x v="0"/>
  </r>
  <r>
    <n v="1"/>
    <s v="SITNI INVENTAR"/>
    <x v="0"/>
    <n v="102945"/>
    <s v="R2"/>
    <s v="Strujni transformator"/>
    <s v="04.15"/>
    <s v="KOM"/>
    <n v="1"/>
    <n v="233.01"/>
    <n v="233.01"/>
    <n v="0"/>
    <n v="93.204000000000008"/>
    <x v="0"/>
  </r>
  <r>
    <n v="1"/>
    <s v="SITNI INVENTAR"/>
    <x v="0"/>
    <n v="102946"/>
    <s v="R2"/>
    <s v="Strujni transformator"/>
    <s v="04.15"/>
    <s v="KOM"/>
    <n v="1"/>
    <n v="322.83999999999997"/>
    <n v="322.83999999999997"/>
    <n v="0"/>
    <n v="129.136"/>
    <x v="0"/>
  </r>
  <r>
    <n v="1"/>
    <s v="SITNI INVENTAR"/>
    <x v="0"/>
    <n v="102947"/>
    <s v="R2"/>
    <s v="Strujni transformator"/>
    <s v="04.15"/>
    <s v="KOM"/>
    <n v="1"/>
    <n v="322.83999999999997"/>
    <n v="322.83999999999997"/>
    <n v="0"/>
    <n v="129.136"/>
    <x v="0"/>
  </r>
  <r>
    <n v="1"/>
    <s v="SITNI INVENTAR"/>
    <x v="0"/>
    <n v="102948"/>
    <s v="R2"/>
    <s v="Strujni transformator"/>
    <s v="04.15"/>
    <s v="KOM"/>
    <n v="1"/>
    <n v="322.83999999999997"/>
    <n v="322.83999999999997"/>
    <n v="0"/>
    <n v="129.136"/>
    <x v="0"/>
  </r>
  <r>
    <n v="1"/>
    <s v="SITNI INVENTAR"/>
    <x v="0"/>
    <n v="102949"/>
    <s v="R2"/>
    <s v="Strujni transformator"/>
    <s v="04.15"/>
    <s v="KOM"/>
    <n v="1"/>
    <n v="322.83999999999997"/>
    <n v="322.83999999999997"/>
    <n v="0"/>
    <n v="129.136"/>
    <x v="0"/>
  </r>
  <r>
    <n v="1"/>
    <s v="SITNI INVENTAR"/>
    <x v="0"/>
    <n v="102950"/>
    <s v="R2"/>
    <s v="Strujni transformator"/>
    <s v="04.15"/>
    <s v="KOM"/>
    <n v="1"/>
    <n v="322.83999999999997"/>
    <n v="322.83999999999997"/>
    <n v="0"/>
    <n v="129.136"/>
    <x v="0"/>
  </r>
  <r>
    <n v="1"/>
    <s v="SITNI INVENTAR"/>
    <x v="0"/>
    <n v="102951"/>
    <s v="R2"/>
    <s v="Strujni transformator"/>
    <s v="04.15"/>
    <s v="KOM"/>
    <n v="1"/>
    <n v="322.83999999999997"/>
    <n v="322.83999999999997"/>
    <n v="0"/>
    <n v="129.136"/>
    <x v="0"/>
  </r>
  <r>
    <n v="1"/>
    <s v="SITNI INVENTAR"/>
    <x v="0"/>
    <n v="102952"/>
    <s v="R2"/>
    <s v="Strujni transformator"/>
    <s v="04.15"/>
    <s v="KOM"/>
    <n v="1"/>
    <n v="322.83999999999997"/>
    <n v="322.83999999999997"/>
    <n v="0"/>
    <n v="129.136"/>
    <x v="0"/>
  </r>
  <r>
    <n v="1"/>
    <s v="SITNI INVENTAR"/>
    <x v="0"/>
    <n v="102953"/>
    <s v="R2"/>
    <s v="Strujni transformator"/>
    <s v="04.15"/>
    <s v="KOM"/>
    <n v="1"/>
    <n v="322.83999999999997"/>
    <n v="322.83999999999997"/>
    <n v="0"/>
    <n v="129.136"/>
    <x v="0"/>
  </r>
  <r>
    <n v="1"/>
    <s v="SITNI INVENTAR"/>
    <x v="0"/>
    <n v="102954"/>
    <s v="R2"/>
    <s v="Strujni transformator"/>
    <s v="04.15"/>
    <s v="KOM"/>
    <n v="1"/>
    <n v="322.83999999999997"/>
    <n v="322.83999999999997"/>
    <n v="0"/>
    <n v="129.136"/>
    <x v="0"/>
  </r>
  <r>
    <n v="1"/>
    <s v="SITNI INVENTAR"/>
    <x v="0"/>
    <n v="102955"/>
    <s v="R2"/>
    <s v="Regulator akumulatora"/>
    <s v="03.15"/>
    <s v="KOM"/>
    <n v="1"/>
    <n v="200.67"/>
    <n v="200.67"/>
    <n v="0"/>
    <n v="80.268000000000001"/>
    <x v="0"/>
  </r>
  <r>
    <n v="1"/>
    <s v="SITNI INVENTAR"/>
    <x v="0"/>
    <n v="102956"/>
    <s v="R2"/>
    <s v="Regulator akumulatora"/>
    <s v="03.15"/>
    <s v="KOM"/>
    <n v="1"/>
    <n v="200.66"/>
    <n v="200.66"/>
    <n v="0"/>
    <n v="80.26400000000001"/>
    <x v="0"/>
  </r>
  <r>
    <n v="1"/>
    <s v="SITNI INVENTAR"/>
    <x v="0"/>
    <n v="102957"/>
    <s v="R2"/>
    <s v="Dijagnostički uređaj za"/>
    <s v="03.15"/>
    <s v="KOM"/>
    <n v="1"/>
    <n v="1212.0999999999999"/>
    <n v="1212.0999999999999"/>
    <n v="0"/>
    <n v="484.84"/>
    <x v="0"/>
  </r>
  <r>
    <n v="1"/>
    <s v="SITNI INVENTAR"/>
    <x v="0"/>
    <n v="102958"/>
    <s v="R2"/>
    <s v="Lemilica SS-20"/>
    <n v="11.15"/>
    <s v="KOM"/>
    <n v="1"/>
    <n v="485"/>
    <n v="485"/>
    <n v="0"/>
    <n v="194"/>
    <x v="0"/>
  </r>
  <r>
    <n v="1"/>
    <s v="SITNI INVENTAR"/>
    <x v="0"/>
    <n v="102959"/>
    <s v="R2"/>
    <s v="Akumulator"/>
    <n v="12.15"/>
    <s v="KOM"/>
    <n v="1"/>
    <n v="362.5"/>
    <n v="362.5"/>
    <n v="0"/>
    <n v="145"/>
    <x v="0"/>
  </r>
  <r>
    <n v="1"/>
    <s v="SITNI INVENTAR"/>
    <x v="0"/>
    <n v="102960"/>
    <s v="R2"/>
    <s v="USB kartica"/>
    <n v="12.15"/>
    <s v="KOM"/>
    <n v="1"/>
    <n v="4423.55"/>
    <n v="4423.55"/>
    <n v="0"/>
    <n v="1769.42"/>
    <x v="0"/>
  </r>
  <r>
    <n v="1"/>
    <s v="SITNI INVENTAR"/>
    <x v="0"/>
    <n v="102961"/>
    <s v="R2"/>
    <s v="Izmjenjivač Goobay 67922"/>
    <n v="12.15"/>
    <s v="KOM"/>
    <n v="1"/>
    <n v="429.1"/>
    <n v="429.1"/>
    <n v="0"/>
    <n v="171.64000000000001"/>
    <x v="0"/>
  </r>
  <r>
    <n v="1"/>
    <s v="SITNI INVENTAR"/>
    <x v="0"/>
    <n v="102966"/>
    <s v="R2"/>
    <s v="HDD ADATA 1TB"/>
    <s v="06.14"/>
    <s v="KOM"/>
    <n v="1"/>
    <n v="517.08000000000004"/>
    <n v="517.08000000000004"/>
    <n v="0"/>
    <n v="206.83200000000002"/>
    <x v="0"/>
  </r>
  <r>
    <n v="1"/>
    <s v="SITNI INVENTAR"/>
    <x v="0"/>
    <n v="102978"/>
    <s v="R2"/>
    <s v="Kamera Logitech QuickCam"/>
    <s v="02.08"/>
    <s v="KOM"/>
    <n v="1"/>
    <n v="430.39"/>
    <n v="430.39"/>
    <n v="0"/>
    <n v="172.15600000000001"/>
    <x v="0"/>
  </r>
  <r>
    <n v="1"/>
    <s v="SITNI INVENTAR"/>
    <x v="0"/>
    <n v="102979"/>
    <s v="R2"/>
    <s v="Portreplikator HP2012 90W"/>
    <n v="11.14"/>
    <s v="KOM"/>
    <n v="1"/>
    <n v="949.98"/>
    <n v="949.98"/>
    <n v="0"/>
    <n v="379.99200000000002"/>
    <x v="0"/>
  </r>
  <r>
    <n v="1"/>
    <s v="SITNI INVENTAR"/>
    <x v="0"/>
    <n v="102993"/>
    <s v="R2"/>
    <s v="HDD Ext WD 3,5&quot;USB"/>
    <n v="12.09"/>
    <s v="KOM"/>
    <n v="1"/>
    <n v="752.76"/>
    <n v="752.76"/>
    <n v="0"/>
    <n v="301.10399999999998"/>
    <x v="0"/>
  </r>
  <r>
    <n v="1"/>
    <s v="SITNI INVENTAR"/>
    <x v="0"/>
    <n v="102994"/>
    <s v="R2"/>
    <s v="Alat set profesionalni"/>
    <s v="04.14"/>
    <s v="KOM"/>
    <n v="1"/>
    <n v="1589.27"/>
    <n v="1589.27"/>
    <n v="0"/>
    <n v="635.70800000000008"/>
    <x v="0"/>
  </r>
  <r>
    <n v="1"/>
    <s v="SITNI INVENTAR"/>
    <x v="0"/>
    <n v="102995"/>
    <s v="R2"/>
    <s v="Odvijač AKU"/>
    <s v="04.14"/>
    <s v="KOM"/>
    <n v="1"/>
    <n v="1369.93"/>
    <n v="1369.93"/>
    <n v="0"/>
    <n v="547.97200000000009"/>
    <x v="0"/>
  </r>
  <r>
    <n v="1"/>
    <s v="SITNI INVENTAR"/>
    <x v="0"/>
    <n v="102996"/>
    <s v="R2"/>
    <s v="HDD ADATA 1TB"/>
    <s v="06.14"/>
    <s v="KOM"/>
    <n v="1"/>
    <n v="517.08000000000004"/>
    <n v="517.08000000000004"/>
    <n v="0"/>
    <n v="206.83200000000002"/>
    <x v="0"/>
  </r>
  <r>
    <n v="1"/>
    <s v="SITNI INVENTAR"/>
    <x v="0"/>
    <n v="102997"/>
    <s v="R2"/>
    <s v="HDDWD 1TB"/>
    <s v="06.14"/>
    <s v="KOM"/>
    <n v="1"/>
    <n v="424.8"/>
    <n v="424.8"/>
    <n v="0"/>
    <n v="169.92000000000002"/>
    <x v="0"/>
  </r>
  <r>
    <n v="1"/>
    <s v="SITNI INVENTAR"/>
    <x v="0"/>
    <n v="103018"/>
    <s v="R2"/>
    <s v="Presenter Wireless R400"/>
    <s v="04.10"/>
    <s v="KOM"/>
    <n v="1"/>
    <n v="406.82"/>
    <n v="406.82"/>
    <n v="0"/>
    <n v="162.72800000000001"/>
    <x v="0"/>
  </r>
  <r>
    <n v="1"/>
    <s v="SITNI INVENTAR"/>
    <x v="0"/>
    <n v="103048"/>
    <s v="R2"/>
    <s v="HDD 500GB"/>
    <s v="01.13"/>
    <s v="KOM"/>
    <n v="1"/>
    <n v="577.5"/>
    <n v="577.5"/>
    <n v="0"/>
    <n v="231"/>
    <x v="0"/>
  </r>
  <r>
    <n v="1"/>
    <s v="SITNI INVENTAR"/>
    <x v="0"/>
    <n v="103049"/>
    <s v="R2"/>
    <s v="3D miš-700036"/>
    <s v="01.15"/>
    <s v="KOM"/>
    <n v="1"/>
    <n v="1869.29"/>
    <n v="1869.29"/>
    <n v="0"/>
    <n v="747.71600000000001"/>
    <x v="0"/>
  </r>
  <r>
    <n v="1"/>
    <s v="SITNI INVENTAR"/>
    <x v="0"/>
    <n v="103052"/>
    <s v="R2"/>
    <s v="HDD 500GB"/>
    <s v="05.13"/>
    <s v="KOM"/>
    <n v="1"/>
    <n v="630"/>
    <n v="630"/>
    <n v="0"/>
    <n v="252"/>
    <x v="0"/>
  </r>
  <r>
    <n v="1"/>
    <s v="SITNI INVENTAR"/>
    <x v="0"/>
    <n v="103055"/>
    <s v="R2"/>
    <s v="Tronožac teleskopski"/>
    <s v="09.15"/>
    <s v="KOM"/>
    <n v="1"/>
    <n v="1013.8"/>
    <n v="1013.8"/>
    <n v="0"/>
    <n v="405.52"/>
    <x v="0"/>
  </r>
  <r>
    <n v="1"/>
    <s v="SITNI INVENTAR"/>
    <x v="0"/>
    <n v="103056"/>
    <s v="R2"/>
    <s v="Mj.instrument za tlakove"/>
    <n v="10.15"/>
    <s v="KOM"/>
    <n v="1"/>
    <n v="1500"/>
    <n v="1500"/>
    <n v="0"/>
    <n v="600"/>
    <x v="0"/>
  </r>
  <r>
    <n v="1"/>
    <s v="SITNI INVENTAR"/>
    <x v="0"/>
    <n v="103106"/>
    <s v="R2"/>
    <s v="Platno 190x119cm"/>
    <s v="01.15"/>
    <s v="KOM"/>
    <n v="1"/>
    <n v="1187.5"/>
    <n v="1187.5"/>
    <n v="0"/>
    <n v="475"/>
    <x v="0"/>
  </r>
  <r>
    <n v="1"/>
    <s v="SITNI INVENTAR"/>
    <x v="0"/>
    <n v="103197"/>
    <s v="R2"/>
    <s v="Kovčeg aluminijski"/>
    <s v="03.07"/>
    <s v="KOM"/>
    <n v="1"/>
    <n v="132.30000000000001"/>
    <n v="132.30000000000001"/>
    <n v="0"/>
    <n v="52.920000000000009"/>
    <x v="0"/>
  </r>
  <r>
    <n v="1"/>
    <s v="SITNI INVENTAR"/>
    <x v="0"/>
    <n v="103198"/>
    <s v="R2"/>
    <s v="Kovčeg aluminijski"/>
    <s v="03.07"/>
    <s v="KOM"/>
    <n v="1"/>
    <n v="78.400000000000006"/>
    <n v="78.400000000000006"/>
    <n v="0"/>
    <n v="31.360000000000003"/>
    <x v="0"/>
  </r>
  <r>
    <n v="1"/>
    <s v="SITNI INVENTAR"/>
    <x v="0"/>
    <n v="103199"/>
    <s v="R2"/>
    <s v="Kovčeg aluminijski"/>
    <s v="03.07"/>
    <s v="KOM"/>
    <n v="1"/>
    <n v="78.400000000000006"/>
    <n v="78.400000000000006"/>
    <n v="0"/>
    <n v="31.360000000000003"/>
    <x v="0"/>
  </r>
  <r>
    <n v="1"/>
    <s v="SITNI INVENTAR"/>
    <x v="0"/>
    <n v="103200"/>
    <s v="R2"/>
    <s v="Klješta minerska"/>
    <s v="05.07"/>
    <s v="KOM"/>
    <n v="1"/>
    <n v="231.8"/>
    <n v="231.8"/>
    <n v="0"/>
    <n v="92.720000000000013"/>
    <x v="0"/>
  </r>
  <r>
    <n v="1"/>
    <s v="SITNI INVENTAR"/>
    <x v="0"/>
    <n v="103201"/>
    <s v="R2"/>
    <s v="Multimetar"/>
    <n v="10.07"/>
    <s v="KOM"/>
    <n v="1"/>
    <n v="395.28"/>
    <n v="395.28"/>
    <n v="0"/>
    <n v="158.11199999999999"/>
    <x v="0"/>
  </r>
  <r>
    <n v="1"/>
    <s v="SITNI INVENTAR"/>
    <x v="0"/>
    <n v="103202"/>
    <s v="R2"/>
    <s v="Klješta elektroniku"/>
    <n v="10.07"/>
    <s v="KOM"/>
    <n v="1"/>
    <n v="115"/>
    <n v="115"/>
    <n v="0"/>
    <n v="46"/>
    <x v="0"/>
  </r>
  <r>
    <n v="1"/>
    <s v="SITNI INVENTAR"/>
    <x v="0"/>
    <n v="103203"/>
    <s v="R2"/>
    <s v="Set pribora za kompresor"/>
    <n v="10.07"/>
    <s v="KOM"/>
    <n v="1"/>
    <n v="253.83"/>
    <n v="253.83"/>
    <n v="0"/>
    <n v="101.53200000000001"/>
    <x v="0"/>
  </r>
  <r>
    <n v="1"/>
    <s v="SITNI INVENTAR"/>
    <x v="0"/>
    <n v="103204"/>
    <s v="R2"/>
    <s v="Sat mjerni"/>
    <s v="06.09"/>
    <s v="KOM"/>
    <n v="1"/>
    <n v="513.62"/>
    <n v="513.62"/>
    <n v="0"/>
    <n v="205.44800000000001"/>
    <x v="0"/>
  </r>
  <r>
    <n v="1"/>
    <s v="SITNI INVENTAR"/>
    <x v="0"/>
    <n v="103205"/>
    <s v="R2"/>
    <s v="Sat mjerni"/>
    <s v="06.09"/>
    <s v="KOM"/>
    <n v="1"/>
    <n v="315.98"/>
    <n v="315.98"/>
    <n v="0"/>
    <n v="126.39200000000001"/>
    <x v="0"/>
  </r>
  <r>
    <n v="1"/>
    <s v="SITNI INVENTAR"/>
    <x v="0"/>
    <n v="103206"/>
    <s v="R2"/>
    <s v="Sita kompl.za ispit.ekspl"/>
    <s v="07.09"/>
    <s v="KOM"/>
    <n v="1"/>
    <n v="1654.32"/>
    <n v="1654.32"/>
    <n v="0"/>
    <n v="661.72800000000007"/>
    <x v="0"/>
  </r>
  <r>
    <n v="1"/>
    <s v="SITNI INVENTAR"/>
    <x v="0"/>
    <n v="103207"/>
    <s v="R2"/>
    <s v="Mjerna letva kruta MLK"/>
    <s v="07.09"/>
    <s v="KOM"/>
    <n v="1"/>
    <n v="1971.52"/>
    <n v="1971.52"/>
    <n v="0"/>
    <n v="788.60800000000006"/>
    <x v="0"/>
  </r>
  <r>
    <n v="1"/>
    <s v="SITNI INVENTAR"/>
    <x v="0"/>
    <n v="103215"/>
    <s v="R2"/>
    <s v="Vrpca mjerna 50m čelićna"/>
    <s v="07.09"/>
    <s v="KOM"/>
    <n v="1"/>
    <n v="671"/>
    <n v="671"/>
    <n v="0"/>
    <n v="268.40000000000003"/>
    <x v="0"/>
  </r>
  <r>
    <n v="1"/>
    <s v="SITNI INVENTAR"/>
    <x v="0"/>
    <n v="103216"/>
    <s v="R2"/>
    <s v="Pt 100 sonda,mjerilo temp"/>
    <s v="07.09"/>
    <s v="KOM"/>
    <n v="1"/>
    <n v="890.6"/>
    <n v="890.6"/>
    <n v="0"/>
    <n v="356.24"/>
    <x v="0"/>
  </r>
  <r>
    <n v="1"/>
    <s v="SITNI INVENTAR"/>
    <x v="0"/>
    <n v="103217"/>
    <s v="R2"/>
    <s v="Zaštitna košuljica sonde"/>
    <s v="08.09"/>
    <s v="KOM"/>
    <n v="1"/>
    <n v="371.19"/>
    <n v="371.19"/>
    <n v="0"/>
    <n v="148.476"/>
    <x v="0"/>
  </r>
  <r>
    <n v="1"/>
    <s v="SITNI INVENTAR"/>
    <x v="0"/>
    <n v="103218"/>
    <s v="R2"/>
    <s v="Manometar"/>
    <s v="08.09"/>
    <s v="KOM"/>
    <n v="1"/>
    <n v="821.91"/>
    <n v="821.91"/>
    <n v="0"/>
    <n v="328.76400000000001"/>
    <x v="0"/>
  </r>
  <r>
    <n v="1"/>
    <s v="SITNI INVENTAR"/>
    <x v="0"/>
    <n v="103219"/>
    <s v="R2"/>
    <s v="Menzura za mjerenje volum"/>
    <n v="10.09"/>
    <s v="KOM"/>
    <n v="1"/>
    <n v="1212.78"/>
    <n v="1212.78"/>
    <n v="0"/>
    <n v="485.11200000000002"/>
    <x v="0"/>
  </r>
  <r>
    <n v="1"/>
    <s v="SITNI INVENTAR"/>
    <x v="0"/>
    <n v="103220"/>
    <s v="R2"/>
    <s v="Rezač papira stolni 20L"/>
    <s v="02.11"/>
    <s v="KOM"/>
    <n v="1"/>
    <n v="546.62"/>
    <n v="546.62"/>
    <n v="0"/>
    <n v="218.64800000000002"/>
    <x v="0"/>
  </r>
  <r>
    <n v="1"/>
    <s v="SITNI INVENTAR"/>
    <x v="0"/>
    <n v="103221"/>
    <s v="R2"/>
    <s v="Kofer s alatom"/>
    <s v="06.11"/>
    <s v="KOM"/>
    <n v="1"/>
    <n v="812.21"/>
    <n v="812.21"/>
    <n v="0"/>
    <n v="324.88400000000001"/>
    <x v="0"/>
  </r>
  <r>
    <n v="1"/>
    <s v="SITNI INVENTAR"/>
    <x v="0"/>
    <n v="103222"/>
    <s v="R2"/>
    <s v="Lineali precizni nožasti"/>
    <n v="12.11"/>
    <s v="KOM"/>
    <n v="1"/>
    <n v="326.95999999999998"/>
    <n v="326.95999999999998"/>
    <n v="0"/>
    <n v="130.78399999999999"/>
    <x v="0"/>
  </r>
  <r>
    <n v="1"/>
    <s v="SITNI INVENTAR"/>
    <x v="0"/>
    <n v="103223"/>
    <s v="R2"/>
    <s v="Kutnik precizni nožasti"/>
    <n v="12.11"/>
    <s v="KOM"/>
    <n v="1"/>
    <n v="243.96"/>
    <n v="243.96"/>
    <n v="0"/>
    <n v="97.584000000000003"/>
    <x v="0"/>
  </r>
  <r>
    <n v="1"/>
    <s v="SITNI INVENTAR"/>
    <x v="0"/>
    <n v="103224"/>
    <s v="R2"/>
    <s v="Kutnik radionički"/>
    <n v="12.11"/>
    <s v="KOM"/>
    <n v="1"/>
    <n v="435.28"/>
    <n v="435.28"/>
    <n v="0"/>
    <n v="174.11199999999999"/>
    <x v="0"/>
  </r>
  <r>
    <n v="1"/>
    <s v="SITNI INVENTAR"/>
    <x v="0"/>
    <n v="103225"/>
    <s v="R2"/>
    <s v="Traka mjerna kruta"/>
    <n v="12.11"/>
    <s v="KOM"/>
    <n v="1"/>
    <n v="1258.25"/>
    <n v="1258.25"/>
    <n v="0"/>
    <n v="503.3"/>
    <x v="0"/>
  </r>
  <r>
    <n v="1"/>
    <s v="SITNI INVENTAR"/>
    <x v="0"/>
    <n v="103226"/>
    <s v="R2"/>
    <s v="Stalak mjerni magnetni"/>
    <n v="12.11"/>
    <s v="KOM"/>
    <n v="1"/>
    <n v="1315.94"/>
    <n v="1315.94"/>
    <n v="0"/>
    <n v="526.37600000000009"/>
    <x v="0"/>
  </r>
  <r>
    <n v="1"/>
    <s v="SITNI INVENTAR"/>
    <x v="0"/>
    <n v="103227"/>
    <s v="R2"/>
    <s v="Luksometar DT-1308"/>
    <n v="12.11"/>
    <s v="KOM"/>
    <n v="1"/>
    <n v="864.59"/>
    <n v="864.59"/>
    <n v="0"/>
    <n v="345.83600000000001"/>
    <x v="0"/>
  </r>
  <r>
    <n v="1"/>
    <s v="SITNI INVENTAR"/>
    <x v="0"/>
    <n v="103228"/>
    <s v="R2"/>
    <s v="Stol križni ZX 7020"/>
    <n v="12.11"/>
    <s v="KOM"/>
    <n v="1"/>
    <n v="1900"/>
    <n v="1900"/>
    <n v="0"/>
    <n v="760"/>
    <x v="0"/>
  </r>
  <r>
    <n v="1"/>
    <s v="SITNI INVENTAR"/>
    <x v="0"/>
    <n v="103229"/>
    <s v="R2"/>
    <s v="Kutomjer Schut 100x150"/>
    <n v="12.11"/>
    <s v="KOM"/>
    <n v="1"/>
    <n v="161.55000000000001"/>
    <n v="161.55000000000001"/>
    <n v="0"/>
    <n v="64.62"/>
    <x v="0"/>
  </r>
  <r>
    <n v="1"/>
    <s v="SITNI INVENTAR"/>
    <x v="0"/>
    <n v="103230"/>
    <s v="R2"/>
    <s v="Kutomjer Schut 300x600"/>
    <n v="12.11"/>
    <s v="KOM"/>
    <n v="1"/>
    <n v="485.55"/>
    <n v="485.55"/>
    <n v="0"/>
    <n v="194.22000000000003"/>
    <x v="0"/>
  </r>
  <r>
    <n v="1"/>
    <s v="SITNI INVENTAR"/>
    <x v="0"/>
    <n v="103231"/>
    <s v="R2"/>
    <s v="Kutija za alat 25&quot;"/>
    <s v="01.12"/>
    <s v="KOM"/>
    <n v="1"/>
    <n v="181.58"/>
    <n v="181.58"/>
    <n v="0"/>
    <n v="72.632000000000005"/>
    <x v="0"/>
  </r>
  <r>
    <n v="1"/>
    <s v="SITNI INVENTAR"/>
    <x v="0"/>
    <n v="103232"/>
    <s v="R2"/>
    <s v="Plamenik bunsen za kartuš"/>
    <s v="03.12"/>
    <s v="KOM"/>
    <n v="1"/>
    <n v="382.96"/>
    <n v="382.96"/>
    <n v="0"/>
    <n v="153.184"/>
    <x v="0"/>
  </r>
  <r>
    <n v="1"/>
    <s v="SITNI INVENTAR"/>
    <x v="0"/>
    <n v="103233"/>
    <s v="R2"/>
    <s v="Aparat za kavu KR XP2240"/>
    <s v="05.12"/>
    <s v="KOM"/>
    <n v="1"/>
    <n v="1259.4000000000001"/>
    <n v="1259.4000000000001"/>
    <n v="0"/>
    <n v="503.76000000000005"/>
    <x v="0"/>
  </r>
  <r>
    <n v="1"/>
    <s v="SITNI INVENTAR"/>
    <x v="0"/>
    <n v="103234"/>
    <s v="R2"/>
    <s v="Brusilica kutna WS 1"/>
    <s v="09.13"/>
    <s v="KOM"/>
    <n v="1"/>
    <n v="231.26"/>
    <n v="231.26"/>
    <n v="0"/>
    <n v="92.504000000000005"/>
    <x v="0"/>
  </r>
  <r>
    <n v="1"/>
    <s v="SITNI INVENTAR"/>
    <x v="0"/>
    <n v="103235"/>
    <s v="R2"/>
    <s v="Sonda termometarska Pt100"/>
    <s v="09.13"/>
    <s v="KOM"/>
    <n v="1"/>
    <n v="1048.3499999999999"/>
    <n v="1048.3499999999999"/>
    <n v="0"/>
    <n v="419.34"/>
    <x v="0"/>
  </r>
  <r>
    <n v="1"/>
    <s v="SITNI INVENTAR"/>
    <x v="0"/>
    <n v="103236"/>
    <s v="R2"/>
    <s v="Termometar beskontakt.IR"/>
    <s v="09.13"/>
    <s v="KOM"/>
    <n v="1"/>
    <n v="1159.21"/>
    <n v="1159.21"/>
    <n v="0"/>
    <n v="463.68400000000003"/>
    <x v="0"/>
  </r>
  <r>
    <n v="1"/>
    <s v="SITNI INVENTAR"/>
    <x v="0"/>
    <n v="103237"/>
    <s v="R2"/>
    <s v="Regal za teški metal"/>
    <s v="08.15"/>
    <s v="KOM"/>
    <n v="1"/>
    <n v="431.92"/>
    <n v="431.92"/>
    <n v="0"/>
    <n v="172.76800000000003"/>
    <x v="0"/>
  </r>
  <r>
    <n v="1"/>
    <s v="SITNI INVENTAR"/>
    <x v="0"/>
    <n v="103238"/>
    <s v="R2"/>
    <s v="Garnitura za zavarivanje"/>
    <s v="02.08"/>
    <s v="KOM"/>
    <n v="1"/>
    <n v="1000"/>
    <n v="1000"/>
    <n v="0"/>
    <n v="400"/>
    <x v="0"/>
  </r>
  <r>
    <n v="1"/>
    <s v="SITNI INVENTAR"/>
    <x v="0"/>
    <n v="103239"/>
    <s v="R2"/>
    <s v="Uređaj za lemljenje"/>
    <s v="02.08"/>
    <s v="KOM"/>
    <n v="1"/>
    <n v="290.99"/>
    <n v="290.99"/>
    <n v="0"/>
    <n v="116.39600000000002"/>
    <x v="0"/>
  </r>
  <r>
    <n v="1"/>
    <s v="SITNI INVENTAR"/>
    <x v="0"/>
    <n v="103240"/>
    <s v="R2"/>
    <s v="Kliješta kombinirana"/>
    <s v="02.08"/>
    <s v="KOM"/>
    <n v="1"/>
    <n v="108.99"/>
    <n v="108.99"/>
    <n v="0"/>
    <n v="43.596000000000004"/>
    <x v="0"/>
  </r>
  <r>
    <n v="1"/>
    <s v="SITNI INVENTAR"/>
    <x v="0"/>
    <n v="103241"/>
    <s v="R2"/>
    <s v="Ključ francuski"/>
    <s v="02.08"/>
    <s v="KOM"/>
    <n v="1"/>
    <n v="34.9"/>
    <n v="34.9"/>
    <n v="0"/>
    <n v="13.96"/>
    <x v="0"/>
  </r>
  <r>
    <n v="1"/>
    <s v="SITNI INVENTAR"/>
    <x v="0"/>
    <n v="103242"/>
    <s v="R2"/>
    <s v="Kliješta vodoinstalatersk"/>
    <s v="02.08"/>
    <s v="KOM"/>
    <n v="1"/>
    <n v="126"/>
    <n v="126"/>
    <n v="0"/>
    <n v="50.400000000000006"/>
    <x v="0"/>
  </r>
  <r>
    <n v="1"/>
    <s v="SITNI INVENTAR"/>
    <x v="0"/>
    <n v="103243"/>
    <s v="R2"/>
    <s v="Ključ savijeni 14mm"/>
    <s v="02.08"/>
    <s v="KOM"/>
    <n v="1"/>
    <n v="99"/>
    <n v="99"/>
    <n v="0"/>
    <n v="39.6"/>
    <x v="0"/>
  </r>
  <r>
    <n v="1"/>
    <s v="SITNI INVENTAR"/>
    <x v="0"/>
    <n v="103244"/>
    <s v="R2"/>
    <s v="Regulator tlaka za zrak"/>
    <s v="06.10"/>
    <s v="KOM"/>
    <n v="1"/>
    <n v="629.99"/>
    <n v="629.99"/>
    <n v="0"/>
    <n v="251.99600000000001"/>
    <x v="0"/>
  </r>
  <r>
    <n v="1"/>
    <s v="SITNI INVENTAR"/>
    <x v="0"/>
    <n v="103245"/>
    <s v="R2"/>
    <s v="Dizalica el.lančana"/>
    <s v="07.10"/>
    <s v="KOM"/>
    <n v="1"/>
    <n v="439"/>
    <n v="439"/>
    <n v="0"/>
    <n v="175.60000000000002"/>
    <x v="0"/>
  </r>
  <r>
    <n v="1"/>
    <s v="SITNI INVENTAR"/>
    <x v="0"/>
    <n v="103246"/>
    <s v="R2"/>
    <s v="Bušilica-brusilica FBS"/>
    <n v="10.11"/>
    <s v="KOM"/>
    <n v="1"/>
    <n v="308.13"/>
    <n v="308.13"/>
    <n v="0"/>
    <n v="123.25200000000001"/>
    <x v="0"/>
  </r>
  <r>
    <n v="1"/>
    <s v="SITNI INVENTAR"/>
    <x v="0"/>
    <n v="103247"/>
    <s v="R2"/>
    <s v="Škripac UMV 100/125"/>
    <n v="12.12"/>
    <s v="KOM"/>
    <n v="1"/>
    <n v="1975.88"/>
    <n v="1975.88"/>
    <n v="0"/>
    <n v="790.35200000000009"/>
    <x v="0"/>
  </r>
  <r>
    <n v="1"/>
    <s v="SITNI INVENTAR"/>
    <x v="0"/>
    <n v="103248"/>
    <s v="R2"/>
    <s v="Škripac nagibni Q41-125"/>
    <n v="12.12"/>
    <s v="KOM"/>
    <n v="1"/>
    <n v="1437"/>
    <n v="1437"/>
    <n v="0"/>
    <n v="574.80000000000007"/>
    <x v="0"/>
  </r>
  <r>
    <n v="1"/>
    <s v="SITNI INVENTAR"/>
    <x v="0"/>
    <n v="103249"/>
    <s v="R2"/>
    <s v="Mjerilo pomično s vijkom"/>
    <s v="07.13"/>
    <s v="KOM"/>
    <n v="1"/>
    <n v="163.88"/>
    <n v="163.88"/>
    <n v="0"/>
    <n v="65.552000000000007"/>
    <x v="0"/>
  </r>
  <r>
    <n v="1"/>
    <s v="SITNI INVENTAR"/>
    <x v="0"/>
    <n v="103250"/>
    <s v="R2"/>
    <s v="Mjerilo pomično s vijkom"/>
    <s v="07.13"/>
    <s v="KOM"/>
    <n v="1"/>
    <n v="163.88"/>
    <n v="163.88"/>
    <n v="0"/>
    <n v="65.552000000000007"/>
    <x v="0"/>
  </r>
  <r>
    <n v="1"/>
    <s v="SITNI INVENTAR"/>
    <x v="0"/>
    <n v="103251"/>
    <s v="R2"/>
    <s v="Mjerilo pomično s kočnico"/>
    <s v="07.13"/>
    <s v="KOM"/>
    <n v="1"/>
    <n v="163.88"/>
    <n v="163.88"/>
    <n v="0"/>
    <n v="65.552000000000007"/>
    <x v="0"/>
  </r>
  <r>
    <n v="1"/>
    <s v="SITNI INVENTAR"/>
    <x v="0"/>
    <n v="103252"/>
    <s v="R2"/>
    <s v="Mjerilo pomično s mikropo"/>
    <s v="07.13"/>
    <s v="KOM"/>
    <n v="1"/>
    <n v="338.01"/>
    <n v="338.01"/>
    <n v="0"/>
    <n v="135.20400000000001"/>
    <x v="0"/>
  </r>
  <r>
    <n v="1"/>
    <s v="SITNI INVENTAR"/>
    <x v="0"/>
    <n v="103253"/>
    <s v="R2"/>
    <s v="Mjerilo pomično s mikropo"/>
    <s v="07.13"/>
    <s v="KOM"/>
    <n v="1"/>
    <n v="597.34"/>
    <n v="597.34"/>
    <n v="0"/>
    <n v="238.93600000000004"/>
    <x v="0"/>
  </r>
  <r>
    <n v="1"/>
    <s v="SITNI INVENTAR"/>
    <x v="0"/>
    <n v="103254"/>
    <s v="R2"/>
    <s v="Kutomjer s urom 300mm"/>
    <s v="07.13"/>
    <s v="KOM"/>
    <n v="1"/>
    <n v="870.62"/>
    <n v="870.62"/>
    <n v="0"/>
    <n v="348.24800000000005"/>
    <x v="0"/>
  </r>
  <r>
    <n v="1"/>
    <s v="SITNI INVENTAR"/>
    <x v="0"/>
    <n v="103255"/>
    <s v="R2"/>
    <s v="Mjerač tlaka u gumi"/>
    <s v="07.14"/>
    <s v="KOM"/>
    <n v="1"/>
    <n v="124.96"/>
    <n v="124.96"/>
    <n v="0"/>
    <n v="49.984000000000002"/>
    <x v="0"/>
  </r>
  <r>
    <n v="1"/>
    <s v="SITNI INVENTAR"/>
    <x v="0"/>
    <n v="103256"/>
    <s v="R2"/>
    <s v="Multibrusilica Skil"/>
    <s v="07.14"/>
    <s v="KOM"/>
    <n v="1"/>
    <n v="259.64999999999998"/>
    <n v="259.64999999999998"/>
    <n v="0"/>
    <n v="103.86"/>
    <x v="0"/>
  </r>
  <r>
    <n v="1"/>
    <s v="SITNI INVENTAR"/>
    <x v="0"/>
    <n v="103257"/>
    <s v="R2"/>
    <s v="Postolje sa cijevi 400mm"/>
    <s v="04.15"/>
    <s v="KOM"/>
    <n v="1"/>
    <n v="160"/>
    <n v="160"/>
    <n v="0"/>
    <n v="64"/>
    <x v="0"/>
  </r>
  <r>
    <n v="1"/>
    <s v="SITNI INVENTAR"/>
    <x v="0"/>
    <n v="103258"/>
    <s v="R2"/>
    <s v="Postolje sa cijevi 500mm"/>
    <s v="04.15"/>
    <s v="KOM"/>
    <n v="1"/>
    <n v="170"/>
    <n v="170"/>
    <n v="0"/>
    <n v="68"/>
    <x v="0"/>
  </r>
  <r>
    <n v="1"/>
    <s v="SITNI INVENTAR"/>
    <x v="0"/>
    <n v="103259"/>
    <s v="R2"/>
    <s v="Postolje sa cijevi 500mm"/>
    <s v="04.15"/>
    <s v="KOM"/>
    <n v="1"/>
    <n v="210"/>
    <n v="210"/>
    <n v="0"/>
    <n v="84"/>
    <x v="0"/>
  </r>
  <r>
    <n v="1"/>
    <s v="SITNI INVENTAR"/>
    <x v="0"/>
    <n v="103260"/>
    <s v="R2"/>
    <s v="Postolje sa cijevi 600mm"/>
    <s v="04.15"/>
    <s v="KOM"/>
    <n v="1"/>
    <n v="250"/>
    <n v="250"/>
    <n v="0"/>
    <n v="100"/>
    <x v="0"/>
  </r>
  <r>
    <n v="1"/>
    <s v="SITNI INVENTAR"/>
    <x v="0"/>
    <n v="103261"/>
    <s v="R2"/>
    <s v="Postolje sa cijevi 800mm"/>
    <s v="04.15"/>
    <s v="KOM"/>
    <n v="1"/>
    <n v="270"/>
    <n v="270"/>
    <n v="0"/>
    <n v="108"/>
    <x v="0"/>
  </r>
  <r>
    <n v="1"/>
    <s v="SITNI INVENTAR"/>
    <x v="0"/>
    <n v="103262"/>
    <s v="R2"/>
    <s v="HDD Eksterni 500GB"/>
    <n v="10.11"/>
    <s v="KOM"/>
    <n v="1"/>
    <n v="443.02"/>
    <n v="443.02"/>
    <n v="0"/>
    <n v="177.208"/>
    <x v="0"/>
  </r>
  <r>
    <n v="1"/>
    <s v="SITNI INVENTAR"/>
    <x v="0"/>
    <n v="103263"/>
    <s v="R2"/>
    <s v="Kamera Micro QW 1.3M"/>
    <s v="03.14"/>
    <s v="KOM"/>
    <n v="1"/>
    <n v="990"/>
    <n v="990"/>
    <n v="0"/>
    <n v="396"/>
    <x v="0"/>
  </r>
  <r>
    <n v="1"/>
    <s v="SITNI INVENTAR"/>
    <x v="0"/>
    <n v="103264"/>
    <s v="R2"/>
    <s v="Hladnom svijetlo 150W"/>
    <s v="03.14"/>
    <s v="KOM"/>
    <n v="1"/>
    <n v="2150"/>
    <n v="2150"/>
    <n v="0"/>
    <n v="860"/>
    <x v="0"/>
  </r>
  <r>
    <n v="1"/>
    <s v="SITNI INVENTAR"/>
    <x v="0"/>
    <n v="103265"/>
    <s v="R2"/>
    <s v="Dvostruki svjetlosni kabe"/>
    <s v="03.14"/>
    <s v="KOM"/>
    <n v="1"/>
    <n v="1050"/>
    <n v="1050"/>
    <n v="0"/>
    <n v="420"/>
    <x v="0"/>
  </r>
  <r>
    <n v="1"/>
    <s v="SITNI INVENTAR"/>
    <x v="0"/>
    <n v="103277"/>
    <s v="R2"/>
    <s v="Sito 200mm ot.500 mikrona"/>
    <n v="11.14"/>
    <s v="KOM"/>
    <n v="1"/>
    <n v="456.25"/>
    <n v="456.25"/>
    <n v="0"/>
    <n v="182.5"/>
    <x v="0"/>
  </r>
  <r>
    <n v="1"/>
    <s v="SITNI INVENTAR"/>
    <x v="0"/>
    <n v="103278"/>
    <s v="R2"/>
    <s v="Sito 200mm ot 1,0mm"/>
    <n v="11.14"/>
    <s v="KOM"/>
    <n v="1"/>
    <n v="462.5"/>
    <n v="462.5"/>
    <n v="0"/>
    <n v="185"/>
    <x v="0"/>
  </r>
  <r>
    <n v="1"/>
    <s v="SITNI INVENTAR"/>
    <x v="0"/>
    <n v="103279"/>
    <s v="R2"/>
    <s v="Sito 200mm ot. 2,0mm"/>
    <n v="11.14"/>
    <s v="KOM"/>
    <n v="1"/>
    <n v="462.5"/>
    <n v="462.5"/>
    <n v="0"/>
    <n v="185"/>
    <x v="0"/>
  </r>
  <r>
    <n v="1"/>
    <s v="SITNI INVENTAR"/>
    <x v="0"/>
    <n v="103280"/>
    <s v="R2"/>
    <s v="Sito 200mm ot.4mm"/>
    <n v="11.14"/>
    <s v="KOM"/>
    <n v="1"/>
    <n v="481.25"/>
    <n v="481.25"/>
    <n v="0"/>
    <n v="192.5"/>
    <x v="0"/>
  </r>
  <r>
    <n v="1"/>
    <s v="SITNI INVENTAR"/>
    <x v="0"/>
    <n v="103281"/>
    <s v="R2"/>
    <s v="Sito 200mm ot.4,75mm"/>
    <n v="11.14"/>
    <s v="KOM"/>
    <n v="1"/>
    <n v="481.25"/>
    <n v="481.25"/>
    <n v="0"/>
    <n v="192.5"/>
    <x v="0"/>
  </r>
  <r>
    <n v="1"/>
    <s v="SITNI INVENTAR"/>
    <x v="0"/>
    <n v="103282"/>
    <s v="R2"/>
    <s v="Sito 200mm ot.5,6mm"/>
    <n v="11.14"/>
    <s v="KOM"/>
    <n v="1"/>
    <n v="481.25"/>
    <n v="481.25"/>
    <n v="0"/>
    <n v="192.5"/>
    <x v="0"/>
  </r>
  <r>
    <n v="1"/>
    <s v="SITNI INVENTAR"/>
    <x v="0"/>
    <n v="103283"/>
    <s v="R2"/>
    <s v="Sito 200mm ot.8mm"/>
    <n v="11.14"/>
    <s v="KOM"/>
    <n v="1"/>
    <n v="481.25"/>
    <n v="481.25"/>
    <n v="0"/>
    <n v="192.5"/>
    <x v="0"/>
  </r>
  <r>
    <n v="1"/>
    <s v="SITNI INVENTAR"/>
    <x v="0"/>
    <n v="103284"/>
    <s v="R2"/>
    <s v="Sito 200mm ot.11,2mm"/>
    <n v="11.14"/>
    <s v="KOM"/>
    <n v="1"/>
    <n v="531.25"/>
    <n v="531.25"/>
    <n v="0"/>
    <n v="212.5"/>
    <x v="0"/>
  </r>
  <r>
    <n v="1"/>
    <s v="SITNI INVENTAR"/>
    <x v="0"/>
    <n v="103285"/>
    <s v="R2"/>
    <s v="Sito 200mm ot. 16mm"/>
    <n v="11.14"/>
    <s v="KOM"/>
    <n v="1"/>
    <n v="531.25"/>
    <n v="531.25"/>
    <n v="0"/>
    <n v="212.5"/>
    <x v="0"/>
  </r>
  <r>
    <n v="1"/>
    <s v="SITNI INVENTAR"/>
    <x v="0"/>
    <n v="103286"/>
    <s v="G1"/>
    <s v="Lupa HM 30"/>
    <s v="07.10"/>
    <s v="KOM"/>
    <n v="1"/>
    <n v="103.87"/>
    <n v="103.87"/>
    <n v="0"/>
    <n v="41.548000000000002"/>
    <x v="0"/>
  </r>
  <r>
    <n v="1"/>
    <s v="SITNI INVENTAR"/>
    <x v="0"/>
    <n v="103287"/>
    <s v="G1"/>
    <s v="Ploča magnetna 90x120cm"/>
    <n v="11.08"/>
    <s v="KOM"/>
    <n v="1"/>
    <n v="472.14"/>
    <n v="472.14"/>
    <n v="0"/>
    <n v="188.85599999999999"/>
    <x v="0"/>
  </r>
  <r>
    <n v="1"/>
    <s v="SITNI INVENTAR"/>
    <x v="0"/>
    <n v="103392"/>
    <s v="R2"/>
    <s v="HDD WD 2TB"/>
    <n v="12.14"/>
    <s v="KOM"/>
    <n v="1"/>
    <n v="827.5"/>
    <n v="827.5"/>
    <n v="0"/>
    <n v="331"/>
    <x v="0"/>
  </r>
  <r>
    <n v="1"/>
    <s v="SITNI INVENTAR"/>
    <x v="0"/>
    <n v="103414"/>
    <s v="R2"/>
    <s v="Kutija za alat"/>
    <s v="04.14"/>
    <s v="KOM"/>
    <n v="1"/>
    <n v="1461.33"/>
    <n v="1461.33"/>
    <n v="0"/>
    <n v="584.53200000000004"/>
    <x v="0"/>
  </r>
  <r>
    <n v="1"/>
    <s v="SITNI INVENTAR"/>
    <x v="0"/>
    <n v="103569"/>
    <s v="R2"/>
    <s v="HDD ADATA HV620 1TB"/>
    <n v="10.14"/>
    <s v="KOM"/>
    <n v="1"/>
    <n v="517.07000000000005"/>
    <n v="517.07000000000005"/>
    <n v="0"/>
    <n v="206.82800000000003"/>
    <x v="0"/>
  </r>
  <r>
    <n v="1"/>
    <s v="SITNI INVENTAR"/>
    <x v="0"/>
    <n v="103695"/>
    <s v="G9"/>
    <s v="Naočale 3D V(donac.Japan)"/>
    <n v="11.11"/>
    <s v="KOM"/>
    <n v="1"/>
    <n v="1049"/>
    <n v="1049"/>
    <n v="0"/>
    <n v="419.6"/>
    <x v="0"/>
  </r>
  <r>
    <n v="1"/>
    <s v="SITNI INVENTAR"/>
    <x v="0"/>
    <n v="103696"/>
    <s v="G9"/>
    <s v="USB 3D(donac.Japan)"/>
    <n v="11.11"/>
    <s v="KOM"/>
    <n v="1"/>
    <n v="1849"/>
    <n v="1849"/>
    <n v="0"/>
    <n v="739.6"/>
    <x v="0"/>
  </r>
  <r>
    <n v="1"/>
    <s v="SITNI INVENTAR"/>
    <x v="0"/>
    <n v="103697"/>
    <s v="G9"/>
    <s v="HDD WD PORTABLE 2TB"/>
    <s v="06.14"/>
    <s v="KOM"/>
    <n v="1"/>
    <n v="827.5"/>
    <n v="827.5"/>
    <n v="0"/>
    <n v="331"/>
    <x v="0"/>
  </r>
  <r>
    <n v="1"/>
    <s v="SITNI INVENTAR"/>
    <x v="0"/>
    <n v="103718"/>
    <s v="G9"/>
    <s v="Karta reljefna Svijeta"/>
    <s v="01.11"/>
    <s v="KOM"/>
    <n v="1"/>
    <n v="384"/>
    <n v="384"/>
    <n v="0"/>
    <n v="153.60000000000002"/>
    <x v="0"/>
  </r>
  <r>
    <n v="1"/>
    <s v="SITNI INVENTAR"/>
    <x v="0"/>
    <n v="103719"/>
    <s v="G9"/>
    <s v="Karta reljefna Europe"/>
    <s v="01.11"/>
    <s v="KOM"/>
    <n v="1"/>
    <n v="384"/>
    <n v="384"/>
    <n v="0"/>
    <n v="153.60000000000002"/>
    <x v="0"/>
  </r>
  <r>
    <n v="1"/>
    <s v="SITNI INVENTAR"/>
    <x v="0"/>
    <n v="103720"/>
    <s v="G9"/>
    <s v="Karta reljefna Zagreba"/>
    <s v="01.11"/>
    <s v="KOM"/>
    <n v="1"/>
    <n v="384"/>
    <n v="384"/>
    <n v="0"/>
    <n v="153.60000000000002"/>
    <x v="0"/>
  </r>
  <r>
    <n v="1"/>
    <s v="SITNI INVENTAR"/>
    <x v="0"/>
    <n v="103721"/>
    <s v="G9"/>
    <s v="Karta reljefna Hrvatske"/>
    <s v="01.11"/>
    <s v="KOM"/>
    <n v="1"/>
    <n v="384"/>
    <n v="384"/>
    <n v="0"/>
    <n v="153.60000000000002"/>
    <x v="0"/>
  </r>
  <r>
    <n v="1"/>
    <s v="SITNI INVENTAR"/>
    <x v="0"/>
    <n v="103722"/>
    <s v="G9"/>
    <s v="Kučište USB 2,5&quot;"/>
    <s v="07.15"/>
    <s v="KOM"/>
    <n v="1"/>
    <n v="108.59"/>
    <n v="108.59"/>
    <n v="0"/>
    <n v="43.436000000000007"/>
    <x v="0"/>
  </r>
  <r>
    <n v="1"/>
    <s v="SITNI INVENTAR"/>
    <x v="0"/>
    <n v="103723"/>
    <s v="G9"/>
    <s v="HDD WD passport 1TB 2,5&quot;"/>
    <n v="10.130000000000001"/>
    <s v="KOM"/>
    <n v="1"/>
    <n v="614.54999999999995"/>
    <n v="614.54999999999995"/>
    <n v="0"/>
    <n v="245.82"/>
    <x v="0"/>
  </r>
  <r>
    <n v="1"/>
    <s v="SITNI INVENTAR"/>
    <x v="0"/>
    <n v="103730"/>
    <s v="G9"/>
    <s v="Ljestve aluminijske"/>
    <n v="10.11"/>
    <s v="KOM"/>
    <n v="1"/>
    <n v="389"/>
    <n v="389"/>
    <n v="0"/>
    <n v="155.60000000000002"/>
    <x v="0"/>
  </r>
  <r>
    <n v="1"/>
    <s v="SITNI INVENTAR"/>
    <x v="0"/>
    <n v="103731"/>
    <s v="G9"/>
    <s v="HDD WD PORTABLE 2TB"/>
    <s v="06.14"/>
    <s v="KOM"/>
    <n v="1"/>
    <n v="827.5"/>
    <n v="827.5"/>
    <n v="0"/>
    <n v="331"/>
    <x v="0"/>
  </r>
  <r>
    <n v="1"/>
    <s v="SITNI INVENTAR"/>
    <x v="0"/>
    <n v="103751"/>
    <s v="G9"/>
    <s v="Mobitel iPhone 4 8GB"/>
    <s v="02.12"/>
    <s v="KOM"/>
    <n v="1"/>
    <n v="1632.28"/>
    <n v="1632.28"/>
    <n v="0"/>
    <n v="652.91200000000003"/>
    <x v="0"/>
  </r>
  <r>
    <n v="1"/>
    <s v="SITNI INVENTAR"/>
    <x v="0"/>
    <n v="103752"/>
    <s v="G9"/>
    <s v="Transportna vreća 20l"/>
    <n v="11.15"/>
    <s v="KOM"/>
    <n v="1"/>
    <n v="386.1"/>
    <n v="386.1"/>
    <n v="0"/>
    <n v="154.44000000000003"/>
    <x v="0"/>
  </r>
  <r>
    <n v="1"/>
    <s v="SITNI INVENTAR"/>
    <x v="0"/>
    <n v="103753"/>
    <s v="G9"/>
    <s v="Kaciga Duro cactus"/>
    <n v="11.15"/>
    <s v="KOM"/>
    <n v="1"/>
    <n v="377.1"/>
    <n v="377.1"/>
    <n v="0"/>
    <n v="150.84"/>
    <x v="0"/>
  </r>
  <r>
    <n v="1"/>
    <s v="SITNI INVENTAR"/>
    <x v="0"/>
    <n v="103754"/>
    <s v="G9"/>
    <s v="Eksterni tvrdidisk 1TB"/>
    <n v="12.14"/>
    <s v="KOM"/>
    <n v="1"/>
    <n v="699"/>
    <n v="699"/>
    <n v="0"/>
    <n v="279.60000000000002"/>
    <x v="0"/>
  </r>
  <r>
    <n v="1"/>
    <s v="SITNI INVENTAR"/>
    <x v="0"/>
    <n v="103755"/>
    <s v="G9"/>
    <s v="Geološki čekić Estwing"/>
    <n v="12.13"/>
    <s v="KOM"/>
    <n v="1"/>
    <n v="466.71"/>
    <n v="466.71"/>
    <n v="0"/>
    <n v="186.684"/>
    <x v="0"/>
  </r>
  <r>
    <n v="1"/>
    <s v="SITNI INVENTAR"/>
    <x v="0"/>
    <n v="103756"/>
    <s v="G9"/>
    <s v="HDD WD passport 1TB"/>
    <s v="05.13"/>
    <s v="KOM"/>
    <n v="1"/>
    <n v="614.54999999999995"/>
    <n v="614.54999999999995"/>
    <n v="0"/>
    <n v="245.82"/>
    <x v="0"/>
  </r>
  <r>
    <n v="1"/>
    <s v="SITNI INVENTAR"/>
    <x v="0"/>
    <n v="103757"/>
    <s v="G9"/>
    <s v="Presenter Wireless R400"/>
    <s v="03.13"/>
    <s v="KOM"/>
    <n v="1"/>
    <n v="313.3"/>
    <n v="313.3"/>
    <n v="0"/>
    <n v="125.32000000000001"/>
    <x v="0"/>
  </r>
  <r>
    <n v="1"/>
    <s v="SITNI INVENTAR"/>
    <x v="0"/>
    <n v="103758"/>
    <s v="G9"/>
    <s v="Šator Meteor 200"/>
    <s v="06.12"/>
    <s v="KOM"/>
    <n v="1"/>
    <n v="321.12"/>
    <n v="321.12"/>
    <n v="0"/>
    <n v="128.44800000000001"/>
    <x v="0"/>
  </r>
  <r>
    <n v="1"/>
    <s v="SITNI INVENTAR"/>
    <x v="0"/>
    <n v="103759"/>
    <s v="G9"/>
    <s v="Radijator uljni"/>
    <n v="12.15"/>
    <s v="KOM"/>
    <n v="1"/>
    <n v="699"/>
    <n v="699"/>
    <n v="0"/>
    <n v="279.60000000000002"/>
    <x v="0"/>
  </r>
  <r>
    <n v="1"/>
    <s v="SITNI INVENTAR"/>
    <x v="0"/>
    <n v="103785"/>
    <s v="G9"/>
    <s v="HDD WD 2TB"/>
    <n v="12.14"/>
    <s v="KOM"/>
    <n v="1"/>
    <n v="827.5"/>
    <n v="827.5"/>
    <n v="0"/>
    <n v="331"/>
    <x v="0"/>
  </r>
  <r>
    <n v="1"/>
    <s v="SITNI INVENTAR"/>
    <x v="0"/>
    <n v="103786"/>
    <s v="G9"/>
    <s v="Kompas"/>
    <s v="03.09"/>
    <s v="KOM"/>
    <n v="1"/>
    <n v="2016.9"/>
    <n v="2016.9"/>
    <n v="0"/>
    <n v="806.7600000000001"/>
    <x v="0"/>
  </r>
  <r>
    <n v="1"/>
    <s v="SITNI INVENTAR"/>
    <x v="0"/>
    <n v="103787"/>
    <s v="G9"/>
    <s v="Geološki čekić"/>
    <s v="03.09"/>
    <s v="KOM"/>
    <n v="1"/>
    <n v="349.89"/>
    <n v="349.89"/>
    <n v="0"/>
    <n v="139.95599999999999"/>
    <x v="0"/>
  </r>
  <r>
    <n v="1"/>
    <s v="SITNI INVENTAR"/>
    <x v="0"/>
    <n v="103788"/>
    <s v="G9"/>
    <s v="Lupa"/>
    <s v="03.09"/>
    <s v="KOM"/>
    <n v="1"/>
    <n v="95.99"/>
    <n v="95.99"/>
    <n v="0"/>
    <n v="38.396000000000001"/>
    <x v="0"/>
  </r>
  <r>
    <n v="1"/>
    <s v="SITNI INVENTAR"/>
    <x v="0"/>
    <n v="103809"/>
    <s v="G9"/>
    <s v="WD Elements Portable 2TB"/>
    <s v="06.15"/>
    <s v="KOM"/>
    <n v="1"/>
    <n v="910.1"/>
    <n v="910.1"/>
    <n v="0"/>
    <n v="364.04"/>
    <x v="0"/>
  </r>
  <r>
    <n v="1"/>
    <s v="SITNI INVENTAR"/>
    <x v="0"/>
    <n v="103810"/>
    <s v="G9"/>
    <s v="iPhone Apple 4S 8GB"/>
    <n v="10.130000000000001"/>
    <s v="KOM"/>
    <n v="1"/>
    <n v="1446"/>
    <n v="1446"/>
    <n v="0"/>
    <n v="578.4"/>
    <x v="0"/>
  </r>
  <r>
    <n v="1"/>
    <s v="SITNI INVENTAR"/>
    <x v="0"/>
    <n v="103915"/>
    <s v="G9"/>
    <s v="WD Elements Portable 2TB"/>
    <s v="06.15"/>
    <s v="KOM"/>
    <n v="1"/>
    <n v="760"/>
    <n v="760"/>
    <n v="0"/>
    <n v="304"/>
    <x v="0"/>
  </r>
  <r>
    <n v="1"/>
    <s v="SITNI INVENTAR"/>
    <x v="0"/>
    <n v="104021"/>
    <s v="G9"/>
    <s v="Toster SM3"/>
    <s v="09.15"/>
    <s v="KOM"/>
    <n v="1"/>
    <n v="189"/>
    <n v="189"/>
    <n v="0"/>
    <n v="75.600000000000009"/>
    <x v="0"/>
  </r>
  <r>
    <n v="1"/>
    <s v="SITNI INVENTAR"/>
    <x v="0"/>
    <n v="104115"/>
    <s v="G1"/>
    <s v="Ručna pumpa za pretakanje"/>
    <s v="05.15"/>
    <s v="KOM"/>
    <n v="1"/>
    <n v="286"/>
    <n v="286"/>
    <n v="0"/>
    <n v="114.4"/>
    <x v="0"/>
  </r>
  <r>
    <n v="1"/>
    <s v="SITNI INVENTAR"/>
    <x v="0"/>
    <n v="104116"/>
    <s v="G1"/>
    <s v="Sito analitičko 200x50mm"/>
    <s v="02.13"/>
    <s v="KOM"/>
    <n v="1"/>
    <n v="1694.23"/>
    <n v="1694.23"/>
    <n v="0"/>
    <n v="677.69200000000001"/>
    <x v="0"/>
  </r>
  <r>
    <n v="1"/>
    <s v="SITNI INVENTAR"/>
    <x v="0"/>
    <n v="104130"/>
    <s v="G1"/>
    <s v="Presenter Logitech"/>
    <s v="02.14"/>
    <s v="KOM"/>
    <n v="1"/>
    <n v="412.5"/>
    <n v="412.5"/>
    <n v="0"/>
    <n v="165"/>
    <x v="0"/>
  </r>
  <r>
    <n v="1"/>
    <s v="SITNI INVENTAR"/>
    <x v="0"/>
    <n v="104131"/>
    <s v="G1"/>
    <s v="Disalica sa ventilom"/>
    <n v="12.13"/>
    <s v="KOM"/>
    <n v="1"/>
    <n v="127.5"/>
    <n v="127.5"/>
    <n v="0"/>
    <n v="51"/>
    <x v="0"/>
  </r>
  <r>
    <n v="1"/>
    <s v="SITNI INVENTAR"/>
    <x v="0"/>
    <n v="104132"/>
    <s v="G1"/>
    <s v="Disalica sa ventilom"/>
    <n v="12.13"/>
    <s v="KOM"/>
    <n v="1"/>
    <n v="127.5"/>
    <n v="127.5"/>
    <n v="0"/>
    <n v="51"/>
    <x v="0"/>
  </r>
  <r>
    <n v="1"/>
    <s v="SITNI INVENTAR"/>
    <x v="0"/>
    <n v="104133"/>
    <s v="G1"/>
    <s v="Torba za ronilačku opremu"/>
    <n v="12.13"/>
    <s v="KOM"/>
    <n v="1"/>
    <n v="530"/>
    <n v="530"/>
    <n v="0"/>
    <n v="212"/>
    <x v="0"/>
  </r>
  <r>
    <n v="1"/>
    <s v="SITNI INVENTAR"/>
    <x v="0"/>
    <n v="104134"/>
    <s v="G1"/>
    <s v="Maska za ronjenje"/>
    <n v="12.13"/>
    <s v="KOM"/>
    <n v="1"/>
    <n v="530"/>
    <n v="530"/>
    <n v="0"/>
    <n v="212"/>
    <x v="0"/>
  </r>
  <r>
    <n v="1"/>
    <s v="SITNI INVENTAR"/>
    <x v="0"/>
    <n v="104135"/>
    <s v="G1"/>
    <s v="Maska za ronjenje"/>
    <n v="12.13"/>
    <s v="KOM"/>
    <n v="1"/>
    <n v="530"/>
    <n v="530"/>
    <n v="0"/>
    <n v="212"/>
    <x v="0"/>
  </r>
  <r>
    <n v="1"/>
    <s v="SITNI INVENTAR"/>
    <x v="0"/>
    <n v="104136"/>
    <s v="G1"/>
    <s v="Peraje"/>
    <n v="12.13"/>
    <s v="KOM"/>
    <n v="1"/>
    <n v="608.75"/>
    <n v="608.75"/>
    <n v="0"/>
    <n v="243.5"/>
    <x v="0"/>
  </r>
  <r>
    <n v="1"/>
    <s v="SITNI INVENTAR"/>
    <x v="0"/>
    <n v="104137"/>
    <s v="G1"/>
    <s v="Peraje"/>
    <n v="12.13"/>
    <s v="KOM"/>
    <n v="1"/>
    <n v="690"/>
    <n v="690"/>
    <n v="0"/>
    <n v="276"/>
    <x v="0"/>
  </r>
  <r>
    <n v="1"/>
    <s v="SITNI INVENTAR"/>
    <x v="0"/>
    <n v="104138"/>
    <s v="G1"/>
    <s v="Kompjutor za ronjenje"/>
    <n v="12.13"/>
    <s v="KOM"/>
    <n v="1"/>
    <n v="3400"/>
    <n v="3400"/>
    <n v="0"/>
    <n v="1360"/>
    <x v="0"/>
  </r>
  <r>
    <n v="1"/>
    <s v="SITNI INVENTAR"/>
    <x v="0"/>
    <n v="104139"/>
    <s v="G1"/>
    <s v="Mjerač dubine vode-ručni"/>
    <n v="11.12"/>
    <s v="KOM"/>
    <n v="1"/>
    <n v="2261.8000000000002"/>
    <n v="2261.8000000000002"/>
    <n v="0"/>
    <n v="904.72000000000014"/>
    <x v="0"/>
  </r>
  <r>
    <n v="1"/>
    <s v="SITNI INVENTAR"/>
    <x v="0"/>
    <n v="104140"/>
    <s v="G1"/>
    <s v="HDD transcend1TB USB 2,5&quot;"/>
    <n v="11.12"/>
    <s v="KOM"/>
    <n v="1"/>
    <n v="900"/>
    <n v="900"/>
    <n v="0"/>
    <n v="360"/>
    <x v="0"/>
  </r>
  <r>
    <n v="1"/>
    <s v="SITNI INVENTAR"/>
    <x v="0"/>
    <n v="104141"/>
    <s v="G1"/>
    <s v="HDD transcend1TB USB 2,5&quot;"/>
    <n v="11.12"/>
    <s v="KOM"/>
    <n v="1"/>
    <n v="900"/>
    <n v="900"/>
    <n v="0"/>
    <n v="360"/>
    <x v="0"/>
  </r>
  <r>
    <n v="1"/>
    <s v="SITNI INVENTAR"/>
    <x v="0"/>
    <n v="104142"/>
    <s v="G1"/>
    <s v="Ručni sat Citizen"/>
    <n v="10.119999999999999"/>
    <s v="KOM"/>
    <n v="1"/>
    <n v="1485"/>
    <n v="1485"/>
    <n v="0"/>
    <n v="594"/>
    <x v="0"/>
  </r>
  <r>
    <n v="1"/>
    <s v="SITNI INVENTAR"/>
    <x v="0"/>
    <n v="104143"/>
    <s v="G1"/>
    <s v="Kofer za elektrodu"/>
    <s v="08.12"/>
    <s v="KOM"/>
    <n v="1"/>
    <n v="1256.25"/>
    <n v="1256.25"/>
    <n v="0"/>
    <n v="502.5"/>
    <x v="0"/>
  </r>
  <r>
    <n v="1"/>
    <s v="SITNI INVENTAR"/>
    <x v="0"/>
    <n v="104144"/>
    <s v="G1"/>
    <s v="Elektroda za mjer.pH"/>
    <s v="08.12"/>
    <s v="KOM"/>
    <n v="1"/>
    <n v="3300"/>
    <n v="3300"/>
    <n v="0"/>
    <n v="1320"/>
    <x v="0"/>
  </r>
  <r>
    <n v="1"/>
    <s v="SITNI INVENTAR"/>
    <x v="0"/>
    <n v="104149"/>
    <s v="G1"/>
    <s v="Mobitel iPhone 4"/>
    <s v="06.11"/>
    <s v="KOM"/>
    <n v="1"/>
    <n v="1354.53"/>
    <n v="1354.53"/>
    <n v="0"/>
    <n v="541.81200000000001"/>
    <x v="0"/>
  </r>
  <r>
    <n v="1"/>
    <s v="SITNI INVENTAR"/>
    <x v="0"/>
    <n v="104151"/>
    <s v="G1"/>
    <s v="Faksimil 4913"/>
    <s v="09.15"/>
    <s v="KOM"/>
    <n v="1"/>
    <n v="238"/>
    <n v="238"/>
    <n v="0"/>
    <n v="95.2"/>
    <x v="0"/>
  </r>
  <r>
    <n v="1"/>
    <s v="SITNI INVENTAR"/>
    <x v="0"/>
    <n v="104152"/>
    <s v="G1"/>
    <s v="Mikrovalna pećnica"/>
    <s v="09.14"/>
    <s v="KOM"/>
    <n v="1"/>
    <n v="979"/>
    <n v="979"/>
    <n v="0"/>
    <n v="391.6"/>
    <x v="0"/>
  </r>
  <r>
    <n v="1"/>
    <s v="SITNI INVENTAR"/>
    <x v="0"/>
    <n v="104153"/>
    <s v="G1"/>
    <s v="Ploča magnetna 90x120"/>
    <n v="11.11"/>
    <s v="KOM"/>
    <n v="1"/>
    <n v="477.24"/>
    <n v="477.24"/>
    <n v="0"/>
    <n v="190.89600000000002"/>
    <x v="0"/>
  </r>
  <r>
    <n v="1"/>
    <s v="SITNI INVENTAR"/>
    <x v="0"/>
    <n v="104155"/>
    <s v="G1"/>
    <s v="HDD WD passport 1TB 2,5&quot;"/>
    <s v="04.13"/>
    <s v="KOM"/>
    <n v="1"/>
    <n v="637.5"/>
    <n v="637.5"/>
    <n v="0"/>
    <n v="255"/>
    <x v="0"/>
  </r>
  <r>
    <n v="1"/>
    <s v="SITNI INVENTAR"/>
    <x v="0"/>
    <n v="104156"/>
    <s v="G1"/>
    <s v="Kamera web Canyon"/>
    <n v="11.12"/>
    <s v="KOM"/>
    <n v="1"/>
    <n v="139"/>
    <n v="139"/>
    <n v="0"/>
    <n v="55.6"/>
    <x v="0"/>
  </r>
  <r>
    <n v="1"/>
    <s v="SITNI INVENTAR"/>
    <x v="0"/>
    <n v="104157"/>
    <s v="G1"/>
    <s v="Lampa stolna"/>
    <n v="11.12"/>
    <s v="KOM"/>
    <n v="1"/>
    <n v="99.9"/>
    <n v="99.9"/>
    <n v="0"/>
    <n v="39.960000000000008"/>
    <x v="0"/>
  </r>
  <r>
    <n v="1"/>
    <s v="SITNI INVENTAR"/>
    <x v="0"/>
    <n v="104158"/>
    <s v="G1"/>
    <s v="Šator+vreće"/>
    <s v="07.11"/>
    <s v="KOM"/>
    <n v="1"/>
    <n v="1200.3900000000001"/>
    <n v="1200.3900000000001"/>
    <n v="0"/>
    <n v="480.15600000000006"/>
    <x v="0"/>
  </r>
  <r>
    <n v="1"/>
    <s v="SITNI INVENTAR"/>
    <x v="0"/>
    <n v="104160"/>
    <s v="G1"/>
    <s v="Lupa HM-Zoom"/>
    <s v="07.10"/>
    <s v="KOM"/>
    <n v="1"/>
    <n v="103.86"/>
    <n v="103.86"/>
    <n v="0"/>
    <n v="41.544000000000004"/>
    <x v="0"/>
  </r>
  <r>
    <n v="1"/>
    <s v="SITNI INVENTAR"/>
    <x v="0"/>
    <n v="104161"/>
    <s v="G1"/>
    <s v="Lupa HM 30"/>
    <s v="07.10"/>
    <s v="KOM"/>
    <n v="1"/>
    <n v="103.87"/>
    <n v="103.87"/>
    <n v="0"/>
    <n v="41.548000000000002"/>
    <x v="0"/>
  </r>
  <r>
    <n v="1"/>
    <s v="SITNI INVENTAR"/>
    <x v="0"/>
    <n v="104187"/>
    <s v="G9"/>
    <s v="HDD WD PORTABLE 2TB"/>
    <s v="06.14"/>
    <s v="KOM"/>
    <n v="1"/>
    <n v="827.5"/>
    <n v="827.5"/>
    <n v="0"/>
    <n v="331"/>
    <x v="0"/>
  </r>
  <r>
    <n v="1"/>
    <s v="SITNI INVENTAR"/>
    <x v="0"/>
    <n v="104245"/>
    <s v="G9"/>
    <s v="Navigacijska naprava"/>
    <n v="11.14"/>
    <s v="KOM"/>
    <n v="1"/>
    <n v="1323.39"/>
    <n v="1323.39"/>
    <n v="0"/>
    <n v="529.35600000000011"/>
    <x v="0"/>
  </r>
  <r>
    <n v="1"/>
    <s v="SITNI INVENTAR"/>
    <x v="0"/>
    <n v="104246"/>
    <s v="G9"/>
    <s v="Sat Weather Master 8"/>
    <n v="11.14"/>
    <s v="KOM"/>
    <n v="1"/>
    <n v="594.01"/>
    <n v="594.01"/>
    <n v="0"/>
    <n v="237.60400000000001"/>
    <x v="0"/>
  </r>
  <r>
    <n v="1"/>
    <s v="SITNI INVENTAR"/>
    <x v="0"/>
    <n v="104247"/>
    <s v="G9"/>
    <s v="HDD ADATA 1TB"/>
    <n v="12.14"/>
    <s v="KOM"/>
    <n v="1"/>
    <n v="537.5"/>
    <n v="537.5"/>
    <n v="0"/>
    <n v="215"/>
    <x v="0"/>
  </r>
  <r>
    <n v="1"/>
    <s v="SITNI INVENTAR"/>
    <x v="0"/>
    <n v="104248"/>
    <s v="G9"/>
    <s v="Dalekozor"/>
    <s v="07.14"/>
    <s v="KOM"/>
    <n v="1"/>
    <n v="1659.45"/>
    <n v="1659.45"/>
    <n v="0"/>
    <n v="663.78000000000009"/>
    <x v="0"/>
  </r>
  <r>
    <n v="1"/>
    <s v="SITNI INVENTAR"/>
    <x v="0"/>
    <n v="104249"/>
    <s v="G9"/>
    <s v="HDD WD passport 1TB"/>
    <n v="10.130000000000001"/>
    <s v="KOM"/>
    <n v="1"/>
    <n v="614.54999999999995"/>
    <n v="614.54999999999995"/>
    <n v="0"/>
    <n v="245.82"/>
    <x v="0"/>
  </r>
  <r>
    <n v="1"/>
    <s v="SITNI INVENTAR"/>
    <x v="0"/>
    <n v="104383"/>
    <s v="G9"/>
    <s v="HDD Adata CH11 1TB"/>
    <n v="12.12"/>
    <s v="KOM"/>
    <n v="1"/>
    <n v="992.73"/>
    <n v="992.73"/>
    <n v="0"/>
    <n v="397.09200000000004"/>
    <x v="0"/>
  </r>
  <r>
    <n v="1"/>
    <s v="SITNI INVENTAR"/>
    <x v="0"/>
    <n v="104385"/>
    <s v="G9"/>
    <s v="Pumpa za uzorkovanje podz"/>
    <n v="11.15"/>
    <s v="KOM"/>
    <n v="1"/>
    <n v="615.36"/>
    <n v="615.36"/>
    <n v="0"/>
    <n v="246.14400000000001"/>
    <x v="0"/>
  </r>
  <r>
    <n v="1"/>
    <s v="SITNI INVENTAR"/>
    <x v="0"/>
    <n v="104386"/>
    <s v="G9"/>
    <s v="Pumpa za uzorkovanje podz"/>
    <n v="11.15"/>
    <s v="KOM"/>
    <n v="1"/>
    <n v="615.37"/>
    <n v="615.37"/>
    <n v="0"/>
    <n v="246.14800000000002"/>
    <x v="0"/>
  </r>
  <r>
    <n v="1"/>
    <s v="SITNI INVENTAR"/>
    <x v="0"/>
    <n v="104387"/>
    <s v="G9"/>
    <s v="Temperaturni tester"/>
    <n v="11.15"/>
    <s v="KOM"/>
    <n v="1"/>
    <n v="1446.05"/>
    <n v="1446.05"/>
    <n v="0"/>
    <n v="578.41999999999996"/>
    <x v="0"/>
  </r>
  <r>
    <n v="1"/>
    <s v="SITNI INVENTAR"/>
    <x v="0"/>
    <n v="104388"/>
    <s v="G9"/>
    <s v="Pumpa za uzrokovanje podz"/>
    <n v="10.15"/>
    <s v="KOM"/>
    <n v="1"/>
    <n v="330.78"/>
    <n v="330.78"/>
    <n v="0"/>
    <n v="132.31199999999998"/>
    <x v="0"/>
  </r>
  <r>
    <n v="1"/>
    <s v="SITNI INVENTAR"/>
    <x v="0"/>
    <n v="104389"/>
    <s v="G9"/>
    <s v="Ur.za mjerenje koncentrac"/>
    <s v="08.15"/>
    <s v="KOM"/>
    <n v="1"/>
    <n v="342.64"/>
    <n v="342.64"/>
    <n v="0"/>
    <n v="137.05600000000001"/>
    <x v="0"/>
  </r>
  <r>
    <n v="1"/>
    <s v="SITNI INVENTAR"/>
    <x v="0"/>
    <n v="104390"/>
    <s v="G9"/>
    <s v="Ur.za mjerenje koncentrac"/>
    <s v="08.15"/>
    <s v="KOM"/>
    <n v="1"/>
    <n v="2231.2199999999998"/>
    <n v="2231.2199999999998"/>
    <n v="0"/>
    <n v="892.48799999999994"/>
    <x v="0"/>
  </r>
  <r>
    <n v="1"/>
    <s v="SITNI INVENTAR"/>
    <x v="0"/>
    <n v="104391"/>
    <s v="G9"/>
    <s v="HDD WD passport 1TB"/>
    <s v="05.12"/>
    <s v="KOM"/>
    <n v="1"/>
    <n v="1023.86"/>
    <n v="1023.86"/>
    <n v="0"/>
    <n v="409.54400000000004"/>
    <x v="0"/>
  </r>
  <r>
    <n v="1"/>
    <s v="SITNI INVENTAR"/>
    <x v="0"/>
    <n v="104407"/>
    <s v="G9"/>
    <s v="WD Elements Portable 2TB"/>
    <s v="06.15"/>
    <s v="KOM"/>
    <n v="1"/>
    <n v="760"/>
    <n v="760"/>
    <n v="0"/>
    <n v="304"/>
    <x v="0"/>
  </r>
  <r>
    <n v="1"/>
    <s v="SITNI INVENTAR"/>
    <x v="0"/>
    <n v="104410"/>
    <s v="G9"/>
    <s v="Geološki čekić"/>
    <s v="03.09"/>
    <s v="KOM"/>
    <n v="1"/>
    <n v="434.76"/>
    <n v="434.76"/>
    <n v="0"/>
    <n v="173.904"/>
    <x v="0"/>
  </r>
  <r>
    <n v="1"/>
    <s v="SITNI INVENTAR"/>
    <x v="0"/>
    <n v="104411"/>
    <s v="G9"/>
    <s v="Libela 81SM/25cm"/>
    <s v="01.07"/>
    <s v="KOM"/>
    <n v="1"/>
    <n v="229"/>
    <n v="229"/>
    <n v="0"/>
    <n v="91.600000000000009"/>
    <x v="0"/>
  </r>
  <r>
    <n v="1"/>
    <s v="SITNI INVENTAR"/>
    <x v="0"/>
    <n v="104431"/>
    <s v="G9"/>
    <s v="WD Elements Portable 2TB"/>
    <s v="06.15"/>
    <s v="KOM"/>
    <n v="1"/>
    <n v="910.1"/>
    <n v="910.1"/>
    <n v="0"/>
    <n v="364.04"/>
    <x v="0"/>
  </r>
  <r>
    <n v="1"/>
    <s v="SITNI INVENTAR"/>
    <x v="0"/>
    <n v="104432"/>
    <s v="G9"/>
    <s v="Lupa"/>
    <s v="03.09"/>
    <s v="KOM"/>
    <n v="1"/>
    <n v="95.99"/>
    <n v="95.99"/>
    <n v="0"/>
    <n v="38.396000000000001"/>
    <x v="0"/>
  </r>
  <r>
    <n v="1"/>
    <s v="SITNI INVENTAR"/>
    <x v="0"/>
    <n v="104454"/>
    <s v="G9"/>
    <s v="Izvijač aku"/>
    <s v="03.11"/>
    <s v="KOM"/>
    <n v="1"/>
    <n v="870.42"/>
    <n v="870.42"/>
    <n v="0"/>
    <n v="348.16800000000001"/>
    <x v="0"/>
  </r>
  <r>
    <n v="1"/>
    <s v="SITNI INVENTAR"/>
    <x v="0"/>
    <n v="104455"/>
    <s v="G9"/>
    <s v="WD Elements Portable 2TB"/>
    <s v="06.15"/>
    <s v="KOM"/>
    <n v="1"/>
    <n v="910.1"/>
    <n v="910.1"/>
    <n v="0"/>
    <n v="364.04"/>
    <x v="0"/>
  </r>
  <r>
    <n v="1"/>
    <s v="SITNI INVENTAR"/>
    <x v="0"/>
    <n v="104456"/>
    <s v="G9"/>
    <s v="HDD WD PORTABLE 2TB"/>
    <s v="06.14"/>
    <s v="KOM"/>
    <n v="1"/>
    <n v="796.06"/>
    <n v="796.06"/>
    <n v="0"/>
    <n v="318.42399999999998"/>
    <x v="0"/>
  </r>
  <r>
    <n v="1"/>
    <s v="SITNI INVENTAR"/>
    <x v="0"/>
    <n v="104457"/>
    <s v="G9"/>
    <s v="Kofer s alatom 49-D"/>
    <s v="05.14"/>
    <s v="KOM"/>
    <n v="1"/>
    <n v="673.3"/>
    <n v="673.3"/>
    <n v="0"/>
    <n v="269.32"/>
    <x v="0"/>
  </r>
  <r>
    <n v="1"/>
    <s v="SITNI INVENTAR"/>
    <x v="0"/>
    <n v="104458"/>
    <s v="G9"/>
    <s v="Hladnjak ručni"/>
    <s v="07.11"/>
    <s v="KOM"/>
    <n v="1"/>
    <n v="629"/>
    <n v="629"/>
    <n v="0"/>
    <n v="251.60000000000002"/>
    <x v="0"/>
  </r>
  <r>
    <n v="1"/>
    <s v="SITNI INVENTAR"/>
    <x v="0"/>
    <n v="104521"/>
    <s v="G9"/>
    <s v="Ruter ADSL"/>
    <n v="12.14"/>
    <s v="KOM"/>
    <n v="1"/>
    <n v="284"/>
    <n v="284"/>
    <n v="0"/>
    <n v="113.60000000000001"/>
    <x v="0"/>
  </r>
  <r>
    <n v="1"/>
    <s v="SITNI INVENTAR"/>
    <x v="0"/>
    <n v="104522"/>
    <s v="G9"/>
    <s v="Ur.za mjerenje vlažnosti"/>
    <n v="11.14"/>
    <s v="KOM"/>
    <n v="1"/>
    <n v="322.16000000000003"/>
    <n v="322.16000000000003"/>
    <n v="0"/>
    <n v="128.864"/>
    <x v="0"/>
  </r>
  <r>
    <n v="1"/>
    <s v="SITNI INVENTAR"/>
    <x v="0"/>
    <n v="104524"/>
    <s v="G9"/>
    <s v="Računalo mini Raspberrx P"/>
    <s v="03.15"/>
    <s v="KOM"/>
    <n v="1"/>
    <n v="323.33"/>
    <n v="323.33"/>
    <n v="0"/>
    <n v="129.33199999999999"/>
    <x v="0"/>
  </r>
  <r>
    <n v="1"/>
    <s v="SITNI INVENTAR"/>
    <x v="0"/>
    <n v="104525"/>
    <s v="G9"/>
    <s v="SSD 120.0GB Intwel"/>
    <s v="03.14"/>
    <s v="KOM"/>
    <n v="1"/>
    <n v="844.64"/>
    <n v="844.64"/>
    <n v="0"/>
    <n v="337.85599999999999"/>
    <x v="0"/>
  </r>
  <r>
    <n v="1"/>
    <s v="SITNI INVENTAR"/>
    <x v="0"/>
    <n v="104526"/>
    <s v="G9"/>
    <s v="Vaga digitalna 50kg"/>
    <s v="01.14"/>
    <s v="KOM"/>
    <n v="1"/>
    <n v="117.9"/>
    <n v="117.9"/>
    <n v="0"/>
    <n v="47.160000000000004"/>
    <x v="0"/>
  </r>
  <r>
    <n v="1"/>
    <s v="SITNI INVENTAR"/>
    <x v="0"/>
    <n v="104527"/>
    <s v="G9"/>
    <s v="Termometar digit.-50+300c"/>
    <s v="01.14"/>
    <s v="KOM"/>
    <n v="1"/>
    <n v="157.9"/>
    <n v="157.9"/>
    <n v="0"/>
    <n v="63.160000000000004"/>
    <x v="0"/>
  </r>
  <r>
    <n v="1"/>
    <s v="SITNI INVENTAR"/>
    <x v="0"/>
    <n v="104528"/>
    <s v="G9"/>
    <s v="Uređaj za vanjsko arhivir"/>
    <n v="11.12"/>
    <s v="KOM"/>
    <n v="1"/>
    <n v="974"/>
    <n v="974"/>
    <n v="0"/>
    <n v="389.6"/>
    <x v="0"/>
  </r>
  <r>
    <n v="1"/>
    <s v="SITNI INVENTAR"/>
    <x v="0"/>
    <n v="104529"/>
    <s v="G9"/>
    <s v="Uređaj za vanjsko arhivir"/>
    <s v="05.11"/>
    <s v="KOM"/>
    <n v="1"/>
    <n v="2133.02"/>
    <n v="2133.02"/>
    <n v="0"/>
    <n v="853.20800000000008"/>
    <x v="0"/>
  </r>
  <r>
    <n v="1"/>
    <s v="SITNI INVENTAR"/>
    <x v="0"/>
    <n v="104530"/>
    <s v="G9"/>
    <s v="Presenter Logitech Wirele"/>
    <s v="05.15"/>
    <s v="KOM"/>
    <n v="1"/>
    <n v="359"/>
    <n v="359"/>
    <n v="0"/>
    <n v="143.6"/>
    <x v="0"/>
  </r>
  <r>
    <n v="1"/>
    <s v="SITNI INVENTAR"/>
    <x v="0"/>
    <n v="104531"/>
    <s v="G9"/>
    <s v="Presenter Wireless R400"/>
    <s v="04.12"/>
    <s v="KOM"/>
    <n v="1"/>
    <n v="311.35000000000002"/>
    <n v="311.35000000000002"/>
    <n v="0"/>
    <n v="124.54000000000002"/>
    <x v="0"/>
  </r>
  <r>
    <n v="1"/>
    <s v="SITNI INVENTAR"/>
    <x v="0"/>
    <n v="104532"/>
    <s v="G9"/>
    <s v="Presenter Wireless R400"/>
    <s v="04.12"/>
    <s v="KOM"/>
    <n v="1"/>
    <n v="311.35000000000002"/>
    <n v="311.35000000000002"/>
    <n v="0"/>
    <n v="124.54000000000002"/>
    <x v="0"/>
  </r>
  <r>
    <n v="1"/>
    <s v="SITNI INVENTAR"/>
    <x v="0"/>
    <n v="104533"/>
    <s v="G9"/>
    <s v="Daljinski MCT-234 za alar"/>
    <s v="03.08"/>
    <s v="KOM"/>
    <n v="1"/>
    <n v="298.47000000000003"/>
    <n v="298.47000000000003"/>
    <n v="0"/>
    <n v="119.38800000000002"/>
    <x v="0"/>
  </r>
  <r>
    <n v="1"/>
    <s v="SITNI INVENTAR"/>
    <x v="0"/>
    <n v="104534"/>
    <s v="G9"/>
    <s v="Daljinski MCT-234 za alar"/>
    <s v="03.08"/>
    <s v="KOM"/>
    <n v="1"/>
    <n v="298.48"/>
    <n v="298.48"/>
    <n v="0"/>
    <n v="119.39200000000001"/>
    <x v="0"/>
  </r>
  <r>
    <n v="1"/>
    <s v="SITNI INVENTAR"/>
    <x v="0"/>
    <n v="104547"/>
    <s v="G9"/>
    <s v="Svjetiljka UV za prom.stj"/>
    <s v="02.08"/>
    <s v="KOM"/>
    <n v="1"/>
    <n v="700.45"/>
    <n v="700.45"/>
    <n v="0"/>
    <n v="280.18"/>
    <x v="0"/>
  </r>
  <r>
    <n v="1"/>
    <s v="SITNI INVENTAR"/>
    <x v="0"/>
    <n v="104577"/>
    <s v="G9"/>
    <s v="Posuda za prijem prosjeva"/>
    <s v="05.07"/>
    <s v="KOM"/>
    <n v="1"/>
    <n v="256.33999999999997"/>
    <n v="256.33999999999997"/>
    <n v="0"/>
    <n v="102.536"/>
    <x v="0"/>
  </r>
  <r>
    <n v="1"/>
    <s v="SITNI INVENTAR"/>
    <x v="0"/>
    <n v="104578"/>
    <s v="G9"/>
    <s v="Poklopac za sito 200mm"/>
    <s v="05.07"/>
    <s v="KOM"/>
    <n v="1"/>
    <n v="256.33999999999997"/>
    <n v="256.33999999999997"/>
    <n v="0"/>
    <n v="102.536"/>
    <x v="0"/>
  </r>
  <r>
    <n v="1"/>
    <s v="SITNI INVENTAR"/>
    <x v="0"/>
    <n v="104579"/>
    <s v="G9"/>
    <s v="Sito BS/ISO 200mm"/>
    <s v="05.07"/>
    <s v="KOM"/>
    <n v="1"/>
    <n v="728.18"/>
    <n v="728.18"/>
    <n v="0"/>
    <n v="291.27199999999999"/>
    <x v="0"/>
  </r>
  <r>
    <n v="1"/>
    <s v="SITNI INVENTAR"/>
    <x v="0"/>
    <n v="104580"/>
    <s v="G9"/>
    <s v="Sito BS/ISO 200mm"/>
    <s v="05.07"/>
    <s v="KOM"/>
    <n v="1"/>
    <n v="728.18"/>
    <n v="728.18"/>
    <n v="0"/>
    <n v="291.27199999999999"/>
    <x v="0"/>
  </r>
  <r>
    <n v="1"/>
    <s v="SITNI INVENTAR"/>
    <x v="0"/>
    <n v="104581"/>
    <s v="G9"/>
    <s v="Sito BS/ISO 200mm"/>
    <s v="05.07"/>
    <s v="KOM"/>
    <n v="1"/>
    <n v="728.18"/>
    <n v="728.18"/>
    <n v="0"/>
    <n v="291.27199999999999"/>
    <x v="0"/>
  </r>
  <r>
    <n v="1"/>
    <s v="SITNI INVENTAR"/>
    <x v="0"/>
    <n v="104582"/>
    <s v="G9"/>
    <s v="Sito BS/ISO 200mm"/>
    <s v="05.07"/>
    <s v="KOM"/>
    <n v="1"/>
    <n v="728.18"/>
    <n v="728.18"/>
    <n v="0"/>
    <n v="291.27199999999999"/>
    <x v="0"/>
  </r>
  <r>
    <n v="1"/>
    <s v="SITNI INVENTAR"/>
    <x v="0"/>
    <n v="104583"/>
    <s v="G9"/>
    <s v="Sito BS/ISO 200mm"/>
    <s v="05.07"/>
    <s v="KOM"/>
    <n v="1"/>
    <n v="470.97"/>
    <n v="470.97"/>
    <n v="0"/>
    <n v="188.38800000000003"/>
    <x v="0"/>
  </r>
  <r>
    <n v="1"/>
    <s v="SITNI INVENTAR"/>
    <x v="0"/>
    <n v="104584"/>
    <s v="G9"/>
    <s v="Sito BS/ISO 200mm"/>
    <s v="05.07"/>
    <s v="KOM"/>
    <n v="1"/>
    <n v="470.97"/>
    <n v="470.97"/>
    <n v="0"/>
    <n v="188.38800000000003"/>
    <x v="0"/>
  </r>
  <r>
    <n v="1"/>
    <s v="SITNI INVENTAR"/>
    <x v="0"/>
    <n v="104585"/>
    <s v="G9"/>
    <s v="Sito BS/ISO 200mm"/>
    <s v="05.07"/>
    <s v="KOM"/>
    <n v="1"/>
    <n v="470.97"/>
    <n v="470.97"/>
    <n v="0"/>
    <n v="188.38800000000003"/>
    <x v="0"/>
  </r>
  <r>
    <n v="1"/>
    <s v="SITNI INVENTAR"/>
    <x v="0"/>
    <n v="104586"/>
    <s v="G9"/>
    <s v="Sito BS/ISO 200mm"/>
    <s v="05.07"/>
    <s v="KOM"/>
    <n v="1"/>
    <n v="470.97"/>
    <n v="470.97"/>
    <n v="0"/>
    <n v="188.38800000000003"/>
    <x v="0"/>
  </r>
  <r>
    <n v="1"/>
    <s v="SITNI INVENTAR"/>
    <x v="0"/>
    <n v="104587"/>
    <s v="G9"/>
    <s v="Sito BS/ISO 200mm"/>
    <s v="05.07"/>
    <s v="KOM"/>
    <n v="1"/>
    <n v="470.97"/>
    <n v="470.97"/>
    <n v="0"/>
    <n v="188.38800000000003"/>
    <x v="0"/>
  </r>
  <r>
    <n v="1"/>
    <s v="SITNI INVENTAR"/>
    <x v="0"/>
    <n v="104691"/>
    <s v="G9"/>
    <s v="Gološki kompas"/>
    <s v="06.15"/>
    <s v="KOM"/>
    <n v="1"/>
    <n v="693.82"/>
    <n v="693.82"/>
    <n v="0"/>
    <n v="277.52800000000002"/>
    <x v="0"/>
  </r>
  <r>
    <n v="1"/>
    <s v="SITNI INVENTAR"/>
    <x v="0"/>
    <n v="104692"/>
    <s v="G9"/>
    <s v="Gološki kompas"/>
    <s v="06.15"/>
    <s v="KOM"/>
    <n v="1"/>
    <n v="693.82"/>
    <n v="693.82"/>
    <n v="0"/>
    <n v="277.52800000000002"/>
    <x v="0"/>
  </r>
  <r>
    <n v="1"/>
    <s v="SITNI INVENTAR"/>
    <x v="0"/>
    <n v="104693"/>
    <s v="G9"/>
    <s v="Gološki kompas"/>
    <s v="06.15"/>
    <s v="KOM"/>
    <n v="1"/>
    <n v="693.82"/>
    <n v="693.82"/>
    <n v="0"/>
    <n v="277.52800000000002"/>
    <x v="0"/>
  </r>
  <r>
    <n v="1"/>
    <s v="SITNI INVENTAR"/>
    <x v="0"/>
    <n v="104694"/>
    <s v="G9"/>
    <s v="Gološki kompas"/>
    <s v="06.15"/>
    <s v="KOM"/>
    <n v="1"/>
    <n v="693.82"/>
    <n v="693.82"/>
    <n v="0"/>
    <n v="277.52800000000002"/>
    <x v="0"/>
  </r>
  <r>
    <n v="1"/>
    <s v="SITNI INVENTAR"/>
    <x v="0"/>
    <n v="104695"/>
    <s v="G9"/>
    <s v="Gološki kompas"/>
    <s v="06.15"/>
    <s v="KOM"/>
    <n v="1"/>
    <n v="693.82"/>
    <n v="693.82"/>
    <n v="0"/>
    <n v="277.52800000000002"/>
    <x v="0"/>
  </r>
  <r>
    <n v="1"/>
    <s v="SITNI INVENTAR"/>
    <x v="0"/>
    <n v="104696"/>
    <s v="G9"/>
    <s v="Gološki kompas"/>
    <s v="06.15"/>
    <s v="KOM"/>
    <n v="1"/>
    <n v="693.82"/>
    <n v="693.82"/>
    <n v="0"/>
    <n v="277.52800000000002"/>
    <x v="0"/>
  </r>
  <r>
    <n v="1"/>
    <s v="SITNI INVENTAR"/>
    <x v="0"/>
    <n v="104697"/>
    <s v="G9"/>
    <s v="Gološki kompas"/>
    <s v="06.15"/>
    <s v="KOM"/>
    <n v="1"/>
    <n v="693.82"/>
    <n v="693.82"/>
    <n v="0"/>
    <n v="277.52800000000002"/>
    <x v="0"/>
  </r>
  <r>
    <n v="1"/>
    <s v="SITNI INVENTAR"/>
    <x v="0"/>
    <n v="104698"/>
    <s v="G9"/>
    <s v="Gološki kompas"/>
    <s v="06.15"/>
    <s v="KOM"/>
    <n v="1"/>
    <n v="693.82"/>
    <n v="693.82"/>
    <n v="0"/>
    <n v="277.52800000000002"/>
    <x v="0"/>
  </r>
  <r>
    <n v="1"/>
    <s v="SITNI INVENTAR"/>
    <x v="0"/>
    <n v="104699"/>
    <s v="G9"/>
    <s v="Gološki kompas"/>
    <s v="06.15"/>
    <s v="KOM"/>
    <n v="1"/>
    <n v="693.82"/>
    <n v="693.82"/>
    <n v="0"/>
    <n v="277.52800000000002"/>
    <x v="0"/>
  </r>
  <r>
    <n v="1"/>
    <s v="SITNI INVENTAR"/>
    <x v="0"/>
    <n v="104700"/>
    <s v="G9"/>
    <s v="Gološki kompas"/>
    <s v="06.15"/>
    <s v="KOM"/>
    <n v="1"/>
    <n v="693.82"/>
    <n v="693.82"/>
    <n v="0"/>
    <n v="277.52800000000002"/>
    <x v="0"/>
  </r>
  <r>
    <n v="1"/>
    <s v="SITNI INVENTAR"/>
    <x v="0"/>
    <n v="104701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02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03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04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05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06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07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08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09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10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11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12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13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14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15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16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17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18"/>
    <s v="G9"/>
    <s v="Čekić geološki 600g"/>
    <s v="05.07"/>
    <s v="KOM"/>
    <n v="1"/>
    <n v="375.76"/>
    <n v="375.76"/>
    <n v="0"/>
    <n v="150.304"/>
    <x v="0"/>
  </r>
  <r>
    <n v="1"/>
    <s v="SITNI INVENTAR"/>
    <x v="0"/>
    <n v="104719"/>
    <s v="G9"/>
    <s v="Lupa"/>
    <s v="06.15"/>
    <s v="KOM"/>
    <n v="1"/>
    <n v="82.71"/>
    <n v="82.71"/>
    <n v="0"/>
    <n v="33.083999999999996"/>
    <x v="0"/>
  </r>
  <r>
    <n v="1"/>
    <s v="SITNI INVENTAR"/>
    <x v="0"/>
    <n v="104720"/>
    <s v="G9"/>
    <s v="Lupa"/>
    <s v="06.15"/>
    <s v="KOM"/>
    <n v="1"/>
    <n v="82.71"/>
    <n v="82.71"/>
    <n v="0"/>
    <n v="33.083999999999996"/>
    <x v="0"/>
  </r>
  <r>
    <n v="1"/>
    <s v="SITNI INVENTAR"/>
    <x v="0"/>
    <n v="104721"/>
    <s v="G9"/>
    <s v="Lupa"/>
    <s v="06.15"/>
    <s v="KOM"/>
    <n v="1"/>
    <n v="82.71"/>
    <n v="82.71"/>
    <n v="0"/>
    <n v="33.083999999999996"/>
    <x v="0"/>
  </r>
  <r>
    <n v="1"/>
    <s v="SITNI INVENTAR"/>
    <x v="0"/>
    <n v="104722"/>
    <s v="G9"/>
    <s v="Lupa"/>
    <s v="06.15"/>
    <s v="KOM"/>
    <n v="1"/>
    <n v="82.71"/>
    <n v="82.71"/>
    <n v="0"/>
    <n v="33.083999999999996"/>
    <x v="0"/>
  </r>
  <r>
    <n v="1"/>
    <s v="SITNI INVENTAR"/>
    <x v="0"/>
    <n v="104723"/>
    <s v="G9"/>
    <s v="Lupa"/>
    <s v="06.15"/>
    <s v="KOM"/>
    <n v="1"/>
    <n v="82.71"/>
    <n v="82.71"/>
    <n v="0"/>
    <n v="33.083999999999996"/>
    <x v="0"/>
  </r>
  <r>
    <n v="1"/>
    <s v="SITNI INVENTAR"/>
    <x v="0"/>
    <n v="104724"/>
    <s v="G9"/>
    <s v="Lupa"/>
    <s v="06.15"/>
    <s v="KOM"/>
    <n v="1"/>
    <n v="82.71"/>
    <n v="82.71"/>
    <n v="0"/>
    <n v="33.083999999999996"/>
    <x v="0"/>
  </r>
  <r>
    <n v="1"/>
    <s v="SITNI INVENTAR"/>
    <x v="0"/>
    <n v="104725"/>
    <s v="G9"/>
    <s v="Lupa"/>
    <s v="06.15"/>
    <s v="KOM"/>
    <n v="1"/>
    <n v="82.71"/>
    <n v="82.71"/>
    <n v="0"/>
    <n v="33.083999999999996"/>
    <x v="0"/>
  </r>
  <r>
    <n v="1"/>
    <s v="SITNI INVENTAR"/>
    <x v="0"/>
    <n v="104726"/>
    <s v="G9"/>
    <s v="Lupa"/>
    <s v="06.15"/>
    <s v="KOM"/>
    <n v="1"/>
    <n v="82.71"/>
    <n v="82.71"/>
    <n v="0"/>
    <n v="33.083999999999996"/>
    <x v="0"/>
  </r>
  <r>
    <n v="1"/>
    <s v="SITNI INVENTAR"/>
    <x v="0"/>
    <n v="104727"/>
    <s v="G9"/>
    <s v="Lupa"/>
    <s v="06.15"/>
    <s v="KOM"/>
    <n v="1"/>
    <n v="82.71"/>
    <n v="82.71"/>
    <n v="0"/>
    <n v="33.083999999999996"/>
    <x v="0"/>
  </r>
  <r>
    <n v="1"/>
    <s v="SITNI INVENTAR"/>
    <x v="0"/>
    <n v="104728"/>
    <s v="G9"/>
    <s v="Lupa"/>
    <s v="06.15"/>
    <s v="KOM"/>
    <n v="1"/>
    <n v="82.71"/>
    <n v="82.71"/>
    <n v="0"/>
    <n v="33.083999999999996"/>
    <x v="0"/>
  </r>
  <r>
    <n v="1"/>
    <s v="SITNI INVENTAR"/>
    <x v="0"/>
    <n v="104729"/>
    <s v="G9"/>
    <s v="Lupa"/>
    <s v="06.15"/>
    <s v="KOM"/>
    <n v="1"/>
    <n v="82.71"/>
    <n v="82.71"/>
    <n v="0"/>
    <n v="33.083999999999996"/>
    <x v="0"/>
  </r>
  <r>
    <n v="1"/>
    <s v="SITNI INVENTAR"/>
    <x v="0"/>
    <n v="104730"/>
    <s v="G9"/>
    <s v="Lupa"/>
    <s v="06.15"/>
    <s v="KOM"/>
    <n v="1"/>
    <n v="82.71"/>
    <n v="82.71"/>
    <n v="0"/>
    <n v="33.083999999999996"/>
    <x v="0"/>
  </r>
  <r>
    <n v="1"/>
    <s v="SITNI INVENTAR"/>
    <x v="0"/>
    <n v="104731"/>
    <s v="G9"/>
    <s v="Lupa"/>
    <s v="06.15"/>
    <s v="KOM"/>
    <n v="1"/>
    <n v="82.71"/>
    <n v="82.71"/>
    <n v="0"/>
    <n v="33.083999999999996"/>
    <x v="0"/>
  </r>
  <r>
    <n v="1"/>
    <s v="SITNI INVENTAR"/>
    <x v="0"/>
    <n v="104732"/>
    <s v="G9"/>
    <s v="Lupa"/>
    <s v="06.15"/>
    <s v="KOM"/>
    <n v="1"/>
    <n v="82.71"/>
    <n v="82.71"/>
    <n v="0"/>
    <n v="33.083999999999996"/>
    <x v="0"/>
  </r>
  <r>
    <n v="1"/>
    <s v="SITNI INVENTAR"/>
    <x v="0"/>
    <n v="104733"/>
    <s v="G9"/>
    <s v="Lupa"/>
    <s v="06.15"/>
    <s v="KOM"/>
    <n v="1"/>
    <n v="82.71"/>
    <n v="82.71"/>
    <n v="0"/>
    <n v="33.083999999999996"/>
    <x v="0"/>
  </r>
  <r>
    <n v="1"/>
    <s v="SITNI INVENTAR"/>
    <x v="0"/>
    <n v="104734"/>
    <s v="G9"/>
    <s v="Lupa Eschenbach x10"/>
    <s v="05.07"/>
    <s v="KOM"/>
    <n v="1"/>
    <n v="413.33"/>
    <n v="413.33"/>
    <n v="0"/>
    <n v="165.33199999999999"/>
    <x v="0"/>
  </r>
  <r>
    <n v="1"/>
    <s v="SITNI INVENTAR"/>
    <x v="0"/>
    <n v="104735"/>
    <s v="G9"/>
    <s v="Lupa Eschenbach x10"/>
    <s v="05.07"/>
    <s v="KOM"/>
    <n v="1"/>
    <n v="413.33"/>
    <n v="413.33"/>
    <n v="0"/>
    <n v="165.33199999999999"/>
    <x v="0"/>
  </r>
  <r>
    <n v="1"/>
    <s v="SITNI INVENTAR"/>
    <x v="0"/>
    <n v="104736"/>
    <s v="G9"/>
    <s v="Lupa Eschenbach x10"/>
    <s v="05.07"/>
    <s v="KOM"/>
    <n v="1"/>
    <n v="413.34"/>
    <n v="413.34"/>
    <n v="0"/>
    <n v="165.33600000000001"/>
    <x v="0"/>
  </r>
  <r>
    <n v="1"/>
    <s v="SITNI INVENTAR"/>
    <x v="0"/>
    <n v="104737"/>
    <s v="G9"/>
    <s v="Lupa Eschenbach x10"/>
    <s v="05.07"/>
    <s v="KOM"/>
    <n v="1"/>
    <n v="413.34"/>
    <n v="413.34"/>
    <n v="0"/>
    <n v="165.33600000000001"/>
    <x v="0"/>
  </r>
  <r>
    <n v="1"/>
    <s v="SITNI INVENTAR"/>
    <x v="0"/>
    <n v="104738"/>
    <s v="G9"/>
    <s v="Lupa Eschenbach x10"/>
    <s v="05.07"/>
    <s v="KOM"/>
    <n v="1"/>
    <n v="413.34"/>
    <n v="413.34"/>
    <n v="0"/>
    <n v="165.33600000000001"/>
    <x v="0"/>
  </r>
  <r>
    <n v="1"/>
    <s v="SITNI INVENTAR"/>
    <x v="0"/>
    <n v="104739"/>
    <s v="G9"/>
    <s v="Lupa Eschenbach x10"/>
    <s v="05.07"/>
    <s v="KOM"/>
    <n v="1"/>
    <n v="413.34"/>
    <n v="413.34"/>
    <n v="0"/>
    <n v="165.33600000000001"/>
    <x v="0"/>
  </r>
  <r>
    <n v="1"/>
    <s v="SITNI INVENTAR"/>
    <x v="0"/>
    <n v="104768"/>
    <s v="G9"/>
    <s v="Kofer za terensku opremu"/>
    <s v="04.15"/>
    <s v="KOM"/>
    <n v="1"/>
    <n v="249.99"/>
    <n v="249.99"/>
    <n v="0"/>
    <n v="99.996000000000009"/>
    <x v="0"/>
  </r>
  <r>
    <n v="1"/>
    <s v="SITNI INVENTAR"/>
    <x v="0"/>
    <n v="104769"/>
    <s v="G9"/>
    <s v="Kofer za uzorke"/>
    <s v="04.15"/>
    <s v="KOM"/>
    <n v="1"/>
    <n v="449.99"/>
    <n v="449.99"/>
    <n v="0"/>
    <n v="179.99600000000001"/>
    <x v="0"/>
  </r>
  <r>
    <n v="1"/>
    <s v="SITNI INVENTAR"/>
    <x v="0"/>
    <n v="104770"/>
    <s v="G9"/>
    <s v="Kompas geološki"/>
    <n v="11.14"/>
    <s v="KOM"/>
    <n v="1"/>
    <n v="836.14"/>
    <n v="836.14"/>
    <n v="0"/>
    <n v="334.45600000000002"/>
    <x v="0"/>
  </r>
  <r>
    <n v="1"/>
    <s v="SITNI INVENTAR"/>
    <x v="0"/>
    <n v="104771"/>
    <s v="G9"/>
    <s v="Lupa terenska"/>
    <n v="11.14"/>
    <s v="KOM"/>
    <n v="1"/>
    <n v="145.78"/>
    <n v="145.78"/>
    <n v="0"/>
    <n v="58.312000000000005"/>
    <x v="0"/>
  </r>
  <r>
    <n v="1"/>
    <s v="SITNI INVENTAR"/>
    <x v="0"/>
    <n v="104772"/>
    <s v="G9"/>
    <s v="Lupa za čitanje karara"/>
    <n v="12.08"/>
    <s v="KOM"/>
    <n v="1"/>
    <n v="488"/>
    <n v="488"/>
    <n v="0"/>
    <n v="195.20000000000002"/>
    <x v="0"/>
  </r>
  <r>
    <n v="1"/>
    <s v="SITNI INVENTAR"/>
    <x v="0"/>
    <n v="104773"/>
    <s v="G9"/>
    <s v="HDD-eksterni 1.8&quot;"/>
    <s v="05.07"/>
    <s v="KOM"/>
    <n v="1"/>
    <n v="1037"/>
    <n v="1037"/>
    <n v="0"/>
    <n v="414.8"/>
    <x v="0"/>
  </r>
  <r>
    <n v="1"/>
    <s v="SITNI INVENTAR"/>
    <x v="0"/>
    <n v="104812"/>
    <s v="G9"/>
    <s v="Karta reljefna Svijeta"/>
    <s v="01.11"/>
    <s v="KOM"/>
    <n v="1"/>
    <n v="384"/>
    <n v="384"/>
    <n v="0"/>
    <n v="153.60000000000002"/>
    <x v="0"/>
  </r>
  <r>
    <n v="1"/>
    <s v="SITNI INVENTAR"/>
    <x v="0"/>
    <n v="104813"/>
    <s v="G9"/>
    <s v="Karta reljefna Europe"/>
    <s v="01.11"/>
    <s v="KOM"/>
    <n v="1"/>
    <n v="384"/>
    <n v="384"/>
    <n v="0"/>
    <n v="153.60000000000002"/>
    <x v="0"/>
  </r>
  <r>
    <n v="1"/>
    <s v="SITNI INVENTAR"/>
    <x v="0"/>
    <n v="104814"/>
    <s v="G9"/>
    <s v="Karta reljefna Zagreba"/>
    <s v="01.11"/>
    <s v="KOM"/>
    <n v="1"/>
    <n v="384"/>
    <n v="384"/>
    <n v="0"/>
    <n v="153.60000000000002"/>
    <x v="0"/>
  </r>
  <r>
    <n v="1"/>
    <s v="SITNI INVENTAR"/>
    <x v="0"/>
    <n v="104815"/>
    <s v="G9"/>
    <s v="Karta reljefna Hrvatske"/>
    <s v="01.11"/>
    <s v="KOM"/>
    <n v="1"/>
    <n v="384"/>
    <n v="384"/>
    <n v="0"/>
    <n v="153.60000000000002"/>
    <x v="0"/>
  </r>
  <r>
    <n v="1"/>
    <s v="SITNI INVENTAR"/>
    <x v="0"/>
    <n v="104916"/>
    <s v="G1"/>
    <s v="Uništavač dokumentacije"/>
    <s v="06.15"/>
    <s v="KOM"/>
    <n v="1"/>
    <n v="556.84"/>
    <n v="556.84"/>
    <n v="0"/>
    <n v="222.73600000000002"/>
    <x v="0"/>
  </r>
  <r>
    <n v="1"/>
    <s v="SITNI INVENTAR"/>
    <x v="0"/>
    <n v="105019"/>
    <s v="G1"/>
    <s v="Objektiv AF-S DX 55-300m"/>
    <n v="12.14"/>
    <s v="KOM"/>
    <n v="1"/>
    <n v="2801.04"/>
    <n v="2801.04"/>
    <n v="0"/>
    <n v="1120.4159999999999"/>
    <x v="0"/>
  </r>
  <r>
    <n v="1"/>
    <s v="SITNI INVENTAR"/>
    <x v="0"/>
    <n v="105034"/>
    <s v="G1"/>
    <s v="Vakummetar VAM-63-V1/0"/>
    <s v="07.12"/>
    <s v="KOM"/>
    <n v="1"/>
    <n v="186.85"/>
    <n v="186.85"/>
    <n v="0"/>
    <n v="74.739999999999995"/>
    <x v="0"/>
  </r>
  <r>
    <n v="1"/>
    <s v="SITNI INVENTAR"/>
    <x v="0"/>
    <n v="105043"/>
    <s v="G1"/>
    <s v="Zidni sat naranđasti"/>
    <n v="10.14"/>
    <s v="KOM"/>
    <n v="1"/>
    <n v="35.909999999999997"/>
    <n v="35.909999999999997"/>
    <n v="0"/>
    <n v="14.363999999999999"/>
    <x v="0"/>
  </r>
  <r>
    <n v="1"/>
    <s v="SITNI INVENTAR"/>
    <x v="0"/>
    <n v="105045"/>
    <s v="G1"/>
    <s v="Štoperica 1SEC"/>
    <s v="07.10"/>
    <s v="KOM"/>
    <n v="1"/>
    <n v="185.18"/>
    <n v="185.18"/>
    <n v="0"/>
    <n v="74.072000000000003"/>
    <x v="0"/>
  </r>
  <r>
    <n v="1"/>
    <s v="SITNI INVENTAR"/>
    <x v="0"/>
    <n v="105067"/>
    <s v="G1"/>
    <s v="Sito analitičko 200x50mm"/>
    <s v="03.10"/>
    <s v="KOM"/>
    <n v="1"/>
    <n v="670.5"/>
    <n v="670.5"/>
    <n v="0"/>
    <n v="268.2"/>
    <x v="0"/>
  </r>
  <r>
    <n v="1"/>
    <s v="SITNI INVENTAR"/>
    <x v="0"/>
    <n v="105068"/>
    <s v="G1"/>
    <s v="Sito analitičko 200x50mm"/>
    <s v="03.10"/>
    <s v="KOM"/>
    <n v="1"/>
    <n v="648.29999999999995"/>
    <n v="648.29999999999995"/>
    <n v="0"/>
    <n v="259.32"/>
    <x v="0"/>
  </r>
  <r>
    <n v="1"/>
    <s v="SITNI INVENTAR"/>
    <x v="0"/>
    <n v="105069"/>
    <s v="G1"/>
    <s v="Sito analitičko 200x50mm"/>
    <s v="03.10"/>
    <s v="KOM"/>
    <n v="1"/>
    <n v="648.29999999999995"/>
    <n v="648.29999999999995"/>
    <n v="0"/>
    <n v="259.32"/>
    <x v="0"/>
  </r>
  <r>
    <n v="1"/>
    <s v="SITNI INVENTAR"/>
    <x v="0"/>
    <n v="105070"/>
    <s v="G1"/>
    <s v="Sito analitičko 200x50mm"/>
    <s v="03.10"/>
    <s v="KOM"/>
    <n v="1"/>
    <n v="648.29999999999995"/>
    <n v="648.29999999999995"/>
    <n v="0"/>
    <n v="259.32"/>
    <x v="0"/>
  </r>
  <r>
    <n v="1"/>
    <s v="SITNI INVENTAR"/>
    <x v="0"/>
    <n v="105071"/>
    <s v="G1"/>
    <s v="Sito analitičko 200x50mm"/>
    <s v="03.10"/>
    <s v="KOM"/>
    <n v="1"/>
    <n v="670.5"/>
    <n v="670.5"/>
    <n v="0"/>
    <n v="268.2"/>
    <x v="0"/>
  </r>
  <r>
    <n v="1"/>
    <s v="SITNI INVENTAR"/>
    <x v="0"/>
    <n v="105072"/>
    <s v="G1"/>
    <s v="Sito analitičko 200x50mm"/>
    <s v="03.10"/>
    <s v="KOM"/>
    <n v="1"/>
    <n v="1365.4"/>
    <n v="1365.4"/>
    <n v="0"/>
    <n v="546.16000000000008"/>
    <x v="0"/>
  </r>
  <r>
    <n v="1"/>
    <s v="SITNI INVENTAR"/>
    <x v="0"/>
    <n v="105073"/>
    <s v="G1"/>
    <s v="Sito analitičko 200x50mm"/>
    <s v="03.10"/>
    <s v="KOM"/>
    <n v="1"/>
    <n v="648.29999999999995"/>
    <n v="648.29999999999995"/>
    <n v="0"/>
    <n v="259.32"/>
    <x v="0"/>
  </r>
  <r>
    <n v="1"/>
    <s v="SITNI INVENTAR"/>
    <x v="0"/>
    <n v="105074"/>
    <s v="G1"/>
    <s v="Sito analitičko 200x50mm"/>
    <s v="03.10"/>
    <s v="KOM"/>
    <n v="1"/>
    <n v="648.29999999999995"/>
    <n v="648.29999999999995"/>
    <n v="0"/>
    <n v="259.32"/>
    <x v="0"/>
  </r>
  <r>
    <n v="1"/>
    <s v="SITNI INVENTAR"/>
    <x v="0"/>
    <n v="105094"/>
    <s v="G1"/>
    <s v="Kuhalo EKA 20LS"/>
    <n v="11.13"/>
    <s v="KOM"/>
    <n v="1"/>
    <n v="299"/>
    <n v="299"/>
    <n v="0"/>
    <n v="119.60000000000001"/>
    <x v="0"/>
  </r>
  <r>
    <n v="1"/>
    <s v="SITNI INVENTAR"/>
    <x v="0"/>
    <n v="105095"/>
    <s v="G1"/>
    <s v="Kuhalo vode 1l"/>
    <n v="11.13"/>
    <s v="KOM"/>
    <n v="1"/>
    <n v="311.2"/>
    <n v="311.2"/>
    <n v="0"/>
    <n v="124.48"/>
    <x v="0"/>
  </r>
  <r>
    <n v="1"/>
    <s v="SITNI INVENTAR"/>
    <x v="0"/>
    <n v="105103"/>
    <s v="G1"/>
    <s v="WD Elements portable 2TB"/>
    <s v="08.15"/>
    <s v="KOM"/>
    <n v="1"/>
    <n v="910.1"/>
    <n v="910.1"/>
    <n v="0"/>
    <n v="364.04"/>
    <x v="0"/>
  </r>
  <r>
    <n v="1"/>
    <s v="SITNI INVENTAR"/>
    <x v="0"/>
    <n v="105104"/>
    <s v="G1"/>
    <s v="WD Elements portable 1TB"/>
    <s v="08.15"/>
    <s v="KOM"/>
    <n v="1"/>
    <n v="565.22"/>
    <n v="565.22"/>
    <n v="0"/>
    <n v="226.08800000000002"/>
    <x v="0"/>
  </r>
  <r>
    <n v="1"/>
    <s v="SITNI INVENTAR"/>
    <x v="0"/>
    <n v="105105"/>
    <s v="G1"/>
    <s v="Disk tvrdi eksterni 1TB"/>
    <s v="01.13"/>
    <s v="KOM"/>
    <n v="1"/>
    <n v="699"/>
    <n v="699"/>
    <n v="0"/>
    <n v="279.60000000000002"/>
    <x v="0"/>
  </r>
  <r>
    <n v="1"/>
    <s v="SITNI INVENTAR"/>
    <x v="0"/>
    <n v="105106"/>
    <s v="G1"/>
    <s v="Disk tvrdi eksterni 1TB"/>
    <s v="01.13"/>
    <s v="KOM"/>
    <n v="1"/>
    <n v="699"/>
    <n v="699"/>
    <n v="0"/>
    <n v="279.60000000000002"/>
    <x v="0"/>
  </r>
  <r>
    <n v="1"/>
    <s v="SITNI INVENTAR"/>
    <x v="0"/>
    <n v="105129"/>
    <s v="G1"/>
    <s v="HDD-eksterni(NB HDD"/>
    <s v="04.07"/>
    <s v="KOM"/>
    <n v="1"/>
    <n v="858.27"/>
    <n v="858.27"/>
    <n v="0"/>
    <n v="343.30799999999999"/>
    <x v="0"/>
  </r>
  <r>
    <n v="1"/>
    <s v="SITNI INVENTAR"/>
    <x v="0"/>
    <n v="105132"/>
    <s v="G1"/>
    <s v="Čekić geološki s futrolom"/>
    <n v="11.07"/>
    <s v="KOM"/>
    <n v="1"/>
    <n v="554.49"/>
    <n v="554.49"/>
    <n v="0"/>
    <n v="221.79600000000002"/>
    <x v="0"/>
  </r>
  <r>
    <n v="1"/>
    <s v="SITNI INVENTAR"/>
    <x v="0"/>
    <n v="105135"/>
    <s v="G1"/>
    <s v="Kamena kučica"/>
    <s v="02.09"/>
    <s v="KOM"/>
    <n v="1"/>
    <n v="600.20000000000005"/>
    <n v="600.20000000000005"/>
    <n v="0"/>
    <n v="240.08000000000004"/>
    <x v="0"/>
  </r>
  <r>
    <n v="1"/>
    <s v="SITNI INVENTAR"/>
    <x v="0"/>
    <n v="105165"/>
    <s v="G1"/>
    <s v="Bušilica 550R"/>
    <s v="03.08"/>
    <s v="KOM"/>
    <n v="1"/>
    <n v="549"/>
    <n v="549"/>
    <n v="0"/>
    <n v="219.60000000000002"/>
    <x v="0"/>
  </r>
  <r>
    <n v="1"/>
    <s v="SITNI INVENTAR"/>
    <x v="0"/>
    <n v="105166"/>
    <s v="G1"/>
    <s v="Ormarić za prvu pomoć I"/>
    <s v="04.09"/>
    <s v="KOM"/>
    <n v="1"/>
    <n v="475.8"/>
    <n v="475.8"/>
    <n v="0"/>
    <n v="190.32000000000002"/>
    <x v="0"/>
  </r>
  <r>
    <n v="1"/>
    <s v="SITNI INVENTAR"/>
    <x v="0"/>
    <n v="105167"/>
    <s v="G1"/>
    <s v="Odvijači komplet"/>
    <s v="03.08"/>
    <s v="KOM"/>
    <n v="1"/>
    <n v="149"/>
    <n v="149"/>
    <n v="0"/>
    <n v="59.6"/>
    <x v="0"/>
  </r>
  <r>
    <n v="1"/>
    <s v="SITNI INVENTAR"/>
    <x v="0"/>
    <n v="105172"/>
    <s v="G1"/>
    <s v="USB kamera za lupu"/>
    <s v="03.15"/>
    <s v="KOM"/>
    <n v="1"/>
    <n v="2349.7199999999998"/>
    <n v="2349.7199999999998"/>
    <n v="0"/>
    <n v="939.88799999999992"/>
    <x v="0"/>
  </r>
  <r>
    <n v="1"/>
    <s v="SITNI INVENTAR"/>
    <x v="0"/>
    <n v="105177"/>
    <s v="G1"/>
    <s v="Usisavač s posudom SAM"/>
    <s v="04.14"/>
    <s v="KOM"/>
    <n v="1"/>
    <n v="759"/>
    <n v="759"/>
    <n v="0"/>
    <n v="303.60000000000002"/>
    <x v="0"/>
  </r>
  <r>
    <n v="1"/>
    <s v="SITNI INVENTAR"/>
    <x v="0"/>
    <n v="105178"/>
    <s v="G1"/>
    <s v="Sokovnik Philips"/>
    <s v="03.08"/>
    <s v="KOM"/>
    <n v="1"/>
    <n v="759"/>
    <n v="759"/>
    <n v="0"/>
    <n v="303.60000000000002"/>
    <x v="0"/>
  </r>
  <r>
    <n v="1"/>
    <s v="SITNI INVENTAR"/>
    <x v="0"/>
    <n v="105180"/>
    <s v="G1"/>
    <s v="Pointer media Genius"/>
    <n v="10.15"/>
    <s v="KOM"/>
    <n v="1"/>
    <n v="247.75"/>
    <n v="247.75"/>
    <n v="0"/>
    <n v="99.100000000000009"/>
    <x v="0"/>
  </r>
  <r>
    <n v="1"/>
    <s v="SITNI INVENTAR"/>
    <x v="0"/>
    <n v="105181"/>
    <s v="G1"/>
    <s v="Zidni sat plavi"/>
    <n v="10.14"/>
    <s v="KOM"/>
    <n v="1"/>
    <n v="35.909999999999997"/>
    <n v="35.909999999999997"/>
    <n v="0"/>
    <n v="14.363999999999999"/>
    <x v="0"/>
  </r>
  <r>
    <n v="1"/>
    <s v="SITNI INVENTAR"/>
    <x v="0"/>
    <n v="105182"/>
    <s v="G1"/>
    <s v="Presenter Logitech"/>
    <s v="02.14"/>
    <s v="KOM"/>
    <n v="1"/>
    <n v="348.6"/>
    <n v="348.6"/>
    <n v="0"/>
    <n v="139.44000000000003"/>
    <x v="0"/>
  </r>
  <r>
    <n v="1"/>
    <s v="SITNI INVENTAR"/>
    <x v="0"/>
    <n v="105756"/>
    <s v="R1"/>
    <s v="Vatrogasni aparat P2"/>
    <s v="04.15"/>
    <s v="KOM"/>
    <n v="1"/>
    <n v="274.87"/>
    <n v="274.87"/>
    <n v="0"/>
    <n v="109.94800000000001"/>
    <x v="0"/>
  </r>
  <r>
    <n v="1"/>
    <s v="SITNI INVENTAR"/>
    <x v="0"/>
    <n v="105757"/>
    <s v="R1"/>
    <s v="Vatrogasni aparat P2"/>
    <s v="04.15"/>
    <s v="KOM"/>
    <n v="1"/>
    <n v="274.88"/>
    <n v="274.88"/>
    <n v="0"/>
    <n v="109.952"/>
    <x v="0"/>
  </r>
  <r>
    <n v="1"/>
    <s v="SITNI INVENTAR"/>
    <x v="0"/>
    <n v="105758"/>
    <s v="R1"/>
    <s v="Pumpa potopna"/>
    <s v="04.15"/>
    <s v="KOM"/>
    <n v="1"/>
    <n v="223.99"/>
    <n v="223.99"/>
    <n v="0"/>
    <n v="89.596000000000004"/>
    <x v="0"/>
  </r>
  <r>
    <n v="1"/>
    <s v="SITNI INVENTAR"/>
    <x v="0"/>
    <n v="105759"/>
    <s v="R1"/>
    <s v="KompasKB-14/360Q"/>
    <n v="10.130000000000001"/>
    <s v="KOM"/>
    <n v="1"/>
    <n v="863.92"/>
    <n v="863.92"/>
    <n v="0"/>
    <n v="345.56799999999998"/>
    <x v="0"/>
  </r>
  <r>
    <n v="1"/>
    <s v="SITNI INVENTAR"/>
    <x v="0"/>
    <n v="105760"/>
    <s v="R1"/>
    <s v="Brusilica kutna"/>
    <s v="06.11"/>
    <s v="KOM"/>
    <n v="1"/>
    <n v="291.87"/>
    <n v="291.87"/>
    <n v="0"/>
    <n v="116.748"/>
    <x v="0"/>
  </r>
  <r>
    <n v="1"/>
    <s v="SITNI INVENTAR"/>
    <x v="0"/>
    <n v="105773"/>
    <s v="R1"/>
    <s v="Motorola walky talky"/>
    <s v="03.11"/>
    <s v="KOM"/>
    <n v="1"/>
    <n v="493"/>
    <n v="493"/>
    <n v="0"/>
    <n v="197.20000000000002"/>
    <x v="0"/>
  </r>
  <r>
    <n v="1"/>
    <s v="SITNI INVENTAR"/>
    <x v="0"/>
    <n v="105774"/>
    <s v="R1"/>
    <s v="Motorola walky talky"/>
    <s v="03.11"/>
    <s v="KOM"/>
    <n v="1"/>
    <n v="493"/>
    <n v="493"/>
    <n v="0"/>
    <n v="197.20000000000002"/>
    <x v="0"/>
  </r>
  <r>
    <n v="1"/>
    <s v="SITNI INVENTAR"/>
    <x v="0"/>
    <n v="105775"/>
    <s v="R1"/>
    <s v="HDD ext WD 1,5TB"/>
    <n v="12.11"/>
    <s v="KOM"/>
    <n v="1"/>
    <n v="1311.16"/>
    <n v="1311.16"/>
    <n v="0"/>
    <n v="524.46400000000006"/>
    <x v="0"/>
  </r>
  <r>
    <n v="1"/>
    <s v="SITNI INVENTAR"/>
    <x v="0"/>
    <n v="105918"/>
    <s v="R1"/>
    <s v="Mobitel Samsung N9005"/>
    <n v="12.14"/>
    <s v="KOM"/>
    <n v="1"/>
    <n v="3463.2"/>
    <n v="3463.2"/>
    <n v="0"/>
    <n v="1385.28"/>
    <x v="0"/>
  </r>
  <r>
    <n v="1"/>
    <s v="SITNI INVENTAR"/>
    <x v="0"/>
    <n v="105919"/>
    <s v="R1"/>
    <s v="HDD ADATA 1TB"/>
    <n v="12.14"/>
    <s v="KOM"/>
    <n v="1"/>
    <n v="517.08000000000004"/>
    <n v="517.08000000000004"/>
    <n v="0"/>
    <n v="206.83200000000002"/>
    <x v="0"/>
  </r>
  <r>
    <n v="1"/>
    <s v="SITNI INVENTAR"/>
    <x v="0"/>
    <n v="105920"/>
    <s v="R1"/>
    <s v="Grijalica"/>
    <s v="02.14"/>
    <s v="KOM"/>
    <n v="1"/>
    <n v="349"/>
    <n v="349"/>
    <n v="0"/>
    <n v="139.6"/>
    <x v="0"/>
  </r>
  <r>
    <n v="1"/>
    <s v="SITNI INVENTAR"/>
    <x v="0"/>
    <n v="105921"/>
    <s v="R1"/>
    <s v="Eksterni USB FDD 1.44MB"/>
    <n v="12.13"/>
    <s v="KOM"/>
    <n v="1"/>
    <n v="180.75"/>
    <n v="180.75"/>
    <n v="0"/>
    <n v="72.3"/>
    <x v="0"/>
  </r>
  <r>
    <n v="1"/>
    <s v="SITNI INVENTAR"/>
    <x v="0"/>
    <n v="105947"/>
    <s v="R1"/>
    <s v="HDD Externi WD 500GB"/>
    <s v="01.08"/>
    <s v="KOM"/>
    <n v="1"/>
    <n v="1062.6199999999999"/>
    <n v="1062.6199999999999"/>
    <n v="0"/>
    <n v="425.048"/>
    <x v="0"/>
  </r>
  <r>
    <n v="1"/>
    <s v="SITNI INVENTAR"/>
    <x v="0"/>
    <n v="106235"/>
    <s v="R5"/>
    <s v="Kanister 50l, okrugli"/>
    <s v="05.08"/>
    <s v="KOM"/>
    <n v="1"/>
    <n v="367.69"/>
    <n v="367.69"/>
    <n v="0"/>
    <n v="147.07599999999999"/>
    <x v="0"/>
  </r>
  <r>
    <n v="1"/>
    <s v="SITNI INVENTAR"/>
    <x v="0"/>
    <n v="106236"/>
    <s v="R5"/>
    <s v="Kanister 50l, okrugli"/>
    <s v="05.08"/>
    <s v="KOM"/>
    <n v="1"/>
    <n v="367.69"/>
    <n v="367.69"/>
    <n v="0"/>
    <n v="147.07599999999999"/>
    <x v="0"/>
  </r>
  <r>
    <n v="1"/>
    <s v="SITNI INVENTAR"/>
    <x v="0"/>
    <n v="106376"/>
    <s v="R5"/>
    <s v="Posuda za sušenje i trans"/>
    <s v="04.08"/>
    <s v="KOM"/>
    <n v="1"/>
    <n v="394.91"/>
    <n v="394.91"/>
    <n v="0"/>
    <n v="157.96400000000003"/>
    <x v="0"/>
  </r>
  <r>
    <n v="1"/>
    <s v="SITNI INVENTAR"/>
    <x v="0"/>
    <n v="106501"/>
    <s v="CIP"/>
    <s v="Router Linksys WRT110"/>
    <s v="01.09"/>
    <s v="KOM"/>
    <n v="1"/>
    <n v="627.69000000000005"/>
    <n v="627.69000000000005"/>
    <n v="0"/>
    <n v="251.07600000000002"/>
    <x v="0"/>
  </r>
  <r>
    <n v="1"/>
    <s v="SITNI INVENTAR"/>
    <x v="0"/>
    <n v="106537"/>
    <s v="CIP"/>
    <s v="Smartphone Meizu MX4"/>
    <s v="03.15"/>
    <s v="KOM"/>
    <n v="1"/>
    <n v="2778.2"/>
    <n v="2778.2"/>
    <n v="0"/>
    <n v="1111.28"/>
    <x v="0"/>
  </r>
  <r>
    <n v="1"/>
    <s v="SITNI INVENTAR"/>
    <x v="0"/>
    <n v="106538"/>
    <s v="CIP"/>
    <s v="Mobitel HTC Wildfire S"/>
    <s v="05.12"/>
    <s v="KOM"/>
    <n v="1"/>
    <n v="248.75"/>
    <n v="248.75"/>
    <n v="0"/>
    <n v="99.5"/>
    <x v="0"/>
  </r>
  <r>
    <n v="1"/>
    <s v="SITNI INVENTAR"/>
    <x v="0"/>
    <n v="106540"/>
    <s v="CIP"/>
    <s v="Smartphone Meizu MX4"/>
    <s v="03.15"/>
    <s v="KOM"/>
    <n v="1"/>
    <n v="2778.2"/>
    <n v="2778.2"/>
    <n v="0"/>
    <n v="1111.28"/>
    <x v="0"/>
  </r>
  <r>
    <n v="1"/>
    <s v="SITNI INVENTAR"/>
    <x v="0"/>
    <n v="106541"/>
    <s v="CIP"/>
    <s v="PC Preklopnik 8pc 19&quot;"/>
    <s v="03.15"/>
    <s v="KOM"/>
    <n v="1"/>
    <n v="2143.5300000000002"/>
    <n v="2143.5300000000002"/>
    <n v="0"/>
    <n v="857.41200000000015"/>
    <x v="0"/>
  </r>
  <r>
    <n v="1"/>
    <s v="SITNI INVENTAR"/>
    <x v="0"/>
    <n v="106546"/>
    <s v="CIP"/>
    <s v="Presenter Wireless R400"/>
    <n v="12.13"/>
    <s v="KOM"/>
    <n v="1"/>
    <n v="370.07"/>
    <n v="370.07"/>
    <n v="0"/>
    <n v="148.02799999999999"/>
    <x v="0"/>
  </r>
  <r>
    <n v="1"/>
    <s v="SITNI INVENTAR"/>
    <x v="0"/>
    <n v="106593"/>
    <s v="CIP"/>
    <s v="UPS Back Brics 850VA"/>
    <n v="12.11"/>
    <s v="KOM"/>
    <n v="1"/>
    <n v="736.27"/>
    <n v="736.27"/>
    <n v="0"/>
    <n v="294.50799999999998"/>
    <x v="0"/>
  </r>
  <r>
    <n v="1"/>
    <s v="SITNI INVENTAR"/>
    <x v="0"/>
    <n v="106600"/>
    <s v="CIP"/>
    <s v="UPS Back Brics 850VA"/>
    <n v="12.11"/>
    <s v="KOM"/>
    <n v="1"/>
    <n v="736.27"/>
    <n v="736.27"/>
    <n v="0"/>
    <n v="294.50799999999998"/>
    <x v="0"/>
  </r>
  <r>
    <n v="1"/>
    <s v="SITNI INVENTAR"/>
    <x v="0"/>
    <n v="110001"/>
    <s v="R5"/>
    <s v="Elektroda referentna Ag"/>
    <s v="01.16"/>
    <s v="KOM"/>
    <n v="1"/>
    <n v="759.29"/>
    <n v="759.29"/>
    <n v="0"/>
    <n v="303.71600000000001"/>
    <x v="0"/>
  </r>
  <r>
    <n v="1"/>
    <s v="SITNI INVENTAR"/>
    <x v="0"/>
    <n v="110002"/>
    <s v="R5"/>
    <s v="Elektroda referentna Hg"/>
    <s v="01.16"/>
    <s v="KOM"/>
    <n v="1"/>
    <n v="946.98"/>
    <n v="946.98"/>
    <n v="0"/>
    <n v="378.79200000000003"/>
    <x v="0"/>
  </r>
  <r>
    <n v="1"/>
    <s v="SITNI INVENTAR"/>
    <x v="0"/>
    <n v="110003"/>
    <s v="R2"/>
    <s v="Magnetni stalak"/>
    <s v="01.16"/>
    <s v="KOM"/>
    <n v="1"/>
    <n v="986"/>
    <n v="986"/>
    <n v="0"/>
    <n v="394.40000000000003"/>
    <x v="0"/>
  </r>
  <r>
    <n v="1"/>
    <s v="SITNI INVENTAR"/>
    <x v="0"/>
    <n v="110005"/>
    <s v="R2"/>
    <s v="Snimač zvuka ZOOM H5"/>
    <s v="01.16"/>
    <s v="KOM"/>
    <n v="1"/>
    <n v="1674.4"/>
    <n v="1674.4"/>
    <n v="0"/>
    <n v="669.7600000000001"/>
    <x v="0"/>
  </r>
  <r>
    <n v="1"/>
    <s v="SITNI INVENTAR"/>
    <x v="0"/>
    <n v="110007"/>
    <s v="05"/>
    <s v="Usisavač Philips"/>
    <s v="02.16"/>
    <s v="KOM"/>
    <n v="1"/>
    <n v="1346.79"/>
    <n v="1346.79"/>
    <n v="0"/>
    <n v="538.71600000000001"/>
    <x v="0"/>
  </r>
  <r>
    <n v="1"/>
    <s v="SITNI INVENTAR"/>
    <x v="0"/>
    <n v="110012"/>
    <s v="CIP"/>
    <s v="PC preklopnik KVM 2port"/>
    <s v="02.16"/>
    <s v="KOM"/>
    <n v="1"/>
    <n v="333.33"/>
    <n v="333.33"/>
    <n v="0"/>
    <n v="133.33199999999999"/>
    <x v="0"/>
  </r>
  <r>
    <n v="1"/>
    <s v="SITNI INVENTAR"/>
    <x v="0"/>
    <n v="110013"/>
    <s v="R6"/>
    <s v="Ur.za mjer.svjetlosnog"/>
    <s v="02.16"/>
    <s v="KOM"/>
    <n v="1"/>
    <n v="1260"/>
    <n v="1260"/>
    <n v="0"/>
    <n v="504"/>
    <x v="0"/>
  </r>
  <r>
    <n v="1"/>
    <s v="SITNI INVENTAR"/>
    <x v="0"/>
    <n v="110024"/>
    <s v="R2"/>
    <s v="Vatrogasni aparat S9"/>
    <s v="02.16"/>
    <s v="KOM"/>
    <n v="1"/>
    <n v="584.30999999999995"/>
    <n v="584.30999999999995"/>
    <n v="0"/>
    <n v="233.72399999999999"/>
    <x v="0"/>
  </r>
  <r>
    <n v="1"/>
    <s v="SITNI INVENTAR"/>
    <x v="0"/>
    <n v="110025"/>
    <s v="R2"/>
    <s v="Vatrogasni aparat S9"/>
    <s v="02.16"/>
    <s v="KOM"/>
    <n v="1"/>
    <n v="584.30999999999995"/>
    <n v="584.30999999999995"/>
    <n v="0"/>
    <n v="233.72399999999999"/>
    <x v="0"/>
  </r>
  <r>
    <n v="1"/>
    <s v="SITNI INVENTAR"/>
    <x v="0"/>
    <n v="110026"/>
    <s v="R2"/>
    <s v="Vatrogasni aparat S9"/>
    <s v="02.16"/>
    <s v="KOM"/>
    <n v="1"/>
    <n v="584.30999999999995"/>
    <n v="584.30999999999995"/>
    <n v="0"/>
    <n v="233.72399999999999"/>
    <x v="0"/>
  </r>
  <r>
    <n v="1"/>
    <s v="SITNI INVENTAR"/>
    <x v="0"/>
    <n v="110027"/>
    <s v="R2"/>
    <s v="Vatrogasni aparat S9"/>
    <s v="02.16"/>
    <s v="KOM"/>
    <n v="1"/>
    <n v="584.29999999999995"/>
    <n v="584.29999999999995"/>
    <n v="0"/>
    <n v="233.72"/>
    <x v="0"/>
  </r>
  <r>
    <n v="1"/>
    <s v="SITNI INVENTAR"/>
    <x v="0"/>
    <n v="110028"/>
    <s v="R3"/>
    <s v="Ploča magnetna 90x60"/>
    <s v="03.16"/>
    <s v="KOM"/>
    <n v="1"/>
    <n v="210.44"/>
    <n v="210.44"/>
    <n v="0"/>
    <n v="84.176000000000002"/>
    <x v="0"/>
  </r>
  <r>
    <n v="1"/>
    <s v="SITNI INVENTAR"/>
    <x v="0"/>
    <n v="110031"/>
    <s v="R2"/>
    <s v="Mobitel Huawei P8"/>
    <s v="03.16"/>
    <s v="KOM"/>
    <n v="1"/>
    <n v="1610.45"/>
    <n v="1610.45"/>
    <n v="0"/>
    <n v="644.18000000000006"/>
    <x v="0"/>
  </r>
  <r>
    <n v="1"/>
    <s v="SITNI INVENTAR"/>
    <x v="0"/>
    <n v="110032"/>
    <s v="05"/>
    <s v="WI FI uređaj"/>
    <s v="02.16"/>
    <s v="KOM"/>
    <n v="1"/>
    <n v="2425"/>
    <n v="2425"/>
    <n v="0"/>
    <n v="970"/>
    <x v="0"/>
  </r>
  <r>
    <n v="1"/>
    <s v="SITNI INVENTAR"/>
    <x v="0"/>
    <n v="110033"/>
    <s v="05"/>
    <s v="WI FI uređaj"/>
    <s v="02.16"/>
    <s v="KOM"/>
    <n v="1"/>
    <n v="2425"/>
    <n v="2425"/>
    <n v="0"/>
    <n v="970"/>
    <x v="0"/>
  </r>
  <r>
    <n v="1"/>
    <s v="SITNI INVENTAR"/>
    <x v="0"/>
    <n v="110034"/>
    <s v="05"/>
    <s v="WI FI uređaj"/>
    <s v="02.16"/>
    <s v="KOM"/>
    <n v="1"/>
    <n v="2425"/>
    <n v="2425"/>
    <n v="0"/>
    <n v="970"/>
    <x v="0"/>
  </r>
  <r>
    <n v="1"/>
    <s v="SITNI INVENTAR"/>
    <x v="0"/>
    <n v="110035"/>
    <s v="R6"/>
    <s v="Ur.za mjer.svjetlosnog"/>
    <s v="02.16"/>
    <s v="KOM"/>
    <n v="1"/>
    <n v="1260"/>
    <n v="1260"/>
    <n v="0"/>
    <n v="504"/>
    <x v="0"/>
  </r>
  <r>
    <n v="1"/>
    <s v="SITNI INVENTAR"/>
    <x v="0"/>
    <n v="110036"/>
    <s v="R3"/>
    <s v="Ploča magnetna 90x120"/>
    <s v="03.16"/>
    <s v="KOM"/>
    <n v="1"/>
    <n v="1312.5"/>
    <n v="1312.5"/>
    <n v="0"/>
    <n v="525"/>
    <x v="0"/>
  </r>
  <r>
    <n v="1"/>
    <s v="SITNI INVENTAR"/>
    <x v="0"/>
    <n v="110044"/>
    <s v="G9"/>
    <s v="HDD Toshiba 2TB"/>
    <s v="04.16"/>
    <s v="KOM"/>
    <n v="1"/>
    <n v="805"/>
    <n v="805"/>
    <n v="0"/>
    <n v="322"/>
    <x v="0"/>
  </r>
  <r>
    <n v="1"/>
    <s v="SITNI INVENTAR"/>
    <x v="0"/>
    <n v="110045"/>
    <s v="G9"/>
    <s v="HDD Toshiba 2TB"/>
    <s v="04.16"/>
    <s v="KOM"/>
    <n v="1"/>
    <n v="805"/>
    <n v="805"/>
    <n v="0"/>
    <n v="322"/>
    <x v="0"/>
  </r>
  <r>
    <n v="1"/>
    <s v="SITNI INVENTAR"/>
    <x v="0"/>
    <n v="110052"/>
    <s v="CIP"/>
    <s v="Stalak za TV SBox"/>
    <s v="04.16"/>
    <s v="KOM"/>
    <n v="1"/>
    <n v="492"/>
    <n v="492"/>
    <n v="0"/>
    <n v="196.8"/>
    <x v="0"/>
  </r>
  <r>
    <n v="1"/>
    <s v="SITNI INVENTAR"/>
    <x v="0"/>
    <n v="110054"/>
    <s v="CIP"/>
    <s v="Stalak za TV SBox"/>
    <s v="04.16"/>
    <s v="KOM"/>
    <n v="1"/>
    <n v="328"/>
    <n v="328"/>
    <n v="0"/>
    <n v="131.20000000000002"/>
    <x v="0"/>
  </r>
  <r>
    <n v="1"/>
    <s v="SITNI INVENTAR"/>
    <x v="0"/>
    <n v="110068"/>
    <s v="R3"/>
    <s v="HDD ext.Toshiba"/>
    <s v="04.16"/>
    <s v="KOM"/>
    <n v="1"/>
    <n v="386.91"/>
    <n v="386.91"/>
    <n v="0"/>
    <n v="154.76400000000001"/>
    <x v="0"/>
  </r>
  <r>
    <n v="1"/>
    <s v="SITNI INVENTAR"/>
    <x v="0"/>
    <n v="110077"/>
    <s v="05"/>
    <s v="PC preklopnik 2port"/>
    <s v="05.16"/>
    <s v="KOM"/>
    <n v="1"/>
    <n v="330"/>
    <n v="330"/>
    <n v="0"/>
    <n v="132"/>
    <x v="0"/>
  </r>
  <r>
    <n v="1"/>
    <s v="SITNI INVENTAR"/>
    <x v="0"/>
    <n v="110078"/>
    <s v="05"/>
    <s v="PC preklopnik2port"/>
    <s v="05.16"/>
    <s v="KOM"/>
    <n v="1"/>
    <n v="330"/>
    <n v="330"/>
    <n v="0"/>
    <n v="132"/>
    <x v="0"/>
  </r>
  <r>
    <n v="1"/>
    <s v="SITNI INVENTAR"/>
    <x v="0"/>
    <n v="110082"/>
    <s v="05"/>
    <s v="Vatrogasni aparat S6"/>
    <s v="05.16"/>
    <s v="KOM"/>
    <n v="1"/>
    <n v="565.05999999999995"/>
    <n v="565.05999999999995"/>
    <n v="0"/>
    <n v="226.024"/>
    <x v="0"/>
  </r>
  <r>
    <n v="1"/>
    <s v="SITNI INVENTAR"/>
    <x v="0"/>
    <n v="110083"/>
    <s v="05"/>
    <s v="Vatrogasni aparat S6"/>
    <s v="05.16"/>
    <s v="KOM"/>
    <n v="1"/>
    <n v="565.05999999999995"/>
    <n v="565.05999999999995"/>
    <n v="0"/>
    <n v="226.024"/>
    <x v="0"/>
  </r>
  <r>
    <n v="1"/>
    <s v="SITNI INVENTAR"/>
    <x v="0"/>
    <n v="110084"/>
    <s v="05"/>
    <s v="Vatrogasni aparat S6"/>
    <s v="05.16"/>
    <s v="KOM"/>
    <n v="1"/>
    <n v="565.05999999999995"/>
    <n v="565.05999999999995"/>
    <n v="0"/>
    <n v="226.024"/>
    <x v="0"/>
  </r>
  <r>
    <n v="1"/>
    <s v="SITNI INVENTAR"/>
    <x v="0"/>
    <n v="110085"/>
    <s v="05"/>
    <s v="Vatrogasni aparat S6"/>
    <s v="05.16"/>
    <s v="KOM"/>
    <n v="1"/>
    <n v="565.04"/>
    <n v="565.04"/>
    <n v="0"/>
    <n v="226.01599999999999"/>
    <x v="0"/>
  </r>
  <r>
    <n v="1"/>
    <s v="SITNI INVENTAR"/>
    <x v="0"/>
    <n v="110106"/>
    <s v="G9"/>
    <s v="Pumpa za uzorkovanje podz"/>
    <s v="07.16"/>
    <s v="KOM"/>
    <n v="1"/>
    <n v="604.83000000000004"/>
    <n v="604.83000000000004"/>
    <n v="0"/>
    <n v="241.93200000000002"/>
    <x v="0"/>
  </r>
  <r>
    <n v="1"/>
    <s v="SITNI INVENTAR"/>
    <x v="0"/>
    <n v="110108"/>
    <s v="R3"/>
    <s v="Lampa stolna"/>
    <s v="07.16"/>
    <s v="KOM"/>
    <n v="1"/>
    <n v="189.99"/>
    <n v="189.99"/>
    <n v="0"/>
    <n v="75.996000000000009"/>
    <x v="0"/>
  </r>
  <r>
    <n v="1"/>
    <s v="SITNI INVENTAR"/>
    <x v="0"/>
    <n v="110109"/>
    <s v="R3"/>
    <s v="Lampa stolna"/>
    <s v="07.16"/>
    <s v="KOM"/>
    <n v="1"/>
    <n v="189.99"/>
    <n v="189.99"/>
    <n v="0"/>
    <n v="75.996000000000009"/>
    <x v="0"/>
  </r>
  <r>
    <n v="1"/>
    <s v="SITNI INVENTAR"/>
    <x v="0"/>
    <n v="110115"/>
    <s v="G9"/>
    <s v="Pumpa za uzorkovanje podz"/>
    <s v="07.16"/>
    <s v="KOM"/>
    <n v="1"/>
    <n v="604.83000000000004"/>
    <n v="604.83000000000004"/>
    <n v="0"/>
    <n v="241.93200000000002"/>
    <x v="0"/>
  </r>
  <r>
    <n v="1"/>
    <s v="SITNI INVENTAR"/>
    <x v="0"/>
    <n v="110127"/>
    <s v="G9"/>
    <s v="Port Replicator Dell"/>
    <s v="09.16"/>
    <s v="KOM"/>
    <n v="1"/>
    <n v="1533.25"/>
    <n v="1533.25"/>
    <n v="0"/>
    <n v="613.30000000000007"/>
    <x v="0"/>
  </r>
  <r>
    <n v="1"/>
    <s v="SITNI INVENTAR"/>
    <x v="0"/>
    <n v="110130"/>
    <s v="05"/>
    <s v="Kolica na kotačima"/>
    <s v="09.16"/>
    <s v="KOM"/>
    <n v="1"/>
    <n v="365.56"/>
    <n v="365.56"/>
    <n v="0"/>
    <n v="146.22400000000002"/>
    <x v="0"/>
  </r>
  <r>
    <n v="1"/>
    <s v="SITNI INVENTAR"/>
    <x v="0"/>
    <n v="110131"/>
    <s v="05"/>
    <s v="Kolica na kotačima"/>
    <s v="09.16"/>
    <s v="KOM"/>
    <n v="1"/>
    <n v="365.56"/>
    <n v="365.56"/>
    <n v="0"/>
    <n v="146.22400000000002"/>
    <x v="0"/>
  </r>
  <r>
    <n v="1"/>
    <s v="SITNI INVENTAR"/>
    <x v="0"/>
    <n v="110135"/>
    <s v="05"/>
    <s v="HDD Adata 1TB"/>
    <s v="09.16"/>
    <s v="KOM"/>
    <n v="1"/>
    <n v="522.5"/>
    <n v="522.5"/>
    <n v="0"/>
    <n v="209"/>
    <x v="0"/>
  </r>
  <r>
    <n v="1"/>
    <s v="SITNI INVENTAR"/>
    <x v="0"/>
    <n v="110136"/>
    <s v="05"/>
    <s v="Mobitel Samsung Galaxy A5"/>
    <s v="09.16"/>
    <s v="KOM"/>
    <n v="1"/>
    <n v="2287.9499999999998"/>
    <n v="2287.9499999999998"/>
    <n v="0"/>
    <n v="915.18"/>
    <x v="0"/>
  </r>
  <r>
    <n v="1"/>
    <s v="SITNI INVENTAR"/>
    <x v="0"/>
    <n v="110137"/>
    <s v="05"/>
    <s v="Mobitel Sony Xperia M4"/>
    <s v="09.16"/>
    <s v="KOM"/>
    <n v="1"/>
    <n v="1899.05"/>
    <n v="1899.05"/>
    <n v="0"/>
    <n v="759.62"/>
    <x v="0"/>
  </r>
  <r>
    <n v="1"/>
    <s v="SITNI INVENTAR"/>
    <x v="0"/>
    <n v="110138"/>
    <s v="05"/>
    <s v="Kolica na kotačima"/>
    <s v="09.16"/>
    <s v="KOM"/>
    <n v="1"/>
    <n v="365.56"/>
    <n v="365.56"/>
    <n v="0"/>
    <n v="146.22400000000002"/>
    <x v="0"/>
  </r>
  <r>
    <n v="1"/>
    <s v="SITNI INVENTAR"/>
    <x v="0"/>
    <n v="110139"/>
    <s v="05"/>
    <s v="Kolica na kotačima"/>
    <s v="09.16"/>
    <s v="KOM"/>
    <n v="1"/>
    <n v="365.56"/>
    <n v="365.56"/>
    <n v="0"/>
    <n v="146.22400000000002"/>
    <x v="0"/>
  </r>
  <r>
    <n v="1"/>
    <s v="SITNI INVENTAR"/>
    <x v="0"/>
    <n v="110162"/>
    <s v="05"/>
    <s v="CD player Philips"/>
    <s v="09.16"/>
    <s v="KOM"/>
    <n v="1"/>
    <n v="849"/>
    <n v="849"/>
    <n v="0"/>
    <n v="339.6"/>
    <x v="0"/>
  </r>
  <r>
    <n v="1"/>
    <s v="SITNI INVENTAR"/>
    <x v="0"/>
    <n v="110164"/>
    <s v="05"/>
    <s v="Kalkulator Olympia CPD521"/>
    <n v="10.16"/>
    <s v="KOM"/>
    <n v="1"/>
    <n v="925.35"/>
    <n v="925.35"/>
    <n v="0"/>
    <n v="370.14000000000004"/>
    <x v="0"/>
  </r>
  <r>
    <n v="1"/>
    <s v="SITNI INVENTAR"/>
    <x v="0"/>
    <n v="110170"/>
    <s v="R2"/>
    <s v="Multimetar analogni"/>
    <s v="09.16"/>
    <s v="KOM"/>
    <n v="1"/>
    <n v="824.5"/>
    <n v="824.5"/>
    <n v="0"/>
    <n v="329.8"/>
    <x v="0"/>
  </r>
  <r>
    <n v="1"/>
    <s v="SITNI INVENTAR"/>
    <x v="0"/>
    <n v="110172"/>
    <s v="05"/>
    <s v="Ormarić za prvu pomoć"/>
    <n v="12.16"/>
    <s v="KOM"/>
    <n v="1"/>
    <n v="451.8"/>
    <n v="451.8"/>
    <n v="0"/>
    <n v="180.72000000000003"/>
    <x v="0"/>
  </r>
  <r>
    <n v="1"/>
    <s v="SITNI INVENTAR"/>
    <x v="0"/>
    <n v="110173"/>
    <s v="G9"/>
    <s v="SSHD Seagate 1TB"/>
    <n v="10.16"/>
    <s v="KOM"/>
    <n v="1"/>
    <n v="756.25"/>
    <n v="756.25"/>
    <n v="0"/>
    <n v="302.5"/>
    <x v="0"/>
  </r>
  <r>
    <n v="1"/>
    <s v="SITNI INVENTAR"/>
    <x v="0"/>
    <n v="110174"/>
    <s v="G9"/>
    <s v="Kućište HDD 2,5&quot;"/>
    <n v="10.16"/>
    <s v="KOM"/>
    <n v="1"/>
    <n v="131.25"/>
    <n v="131.25"/>
    <n v="0"/>
    <n v="52.5"/>
    <x v="0"/>
  </r>
  <r>
    <n v="1"/>
    <s v="SITNI INVENTAR"/>
    <x v="0"/>
    <n v="110175"/>
    <s v="R2"/>
    <s v="Magnetni stalak Insize"/>
    <n v="10.16"/>
    <s v="KOM"/>
    <n v="1"/>
    <n v="798.75"/>
    <n v="798.75"/>
    <n v="0"/>
    <n v="319.5"/>
    <x v="0"/>
  </r>
  <r>
    <n v="1"/>
    <s v="SITNI INVENTAR"/>
    <x v="0"/>
    <n v="110176"/>
    <s v="R2"/>
    <s v="Magnetni stalak Insize"/>
    <n v="10.16"/>
    <s v="KOM"/>
    <n v="1"/>
    <n v="798.75"/>
    <n v="798.75"/>
    <n v="0"/>
    <n v="319.5"/>
    <x v="0"/>
  </r>
  <r>
    <n v="1"/>
    <s v="SITNI INVENTAR"/>
    <x v="0"/>
    <n v="110177"/>
    <s v="R2"/>
    <s v="Multimetar analogni"/>
    <s v="09.16"/>
    <s v="KOM"/>
    <n v="1"/>
    <n v="824.5"/>
    <n v="824.5"/>
    <n v="0"/>
    <n v="329.8"/>
    <x v="0"/>
  </r>
  <r>
    <n v="1"/>
    <s v="SITNI INVENTAR"/>
    <x v="0"/>
    <n v="110178"/>
    <s v="R2"/>
    <s v="Senzor tlaka SDP610-500PA"/>
    <n v="10.16"/>
    <s v="KOM"/>
    <n v="1"/>
    <n v="409.07"/>
    <n v="409.07"/>
    <n v="0"/>
    <n v="163.62800000000001"/>
    <x v="0"/>
  </r>
  <r>
    <n v="1"/>
    <s v="SITNI INVENTAR"/>
    <x v="0"/>
    <n v="110179"/>
    <s v="R2"/>
    <s v="Senzor tlaka SDP610-500PA"/>
    <n v="10.16"/>
    <s v="KOM"/>
    <n v="1"/>
    <n v="409.06"/>
    <n v="409.06"/>
    <n v="0"/>
    <n v="163.62400000000002"/>
    <x v="0"/>
  </r>
  <r>
    <n v="1"/>
    <s v="SITNI INVENTAR"/>
    <x v="0"/>
    <n v="110183"/>
    <s v="G9"/>
    <s v="Vreća za spavanje"/>
    <n v="10.16"/>
    <s v="KOM"/>
    <n v="1"/>
    <n v="758"/>
    <n v="758"/>
    <n v="0"/>
    <n v="303.2"/>
    <x v="0"/>
  </r>
  <r>
    <n v="1"/>
    <s v="SITNI INVENTAR"/>
    <x v="0"/>
    <n v="110184"/>
    <s v="R2"/>
    <s v="Vatrogasni aparat"/>
    <n v="10.16"/>
    <s v="KOM"/>
    <n v="1"/>
    <n v="937.83"/>
    <n v="937.83"/>
    <n v="0"/>
    <n v="375.13200000000006"/>
    <x v="0"/>
  </r>
  <r>
    <n v="1"/>
    <s v="SITNI INVENTAR"/>
    <x v="0"/>
    <n v="110185"/>
    <s v="R2"/>
    <s v="Mjerač visine leta pirote"/>
    <n v="11.16"/>
    <s v="KOM"/>
    <n v="1"/>
    <n v="457.68"/>
    <n v="457.68"/>
    <n v="0"/>
    <n v="183.072"/>
    <x v="0"/>
  </r>
  <r>
    <n v="1"/>
    <s v="SITNI INVENTAR"/>
    <x v="0"/>
    <n v="110186"/>
    <s v="G9"/>
    <s v="HDD 4TB"/>
    <n v="11.16"/>
    <s v="KOM"/>
    <n v="1"/>
    <n v="1118.98"/>
    <n v="1118.98"/>
    <n v="0"/>
    <n v="447.59200000000004"/>
    <x v="0"/>
  </r>
  <r>
    <n v="1"/>
    <s v="SITNI INVENTAR"/>
    <x v="0"/>
    <n v="110201"/>
    <s v="R2"/>
    <s v="HDD 1TB"/>
    <n v="11.16"/>
    <s v="KOM"/>
    <n v="1"/>
    <n v="568.75"/>
    <n v="568.75"/>
    <n v="0"/>
    <n v="227.5"/>
    <x v="0"/>
  </r>
  <r>
    <n v="1"/>
    <s v="SITNI INVENTAR"/>
    <x v="0"/>
    <n v="110202"/>
    <s v="R2"/>
    <s v="Pila za željezo"/>
    <n v="11.16"/>
    <s v="KOM"/>
    <n v="1"/>
    <n v="1352"/>
    <n v="1352"/>
    <n v="0"/>
    <n v="540.80000000000007"/>
    <x v="0"/>
  </r>
  <r>
    <n v="1"/>
    <s v="SITNI INVENTAR"/>
    <x v="0"/>
    <n v="110205"/>
    <s v="05"/>
    <s v="Senzor brzine vrtnje"/>
    <n v="11.16"/>
    <s v="KOM"/>
    <n v="1"/>
    <n v="1093.75"/>
    <n v="1093.75"/>
    <n v="0"/>
    <n v="437.5"/>
    <x v="0"/>
  </r>
  <r>
    <n v="1"/>
    <s v="SITNI INVENTAR"/>
    <x v="0"/>
    <n v="110206"/>
    <s v="05"/>
    <s v="Mjerač protoka"/>
    <n v="11.16"/>
    <s v="KOM"/>
    <n v="1"/>
    <n v="653"/>
    <n v="653"/>
    <n v="0"/>
    <n v="261.2"/>
    <x v="0"/>
  </r>
  <r>
    <n v="1"/>
    <s v="SITNI INVENTAR"/>
    <x v="0"/>
    <n v="110210"/>
    <s v="05"/>
    <s v="Docking station 2013"/>
    <n v="12.16"/>
    <s v="KOM"/>
    <n v="1"/>
    <n v="1202.5"/>
    <n v="1202.5"/>
    <n v="0"/>
    <n v="481"/>
    <x v="0"/>
  </r>
  <r>
    <n v="1"/>
    <s v="SITNI INVENTAR"/>
    <x v="0"/>
    <n v="110212"/>
    <s v="R2"/>
    <s v="Računalo mini Raspbery PI"/>
    <n v="11.16"/>
    <s v="KOM"/>
    <n v="1"/>
    <n v="840.63"/>
    <n v="840.63"/>
    <n v="0"/>
    <n v="336.25200000000001"/>
    <x v="0"/>
  </r>
  <r>
    <n v="1"/>
    <s v="SITNI INVENTAR"/>
    <x v="0"/>
    <n v="110214"/>
    <s v="R2"/>
    <s v="Postolje za vagu"/>
    <n v="12.16"/>
    <s v="KOM"/>
    <n v="1"/>
    <n v="901.88"/>
    <n v="901.88"/>
    <n v="0"/>
    <n v="360.75200000000001"/>
    <x v="0"/>
  </r>
  <r>
    <n v="1"/>
    <s v="SITNI INVENTAR"/>
    <x v="0"/>
    <n v="110221"/>
    <s v="R1"/>
    <s v="Kompas Suunto KB-14"/>
    <n v="12.16"/>
    <s v="KOM"/>
    <n v="1"/>
    <n v="1107.96"/>
    <n v="1107.96"/>
    <n v="0"/>
    <n v="443.18400000000003"/>
    <x v="0"/>
  </r>
  <r>
    <n v="1"/>
    <s v="SITNI INVENTAR"/>
    <x v="0"/>
    <n v="110222"/>
    <s v="05"/>
    <s v="Ormarić za prvu pomoć"/>
    <n v="12.16"/>
    <s v="KOM"/>
    <n v="1"/>
    <n v="451.8"/>
    <n v="451.8"/>
    <n v="0"/>
    <n v="180.72000000000003"/>
    <x v="0"/>
  </r>
  <r>
    <n v="1"/>
    <s v="SITNI INVENTAR"/>
    <x v="0"/>
    <n v="110223"/>
    <s v="05"/>
    <s v="Ormarić za prvu pomoć"/>
    <n v="12.16"/>
    <s v="KOM"/>
    <n v="1"/>
    <n v="451.8"/>
    <n v="451.8"/>
    <n v="0"/>
    <n v="180.72000000000003"/>
    <x v="0"/>
  </r>
  <r>
    <n v="1"/>
    <s v="SITNI INVENTAR"/>
    <x v="0"/>
    <n v="110224"/>
    <s v="05"/>
    <s v="Ormarić za prvu pomoć"/>
    <n v="12.16"/>
    <s v="KOM"/>
    <n v="1"/>
    <n v="451.8"/>
    <n v="451.8"/>
    <n v="0"/>
    <n v="180.72000000000003"/>
    <x v="0"/>
  </r>
  <r>
    <n v="1"/>
    <s v="SITNI INVENTAR"/>
    <x v="0"/>
    <n v="110225"/>
    <s v="05"/>
    <s v="Ormarić za prvu pomoć"/>
    <n v="12.16"/>
    <s v="KOM"/>
    <n v="1"/>
    <n v="451.8"/>
    <n v="451.8"/>
    <n v="0"/>
    <n v="180.72000000000003"/>
    <x v="0"/>
  </r>
  <r>
    <n v="1"/>
    <s v="SITNI INVENTAR"/>
    <x v="0"/>
    <n v="110229"/>
    <s v="R1"/>
    <s v="Disk tvrdi 2000.0GB"/>
    <s v="02.16"/>
    <s v="KOM"/>
    <n v="1"/>
    <n v="720.54"/>
    <n v="720.54"/>
    <n v="0"/>
    <n v="288.21600000000001"/>
    <x v="0"/>
  </r>
  <r>
    <n v="1"/>
    <s v="SITNI INVENTAR"/>
    <x v="0"/>
    <n v="110239"/>
    <s v="R6"/>
    <s v="Mjer.ur.za mjerenje podat"/>
    <n v="12.16"/>
    <s v="KOM"/>
    <n v="1"/>
    <n v="2390"/>
    <n v="2390"/>
    <n v="0"/>
    <n v="956"/>
    <x v="0"/>
  </r>
  <r>
    <n v="1"/>
    <s v="SITNI INVENTAR"/>
    <x v="0"/>
    <n v="110242"/>
    <s v="R2"/>
    <s v="Punjač baterija 3,8"/>
    <s v="02.16"/>
    <s v="KOM"/>
    <n v="1"/>
    <n v="554.62"/>
    <n v="554.62"/>
    <n v="0"/>
    <n v="221.84800000000001"/>
    <x v="0"/>
  </r>
  <r>
    <n v="1"/>
    <s v="SITNI INVENTAR"/>
    <x v="0"/>
    <n v="110243"/>
    <s v="R2"/>
    <s v="Plastifikator A4"/>
    <s v="02.16"/>
    <s v="KOM"/>
    <n v="1"/>
    <n v="663.2"/>
    <n v="663.2"/>
    <n v="0"/>
    <n v="265.28000000000003"/>
    <x v="0"/>
  </r>
  <r>
    <n v="1"/>
    <s v="NAMJEŠTAJ"/>
    <x v="1"/>
    <s v="G-1/0046"/>
    <s v="G1"/>
    <s v="STOLAC LAB. OKRUGLI"/>
    <s v="01.97"/>
    <s v="KOM"/>
    <n v="1"/>
    <n v="127.18"/>
    <n v="127.18"/>
    <n v="0"/>
    <n v="50.872000000000007"/>
    <x v="1"/>
  </r>
  <r>
    <n v="1"/>
    <s v="NAMJEŠTAJ"/>
    <x v="1"/>
    <s v="G-1/0057"/>
    <s v="G1"/>
    <s v="ORMAR DVOKRILNI DRVENI"/>
    <s v="01.97"/>
    <s v="KOM"/>
    <n v="1"/>
    <n v="546.51"/>
    <n v="546.51"/>
    <n v="0"/>
    <n v="218.60400000000001"/>
    <x v="1"/>
  </r>
  <r>
    <n v="1"/>
    <s v="NAMJEŠTAJ"/>
    <x v="1"/>
    <s v="G-1/0092"/>
    <s v="G1"/>
    <s v="ORMAR DVOKRILNI DRVENI"/>
    <s v="01.97"/>
    <s v="KOM"/>
    <n v="1"/>
    <n v="1695.7"/>
    <n v="1695.7"/>
    <n v="0"/>
    <n v="678.28000000000009"/>
    <x v="1"/>
  </r>
  <r>
    <n v="1"/>
    <s v="NAMJEŠTAJ"/>
    <x v="1"/>
    <s v="G-1/0108"/>
    <s v="G1"/>
    <s v="ORMAR DVOKRILNI DRVENI"/>
    <s v="01.97"/>
    <s v="KOM"/>
    <n v="1"/>
    <n v="1695.7"/>
    <n v="1695.7"/>
    <n v="0"/>
    <n v="678.28000000000009"/>
    <x v="1"/>
  </r>
  <r>
    <n v="1"/>
    <s v="NAMJEŠTAJ"/>
    <x v="1"/>
    <s v="G-1/0110"/>
    <s v="G1"/>
    <s v="ORMAR DVOKRILNI DRVENI"/>
    <s v="01.97"/>
    <s v="KOM"/>
    <n v="1"/>
    <n v="1695.7"/>
    <n v="1695.7"/>
    <n v="0"/>
    <n v="678.28000000000009"/>
    <x v="1"/>
  </r>
  <r>
    <n v="1"/>
    <s v="NAMJEŠTAJ"/>
    <x v="1"/>
    <s v="G-1/0136"/>
    <s v="G1"/>
    <s v="STOLAC LAB. OKRUGLI"/>
    <s v="01.97"/>
    <s v="KOM"/>
    <n v="1"/>
    <n v="127.18"/>
    <n v="127.18"/>
    <n v="0"/>
    <n v="50.872000000000007"/>
    <x v="1"/>
  </r>
  <r>
    <n v="1"/>
    <s v="NAMJEŠTAJ"/>
    <x v="1"/>
    <s v="G-1/0137"/>
    <s v="G1"/>
    <s v="STOLAC LAB. OKRUGLI"/>
    <s v="01.97"/>
    <s v="KOM"/>
    <n v="1"/>
    <n v="127.18"/>
    <n v="127.18"/>
    <n v="0"/>
    <n v="50.872000000000007"/>
    <x v="1"/>
  </r>
  <r>
    <n v="1"/>
    <s v="NAMJEŠTAJ"/>
    <x v="1"/>
    <s v="G-1/0138"/>
    <s v="G1"/>
    <s v="STOLAC LAB. OKRUGLI"/>
    <s v="01.97"/>
    <s v="KOM"/>
    <n v="1"/>
    <n v="127.18"/>
    <n v="127.18"/>
    <n v="0"/>
    <n v="50.872000000000007"/>
    <x v="1"/>
  </r>
  <r>
    <n v="1"/>
    <s v="NAMJEŠTAJ"/>
    <x v="1"/>
    <s v="G-1/0151"/>
    <s v="G1"/>
    <s v="VITRINA SA STAK. VRATIMA"/>
    <s v="01.97"/>
    <s v="KOM"/>
    <n v="1"/>
    <n v="1599.61"/>
    <n v="1599.61"/>
    <n v="0"/>
    <n v="639.84400000000005"/>
    <x v="1"/>
  </r>
  <r>
    <n v="1"/>
    <s v="NAMJEŠTAJ"/>
    <x v="1"/>
    <s v="G-1/0253"/>
    <s v="G1"/>
    <s v="STOLAC LAB. OKRUGLI"/>
    <s v="01.97"/>
    <s v="KOM"/>
    <n v="1"/>
    <n v="127.18"/>
    <n v="127.18"/>
    <n v="0"/>
    <n v="50.872000000000007"/>
    <x v="1"/>
  </r>
  <r>
    <n v="1"/>
    <s v="NAMJEŠTAJ"/>
    <x v="1"/>
    <s v="G-1/0276"/>
    <s v="G1"/>
    <s v="STOLICA DRVENA"/>
    <s v="01.97"/>
    <s v="KOM"/>
    <n v="1"/>
    <n v="124.15"/>
    <n v="124.15"/>
    <n v="0"/>
    <n v="49.660000000000004"/>
    <x v="1"/>
  </r>
  <r>
    <n v="1"/>
    <s v="NAMJEŠTAJ"/>
    <x v="1"/>
    <s v="G-1/0278"/>
    <s v="G1"/>
    <s v="STOLICA DRVENA (PROC. PF)"/>
    <s v="01.97"/>
    <s v="KOM"/>
    <n v="1"/>
    <n v="200"/>
    <n v="200"/>
    <n v="0"/>
    <n v="80"/>
    <x v="1"/>
  </r>
  <r>
    <n v="1"/>
    <s v="NAMJEŠTAJ"/>
    <x v="1"/>
    <s v="G-1/0288"/>
    <s v="G1"/>
    <s v="STOLIĆ (PROC)"/>
    <s v="01.97"/>
    <s v="KOM"/>
    <n v="1"/>
    <n v="522.79999999999995"/>
    <n v="522.79999999999995"/>
    <n v="0"/>
    <n v="209.12"/>
    <x v="1"/>
  </r>
  <r>
    <n v="1"/>
    <s v="NAMJEŠTAJ"/>
    <x v="1"/>
    <s v="G-1/0300"/>
    <s v="G1"/>
    <s v="ORMAR SA STAKL.VRAT.SOBA"/>
    <s v="01.97"/>
    <s v="KOM"/>
    <n v="1"/>
    <n v="2355.12"/>
    <n v="2355.12"/>
    <n v="0"/>
    <n v="942.048"/>
    <x v="1"/>
  </r>
  <r>
    <n v="1"/>
    <s v="NAMJEŠTAJ"/>
    <x v="1"/>
    <s v="G-1/0305"/>
    <s v="G1"/>
    <s v="ORMARIĆ S LADICAMA POKRET"/>
    <s v="01.97"/>
    <s v="KOM"/>
    <n v="1"/>
    <n v="357.06"/>
    <n v="357.06"/>
    <n v="0"/>
    <n v="142.82400000000001"/>
    <x v="1"/>
  </r>
  <r>
    <n v="1"/>
    <s v="NAMJEŠTAJ"/>
    <x v="1"/>
    <s v="G-1/0306"/>
    <s v="G1"/>
    <s v="VITRINA S POLICAMA"/>
    <s v="01.97"/>
    <s v="KOM"/>
    <n v="1"/>
    <n v="2204.41"/>
    <n v="2204.41"/>
    <n v="0"/>
    <n v="881.76400000000001"/>
    <x v="1"/>
  </r>
  <r>
    <n v="1"/>
    <s v="NAMJEŠTAJ"/>
    <x v="1"/>
    <s v="G-1/0324"/>
    <s v="G1"/>
    <s v="STOL CRNI inv.2000"/>
    <s v="01.97"/>
    <s v="KOM"/>
    <n v="1"/>
    <n v="423.92"/>
    <n v="423.92"/>
    <n v="0"/>
    <n v="169.56800000000001"/>
    <x v="1"/>
  </r>
  <r>
    <n v="1"/>
    <s v="NAMJEŠTAJ"/>
    <x v="1"/>
    <s v="G-1/0366"/>
    <s v="G1"/>
    <s v="STALAŽA PODNA S LADICOM"/>
    <s v="01.97"/>
    <s v="KOM"/>
    <n v="1"/>
    <n v="847.84"/>
    <n v="847.84"/>
    <n v="0"/>
    <n v="339.13600000000002"/>
    <x v="1"/>
  </r>
  <r>
    <n v="1"/>
    <s v="NAMJEŠTAJ"/>
    <x v="1"/>
    <s v="G-1/0401"/>
    <s v="G1"/>
    <s v="VITRINA SA STAK. VRATIMA"/>
    <s v="01.97"/>
    <s v="KOM"/>
    <n v="1"/>
    <n v="1848.33"/>
    <n v="1848.33"/>
    <n v="0"/>
    <n v="739.33199999999999"/>
    <x v="1"/>
  </r>
  <r>
    <n v="1"/>
    <s v="NAMJEŠTAJ"/>
    <x v="1"/>
    <s v="G-1/0404"/>
    <s v="G1"/>
    <s v="STOL DRVENI MANJI"/>
    <s v="01.97"/>
    <s v="KOM"/>
    <n v="1"/>
    <n v="522.80999999999995"/>
    <n v="522.80999999999995"/>
    <n v="0"/>
    <n v="209.124"/>
    <x v="1"/>
  </r>
  <r>
    <n v="1"/>
    <s v="NAMJEŠTAJ"/>
    <x v="1"/>
    <s v="G-1/0425"/>
    <s v="G1"/>
    <s v="STOL DRVENI LADICAMA"/>
    <s v="01.97"/>
    <s v="KOM"/>
    <n v="1"/>
    <n v="401.29"/>
    <n v="401.29"/>
    <n v="0"/>
    <n v="160.51600000000002"/>
    <x v="1"/>
  </r>
  <r>
    <n v="1"/>
    <s v="NAMJEŠTAJ"/>
    <x v="1"/>
    <s v="G-1/0427"/>
    <s v="G1"/>
    <s v="STALAŽA DRVENA"/>
    <s v="01.97"/>
    <s v="KOM"/>
    <n v="1"/>
    <n v="847.86"/>
    <n v="847.86"/>
    <n v="0"/>
    <n v="339.14400000000001"/>
    <x v="1"/>
  </r>
  <r>
    <n v="1"/>
    <s v="NAMJEŠTAJ"/>
    <x v="1"/>
    <s v="G-1/0428"/>
    <s v="G1"/>
    <s v="POLICA DRVENA"/>
    <s v="01.97"/>
    <s v="KOM"/>
    <n v="1"/>
    <n v="847.84"/>
    <n v="847.84"/>
    <n v="0"/>
    <n v="339.13600000000002"/>
    <x v="1"/>
  </r>
  <r>
    <n v="1"/>
    <s v="NAMJEŠTAJ"/>
    <x v="1"/>
    <s v="G-1/0433"/>
    <s v="G1"/>
    <s v="STOLAC LAB. OKRUGLI"/>
    <s v="01.97"/>
    <s v="KOM"/>
    <n v="1"/>
    <n v="127.18"/>
    <n v="127.18"/>
    <n v="0"/>
    <n v="50.872000000000007"/>
    <x v="1"/>
  </r>
  <r>
    <n v="1"/>
    <s v="NAMJEŠTAJ"/>
    <x v="1"/>
    <s v="G-1/0449"/>
    <s v="G1"/>
    <s v="STOL S ORMAR. ZA MIKROSK."/>
    <s v="01.97"/>
    <s v="KOM"/>
    <n v="1"/>
    <n v="961"/>
    <n v="961"/>
    <n v="0"/>
    <n v="384.40000000000003"/>
    <x v="1"/>
  </r>
  <r>
    <n v="1"/>
    <s v="NAMJEŠTAJ"/>
    <x v="1"/>
    <s v="G-1/0454"/>
    <s v="G1"/>
    <s v="STOLIAC ŠKOLSKI DRVENI"/>
    <s v="01.97"/>
    <s v="KOM"/>
    <n v="1"/>
    <n v="214.74"/>
    <n v="214.74"/>
    <n v="0"/>
    <n v="85.896000000000015"/>
    <x v="1"/>
  </r>
  <r>
    <n v="1"/>
    <s v="NAMJEŠTAJ"/>
    <x v="1"/>
    <s v="G-1/0457"/>
    <s v="G1"/>
    <s v="STOLAC ŠKOLSKI DRVENI"/>
    <s v="01.97"/>
    <s v="KOM"/>
    <n v="1"/>
    <n v="214.74"/>
    <n v="214.74"/>
    <n v="0"/>
    <n v="85.896000000000015"/>
    <x v="1"/>
  </r>
  <r>
    <n v="1"/>
    <s v="NAMJEŠTAJ"/>
    <x v="1"/>
    <s v="G-1/0458"/>
    <s v="G1"/>
    <s v="STOLAC LAB. OKRUGLI"/>
    <s v="01.97"/>
    <s v="KOM"/>
    <n v="1"/>
    <n v="127.18"/>
    <n v="127.18"/>
    <n v="0"/>
    <n v="50.872000000000007"/>
    <x v="1"/>
  </r>
  <r>
    <n v="1"/>
    <s v="NAMJEŠTAJ"/>
    <x v="1"/>
    <s v="G-1/0491"/>
    <s v="G1"/>
    <s v="STOLAC UREDS. TAP. NA KOT"/>
    <s v="01.97"/>
    <s v="KOM"/>
    <n v="1"/>
    <n v="1410.62"/>
    <n v="1410.62"/>
    <n v="0"/>
    <n v="564.24799999999993"/>
    <x v="1"/>
  </r>
  <r>
    <n v="1"/>
    <s v="NAMJEŠTAJ"/>
    <x v="1"/>
    <s v="G-1/0496"/>
    <s v="G1"/>
    <s v="STOLAC LAB. OKRUGLI"/>
    <s v="01.97"/>
    <s v="KOM"/>
    <n v="1"/>
    <n v="127.18"/>
    <n v="127.18"/>
    <n v="0"/>
    <n v="50.872000000000007"/>
    <x v="1"/>
  </r>
  <r>
    <n v="1"/>
    <s v="NAMJEŠTAJ"/>
    <x v="1"/>
    <s v="G-1/0502"/>
    <s v="G1"/>
    <s v="STOLAC DRVENI ŠKOLSKI"/>
    <s v="01.97"/>
    <s v="KOM"/>
    <n v="1"/>
    <n v="214.74"/>
    <n v="214.74"/>
    <n v="0"/>
    <n v="85.896000000000015"/>
    <x v="1"/>
  </r>
  <r>
    <n v="1"/>
    <s v="NAMJEŠTAJ"/>
    <x v="1"/>
    <s v="G-1/0506"/>
    <s v="G1"/>
    <s v="STOLAC DRVENI (PROC. PF)"/>
    <s v="01.97"/>
    <s v="KOM"/>
    <n v="1"/>
    <n v="200"/>
    <n v="200"/>
    <n v="0"/>
    <n v="80"/>
    <x v="1"/>
  </r>
  <r>
    <n v="1"/>
    <s v="NAMJEŠTAJ"/>
    <x v="1"/>
    <s v="G-1/0510"/>
    <s v="G1"/>
    <s v="STOLAC DRVENI (PROC. PF)"/>
    <s v="01.97"/>
    <s v="KOM"/>
    <n v="1"/>
    <n v="200"/>
    <n v="200"/>
    <n v="0"/>
    <n v="80"/>
    <x v="1"/>
  </r>
  <r>
    <n v="1"/>
    <s v="NAMJEŠTAJ"/>
    <x v="1"/>
    <s v="G-1/0552"/>
    <s v="G1"/>
    <s v="STOLICA DRVENA ŠKOLSKA"/>
    <s v="01.97"/>
    <s v="KOM"/>
    <n v="1"/>
    <n v="214.74"/>
    <n v="214.74"/>
    <n v="0"/>
    <n v="85.896000000000015"/>
    <x v="1"/>
  </r>
  <r>
    <n v="1"/>
    <s v="NAMJEŠTAJ"/>
    <x v="1"/>
    <s v="G-1/0556"/>
    <s v="G1"/>
    <s v="STOLAC DRVENI ŠKOLSKI"/>
    <s v="01.97"/>
    <s v="KOM"/>
    <n v="1"/>
    <n v="214.74"/>
    <n v="214.74"/>
    <n v="0"/>
    <n v="85.896000000000015"/>
    <x v="1"/>
  </r>
  <r>
    <n v="1"/>
    <s v="NAMJEŠTAJ"/>
    <x v="1"/>
    <s v="G-1/0593"/>
    <s v="G1"/>
    <s v="STOLAC LAB. OKRUGLI"/>
    <s v="01.97"/>
    <s v="KOM"/>
    <n v="1"/>
    <n v="127.18"/>
    <n v="127.18"/>
    <n v="0"/>
    <n v="50.872000000000007"/>
    <x v="1"/>
  </r>
  <r>
    <n v="1"/>
    <s v="NAMJEŠTAJ"/>
    <x v="1"/>
    <s v="G-1/0595"/>
    <s v="G1"/>
    <s v="STOLAC LAB. OKRUGLI"/>
    <s v="01.97"/>
    <s v="KOM"/>
    <n v="1"/>
    <n v="127.18"/>
    <n v="127.18"/>
    <n v="0"/>
    <n v="50.872000000000007"/>
    <x v="1"/>
  </r>
  <r>
    <n v="1"/>
    <s v="NAMJEŠTAJ"/>
    <x v="1"/>
    <s v="G-1/0700"/>
    <s v="G1"/>
    <s v="STOLICA ŠKOLSKA DRVENA"/>
    <s v="01.97"/>
    <s v="KOM"/>
    <n v="1"/>
    <n v="214.74"/>
    <n v="214.74"/>
    <n v="0"/>
    <n v="85.896000000000015"/>
    <x v="1"/>
  </r>
  <r>
    <n v="1"/>
    <s v="NAMJEŠTAJ"/>
    <x v="1"/>
    <s v="G-1/0703"/>
    <s v="G1"/>
    <s v="STOLICA ŠKOLSKA DRVENA"/>
    <s v="01.97"/>
    <s v="KOM"/>
    <n v="1"/>
    <n v="214.74"/>
    <n v="214.74"/>
    <n v="0"/>
    <n v="85.896000000000015"/>
    <x v="1"/>
  </r>
  <r>
    <n v="1"/>
    <s v="NAMJEŠTAJ"/>
    <x v="1"/>
    <s v="G-1/0705"/>
    <s v="G1"/>
    <s v="STOLICA ŠKOLSKA DRVENA"/>
    <s v="01.97"/>
    <s v="KOM"/>
    <n v="1"/>
    <n v="214.74"/>
    <n v="214.74"/>
    <n v="0"/>
    <n v="85.896000000000015"/>
    <x v="1"/>
  </r>
  <r>
    <n v="1"/>
    <s v="NAMJEŠTAJ"/>
    <x v="1"/>
    <s v="G-1/0706"/>
    <s v="G1"/>
    <s v="STOLICA ŠKOLSKA DRVENA"/>
    <s v="01.97"/>
    <s v="KOM"/>
    <n v="1"/>
    <n v="214.74"/>
    <n v="214.74"/>
    <n v="0"/>
    <n v="85.896000000000015"/>
    <x v="1"/>
  </r>
  <r>
    <n v="1"/>
    <s v="NAMJEŠTAJ"/>
    <x v="1"/>
    <s v="G-1/0708"/>
    <s v="G1"/>
    <s v="STOLICA ŠKOLSKA DRVENA"/>
    <s v="01.97"/>
    <s v="KOM"/>
    <n v="1"/>
    <n v="214.74"/>
    <n v="214.74"/>
    <n v="0"/>
    <n v="85.896000000000015"/>
    <x v="1"/>
  </r>
  <r>
    <n v="1"/>
    <s v="NAMJEŠTAJ"/>
    <x v="1"/>
    <s v="G-1/0710"/>
    <s v="G1"/>
    <s v="STOLICA ŠKOLSKA DRVENA"/>
    <s v="01.97"/>
    <s v="KOM"/>
    <n v="1"/>
    <n v="214.74"/>
    <n v="214.74"/>
    <n v="0"/>
    <n v="85.896000000000015"/>
    <x v="1"/>
  </r>
  <r>
    <n v="1"/>
    <s v="NAMJEŠTAJ"/>
    <x v="1"/>
    <s v="G-1/0721"/>
    <s v="G1"/>
    <s v="STOLAC LAB. OKRUGLI"/>
    <s v="01.97"/>
    <s v="KOM"/>
    <n v="1"/>
    <n v="127.18"/>
    <n v="127.18"/>
    <n v="0"/>
    <n v="50.872000000000007"/>
    <x v="1"/>
  </r>
  <r>
    <n v="1"/>
    <s v="NAMJEŠTAJ"/>
    <x v="1"/>
    <s v="G-1/0765"/>
    <s v="G1"/>
    <s v="STOLAC ŠKOLSKI S NASLONOM"/>
    <s v="01.97"/>
    <s v="KOM"/>
    <n v="1"/>
    <n v="127.18"/>
    <n v="127.18"/>
    <n v="0"/>
    <n v="50.872000000000007"/>
    <x v="1"/>
  </r>
  <r>
    <n v="1"/>
    <s v="NAMJEŠTAJ"/>
    <x v="1"/>
    <s v="G-1/0784"/>
    <s v="G1"/>
    <s v="STOL DRVENI (ZA RAZ. KAM)"/>
    <s v="01.97"/>
    <s v="KOM"/>
    <n v="1"/>
    <n v="551.11"/>
    <n v="551.11"/>
    <n v="0"/>
    <n v="220.44400000000002"/>
    <x v="1"/>
  </r>
  <r>
    <n v="1"/>
    <s v="NAMJEŠTAJ"/>
    <x v="1"/>
    <s v="G-1/0791"/>
    <s v="G1"/>
    <s v="STOLAC LAB. OKRUGLI"/>
    <s v="01.97"/>
    <s v="KOM"/>
    <n v="1"/>
    <n v="127.18"/>
    <n v="127.18"/>
    <n v="0"/>
    <n v="50.872000000000007"/>
    <x v="1"/>
  </r>
  <r>
    <n v="1"/>
    <s v="NAMJEŠTAJ"/>
    <x v="1"/>
    <s v="G-1/1044"/>
    <s v="G1"/>
    <s v="STOL RADNI SA POLICOM"/>
    <s v="09.09"/>
    <s v="KOM"/>
    <n v="1"/>
    <n v="1494.45"/>
    <n v="1354.37"/>
    <n v="140.08000000000001"/>
    <n v="597.78000000000009"/>
    <x v="1"/>
  </r>
  <r>
    <n v="1"/>
    <s v="NAMJEŠTAJ"/>
    <x v="1"/>
    <s v="G-1/1045"/>
    <s v="G1"/>
    <s v="STOL RADNI SA POLICOM"/>
    <s v="09.09"/>
    <s v="KOM"/>
    <n v="1"/>
    <n v="1494.45"/>
    <n v="1354.37"/>
    <n v="140.08000000000001"/>
    <n v="597.78000000000009"/>
    <x v="1"/>
  </r>
  <r>
    <n v="1"/>
    <s v="NAMJEŠTAJ"/>
    <x v="1"/>
    <s v="G-1/1052"/>
    <s v="G1"/>
    <s v="STOL RADNI SA POLICOM"/>
    <s v="09.09"/>
    <s v="KOM"/>
    <n v="1"/>
    <n v="1494.45"/>
    <n v="1354.37"/>
    <n v="140.08000000000001"/>
    <n v="597.78000000000009"/>
    <x v="1"/>
  </r>
  <r>
    <n v="1"/>
    <s v="NAMJEŠTAJ"/>
    <x v="1"/>
    <s v="G-1/1057"/>
    <s v="G1"/>
    <s v="STOL RADNI S POLICOM"/>
    <s v="09.09"/>
    <s v="KOM"/>
    <n v="1"/>
    <n v="1494.45"/>
    <n v="1354.37"/>
    <n v="140.08000000000001"/>
    <n v="597.78000000000009"/>
    <x v="1"/>
  </r>
  <r>
    <n v="1"/>
    <s v="NAMJEŠTAJ"/>
    <x v="1"/>
    <s v="G-1/1073"/>
    <s v="G1"/>
    <s v="STOLAC UREDSKI"/>
    <s v="09.11"/>
    <s v="KOM"/>
    <n v="1"/>
    <n v="399"/>
    <n v="261.87"/>
    <n v="137.13"/>
    <n v="159.60000000000002"/>
    <x v="1"/>
  </r>
  <r>
    <n v="1"/>
    <s v="NAMJEŠTAJ"/>
    <x v="1"/>
    <s v="G-1/1096"/>
    <s v="G1"/>
    <s v="POLICA VISEĆA 80x80x35"/>
    <n v="12.11"/>
    <s v="KOM"/>
    <n v="1"/>
    <n v="787.2"/>
    <n v="492"/>
    <n v="295.2"/>
    <n v="314.88000000000005"/>
    <x v="1"/>
  </r>
  <r>
    <n v="1"/>
    <s v="NAMJEŠTAJ"/>
    <x v="1"/>
    <s v="G-9/0030"/>
    <s v="05"/>
    <s v="ORMAR ZA KNJIGE I ARHIVU"/>
    <s v="01.97"/>
    <s v="KOM"/>
    <n v="1"/>
    <n v="1130.46"/>
    <n v="1130.46"/>
    <n v="0"/>
    <n v="452.18400000000003"/>
    <x v="1"/>
  </r>
  <r>
    <n v="1"/>
    <s v="NAMJEŠTAJ"/>
    <x v="1"/>
    <s v="G-9/0378"/>
    <s v="G9"/>
    <s v="STOLICE N46 SA NASLONOM"/>
    <s v="01.97"/>
    <s v="KOM"/>
    <n v="1"/>
    <n v="226.25"/>
    <n v="226.25"/>
    <n v="0"/>
    <n v="90.5"/>
    <x v="1"/>
  </r>
  <r>
    <n v="1"/>
    <s v="NAMJEŠTAJ"/>
    <x v="1"/>
    <s v="G-9/0613"/>
    <s v="G9"/>
    <s v="VJEŠALICA SAMOSTOJEĆA"/>
    <n v="11.97"/>
    <s v="KOM"/>
    <n v="1"/>
    <n v="354"/>
    <n v="354"/>
    <n v="0"/>
    <n v="141.6"/>
    <x v="1"/>
  </r>
  <r>
    <n v="1"/>
    <s v="NAMJEŠTAJ"/>
    <x v="1"/>
    <s v="G-9/1019"/>
    <s v="G9"/>
    <s v="STOLAC KONFER. CRNI"/>
    <s v="05.07"/>
    <s v="KOM"/>
    <n v="1"/>
    <n v="178.22"/>
    <n v="178.22"/>
    <n v="0"/>
    <n v="71.287999999999997"/>
    <x v="1"/>
  </r>
  <r>
    <n v="1"/>
    <s v="NAMJEŠTAJ"/>
    <x v="1"/>
    <s v="G-9/1024"/>
    <s v="G9"/>
    <s v="STOLAC KONFER. CRNI"/>
    <s v="05.07"/>
    <s v="KOM"/>
    <n v="1"/>
    <n v="178.21"/>
    <n v="178.21"/>
    <n v="0"/>
    <n v="71.284000000000006"/>
    <x v="1"/>
  </r>
  <r>
    <n v="1"/>
    <s v="NAMJEŠTAJ"/>
    <x v="1"/>
    <s v="G-9/1203"/>
    <s v="G9"/>
    <s v="STOL 80x75x75"/>
    <n v="11.1"/>
    <s v="KOM"/>
    <n v="1"/>
    <n v="729.8"/>
    <n v="554.91999999999996"/>
    <n v="174.88"/>
    <n v="291.92"/>
    <x v="1"/>
  </r>
  <r>
    <n v="1"/>
    <s v="NAMJEŠTAJ"/>
    <x v="1"/>
    <s v="G-9/1205"/>
    <s v="G9"/>
    <s v="STOL 80x75x75"/>
    <n v="11.1"/>
    <s v="KOM"/>
    <n v="1"/>
    <n v="729.8"/>
    <n v="554.91999999999996"/>
    <n v="174.88"/>
    <n v="291.92"/>
    <x v="1"/>
  </r>
  <r>
    <n v="1"/>
    <s v="NAMJEŠTAJ"/>
    <x v="1"/>
    <s v="RC/0001"/>
    <s v="RC"/>
    <s v="ORMAR DRVENI"/>
    <s v="01.97"/>
    <s v="KOM"/>
    <n v="1"/>
    <n v="678.21"/>
    <n v="678.21"/>
    <n v="0"/>
    <n v="271.28400000000005"/>
    <x v="1"/>
  </r>
  <r>
    <n v="1"/>
    <s v="NAMJEŠTAJ"/>
    <x v="1"/>
    <s v="RC/0002"/>
    <s v="RC"/>
    <s v="ORMAR GARDEROBNI (IZ RZ)"/>
    <s v="01.97"/>
    <s v="KOM"/>
    <n v="1"/>
    <n v="509.77"/>
    <n v="509.77"/>
    <n v="0"/>
    <n v="203.90800000000002"/>
    <x v="1"/>
  </r>
  <r>
    <n v="1"/>
    <s v="NAMJEŠTAJ"/>
    <x v="1"/>
    <s v="RC/0003"/>
    <s v="RC"/>
    <s v="ORMAR METALNI ZELENI"/>
    <s v="01.97"/>
    <s v="KOM"/>
    <n v="1"/>
    <n v="1053.48"/>
    <n v="1053.48"/>
    <n v="0"/>
    <n v="421.39200000000005"/>
    <x v="1"/>
  </r>
  <r>
    <n v="1"/>
    <s v="NAMJEŠTAJ"/>
    <x v="1"/>
    <s v="RC/0004"/>
    <s v="RC"/>
    <s v="ORMAR METALNI ZELENI"/>
    <s v="01.97"/>
    <s v="KOM"/>
    <n v="1"/>
    <n v="1053.48"/>
    <n v="1053.48"/>
    <n v="0"/>
    <n v="421.39200000000005"/>
    <x v="1"/>
  </r>
  <r>
    <n v="1"/>
    <s v="NAMJEŠTAJ"/>
    <x v="1"/>
    <s v="RC/0009"/>
    <s v="05"/>
    <s v="KLUPA ŠKOLSKA"/>
    <s v="01.97"/>
    <s v="KOM"/>
    <n v="1"/>
    <n v="455.34"/>
    <n v="455.34"/>
    <n v="0"/>
    <n v="182.136"/>
    <x v="1"/>
  </r>
  <r>
    <n v="1"/>
    <s v="NAMJEŠTAJ"/>
    <x v="1"/>
    <s v="RC/0010"/>
    <s v="05"/>
    <s v="KLUPA ŠKOLSKA"/>
    <s v="01.97"/>
    <s v="KOM"/>
    <n v="1"/>
    <n v="455.34"/>
    <n v="455.34"/>
    <n v="0"/>
    <n v="182.136"/>
    <x v="1"/>
  </r>
  <r>
    <n v="1"/>
    <s v="NAMJEŠTAJ"/>
    <x v="1"/>
    <s v="RC/0011"/>
    <s v="05"/>
    <s v="KLUPA ŠKOLSKA"/>
    <s v="01.97"/>
    <s v="KOM"/>
    <n v="1"/>
    <n v="455.34"/>
    <n v="455.34"/>
    <n v="0"/>
    <n v="182.136"/>
    <x v="1"/>
  </r>
  <r>
    <n v="1"/>
    <s v="NAMJEŠTAJ"/>
    <x v="1"/>
    <s v="RC/0012"/>
    <s v="05"/>
    <s v="KLUPA ŠKOLSKA"/>
    <s v="01.97"/>
    <s v="KOM"/>
    <n v="1"/>
    <n v="455.34"/>
    <n v="455.34"/>
    <n v="0"/>
    <n v="182.136"/>
    <x v="1"/>
  </r>
  <r>
    <n v="1"/>
    <s v="NAMJEŠTAJ"/>
    <x v="1"/>
    <s v="RC/0013"/>
    <s v="05"/>
    <s v="KLUPA ŠKOLSKA"/>
    <s v="01.97"/>
    <s v="KOM"/>
    <n v="1"/>
    <n v="455.34"/>
    <n v="455.34"/>
    <n v="0"/>
    <n v="182.136"/>
    <x v="1"/>
  </r>
  <r>
    <n v="1"/>
    <s v="NAMJEŠTAJ"/>
    <x v="1"/>
    <s v="RC/0014"/>
    <s v="05"/>
    <s v="KLUPA ŠKOLSKA"/>
    <s v="01.97"/>
    <s v="KOM"/>
    <n v="1"/>
    <n v="455.34"/>
    <n v="455.34"/>
    <n v="0"/>
    <n v="182.136"/>
    <x v="1"/>
  </r>
  <r>
    <n v="1"/>
    <s v="NAMJEŠTAJ"/>
    <x v="1"/>
    <s v="RC/0015"/>
    <s v="05"/>
    <s v="KLUPA ŠKOLSKA"/>
    <s v="01.97"/>
    <s v="KOM"/>
    <n v="1"/>
    <n v="455.34"/>
    <n v="455.34"/>
    <n v="0"/>
    <n v="182.136"/>
    <x v="1"/>
  </r>
  <r>
    <n v="1"/>
    <s v="NAMJEŠTAJ"/>
    <x v="1"/>
    <s v="RC/0016"/>
    <s v="05"/>
    <s v="KLUPA ŠKOLSKA"/>
    <s v="01.97"/>
    <s v="KOM"/>
    <n v="1"/>
    <n v="455.34"/>
    <n v="455.34"/>
    <n v="0"/>
    <n v="182.136"/>
    <x v="1"/>
  </r>
  <r>
    <n v="1"/>
    <s v="NAMJEŠTAJ"/>
    <x v="1"/>
    <s v="RC/0017"/>
    <s v="05"/>
    <s v="KLUPA ŠKOLSKA"/>
    <s v="01.97"/>
    <s v="KOM"/>
    <n v="1"/>
    <n v="455.34"/>
    <n v="455.34"/>
    <n v="0"/>
    <n v="182.136"/>
    <x v="1"/>
  </r>
  <r>
    <n v="1"/>
    <s v="NAMJEŠTAJ"/>
    <x v="1"/>
    <s v="RC/0018"/>
    <s v="05"/>
    <s v="KLUPA ŠKOLSKA"/>
    <s v="01.97"/>
    <s v="KOM"/>
    <n v="1"/>
    <n v="455.34"/>
    <n v="455.34"/>
    <n v="0"/>
    <n v="182.136"/>
    <x v="1"/>
  </r>
  <r>
    <n v="1"/>
    <s v="NAMJEŠTAJ"/>
    <x v="1"/>
    <s v="RC/0019"/>
    <s v="05"/>
    <s v="KLUPA ŠKOLSKA"/>
    <s v="01.97"/>
    <s v="KOM"/>
    <n v="1"/>
    <n v="455.34"/>
    <n v="455.34"/>
    <n v="0"/>
    <n v="182.136"/>
    <x v="1"/>
  </r>
  <r>
    <n v="1"/>
    <s v="NAMJEŠTAJ"/>
    <x v="1"/>
    <s v="RC/0021"/>
    <s v="05"/>
    <s v="STOLICA SA NASLONOM"/>
    <s v="01.97"/>
    <s v="KOM"/>
    <n v="1"/>
    <n v="114.64"/>
    <n v="114.64"/>
    <n v="0"/>
    <n v="45.856000000000002"/>
    <x v="1"/>
  </r>
  <r>
    <n v="1"/>
    <s v="NAMJEŠTAJ"/>
    <x v="1"/>
    <s v="RC/0022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23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24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25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26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27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28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30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31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32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33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34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35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36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37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38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39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40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41"/>
    <s v="RC"/>
    <s v="STOLICA SA NASLONOM"/>
    <s v="01.97"/>
    <s v="KOM"/>
    <n v="1"/>
    <n v="114.64"/>
    <n v="114.64"/>
    <n v="0"/>
    <n v="45.856000000000002"/>
    <x v="1"/>
  </r>
  <r>
    <n v="1"/>
    <s v="NAMJEŠTAJ"/>
    <x v="1"/>
    <s v="RC/0047"/>
    <s v="RC"/>
    <s v="STOL METALNI"/>
    <s v="01.97"/>
    <s v="KOM"/>
    <n v="1"/>
    <n v="141.34"/>
    <n v="141.34"/>
    <n v="0"/>
    <n v="56.536000000000001"/>
    <x v="1"/>
  </r>
  <r>
    <n v="1"/>
    <s v="NAMJEŠTAJ"/>
    <x v="1"/>
    <s v="RC/0048"/>
    <s v="RC"/>
    <s v="STOL METALNI"/>
    <s v="01.97"/>
    <s v="KOM"/>
    <n v="1"/>
    <n v="141.34"/>
    <n v="141.34"/>
    <n v="0"/>
    <n v="56.536000000000001"/>
    <x v="1"/>
  </r>
  <r>
    <n v="1"/>
    <s v="NAMJEŠTAJ"/>
    <x v="1"/>
    <s v="RC/0050"/>
    <s v="RC"/>
    <s v="ORMAR METALNI ZELENI"/>
    <s v="01.97"/>
    <s v="KOM"/>
    <n v="1"/>
    <n v="1053.48"/>
    <n v="1053.48"/>
    <n v="0"/>
    <n v="421.39200000000005"/>
    <x v="1"/>
  </r>
  <r>
    <n v="1"/>
    <s v="NAMJEŠTAJ"/>
    <x v="1"/>
    <s v="R-2/0121"/>
    <s v="R2"/>
    <s v="VJEŠALICA STOJEĆA"/>
    <s v="01.97"/>
    <s v="KOM"/>
    <n v="1"/>
    <n v="28.27"/>
    <n v="28.27"/>
    <n v="0"/>
    <n v="11.308"/>
    <x v="1"/>
  </r>
  <r>
    <n v="1"/>
    <s v="NAMJEŠTAJ"/>
    <x v="1"/>
    <s v="R-2/0166"/>
    <s v="R2"/>
    <s v="STOLICA BEZ NASLONA"/>
    <s v="01.97"/>
    <s v="KOM"/>
    <n v="1"/>
    <n v="70.7"/>
    <n v="70.7"/>
    <n v="0"/>
    <n v="28.28"/>
    <x v="1"/>
  </r>
  <r>
    <n v="1"/>
    <s v="NAMJEŠTAJ"/>
    <x v="1"/>
    <s v="R-2/0207"/>
    <s v="R2"/>
    <s v="STOL RADNI"/>
    <s v="01.97"/>
    <s v="KOM"/>
    <n v="1"/>
    <n v="2181.87"/>
    <n v="2181.87"/>
    <n v="0"/>
    <n v="872.74800000000005"/>
    <x v="1"/>
  </r>
  <r>
    <n v="1"/>
    <s v="NAMJEŠTAJ"/>
    <x v="1"/>
    <s v="R-2/0208"/>
    <s v="R2"/>
    <s v="STOL RADNI"/>
    <s v="01.97"/>
    <s v="KOM"/>
    <n v="1"/>
    <n v="2181.87"/>
    <n v="2181.87"/>
    <n v="0"/>
    <n v="872.74800000000005"/>
    <x v="1"/>
  </r>
  <r>
    <n v="1"/>
    <s v="NAMJEŠTAJ"/>
    <x v="1"/>
    <s v="R-2/0211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s v="R-2/0212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s v="R-2/0215"/>
    <s v="R2"/>
    <s v="FOTELJA"/>
    <s v="01.97"/>
    <s v="KOM"/>
    <n v="1"/>
    <n v="565.64"/>
    <n v="565.64"/>
    <n v="0"/>
    <n v="226.256"/>
    <x v="1"/>
  </r>
  <r>
    <n v="1"/>
    <s v="NAMJEŠTAJ"/>
    <x v="1"/>
    <s v="R-2/0273"/>
    <s v="R2"/>
    <s v="VITRINA REGAL 8 ELEMENATA"/>
    <s v="01.97"/>
    <s v="KOM"/>
    <n v="1"/>
    <n v="4278.93"/>
    <n v="4278.93"/>
    <n v="0"/>
    <n v="1711.5720000000001"/>
    <x v="1"/>
  </r>
  <r>
    <n v="1"/>
    <s v="NAMJEŠTAJ"/>
    <x v="1"/>
    <s v="R-2/0277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s v="R-2/0279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s v="R-2/0280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s v="R-2/0283"/>
    <s v="R2"/>
    <s v="STOLICA TAPICIRANA/PROC."/>
    <s v="01.97"/>
    <s v="KOM"/>
    <n v="1"/>
    <n v="141.32"/>
    <n v="141.32"/>
    <n v="0"/>
    <n v="56.527999999999999"/>
    <x v="1"/>
  </r>
  <r>
    <n v="1"/>
    <s v="NAMJEŠTAJ"/>
    <x v="1"/>
    <s v="R-2/0290"/>
    <s v="R2"/>
    <s v="STOLICA BEZ NASLONA"/>
    <s v="01.97"/>
    <s v="KOM"/>
    <n v="1"/>
    <n v="452.18"/>
    <n v="452.18"/>
    <n v="0"/>
    <n v="180.87200000000001"/>
    <x v="1"/>
  </r>
  <r>
    <n v="1"/>
    <s v="NAMJEŠTAJ"/>
    <x v="1"/>
    <s v="R-2/0291"/>
    <s v="R2"/>
    <s v="STOLICA BEZ NASLONA"/>
    <s v="01.97"/>
    <s v="KOM"/>
    <n v="1"/>
    <n v="452.19"/>
    <n v="452.19"/>
    <n v="0"/>
    <n v="180.876"/>
    <x v="1"/>
  </r>
  <r>
    <n v="1"/>
    <s v="NAMJEŠTAJ"/>
    <x v="1"/>
    <s v="R-2/0347"/>
    <s v="R2"/>
    <s v="STOLICA NT. VEL. 5"/>
    <s v="01.97"/>
    <s v="KOM"/>
    <n v="1"/>
    <n v="114.71"/>
    <n v="114.71"/>
    <n v="0"/>
    <n v="45.884"/>
    <x v="1"/>
  </r>
  <r>
    <n v="1"/>
    <s v="NAMJEŠTAJ"/>
    <x v="1"/>
    <s v="R-2/0373"/>
    <s v="R2"/>
    <s v="STOLICA BEZ NASLONA"/>
    <s v="01.97"/>
    <s v="KOM"/>
    <n v="1"/>
    <n v="56.57"/>
    <n v="56.57"/>
    <n v="0"/>
    <n v="22.628"/>
    <x v="1"/>
  </r>
  <r>
    <n v="1"/>
    <s v="NAMJEŠTAJ"/>
    <x v="1"/>
    <s v="R-2/0374"/>
    <s v="R2"/>
    <s v="STOLICA NA VIJAK"/>
    <s v="01.97"/>
    <s v="KOM"/>
    <n v="1"/>
    <n v="565.22"/>
    <n v="565.22"/>
    <n v="0"/>
    <n v="226.08800000000002"/>
    <x v="1"/>
  </r>
  <r>
    <n v="1"/>
    <s v="NAMJEŠTAJ"/>
    <x v="1"/>
    <s v="R-2/0375"/>
    <s v="R2"/>
    <s v="STOLICA NA VIJAK"/>
    <s v="01.97"/>
    <s v="KOM"/>
    <n v="1"/>
    <n v="565.22"/>
    <n v="565.22"/>
    <n v="0"/>
    <n v="226.08800000000002"/>
    <x v="1"/>
  </r>
  <r>
    <n v="1"/>
    <s v="NAMJEŠTAJ"/>
    <x v="1"/>
    <s v="R-2/0392"/>
    <s v="R2"/>
    <s v="STOLICA"/>
    <s v="01.97"/>
    <s v="KOM"/>
    <n v="1"/>
    <n v="141.33000000000001"/>
    <n v="141.33000000000001"/>
    <n v="0"/>
    <n v="56.532000000000011"/>
    <x v="1"/>
  </r>
  <r>
    <n v="1"/>
    <s v="NAMJEŠTAJ"/>
    <x v="1"/>
    <s v="R-2/0488"/>
    <s v="R2"/>
    <s v="STOLICA AF 70012"/>
    <s v="01.97"/>
    <s v="KOM"/>
    <n v="1"/>
    <n v="61.4"/>
    <n v="61.4"/>
    <n v="0"/>
    <n v="24.560000000000002"/>
    <x v="1"/>
  </r>
  <r>
    <n v="1"/>
    <s v="NAMJEŠTAJ"/>
    <x v="1"/>
    <s v="R-2/0492"/>
    <s v="R2"/>
    <s v="VITRINA S MODELIMA"/>
    <s v="01.97"/>
    <s v="KOM"/>
    <n v="1"/>
    <n v="491.71"/>
    <n v="491.71"/>
    <n v="0"/>
    <n v="196.684"/>
    <x v="1"/>
  </r>
  <r>
    <n v="1"/>
    <s v="NAMJEŠTAJ"/>
    <x v="1"/>
    <s v="R-2/0493"/>
    <s v="R2"/>
    <s v="VITRINA S MODELIMA"/>
    <s v="01.97"/>
    <s v="KOM"/>
    <n v="1"/>
    <n v="491.71"/>
    <n v="491.71"/>
    <n v="0"/>
    <n v="196.684"/>
    <x v="1"/>
  </r>
  <r>
    <n v="1"/>
    <s v="NAMJEŠTAJ"/>
    <x v="1"/>
    <s v="R-2/0494"/>
    <s v="R2"/>
    <s v="VITRINA S MODELIMA"/>
    <s v="01.97"/>
    <s v="KOM"/>
    <n v="1"/>
    <n v="491.71"/>
    <n v="491.71"/>
    <n v="0"/>
    <n v="196.684"/>
    <x v="1"/>
  </r>
  <r>
    <n v="1"/>
    <s v="NAMJEŠTAJ"/>
    <x v="1"/>
    <s v="R-2/0495"/>
    <s v="R2"/>
    <s v="VITRINA S MODELIMA"/>
    <s v="01.97"/>
    <s v="KOM"/>
    <n v="1"/>
    <n v="491.73"/>
    <n v="491.73"/>
    <n v="0"/>
    <n v="196.69200000000001"/>
    <x v="1"/>
  </r>
  <r>
    <n v="1"/>
    <s v="NAMJEŠTAJ"/>
    <x v="1"/>
    <s v="R-2/0510"/>
    <s v="R2"/>
    <s v="STOLICA AF 70012"/>
    <s v="01.97"/>
    <s v="KOM"/>
    <n v="1"/>
    <n v="61.4"/>
    <n v="61.4"/>
    <n v="0"/>
    <n v="24.560000000000002"/>
    <x v="1"/>
  </r>
  <r>
    <n v="1"/>
    <s v="NAMJEŠTAJ"/>
    <x v="1"/>
    <s v="R-2/0511"/>
    <s v="R2"/>
    <s v="STOLICA AF 70012"/>
    <s v="01.97"/>
    <s v="KOM"/>
    <n v="1"/>
    <n v="61.4"/>
    <n v="61.4"/>
    <n v="0"/>
    <n v="24.560000000000002"/>
    <x v="1"/>
  </r>
  <r>
    <n v="1"/>
    <s v="NAMJEŠTAJ"/>
    <x v="1"/>
    <s v="R-2/0512"/>
    <s v="R2"/>
    <s v="STOLICA AF 70012"/>
    <s v="01.97"/>
    <s v="KOM"/>
    <n v="1"/>
    <n v="61.4"/>
    <n v="61.4"/>
    <n v="0"/>
    <n v="24.560000000000002"/>
    <x v="1"/>
  </r>
  <r>
    <n v="1"/>
    <s v="NAMJEŠTAJ"/>
    <x v="1"/>
    <s v="R-2/0544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s v="R-2/0614"/>
    <s v="R2"/>
    <s v="STOLICA STARA"/>
    <s v="01.97"/>
    <s v="KOM"/>
    <n v="1"/>
    <n v="56.51"/>
    <n v="56.51"/>
    <n v="0"/>
    <n v="22.603999999999999"/>
    <x v="1"/>
  </r>
  <r>
    <n v="1"/>
    <s v="NAMJEŠTAJ"/>
    <x v="1"/>
    <s v="R-2/0707"/>
    <s v="CIP"/>
    <s v="ORMAR ZA KNJIGE"/>
    <s v="01.97"/>
    <s v="KOM"/>
    <n v="1"/>
    <n v="1413.09"/>
    <n v="1413.09"/>
    <n v="0"/>
    <n v="565.23599999999999"/>
    <x v="1"/>
  </r>
  <r>
    <n v="1"/>
    <s v="NAMJEŠTAJ"/>
    <x v="1"/>
    <s v="R-2/0818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s v="R-2/0819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s v="R-2/0914"/>
    <s v="R2"/>
    <s v="STOL POSTOLJE ZA MODELE"/>
    <s v="01.97"/>
    <s v="KOM"/>
    <n v="1"/>
    <n v="113.04"/>
    <n v="113.04"/>
    <n v="0"/>
    <n v="45.216000000000008"/>
    <x v="1"/>
  </r>
  <r>
    <n v="1"/>
    <s v="NAMJEŠTAJ"/>
    <x v="1"/>
    <s v="R-2/0916"/>
    <s v="R2"/>
    <s v="STOLICA BEZ NASLONA STARA"/>
    <s v="01.97"/>
    <s v="KOM"/>
    <n v="1"/>
    <n v="56.53"/>
    <n v="56.53"/>
    <n v="0"/>
    <n v="22.612000000000002"/>
    <x v="1"/>
  </r>
  <r>
    <n v="1"/>
    <s v="NAMJEŠTAJ"/>
    <x v="1"/>
    <s v="R-2/0939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s v="R-2/1022"/>
    <s v="R2"/>
    <s v="STOLICA AF 70012"/>
    <s v="01.97"/>
    <s v="KOM"/>
    <n v="1"/>
    <n v="61.4"/>
    <n v="61.4"/>
    <n v="0"/>
    <n v="24.560000000000002"/>
    <x v="1"/>
  </r>
  <r>
    <n v="1"/>
    <s v="NAMJEŠTAJ"/>
    <x v="1"/>
    <s v="R-2/1026"/>
    <s v="R2"/>
    <s v="POLUFOTELJA"/>
    <s v="01.97"/>
    <s v="KOM"/>
    <n v="1"/>
    <n v="226.11"/>
    <n v="226.11"/>
    <n v="0"/>
    <n v="90.444000000000017"/>
    <x v="1"/>
  </r>
  <r>
    <n v="1"/>
    <s v="NAMJEŠTAJ"/>
    <x v="1"/>
    <s v="R-2/1031"/>
    <s v="R2"/>
    <s v="STOLICA AF 70012"/>
    <s v="01.97"/>
    <s v="KOM"/>
    <n v="1"/>
    <n v="61.4"/>
    <n v="61.4"/>
    <n v="0"/>
    <n v="24.560000000000002"/>
    <x v="1"/>
  </r>
  <r>
    <n v="1"/>
    <s v="NAMJEŠTAJ"/>
    <x v="1"/>
    <s v="R-2/1033"/>
    <s v="R2"/>
    <s v="STOLICA AF 70012"/>
    <s v="01.97"/>
    <s v="KOM"/>
    <n v="1"/>
    <n v="61.33"/>
    <n v="61.33"/>
    <n v="0"/>
    <n v="24.532"/>
    <x v="1"/>
  </r>
  <r>
    <n v="1"/>
    <s v="NAMJEŠTAJ"/>
    <x v="1"/>
    <s v="R-2/1045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s v="R-2/1388"/>
    <s v="R2"/>
    <s v="ORMARIĆ METALNI S 13LADIC"/>
    <s v="07.05"/>
    <s v="KOM"/>
    <n v="1"/>
    <n v="899.01"/>
    <n v="899.01"/>
    <n v="0"/>
    <n v="359.60400000000004"/>
    <x v="1"/>
  </r>
  <r>
    <n v="1"/>
    <s v="NAMJEŠTAJ"/>
    <x v="1"/>
    <s v="R-2/1394"/>
    <s v="R2"/>
    <s v="STOLAC AS/CRNA KOŽA"/>
    <s v="01.06"/>
    <s v="KOM"/>
    <n v="1"/>
    <n v="299"/>
    <n v="299"/>
    <n v="0"/>
    <n v="119.60000000000001"/>
    <x v="1"/>
  </r>
  <r>
    <n v="1"/>
    <s v="NAMJEŠTAJ"/>
    <x v="1"/>
    <s v="R-2/1469"/>
    <s v="R2"/>
    <s v="STOLAC KONFERENC. CRNI"/>
    <n v="10.07"/>
    <s v="KOM"/>
    <n v="1"/>
    <n v="216.87"/>
    <n v="216.87"/>
    <n v="0"/>
    <n v="86.748000000000005"/>
    <x v="1"/>
  </r>
  <r>
    <n v="1"/>
    <s v="NAMJEŠTAJ"/>
    <x v="1"/>
    <s v="R-2/1545"/>
    <s v="R2"/>
    <s v="STOL RADNI"/>
    <s v="04.09"/>
    <s v="KOM"/>
    <n v="1"/>
    <n v="1046.76"/>
    <n v="1003.18"/>
    <n v="43.58"/>
    <n v="418.70400000000001"/>
    <x v="1"/>
  </r>
  <r>
    <n v="1"/>
    <s v="NAMJEŠTAJ"/>
    <x v="1"/>
    <s v="R-2/1546"/>
    <s v="R2"/>
    <s v="POKRETNA KAZETA"/>
    <s v="04.09"/>
    <s v="KOM"/>
    <n v="1"/>
    <n v="925.44"/>
    <n v="886.88"/>
    <n v="38.56"/>
    <n v="370.17600000000004"/>
    <x v="1"/>
  </r>
  <r>
    <n v="1"/>
    <s v="NAMJEŠTAJ"/>
    <x v="1"/>
    <s v="R-2/1547"/>
    <s v="R2"/>
    <s v="ORMAR VISOKI"/>
    <s v="04.09"/>
    <s v="KOM"/>
    <n v="1"/>
    <n v="1438.63"/>
    <n v="1378.7"/>
    <n v="59.93"/>
    <n v="575.45200000000011"/>
    <x v="1"/>
  </r>
  <r>
    <n v="1"/>
    <s v="NAMJEŠTAJ"/>
    <x v="1"/>
    <s v="R-2/1548"/>
    <s v="R2"/>
    <s v="FOTELJA UREDSKA"/>
    <s v="04.09"/>
    <s v="KOM"/>
    <n v="1"/>
    <n v="575.35"/>
    <n v="551.39"/>
    <n v="23.96"/>
    <n v="230.14000000000001"/>
    <x v="1"/>
  </r>
  <r>
    <n v="1"/>
    <s v="NAMJEŠTAJ"/>
    <x v="1"/>
    <s v="R-2/1581"/>
    <s v="R2"/>
    <s v="POLICE LABORAT.105x90x287"/>
    <s v="09.09"/>
    <s v="KOM"/>
    <n v="1"/>
    <n v="1937.25"/>
    <n v="1755.66"/>
    <n v="181.59"/>
    <n v="774.90000000000009"/>
    <x v="1"/>
  </r>
  <r>
    <n v="1"/>
    <s v="NAMJEŠTAJ"/>
    <x v="1"/>
    <s v="R-2/1667"/>
    <s v="R2"/>
    <s v="STOLAC UREDSKI"/>
    <n v="11.11"/>
    <s v="KOM"/>
    <n v="1"/>
    <n v="701.1"/>
    <n v="445.5"/>
    <n v="255.6"/>
    <n v="280.44"/>
    <x v="1"/>
  </r>
  <r>
    <n v="1"/>
    <s v="NAMJEŠTAJ"/>
    <x v="1"/>
    <s v="R-2/1760"/>
    <s v="R2"/>
    <s v="ORMAR VISOKI 320x75x42"/>
    <n v="12.14"/>
    <s v="KOM"/>
    <n v="1"/>
    <n v="8371.4500000000007"/>
    <n v="2092.86"/>
    <n v="6278.59"/>
    <n v="6278.59"/>
    <x v="0"/>
  </r>
  <r>
    <n v="1"/>
    <s v="NAMJEŠTAJ"/>
    <x v="1"/>
    <s v="R-3/0005"/>
    <s v="R3"/>
    <s v="STOL PISAČI KAMNIK/PROC."/>
    <s v="01.97"/>
    <s v="KOM"/>
    <n v="1"/>
    <n v="1639.12"/>
    <n v="1639.12"/>
    <n v="0"/>
    <n v="655.64800000000002"/>
    <x v="1"/>
  </r>
  <r>
    <n v="1"/>
    <s v="NAMJEŠTAJ"/>
    <x v="1"/>
    <s v="R-3/0068"/>
    <s v="R3"/>
    <s v="STOL PISAĆI"/>
    <s v="01.97"/>
    <s v="KOM"/>
    <n v="1"/>
    <n v="1695.68"/>
    <n v="1695.68"/>
    <n v="0"/>
    <n v="678.27200000000005"/>
    <x v="1"/>
  </r>
  <r>
    <n v="1"/>
    <s v="NAMJEŠTAJ"/>
    <x v="1"/>
    <s v="R-3/0071"/>
    <s v="R3"/>
    <s v="FOTELJA AMBASADOR/PROC."/>
    <s v="01.97"/>
    <s v="KOM"/>
    <n v="1"/>
    <n v="904.34"/>
    <n v="904.34"/>
    <n v="0"/>
    <n v="361.73600000000005"/>
    <x v="1"/>
  </r>
  <r>
    <n v="1"/>
    <s v="NAMJEŠTAJ"/>
    <x v="1"/>
    <s v="R-3/0072"/>
    <s v="R3"/>
    <s v="FOTELJA AMBASADOR/PROC."/>
    <s v="01.97"/>
    <s v="KOM"/>
    <n v="1"/>
    <n v="904.34"/>
    <n v="904.34"/>
    <n v="0"/>
    <n v="361.73600000000005"/>
    <x v="1"/>
  </r>
  <r>
    <n v="1"/>
    <s v="NAMJEŠTAJ"/>
    <x v="1"/>
    <s v="R-3/0073"/>
    <s v="R3"/>
    <s v="ORMARIĆ S LADICAMA"/>
    <s v="01.97"/>
    <s v="KOM"/>
    <n v="1"/>
    <n v="396.43"/>
    <n v="396.43"/>
    <n v="0"/>
    <n v="158.572"/>
    <x v="1"/>
  </r>
  <r>
    <n v="1"/>
    <s v="NAMJEŠTAJ"/>
    <x v="1"/>
    <s v="R-3/0074"/>
    <s v="R3"/>
    <s v="ORMAR DVOKRILNI(NOGICE)"/>
    <s v="01.97"/>
    <s v="KOM"/>
    <n v="1"/>
    <n v="2091.35"/>
    <n v="2091.35"/>
    <n v="0"/>
    <n v="836.54"/>
    <x v="1"/>
  </r>
  <r>
    <n v="1"/>
    <s v="NAMJEŠTAJ"/>
    <x v="1"/>
    <s v="R-3/0075"/>
    <s v="R3"/>
    <s v="ORMAR S KLIZNIM VRATIMA"/>
    <s v="01.97"/>
    <s v="KOM"/>
    <n v="1"/>
    <n v="1413.09"/>
    <n v="1413.09"/>
    <n v="0"/>
    <n v="565.23599999999999"/>
    <x v="1"/>
  </r>
  <r>
    <n v="1"/>
    <s v="NAMJEŠTAJ"/>
    <x v="1"/>
    <s v="R-3/0076"/>
    <s v="R3"/>
    <s v="ORMAR S POLICAMA OTVORENI"/>
    <s v="01.97"/>
    <s v="KOM"/>
    <n v="1"/>
    <n v="1413.09"/>
    <n v="1413.09"/>
    <n v="0"/>
    <n v="565.23599999999999"/>
    <x v="1"/>
  </r>
  <r>
    <n v="1"/>
    <s v="NAMJEŠTAJ"/>
    <x v="1"/>
    <s v="R-3/0077"/>
    <s v="R3"/>
    <s v="ORMAR S POLICAMA OTVORENI"/>
    <s v="01.97"/>
    <s v="KOM"/>
    <n v="1"/>
    <n v="1413.09"/>
    <n v="1413.09"/>
    <n v="0"/>
    <n v="565.23599999999999"/>
    <x v="1"/>
  </r>
  <r>
    <n v="1"/>
    <s v="NAMJEŠTAJ"/>
    <x v="1"/>
    <s v="R-3/0078"/>
    <s v="R3"/>
    <s v="ORMAR S POLICAMA OTVORENI"/>
    <s v="01.97"/>
    <s v="KOM"/>
    <n v="1"/>
    <n v="1413.09"/>
    <n v="1413.09"/>
    <n v="0"/>
    <n v="565.23599999999999"/>
    <x v="1"/>
  </r>
  <r>
    <n v="1"/>
    <s v="NAMJEŠTAJ"/>
    <x v="1"/>
    <s v="R-3/0079"/>
    <s v="R3"/>
    <s v="ORMAR S POLICAMA OTVORENI"/>
    <s v="01.97"/>
    <s v="KOM"/>
    <n v="1"/>
    <n v="1413.09"/>
    <n v="1413.09"/>
    <n v="0"/>
    <n v="565.23599999999999"/>
    <x v="1"/>
  </r>
  <r>
    <n v="1"/>
    <s v="NAMJEŠTAJ"/>
    <x v="1"/>
    <s v="R-3/0080"/>
    <s v="R3"/>
    <s v="ORMAR DVOKRILNI+JEDNOKR."/>
    <s v="01.97"/>
    <s v="KOM"/>
    <n v="1"/>
    <n v="1413.13"/>
    <n v="1413.13"/>
    <n v="0"/>
    <n v="565.25200000000007"/>
    <x v="1"/>
  </r>
  <r>
    <n v="1"/>
    <s v="NAMJEŠTAJ"/>
    <x v="1"/>
    <s v="R-3/0081"/>
    <s v="R3"/>
    <s v="ORMAR DVOKRILNI"/>
    <s v="01.97"/>
    <s v="KOM"/>
    <n v="1"/>
    <n v="847.91"/>
    <n v="847.91"/>
    <n v="0"/>
    <n v="339.16399999999999"/>
    <x v="1"/>
  </r>
  <r>
    <n v="1"/>
    <s v="NAMJEŠTAJ"/>
    <x v="1"/>
    <s v="R-3/0082"/>
    <s v="R3"/>
    <s v="ORMAR DVOKRILNI GARDEROB"/>
    <s v="01.97"/>
    <s v="KOM"/>
    <n v="1"/>
    <n v="282.61"/>
    <n v="282.61"/>
    <n v="0"/>
    <n v="113.04400000000001"/>
    <x v="1"/>
  </r>
  <r>
    <n v="1"/>
    <s v="NAMJEŠTAJ"/>
    <x v="1"/>
    <s v="R-3/0083"/>
    <s v="R3"/>
    <s v="ORMAR TROKRILNI /PROC."/>
    <s v="01.97"/>
    <s v="KOM"/>
    <n v="1"/>
    <n v="474.43"/>
    <n v="474.43"/>
    <n v="0"/>
    <n v="189.77200000000002"/>
    <x v="1"/>
  </r>
  <r>
    <n v="1"/>
    <s v="NAMJEŠTAJ"/>
    <x v="1"/>
    <s v="R-3/0094"/>
    <s v="R3"/>
    <s v="STOLICA JADRAN"/>
    <s v="01.97"/>
    <s v="KOM"/>
    <n v="1"/>
    <n v="424.65"/>
    <n v="424.65"/>
    <n v="0"/>
    <n v="169.86"/>
    <x v="1"/>
  </r>
  <r>
    <n v="1"/>
    <s v="NAMJEŠTAJ"/>
    <x v="1"/>
    <s v="R-3/0103"/>
    <s v="R3"/>
    <s v="STOLICA JADRAN"/>
    <s v="01.97"/>
    <s v="KOM"/>
    <n v="1"/>
    <n v="424.65"/>
    <n v="424.65"/>
    <n v="0"/>
    <n v="169.86"/>
    <x v="1"/>
  </r>
  <r>
    <n v="1"/>
    <s v="NAMJEŠTAJ"/>
    <x v="1"/>
    <s v="R-3/0114"/>
    <s v="R3"/>
    <s v="STOL CRNI KAMNIK/PROC."/>
    <s v="01.97"/>
    <s v="KOM"/>
    <n v="1"/>
    <n v="476.98"/>
    <n v="476.98"/>
    <n v="0"/>
    <n v="190.79200000000003"/>
    <x v="1"/>
  </r>
  <r>
    <n v="1"/>
    <s v="NAMJEŠTAJ"/>
    <x v="1"/>
    <s v="R-3/0115"/>
    <s v="R3"/>
    <s v="STOL CRNI KAMNIK/PROC."/>
    <s v="01.97"/>
    <s v="KOM"/>
    <n v="1"/>
    <n v="476.98"/>
    <n v="476.98"/>
    <n v="0"/>
    <n v="190.79200000000003"/>
    <x v="1"/>
  </r>
  <r>
    <n v="1"/>
    <s v="NAMJEŠTAJ"/>
    <x v="1"/>
    <s v="R-3/0125"/>
    <s v="R3"/>
    <s v="ORMAR SA KLIZNIM VRATIMA"/>
    <s v="01.97"/>
    <s v="KOM"/>
    <n v="1"/>
    <n v="1130.46"/>
    <n v="1130.46"/>
    <n v="0"/>
    <n v="452.18400000000003"/>
    <x v="1"/>
  </r>
  <r>
    <n v="1"/>
    <s v="NAMJEŠTAJ"/>
    <x v="1"/>
    <s v="R-3/0128"/>
    <s v="R3"/>
    <s v="STOLICA JADRAN"/>
    <s v="01.97"/>
    <s v="KOM"/>
    <n v="1"/>
    <n v="424.65"/>
    <n v="424.65"/>
    <n v="0"/>
    <n v="169.86"/>
    <x v="1"/>
  </r>
  <r>
    <n v="1"/>
    <s v="NAMJEŠTAJ"/>
    <x v="1"/>
    <s v="R-3/0139"/>
    <s v="R3"/>
    <s v="ORMARIĆ NA NOGICAMA/PROC."/>
    <s v="01.97"/>
    <s v="KOM"/>
    <n v="1"/>
    <n v="474.43"/>
    <n v="474.43"/>
    <n v="0"/>
    <n v="189.77200000000002"/>
    <x v="1"/>
  </r>
  <r>
    <n v="1"/>
    <s v="NAMJEŠTAJ"/>
    <x v="1"/>
    <s v="R-3/0140"/>
    <s v="R3"/>
    <s v="ORMARIĆ DVOKRILNI"/>
    <s v="01.97"/>
    <s v="KOM"/>
    <n v="1"/>
    <n v="1978.3"/>
    <n v="1978.3"/>
    <n v="0"/>
    <n v="791.32"/>
    <x v="1"/>
  </r>
  <r>
    <n v="1"/>
    <s v="NAMJEŠTAJ"/>
    <x v="1"/>
    <s v="R-3/0141"/>
    <s v="R3"/>
    <s v="ORMARIĆ DVOKRILNI"/>
    <s v="01.97"/>
    <s v="KOM"/>
    <n v="1"/>
    <n v="1978.29"/>
    <n v="1978.29"/>
    <n v="0"/>
    <n v="791.31600000000003"/>
    <x v="1"/>
  </r>
  <r>
    <n v="1"/>
    <s v="NAMJEŠTAJ"/>
    <x v="1"/>
    <s v="R-3/0161"/>
    <s v="R3"/>
    <s v="ORMARIĆ S POLICAMA/PROC."/>
    <s v="01.97"/>
    <s v="KOM"/>
    <n v="1"/>
    <n v="847.91"/>
    <n v="847.91"/>
    <n v="0"/>
    <n v="339.16399999999999"/>
    <x v="1"/>
  </r>
  <r>
    <n v="1"/>
    <s v="NAMJEŠTAJ"/>
    <x v="1"/>
    <s v="R-3/0240"/>
    <s v="R3"/>
    <s v="STOL PISAĆI"/>
    <s v="01.97"/>
    <s v="KOM"/>
    <n v="1"/>
    <n v="367.39"/>
    <n v="367.39"/>
    <n v="0"/>
    <n v="146.95599999999999"/>
    <x v="1"/>
  </r>
  <r>
    <n v="1"/>
    <s v="NAMJEŠTAJ"/>
    <x v="1"/>
    <s v="R-3/0241"/>
    <s v="R3"/>
    <s v="ORMARIĆ S LADICAMA"/>
    <s v="01.97"/>
    <s v="KOM"/>
    <n v="1"/>
    <n v="396.36"/>
    <n v="396.36"/>
    <n v="0"/>
    <n v="158.54400000000001"/>
    <x v="1"/>
  </r>
  <r>
    <n v="1"/>
    <s v="NAMJEŠTAJ"/>
    <x v="1"/>
    <s v="R-3/0266"/>
    <s v="R3"/>
    <s v="ORMAR DVOKRILNI STAKLENI"/>
    <s v="01.97"/>
    <s v="KOM"/>
    <n v="1"/>
    <n v="56.54"/>
    <n v="56.54"/>
    <n v="0"/>
    <n v="22.616"/>
    <x v="1"/>
  </r>
  <r>
    <n v="1"/>
    <s v="NAMJEŠTAJ"/>
    <x v="1"/>
    <s v="R-3/0267"/>
    <s v="R3"/>
    <s v="ORMAR DVOKRILNI STAKLENI"/>
    <s v="01.97"/>
    <s v="KOM"/>
    <n v="1"/>
    <n v="56.53"/>
    <n v="56.53"/>
    <n v="0"/>
    <n v="22.612000000000002"/>
    <x v="1"/>
  </r>
  <r>
    <n v="1"/>
    <s v="NAMJEŠTAJ"/>
    <x v="1"/>
    <s v="R-3/0271"/>
    <s v="R3"/>
    <s v="TRONOŽAC OKRUGLI"/>
    <s v="01.97"/>
    <s v="KOM"/>
    <n v="1"/>
    <n v="56.52"/>
    <n v="56.52"/>
    <n v="0"/>
    <n v="22.608000000000004"/>
    <x v="1"/>
  </r>
  <r>
    <n v="1"/>
    <s v="NAMJEŠTAJ"/>
    <x v="1"/>
    <s v="R-3/0304"/>
    <s v="R3"/>
    <s v="FOTELJA KOŽNA MANJA"/>
    <s v="01.97"/>
    <s v="KOM"/>
    <n v="1"/>
    <n v="1978.29"/>
    <n v="1978.29"/>
    <n v="0"/>
    <n v="791.31600000000003"/>
    <x v="1"/>
  </r>
  <r>
    <n v="1"/>
    <s v="NAMJEŠTAJ"/>
    <x v="1"/>
    <s v="R-3/0305"/>
    <s v="R3"/>
    <s v="FOTELJA KOŽNA MANJA"/>
    <s v="01.97"/>
    <s v="KOM"/>
    <n v="1"/>
    <n v="1978.3"/>
    <n v="1978.3"/>
    <n v="0"/>
    <n v="791.32"/>
    <x v="1"/>
  </r>
  <r>
    <n v="1"/>
    <s v="NAMJEŠTAJ"/>
    <x v="1"/>
    <s v="R-3/0475"/>
    <s v="R3"/>
    <s v="KLUPICE (IZRADA 1-9)"/>
    <n v="10.99"/>
    <s v="KOM"/>
    <n v="1"/>
    <n v="424.59"/>
    <n v="424.59"/>
    <n v="0"/>
    <n v="169.83600000000001"/>
    <x v="1"/>
  </r>
  <r>
    <n v="1"/>
    <s v="NAMJEŠTAJ"/>
    <x v="1"/>
    <s v="R-3/0489"/>
    <s v="R3"/>
    <s v="STOL PISAĆI I STOLNA LADI"/>
    <n v="12"/>
    <s v="KOM"/>
    <n v="1"/>
    <n v="2364.36"/>
    <n v="2364.36"/>
    <n v="0"/>
    <n v="945.74400000000014"/>
    <x v="1"/>
  </r>
  <r>
    <n v="1"/>
    <s v="NAMJEŠTAJ"/>
    <x v="1"/>
    <s v="R-3/0490"/>
    <s v="R3"/>
    <s v="STOL PISAĆI I STOLNA LADI"/>
    <n v="12"/>
    <s v="KOM"/>
    <n v="1"/>
    <n v="2364.36"/>
    <n v="2364.36"/>
    <n v="0"/>
    <n v="945.74400000000014"/>
    <x v="1"/>
  </r>
  <r>
    <n v="1"/>
    <s v="NAMJEŠTAJ"/>
    <x v="1"/>
    <s v="R-3/0491"/>
    <s v="R3"/>
    <s v="STOL PISAĆI I STOLNA LADI"/>
    <n v="12"/>
    <s v="KOM"/>
    <n v="1"/>
    <n v="2364.36"/>
    <n v="2364.36"/>
    <n v="0"/>
    <n v="945.74400000000014"/>
    <x v="1"/>
  </r>
  <r>
    <n v="1"/>
    <s v="NAMJEŠTAJ"/>
    <x v="1"/>
    <s v="R-3/0496"/>
    <s v="R3"/>
    <s v="STOLICA DAKTILO KOŽNA/PRO"/>
    <s v="01.97"/>
    <s v="KOM"/>
    <n v="1"/>
    <n v="1290"/>
    <n v="1290"/>
    <n v="0"/>
    <n v="516"/>
    <x v="1"/>
  </r>
  <r>
    <n v="1"/>
    <s v="NAMJEŠTAJ"/>
    <x v="1"/>
    <s v="R-3/0519"/>
    <s v="R3"/>
    <s v="ORMARIĆ S 3 LADICE POKRET"/>
    <s v="04.01"/>
    <s v="KOM"/>
    <n v="1"/>
    <n v="1493.28"/>
    <n v="1493.28"/>
    <n v="0"/>
    <n v="597.31200000000001"/>
    <x v="1"/>
  </r>
  <r>
    <n v="1"/>
    <s v="NAMJEŠTAJ"/>
    <x v="1"/>
    <s v="R-3/0529"/>
    <s v="R3"/>
    <s v="ORMAR -POLU GARDEROBNI"/>
    <s v="04.01"/>
    <s v="KOM"/>
    <n v="1"/>
    <n v="3135.89"/>
    <n v="3135.89"/>
    <n v="0"/>
    <n v="1254.356"/>
    <x v="1"/>
  </r>
  <r>
    <n v="1"/>
    <s v="NAMJEŠTAJ"/>
    <x v="1"/>
    <s v="R-3/0568"/>
    <s v="R3"/>
    <s v="FOTELJA UREDSKA IBISCO"/>
    <s v="09.02"/>
    <s v="KOM"/>
    <n v="1"/>
    <n v="1421.93"/>
    <n v="1421.93"/>
    <n v="0"/>
    <n v="568.77200000000005"/>
    <x v="1"/>
  </r>
  <r>
    <n v="1"/>
    <s v="NAMJEŠTAJ"/>
    <x v="1"/>
    <s v="R-3/0583"/>
    <s v="R3"/>
    <s v="FOTELJA UREDSKA KOŽNA"/>
    <n v="10.02"/>
    <s v="KOM"/>
    <n v="1"/>
    <n v="1854.52"/>
    <n v="1854.52"/>
    <n v="0"/>
    <n v="741.80799999999999"/>
    <x v="1"/>
  </r>
  <r>
    <n v="1"/>
    <s v="NAMJEŠTAJ"/>
    <x v="1"/>
    <s v="R-3/0610"/>
    <s v="R3"/>
    <s v="STOLAC ASCONA"/>
    <n v="10.02"/>
    <s v="KOM"/>
    <n v="1"/>
    <n v="109.8"/>
    <n v="109.8"/>
    <n v="0"/>
    <n v="43.92"/>
    <x v="1"/>
  </r>
  <r>
    <n v="1"/>
    <s v="NAMJEŠTAJ"/>
    <x v="1"/>
    <s v="R-3/0773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s v="R-3/0871"/>
    <s v="R3"/>
    <s v="KLUPA VRTNA (ulaz P4)"/>
    <s v="08.05"/>
    <s v="KOM"/>
    <n v="1"/>
    <n v="699.9"/>
    <n v="699.9"/>
    <n v="0"/>
    <n v="279.95999999999998"/>
    <x v="1"/>
  </r>
  <r>
    <n v="1"/>
    <s v="NAMJEŠTAJ"/>
    <x v="1"/>
    <s v="R-3/0872"/>
    <s v="R3"/>
    <s v="KLUPA VRTNA (ulaz P4)"/>
    <s v="08.05"/>
    <s v="KOM"/>
    <n v="1"/>
    <n v="699.9"/>
    <n v="699.9"/>
    <n v="0"/>
    <n v="279.95999999999998"/>
    <x v="1"/>
  </r>
  <r>
    <n v="1"/>
    <s v="NAMJEŠTAJ"/>
    <x v="1"/>
    <s v="R-3/0873"/>
    <s v="R3"/>
    <s v="KLUPA VRTNA (ulaz P4)"/>
    <s v="08.05"/>
    <s v="KOM"/>
    <n v="1"/>
    <n v="699.9"/>
    <n v="699.9"/>
    <n v="0"/>
    <n v="279.95999999999998"/>
    <x v="1"/>
  </r>
  <r>
    <n v="1"/>
    <s v="NAMJEŠTAJ"/>
    <x v="1"/>
    <s v="R-3/0877"/>
    <s v="R3"/>
    <s v="FOTELJA KOŽNA CRNA"/>
    <n v="11.05"/>
    <s v="KOM"/>
    <n v="1"/>
    <n v="1884.17"/>
    <n v="1884.17"/>
    <n v="0"/>
    <n v="753.66800000000012"/>
    <x v="1"/>
  </r>
  <r>
    <n v="1"/>
    <s v="NAMJEŠTAJ"/>
    <x v="1"/>
    <s v="R-3/0938"/>
    <s v="R3"/>
    <s v="ORMAR SREDNJI USKI- STAKLO"/>
    <s v="03.07"/>
    <s v="KOM"/>
    <n v="1"/>
    <n v="1311.94"/>
    <n v="1311.94"/>
    <n v="0"/>
    <n v="524.77600000000007"/>
    <x v="1"/>
  </r>
  <r>
    <n v="1"/>
    <s v="NAMJEŠTAJ"/>
    <x v="1"/>
    <s v="R-3/0941"/>
    <s v="R3"/>
    <s v="ORMAR SREDNJI S MAL.VRATI"/>
    <s v="03.07"/>
    <s v="KOM"/>
    <n v="1"/>
    <n v="1247.52"/>
    <n v="1247.52"/>
    <n v="0"/>
    <n v="499.00800000000004"/>
    <x v="1"/>
  </r>
  <r>
    <n v="1"/>
    <s v="NAMJEŠTAJ"/>
    <x v="1"/>
    <s v="R-3/0942"/>
    <s v="R3"/>
    <s v="ORMAR SREDNJI USKI S VRAT"/>
    <s v="03.07"/>
    <s v="KOM"/>
    <n v="1"/>
    <n v="1126.21"/>
    <n v="1126.21"/>
    <n v="0"/>
    <n v="450.48400000000004"/>
    <x v="1"/>
  </r>
  <r>
    <n v="1"/>
    <s v="NAMJEŠTAJ"/>
    <x v="1"/>
    <s v="R-3/1004"/>
    <s v="R3"/>
    <s v="STOL KONFERENCIJSKI"/>
    <s v="04.09"/>
    <s v="KOM"/>
    <n v="1"/>
    <n v="6211.97"/>
    <n v="4450.68"/>
    <n v="1761.29"/>
    <n v="2484.7880000000005"/>
    <x v="1"/>
  </r>
  <r>
    <n v="1"/>
    <s v="NAMJEŠTAJ"/>
    <x v="1"/>
    <s v="R-3/1015"/>
    <s v="R3"/>
    <s v="STOLAC KONFERENCIJSKI"/>
    <s v="04.09"/>
    <s v="KOM"/>
    <n v="1"/>
    <n v="226.53"/>
    <n v="217.12"/>
    <n v="9.41"/>
    <n v="90.612000000000009"/>
    <x v="1"/>
  </r>
  <r>
    <n v="1"/>
    <s v="NAMJEŠTAJ"/>
    <x v="1"/>
    <s v="R-3/1016"/>
    <s v="R3"/>
    <s v="STOLAC KONFERENCIJSKI"/>
    <s v="04.09"/>
    <s v="KOM"/>
    <n v="1"/>
    <n v="226.53"/>
    <n v="217.12"/>
    <n v="9.41"/>
    <n v="90.612000000000009"/>
    <x v="1"/>
  </r>
  <r>
    <n v="1"/>
    <s v="NAMJEŠTAJ"/>
    <x v="1"/>
    <s v="R-3/1140"/>
    <s v="R3"/>
    <s v="STOLAC KONFERENCIJSKI"/>
    <s v="09.13"/>
    <s v="KOM"/>
    <n v="1"/>
    <n v="157.94"/>
    <n v="64.16"/>
    <n v="93.78"/>
    <n v="93.78"/>
    <x v="0"/>
  </r>
  <r>
    <n v="1"/>
    <s v="NAMJEŠTAJ"/>
    <x v="1"/>
    <s v="R-3/1172"/>
    <s v="R3"/>
    <s v="STOLAC KONFERENCIJSKI LAK"/>
    <n v="12.13"/>
    <s v="KOM"/>
    <n v="1"/>
    <n v="157.94"/>
    <n v="59.22"/>
    <n v="98.72"/>
    <n v="98.72"/>
    <x v="0"/>
  </r>
  <r>
    <n v="1"/>
    <s v="NAMJEŠTAJ"/>
    <x v="1"/>
    <s v="R-5/0058"/>
    <s v="R5"/>
    <s v="STOLIĆ UZ PISAĆI STOL"/>
    <s v="01.97"/>
    <s v="KOM"/>
    <n v="1"/>
    <n v="678.26"/>
    <n v="678.26"/>
    <n v="0"/>
    <n v="271.30400000000003"/>
    <x v="1"/>
  </r>
  <r>
    <n v="1"/>
    <s v="NAMJEŠTAJ"/>
    <x v="1"/>
    <s v="R-5/0137"/>
    <s v="R5"/>
    <s v="STOLICA LAB.NA VIJAK"/>
    <s v="01.97"/>
    <s v="KOM"/>
    <n v="1"/>
    <n v="254.35"/>
    <n v="254.35"/>
    <n v="0"/>
    <n v="101.74000000000001"/>
    <x v="1"/>
  </r>
  <r>
    <n v="1"/>
    <s v="NAMJEŠTAJ"/>
    <x v="1"/>
    <s v="R-5/0142"/>
    <s v="R5"/>
    <s v="STOLICA LAB.NA VIJAK"/>
    <s v="01.97"/>
    <s v="KOM"/>
    <n v="1"/>
    <n v="254.35"/>
    <n v="254.35"/>
    <n v="0"/>
    <n v="101.74000000000001"/>
    <x v="1"/>
  </r>
  <r>
    <n v="1"/>
    <s v="NAMJEŠTAJ"/>
    <x v="1"/>
    <s v="R-5/0147"/>
    <s v="R5"/>
    <s v="STOLICA LAB.NA VIJAK"/>
    <s v="01.97"/>
    <s v="KOM"/>
    <n v="1"/>
    <n v="254.35"/>
    <n v="254.35"/>
    <n v="0"/>
    <n v="101.74000000000001"/>
    <x v="1"/>
  </r>
  <r>
    <n v="1"/>
    <s v="NAMJEŠTAJ"/>
    <x v="1"/>
    <s v="R-5/0148"/>
    <s v="R5"/>
    <s v="STOLICA LAB.NA VIJAK"/>
    <s v="01.97"/>
    <s v="KOM"/>
    <n v="1"/>
    <n v="254.35"/>
    <n v="254.35"/>
    <n v="0"/>
    <n v="101.74000000000001"/>
    <x v="1"/>
  </r>
  <r>
    <n v="1"/>
    <s v="NAMJEŠTAJ"/>
    <x v="1"/>
    <s v="R-5/0149"/>
    <s v="R5"/>
    <s v="STOLICA LAB.NA VIJAK"/>
    <s v="01.97"/>
    <s v="KOM"/>
    <n v="1"/>
    <n v="254.35"/>
    <n v="254.35"/>
    <n v="0"/>
    <n v="101.74000000000001"/>
    <x v="1"/>
  </r>
  <r>
    <n v="1"/>
    <s v="NAMJEŠTAJ"/>
    <x v="1"/>
    <s v="R-5/0150"/>
    <s v="R5"/>
    <s v="STOLICA LAB.NA VIJAK"/>
    <s v="01.97"/>
    <s v="KOM"/>
    <n v="1"/>
    <n v="254.35"/>
    <n v="254.35"/>
    <n v="0"/>
    <n v="101.74000000000001"/>
    <x v="1"/>
  </r>
  <r>
    <n v="1"/>
    <s v="NAMJEŠTAJ"/>
    <x v="1"/>
    <s v="R-5/0154"/>
    <s v="R5"/>
    <s v="STOLICA LAB.NA VIJAK"/>
    <s v="01.97"/>
    <s v="KOM"/>
    <n v="1"/>
    <n v="254.35"/>
    <n v="254.35"/>
    <n v="0"/>
    <n v="101.74000000000001"/>
    <x v="1"/>
  </r>
  <r>
    <n v="1"/>
    <s v="NAMJEŠTAJ"/>
    <x v="1"/>
    <s v="R-5/0156"/>
    <s v="R5"/>
    <s v="STOLICA LAB.NA VIJAK"/>
    <s v="01.97"/>
    <s v="KOM"/>
    <n v="1"/>
    <n v="254.35"/>
    <n v="254.35"/>
    <n v="0"/>
    <n v="101.74000000000001"/>
    <x v="1"/>
  </r>
  <r>
    <n v="1"/>
    <s v="NAMJEŠTAJ"/>
    <x v="1"/>
    <s v="R-5/0286"/>
    <s v="R5"/>
    <s v="VJEŠALICA LIPA-CRNA"/>
    <n v="11.08"/>
    <s v="KOM"/>
    <n v="1"/>
    <n v="359.9"/>
    <n v="359.9"/>
    <n v="0"/>
    <n v="143.96"/>
    <x v="1"/>
  </r>
  <r>
    <n v="1"/>
    <s v="NAMJEŠTAJ"/>
    <x v="1"/>
    <s v="05/0115"/>
    <s v="R2"/>
    <s v="STOLAC DRVENI MET. NOG."/>
    <s v="01.97"/>
    <s v="KOM"/>
    <n v="1"/>
    <n v="164.95"/>
    <n v="164.95"/>
    <n v="0"/>
    <n v="65.98"/>
    <x v="1"/>
  </r>
  <r>
    <n v="1"/>
    <s v="NAMJEŠTAJ"/>
    <x v="1"/>
    <s v="05/0146"/>
    <s v="05"/>
    <s v="KATEDRA+VRATA/06"/>
    <s v="01.97"/>
    <s v="KOM"/>
    <n v="1"/>
    <n v="11387.72"/>
    <n v="11387.72"/>
    <n v="0"/>
    <n v="4555.0879999999997"/>
    <x v="1"/>
  </r>
  <r>
    <n v="1"/>
    <s v="NAMJEŠTAJ"/>
    <x v="1"/>
    <s v="05/0150"/>
    <s v="05"/>
    <s v="KLUPA ŠKOLSKA"/>
    <s v="01.97"/>
    <s v="KOM"/>
    <n v="1"/>
    <n v="452.17"/>
    <n v="452.17"/>
    <n v="0"/>
    <n v="180.86800000000002"/>
    <x v="1"/>
  </r>
  <r>
    <n v="1"/>
    <s v="NAMJEŠTAJ"/>
    <x v="1"/>
    <s v="05/0151"/>
    <s v="05"/>
    <s v="KLUPA ŠKOLSKA"/>
    <s v="01.97"/>
    <s v="KOM"/>
    <n v="1"/>
    <n v="452.17"/>
    <n v="452.17"/>
    <n v="0"/>
    <n v="180.86800000000002"/>
    <x v="1"/>
  </r>
  <r>
    <n v="1"/>
    <s v="NAMJEŠTAJ"/>
    <x v="1"/>
    <s v="05/0152"/>
    <s v="05"/>
    <s v="KLUPA ŠKOLSKA"/>
    <s v="01.97"/>
    <s v="KOM"/>
    <n v="1"/>
    <n v="452.17"/>
    <n v="452.17"/>
    <n v="0"/>
    <n v="180.86800000000002"/>
    <x v="1"/>
  </r>
  <r>
    <n v="1"/>
    <s v="NAMJEŠTAJ"/>
    <x v="1"/>
    <s v="05/0162"/>
    <s v="05"/>
    <s v="KLUPA ŠKOLSKA"/>
    <s v="01.97"/>
    <s v="KOM"/>
    <n v="1"/>
    <n v="452.17"/>
    <n v="452.17"/>
    <n v="0"/>
    <n v="180.86800000000002"/>
    <x v="1"/>
  </r>
  <r>
    <n v="1"/>
    <s v="NAMJEŠTAJ"/>
    <x v="1"/>
    <s v="05/0166"/>
    <s v="05"/>
    <s v="KLUPA ŠKOLSKA"/>
    <s v="01.97"/>
    <s v="KOM"/>
    <n v="1"/>
    <n v="452.17"/>
    <n v="452.17"/>
    <n v="0"/>
    <n v="180.86800000000002"/>
    <x v="1"/>
  </r>
  <r>
    <n v="1"/>
    <s v="NAMJEŠTAJ"/>
    <x v="1"/>
    <s v="05/0168"/>
    <s v="05"/>
    <s v="KLUPA ŠKOLSKA"/>
    <s v="01.97"/>
    <s v="KOM"/>
    <n v="1"/>
    <n v="452.17"/>
    <n v="452.17"/>
    <n v="0"/>
    <n v="180.86800000000002"/>
    <x v="1"/>
  </r>
  <r>
    <n v="1"/>
    <s v="NAMJEŠTAJ"/>
    <x v="1"/>
    <s v="05/0169"/>
    <s v="05"/>
    <s v="KLUPA ŠKOLSKA"/>
    <s v="01.97"/>
    <s v="KOM"/>
    <n v="1"/>
    <n v="452.17"/>
    <n v="452.17"/>
    <n v="0"/>
    <n v="180.86800000000002"/>
    <x v="1"/>
  </r>
  <r>
    <n v="1"/>
    <s v="NAMJEŠTAJ"/>
    <x v="1"/>
    <s v="05/0220"/>
    <s v="R2"/>
    <s v="STOLAC S NASLONOM DRVENI"/>
    <s v="01.97"/>
    <s v="KOM"/>
    <n v="1"/>
    <n v="176.03"/>
    <n v="176.03"/>
    <n v="0"/>
    <n v="70.412000000000006"/>
    <x v="1"/>
  </r>
  <r>
    <n v="1"/>
    <s v="NAMJEŠTAJ"/>
    <x v="1"/>
    <s v="05/0221"/>
    <s v="R2"/>
    <s v="STOLAC S NASLONOM DRVENI"/>
    <s v="01.97"/>
    <s v="KOM"/>
    <n v="1"/>
    <n v="176.03"/>
    <n v="176.03"/>
    <n v="0"/>
    <n v="70.412000000000006"/>
    <x v="1"/>
  </r>
  <r>
    <n v="1"/>
    <s v="NAMJEŠTAJ"/>
    <x v="1"/>
    <s v="05/0239"/>
    <s v="R2"/>
    <s v="STOLICA S NASLONOM DRVENA"/>
    <s v="01.97"/>
    <s v="KOM"/>
    <n v="1"/>
    <n v="176.03"/>
    <n v="176.03"/>
    <n v="0"/>
    <n v="70.412000000000006"/>
    <x v="1"/>
  </r>
  <r>
    <n v="1"/>
    <s v="NAMJEŠTAJ"/>
    <x v="1"/>
    <s v="05/0276"/>
    <s v="05"/>
    <s v="STOL -KATEDRA"/>
    <s v="01.97"/>
    <s v="KOM"/>
    <n v="1"/>
    <n v="1830.05"/>
    <n v="1822.76"/>
    <n v="7.29"/>
    <n v="732.02"/>
    <x v="1"/>
  </r>
  <r>
    <n v="1"/>
    <s v="NAMJEŠTAJ"/>
    <x v="1"/>
    <s v="05/0277"/>
    <s v="05"/>
    <s v="PLOČA ŠKOLSKA ZELENA"/>
    <s v="01.97"/>
    <s v="KOM"/>
    <n v="1"/>
    <n v="1387.49"/>
    <n v="1387.49"/>
    <n v="0"/>
    <n v="554.99599999999998"/>
    <x v="1"/>
  </r>
  <r>
    <n v="1"/>
    <s v="NAMJEŠTAJ"/>
    <x v="1"/>
    <s v="05/0290"/>
    <s v="05"/>
    <s v="KLUPA ŠKOLSKA"/>
    <s v="01.97"/>
    <s v="KOM"/>
    <n v="1"/>
    <n v="217.54"/>
    <n v="217.54"/>
    <n v="0"/>
    <n v="87.016000000000005"/>
    <x v="1"/>
  </r>
  <r>
    <n v="1"/>
    <s v="NAMJEŠTAJ"/>
    <x v="1"/>
    <s v="05/0291"/>
    <s v="05"/>
    <s v="KLUPA ŠKOLSKA"/>
    <s v="01.97"/>
    <s v="KOM"/>
    <n v="1"/>
    <n v="217.54"/>
    <n v="217.54"/>
    <n v="0"/>
    <n v="87.016000000000005"/>
    <x v="1"/>
  </r>
  <r>
    <n v="1"/>
    <s v="NAMJEŠTAJ"/>
    <x v="1"/>
    <s v="05/0299"/>
    <s v="05"/>
    <s v="KLUPA ŠKOLSKA"/>
    <s v="01.97"/>
    <s v="KOM"/>
    <n v="1"/>
    <n v="217.54"/>
    <n v="217.54"/>
    <n v="0"/>
    <n v="87.016000000000005"/>
    <x v="1"/>
  </r>
  <r>
    <n v="1"/>
    <s v="NAMJEŠTAJ"/>
    <x v="1"/>
    <s v="05/0303"/>
    <s v="05"/>
    <s v="KLUPA ŠKOLSKA"/>
    <s v="01.97"/>
    <s v="KOM"/>
    <n v="1"/>
    <n v="217.54"/>
    <n v="217.54"/>
    <n v="0"/>
    <n v="87.016000000000005"/>
    <x v="1"/>
  </r>
  <r>
    <n v="1"/>
    <s v="NAMJEŠTAJ"/>
    <x v="1"/>
    <s v="05/0364"/>
    <s v="05"/>
    <s v="STOL DRVENI KONFERENC."/>
    <s v="01.97"/>
    <s v="KOM"/>
    <n v="1"/>
    <n v="3804.81"/>
    <n v="3804.81"/>
    <n v="0"/>
    <n v="1521.924"/>
    <x v="1"/>
  </r>
  <r>
    <n v="1"/>
    <s v="NAMJEŠTAJ"/>
    <x v="1"/>
    <s v="05/0367"/>
    <s v="05"/>
    <s v="STOLICA S NASLONOM ŠTOF"/>
    <s v="01.97"/>
    <s v="KOM"/>
    <n v="1"/>
    <n v="118.78"/>
    <n v="118.78"/>
    <n v="0"/>
    <n v="47.512"/>
    <x v="1"/>
  </r>
  <r>
    <n v="1"/>
    <s v="NAMJEŠTAJ"/>
    <x v="1"/>
    <s v="05/0369"/>
    <s v="RC"/>
    <s v="STOLICA S NASLONOM ŠTOF"/>
    <s v="01.97"/>
    <s v="KOM"/>
    <n v="1"/>
    <n v="118.78"/>
    <n v="118.78"/>
    <n v="0"/>
    <n v="47.512"/>
    <x v="1"/>
  </r>
  <r>
    <n v="1"/>
    <s v="NAMJEŠTAJ"/>
    <x v="1"/>
    <s v="05/0371"/>
    <s v="05"/>
    <s v="STOLICA S NASLONOM ŠTOF"/>
    <s v="01.97"/>
    <s v="KOM"/>
    <n v="1"/>
    <n v="118.78"/>
    <n v="118.78"/>
    <n v="0"/>
    <n v="47.512"/>
    <x v="1"/>
  </r>
  <r>
    <n v="1"/>
    <s v="NAMJEŠTAJ"/>
    <x v="1"/>
    <s v="05/0373"/>
    <s v="RC"/>
    <s v="STOLICA S NASLONOM ŠTOF"/>
    <s v="01.97"/>
    <s v="KOM"/>
    <n v="1"/>
    <n v="118.78"/>
    <n v="118.78"/>
    <n v="0"/>
    <n v="47.512"/>
    <x v="1"/>
  </r>
  <r>
    <n v="1"/>
    <s v="NAMJEŠTAJ"/>
    <x v="1"/>
    <s v="05/0380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382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386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387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388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389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391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393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394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395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396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398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399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400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402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403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404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408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411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412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415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418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423"/>
    <s v="RC"/>
    <s v="STOLICE S NASLONOM ŠTOF"/>
    <s v="01.97"/>
    <s v="KOM"/>
    <n v="1"/>
    <n v="118.78"/>
    <n v="118.78"/>
    <n v="0"/>
    <n v="47.512"/>
    <x v="1"/>
  </r>
  <r>
    <n v="1"/>
    <s v="NAMJEŠTAJ"/>
    <x v="1"/>
    <s v="05/0425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427"/>
    <s v="05"/>
    <s v="STOLICE S NASLONOM ŠTOF"/>
    <s v="01.97"/>
    <s v="KOM"/>
    <n v="1"/>
    <n v="118.78"/>
    <n v="118.78"/>
    <n v="0"/>
    <n v="47.512"/>
    <x v="1"/>
  </r>
  <r>
    <n v="1"/>
    <s v="NAMJEŠTAJ"/>
    <x v="1"/>
    <s v="05/0429"/>
    <s v="05"/>
    <s v="VITRINA DRVENA 4 DJEL."/>
    <s v="01.97"/>
    <s v="KOM"/>
    <n v="1"/>
    <n v="1699.01"/>
    <n v="1699.01"/>
    <n v="0"/>
    <n v="679.60400000000004"/>
    <x v="1"/>
  </r>
  <r>
    <n v="1"/>
    <s v="NAMJEŠTAJ"/>
    <x v="1"/>
    <s v="05/0436"/>
    <s v="05"/>
    <s v="PLOČA ŠKOLSKA ZELENA"/>
    <s v="01.97"/>
    <s v="KOM"/>
    <n v="1"/>
    <n v="1387.49"/>
    <n v="1387.49"/>
    <n v="0"/>
    <n v="554.99599999999998"/>
    <x v="1"/>
  </r>
  <r>
    <n v="1"/>
    <s v="NAMJEŠTAJ"/>
    <x v="1"/>
    <s v="05/0437"/>
    <s v="05"/>
    <s v="STOLICA HOKLICA (PF)"/>
    <s v="01.97"/>
    <s v="KOM"/>
    <n v="1"/>
    <n v="164.97"/>
    <n v="164.97"/>
    <n v="0"/>
    <n v="65.988"/>
    <x v="1"/>
  </r>
  <r>
    <n v="1"/>
    <s v="NAMJEŠTAJ"/>
    <x v="1"/>
    <s v="05/0438"/>
    <s v="05"/>
    <s v="STOLICA HOKLICA (PF)"/>
    <s v="01.97"/>
    <s v="KOM"/>
    <n v="1"/>
    <n v="164.97"/>
    <n v="164.97"/>
    <n v="0"/>
    <n v="65.988"/>
    <x v="1"/>
  </r>
  <r>
    <n v="1"/>
    <s v="NAMJEŠTAJ"/>
    <x v="1"/>
    <s v="05/0440"/>
    <s v="05"/>
    <s v="VJEŠALICA (PROC)"/>
    <s v="01.97"/>
    <s v="KOM"/>
    <n v="1"/>
    <n v="169.59"/>
    <n v="169.59"/>
    <n v="0"/>
    <n v="67.835999999999999"/>
    <x v="1"/>
  </r>
  <r>
    <n v="1"/>
    <s v="NAMJEŠTAJ"/>
    <x v="1"/>
    <s v="05/0662"/>
    <s v="05"/>
    <s v="FOTELJE CRNE SLC 601"/>
    <n v="12.97"/>
    <s v="KOM"/>
    <n v="1"/>
    <n v="1467"/>
    <n v="1467"/>
    <n v="0"/>
    <n v="586.80000000000007"/>
    <x v="1"/>
  </r>
  <r>
    <n v="1"/>
    <s v="NAMJEŠTAJ"/>
    <x v="1"/>
    <s v="05/0663"/>
    <s v="05"/>
    <s v="FOTELJE CRNE SLC 601"/>
    <n v="12.97"/>
    <s v="KOM"/>
    <n v="1"/>
    <n v="1467"/>
    <n v="1467"/>
    <n v="0"/>
    <n v="586.80000000000007"/>
    <x v="1"/>
  </r>
  <r>
    <n v="1"/>
    <s v="NAMJEŠTAJ"/>
    <x v="1"/>
    <s v="05/0664"/>
    <s v="05"/>
    <s v="FOTELJE CRNE SLC 601"/>
    <n v="12.97"/>
    <s v="KOM"/>
    <n v="1"/>
    <n v="1467"/>
    <n v="1467"/>
    <n v="0"/>
    <n v="586.80000000000007"/>
    <x v="1"/>
  </r>
  <r>
    <n v="1"/>
    <s v="NAMJEŠTAJ"/>
    <x v="1"/>
    <s v="05/0665"/>
    <s v="05"/>
    <s v="FOTELJE CRNE SLC 601"/>
    <n v="12.97"/>
    <s v="KOM"/>
    <n v="1"/>
    <n v="1467"/>
    <n v="1467"/>
    <n v="0"/>
    <n v="586.80000000000007"/>
    <x v="1"/>
  </r>
  <r>
    <n v="1"/>
    <s v="NAMJEŠTAJ"/>
    <x v="1"/>
    <s v="05/0666"/>
    <s v="05"/>
    <s v="FOTELJE CRNE SLC 601"/>
    <n v="12.97"/>
    <s v="KOM"/>
    <n v="1"/>
    <n v="1467"/>
    <n v="1467"/>
    <n v="0"/>
    <n v="586.80000000000007"/>
    <x v="1"/>
  </r>
  <r>
    <n v="1"/>
    <s v="NAMJEŠTAJ"/>
    <x v="1"/>
    <s v="05/0667"/>
    <s v="05"/>
    <s v="FOTELJE CRNE SLC 601"/>
    <n v="12.97"/>
    <s v="KOM"/>
    <n v="1"/>
    <n v="1467"/>
    <n v="1467"/>
    <n v="0"/>
    <n v="586.80000000000007"/>
    <x v="1"/>
  </r>
  <r>
    <n v="1"/>
    <s v="NAMJEŠTAJ"/>
    <x v="1"/>
    <s v="05/0668"/>
    <s v="05"/>
    <s v="FOTELJE CRNE SLC 601"/>
    <n v="12.97"/>
    <s v="KOM"/>
    <n v="1"/>
    <n v="1467"/>
    <n v="1467"/>
    <n v="0"/>
    <n v="586.80000000000007"/>
    <x v="1"/>
  </r>
  <r>
    <n v="1"/>
    <s v="NAMJEŠTAJ"/>
    <x v="1"/>
    <s v="05/0669"/>
    <s v="05"/>
    <s v="FOTELJA CRNA SLC 381"/>
    <n v="12.97"/>
    <s v="KOM"/>
    <n v="1"/>
    <n v="1841.4"/>
    <n v="1841.4"/>
    <n v="0"/>
    <n v="736.56000000000006"/>
    <x v="1"/>
  </r>
  <r>
    <n v="1"/>
    <s v="NAMJEŠTAJ"/>
    <x v="1"/>
    <s v="05/0670"/>
    <s v="05"/>
    <s v="ORMAR-VITRINA-ORMAR"/>
    <n v="12.97"/>
    <s v="KOM"/>
    <n v="1"/>
    <n v="20015"/>
    <n v="20015"/>
    <n v="0"/>
    <n v="8006"/>
    <x v="1"/>
  </r>
  <r>
    <n v="1"/>
    <s v="NAMJEŠTAJ"/>
    <x v="1"/>
    <s v="05/0671"/>
    <s v="05"/>
    <s v="ORMAR SLOŽENI"/>
    <n v="12.97"/>
    <s v="KOM"/>
    <n v="1"/>
    <n v="2649.6"/>
    <n v="2649.6"/>
    <n v="0"/>
    <n v="1059.8399999999999"/>
    <x v="1"/>
  </r>
  <r>
    <n v="1"/>
    <s v="NAMJEŠTAJ"/>
    <x v="1"/>
    <s v="05/0672"/>
    <s v="05"/>
    <s v="KOMODA PUNA VRATA"/>
    <n v="12.97"/>
    <s v="KOM"/>
    <n v="1"/>
    <n v="1894.5"/>
    <n v="1894.5"/>
    <n v="0"/>
    <n v="757.80000000000007"/>
    <x v="1"/>
  </r>
  <r>
    <n v="1"/>
    <s v="NAMJEŠTAJ"/>
    <x v="1"/>
    <s v="05/0673"/>
    <s v="05"/>
    <s v="STOL KONFER."/>
    <n v="12.97"/>
    <s v="KOM"/>
    <n v="1"/>
    <n v="2832.3"/>
    <n v="2832.3"/>
    <n v="0"/>
    <n v="1132.92"/>
    <x v="1"/>
  </r>
  <r>
    <n v="1"/>
    <s v="NAMJEŠTAJ"/>
    <x v="1"/>
    <s v="05/0675"/>
    <s v="05"/>
    <s v="STOL SA POKRETNOM KAZETOM"/>
    <n v="12.97"/>
    <s v="KOM"/>
    <n v="1"/>
    <n v="3745.8"/>
    <n v="3745.8"/>
    <n v="0"/>
    <n v="1498.3200000000002"/>
    <x v="1"/>
  </r>
  <r>
    <n v="1"/>
    <s v="NAMJEŠTAJ"/>
    <x v="1"/>
    <s v="05/0680"/>
    <s v="05"/>
    <s v="STOLAC STUDIO"/>
    <n v="12.98"/>
    <s v="KOM"/>
    <n v="1"/>
    <n v="384.3"/>
    <n v="384.3"/>
    <n v="0"/>
    <n v="153.72000000000003"/>
    <x v="1"/>
  </r>
  <r>
    <n v="1"/>
    <s v="NAMJEŠTAJ"/>
    <x v="1"/>
    <s v="05/0681"/>
    <s v="05"/>
    <s v="STOLAC STUDIO"/>
    <n v="11.98"/>
    <s v="KOM"/>
    <n v="1"/>
    <n v="384.3"/>
    <n v="384.3"/>
    <n v="0"/>
    <n v="153.72000000000003"/>
    <x v="1"/>
  </r>
  <r>
    <n v="1"/>
    <s v="NAMJEŠTAJ"/>
    <x v="1"/>
    <s v="05/0682"/>
    <s v="05"/>
    <s v="STOLAC STUDIO"/>
    <n v="11.98"/>
    <s v="KOM"/>
    <n v="1"/>
    <n v="384.3"/>
    <n v="384.3"/>
    <n v="0"/>
    <n v="153.72000000000003"/>
    <x v="1"/>
  </r>
  <r>
    <n v="1"/>
    <s v="NAMJEŠTAJ"/>
    <x v="1"/>
    <s v="05/0683"/>
    <s v="05"/>
    <s v="STOLAC STUDIO"/>
    <n v="11.98"/>
    <s v="KOM"/>
    <n v="1"/>
    <n v="384.3"/>
    <n v="384.3"/>
    <n v="0"/>
    <n v="153.72000000000003"/>
    <x v="1"/>
  </r>
  <r>
    <n v="1"/>
    <s v="NAMJEŠTAJ"/>
    <x v="1"/>
    <s v="05/0686"/>
    <s v="05"/>
    <s v="STOLAC STUDIO"/>
    <n v="11.98"/>
    <s v="KOM"/>
    <n v="1"/>
    <n v="384.3"/>
    <n v="384.3"/>
    <n v="0"/>
    <n v="153.72000000000003"/>
    <x v="1"/>
  </r>
  <r>
    <n v="1"/>
    <s v="NAMJEŠTAJ"/>
    <x v="1"/>
    <s v="05/0687"/>
    <s v="05"/>
    <s v="STOLAC STUDIO"/>
    <n v="11.98"/>
    <s v="KOM"/>
    <n v="1"/>
    <n v="384.3"/>
    <n v="384.3"/>
    <n v="0"/>
    <n v="153.72000000000003"/>
    <x v="1"/>
  </r>
  <r>
    <n v="1"/>
    <s v="NAMJEŠTAJ"/>
    <x v="1"/>
    <s v="05/0688"/>
    <s v="05"/>
    <s v="STOLAC STUDIO"/>
    <n v="11.98"/>
    <s v="KOM"/>
    <n v="1"/>
    <n v="384.3"/>
    <n v="384.3"/>
    <n v="0"/>
    <n v="153.72000000000003"/>
    <x v="1"/>
  </r>
  <r>
    <n v="1"/>
    <s v="NAMJEŠTAJ"/>
    <x v="1"/>
    <s v="05/0689"/>
    <s v="05"/>
    <s v="STOLAC STUDIO"/>
    <n v="11.98"/>
    <s v="KOM"/>
    <n v="1"/>
    <n v="384.3"/>
    <n v="384.3"/>
    <n v="0"/>
    <n v="153.72000000000003"/>
    <x v="1"/>
  </r>
  <r>
    <n v="1"/>
    <s v="NAMJEŠTAJ"/>
    <x v="1"/>
    <s v="05/0690"/>
    <s v="05"/>
    <s v="STOLAC STUDIO"/>
    <n v="11.98"/>
    <s v="KOM"/>
    <n v="1"/>
    <n v="384.3"/>
    <n v="384.3"/>
    <n v="0"/>
    <n v="153.72000000000003"/>
    <x v="1"/>
  </r>
  <r>
    <n v="1"/>
    <s v="NAMJEŠTAJ"/>
    <x v="1"/>
    <s v="05/0691"/>
    <s v="05"/>
    <s v="STOLAC STUDIO"/>
    <n v="11.98"/>
    <s v="KOM"/>
    <n v="1"/>
    <n v="384.3"/>
    <n v="384.3"/>
    <n v="0"/>
    <n v="153.72000000000003"/>
    <x v="1"/>
  </r>
  <r>
    <n v="1"/>
    <s v="NAMJEŠTAJ"/>
    <x v="1"/>
    <s v="05/0692"/>
    <s v="05"/>
    <s v="STOLAC STUDIO"/>
    <n v="11.98"/>
    <s v="KOM"/>
    <n v="1"/>
    <n v="384.3"/>
    <n v="384.3"/>
    <n v="0"/>
    <n v="153.72000000000003"/>
    <x v="1"/>
  </r>
  <r>
    <n v="1"/>
    <s v="NAMJEŠTAJ"/>
    <x v="1"/>
    <s v="05/0694"/>
    <s v="05"/>
    <s v="STOLAC STUDIO"/>
    <n v="11.98"/>
    <s v="KOM"/>
    <n v="1"/>
    <n v="384.3"/>
    <n v="384.3"/>
    <n v="0"/>
    <n v="153.72000000000003"/>
    <x v="1"/>
  </r>
  <r>
    <n v="1"/>
    <s v="NAMJEŠTAJ"/>
    <x v="1"/>
    <s v="05/0695"/>
    <s v="05"/>
    <s v="STOLAC STUDIO"/>
    <n v="11.98"/>
    <s v="KOM"/>
    <n v="1"/>
    <n v="384.3"/>
    <n v="384.3"/>
    <n v="0"/>
    <n v="153.72000000000003"/>
    <x v="1"/>
  </r>
  <r>
    <n v="1"/>
    <s v="NAMJEŠTAJ"/>
    <x v="1"/>
    <s v="05/0696"/>
    <s v="05"/>
    <s v="STOLAC STUDIO"/>
    <n v="11.98"/>
    <s v="KOM"/>
    <n v="1"/>
    <n v="384.3"/>
    <n v="384.3"/>
    <n v="0"/>
    <n v="153.72000000000003"/>
    <x v="1"/>
  </r>
  <r>
    <n v="1"/>
    <s v="NAMJEŠTAJ"/>
    <x v="1"/>
    <s v="05/0697"/>
    <s v="05"/>
    <s v="STOLAC STUDIO"/>
    <n v="11.98"/>
    <s v="KOM"/>
    <n v="1"/>
    <n v="384.3"/>
    <n v="384.3"/>
    <n v="0"/>
    <n v="153.72000000000003"/>
    <x v="1"/>
  </r>
  <r>
    <n v="1"/>
    <s v="NAMJEŠTAJ"/>
    <x v="1"/>
    <s v="05/0698"/>
    <s v="05"/>
    <s v="STOLAC STUDIO"/>
    <n v="11.98"/>
    <s v="KOM"/>
    <n v="1"/>
    <n v="384.3"/>
    <n v="384.3"/>
    <n v="0"/>
    <n v="153.72000000000003"/>
    <x v="1"/>
  </r>
  <r>
    <n v="1"/>
    <s v="NAMJEŠTAJ"/>
    <x v="1"/>
    <s v="05/0699"/>
    <s v="05"/>
    <s v="STOLAC STUDIO"/>
    <n v="11.98"/>
    <s v="KOM"/>
    <n v="1"/>
    <n v="384.3"/>
    <n v="384.3"/>
    <n v="0"/>
    <n v="153.72000000000003"/>
    <x v="1"/>
  </r>
  <r>
    <n v="1"/>
    <s v="NAMJEŠTAJ"/>
    <x v="1"/>
    <s v="05/0700"/>
    <s v="05"/>
    <s v="STOLAC STUDIO"/>
    <n v="11.98"/>
    <s v="KOM"/>
    <n v="1"/>
    <n v="384.3"/>
    <n v="384.3"/>
    <n v="0"/>
    <n v="153.72000000000003"/>
    <x v="1"/>
  </r>
  <r>
    <n v="1"/>
    <s v="NAMJEŠTAJ"/>
    <x v="1"/>
    <s v="05/0701"/>
    <s v="05"/>
    <s v="STOLAC STUDIO"/>
    <n v="11.98"/>
    <s v="KOM"/>
    <n v="1"/>
    <n v="384.3"/>
    <n v="384.3"/>
    <n v="0"/>
    <n v="153.72000000000003"/>
    <x v="1"/>
  </r>
  <r>
    <n v="1"/>
    <s v="NAMJEŠTAJ"/>
    <x v="1"/>
    <s v="05/0702"/>
    <s v="05"/>
    <s v="STOLAC STUDIO"/>
    <n v="11.98"/>
    <s v="KOM"/>
    <n v="1"/>
    <n v="384.3"/>
    <n v="384.3"/>
    <n v="0"/>
    <n v="153.72000000000003"/>
    <x v="1"/>
  </r>
  <r>
    <n v="1"/>
    <s v="NAMJEŠTAJ"/>
    <x v="1"/>
    <s v="05/0703"/>
    <s v="05"/>
    <s v="STOLAC STUDIO"/>
    <n v="11.98"/>
    <s v="KOM"/>
    <n v="1"/>
    <n v="384.3"/>
    <n v="384.3"/>
    <n v="0"/>
    <n v="153.72000000000003"/>
    <x v="1"/>
  </r>
  <r>
    <n v="1"/>
    <s v="NAMJEŠTAJ"/>
    <x v="1"/>
    <s v="05/0704"/>
    <s v="05"/>
    <s v="STOLAC STUDIO"/>
    <n v="11.98"/>
    <s v="KOM"/>
    <n v="1"/>
    <n v="384.3"/>
    <n v="384.3"/>
    <n v="0"/>
    <n v="153.72000000000003"/>
    <x v="1"/>
  </r>
  <r>
    <n v="1"/>
    <s v="NAMJEŠTAJ"/>
    <x v="1"/>
    <s v="05/0706"/>
    <s v="05"/>
    <s v="STOLAC STUDIO"/>
    <n v="11.98"/>
    <s v="KOM"/>
    <n v="1"/>
    <n v="384.3"/>
    <n v="384.3"/>
    <n v="0"/>
    <n v="153.72000000000003"/>
    <x v="1"/>
  </r>
  <r>
    <n v="1"/>
    <s v="NAMJEŠTAJ"/>
    <x v="1"/>
    <s v="05/0707"/>
    <s v="05"/>
    <s v="STOLAC STUDIO"/>
    <n v="11.98"/>
    <s v="KOM"/>
    <n v="1"/>
    <n v="384.3"/>
    <n v="384.3"/>
    <n v="0"/>
    <n v="153.72000000000003"/>
    <x v="1"/>
  </r>
  <r>
    <n v="1"/>
    <s v="NAMJEŠTAJ"/>
    <x v="1"/>
    <s v="05/0708"/>
    <s v="05"/>
    <s v="STOLAC STUDIO"/>
    <n v="11.98"/>
    <s v="KOM"/>
    <n v="1"/>
    <n v="384.3"/>
    <n v="384.3"/>
    <n v="0"/>
    <n v="153.72000000000003"/>
    <x v="1"/>
  </r>
  <r>
    <n v="1"/>
    <s v="NAMJEŠTAJ"/>
    <x v="1"/>
    <s v="05/0710"/>
    <s v="05"/>
    <s v="STOLAC STUDIO"/>
    <n v="11.98"/>
    <s v="KOM"/>
    <n v="1"/>
    <n v="384.3"/>
    <n v="384.3"/>
    <n v="0"/>
    <n v="153.72000000000003"/>
    <x v="1"/>
  </r>
  <r>
    <n v="1"/>
    <s v="NAMJEŠTAJ"/>
    <x v="1"/>
    <s v="05/0711"/>
    <s v="05"/>
    <s v="STOLAC STUDIO"/>
    <n v="11.98"/>
    <s v="KOM"/>
    <n v="1"/>
    <n v="384.3"/>
    <n v="384.3"/>
    <n v="0"/>
    <n v="153.72000000000003"/>
    <x v="1"/>
  </r>
  <r>
    <n v="1"/>
    <s v="NAMJEŠTAJ"/>
    <x v="1"/>
    <s v="05/0712"/>
    <s v="05"/>
    <s v="STOLAC STUDIO"/>
    <n v="11.98"/>
    <s v="KOM"/>
    <n v="1"/>
    <n v="384.3"/>
    <n v="384.3"/>
    <n v="0"/>
    <n v="153.72000000000003"/>
    <x v="1"/>
  </r>
  <r>
    <n v="1"/>
    <s v="NAMJEŠTAJ"/>
    <x v="1"/>
    <s v="05/0713"/>
    <s v="05"/>
    <s v="STOLAC STUDIO"/>
    <n v="11.98"/>
    <s v="KOM"/>
    <n v="1"/>
    <n v="384.3"/>
    <n v="384.3"/>
    <n v="0"/>
    <n v="153.72000000000003"/>
    <x v="1"/>
  </r>
  <r>
    <n v="1"/>
    <s v="NAMJEŠTAJ"/>
    <x v="1"/>
    <s v="05/0714"/>
    <s v="05"/>
    <s v="STOLAC STUDIO"/>
    <n v="11.98"/>
    <s v="KOM"/>
    <n v="1"/>
    <n v="384.3"/>
    <n v="384.3"/>
    <n v="0"/>
    <n v="153.72000000000003"/>
    <x v="1"/>
  </r>
  <r>
    <n v="1"/>
    <s v="NAMJEŠTAJ"/>
    <x v="1"/>
    <s v="05/0809"/>
    <s v="05"/>
    <s v="KATEDRA"/>
    <s v="03.02"/>
    <s v="KOM"/>
    <n v="1"/>
    <n v="642.23"/>
    <n v="642.23"/>
    <n v="0"/>
    <n v="256.892"/>
    <x v="1"/>
  </r>
  <r>
    <n v="1"/>
    <s v="NAMJEŠTAJ"/>
    <x v="1"/>
    <s v="05/0810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11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12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13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14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16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17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18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21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22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23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24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26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27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29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30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31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32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33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34"/>
    <s v="05"/>
    <s v="STOLAC ŠKOLSKI"/>
    <s v="03.02"/>
    <s v="KOM"/>
    <n v="1"/>
    <n v="232.78"/>
    <n v="232.78"/>
    <n v="0"/>
    <n v="93.112000000000009"/>
    <x v="1"/>
  </r>
  <r>
    <n v="1"/>
    <s v="NAMJEŠTAJ"/>
    <x v="1"/>
    <s v="05/0835"/>
    <s v="05"/>
    <s v="PLOČA ŠKOLSKA 360x120*"/>
    <s v="03.02"/>
    <s v="KOM"/>
    <n v="1"/>
    <n v="2586.88"/>
    <n v="2586.88"/>
    <n v="0"/>
    <n v="1034.7520000000002"/>
    <x v="1"/>
  </r>
  <r>
    <n v="1"/>
    <s v="NAMJEŠTAJ"/>
    <x v="1"/>
    <s v="05/0836"/>
    <s v="05"/>
    <s v="PLOČA ZA PROJEK.BIJELA*"/>
    <s v="03.02"/>
    <s v="KOM"/>
    <n v="1"/>
    <n v="3038.17"/>
    <n v="3038.17"/>
    <n v="0"/>
    <n v="1215.268"/>
    <x v="1"/>
  </r>
  <r>
    <n v="1"/>
    <s v="NAMJEŠTAJ"/>
    <x v="1"/>
    <s v="05/0997"/>
    <s v="RC"/>
    <s v="STOL"/>
    <s v="04.04"/>
    <s v="KOM"/>
    <n v="1"/>
    <n v="500.2"/>
    <n v="370.99"/>
    <n v="129.21"/>
    <n v="200.08"/>
    <x v="1"/>
  </r>
  <r>
    <n v="1"/>
    <s v="NAMJEŠTAJ"/>
    <x v="1"/>
    <s v="05/0998"/>
    <s v="RC"/>
    <s v="STOL"/>
    <s v="04.04"/>
    <s v="KOM"/>
    <n v="1"/>
    <n v="500.2"/>
    <n v="370.99"/>
    <n v="129.21"/>
    <n v="200.08"/>
    <x v="1"/>
  </r>
  <r>
    <n v="1"/>
    <s v="NAMJEŠTAJ"/>
    <x v="1"/>
    <s v="05/0999"/>
    <s v="RC"/>
    <s v="STOL"/>
    <s v="04.04"/>
    <s v="KOM"/>
    <n v="1"/>
    <n v="500.2"/>
    <n v="370.99"/>
    <n v="129.21"/>
    <n v="200.08"/>
    <x v="1"/>
  </r>
  <r>
    <n v="1"/>
    <s v="NAMJEŠTAJ"/>
    <x v="1"/>
    <s v="05/1000"/>
    <s v="RC"/>
    <s v="STOL"/>
    <s v="04.04"/>
    <s v="KOM"/>
    <n v="1"/>
    <n v="500.2"/>
    <n v="370.99"/>
    <n v="129.21"/>
    <n v="200.08"/>
    <x v="1"/>
  </r>
  <r>
    <n v="1"/>
    <s v="NAMJEŠTAJ"/>
    <x v="1"/>
    <s v="05/1001"/>
    <s v="RC"/>
    <s v="STOL"/>
    <s v="04.04"/>
    <s v="KOM"/>
    <n v="1"/>
    <n v="500.2"/>
    <n v="370.99"/>
    <n v="129.21"/>
    <n v="200.08"/>
    <x v="1"/>
  </r>
  <r>
    <n v="1"/>
    <s v="NAMJEŠTAJ"/>
    <x v="1"/>
    <s v="05/1002"/>
    <s v="RC"/>
    <s v="STOL"/>
    <s v="04.04"/>
    <s v="KOM"/>
    <n v="1"/>
    <n v="500.2"/>
    <n v="370.99"/>
    <n v="129.21"/>
    <n v="200.08"/>
    <x v="1"/>
  </r>
  <r>
    <n v="1"/>
    <s v="NAMJEŠTAJ"/>
    <x v="1"/>
    <s v="05/1003"/>
    <s v="RC"/>
    <s v="STOL"/>
    <s v="04.04"/>
    <s v="KOM"/>
    <n v="1"/>
    <n v="500.2"/>
    <n v="370.99"/>
    <n v="129.21"/>
    <n v="200.08"/>
    <x v="1"/>
  </r>
  <r>
    <n v="1"/>
    <s v="NAMJEŠTAJ"/>
    <x v="1"/>
    <s v="05/1004"/>
    <s v="RC"/>
    <s v="STOL"/>
    <s v="04.04"/>
    <s v="KOM"/>
    <n v="1"/>
    <n v="500.2"/>
    <n v="370.99"/>
    <n v="129.21"/>
    <n v="200.08"/>
    <x v="1"/>
  </r>
  <r>
    <n v="1"/>
    <s v="NAMJEŠTAJ"/>
    <x v="1"/>
    <s v="05/1005"/>
    <s v="RC"/>
    <s v="STOL"/>
    <s v="04.04"/>
    <s v="KOM"/>
    <n v="1"/>
    <n v="500.2"/>
    <n v="370.99"/>
    <n v="129.21"/>
    <n v="200.08"/>
    <x v="1"/>
  </r>
  <r>
    <n v="1"/>
    <s v="NAMJEŠTAJ"/>
    <x v="1"/>
    <s v="05/1006"/>
    <s v="RC"/>
    <s v="STOL"/>
    <s v="04.04"/>
    <s v="KOM"/>
    <n v="1"/>
    <n v="500.2"/>
    <n v="370.99"/>
    <n v="129.21"/>
    <n v="200.08"/>
    <x v="1"/>
  </r>
  <r>
    <n v="1"/>
    <s v="NAMJEŠTAJ"/>
    <x v="1"/>
    <s v="05/1007"/>
    <s v="RC"/>
    <s v="STOL"/>
    <s v="04.04"/>
    <s v="KOM"/>
    <n v="1"/>
    <n v="500.2"/>
    <n v="370.99"/>
    <n v="129.21"/>
    <n v="200.08"/>
    <x v="1"/>
  </r>
  <r>
    <n v="1"/>
    <s v="NAMJEŠTAJ"/>
    <x v="1"/>
    <s v="05/1008"/>
    <s v="RC"/>
    <s v="STOL"/>
    <s v="04.04"/>
    <s v="KOM"/>
    <n v="1"/>
    <n v="500.2"/>
    <n v="370.99"/>
    <n v="129.21"/>
    <n v="200.08"/>
    <x v="1"/>
  </r>
  <r>
    <n v="1"/>
    <s v="NAMJEŠTAJ"/>
    <x v="1"/>
    <s v="05/1009"/>
    <s v="RC"/>
    <s v="STOL"/>
    <s v="04.04"/>
    <s v="KOM"/>
    <n v="1"/>
    <n v="500.2"/>
    <n v="370.99"/>
    <n v="129.21"/>
    <n v="200.08"/>
    <x v="1"/>
  </r>
  <r>
    <n v="1"/>
    <s v="NAMJEŠTAJ"/>
    <x v="1"/>
    <s v="05/1010"/>
    <s v="RC"/>
    <s v="STOL"/>
    <s v="04.04"/>
    <s v="KOM"/>
    <n v="1"/>
    <n v="500.2"/>
    <n v="370.99"/>
    <n v="129.21"/>
    <n v="200.08"/>
    <x v="1"/>
  </r>
  <r>
    <n v="1"/>
    <s v="NAMJEŠTAJ"/>
    <x v="1"/>
    <s v="05/1011"/>
    <s v="RC"/>
    <s v="STOL"/>
    <s v="04.04"/>
    <s v="KOM"/>
    <n v="1"/>
    <n v="500.2"/>
    <n v="370.99"/>
    <n v="129.21"/>
    <n v="200.08"/>
    <x v="1"/>
  </r>
  <r>
    <n v="1"/>
    <s v="NAMJEŠTAJ"/>
    <x v="1"/>
    <s v="05/1012"/>
    <s v="RC"/>
    <s v="STOL"/>
    <s v="04.04"/>
    <s v="KOM"/>
    <n v="1"/>
    <n v="500.2"/>
    <n v="370.99"/>
    <n v="129.21"/>
    <n v="200.08"/>
    <x v="1"/>
  </r>
  <r>
    <n v="1"/>
    <s v="NAMJEŠTAJ"/>
    <x v="1"/>
    <s v="05/1013"/>
    <s v="05"/>
    <s v="STOL"/>
    <s v="04.04"/>
    <s v="KOM"/>
    <n v="1"/>
    <n v="500.2"/>
    <n v="500.2"/>
    <n v="0"/>
    <n v="200.08"/>
    <x v="1"/>
  </r>
  <r>
    <n v="1"/>
    <s v="NAMJEŠTAJ"/>
    <x v="1"/>
    <s v="05/1014"/>
    <s v="05"/>
    <s v="STOL"/>
    <s v="04.04"/>
    <s v="KOM"/>
    <n v="1"/>
    <n v="500.2"/>
    <n v="500.2"/>
    <n v="0"/>
    <n v="200.08"/>
    <x v="1"/>
  </r>
  <r>
    <n v="1"/>
    <s v="NAMJEŠTAJ"/>
    <x v="1"/>
    <s v="05/1016"/>
    <s v="05"/>
    <s v="STOL"/>
    <s v="04.04"/>
    <s v="KOM"/>
    <n v="1"/>
    <n v="500.2"/>
    <n v="500.2"/>
    <n v="0"/>
    <n v="200.08"/>
    <x v="1"/>
  </r>
  <r>
    <n v="1"/>
    <s v="NAMJEŠTAJ"/>
    <x v="1"/>
    <s v="05/1017"/>
    <s v="05"/>
    <s v="STOL"/>
    <s v="04.04"/>
    <s v="KOM"/>
    <n v="1"/>
    <n v="500.2"/>
    <n v="500.2"/>
    <n v="0"/>
    <n v="200.08"/>
    <x v="1"/>
  </r>
  <r>
    <n v="1"/>
    <s v="NAMJEŠTAJ"/>
    <x v="1"/>
    <s v="05/1019"/>
    <s v="05"/>
    <s v="STOL"/>
    <s v="04.04"/>
    <s v="KOM"/>
    <n v="1"/>
    <n v="500.2"/>
    <n v="500.2"/>
    <n v="0"/>
    <n v="200.08"/>
    <x v="1"/>
  </r>
  <r>
    <n v="1"/>
    <s v="NAMJEŠTAJ"/>
    <x v="1"/>
    <s v="05/1020"/>
    <s v="05"/>
    <s v="STOL"/>
    <s v="04.04"/>
    <s v="KOM"/>
    <n v="1"/>
    <n v="500.2"/>
    <n v="500.2"/>
    <n v="0"/>
    <n v="200.08"/>
    <x v="1"/>
  </r>
  <r>
    <n v="1"/>
    <s v="NAMJEŠTAJ"/>
    <x v="1"/>
    <s v="05/1021"/>
    <s v="RC"/>
    <s v="STOL"/>
    <s v="04.04"/>
    <s v="KOM"/>
    <n v="1"/>
    <n v="500.2"/>
    <n v="370.99"/>
    <n v="129.21"/>
    <n v="200.08"/>
    <x v="1"/>
  </r>
  <r>
    <n v="1"/>
    <s v="NAMJEŠTAJ"/>
    <x v="1"/>
    <s v="05/1022"/>
    <s v="G9"/>
    <s v="ORMAR NISKI"/>
    <s v="06.04"/>
    <s v="KOM"/>
    <n v="1"/>
    <n v="1046.76"/>
    <n v="1046.76"/>
    <n v="0"/>
    <n v="418.70400000000001"/>
    <x v="1"/>
  </r>
  <r>
    <n v="1"/>
    <s v="NAMJEŠTAJ"/>
    <x v="1"/>
    <s v="05/1103"/>
    <s v="05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s v="05/1104"/>
    <s v="05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s v="05/1106"/>
    <s v="05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s v="05/1110"/>
    <s v="05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s v="05/1111"/>
    <s v="05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s v="05/1113"/>
    <s v="05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s v="05/1117"/>
    <s v="05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s v="05/1123"/>
    <s v="05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s v="05/1124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s v="05/1128"/>
    <s v="05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s v="05/1130"/>
    <s v="05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s v="05/1131"/>
    <s v="05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s v="05/1139"/>
    <s v="05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s v="05/1154"/>
    <s v="05"/>
    <s v="ORMAR DVOSTRUKI"/>
    <s v="02.06"/>
    <s v="KOM"/>
    <n v="1"/>
    <n v="959.8"/>
    <n v="959.8"/>
    <n v="0"/>
    <n v="383.92"/>
    <x v="1"/>
  </r>
  <r>
    <n v="1"/>
    <s v="NAMJEŠTAJ"/>
    <x v="1"/>
    <s v="05/1155"/>
    <s v="05"/>
    <s v="ORMAR DVOST.STAKLENA VRAT"/>
    <s v="02.06"/>
    <s v="KOM"/>
    <n v="1"/>
    <n v="1179.8900000000001"/>
    <n v="1179.8900000000001"/>
    <n v="0"/>
    <n v="471.95600000000007"/>
    <x v="1"/>
  </r>
  <r>
    <n v="1"/>
    <s v="NAMJEŠTAJ"/>
    <x v="1"/>
    <s v="05/1156"/>
    <s v="05"/>
    <s v="ORMAR DVOSTRUKI"/>
    <s v="02.06"/>
    <s v="KOM"/>
    <n v="1"/>
    <n v="959.8"/>
    <n v="959.8"/>
    <n v="0"/>
    <n v="383.92"/>
    <x v="1"/>
  </r>
  <r>
    <n v="1"/>
    <s v="NAMJEŠTAJ"/>
    <x v="1"/>
    <s v="05/1157"/>
    <s v="05"/>
    <s v="ORMAR JEDNOSTRUKI"/>
    <s v="02.06"/>
    <s v="KOM"/>
    <n v="1"/>
    <n v="748.3"/>
    <n v="748.3"/>
    <n v="0"/>
    <n v="299.32"/>
    <x v="1"/>
  </r>
  <r>
    <n v="1"/>
    <s v="NAMJEŠTAJ"/>
    <x v="1"/>
    <s v="05/1193"/>
    <s v="05"/>
    <s v="PLOČA BIJELA 240X120"/>
    <s v="09.06"/>
    <s v="KOM"/>
    <n v="1"/>
    <n v="1832.44"/>
    <n v="1832.44"/>
    <n v="0"/>
    <n v="732.97600000000011"/>
    <x v="1"/>
  </r>
  <r>
    <n v="1"/>
    <s v="NAMJEŠTAJ"/>
    <x v="1"/>
    <s v="05/1194"/>
    <s v="05"/>
    <s v="PLOČA BIJELA 240X120"/>
    <s v="09.06"/>
    <s v="KOM"/>
    <n v="1"/>
    <n v="1832.44"/>
    <n v="1832.44"/>
    <n v="0"/>
    <n v="732.97600000000011"/>
    <x v="1"/>
  </r>
  <r>
    <n v="1"/>
    <s v="NAMJEŠTAJ"/>
    <x v="1"/>
    <s v="05/1201"/>
    <s v="05"/>
    <s v="STOL RADNI 160x70xH72"/>
    <n v="10.06"/>
    <s v="KOM"/>
    <n v="1"/>
    <n v="751.52"/>
    <n v="751.52"/>
    <n v="0"/>
    <n v="300.608"/>
    <x v="1"/>
  </r>
  <r>
    <n v="1"/>
    <s v="NAMJEŠTAJ"/>
    <x v="1"/>
    <s v="05/1202"/>
    <s v="05"/>
    <s v="STOL RADNI 160x70xH72"/>
    <n v="10.06"/>
    <s v="KOM"/>
    <n v="1"/>
    <n v="751.52"/>
    <n v="751.52"/>
    <n v="0"/>
    <n v="300.608"/>
    <x v="1"/>
  </r>
  <r>
    <n v="1"/>
    <s v="NAMJEŠTAJ"/>
    <x v="1"/>
    <s v="05/1203"/>
    <s v="05"/>
    <s v="STOL POLUKR. DODATAK"/>
    <n v="10.06"/>
    <s v="KOM"/>
    <n v="1"/>
    <n v="965.19"/>
    <n v="965.19"/>
    <n v="0"/>
    <n v="386.07600000000002"/>
    <x v="1"/>
  </r>
  <r>
    <n v="1"/>
    <s v="NAMJEŠTAJ"/>
    <x v="1"/>
    <s v="05/1204"/>
    <s v="05"/>
    <s v="POKRETNA KAZETA"/>
    <n v="10.06"/>
    <s v="KOM"/>
    <n v="1"/>
    <n v="799.83"/>
    <n v="799.83"/>
    <n v="0"/>
    <n v="319.93200000000002"/>
    <x v="1"/>
  </r>
  <r>
    <n v="1"/>
    <s v="NAMJEŠTAJ"/>
    <x v="1"/>
    <s v="05/1205"/>
    <s v="R2"/>
    <s v="POKRETNA KAZETA"/>
    <n v="10.06"/>
    <s v="KOM"/>
    <n v="1"/>
    <n v="799.83"/>
    <n v="799.83"/>
    <n v="0"/>
    <n v="319.93200000000002"/>
    <x v="1"/>
  </r>
  <r>
    <n v="1"/>
    <s v="NAMJEŠTAJ"/>
    <x v="1"/>
    <s v="05/1206"/>
    <s v="05"/>
    <s v="POKRETNA KAZETA"/>
    <n v="10.06"/>
    <s v="KOM"/>
    <n v="1"/>
    <n v="799.83"/>
    <n v="799.83"/>
    <n v="0"/>
    <n v="319.93200000000002"/>
    <x v="1"/>
  </r>
  <r>
    <n v="1"/>
    <s v="NAMJEŠTAJ"/>
    <x v="1"/>
    <s v="05/1207"/>
    <s v="05"/>
    <s v="POKRETNA KAZETA"/>
    <n v="10.06"/>
    <s v="KOM"/>
    <n v="1"/>
    <n v="799.83"/>
    <n v="799.83"/>
    <n v="0"/>
    <n v="319.93200000000002"/>
    <x v="1"/>
  </r>
  <r>
    <n v="1"/>
    <s v="NAMJEŠTAJ"/>
    <x v="1"/>
    <s v="05/1208"/>
    <s v="05"/>
    <s v="ORMAR JEDNOSTRKI S DRV.VR"/>
    <n v="10.06"/>
    <s v="KOM"/>
    <n v="1"/>
    <n v="1017.77"/>
    <n v="1017.77"/>
    <n v="0"/>
    <n v="407.108"/>
    <x v="1"/>
  </r>
  <r>
    <n v="1"/>
    <s v="NAMJEŠTAJ"/>
    <x v="1"/>
    <s v="05/1209"/>
    <s v="05"/>
    <s v="ORMAR S DRV.VRAT.I POLIC"/>
    <n v="10.06"/>
    <s v="KOM"/>
    <n v="1"/>
    <n v="2262.08"/>
    <n v="2262.08"/>
    <n v="0"/>
    <n v="904.83199999999999"/>
    <x v="1"/>
  </r>
  <r>
    <n v="1"/>
    <s v="NAMJEŠTAJ"/>
    <x v="1"/>
    <s v="05/1210"/>
    <s v="05"/>
    <s v="STOLAC UREDSKI - BORDO"/>
    <n v="10.06"/>
    <s v="KOM"/>
    <n v="1"/>
    <n v="1089.7"/>
    <n v="1089.7"/>
    <n v="0"/>
    <n v="435.88000000000005"/>
    <x v="1"/>
  </r>
  <r>
    <n v="1"/>
    <s v="NAMJEŠTAJ"/>
    <x v="1"/>
    <s v="05/1211"/>
    <s v="05"/>
    <s v="STOLAC KONFER.- BORDO"/>
    <n v="10.06"/>
    <s v="KOM"/>
    <n v="1"/>
    <n v="406.89"/>
    <n v="406.89"/>
    <n v="0"/>
    <n v="162.756"/>
    <x v="1"/>
  </r>
  <r>
    <n v="1"/>
    <s v="NAMJEŠTAJ"/>
    <x v="1"/>
    <s v="05/1212"/>
    <s v="05"/>
    <s v="STOLAC KONFER.- BORDO"/>
    <n v="10.06"/>
    <s v="KOM"/>
    <n v="1"/>
    <n v="406.89"/>
    <n v="406.89"/>
    <n v="0"/>
    <n v="162.756"/>
    <x v="1"/>
  </r>
  <r>
    <n v="1"/>
    <s v="NAMJEŠTAJ"/>
    <x v="1"/>
    <s v="05/1213"/>
    <s v="05"/>
    <s v="STOLAC KONFER.- BORDO"/>
    <n v="10.06"/>
    <s v="KOM"/>
    <n v="1"/>
    <n v="406.89"/>
    <n v="406.89"/>
    <n v="0"/>
    <n v="162.756"/>
    <x v="1"/>
  </r>
  <r>
    <n v="1"/>
    <s v="NAMJEŠTAJ"/>
    <x v="1"/>
    <s v="05/1214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15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16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17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18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19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20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21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22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23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24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25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26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27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28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29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30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31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32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33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34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35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36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37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38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39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40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41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42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43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44"/>
    <s v="05"/>
    <s v="STOLAC PLASTIČNI SMEĐI"/>
    <n v="11.06"/>
    <s v="KOM"/>
    <n v="1"/>
    <n v="318.91000000000003"/>
    <n v="318.91000000000003"/>
    <n v="0"/>
    <n v="127.56400000000002"/>
    <x v="1"/>
  </r>
  <r>
    <n v="1"/>
    <s v="NAMJEŠTAJ"/>
    <x v="1"/>
    <s v="05/1245"/>
    <s v="05"/>
    <s v="STOLAC PLASTIČNI SMEĐI"/>
    <n v="11.06"/>
    <s v="KOM"/>
    <n v="1"/>
    <n v="318.85000000000002"/>
    <n v="318.85000000000002"/>
    <n v="0"/>
    <n v="127.54000000000002"/>
    <x v="1"/>
  </r>
  <r>
    <n v="1"/>
    <s v="NAMJEŠTAJ"/>
    <x v="1"/>
    <s v="05/1246"/>
    <s v="05"/>
    <s v="STOLAC PLASTIČNI SIVI"/>
    <n v="11.06"/>
    <s v="KOM"/>
    <n v="1"/>
    <n v="280.98"/>
    <n v="280.98"/>
    <n v="0"/>
    <n v="112.39200000000001"/>
    <x v="1"/>
  </r>
  <r>
    <n v="1"/>
    <s v="NAMJEŠTAJ"/>
    <x v="1"/>
    <s v="05/1247"/>
    <s v="05"/>
    <s v="STOLAC PLASTIČNI SIVI"/>
    <n v="11.06"/>
    <s v="KOM"/>
    <n v="1"/>
    <n v="280.98"/>
    <n v="280.98"/>
    <n v="0"/>
    <n v="112.39200000000001"/>
    <x v="1"/>
  </r>
  <r>
    <n v="1"/>
    <s v="NAMJEŠTAJ"/>
    <x v="1"/>
    <s v="05/1248"/>
    <s v="05"/>
    <s v="STOLAC PLASTIČNI SIVI"/>
    <n v="11.06"/>
    <s v="KOM"/>
    <n v="1"/>
    <n v="280.98"/>
    <n v="280.98"/>
    <n v="0"/>
    <n v="112.39200000000001"/>
    <x v="1"/>
  </r>
  <r>
    <n v="1"/>
    <s v="NAMJEŠTAJ"/>
    <x v="1"/>
    <s v="05/1249"/>
    <s v="05"/>
    <s v="STOLAC PLASTIČNI SIVI"/>
    <n v="11.06"/>
    <s v="KOM"/>
    <n v="1"/>
    <n v="280.98"/>
    <n v="280.98"/>
    <n v="0"/>
    <n v="112.39200000000001"/>
    <x v="1"/>
  </r>
  <r>
    <n v="1"/>
    <s v="NAMJEŠTAJ"/>
    <x v="1"/>
    <s v="05/1269"/>
    <s v="05"/>
    <s v="STOLICA RADNA SYNERGIE"/>
    <s v="09.06"/>
    <s v="KOM"/>
    <n v="1"/>
    <n v="1419.84"/>
    <n v="1419.84"/>
    <n v="0"/>
    <n v="567.93600000000004"/>
    <x v="1"/>
  </r>
  <r>
    <n v="1"/>
    <s v="NAMJEŠTAJ"/>
    <x v="1"/>
    <s v="05/1271"/>
    <s v="05"/>
    <s v="STOLICA KONF.SA PREKLOP."/>
    <s v="09.06"/>
    <s v="KOM"/>
    <n v="1"/>
    <n v="617.32000000000005"/>
    <n v="617.32000000000005"/>
    <n v="0"/>
    <n v="246.92800000000003"/>
    <x v="1"/>
  </r>
  <r>
    <n v="1"/>
    <s v="NAMJEŠTAJ"/>
    <x v="1"/>
    <s v="05/1272"/>
    <s v="05"/>
    <s v="STOLICA KONF.SA PREKLOP."/>
    <s v="09.06"/>
    <s v="KOM"/>
    <n v="1"/>
    <n v="617.32000000000005"/>
    <n v="617.32000000000005"/>
    <n v="0"/>
    <n v="246.92800000000003"/>
    <x v="1"/>
  </r>
  <r>
    <n v="1"/>
    <s v="NAMJEŠTAJ"/>
    <x v="1"/>
    <s v="05/1273"/>
    <s v="05"/>
    <s v="STOLICA KONF.SA PREKLOP."/>
    <s v="09.06"/>
    <s v="KOM"/>
    <n v="1"/>
    <n v="617.32000000000005"/>
    <n v="617.32000000000005"/>
    <n v="0"/>
    <n v="246.92800000000003"/>
    <x v="1"/>
  </r>
  <r>
    <n v="1"/>
    <s v="NAMJEŠTAJ"/>
    <x v="1"/>
    <s v="05/1274"/>
    <s v="05"/>
    <s v="STOLICA KONF.SA PREKLOP."/>
    <s v="09.06"/>
    <s v="KOM"/>
    <n v="1"/>
    <n v="617.32000000000005"/>
    <n v="617.32000000000005"/>
    <n v="0"/>
    <n v="246.92800000000003"/>
    <x v="1"/>
  </r>
  <r>
    <n v="1"/>
    <s v="NAMJEŠTAJ"/>
    <x v="1"/>
    <s v="05/1275"/>
    <s v="05"/>
    <s v="STOLICA KONF.SA PREKLOP."/>
    <s v="09.06"/>
    <s v="KOM"/>
    <n v="1"/>
    <n v="617.32000000000005"/>
    <n v="617.32000000000005"/>
    <n v="0"/>
    <n v="246.92800000000003"/>
    <x v="1"/>
  </r>
  <r>
    <n v="1"/>
    <s v="NAMJEŠTAJ"/>
    <x v="1"/>
    <s v="05/1276"/>
    <s v="05"/>
    <s v="STOLICA KONF.SA PREKLOP."/>
    <s v="09.06"/>
    <s v="KOM"/>
    <n v="1"/>
    <n v="617.32000000000005"/>
    <n v="617.32000000000005"/>
    <n v="0"/>
    <n v="246.92800000000003"/>
    <x v="1"/>
  </r>
  <r>
    <n v="1"/>
    <s v="NAMJEŠTAJ"/>
    <x v="1"/>
    <s v="05/1277"/>
    <s v="05"/>
    <s v="STOLICA KONF.SA PREKLOP."/>
    <s v="09.06"/>
    <s v="KOM"/>
    <n v="1"/>
    <n v="617.32000000000005"/>
    <n v="617.32000000000005"/>
    <n v="0"/>
    <n v="246.92800000000003"/>
    <x v="1"/>
  </r>
  <r>
    <n v="1"/>
    <s v="NAMJEŠTAJ"/>
    <x v="1"/>
    <s v="05/1278"/>
    <s v="05"/>
    <s v="STOLICA KONF.SA PREKLOP."/>
    <s v="09.06"/>
    <s v="KOM"/>
    <n v="1"/>
    <n v="617.32000000000005"/>
    <n v="617.32000000000005"/>
    <n v="0"/>
    <n v="246.92800000000003"/>
    <x v="1"/>
  </r>
  <r>
    <n v="1"/>
    <s v="NAMJEŠTAJ"/>
    <x v="1"/>
    <s v="05/1308"/>
    <s v="05"/>
    <s v="STOLIĆ ZA KOMPJUTER"/>
    <s v="04.07"/>
    <s v="KOM"/>
    <n v="1"/>
    <n v="1834.78"/>
    <n v="1834.78"/>
    <n v="0"/>
    <n v="733.91200000000003"/>
    <x v="1"/>
  </r>
  <r>
    <n v="1"/>
    <s v="NAMJEŠTAJ"/>
    <x v="1"/>
    <s v="05/1335"/>
    <s v="05"/>
    <s v="PLOČA ŠKOLSKA ZEL.360x120"/>
    <s v="09.07"/>
    <s v="KOM"/>
    <n v="1"/>
    <n v="2491.85"/>
    <n v="2491.85"/>
    <n v="0"/>
    <n v="996.74"/>
    <x v="1"/>
  </r>
  <r>
    <n v="1"/>
    <s v="NAMJEŠTAJ"/>
    <x v="1"/>
    <s v="05/1336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37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38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39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40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41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42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43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44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45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46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47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48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49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50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51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52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53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54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55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56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57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58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59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60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61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62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63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64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65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66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67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68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69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70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71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72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73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74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75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76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77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78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79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80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81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82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83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84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85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86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87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88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389"/>
    <s v="05"/>
    <s v="STOLAC KICCA SIVI"/>
    <s v="09.07"/>
    <s v="KOM"/>
    <n v="1"/>
    <n v="561.20000000000005"/>
    <n v="561.20000000000005"/>
    <n v="0"/>
    <n v="224.48000000000002"/>
    <x v="1"/>
  </r>
  <r>
    <n v="1"/>
    <s v="NAMJEŠTAJ"/>
    <x v="1"/>
    <s v="05/1414"/>
    <s v="05"/>
    <s v="KLUPA ŠKOLSKA SIVA"/>
    <s v="09.07"/>
    <s v="KOM"/>
    <n v="1"/>
    <n v="1600"/>
    <n v="1600"/>
    <n v="0"/>
    <n v="640"/>
    <x v="1"/>
  </r>
  <r>
    <n v="1"/>
    <s v="NAMJEŠTAJ"/>
    <x v="1"/>
    <s v="05/1415"/>
    <s v="05"/>
    <s v="KLUPA ŠKOLSKA SIVA"/>
    <s v="09.07"/>
    <s v="KOM"/>
    <n v="1"/>
    <n v="1600"/>
    <n v="1600"/>
    <n v="0"/>
    <n v="640"/>
    <x v="1"/>
  </r>
  <r>
    <n v="1"/>
    <s v="NAMJEŠTAJ"/>
    <x v="1"/>
    <s v="05/1416"/>
    <s v="05"/>
    <s v="KLUPA ŠKOLSKA SIVA"/>
    <s v="09.07"/>
    <s v="KOM"/>
    <n v="1"/>
    <n v="1600"/>
    <n v="1600"/>
    <n v="0"/>
    <n v="640"/>
    <x v="1"/>
  </r>
  <r>
    <n v="1"/>
    <s v="NAMJEŠTAJ"/>
    <x v="1"/>
    <s v="05/1417"/>
    <s v="05"/>
    <s v="KLUPA ŠKOLSKA SIVA"/>
    <s v="09.07"/>
    <s v="KOM"/>
    <n v="1"/>
    <n v="1600"/>
    <n v="1600"/>
    <n v="0"/>
    <n v="640"/>
    <x v="1"/>
  </r>
  <r>
    <n v="1"/>
    <s v="NAMJEŠTAJ"/>
    <x v="1"/>
    <s v="05/1418"/>
    <s v="05"/>
    <s v="KLUPA ŠKOLSKA SIVA"/>
    <s v="09.07"/>
    <s v="KOM"/>
    <n v="1"/>
    <n v="1600"/>
    <n v="1600"/>
    <n v="0"/>
    <n v="640"/>
    <x v="1"/>
  </r>
  <r>
    <n v="1"/>
    <s v="NAMJEŠTAJ"/>
    <x v="1"/>
    <s v="05/1419"/>
    <s v="05"/>
    <s v="KLUPA ŠKOLSKA SIVA"/>
    <s v="09.07"/>
    <s v="KOM"/>
    <n v="1"/>
    <n v="1600"/>
    <n v="1600"/>
    <n v="0"/>
    <n v="640"/>
    <x v="1"/>
  </r>
  <r>
    <n v="1"/>
    <s v="NAMJEŠTAJ"/>
    <x v="1"/>
    <s v="05/1420"/>
    <s v="05"/>
    <s v="KLUPA ŠKOLSKA SIVA"/>
    <s v="09.07"/>
    <s v="KOM"/>
    <n v="1"/>
    <n v="1600"/>
    <n v="1600"/>
    <n v="0"/>
    <n v="640"/>
    <x v="1"/>
  </r>
  <r>
    <n v="1"/>
    <s v="NAMJEŠTAJ"/>
    <x v="1"/>
    <s v="05/1421"/>
    <s v="05"/>
    <s v="KLUPA ŠKOLSKA SIVA"/>
    <s v="09.07"/>
    <s v="KOM"/>
    <n v="1"/>
    <n v="1600"/>
    <n v="1600"/>
    <n v="0"/>
    <n v="640"/>
    <x v="1"/>
  </r>
  <r>
    <n v="1"/>
    <s v="NAMJEŠTAJ"/>
    <x v="1"/>
    <s v="05/1422"/>
    <s v="05"/>
    <s v="KLUPA ŠKOLSKA SIVA"/>
    <s v="09.07"/>
    <s v="KOM"/>
    <n v="1"/>
    <n v="1600"/>
    <n v="1600"/>
    <n v="0"/>
    <n v="640"/>
    <x v="1"/>
  </r>
  <r>
    <n v="1"/>
    <s v="NAMJEŠTAJ"/>
    <x v="1"/>
    <s v="05/1423"/>
    <s v="05"/>
    <s v="KLUPA ŠKOLSKA SIVA"/>
    <s v="09.07"/>
    <s v="KOM"/>
    <n v="1"/>
    <n v="1600"/>
    <n v="1600"/>
    <n v="0"/>
    <n v="640"/>
    <x v="1"/>
  </r>
  <r>
    <n v="1"/>
    <s v="NAMJEŠTAJ"/>
    <x v="1"/>
    <s v="05/1424"/>
    <s v="05"/>
    <s v="KLUPA ŠKOLSKA SIVA"/>
    <s v="09.07"/>
    <s v="KOM"/>
    <n v="1"/>
    <n v="1600"/>
    <n v="1600"/>
    <n v="0"/>
    <n v="640"/>
    <x v="1"/>
  </r>
  <r>
    <n v="1"/>
    <s v="NAMJEŠTAJ"/>
    <x v="1"/>
    <s v="05/1425"/>
    <s v="05"/>
    <s v="KLUPA ŠKOLSKA SIVA"/>
    <s v="09.07"/>
    <s v="KOM"/>
    <n v="1"/>
    <n v="1600"/>
    <n v="1600"/>
    <n v="0"/>
    <n v="640"/>
    <x v="1"/>
  </r>
  <r>
    <n v="1"/>
    <s v="NAMJEŠTAJ"/>
    <x v="1"/>
    <s v="05/1426"/>
    <s v="05"/>
    <s v="KLUPA ŠKOLSKA SIVA"/>
    <s v="09.07"/>
    <s v="KOM"/>
    <n v="1"/>
    <n v="1600"/>
    <n v="1600"/>
    <n v="0"/>
    <n v="640"/>
    <x v="1"/>
  </r>
  <r>
    <n v="1"/>
    <s v="NAMJEŠTAJ"/>
    <x v="1"/>
    <s v="05/1427"/>
    <s v="05"/>
    <s v="KATEDRA S ORMARIĆEM"/>
    <s v="09.07"/>
    <s v="KOM"/>
    <n v="1"/>
    <n v="4697.1000000000004"/>
    <n v="4697.1000000000004"/>
    <n v="0"/>
    <n v="1878.8400000000001"/>
    <x v="1"/>
  </r>
  <r>
    <n v="1"/>
    <s v="NAMJEŠTAJ"/>
    <x v="1"/>
    <s v="05/1432"/>
    <s v="05"/>
    <s v="ORMARIĆ OGLASNI TRODJELNI"/>
    <s v="02.08"/>
    <s v="KOM"/>
    <n v="1"/>
    <n v="3736.6"/>
    <n v="3736.6"/>
    <n v="0"/>
    <n v="1494.64"/>
    <x v="1"/>
  </r>
  <r>
    <n v="1"/>
    <s v="NAMJEŠTAJ"/>
    <x v="1"/>
    <s v="05/1493"/>
    <s v="05"/>
    <s v="REGAL DVOSTRANI ZA KNJIGE"/>
    <n v="11.08"/>
    <s v="KOM"/>
    <n v="1"/>
    <n v="23625.3"/>
    <n v="23625.279999999999"/>
    <n v="0.02"/>
    <n v="9450.1200000000008"/>
    <x v="1"/>
  </r>
  <r>
    <n v="1"/>
    <s v="NAMJEŠTAJ"/>
    <x v="1"/>
    <s v="05/1494"/>
    <s v="05"/>
    <s v="REGAL DVOSTRANI ZA KNJIGE"/>
    <n v="11.08"/>
    <s v="KOM"/>
    <n v="1"/>
    <n v="23625.3"/>
    <n v="23625.279999999999"/>
    <n v="0.02"/>
    <n v="9450.1200000000008"/>
    <x v="1"/>
  </r>
  <r>
    <n v="1"/>
    <s v="NAMJEŠTAJ"/>
    <x v="1"/>
    <s v="05/1495"/>
    <s v="05"/>
    <s v="REGAL DVOSTRANI ZA KNJIGE"/>
    <n v="11.08"/>
    <s v="KOM"/>
    <n v="1"/>
    <n v="23625.3"/>
    <n v="23625.279999999999"/>
    <n v="0.02"/>
    <n v="9450.1200000000008"/>
    <x v="1"/>
  </r>
  <r>
    <n v="1"/>
    <s v="NAMJEŠTAJ"/>
    <x v="1"/>
    <s v="05/1496"/>
    <s v="05"/>
    <s v="REGAL DVOSTRANI ZA KNJIGE"/>
    <n v="11.08"/>
    <s v="KOM"/>
    <n v="1"/>
    <n v="23625.3"/>
    <n v="23625.279999999999"/>
    <n v="0.02"/>
    <n v="9450.1200000000008"/>
    <x v="1"/>
  </r>
  <r>
    <n v="1"/>
    <s v="NAMJEŠTAJ"/>
    <x v="1"/>
    <s v="05/1497"/>
    <s v="05"/>
    <s v="REGAL DVOSTRANI ZA KNJIGE"/>
    <n v="11.08"/>
    <s v="KOM"/>
    <n v="1"/>
    <n v="23625.3"/>
    <n v="23625.279999999999"/>
    <n v="0.02"/>
    <n v="9450.1200000000008"/>
    <x v="1"/>
  </r>
  <r>
    <n v="1"/>
    <s v="NAMJEŠTAJ"/>
    <x v="1"/>
    <s v="05/1498"/>
    <s v="05"/>
    <s v="REGAL DVOSTRANI ZA KNJIGE"/>
    <n v="11.08"/>
    <s v="KOM"/>
    <n v="1"/>
    <n v="23625.3"/>
    <n v="23625.279999999999"/>
    <n v="0.02"/>
    <n v="9450.1200000000008"/>
    <x v="1"/>
  </r>
  <r>
    <n v="1"/>
    <s v="NAMJEŠTAJ"/>
    <x v="1"/>
    <s v="05/1499"/>
    <s v="05"/>
    <s v="REGAL DVOSTRANI ZA KNJIGE"/>
    <n v="11.08"/>
    <s v="KOM"/>
    <n v="1"/>
    <n v="23625.3"/>
    <n v="23625.279999999999"/>
    <n v="0.02"/>
    <n v="9450.1200000000008"/>
    <x v="1"/>
  </r>
  <r>
    <n v="1"/>
    <s v="NAMJEŠTAJ"/>
    <x v="1"/>
    <s v="05/1500"/>
    <s v="05"/>
    <s v="REGAL DVOSTRANI ZA KNJIGE"/>
    <n v="11.08"/>
    <s v="KOM"/>
    <n v="1"/>
    <n v="23625.3"/>
    <n v="23625.279999999999"/>
    <n v="0.02"/>
    <n v="9450.1200000000008"/>
    <x v="1"/>
  </r>
  <r>
    <n v="1"/>
    <s v="NAMJEŠTAJ"/>
    <x v="1"/>
    <s v="05/1501"/>
    <s v="05"/>
    <s v="REGAL DVOSTRANI ZA KNJIGE"/>
    <n v="11.08"/>
    <s v="KOM"/>
    <n v="1"/>
    <n v="23625.3"/>
    <n v="23625.279999999999"/>
    <n v="0.02"/>
    <n v="9450.1200000000008"/>
    <x v="1"/>
  </r>
  <r>
    <n v="1"/>
    <s v="NAMJEŠTAJ"/>
    <x v="1"/>
    <s v="05/1502"/>
    <s v="05"/>
    <s v="REGAL DVOSTRANI ZA KNJIGE"/>
    <n v="11.08"/>
    <s v="KOM"/>
    <n v="1"/>
    <n v="23625.3"/>
    <n v="23625.279999999999"/>
    <n v="0.02"/>
    <n v="9450.1200000000008"/>
    <x v="1"/>
  </r>
  <r>
    <n v="1"/>
    <s v="NAMJEŠTAJ"/>
    <x v="1"/>
    <s v="05/1503"/>
    <s v="05"/>
    <s v="REGAL DVOSTRANI ZA KNJIGE"/>
    <n v="11.08"/>
    <s v="KOM"/>
    <n v="1"/>
    <n v="23625.3"/>
    <n v="23625.279999999999"/>
    <n v="0.02"/>
    <n v="9450.1200000000008"/>
    <x v="1"/>
  </r>
  <r>
    <n v="1"/>
    <s v="NAMJEŠTAJ"/>
    <x v="1"/>
    <s v="05/1504"/>
    <s v="05"/>
    <s v="REGAL DVOSTRANI ZA KNJIGE"/>
    <n v="11.08"/>
    <s v="KOM"/>
    <n v="1"/>
    <n v="23625.3"/>
    <n v="23625.279999999999"/>
    <n v="0.02"/>
    <n v="9450.1200000000008"/>
    <x v="1"/>
  </r>
  <r>
    <n v="1"/>
    <s v="NAMJEŠTAJ"/>
    <x v="1"/>
    <s v="05/1505"/>
    <s v="05"/>
    <s v="REGAL DVOSTRANI ZA KNJIGE"/>
    <n v="11.08"/>
    <s v="KOM"/>
    <n v="1"/>
    <n v="23625.3"/>
    <n v="23625.279999999999"/>
    <n v="0.02"/>
    <n v="9450.1200000000008"/>
    <x v="1"/>
  </r>
  <r>
    <n v="1"/>
    <s v="NAMJEŠTAJ"/>
    <x v="1"/>
    <s v="05/1506"/>
    <s v="05"/>
    <s v="REGAL DVOSTRANI ZA KNJIGE"/>
    <n v="11.08"/>
    <s v="KOM"/>
    <n v="1"/>
    <n v="23625.3"/>
    <n v="23625.279999999999"/>
    <n v="0.02"/>
    <n v="9450.1200000000008"/>
    <x v="1"/>
  </r>
  <r>
    <n v="1"/>
    <s v="NAMJEŠTAJ"/>
    <x v="1"/>
    <s v="05/1507"/>
    <s v="05"/>
    <s v="REGAL JEDNOSR.ZA KNJIGE"/>
    <n v="11.08"/>
    <s v="KOM"/>
    <n v="1"/>
    <n v="12648.35"/>
    <n v="12648.32"/>
    <n v="0.03"/>
    <n v="5059.34"/>
    <x v="1"/>
  </r>
  <r>
    <n v="1"/>
    <s v="NAMJEŠTAJ"/>
    <x v="1"/>
    <s v="05/1508"/>
    <s v="05"/>
    <s v="REGAL JEDNOSR.ZA KNJIGE"/>
    <n v="11.08"/>
    <s v="KOM"/>
    <n v="1"/>
    <n v="12648.35"/>
    <n v="12648.32"/>
    <n v="0.03"/>
    <n v="5059.34"/>
    <x v="1"/>
  </r>
  <r>
    <n v="1"/>
    <s v="NAMJEŠTAJ"/>
    <x v="1"/>
    <s v="05/1509"/>
    <s v="05"/>
    <s v="REGAL ORMAR S PUN.VRATIMA"/>
    <n v="11.08"/>
    <s v="KOM"/>
    <n v="1"/>
    <n v="4864.75"/>
    <n v="4864.72"/>
    <n v="0.03"/>
    <n v="1945.9"/>
    <x v="1"/>
  </r>
  <r>
    <n v="1"/>
    <s v="NAMJEŠTAJ"/>
    <x v="1"/>
    <s v="05/1510"/>
    <s v="05"/>
    <s v="ORMAR SA STAKL.VRATIMA"/>
    <n v="11.08"/>
    <s v="KOM"/>
    <n v="1"/>
    <n v="19812.8"/>
    <n v="19812.8"/>
    <n v="0"/>
    <n v="7925.12"/>
    <x v="1"/>
  </r>
  <r>
    <n v="1"/>
    <s v="NAMJEŠTAJ"/>
    <x v="1"/>
    <s v="05/1511"/>
    <s v="05"/>
    <s v="ORMAR SA STAKL.VRATIMA"/>
    <n v="11.08"/>
    <s v="KOM"/>
    <n v="1"/>
    <n v="14417.35"/>
    <n v="14417.35"/>
    <n v="0"/>
    <n v="5766.9400000000005"/>
    <x v="1"/>
  </r>
  <r>
    <n v="1"/>
    <s v="NAMJEŠTAJ"/>
    <x v="1"/>
    <s v="05/1512"/>
    <s v="05"/>
    <s v="ORMAR SA STAKL.VRATIMA"/>
    <n v="11.08"/>
    <s v="KOM"/>
    <n v="1"/>
    <n v="14417.35"/>
    <n v="14417.35"/>
    <n v="0"/>
    <n v="5766.9400000000005"/>
    <x v="1"/>
  </r>
  <r>
    <n v="1"/>
    <s v="NAMJEŠTAJ"/>
    <x v="1"/>
    <s v="05/1513"/>
    <s v="05"/>
    <s v="ORMAR SA STAKL.VRATIMA"/>
    <n v="11.08"/>
    <s v="KOM"/>
    <n v="1"/>
    <n v="11852.3"/>
    <n v="11852.3"/>
    <n v="0"/>
    <n v="4740.92"/>
    <x v="1"/>
  </r>
  <r>
    <n v="1"/>
    <s v="NAMJEŠTAJ"/>
    <x v="1"/>
    <s v="05/1514"/>
    <s v="05"/>
    <s v="ORMAR SA STAKL.VRATIMA"/>
    <n v="11.08"/>
    <s v="KOM"/>
    <n v="1"/>
    <n v="26977.25"/>
    <n v="26977.25"/>
    <n v="0"/>
    <n v="10790.900000000001"/>
    <x v="1"/>
  </r>
  <r>
    <n v="1"/>
    <s v="NAMJEŠTAJ"/>
    <x v="1"/>
    <s v="05/1515"/>
    <s v="05"/>
    <s v="PULT 500x65x110 SA 2 POK."/>
    <n v="11.08"/>
    <s v="KOM"/>
    <n v="1"/>
    <n v="16717.05"/>
    <n v="16717.04"/>
    <n v="0.01"/>
    <n v="6686.82"/>
    <x v="1"/>
  </r>
  <r>
    <n v="1"/>
    <s v="NAMJEŠTAJ"/>
    <x v="1"/>
    <s v="05/1516"/>
    <s v="05"/>
    <s v="REGAL ZA ČASOPISE 220x14x"/>
    <n v="11.08"/>
    <s v="KOM"/>
    <n v="1"/>
    <n v="8225.85"/>
    <n v="8225.84"/>
    <n v="0.01"/>
    <n v="3290.34"/>
    <x v="1"/>
  </r>
  <r>
    <n v="1"/>
    <s v="NAMJEŠTAJ"/>
    <x v="1"/>
    <s v="05/1517"/>
    <s v="05"/>
    <s v="ORMAR SA ZAOK.VRATIMA 156"/>
    <n v="11.08"/>
    <s v="KOM"/>
    <n v="1"/>
    <n v="5218.55"/>
    <n v="5218.55"/>
    <n v="0"/>
    <n v="2087.42"/>
    <x v="1"/>
  </r>
  <r>
    <n v="1"/>
    <s v="NAMJEŠTAJ"/>
    <x v="1"/>
    <s v="05/1518"/>
    <s v="05"/>
    <s v="ORMAR 74x45x210"/>
    <n v="11.08"/>
    <s v="KOM"/>
    <n v="1"/>
    <n v="2476.6"/>
    <n v="2476.6"/>
    <n v="0"/>
    <n v="990.64"/>
    <x v="1"/>
  </r>
  <r>
    <n v="1"/>
    <s v="NAMJEŠTAJ"/>
    <x v="1"/>
    <s v="05/1519"/>
    <s v="05"/>
    <s v="STOL RADNI 200x80x72"/>
    <n v="11.08"/>
    <s v="KOM"/>
    <n v="1"/>
    <n v="10967.8"/>
    <n v="10967.8"/>
    <n v="0"/>
    <n v="4387.12"/>
    <x v="1"/>
  </r>
  <r>
    <n v="1"/>
    <s v="NAMJEŠTAJ"/>
    <x v="1"/>
    <s v="05/1520"/>
    <s v="05"/>
    <s v="STOL RADNI 200x80x72"/>
    <n v="11.08"/>
    <s v="KOM"/>
    <n v="1"/>
    <n v="10967.8"/>
    <n v="10967.8"/>
    <n v="0"/>
    <n v="4387.12"/>
    <x v="1"/>
  </r>
  <r>
    <n v="1"/>
    <s v="NAMJEŠTAJ"/>
    <x v="1"/>
    <s v="05/1521"/>
    <s v="05"/>
    <s v="STOL RADNI 200x80x72"/>
    <n v="11.08"/>
    <s v="KOM"/>
    <n v="1"/>
    <n v="6014.6"/>
    <n v="6014.6"/>
    <n v="0"/>
    <n v="2405.84"/>
    <x v="1"/>
  </r>
  <r>
    <n v="1"/>
    <s v="NAMJEŠTAJ"/>
    <x v="1"/>
    <s v="05/1522"/>
    <s v="05"/>
    <s v="STOL RADNI 200x80x72"/>
    <n v="11.08"/>
    <s v="KOM"/>
    <n v="1"/>
    <n v="6014.6"/>
    <n v="6014.6"/>
    <n v="0"/>
    <n v="2405.84"/>
    <x v="1"/>
  </r>
  <r>
    <n v="1"/>
    <s v="NAMJEŠTAJ"/>
    <x v="1"/>
    <s v="05/1523"/>
    <s v="05"/>
    <s v="STOL RADNI 450x120x74"/>
    <n v="11.08"/>
    <s v="KOM"/>
    <n v="1"/>
    <n v="9110.35"/>
    <n v="9110.32"/>
    <n v="0.03"/>
    <n v="3644.1400000000003"/>
    <x v="1"/>
  </r>
  <r>
    <n v="1"/>
    <s v="NAMJEŠTAJ"/>
    <x v="1"/>
    <s v="05/1524"/>
    <s v="05"/>
    <s v="STOL RADNI 450x120x74"/>
    <n v="11.08"/>
    <s v="KOM"/>
    <n v="1"/>
    <n v="9110.35"/>
    <n v="9110.32"/>
    <n v="0.03"/>
    <n v="3644.1400000000003"/>
    <x v="1"/>
  </r>
  <r>
    <n v="1"/>
    <s v="NAMJEŠTAJ"/>
    <x v="1"/>
    <s v="05/1525"/>
    <s v="05"/>
    <s v="STOL RADNI 450x120x74"/>
    <n v="11.08"/>
    <s v="KOM"/>
    <n v="1"/>
    <n v="9110.35"/>
    <n v="9110.32"/>
    <n v="0.03"/>
    <n v="3644.1400000000003"/>
    <x v="1"/>
  </r>
  <r>
    <n v="1"/>
    <s v="NAMJEŠTAJ"/>
    <x v="1"/>
    <s v="05/1526"/>
    <s v="05"/>
    <s v="ORMAR MOBILNI 140x40x75"/>
    <n v="11.08"/>
    <s v="KOM"/>
    <n v="1"/>
    <n v="4883.05"/>
    <n v="4883.04"/>
    <n v="0.01"/>
    <n v="1953.2200000000003"/>
    <x v="1"/>
  </r>
  <r>
    <n v="1"/>
    <s v="NAMJEŠTAJ"/>
    <x v="1"/>
    <s v="05/1527"/>
    <s v="05"/>
    <s v="ORMAR MOBILNI 140x40x75"/>
    <n v="11.08"/>
    <s v="KOM"/>
    <n v="1"/>
    <n v="4883.05"/>
    <n v="4883.04"/>
    <n v="0.01"/>
    <n v="1953.2200000000003"/>
    <x v="1"/>
  </r>
  <r>
    <n v="1"/>
    <s v="NAMJEŠTAJ"/>
    <x v="1"/>
    <s v="05/1528"/>
    <s v="05"/>
    <s v="ORMAR MOBILNI 140x40x75"/>
    <n v="11.08"/>
    <s v="KOM"/>
    <n v="1"/>
    <n v="4883.05"/>
    <n v="4883.04"/>
    <n v="0.01"/>
    <n v="1953.2200000000003"/>
    <x v="1"/>
  </r>
  <r>
    <n v="1"/>
    <s v="NAMJEŠTAJ"/>
    <x v="1"/>
    <s v="05/1529"/>
    <s v="05"/>
    <s v="ORMAR MOBILNI 140x40x75"/>
    <n v="11.08"/>
    <s v="KOM"/>
    <n v="1"/>
    <n v="4883.05"/>
    <n v="4883.04"/>
    <n v="0.01"/>
    <n v="1953.2200000000003"/>
    <x v="1"/>
  </r>
  <r>
    <n v="1"/>
    <s v="NAMJEŠTAJ"/>
    <x v="1"/>
    <s v="05/1530"/>
    <s v="05"/>
    <s v="ORMAR MOBILNI 140x40x75"/>
    <n v="11.08"/>
    <s v="KOM"/>
    <n v="1"/>
    <n v="4883.05"/>
    <n v="4883.04"/>
    <n v="0.01"/>
    <n v="1953.2200000000003"/>
    <x v="1"/>
  </r>
  <r>
    <n v="1"/>
    <s v="NAMJEŠTAJ"/>
    <x v="1"/>
    <s v="05/1531"/>
    <s v="05"/>
    <s v="ORMAR MOBILNI 140x40x75"/>
    <n v="11.08"/>
    <s v="KOM"/>
    <n v="1"/>
    <n v="4883.05"/>
    <n v="4883.04"/>
    <n v="0.01"/>
    <n v="1953.2200000000003"/>
    <x v="1"/>
  </r>
  <r>
    <n v="1"/>
    <s v="NAMJEŠTAJ"/>
    <x v="1"/>
    <s v="05/1532"/>
    <s v="05"/>
    <s v="ORMAR MOBILNI 140x40x75"/>
    <n v="11.08"/>
    <s v="KOM"/>
    <n v="1"/>
    <n v="4883.05"/>
    <n v="4883.04"/>
    <n v="0.01"/>
    <n v="1953.2200000000003"/>
    <x v="1"/>
  </r>
  <r>
    <n v="1"/>
    <s v="NAMJEŠTAJ"/>
    <x v="1"/>
    <s v="05/1533"/>
    <s v="05"/>
    <s v="ORMAR MOBILNI 140x40x75"/>
    <n v="11.08"/>
    <s v="KOM"/>
    <n v="1"/>
    <n v="4883.05"/>
    <n v="4883.04"/>
    <n v="0.01"/>
    <n v="1953.2200000000003"/>
    <x v="1"/>
  </r>
  <r>
    <n v="1"/>
    <s v="NAMJEŠTAJ"/>
    <x v="1"/>
    <s v="05/1534"/>
    <s v="05"/>
    <s v="STOLIĆ POKRETNI 70x70x50"/>
    <n v="11.08"/>
    <s v="KOM"/>
    <n v="1"/>
    <n v="2609.2800000000002"/>
    <n v="2609.2800000000002"/>
    <n v="0"/>
    <n v="1043.7120000000002"/>
    <x v="1"/>
  </r>
  <r>
    <n v="1"/>
    <s v="NAMJEŠTAJ"/>
    <x v="1"/>
    <s v="05/1541"/>
    <s v="05"/>
    <s v="STOLAC RADNI S CRNOM TKAN"/>
    <n v="12.08"/>
    <s v="KOM"/>
    <n v="1"/>
    <n v="1238.3"/>
    <n v="1238.3"/>
    <n v="0"/>
    <n v="495.32"/>
    <x v="1"/>
  </r>
  <r>
    <n v="1"/>
    <s v="NAMJEŠTAJ"/>
    <x v="1"/>
    <s v="05/1542"/>
    <s v="05"/>
    <s v="STOLAC RADNI S CRNOM TKAN"/>
    <n v="12.08"/>
    <s v="KOM"/>
    <n v="1"/>
    <n v="1238.3"/>
    <n v="1238.3"/>
    <n v="0"/>
    <n v="495.32"/>
    <x v="1"/>
  </r>
  <r>
    <n v="1"/>
    <s v="NAMJEŠTAJ"/>
    <x v="1"/>
    <s v="05/1543"/>
    <s v="05"/>
    <s v="STOLAC RADNI S CRNOM TKAN"/>
    <n v="12.08"/>
    <s v="KOM"/>
    <n v="1"/>
    <n v="1238.3"/>
    <n v="1238.3"/>
    <n v="0"/>
    <n v="495.32"/>
    <x v="1"/>
  </r>
  <r>
    <n v="1"/>
    <s v="NAMJEŠTAJ"/>
    <x v="1"/>
    <s v="05/1544"/>
    <s v="05"/>
    <s v="STOLAC RADNI S CRNOM TKAN"/>
    <n v="12.08"/>
    <s v="KOM"/>
    <n v="1"/>
    <n v="1238.3"/>
    <n v="1238.3"/>
    <n v="0"/>
    <n v="495.32"/>
    <x v="1"/>
  </r>
  <r>
    <n v="1"/>
    <s v="NAMJEŠTAJ"/>
    <x v="1"/>
    <s v="05/1545"/>
    <s v="05"/>
    <s v="STOLAC RADNI S CRNOM TKAN"/>
    <n v="12.08"/>
    <s v="KOM"/>
    <n v="1"/>
    <n v="1238.3"/>
    <n v="1238.3"/>
    <n v="0"/>
    <n v="495.32"/>
    <x v="1"/>
  </r>
  <r>
    <n v="1"/>
    <s v="NAMJEŠTAJ"/>
    <x v="1"/>
    <s v="05/1546"/>
    <s v="05"/>
    <s v="STOLAC RADNI S CRNOM"/>
    <n v="12.08"/>
    <s v="KOM"/>
    <n v="1"/>
    <n v="972.95"/>
    <n v="972.95"/>
    <n v="0"/>
    <n v="389.18000000000006"/>
    <x v="1"/>
  </r>
  <r>
    <n v="1"/>
    <s v="NAMJEŠTAJ"/>
    <x v="1"/>
    <s v="05/1547"/>
    <s v="05"/>
    <s v="STOLAC RADNI S CRNOM TKAN"/>
    <n v="12.08"/>
    <s v="KOM"/>
    <n v="1"/>
    <n v="972.95"/>
    <n v="972.95"/>
    <n v="0"/>
    <n v="389.18000000000006"/>
    <x v="1"/>
  </r>
  <r>
    <n v="1"/>
    <s v="NAMJEŠTAJ"/>
    <x v="1"/>
    <s v="05/1548"/>
    <s v="05"/>
    <s v="STOLAC RADNI S CRNOM TKAN"/>
    <n v="12.08"/>
    <s v="KOM"/>
    <n v="1"/>
    <n v="972.95"/>
    <n v="972.95"/>
    <n v="0"/>
    <n v="389.18000000000006"/>
    <x v="1"/>
  </r>
  <r>
    <n v="1"/>
    <s v="NAMJEŠTAJ"/>
    <x v="1"/>
    <s v="05/1549"/>
    <s v="05"/>
    <s v="FOTELJA KLUB NISKA CRNA"/>
    <n v="12.08"/>
    <s v="KOM"/>
    <n v="1"/>
    <n v="1105.6199999999999"/>
    <n v="1105.5999999999999"/>
    <n v="0.02"/>
    <n v="442.24799999999999"/>
    <x v="1"/>
  </r>
  <r>
    <n v="1"/>
    <s v="NAMJEŠTAJ"/>
    <x v="1"/>
    <s v="05/1550"/>
    <s v="05"/>
    <s v="FOTELJA KLUB NISKA CRNA"/>
    <n v="12.08"/>
    <s v="KOM"/>
    <n v="1"/>
    <n v="1105.6199999999999"/>
    <n v="1105.5999999999999"/>
    <n v="0.02"/>
    <n v="442.24799999999999"/>
    <x v="1"/>
  </r>
  <r>
    <n v="1"/>
    <s v="NAMJEŠTAJ"/>
    <x v="1"/>
    <s v="05/1551"/>
    <s v="05"/>
    <s v="FOTELJA KLUB NISKA CRNA"/>
    <n v="12.08"/>
    <s v="KOM"/>
    <n v="1"/>
    <n v="1105.6300000000001"/>
    <n v="1105.5999999999999"/>
    <n v="0.03"/>
    <n v="442.25200000000007"/>
    <x v="1"/>
  </r>
  <r>
    <n v="1"/>
    <s v="NAMJEŠTAJ"/>
    <x v="1"/>
    <s v="05/1552"/>
    <s v="05"/>
    <s v="FOTELJA KLUB NISKA CRNA"/>
    <n v="12.08"/>
    <s v="KOM"/>
    <n v="1"/>
    <n v="1105.6300000000001"/>
    <n v="1105.5999999999999"/>
    <n v="0.03"/>
    <n v="442.25200000000007"/>
    <x v="1"/>
  </r>
  <r>
    <n v="1"/>
    <s v="NAMJEŠTAJ"/>
    <x v="1"/>
    <s v="05/1553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54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55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56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57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58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59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60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61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62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63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64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65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66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67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68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69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70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71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72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73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74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75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76"/>
    <s v="05"/>
    <s v="STOLAC S RUKOH.ZA STUDENT"/>
    <n v="12.08"/>
    <s v="KOM"/>
    <n v="1"/>
    <n v="663.37"/>
    <n v="663.36"/>
    <n v="0.01"/>
    <n v="265.34800000000001"/>
    <x v="1"/>
  </r>
  <r>
    <n v="1"/>
    <s v="NAMJEŠTAJ"/>
    <x v="1"/>
    <s v="05/1577"/>
    <s v="05"/>
    <s v="STOLAC S RUKOH.ZA"/>
    <n v="12.08"/>
    <s v="KOM"/>
    <n v="1"/>
    <n v="663.37"/>
    <n v="663.36"/>
    <n v="0.01"/>
    <n v="265.34800000000001"/>
    <x v="1"/>
  </r>
  <r>
    <n v="1"/>
    <s v="NAMJEŠTAJ"/>
    <x v="1"/>
    <s v="05/1578"/>
    <s v="05"/>
    <s v="STOLAC S RUKOH.ZA STUDENT"/>
    <n v="12.08"/>
    <s v="KOM"/>
    <n v="1"/>
    <n v="663.4"/>
    <n v="663.4"/>
    <n v="0"/>
    <n v="265.36"/>
    <x v="1"/>
  </r>
  <r>
    <n v="1"/>
    <s v="NAMJEŠTAJ"/>
    <x v="1"/>
    <s v="05/1579"/>
    <s v="05"/>
    <s v="STOLAC S RUKOH.ZA STUDENT"/>
    <n v="12.08"/>
    <s v="KOM"/>
    <n v="1"/>
    <n v="663.4"/>
    <n v="663.4"/>
    <n v="0"/>
    <n v="265.36"/>
    <x v="1"/>
  </r>
  <r>
    <n v="1"/>
    <s v="NAMJEŠTAJ"/>
    <x v="1"/>
    <s v="05/1580"/>
    <s v="05"/>
    <s v="STOLAC S RUKOH.ZA STUDENT"/>
    <n v="12.08"/>
    <s v="KOM"/>
    <n v="1"/>
    <n v="663.4"/>
    <n v="663.4"/>
    <n v="0"/>
    <n v="265.36"/>
    <x v="1"/>
  </r>
  <r>
    <n v="1"/>
    <s v="NAMJEŠTAJ"/>
    <x v="1"/>
    <s v="05/1581"/>
    <s v="05"/>
    <s v="STOLAC S RUKOH.ZA STUDENT"/>
    <n v="12.08"/>
    <s v="KOM"/>
    <n v="1"/>
    <n v="663.4"/>
    <n v="663.4"/>
    <n v="0"/>
    <n v="265.36"/>
    <x v="1"/>
  </r>
  <r>
    <n v="1"/>
    <s v="NAMJEŠTAJ"/>
    <x v="1"/>
    <s v="05/1582"/>
    <s v="05"/>
    <s v="STOLAC S RUKOH.ZA STUDENT"/>
    <n v="12.08"/>
    <s v="KOM"/>
    <n v="1"/>
    <n v="663.4"/>
    <n v="663.4"/>
    <n v="0"/>
    <n v="265.36"/>
    <x v="1"/>
  </r>
  <r>
    <n v="1"/>
    <s v="NAMJEŠTAJ"/>
    <x v="1"/>
    <s v="05/1583"/>
    <s v="05"/>
    <s v="PULT SA 2 LADICE U PORTI"/>
    <n v="11.08"/>
    <s v="KOM"/>
    <n v="1"/>
    <n v="7606.7"/>
    <n v="7606.7"/>
    <n v="0"/>
    <n v="3042.6800000000003"/>
    <x v="1"/>
  </r>
  <r>
    <n v="1"/>
    <s v="NAMJEŠTAJ"/>
    <x v="1"/>
    <s v="05/1584"/>
    <s v="05"/>
    <s v="KLUPA ZA SJEDENJE 300x45x"/>
    <n v="12.08"/>
    <s v="KOM"/>
    <n v="1"/>
    <n v="4953.2"/>
    <n v="4953.2"/>
    <n v="0"/>
    <n v="1981.28"/>
    <x v="1"/>
  </r>
  <r>
    <n v="1"/>
    <s v="NAMJEŠTAJ"/>
    <x v="1"/>
    <s v="05/1585"/>
    <s v="05"/>
    <s v="STOLAC RADNI S CRNOM TKAN"/>
    <n v="12.08"/>
    <s v="KOM"/>
    <n v="1"/>
    <n v="972.95"/>
    <n v="972.95"/>
    <n v="0"/>
    <n v="389.18000000000006"/>
    <x v="1"/>
  </r>
  <r>
    <n v="1"/>
    <s v="NAMJEŠTAJ"/>
    <x v="1"/>
    <s v="05/1591"/>
    <s v="R2"/>
    <s v="FOTELJA KLUB NISKA CRNA"/>
    <n v="12.08"/>
    <s v="KOM"/>
    <n v="1"/>
    <n v="1149.8499999999999"/>
    <n v="1149.8399999999999"/>
    <n v="0.01"/>
    <n v="459.94"/>
    <x v="1"/>
  </r>
  <r>
    <n v="1"/>
    <s v="NAMJEŠTAJ"/>
    <x v="1"/>
    <s v="05/1594"/>
    <s v="05"/>
    <s v="KLUPA ZA SJEDENJE 300x45x"/>
    <n v="12.08"/>
    <s v="KOM"/>
    <n v="1"/>
    <n v="4953.2"/>
    <n v="4953.2"/>
    <n v="0"/>
    <n v="1981.28"/>
    <x v="1"/>
  </r>
  <r>
    <n v="1"/>
    <s v="NAMJEŠTAJ"/>
    <x v="1"/>
    <s v="05/1609"/>
    <s v="05"/>
    <s v="POKRETNA KAZETA"/>
    <s v="07.09"/>
    <s v="KOM"/>
    <n v="1"/>
    <n v="925.44"/>
    <n v="857.96"/>
    <n v="67.48"/>
    <n v="370.17600000000004"/>
    <x v="1"/>
  </r>
  <r>
    <n v="1"/>
    <s v="NAMJEŠTAJ"/>
    <x v="1"/>
    <s v="05/1610"/>
    <s v="05"/>
    <s v="NOSAČ ZIDNI ZA LCD TV"/>
    <s v="09.09"/>
    <s v="KOM"/>
    <n v="1"/>
    <n v="895.44"/>
    <n v="811.49"/>
    <n v="83.95"/>
    <n v="358.17600000000004"/>
    <x v="1"/>
  </r>
  <r>
    <n v="1"/>
    <s v="NAMJEŠTAJ"/>
    <x v="1"/>
    <s v="05/1616"/>
    <s v="R2"/>
    <s v="STOLIĆ KLUB 120x60x45"/>
    <s v="09.09"/>
    <s v="KOM"/>
    <n v="1"/>
    <n v="940.95"/>
    <n v="852.74"/>
    <n v="88.21"/>
    <n v="376.38000000000005"/>
    <x v="1"/>
  </r>
  <r>
    <n v="1"/>
    <s v="NAMJEŠTAJ"/>
    <x v="1"/>
    <s v="05/1617"/>
    <s v="R2"/>
    <s v="ORMARIĆ OGLASNI120x10x104"/>
    <s v="09.09"/>
    <s v="KOM"/>
    <n v="1"/>
    <n v="2112.16"/>
    <n v="1914.15"/>
    <n v="198.01"/>
    <n v="844.86400000000003"/>
    <x v="1"/>
  </r>
  <r>
    <n v="1"/>
    <s v="NAMJEŠTAJ"/>
    <x v="1"/>
    <s v="05/1618"/>
    <s v="R2"/>
    <s v="ORMARIĆ OGLASNI120x10x104"/>
    <s v="09.09"/>
    <s v="KOM"/>
    <n v="1"/>
    <n v="2112.16"/>
    <n v="1914.15"/>
    <n v="198.01"/>
    <n v="844.86400000000003"/>
    <x v="1"/>
  </r>
  <r>
    <n v="1"/>
    <s v="NAMJEŠTAJ"/>
    <x v="1"/>
    <s v="05/1619"/>
    <s v="05"/>
    <s v="VJEŠALICA ZIDNA 216x290"/>
    <s v="09.09"/>
    <s v="KOM"/>
    <n v="1"/>
    <n v="4317.3"/>
    <n v="3912.54"/>
    <n v="404.76"/>
    <n v="1726.92"/>
    <x v="1"/>
  </r>
  <r>
    <n v="1"/>
    <s v="NAMJEŠTAJ"/>
    <x v="1"/>
    <s v="05/1620"/>
    <s v="05"/>
    <s v="VJEŠALICA ZIDNA 216x290"/>
    <s v="09.09"/>
    <s v="KOM"/>
    <n v="1"/>
    <n v="4317.3"/>
    <n v="3912.54"/>
    <n v="404.76"/>
    <n v="1726.92"/>
    <x v="1"/>
  </r>
  <r>
    <n v="1"/>
    <s v="NAMJEŠTAJ"/>
    <x v="1"/>
    <s v="05/1624"/>
    <s v="G1"/>
    <s v="STOLIĆ KLUB 120x60x45"/>
    <s v="09.09"/>
    <s v="KOM"/>
    <n v="1"/>
    <n v="940.95"/>
    <n v="852.74"/>
    <n v="88.21"/>
    <n v="376.38000000000005"/>
    <x v="1"/>
  </r>
  <r>
    <n v="1"/>
    <s v="NAMJEŠTAJ"/>
    <x v="1"/>
    <s v="05/1625"/>
    <s v="G1"/>
    <s v="ORMARIĆ OGLASNI120x10x104"/>
    <s v="09.09"/>
    <s v="KOM"/>
    <n v="1"/>
    <n v="2112.16"/>
    <n v="1914.15"/>
    <n v="198.01"/>
    <n v="844.86400000000003"/>
    <x v="1"/>
  </r>
  <r>
    <n v="1"/>
    <s v="NAMJEŠTAJ"/>
    <x v="1"/>
    <s v="05/1626"/>
    <s v="G1"/>
    <s v="ORMARIĆ OGLASNI120x10x104"/>
    <s v="09.09"/>
    <s v="KOM"/>
    <n v="1"/>
    <n v="2112.16"/>
    <n v="1914.15"/>
    <n v="198.01"/>
    <n v="844.86400000000003"/>
    <x v="1"/>
  </r>
  <r>
    <n v="1"/>
    <s v="NAMJEŠTAJ"/>
    <x v="1"/>
    <s v="05/1630"/>
    <s v="R3"/>
    <s v="ORMARIĆ OGLASNI120x10x104"/>
    <s v="09.09"/>
    <s v="KOM"/>
    <n v="1"/>
    <n v="2112.16"/>
    <n v="1914.15"/>
    <n v="198.01"/>
    <n v="844.86400000000003"/>
    <x v="1"/>
  </r>
  <r>
    <n v="1"/>
    <s v="NAMJEŠTAJ"/>
    <x v="1"/>
    <s v="05/1631"/>
    <s v="R3"/>
    <s v="ORMARIĆ OGLASNI120x10x104"/>
    <s v="09.09"/>
    <s v="KOM"/>
    <n v="1"/>
    <n v="2112.16"/>
    <n v="1914.15"/>
    <n v="198.01"/>
    <n v="844.86400000000003"/>
    <x v="1"/>
  </r>
  <r>
    <n v="1"/>
    <s v="NAMJEŠTAJ"/>
    <x v="1"/>
    <s v="05/1632"/>
    <s v="R3"/>
    <s v="ORMARIĆ OGLASNI120x10x104"/>
    <s v="09.09"/>
    <s v="KOM"/>
    <n v="1"/>
    <n v="2112.16"/>
    <n v="1914.15"/>
    <n v="198.01"/>
    <n v="844.86400000000003"/>
    <x v="1"/>
  </r>
  <r>
    <n v="1"/>
    <s v="NAMJEŠTAJ"/>
    <x v="1"/>
    <s v="05/1633"/>
    <s v="05"/>
    <s v="STOLIĆ KLUB 120x60x45"/>
    <s v="09.09"/>
    <s v="KOM"/>
    <n v="1"/>
    <n v="940.95"/>
    <n v="852.74"/>
    <n v="88.21"/>
    <n v="376.38000000000005"/>
    <x v="1"/>
  </r>
  <r>
    <n v="1"/>
    <s v="NAMJEŠTAJ"/>
    <x v="1"/>
    <s v="05/1634"/>
    <s v="R3"/>
    <s v="ORMARIĆ OGLASNI110x10x104"/>
    <s v="09.09"/>
    <s v="KOM"/>
    <n v="1"/>
    <n v="1992.6"/>
    <n v="1805.83"/>
    <n v="186.77"/>
    <n v="797.04"/>
    <x v="1"/>
  </r>
  <r>
    <n v="1"/>
    <s v="NAMJEŠTAJ"/>
    <x v="1"/>
    <s v="05/1635"/>
    <s v="05"/>
    <s v="ORMARIĆ OGLASNI120x10x104"/>
    <s v="09.09"/>
    <s v="KOM"/>
    <n v="1"/>
    <n v="2112.16"/>
    <n v="1914.15"/>
    <n v="198.01"/>
    <n v="844.86400000000003"/>
    <x v="1"/>
  </r>
  <r>
    <n v="1"/>
    <s v="NAMJEŠTAJ"/>
    <x v="1"/>
    <s v="05/1636"/>
    <s v="05"/>
    <s v="ORMARIĆ OGLASNI120x10x104"/>
    <s v="09.09"/>
    <s v="KOM"/>
    <n v="1"/>
    <n v="2112.16"/>
    <n v="1914.15"/>
    <n v="198.01"/>
    <n v="844.86400000000003"/>
    <x v="1"/>
  </r>
  <r>
    <n v="1"/>
    <s v="NAMJEŠTAJ"/>
    <x v="1"/>
    <s v="05/1637"/>
    <s v="05"/>
    <s v="ORMARIĆ OGLASNI120x10x104"/>
    <s v="09.09"/>
    <s v="KOM"/>
    <n v="1"/>
    <n v="2112.16"/>
    <n v="1914.15"/>
    <n v="198.01"/>
    <n v="844.86400000000003"/>
    <x v="1"/>
  </r>
  <r>
    <n v="1"/>
    <s v="NAMJEŠTAJ"/>
    <x v="1"/>
    <s v="05/1638"/>
    <s v="05"/>
    <s v="ORMARIĆ OGLASNI120x10x104"/>
    <s v="09.09"/>
    <s v="KOM"/>
    <n v="1"/>
    <n v="2112.16"/>
    <n v="1914.15"/>
    <n v="198.01"/>
    <n v="844.86400000000003"/>
    <x v="1"/>
  </r>
  <r>
    <n v="1"/>
    <s v="NAMJEŠTAJ"/>
    <x v="1"/>
    <s v="05/1639"/>
    <s v="05"/>
    <s v="ORMARIĆ OGLASNI120x10x104"/>
    <s v="09.09"/>
    <s v="KOM"/>
    <n v="1"/>
    <n v="2112.16"/>
    <n v="1914.15"/>
    <n v="198.01"/>
    <n v="844.86400000000003"/>
    <x v="1"/>
  </r>
  <r>
    <n v="1"/>
    <s v="NAMJEŠTAJ"/>
    <x v="1"/>
    <s v="05/1645"/>
    <s v="05"/>
    <s v="KATEDRA/STOL S ORMARIĆEM"/>
    <s v="09.09"/>
    <s v="KOM"/>
    <n v="1"/>
    <n v="36604.800000000003"/>
    <n v="33173.1"/>
    <n v="3431.7"/>
    <n v="14641.920000000002"/>
    <x v="1"/>
  </r>
  <r>
    <n v="1"/>
    <s v="NAMJEŠTAJ"/>
    <x v="1"/>
    <s v="05/1646"/>
    <s v="05"/>
    <s v="GOVORNICA 60x60x125"/>
    <s v="09.09"/>
    <s v="KOM"/>
    <n v="1"/>
    <n v="4782.24"/>
    <n v="4333.91"/>
    <n v="448.33"/>
    <n v="1912.896"/>
    <x v="1"/>
  </r>
  <r>
    <n v="1"/>
    <s v="NAMJEŠTAJ"/>
    <x v="1"/>
    <s v="05/1652"/>
    <s v="05"/>
    <s v="KLUPA ZA SJEDENJE 300x45x"/>
    <s v="05.09"/>
    <s v="KOM"/>
    <n v="1"/>
    <n v="4953.2"/>
    <n v="4695.22"/>
    <n v="257.98"/>
    <n v="1981.28"/>
    <x v="1"/>
  </r>
  <r>
    <n v="1"/>
    <s v="NAMJEŠTAJ"/>
    <x v="1"/>
    <s v="05/1653"/>
    <s v="05"/>
    <s v="KLUPA ZA SJEDENJE 300x45x"/>
    <s v="05.09"/>
    <s v="KOM"/>
    <n v="1"/>
    <n v="4953.2"/>
    <n v="4695.22"/>
    <n v="257.98"/>
    <n v="1981.28"/>
    <x v="1"/>
  </r>
  <r>
    <n v="1"/>
    <s v="NAMJEŠTAJ"/>
    <x v="1"/>
    <s v="05/1654"/>
    <s v="05"/>
    <s v="OGLASNA PLOČA 130x140x14"/>
    <s v="05.09"/>
    <s v="KOM"/>
    <n v="1"/>
    <n v="5490"/>
    <n v="5204.0600000000004"/>
    <n v="285.94"/>
    <n v="2196"/>
    <x v="1"/>
  </r>
  <r>
    <n v="1"/>
    <s v="NAMJEŠTAJ"/>
    <x v="1"/>
    <s v="05/1655"/>
    <s v="05"/>
    <s v="OGLASNA PLOČA 130x140x14"/>
    <s v="05.09"/>
    <s v="KOM"/>
    <n v="1"/>
    <n v="5490"/>
    <n v="5204.0600000000004"/>
    <n v="285.94"/>
    <n v="2196"/>
    <x v="1"/>
  </r>
  <r>
    <n v="1"/>
    <s v="NAMJEŠTAJ"/>
    <x v="1"/>
    <s v="05/1656"/>
    <s v="05"/>
    <s v="OGLASNA PLOČA 6x116x140x3"/>
    <s v="05.09"/>
    <s v="KOM"/>
    <n v="1"/>
    <n v="21493.35"/>
    <n v="20373.91"/>
    <n v="1119.44"/>
    <n v="8597.34"/>
    <x v="1"/>
  </r>
  <r>
    <n v="1"/>
    <s v="NAMJEŠTAJ"/>
    <x v="1"/>
    <s v="05/1658"/>
    <s v="05"/>
    <s v="OGLASNA PLOČA 5x100x140x1"/>
    <s v="05.09"/>
    <s v="KOM"/>
    <n v="1"/>
    <n v="24235.3"/>
    <n v="22973.03"/>
    <n v="1262.27"/>
    <n v="9694.1200000000008"/>
    <x v="1"/>
  </r>
  <r>
    <n v="1"/>
    <s v="NAMJEŠTAJ"/>
    <x v="1"/>
    <s v="05/1659"/>
    <s v="05"/>
    <s v="PLOČA ŠKOLSKA ZELENA"/>
    <s v="09.09"/>
    <s v="KOM"/>
    <n v="1"/>
    <n v="2020.28"/>
    <n v="1830.91"/>
    <n v="189.37"/>
    <n v="808.11200000000008"/>
    <x v="1"/>
  </r>
  <r>
    <n v="1"/>
    <s v="NAMJEŠTAJ"/>
    <x v="1"/>
    <s v="05/1661"/>
    <s v="05"/>
    <s v="STOLAC KONFERENC.LK 01"/>
    <s v="09.09"/>
    <s v="KOM"/>
    <n v="1"/>
    <n v="431.73"/>
    <n v="391.28"/>
    <n v="40.450000000000003"/>
    <n v="172.69200000000001"/>
    <x v="1"/>
  </r>
  <r>
    <n v="1"/>
    <s v="NAMJEŠTAJ"/>
    <x v="1"/>
    <s v="05/1662"/>
    <s v="05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s v="05/1663"/>
    <s v="05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s v="05/1664"/>
    <s v="05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s v="05/1665"/>
    <s v="05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s v="05/1666"/>
    <s v="05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s v="05/1667"/>
    <s v="05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s v="05/1668"/>
    <s v="05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s v="05/1669"/>
    <s v="05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s v="05/1670"/>
    <s v="05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s v="05/1671"/>
    <s v="05"/>
    <s v="STOLAC PREKL. SA STOLOM"/>
    <s v="09.09"/>
    <s v="KOM"/>
    <n v="1"/>
    <n v="5092.2"/>
    <n v="4614.84"/>
    <n v="477.36"/>
    <n v="2036.88"/>
    <x v="1"/>
  </r>
  <r>
    <n v="1"/>
    <s v="NAMJEŠTAJ"/>
    <x v="1"/>
    <s v="05/1672"/>
    <s v="05"/>
    <s v="STOLAC PREKL. SA STOLOM"/>
    <s v="09.09"/>
    <s v="KOM"/>
    <n v="1"/>
    <n v="5092.2"/>
    <n v="4614.84"/>
    <n v="477.36"/>
    <n v="2036.88"/>
    <x v="1"/>
  </r>
  <r>
    <n v="1"/>
    <s v="NAMJEŠTAJ"/>
    <x v="1"/>
    <s v="05/1673"/>
    <s v="05"/>
    <s v="STOLAC PREKL. SA STOLOM"/>
    <s v="09.09"/>
    <s v="KOM"/>
    <n v="1"/>
    <n v="5092.2"/>
    <n v="4614.84"/>
    <n v="477.36"/>
    <n v="2036.88"/>
    <x v="1"/>
  </r>
  <r>
    <n v="1"/>
    <s v="NAMJEŠTAJ"/>
    <x v="1"/>
    <s v="05/1674"/>
    <s v="05"/>
    <s v="STOLAC PREKL. SA STOLOM"/>
    <s v="09.09"/>
    <s v="KOM"/>
    <n v="1"/>
    <n v="5092.2"/>
    <n v="4614.84"/>
    <n v="477.36"/>
    <n v="2036.88"/>
    <x v="1"/>
  </r>
  <r>
    <n v="1"/>
    <s v="NAMJEŠTAJ"/>
    <x v="1"/>
    <s v="05/1675"/>
    <s v="05"/>
    <s v="STOLAC PREKL. SA STOLOM"/>
    <s v="09.09"/>
    <s v="KOM"/>
    <n v="1"/>
    <n v="5092.2"/>
    <n v="4614.84"/>
    <n v="477.36"/>
    <n v="2036.88"/>
    <x v="1"/>
  </r>
  <r>
    <n v="1"/>
    <s v="NAMJEŠTAJ"/>
    <x v="1"/>
    <s v="05/1676"/>
    <s v="05"/>
    <s v="STOLAC PREKL. SA STOLOM"/>
    <s v="09.09"/>
    <s v="KOM"/>
    <n v="1"/>
    <n v="5092.2"/>
    <n v="4614.84"/>
    <n v="477.36"/>
    <n v="2036.88"/>
    <x v="1"/>
  </r>
  <r>
    <n v="1"/>
    <s v="NAMJEŠTAJ"/>
    <x v="1"/>
    <s v="05/1677"/>
    <s v="05"/>
    <s v="STOLAC PREKL. SA STOLOM"/>
    <s v="09.09"/>
    <s v="KOM"/>
    <n v="1"/>
    <n v="5092.2"/>
    <n v="4614.84"/>
    <n v="477.36"/>
    <n v="2036.88"/>
    <x v="1"/>
  </r>
  <r>
    <n v="1"/>
    <s v="NAMJEŠTAJ"/>
    <x v="1"/>
    <s v="05/1678"/>
    <s v="05"/>
    <s v="STOLAC PREKL. SA STOLOM"/>
    <s v="09.09"/>
    <s v="KOM"/>
    <n v="1"/>
    <n v="5092.2"/>
    <n v="4614.84"/>
    <n v="477.36"/>
    <n v="2036.88"/>
    <x v="1"/>
  </r>
  <r>
    <n v="1"/>
    <s v="NAMJEŠTAJ"/>
    <x v="1"/>
    <s v="05/1679"/>
    <s v="05"/>
    <s v="STOLAC PREKL. SA STOLOM"/>
    <s v="09.09"/>
    <s v="KOM"/>
    <n v="1"/>
    <n v="5092.2"/>
    <n v="4614.84"/>
    <n v="477.36"/>
    <n v="2036.88"/>
    <x v="1"/>
  </r>
  <r>
    <n v="1"/>
    <s v="NAMJEŠTAJ"/>
    <x v="1"/>
    <s v="05/1680"/>
    <s v="05"/>
    <s v="STOLAC PREKL. SA STOLOM"/>
    <s v="09.09"/>
    <s v="KOM"/>
    <n v="1"/>
    <n v="5092.2"/>
    <n v="4614.84"/>
    <n v="477.36"/>
    <n v="2036.88"/>
    <x v="1"/>
  </r>
  <r>
    <n v="1"/>
    <s v="NAMJEŠTAJ"/>
    <x v="1"/>
    <s v="05/1681"/>
    <s v="05"/>
    <s v="STOLAC PREKL. SA STOLOM"/>
    <s v="09.09"/>
    <s v="KOM"/>
    <n v="1"/>
    <n v="5092.2"/>
    <n v="4614.84"/>
    <n v="477.36"/>
    <n v="2036.88"/>
    <x v="1"/>
  </r>
  <r>
    <n v="1"/>
    <s v="NAMJEŠTAJ"/>
    <x v="1"/>
    <s v="05/1682"/>
    <s v="05"/>
    <s v="STOLAC PREKL. SA STOLOM"/>
    <s v="09.09"/>
    <s v="KOM"/>
    <n v="1"/>
    <n v="5092.2"/>
    <n v="4614.84"/>
    <n v="477.36"/>
    <n v="2036.88"/>
    <x v="1"/>
  </r>
  <r>
    <n v="1"/>
    <s v="NAMJEŠTAJ"/>
    <x v="1"/>
    <s v="05/1683"/>
    <s v="05"/>
    <s v="STOLAC PREKL. SA STOLOM"/>
    <s v="09.09"/>
    <s v="KOM"/>
    <n v="1"/>
    <n v="5092.2"/>
    <n v="4614.84"/>
    <n v="477.36"/>
    <n v="2036.88"/>
    <x v="1"/>
  </r>
  <r>
    <n v="1"/>
    <s v="NAMJEŠTAJ"/>
    <x v="1"/>
    <s v="05/1684"/>
    <s v="05"/>
    <s v="STOLAC PREKL. SA STOLOM"/>
    <s v="09.09"/>
    <s v="KOM"/>
    <n v="1"/>
    <n v="5092.2"/>
    <n v="4614.84"/>
    <n v="477.36"/>
    <n v="2036.88"/>
    <x v="1"/>
  </r>
  <r>
    <n v="1"/>
    <s v="NAMJEŠTAJ"/>
    <x v="1"/>
    <s v="05/1685"/>
    <s v="05"/>
    <s v="STOLAC PREKL. SA STOLOM"/>
    <s v="09.09"/>
    <s v="KOM"/>
    <n v="1"/>
    <n v="5092.2"/>
    <n v="4614.84"/>
    <n v="477.36"/>
    <n v="2036.88"/>
    <x v="1"/>
  </r>
  <r>
    <n v="1"/>
    <s v="NAMJEŠTAJ"/>
    <x v="1"/>
    <s v="05/1686"/>
    <s v="05"/>
    <s v="STOLAC PREKL. SA STOLOM"/>
    <s v="09.09"/>
    <s v="KOM"/>
    <n v="1"/>
    <n v="5092.2"/>
    <n v="4614.84"/>
    <n v="477.36"/>
    <n v="2036.88"/>
    <x v="1"/>
  </r>
  <r>
    <n v="1"/>
    <s v="NAMJEŠTAJ"/>
    <x v="1"/>
    <s v="05/1687"/>
    <s v="05"/>
    <s v="ORMARIĆ ZA KLJUČEVE"/>
    <s v="09.09"/>
    <s v="KOM"/>
    <n v="1"/>
    <n v="1439.1"/>
    <n v="1304.2"/>
    <n v="134.9"/>
    <n v="575.64"/>
    <x v="1"/>
  </r>
  <r>
    <n v="1"/>
    <s v="NAMJEŠTAJ"/>
    <x v="1"/>
    <s v="05/1689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690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691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692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693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694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695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696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697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698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699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00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01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02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03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04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05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06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07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08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09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10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11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12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13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14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15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16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17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18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19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20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21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22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23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24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25"/>
    <s v="05"/>
    <s v="STOLAC- PLOHA ZA PISANJE"/>
    <s v="09.09"/>
    <s v="KOM"/>
    <n v="1"/>
    <n v="9162.9599999999991"/>
    <n v="8303.93"/>
    <n v="859.03"/>
    <n v="3665.1839999999997"/>
    <x v="1"/>
  </r>
  <r>
    <n v="1"/>
    <s v="NAMJEŠTAJ"/>
    <x v="1"/>
    <s v="05/1726"/>
    <s v="05"/>
    <s v="STOLAC- PLOHA ZA PISANJE"/>
    <s v="09.09"/>
    <s v="KOM"/>
    <n v="1"/>
    <n v="4583.28"/>
    <n v="4153.6000000000004"/>
    <n v="429.68"/>
    <n v="1833.3119999999999"/>
    <x v="1"/>
  </r>
  <r>
    <n v="1"/>
    <s v="NAMJEŠTAJ"/>
    <x v="1"/>
    <s v="05/1727"/>
    <s v="05"/>
    <s v="PLOČA ŠKOLSKA"/>
    <s v="09.09"/>
    <s v="KOM"/>
    <n v="1"/>
    <n v="1180.8"/>
    <n v="1070.0999999999999"/>
    <n v="110.7"/>
    <n v="472.32"/>
    <x v="1"/>
  </r>
  <r>
    <n v="1"/>
    <s v="NAMJEŠTAJ"/>
    <x v="1"/>
    <s v="05/1728"/>
    <s v="05"/>
    <s v="PLOČA ŠKOLSKA"/>
    <s v="09.09"/>
    <s v="KOM"/>
    <n v="1"/>
    <n v="1180.8"/>
    <n v="1070.0999999999999"/>
    <n v="110.7"/>
    <n v="472.32"/>
    <x v="1"/>
  </r>
  <r>
    <n v="1"/>
    <s v="NAMJEŠTAJ"/>
    <x v="1"/>
    <s v="05/1729"/>
    <s v="05"/>
    <s v="PLOČA ŠKOLSKA"/>
    <s v="09.09"/>
    <s v="KOM"/>
    <n v="1"/>
    <n v="1180.8"/>
    <n v="1070.0999999999999"/>
    <n v="110.7"/>
    <n v="472.32"/>
    <x v="1"/>
  </r>
  <r>
    <n v="1"/>
    <s v="NAMJEŠTAJ"/>
    <x v="1"/>
    <s v="05/1730"/>
    <s v="05"/>
    <s v="PLOČA ŠKOLSKA"/>
    <s v="09.09"/>
    <s v="KOM"/>
    <n v="1"/>
    <n v="1180.8"/>
    <n v="1070.0999999999999"/>
    <n v="110.7"/>
    <n v="472.32"/>
    <x v="1"/>
  </r>
  <r>
    <n v="1"/>
    <s v="NAMJEŠTAJ"/>
    <x v="1"/>
    <s v="05/1753"/>
    <s v="05"/>
    <s v="PANO LEXAN 1050x2000mm"/>
    <s v="02.10"/>
    <s v="KOM"/>
    <n v="1"/>
    <n v="2118.7800000000002"/>
    <n v="1809.81"/>
    <n v="308.97000000000003"/>
    <n v="847.51200000000017"/>
    <x v="1"/>
  </r>
  <r>
    <n v="1"/>
    <s v="NAMJEŠTAJ"/>
    <x v="1"/>
    <s v="05/1755"/>
    <s v="05"/>
    <s v="ORMAR ZA MODELE"/>
    <s v="03.10"/>
    <s v="KOM"/>
    <n v="1"/>
    <n v="14071.21"/>
    <n v="11828.45"/>
    <n v="2242.7600000000002"/>
    <n v="5628.4840000000004"/>
    <x v="1"/>
  </r>
  <r>
    <n v="1"/>
    <s v="NAMJEŠTAJ"/>
    <x v="1"/>
    <s v="05/1762"/>
    <s v="05"/>
    <s v="POLICA - ORMARIĆ"/>
    <s v="09.10"/>
    <s v="KOM"/>
    <n v="1"/>
    <n v="805.65"/>
    <n v="629.44000000000005"/>
    <n v="176.21"/>
    <n v="322.26"/>
    <x v="1"/>
  </r>
  <r>
    <n v="1"/>
    <s v="NAMJEŠTAJ"/>
    <x v="1"/>
    <s v="05/1831"/>
    <s v="05"/>
    <s v="ORMAR SA 6 LADICA"/>
    <s v="05.13"/>
    <s v="KOM"/>
    <n v="1"/>
    <n v="4160"/>
    <n v="1863.33"/>
    <n v="2296.67"/>
    <n v="2296.67"/>
    <x v="0"/>
  </r>
  <r>
    <n v="1"/>
    <s v="NAMJEŠTAJ"/>
    <x v="1"/>
    <s v="05/1854"/>
    <s v="05"/>
    <s v="STOLCI SYMPOSIUM 8100"/>
    <s v="01.13"/>
    <s v="KOM"/>
    <n v="1"/>
    <n v="81800.149999999994"/>
    <n v="81800.149999999994"/>
    <n v="0"/>
    <n v="32720.059999999998"/>
    <x v="1"/>
  </r>
  <r>
    <n v="1"/>
    <s v="NAMJEŠTAJ"/>
    <x v="1"/>
    <s v="05/1856"/>
    <s v="05"/>
    <s v="STOLAC UREDSKI"/>
    <s v="04.14"/>
    <s v="KOM"/>
    <n v="1"/>
    <n v="735.11"/>
    <n v="245.04"/>
    <n v="490.07"/>
    <n v="490.07"/>
    <x v="0"/>
  </r>
  <r>
    <n v="1"/>
    <s v="NAMJEŠTAJ"/>
    <x v="1"/>
    <s v="05/1857"/>
    <s v="05"/>
    <s v="STOLAC UREDSKI"/>
    <s v="04.14"/>
    <s v="KOM"/>
    <n v="1"/>
    <n v="735.11"/>
    <n v="245.04"/>
    <n v="490.07"/>
    <n v="490.07"/>
    <x v="0"/>
  </r>
  <r>
    <n v="1"/>
    <s v="NAMJEŠTAJ"/>
    <x v="1"/>
    <s v="05/1858"/>
    <s v="05"/>
    <s v="STOLAC UREDSKI"/>
    <s v="04.14"/>
    <s v="KOM"/>
    <n v="1"/>
    <n v="735.11"/>
    <n v="245.04"/>
    <n v="490.07"/>
    <n v="490.07"/>
    <x v="0"/>
  </r>
  <r>
    <n v="1"/>
    <s v="NAMJEŠTAJ"/>
    <x v="1"/>
    <s v="05/1859"/>
    <s v="05"/>
    <s v="STOLAC UREDSKI"/>
    <s v="04.14"/>
    <s v="KOM"/>
    <n v="1"/>
    <n v="735.11"/>
    <n v="245.04"/>
    <n v="490.07"/>
    <n v="490.07"/>
    <x v="0"/>
  </r>
  <r>
    <n v="1"/>
    <s v="NAMJEŠTAJ"/>
    <x v="1"/>
    <s v="05/1860"/>
    <s v="05"/>
    <s v="STOLAC UREDSKI"/>
    <s v="04.14"/>
    <s v="KOM"/>
    <n v="1"/>
    <n v="735.11"/>
    <n v="245.04"/>
    <n v="490.07"/>
    <n v="490.07"/>
    <x v="0"/>
  </r>
  <r>
    <n v="1"/>
    <s v="NAMJEŠTAJ"/>
    <x v="1"/>
    <s v="05/1861"/>
    <s v="05"/>
    <s v="STOLAC UREDSKI"/>
    <s v="04.14"/>
    <s v="KOM"/>
    <n v="1"/>
    <n v="735.11"/>
    <n v="245.04"/>
    <n v="490.07"/>
    <n v="490.07"/>
    <x v="0"/>
  </r>
  <r>
    <n v="1"/>
    <s v="NAMJEŠTAJ"/>
    <x v="1"/>
    <s v="05/1862"/>
    <s v="05"/>
    <s v="STOLAC UREDSKI"/>
    <s v="04.14"/>
    <s v="KOM"/>
    <n v="1"/>
    <n v="735.11"/>
    <n v="245.04"/>
    <n v="490.07"/>
    <n v="490.07"/>
    <x v="0"/>
  </r>
  <r>
    <n v="1"/>
    <s v="NAMJEŠTAJ"/>
    <x v="1"/>
    <s v="05/1863"/>
    <s v="05"/>
    <s v="STOLAC UREDSKI"/>
    <s v="04.14"/>
    <s v="KOM"/>
    <n v="1"/>
    <n v="735.11"/>
    <n v="245.04"/>
    <n v="490.07"/>
    <n v="490.07"/>
    <x v="0"/>
  </r>
  <r>
    <n v="1"/>
    <s v="NAMJEŠTAJ"/>
    <x v="1"/>
    <s v="05/1864"/>
    <s v="05"/>
    <s v="STOLAC UREDSKI"/>
    <s v="04.14"/>
    <s v="KOM"/>
    <n v="1"/>
    <n v="735.11"/>
    <n v="245.04"/>
    <n v="490.07"/>
    <n v="490.07"/>
    <x v="0"/>
  </r>
  <r>
    <n v="1"/>
    <s v="NAMJEŠTAJ"/>
    <x v="1"/>
    <s v="05/1896"/>
    <s v="05"/>
    <s v="STOLAC DS SILLA"/>
    <s v="07.14"/>
    <s v="KOM"/>
    <n v="1"/>
    <n v="620"/>
    <n v="187.29"/>
    <n v="432.71"/>
    <n v="432.71"/>
    <x v="0"/>
  </r>
  <r>
    <n v="1"/>
    <s v="NAMJEŠTAJ"/>
    <x v="1"/>
    <s v="05/1897"/>
    <s v="05"/>
    <s v="STOLAC DS SILLA"/>
    <s v="07.14"/>
    <s v="KOM"/>
    <n v="1"/>
    <n v="620"/>
    <n v="187.29"/>
    <n v="432.71"/>
    <n v="432.71"/>
    <x v="0"/>
  </r>
  <r>
    <n v="1"/>
    <s v="NAMJEŠTAJ"/>
    <x v="1"/>
    <s v="05/1898"/>
    <s v="05"/>
    <s v="STOLAC DS SILLA"/>
    <s v="07.14"/>
    <s v="KOM"/>
    <n v="1"/>
    <n v="620"/>
    <n v="187.29"/>
    <n v="432.71"/>
    <n v="432.71"/>
    <x v="0"/>
  </r>
  <r>
    <n v="1"/>
    <s v="NAMJEŠTAJ"/>
    <x v="1"/>
    <s v="05/1899"/>
    <s v="05"/>
    <s v="STOLAC DS SILLA"/>
    <s v="07.14"/>
    <s v="KOM"/>
    <n v="1"/>
    <n v="620"/>
    <n v="187.29"/>
    <n v="432.71"/>
    <n v="432.71"/>
    <x v="0"/>
  </r>
  <r>
    <n v="1"/>
    <s v="NAMJEŠTAJ"/>
    <x v="1"/>
    <s v="05/1900"/>
    <s v="05"/>
    <s v="STOLAC DS SILLA"/>
    <s v="07.14"/>
    <s v="KOM"/>
    <n v="1"/>
    <n v="620"/>
    <n v="187.29"/>
    <n v="432.71"/>
    <n v="432.71"/>
    <x v="0"/>
  </r>
  <r>
    <n v="1"/>
    <s v="NAMJEŠTAJ"/>
    <x v="1"/>
    <s v="05/1901"/>
    <s v="05"/>
    <s v="STOLAC DS SILLA"/>
    <s v="07.14"/>
    <s v="KOM"/>
    <n v="1"/>
    <n v="620"/>
    <n v="187.29"/>
    <n v="432.71"/>
    <n v="432.71"/>
    <x v="0"/>
  </r>
  <r>
    <n v="1"/>
    <s v="NAMJEŠTAJ"/>
    <x v="1"/>
    <s v="05/1902"/>
    <s v="05"/>
    <s v="STOLAC DS SILLA"/>
    <s v="07.14"/>
    <s v="KOM"/>
    <n v="1"/>
    <n v="620"/>
    <n v="187.29"/>
    <n v="432.71"/>
    <n v="432.71"/>
    <x v="0"/>
  </r>
  <r>
    <n v="1"/>
    <s v="NAMJEŠTAJ"/>
    <x v="1"/>
    <s v="05/1903"/>
    <s v="05"/>
    <s v="STOLAC DS SILLA"/>
    <s v="07.14"/>
    <s v="KOM"/>
    <n v="1"/>
    <n v="620"/>
    <n v="187.29"/>
    <n v="432.71"/>
    <n v="432.71"/>
    <x v="0"/>
  </r>
  <r>
    <n v="1"/>
    <s v="NAMJEŠTAJ"/>
    <x v="1"/>
    <s v="05/1918"/>
    <s v="05"/>
    <s v="KUH.ELEMENTI SA SUDOPEROM"/>
    <n v="12.14"/>
    <s v="KOM"/>
    <n v="1"/>
    <n v="9886.6"/>
    <n v="2471.66"/>
    <n v="7414.94"/>
    <n v="7414.94"/>
    <x v="0"/>
  </r>
  <r>
    <n v="1"/>
    <s v="NAMJEŠTAJ"/>
    <x v="1"/>
    <s v="05/1919"/>
    <s v="05"/>
    <s v="STOL 140x37"/>
    <n v="12.14"/>
    <s v="KOM"/>
    <n v="1"/>
    <n v="1520"/>
    <n v="380"/>
    <n v="1140"/>
    <n v="1140"/>
    <x v="0"/>
  </r>
  <r>
    <n v="1"/>
    <s v="NAMJEŠTAJ"/>
    <x v="1"/>
    <s v="05/1920"/>
    <s v="05"/>
    <s v="STALAŽA OTVORENA 124x153x"/>
    <n v="12.14"/>
    <s v="KOM"/>
    <n v="1"/>
    <n v="1775"/>
    <n v="443.76"/>
    <n v="1331.24"/>
    <n v="1331.24"/>
    <x v="0"/>
  </r>
  <r>
    <n v="1"/>
    <s v="NAMJEŠTAJ"/>
    <x v="1"/>
    <s v="05/1921"/>
    <s v="05"/>
    <s v="FOTELJA UREDSKA"/>
    <s v="01.15"/>
    <s v="KOM"/>
    <n v="1"/>
    <n v="756.82"/>
    <n v="181.32"/>
    <n v="575.5"/>
    <n v="575.5"/>
    <x v="0"/>
  </r>
  <r>
    <n v="1"/>
    <s v="NAMJEŠTAJ"/>
    <x v="1"/>
    <s v="05/1922"/>
    <s v="05"/>
    <s v="FOTELJA UREDSKA"/>
    <s v="01.15"/>
    <s v="KOM"/>
    <n v="1"/>
    <n v="756.82"/>
    <n v="181.32"/>
    <n v="575.5"/>
    <n v="575.5"/>
    <x v="0"/>
  </r>
  <r>
    <n v="1"/>
    <s v="NAMJEŠTAJ"/>
    <x v="1"/>
    <s v="05/1925"/>
    <s v="05"/>
    <s v="Kuhinjski elementi i šank"/>
    <s v="03.15"/>
    <s v="KOM"/>
    <n v="1"/>
    <n v="5748.75"/>
    <n v="778.47"/>
    <n v="4970.28"/>
    <n v="4970.28"/>
    <x v="0"/>
  </r>
  <r>
    <n v="1"/>
    <s v="NAMJEŠTAJ"/>
    <x v="1"/>
    <n v="100800"/>
    <s v="R6"/>
    <s v="STOLIĆ UZ GARNITURU"/>
    <s v="01.97"/>
    <s v="KOM"/>
    <n v="1"/>
    <n v="706.5"/>
    <n v="706.5"/>
    <n v="0"/>
    <n v="282.60000000000002"/>
    <x v="1"/>
  </r>
  <r>
    <n v="1"/>
    <s v="NAMJEŠTAJ"/>
    <x v="1"/>
    <n v="100801"/>
    <s v="R6"/>
    <s v="ORMARIĆ UZ PISAĆI STOL"/>
    <s v="01.97"/>
    <s v="KOM"/>
    <n v="1"/>
    <n v="1130.45"/>
    <n v="1130.45"/>
    <n v="0"/>
    <n v="452.18000000000006"/>
    <x v="1"/>
  </r>
  <r>
    <n v="1"/>
    <s v="NAMJEŠTAJ"/>
    <x v="1"/>
    <n v="100802"/>
    <s v="R6"/>
    <s v="ORMARIĆ UZ PISAĆI STOL"/>
    <s v="01.97"/>
    <s v="KOM"/>
    <n v="1"/>
    <n v="1130.45"/>
    <n v="1130.45"/>
    <n v="0"/>
    <n v="452.18000000000006"/>
    <x v="1"/>
  </r>
  <r>
    <n v="1"/>
    <s v="NAMJEŠTAJ"/>
    <x v="1"/>
    <n v="100803"/>
    <s v="R6"/>
    <s v="ORMAR ZA KNJIGE"/>
    <s v="01.97"/>
    <s v="KOM"/>
    <n v="1"/>
    <n v="2260.9299999999998"/>
    <n v="2260.9299999999998"/>
    <n v="0"/>
    <n v="904.37199999999996"/>
    <x v="1"/>
  </r>
  <r>
    <n v="1"/>
    <s v="NAMJEŠTAJ"/>
    <x v="1"/>
    <n v="100804"/>
    <s v="R6"/>
    <s v="ORMAR ZA KNJIGE"/>
    <s v="01.97"/>
    <s v="KOM"/>
    <n v="1"/>
    <n v="2260.94"/>
    <n v="2260.94"/>
    <n v="0"/>
    <n v="904.37600000000009"/>
    <x v="1"/>
  </r>
  <r>
    <n v="1"/>
    <s v="NAMJEŠTAJ"/>
    <x v="1"/>
    <n v="100805"/>
    <s v="R6"/>
    <s v="ORMAR ZA KNJIGE"/>
    <s v="01.97"/>
    <s v="KOM"/>
    <n v="1"/>
    <n v="2260.94"/>
    <n v="2260.94"/>
    <n v="0"/>
    <n v="904.37600000000009"/>
    <x v="1"/>
  </r>
  <r>
    <n v="1"/>
    <s v="NAMJEŠTAJ"/>
    <x v="1"/>
    <n v="100806"/>
    <s v="R6"/>
    <s v="ORMAR ZA KNJIGE"/>
    <s v="01.97"/>
    <s v="KOM"/>
    <n v="1"/>
    <n v="2260.94"/>
    <n v="2260.94"/>
    <n v="0"/>
    <n v="904.37600000000009"/>
    <x v="1"/>
  </r>
  <r>
    <n v="1"/>
    <s v="NAMJEŠTAJ"/>
    <x v="1"/>
    <n v="100807"/>
    <s v="R6"/>
    <s v="ORMAR GARDEROBNI"/>
    <s v="01.97"/>
    <s v="KOM"/>
    <n v="1"/>
    <n v="1130.46"/>
    <n v="1130.46"/>
    <n v="0"/>
    <n v="452.18400000000003"/>
    <x v="1"/>
  </r>
  <r>
    <n v="1"/>
    <s v="NAMJEŠTAJ"/>
    <x v="1"/>
    <n v="100808"/>
    <s v="R6"/>
    <s v="STOL PISAĆI"/>
    <s v="01.97"/>
    <s v="KOM"/>
    <n v="1"/>
    <n v="1695.69"/>
    <n v="1695.69"/>
    <n v="0"/>
    <n v="678.27600000000007"/>
    <x v="1"/>
  </r>
  <r>
    <n v="1"/>
    <s v="NAMJEŠTAJ"/>
    <x v="1"/>
    <n v="100809"/>
    <s v="R6"/>
    <s v="ORMARIĆ UZ PISAĆI STOL"/>
    <s v="01.97"/>
    <s v="KOM"/>
    <n v="1"/>
    <n v="424.65"/>
    <n v="424.65"/>
    <n v="0"/>
    <n v="169.86"/>
    <x v="1"/>
  </r>
  <r>
    <n v="1"/>
    <s v="NAMJEŠTAJ"/>
    <x v="1"/>
    <n v="100810"/>
    <s v="R6"/>
    <s v="STOLIĆ ZA PISAĆI STROJ"/>
    <s v="01.97"/>
    <s v="KOM"/>
    <n v="1"/>
    <n v="565.22"/>
    <n v="565.22"/>
    <n v="0"/>
    <n v="226.08800000000002"/>
    <x v="1"/>
  </r>
  <r>
    <n v="1"/>
    <s v="NAMJEŠTAJ"/>
    <x v="1"/>
    <n v="100811"/>
    <s v="R6"/>
    <s v="STOLAC UREDSKI"/>
    <s v="04.07"/>
    <s v="KOM"/>
    <n v="1"/>
    <n v="646.29999999999995"/>
    <n v="646.29999999999995"/>
    <n v="0"/>
    <n v="258.52"/>
    <x v="1"/>
  </r>
  <r>
    <n v="1"/>
    <s v="NAMJEŠTAJ"/>
    <x v="1"/>
    <n v="100814"/>
    <s v="R6"/>
    <s v="ORMAR ZA KNJIGE"/>
    <s v="01.97"/>
    <s v="KOM"/>
    <n v="1"/>
    <n v="2260.9299999999998"/>
    <n v="2260.9299999999998"/>
    <n v="0"/>
    <n v="904.37199999999996"/>
    <x v="1"/>
  </r>
  <r>
    <n v="1"/>
    <s v="NAMJEŠTAJ"/>
    <x v="1"/>
    <n v="100815"/>
    <s v="R6"/>
    <s v="STOL PISAĆI"/>
    <s v="01.97"/>
    <s v="KOM"/>
    <n v="1"/>
    <n v="1695.69"/>
    <n v="1695.69"/>
    <n v="0"/>
    <n v="678.27600000000007"/>
    <x v="1"/>
  </r>
  <r>
    <n v="1"/>
    <s v="NAMJEŠTAJ"/>
    <x v="1"/>
    <n v="100816"/>
    <s v="R6"/>
    <s v="ORMARIĆ UZ PISAĆI STOL"/>
    <s v="01.97"/>
    <s v="KOM"/>
    <n v="1"/>
    <n v="1130.45"/>
    <n v="1130.45"/>
    <n v="0"/>
    <n v="452.18000000000006"/>
    <x v="1"/>
  </r>
  <r>
    <n v="1"/>
    <s v="NAMJEŠTAJ"/>
    <x v="1"/>
    <n v="100817"/>
    <s v="R6"/>
    <s v="ORMARIĆ UZ PISAĆI STOL"/>
    <s v="01.97"/>
    <s v="KOM"/>
    <n v="1"/>
    <n v="1130.45"/>
    <n v="1130.45"/>
    <n v="0"/>
    <n v="452.18000000000006"/>
    <x v="1"/>
  </r>
  <r>
    <n v="1"/>
    <s v="NAMJEŠTAJ"/>
    <x v="1"/>
    <n v="100818"/>
    <s v="R6"/>
    <s v="VITRINA USTAKLJENA"/>
    <s v="01.97"/>
    <s v="KOM"/>
    <n v="1"/>
    <n v="1695.68"/>
    <n v="1695.68"/>
    <n v="0"/>
    <n v="678.27200000000005"/>
    <x v="1"/>
  </r>
  <r>
    <n v="1"/>
    <s v="NAMJEŠTAJ"/>
    <x v="1"/>
    <n v="100819"/>
    <s v="R6"/>
    <s v="KLUPA ZELENA (PROC)"/>
    <s v="01.97"/>
    <s v="KOM"/>
    <n v="1"/>
    <n v="217.54"/>
    <n v="217.54"/>
    <n v="0"/>
    <n v="87.016000000000005"/>
    <x v="1"/>
  </r>
  <r>
    <n v="1"/>
    <s v="NAMJEŠTAJ"/>
    <x v="1"/>
    <n v="100820"/>
    <s v="R6"/>
    <s v="PLOČA ŠKOLSKA"/>
    <s v="01.97"/>
    <s v="KOM"/>
    <n v="1"/>
    <n v="565.29999999999995"/>
    <n v="565.29999999999995"/>
    <n v="0"/>
    <n v="226.12"/>
    <x v="1"/>
  </r>
  <r>
    <n v="1"/>
    <s v="NAMJEŠTAJ"/>
    <x v="1"/>
    <n v="100821"/>
    <s v="R6"/>
    <s v="FOTELJA UREDSKA,KOŽNA"/>
    <s v="04.07"/>
    <s v="KOM"/>
    <n v="1"/>
    <n v="534.73"/>
    <n v="534.73"/>
    <n v="0"/>
    <n v="213.89200000000002"/>
    <x v="1"/>
  </r>
  <r>
    <n v="1"/>
    <s v="NAMJEŠTAJ"/>
    <x v="1"/>
    <n v="100824"/>
    <s v="R6"/>
    <s v="STOL PISAĆI"/>
    <s v="01.97"/>
    <s v="KOM"/>
    <n v="1"/>
    <n v="1695.69"/>
    <n v="1695.69"/>
    <n v="0"/>
    <n v="678.27600000000007"/>
    <x v="1"/>
  </r>
  <r>
    <n v="1"/>
    <s v="NAMJEŠTAJ"/>
    <x v="1"/>
    <n v="100825"/>
    <s v="R6"/>
    <s v="ORMARIĆ UZ PISAĆI STOL"/>
    <s v="01.97"/>
    <s v="KOM"/>
    <n v="1"/>
    <n v="1130.45"/>
    <n v="1130.45"/>
    <n v="0"/>
    <n v="452.18000000000006"/>
    <x v="1"/>
  </r>
  <r>
    <n v="1"/>
    <s v="NAMJEŠTAJ"/>
    <x v="1"/>
    <n v="100826"/>
    <s v="R6"/>
    <s v="ORMARIĆ UZ PISAĆI STOL"/>
    <s v="01.97"/>
    <s v="KOM"/>
    <n v="1"/>
    <n v="1130.54"/>
    <n v="1130.54"/>
    <n v="0"/>
    <n v="452.21600000000001"/>
    <x v="1"/>
  </r>
  <r>
    <n v="1"/>
    <s v="NAMJEŠTAJ"/>
    <x v="1"/>
    <n v="100827"/>
    <s v="R6"/>
    <s v="FOTELJA UREDSKA,KOŽNA"/>
    <s v="04.07"/>
    <s v="KOM"/>
    <n v="1"/>
    <n v="423.83"/>
    <n v="423.83"/>
    <n v="0"/>
    <n v="169.53200000000001"/>
    <x v="1"/>
  </r>
  <r>
    <n v="1"/>
    <s v="NAMJEŠTAJ"/>
    <x v="1"/>
    <n v="100829"/>
    <s v="R6"/>
    <s v="ORMARIĆ UZ PISAĆI STOL"/>
    <s v="01.97"/>
    <s v="KOM"/>
    <n v="1"/>
    <n v="1130.45"/>
    <n v="1130.45"/>
    <n v="0"/>
    <n v="452.18000000000006"/>
    <x v="1"/>
  </r>
  <r>
    <n v="1"/>
    <s v="NAMJEŠTAJ"/>
    <x v="1"/>
    <n v="100830"/>
    <s v="R6"/>
    <s v="STOLIĆ ZA PISAĆI STROJ"/>
    <s v="01.97"/>
    <s v="KOM"/>
    <n v="1"/>
    <n v="367.39"/>
    <n v="367.39"/>
    <n v="0"/>
    <n v="146.95599999999999"/>
    <x v="1"/>
  </r>
  <r>
    <n v="1"/>
    <s v="NAMJEŠTAJ"/>
    <x v="1"/>
    <n v="100831"/>
    <s v="R6"/>
    <s v="STOL PISAĆI HRAST"/>
    <s v="01.97"/>
    <s v="KOM"/>
    <n v="1"/>
    <n v="2351.2600000000002"/>
    <n v="2351.2600000000002"/>
    <n v="0"/>
    <n v="940.50400000000013"/>
    <x v="1"/>
  </r>
  <r>
    <n v="1"/>
    <s v="NAMJEŠTAJ"/>
    <x v="1"/>
    <n v="100832"/>
    <s v="R6"/>
    <s v="ORMAR ZA KNJIGE"/>
    <s v="01.97"/>
    <s v="KOM"/>
    <n v="1"/>
    <n v="847.84"/>
    <n v="847.84"/>
    <n v="0"/>
    <n v="339.13600000000002"/>
    <x v="1"/>
  </r>
  <r>
    <n v="1"/>
    <s v="NAMJEŠTAJ"/>
    <x v="1"/>
    <n v="100833"/>
    <s v="R6"/>
    <s v="PLOČA ŠKOLSKA (PROC)"/>
    <s v="01.97"/>
    <s v="KOM"/>
    <n v="1"/>
    <n v="565.29"/>
    <n v="565.29"/>
    <n v="0"/>
    <n v="226.11599999999999"/>
    <x v="1"/>
  </r>
  <r>
    <n v="1"/>
    <s v="NAMJEŠTAJ"/>
    <x v="1"/>
    <n v="100834"/>
    <s v="R6"/>
    <s v="STOLICA TAPECIRANA SMEĐA"/>
    <s v="01.97"/>
    <s v="KOM"/>
    <n v="1"/>
    <n v="847.77"/>
    <n v="847.77"/>
    <n v="0"/>
    <n v="339.108"/>
    <x v="1"/>
  </r>
  <r>
    <n v="1"/>
    <s v="NAMJEŠTAJ"/>
    <x v="1"/>
    <n v="100835"/>
    <s v="R6"/>
    <s v="STOLICA TAPECIRANA SMEĐA"/>
    <s v="01.97"/>
    <s v="KOM"/>
    <n v="1"/>
    <n v="847.77"/>
    <n v="847.77"/>
    <n v="0"/>
    <n v="339.108"/>
    <x v="1"/>
  </r>
  <r>
    <n v="1"/>
    <s v="NAMJEŠTAJ"/>
    <x v="1"/>
    <n v="100839"/>
    <s v="R6"/>
    <s v="ORMARIĆ UZ PISAĆI STOL"/>
    <s v="01.97"/>
    <s v="KOM"/>
    <n v="1"/>
    <n v="1130.45"/>
    <n v="1130.45"/>
    <n v="0"/>
    <n v="452.18000000000006"/>
    <x v="1"/>
  </r>
  <r>
    <n v="1"/>
    <s v="NAMJEŠTAJ"/>
    <x v="1"/>
    <n v="100840"/>
    <s v="R6"/>
    <s v="STOLAC DAKTILO SIVI"/>
    <n v="11.97"/>
    <s v="KOM"/>
    <n v="1"/>
    <n v="615.6"/>
    <n v="615.6"/>
    <n v="0"/>
    <n v="246.24"/>
    <x v="1"/>
  </r>
  <r>
    <n v="1"/>
    <s v="NAMJEŠTAJ"/>
    <x v="1"/>
    <n v="100841"/>
    <s v="R6"/>
    <s v="ORMAR DVOKRILNI MALI"/>
    <s v="01.97"/>
    <s v="KOM"/>
    <n v="1"/>
    <n v="474.44"/>
    <n v="474.44"/>
    <n v="0"/>
    <n v="189.77600000000001"/>
    <x v="1"/>
  </r>
  <r>
    <n v="1"/>
    <s v="NAMJEŠTAJ"/>
    <x v="1"/>
    <n v="100842"/>
    <s v="R6"/>
    <s v="FOTELJA -AT 723"/>
    <s v="01.97"/>
    <s v="KOM"/>
    <n v="1"/>
    <n v="847.84"/>
    <n v="847.84"/>
    <n v="0"/>
    <n v="339.13600000000002"/>
    <x v="1"/>
  </r>
  <r>
    <n v="1"/>
    <s v="NAMJEŠTAJ"/>
    <x v="1"/>
    <n v="100843"/>
    <s v="R6"/>
    <s v="STOL PISAĆI"/>
    <s v="01.97"/>
    <s v="KOM"/>
    <n v="1"/>
    <n v="1695.68"/>
    <n v="1695.68"/>
    <n v="0"/>
    <n v="678.27200000000005"/>
    <x v="1"/>
  </r>
  <r>
    <n v="1"/>
    <s v="NAMJEŠTAJ"/>
    <x v="1"/>
    <n v="100844"/>
    <s v="R6"/>
    <s v="ORMARIĆ UZ PISAĆI STOL"/>
    <s v="01.97"/>
    <s v="KOM"/>
    <n v="1"/>
    <n v="1130.45"/>
    <n v="1130.45"/>
    <n v="0"/>
    <n v="452.18000000000006"/>
    <x v="1"/>
  </r>
  <r>
    <n v="1"/>
    <s v="NAMJEŠTAJ"/>
    <x v="1"/>
    <n v="100845"/>
    <s v="R6"/>
    <s v="ORMAR ZA KNJIGE"/>
    <s v="01.97"/>
    <s v="KOM"/>
    <n v="1"/>
    <n v="2260.9299999999998"/>
    <n v="2260.9299999999998"/>
    <n v="0"/>
    <n v="904.37199999999996"/>
    <x v="1"/>
  </r>
  <r>
    <n v="1"/>
    <s v="NAMJEŠTAJ"/>
    <x v="1"/>
    <n v="100846"/>
    <s v="R6"/>
    <s v="ORMAR ZA KNJIGE"/>
    <s v="01.97"/>
    <s v="KOM"/>
    <n v="1"/>
    <n v="2260.9299999999998"/>
    <n v="2260.9299999999998"/>
    <n v="0"/>
    <n v="904.37199999999996"/>
    <x v="1"/>
  </r>
  <r>
    <n v="1"/>
    <s v="NAMJEŠTAJ"/>
    <x v="1"/>
    <n v="100847"/>
    <s v="R6"/>
    <s v="ORMAR ZA KNJIGE"/>
    <s v="01.97"/>
    <s v="KOM"/>
    <n v="1"/>
    <n v="2260.9299999999998"/>
    <n v="2260.9299999999998"/>
    <n v="0"/>
    <n v="904.37199999999996"/>
    <x v="1"/>
  </r>
  <r>
    <n v="1"/>
    <s v="NAMJEŠTAJ"/>
    <x v="1"/>
    <n v="100848"/>
    <s v="R6"/>
    <s v="STOLICA S NASLONOM"/>
    <s v="01.97"/>
    <s v="KOM"/>
    <n v="1"/>
    <n v="226.31"/>
    <n v="226.31"/>
    <n v="0"/>
    <n v="90.524000000000001"/>
    <x v="1"/>
  </r>
  <r>
    <n v="1"/>
    <s v="NAMJEŠTAJ"/>
    <x v="1"/>
    <n v="100849"/>
    <s v="R6"/>
    <s v="STOLICA BEZ NASLONA"/>
    <s v="01.97"/>
    <s v="KOM"/>
    <n v="1"/>
    <n v="56.51"/>
    <n v="56.51"/>
    <n v="0"/>
    <n v="22.603999999999999"/>
    <x v="1"/>
  </r>
  <r>
    <n v="1"/>
    <s v="NAMJEŠTAJ"/>
    <x v="1"/>
    <n v="100850"/>
    <s v="R6"/>
    <s v="STOL PISAĆI"/>
    <s v="01.97"/>
    <s v="KOM"/>
    <n v="1"/>
    <n v="1695.69"/>
    <n v="1695.69"/>
    <n v="0"/>
    <n v="678.27600000000007"/>
    <x v="1"/>
  </r>
  <r>
    <n v="1"/>
    <s v="NAMJEŠTAJ"/>
    <x v="1"/>
    <n v="100851"/>
    <s v="R6"/>
    <s v="ORMARIĆ UZ PISAĆI STOL"/>
    <s v="01.97"/>
    <s v="KOM"/>
    <n v="1"/>
    <n v="1130.45"/>
    <n v="1130.45"/>
    <n v="0"/>
    <n v="452.18000000000006"/>
    <x v="1"/>
  </r>
  <r>
    <n v="1"/>
    <s v="NAMJEŠTAJ"/>
    <x v="1"/>
    <n v="100855"/>
    <s v="R6"/>
    <s v="ORMAR ZA KNJIGE"/>
    <s v="01.97"/>
    <s v="KOM"/>
    <n v="1"/>
    <n v="2260.9299999999998"/>
    <n v="2260.9299999999998"/>
    <n v="0"/>
    <n v="904.37199999999996"/>
    <x v="1"/>
  </r>
  <r>
    <n v="1"/>
    <s v="NAMJEŠTAJ"/>
    <x v="1"/>
    <n v="100856"/>
    <s v="R6"/>
    <s v="ORMAR S STAKLENIM VRATIMA"/>
    <s v="01.97"/>
    <s v="KOM"/>
    <n v="1"/>
    <n v="1695.7"/>
    <n v="1695.7"/>
    <n v="0"/>
    <n v="678.28000000000009"/>
    <x v="1"/>
  </r>
  <r>
    <n v="1"/>
    <s v="NAMJEŠTAJ"/>
    <x v="1"/>
    <n v="100857"/>
    <s v="R6"/>
    <s v="STOL RADNI"/>
    <s v="01.97"/>
    <s v="KOM"/>
    <n v="1"/>
    <n v="551.11"/>
    <n v="551.11"/>
    <n v="0"/>
    <n v="220.44400000000002"/>
    <x v="1"/>
  </r>
  <r>
    <n v="1"/>
    <s v="NAMJEŠTAJ"/>
    <x v="1"/>
    <n v="100858"/>
    <s v="R6"/>
    <s v="STOL PISAĆI"/>
    <s v="01.97"/>
    <s v="KOM"/>
    <n v="1"/>
    <n v="1695.68"/>
    <n v="1695.68"/>
    <n v="0"/>
    <n v="678.27200000000005"/>
    <x v="1"/>
  </r>
  <r>
    <n v="1"/>
    <s v="NAMJEŠTAJ"/>
    <x v="1"/>
    <n v="100859"/>
    <s v="R6"/>
    <s v="ORMARIĆ UZ PISAĆI STOL"/>
    <s v="01.97"/>
    <s v="KOM"/>
    <n v="1"/>
    <n v="1130.45"/>
    <n v="1130.45"/>
    <n v="0"/>
    <n v="452.18000000000006"/>
    <x v="1"/>
  </r>
  <r>
    <n v="1"/>
    <s v="NAMJEŠTAJ"/>
    <x v="1"/>
    <n v="100860"/>
    <s v="R6"/>
    <s v="ORMARIĆ UZ PISAĆI STOL"/>
    <s v="01.97"/>
    <s v="KOM"/>
    <n v="1"/>
    <n v="1130.45"/>
    <n v="1130.45"/>
    <n v="0"/>
    <n v="452.18000000000006"/>
    <x v="1"/>
  </r>
  <r>
    <n v="1"/>
    <s v="NAMJEŠTAJ"/>
    <x v="1"/>
    <n v="100861"/>
    <s v="R6"/>
    <s v="STOLICA S NASLONOM"/>
    <s v="01.97"/>
    <s v="KOM"/>
    <n v="1"/>
    <n v="226.31"/>
    <n v="226.31"/>
    <n v="0"/>
    <n v="90.524000000000001"/>
    <x v="1"/>
  </r>
  <r>
    <n v="1"/>
    <s v="NAMJEŠTAJ"/>
    <x v="1"/>
    <n v="100862"/>
    <s v="R6"/>
    <s v="ORMAR ZA KNJIGE"/>
    <s v="01.97"/>
    <s v="KOM"/>
    <n v="1"/>
    <n v="2260.9299999999998"/>
    <n v="2260.9299999999998"/>
    <n v="0"/>
    <n v="904.37199999999996"/>
    <x v="1"/>
  </r>
  <r>
    <n v="1"/>
    <s v="NAMJEŠTAJ"/>
    <x v="1"/>
    <n v="100863"/>
    <s v="R6"/>
    <s v="ORMAR ZA KNJIGE"/>
    <s v="01.97"/>
    <s v="KOM"/>
    <n v="1"/>
    <n v="2260.9299999999998"/>
    <n v="2260.9299999999998"/>
    <n v="0"/>
    <n v="904.37199999999996"/>
    <x v="1"/>
  </r>
  <r>
    <n v="1"/>
    <s v="NAMJEŠTAJ"/>
    <x v="1"/>
    <n v="100864"/>
    <s v="R6"/>
    <s v="ORMAR GARDEROBNI"/>
    <s v="01.97"/>
    <s v="KOM"/>
    <n v="1"/>
    <n v="1130.45"/>
    <n v="1130.45"/>
    <n v="0"/>
    <n v="452.18000000000006"/>
    <x v="1"/>
  </r>
  <r>
    <n v="1"/>
    <s v="NAMJEŠTAJ"/>
    <x v="1"/>
    <n v="100865"/>
    <s v="R6"/>
    <s v="STOLIĆ UZ GARNITURU"/>
    <s v="01.97"/>
    <s v="KOM"/>
    <n v="1"/>
    <n v="706.5"/>
    <n v="706.5"/>
    <n v="0"/>
    <n v="282.60000000000002"/>
    <x v="1"/>
  </r>
  <r>
    <n v="1"/>
    <s v="NAMJEŠTAJ"/>
    <x v="1"/>
    <n v="100872"/>
    <s v="R6"/>
    <s v="STOLIĆ ZA PISAĆI STROJ"/>
    <s v="01.97"/>
    <s v="KOM"/>
    <n v="1"/>
    <n v="565.23"/>
    <n v="565.23"/>
    <n v="0"/>
    <n v="226.09200000000001"/>
    <x v="1"/>
  </r>
  <r>
    <n v="1"/>
    <s v="NAMJEŠTAJ"/>
    <x v="1"/>
    <n v="100873"/>
    <s v="R6"/>
    <s v="ORMARIĆ S LADICAMA"/>
    <s v="01.97"/>
    <s v="KOM"/>
    <n v="1"/>
    <n v="339.14"/>
    <n v="339.14"/>
    <n v="0"/>
    <n v="135.65600000000001"/>
    <x v="1"/>
  </r>
  <r>
    <n v="1"/>
    <s v="NAMJEŠTAJ"/>
    <x v="1"/>
    <n v="100874"/>
    <s v="R6"/>
    <s v="ORMARIĆ S LADICAMA"/>
    <s v="01.97"/>
    <s v="KOM"/>
    <n v="1"/>
    <n v="339.14"/>
    <n v="339.14"/>
    <n v="0"/>
    <n v="135.65600000000001"/>
    <x v="1"/>
  </r>
  <r>
    <n v="1"/>
    <s v="NAMJEŠTAJ"/>
    <x v="1"/>
    <n v="100875"/>
    <s v="R6"/>
    <s v="STOL RADNI DRVENI"/>
    <s v="01.97"/>
    <s v="KOM"/>
    <n v="1"/>
    <n v="551.11"/>
    <n v="551.11"/>
    <n v="0"/>
    <n v="220.44400000000002"/>
    <x v="1"/>
  </r>
  <r>
    <n v="1"/>
    <s v="NAMJEŠTAJ"/>
    <x v="1"/>
    <n v="100876"/>
    <s v="R6"/>
    <s v="STOLAC UREDSKI CRNI"/>
    <s v="05.11"/>
    <s v="KOM"/>
    <n v="1"/>
    <n v="883.39"/>
    <n v="616.51"/>
    <n v="266.88"/>
    <n v="353.35599999999999"/>
    <x v="1"/>
  </r>
  <r>
    <n v="1"/>
    <s v="NAMJEŠTAJ"/>
    <x v="1"/>
    <n v="100895"/>
    <s v="R6"/>
    <s v="STOL PISAĆI"/>
    <s v="01.97"/>
    <s v="KOM"/>
    <n v="1"/>
    <n v="616.61"/>
    <n v="616.61"/>
    <n v="0"/>
    <n v="246.64400000000001"/>
    <x v="1"/>
  </r>
  <r>
    <n v="1"/>
    <s v="NAMJEŠTAJ"/>
    <x v="1"/>
    <n v="100896"/>
    <s v="R6"/>
    <s v="STOL PISAĆI -P67/2"/>
    <s v="01.97"/>
    <s v="KOM"/>
    <n v="1"/>
    <n v="1130.45"/>
    <n v="1130.45"/>
    <n v="0"/>
    <n v="452.18000000000006"/>
    <x v="1"/>
  </r>
  <r>
    <n v="1"/>
    <s v="NAMJEŠTAJ"/>
    <x v="1"/>
    <n v="100897"/>
    <s v="R6"/>
    <s v="ORMARIĆ -OR 103"/>
    <s v="01.97"/>
    <s v="KOM"/>
    <n v="1"/>
    <n v="452.17"/>
    <n v="452.17"/>
    <n v="0"/>
    <n v="180.86800000000002"/>
    <x v="1"/>
  </r>
  <r>
    <n v="1"/>
    <s v="NAMJEŠTAJ"/>
    <x v="1"/>
    <n v="100898"/>
    <s v="R6"/>
    <s v="ORMARIĆ -OR 104"/>
    <s v="01.97"/>
    <s v="KOM"/>
    <n v="1"/>
    <n v="452.17"/>
    <n v="452.17"/>
    <n v="0"/>
    <n v="180.86800000000002"/>
    <x v="1"/>
  </r>
  <r>
    <n v="1"/>
    <s v="NAMJEŠTAJ"/>
    <x v="1"/>
    <n v="100899"/>
    <s v="R6"/>
    <s v="ORMARIĆ -OR 104"/>
    <s v="01.97"/>
    <s v="KOM"/>
    <n v="1"/>
    <n v="452.17"/>
    <n v="452.17"/>
    <n v="0"/>
    <n v="180.86800000000002"/>
    <x v="1"/>
  </r>
  <r>
    <n v="1"/>
    <s v="NAMJEŠTAJ"/>
    <x v="1"/>
    <n v="100900"/>
    <s v="R6"/>
    <s v="ORMARIĆ -OR 103"/>
    <s v="01.97"/>
    <s v="KOM"/>
    <n v="1"/>
    <n v="452.17"/>
    <n v="452.17"/>
    <n v="0"/>
    <n v="180.86800000000002"/>
    <x v="1"/>
  </r>
  <r>
    <n v="1"/>
    <s v="NAMJEŠTAJ"/>
    <x v="1"/>
    <n v="100901"/>
    <s v="R6"/>
    <s v="ORMAR ZA KNJIGE"/>
    <s v="01.97"/>
    <s v="KOM"/>
    <n v="1"/>
    <n v="2260.9299999999998"/>
    <n v="2260.9299999999998"/>
    <n v="0"/>
    <n v="904.37199999999996"/>
    <x v="1"/>
  </r>
  <r>
    <n v="1"/>
    <s v="NAMJEŠTAJ"/>
    <x v="1"/>
    <n v="100902"/>
    <s v="R6"/>
    <s v="ORMAR HRAST"/>
    <s v="01.97"/>
    <s v="KOM"/>
    <n v="1"/>
    <n v="1695.68"/>
    <n v="1695.68"/>
    <n v="0"/>
    <n v="678.27200000000005"/>
    <x v="1"/>
  </r>
  <r>
    <n v="1"/>
    <s v="NAMJEŠTAJ"/>
    <x v="1"/>
    <n v="100903"/>
    <s v="R6"/>
    <s v="ORMAR ZA KNJIGE"/>
    <s v="01.97"/>
    <s v="KOM"/>
    <n v="1"/>
    <n v="2260.9299999999998"/>
    <n v="2260.9299999999998"/>
    <n v="0"/>
    <n v="904.37199999999996"/>
    <x v="1"/>
  </r>
  <r>
    <n v="1"/>
    <s v="NAMJEŠTAJ"/>
    <x v="1"/>
    <n v="100904"/>
    <s v="R6"/>
    <s v="STOLICA S NASLONOM"/>
    <s v="01.97"/>
    <s v="KOM"/>
    <n v="1"/>
    <n v="226.31"/>
    <n v="226.31"/>
    <n v="0"/>
    <n v="90.524000000000001"/>
    <x v="1"/>
  </r>
  <r>
    <n v="1"/>
    <s v="NAMJEŠTAJ"/>
    <x v="1"/>
    <n v="100905"/>
    <s v="R6"/>
    <s v="POLICA ZIDNA"/>
    <s v="07.05"/>
    <s v="KOM"/>
    <n v="1"/>
    <n v="905.26"/>
    <n v="905.26"/>
    <n v="0"/>
    <n v="362.10400000000004"/>
    <x v="1"/>
  </r>
  <r>
    <n v="1"/>
    <s v="NAMJEŠTAJ"/>
    <x v="1"/>
    <n v="100910"/>
    <s v="R6"/>
    <s v="STOLAC UREDSKI BARCELONA"/>
    <n v="11.1"/>
    <s v="KOM"/>
    <n v="1"/>
    <n v="1980.42"/>
    <n v="1505.93"/>
    <n v="474.49"/>
    <n v="792.16800000000012"/>
    <x v="1"/>
  </r>
  <r>
    <n v="1"/>
    <s v="NAMJEŠTAJ"/>
    <x v="1"/>
    <n v="100921"/>
    <s v="R5"/>
    <s v="STOLIĆ KLUB 120x60x45"/>
    <s v="09.09"/>
    <s v="KOM"/>
    <n v="1"/>
    <n v="940.95"/>
    <n v="852.74"/>
    <n v="88.21"/>
    <n v="376.38000000000005"/>
    <x v="1"/>
  </r>
  <r>
    <n v="1"/>
    <s v="NAMJEŠTAJ"/>
    <x v="1"/>
    <n v="100948"/>
    <s v="R6"/>
    <s v="STOLICA S NASLONOM"/>
    <s v="01.97"/>
    <s v="KOM"/>
    <n v="1"/>
    <n v="226.31"/>
    <n v="226.31"/>
    <n v="0"/>
    <n v="90.524000000000001"/>
    <x v="1"/>
  </r>
  <r>
    <n v="1"/>
    <s v="NAMJEŠTAJ"/>
    <x v="1"/>
    <n v="100953"/>
    <s v="R6"/>
    <s v="PLOČA ŠKOLSKA"/>
    <s v="01.97"/>
    <s v="KOM"/>
    <n v="1"/>
    <n v="565.29"/>
    <n v="565.29"/>
    <n v="0"/>
    <n v="226.11599999999999"/>
    <x v="1"/>
  </r>
  <r>
    <n v="1"/>
    <s v="NAMJEŠTAJ"/>
    <x v="1"/>
    <n v="101052"/>
    <s v="R3"/>
    <s v="VJEŠALICA ZIDNA 266x356"/>
    <s v="09.09"/>
    <s v="KOM"/>
    <n v="1"/>
    <n v="6531.3"/>
    <n v="5918.97"/>
    <n v="612.33000000000004"/>
    <n v="2612.5200000000004"/>
    <x v="1"/>
  </r>
  <r>
    <n v="1"/>
    <s v="NAMJEŠTAJ"/>
    <x v="1"/>
    <n v="101053"/>
    <s v="R3"/>
    <s v="KATEDRA / STOL"/>
    <s v="09.09"/>
    <s v="KOM"/>
    <n v="1"/>
    <n v="1660.5"/>
    <n v="1504.81"/>
    <n v="155.69"/>
    <n v="664.2"/>
    <x v="1"/>
  </r>
  <r>
    <n v="1"/>
    <s v="NAMJEŠTAJ"/>
    <x v="1"/>
    <n v="101056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57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58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59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60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61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62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63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64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65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66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67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68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69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70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71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72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73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74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75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76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77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78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79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80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81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82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83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84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85"/>
    <s v="R3"/>
    <s v="STOLAC KONFER.LK 01"/>
    <n v="12.09"/>
    <s v="KOM"/>
    <n v="1"/>
    <n v="431.73"/>
    <n v="377.79"/>
    <n v="53.94"/>
    <n v="172.69200000000001"/>
    <x v="1"/>
  </r>
  <r>
    <n v="1"/>
    <s v="NAMJEŠTAJ"/>
    <x v="1"/>
    <n v="101086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087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088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089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090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091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092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093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094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095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096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097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098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099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100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101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102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103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104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105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106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107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108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109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110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111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112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113"/>
    <s v="R3"/>
    <s v="STOL RADNI 65x50x75"/>
    <n v="12.09"/>
    <s v="KOM"/>
    <n v="1"/>
    <n v="1162.3499999999999"/>
    <n v="1017.03"/>
    <n v="145.32"/>
    <n v="464.94"/>
    <x v="1"/>
  </r>
  <r>
    <n v="1"/>
    <s v="NAMJEŠTAJ"/>
    <x v="1"/>
    <n v="101114"/>
    <s v="R3"/>
    <s v="PLOČA ŠKOLSAKA 240x100"/>
    <n v="12.09"/>
    <s v="KOM"/>
    <n v="1"/>
    <n v="1549.8"/>
    <n v="1356.11"/>
    <n v="193.69"/>
    <n v="619.92000000000007"/>
    <x v="1"/>
  </r>
  <r>
    <n v="1"/>
    <s v="NAMJEŠTAJ"/>
    <x v="1"/>
    <n v="101116"/>
    <s v="R3"/>
    <s v="NOSAČ KOMPJUTERA 27x50x60"/>
    <n v="12.09"/>
    <s v="KOM"/>
    <n v="1"/>
    <n v="846.86"/>
    <n v="741.02"/>
    <n v="105.84"/>
    <n v="338.74400000000003"/>
    <x v="1"/>
  </r>
  <r>
    <n v="1"/>
    <s v="NAMJEŠTAJ"/>
    <x v="1"/>
    <n v="101118"/>
    <s v="R3"/>
    <s v="STOLAC SA PLOČOM ZA"/>
    <s v="09.15"/>
    <s v="KOM"/>
    <n v="1"/>
    <n v="330"/>
    <n v="51.56"/>
    <n v="278.44"/>
    <n v="278.44"/>
    <x v="0"/>
  </r>
  <r>
    <n v="1"/>
    <s v="NAMJEŠTAJ"/>
    <x v="1"/>
    <n v="101119"/>
    <s v="R3"/>
    <s v="STOLAC SA PLOČOM ZA"/>
    <s v="09.15"/>
    <s v="KOM"/>
    <n v="1"/>
    <n v="330"/>
    <n v="51.56"/>
    <n v="278.44"/>
    <n v="278.44"/>
    <x v="0"/>
  </r>
  <r>
    <n v="1"/>
    <s v="NAMJEŠTAJ"/>
    <x v="1"/>
    <n v="101120"/>
    <s v="R3"/>
    <s v="STOLAC SA PLOČOM ZA"/>
    <s v="09.15"/>
    <s v="KOM"/>
    <n v="1"/>
    <n v="330"/>
    <n v="51.56"/>
    <n v="278.44"/>
    <n v="278.44"/>
    <x v="0"/>
  </r>
  <r>
    <n v="1"/>
    <s v="NAMJEŠTAJ"/>
    <x v="1"/>
    <n v="101121"/>
    <s v="R3"/>
    <s v="STOLAC SA PLOČOM ZA"/>
    <s v="09.15"/>
    <s v="KOM"/>
    <n v="1"/>
    <n v="330"/>
    <n v="51.56"/>
    <n v="278.44"/>
    <n v="278.44"/>
    <x v="0"/>
  </r>
  <r>
    <n v="1"/>
    <s v="NAMJEŠTAJ"/>
    <x v="1"/>
    <n v="101122"/>
    <s v="R3"/>
    <s v="STOLAC SA PLOČOM ZA"/>
    <s v="09.15"/>
    <s v="KOM"/>
    <n v="1"/>
    <n v="330"/>
    <n v="51.56"/>
    <n v="278.44"/>
    <n v="278.44"/>
    <x v="0"/>
  </r>
  <r>
    <n v="1"/>
    <s v="NAMJEŠTAJ"/>
    <x v="1"/>
    <n v="101123"/>
    <s v="R3"/>
    <s v="STOLAC SA PLOČOM ZA"/>
    <s v="09.15"/>
    <s v="KOM"/>
    <n v="1"/>
    <n v="330"/>
    <n v="51.56"/>
    <n v="278.44"/>
    <n v="278.44"/>
    <x v="0"/>
  </r>
  <r>
    <n v="1"/>
    <s v="NAMJEŠTAJ"/>
    <x v="1"/>
    <n v="101124"/>
    <s v="R3"/>
    <s v="STOLAC SA PLOČOM ZA"/>
    <s v="09.15"/>
    <s v="KOM"/>
    <n v="1"/>
    <n v="330"/>
    <n v="51.56"/>
    <n v="278.44"/>
    <n v="278.44"/>
    <x v="0"/>
  </r>
  <r>
    <n v="1"/>
    <s v="NAMJEŠTAJ"/>
    <x v="1"/>
    <n v="101125"/>
    <s v="R3"/>
    <s v="STOLAC SA PLOČOM ZA"/>
    <s v="09.15"/>
    <s v="KOM"/>
    <n v="1"/>
    <n v="330"/>
    <n v="51.56"/>
    <n v="278.44"/>
    <n v="278.44"/>
    <x v="0"/>
  </r>
  <r>
    <n v="1"/>
    <s v="NAMJEŠTAJ"/>
    <x v="1"/>
    <n v="101126"/>
    <s v="R3"/>
    <s v="STOLAC SA PLOČOM ZA"/>
    <s v="09.15"/>
    <s v="KOM"/>
    <n v="1"/>
    <n v="330"/>
    <n v="51.56"/>
    <n v="278.44"/>
    <n v="278.44"/>
    <x v="0"/>
  </r>
  <r>
    <n v="1"/>
    <s v="NAMJEŠTAJ"/>
    <x v="1"/>
    <n v="101127"/>
    <s v="R3"/>
    <s v="STOLAC SA PLOČOM ZA"/>
    <s v="09.15"/>
    <s v="KOM"/>
    <n v="1"/>
    <n v="330"/>
    <n v="51.56"/>
    <n v="278.44"/>
    <n v="278.44"/>
    <x v="0"/>
  </r>
  <r>
    <n v="1"/>
    <s v="NAMJEŠTAJ"/>
    <x v="1"/>
    <n v="101128"/>
    <s v="R3"/>
    <s v="STOLAC SA PLOČOM ZA"/>
    <s v="09.15"/>
    <s v="KOM"/>
    <n v="1"/>
    <n v="330"/>
    <n v="51.56"/>
    <n v="278.44"/>
    <n v="278.44"/>
    <x v="0"/>
  </r>
  <r>
    <n v="1"/>
    <s v="NAMJEŠTAJ"/>
    <x v="1"/>
    <n v="101129"/>
    <s v="R3"/>
    <s v="STOLAC SA PLOČOM ZA"/>
    <s v="09.15"/>
    <s v="KOM"/>
    <n v="1"/>
    <n v="330"/>
    <n v="51.56"/>
    <n v="278.44"/>
    <n v="278.44"/>
    <x v="0"/>
  </r>
  <r>
    <n v="1"/>
    <s v="NAMJEŠTAJ"/>
    <x v="1"/>
    <n v="101130"/>
    <s v="R3"/>
    <s v="STOLAC SA PLOČOM ZA"/>
    <s v="09.15"/>
    <s v="KOM"/>
    <n v="1"/>
    <n v="330"/>
    <n v="51.56"/>
    <n v="278.44"/>
    <n v="278.44"/>
    <x v="0"/>
  </r>
  <r>
    <n v="1"/>
    <s v="NAMJEŠTAJ"/>
    <x v="1"/>
    <n v="101131"/>
    <s v="R3"/>
    <s v="STOLAC SA PLOČOM ZA"/>
    <s v="09.15"/>
    <s v="KOM"/>
    <n v="1"/>
    <n v="330"/>
    <n v="51.56"/>
    <n v="278.44"/>
    <n v="278.44"/>
    <x v="0"/>
  </r>
  <r>
    <n v="1"/>
    <s v="NAMJEŠTAJ"/>
    <x v="1"/>
    <n v="101132"/>
    <s v="R3"/>
    <s v="STOLAC SA PLOČOM ZA"/>
    <s v="09.15"/>
    <s v="KOM"/>
    <n v="1"/>
    <n v="330"/>
    <n v="51.56"/>
    <n v="278.44"/>
    <n v="278.44"/>
    <x v="0"/>
  </r>
  <r>
    <n v="1"/>
    <s v="NAMJEŠTAJ"/>
    <x v="1"/>
    <n v="101137"/>
    <s v="R3"/>
    <s v="STOL RADNI S MET.NOGAMA"/>
    <s v="04.07"/>
    <s v="KOM"/>
    <n v="1"/>
    <n v="1098.46"/>
    <n v="1098.46"/>
    <n v="0"/>
    <n v="439.38400000000001"/>
    <x v="1"/>
  </r>
  <r>
    <n v="1"/>
    <s v="NAMJEŠTAJ"/>
    <x v="1"/>
    <n v="101138"/>
    <s v="R3"/>
    <s v="KUTNI DODATAK 80x80x72"/>
    <s v="04.07"/>
    <s v="KOM"/>
    <n v="1"/>
    <n v="539.67999999999995"/>
    <n v="539.67999999999995"/>
    <n v="0"/>
    <n v="215.87199999999999"/>
    <x v="1"/>
  </r>
  <r>
    <n v="1"/>
    <s v="NAMJEŠTAJ"/>
    <x v="1"/>
    <n v="101139"/>
    <s v="R3"/>
    <s v="STOL DODATAK KONF."/>
    <s v="04.07"/>
    <s v="KOM"/>
    <n v="1"/>
    <n v="661"/>
    <n v="661"/>
    <n v="0"/>
    <n v="264.40000000000003"/>
    <x v="1"/>
  </r>
  <r>
    <n v="1"/>
    <s v="NAMJEŠTAJ"/>
    <x v="1"/>
    <n v="101140"/>
    <s v="R3"/>
    <s v="POKRETNA KAZETA"/>
    <s v="04.07"/>
    <s v="KOM"/>
    <n v="1"/>
    <n v="799.83"/>
    <n v="799.83"/>
    <n v="0"/>
    <n v="319.93200000000002"/>
    <x v="1"/>
  </r>
  <r>
    <n v="1"/>
    <s v="NAMJEŠTAJ"/>
    <x v="1"/>
    <n v="101141"/>
    <s v="R3"/>
    <s v="POKRETNA KAZETA"/>
    <s v="04.07"/>
    <s v="KOM"/>
    <n v="1"/>
    <n v="799.83"/>
    <n v="799.83"/>
    <n v="0"/>
    <n v="319.93200000000002"/>
    <x v="1"/>
  </r>
  <r>
    <n v="1"/>
    <s v="NAMJEŠTAJ"/>
    <x v="1"/>
    <n v="101142"/>
    <s v="R3"/>
    <s v="ORMAR SREDNJI S DRV.I STA"/>
    <s v="04.07"/>
    <s v="KOM"/>
    <n v="1"/>
    <n v="1631.87"/>
    <n v="1631.87"/>
    <n v="0"/>
    <n v="652.74800000000005"/>
    <x v="1"/>
  </r>
  <r>
    <n v="1"/>
    <s v="NAMJEŠTAJ"/>
    <x v="1"/>
    <n v="101143"/>
    <s v="R3"/>
    <s v="STOLAC KONFERENC. PLAVI"/>
    <s v="04.07"/>
    <s v="KOM"/>
    <n v="1"/>
    <n v="295.36"/>
    <n v="295.36"/>
    <n v="0"/>
    <n v="118.14400000000001"/>
    <x v="1"/>
  </r>
  <r>
    <n v="1"/>
    <s v="NAMJEŠTAJ"/>
    <x v="1"/>
    <n v="101144"/>
    <s v="R3"/>
    <s v="STOLAC KONFERENC. PLAVI"/>
    <s v="04.07"/>
    <s v="KOM"/>
    <n v="1"/>
    <n v="295.36"/>
    <n v="295.36"/>
    <n v="0"/>
    <n v="118.14400000000001"/>
    <x v="1"/>
  </r>
  <r>
    <n v="1"/>
    <s v="NAMJEŠTAJ"/>
    <x v="1"/>
    <n v="101145"/>
    <s v="R3"/>
    <s v="STOLAC KONFERENC. PLAVI"/>
    <s v="04.07"/>
    <s v="KOM"/>
    <n v="1"/>
    <n v="295.36"/>
    <n v="295.36"/>
    <n v="0"/>
    <n v="118.14400000000001"/>
    <x v="1"/>
  </r>
  <r>
    <n v="1"/>
    <s v="NAMJEŠTAJ"/>
    <x v="1"/>
    <n v="101146"/>
    <s v="R3"/>
    <s v="STOLAC KONFERENC. PLAVI"/>
    <s v="04.07"/>
    <s v="KOM"/>
    <n v="1"/>
    <n v="295.36"/>
    <n v="295.36"/>
    <n v="0"/>
    <n v="118.14400000000001"/>
    <x v="1"/>
  </r>
  <r>
    <n v="1"/>
    <s v="NAMJEŠTAJ"/>
    <x v="1"/>
    <n v="101147"/>
    <s v="R3"/>
    <s v="VJEŠALICA"/>
    <s v="04.07"/>
    <s v="KOM"/>
    <n v="1"/>
    <n v="289.88"/>
    <n v="289.88"/>
    <n v="0"/>
    <n v="115.952"/>
    <x v="1"/>
  </r>
  <r>
    <n v="1"/>
    <s v="NAMJEŠTAJ"/>
    <x v="1"/>
    <n v="101148"/>
    <s v="R3"/>
    <s v="ORMAR SREDNJI S DRV.I STA"/>
    <s v="04.07"/>
    <s v="KOM"/>
    <n v="1"/>
    <n v="1631.87"/>
    <n v="1631.87"/>
    <n v="0"/>
    <n v="652.74800000000005"/>
    <x v="1"/>
  </r>
  <r>
    <n v="1"/>
    <s v="NAMJEŠTAJ"/>
    <x v="1"/>
    <n v="101149"/>
    <s v="R3"/>
    <s v="ORMAR USKI VISOKI S DRV.V"/>
    <s v="04.07"/>
    <s v="KOM"/>
    <n v="1"/>
    <n v="1351.66"/>
    <n v="1351.66"/>
    <n v="0"/>
    <n v="540.6640000000001"/>
    <x v="1"/>
  </r>
  <r>
    <n v="1"/>
    <s v="NAMJEŠTAJ"/>
    <x v="1"/>
    <n v="101150"/>
    <s v="R3"/>
    <s v="ORMAR VISOKI S DRV.I STAK"/>
    <s v="04.07"/>
    <s v="KOM"/>
    <n v="1"/>
    <n v="2081.71"/>
    <n v="2081.71"/>
    <n v="0"/>
    <n v="832.68400000000008"/>
    <x v="1"/>
  </r>
  <r>
    <n v="1"/>
    <s v="NAMJEŠTAJ"/>
    <x v="1"/>
    <n v="101151"/>
    <s v="R3"/>
    <s v="STOL RADNI S MET.NOGAMA"/>
    <s v="04.07"/>
    <s v="KOM"/>
    <n v="1"/>
    <n v="1316.4"/>
    <n v="1316.4"/>
    <n v="0"/>
    <n v="526.56000000000006"/>
    <x v="1"/>
  </r>
  <r>
    <n v="1"/>
    <s v="NAMJEŠTAJ"/>
    <x v="1"/>
    <n v="101153"/>
    <s v="R3"/>
    <s v="STOLAC UREDSKI TIMO"/>
    <s v="04.13"/>
    <s v="KOM"/>
    <n v="1"/>
    <n v="298.83999999999997"/>
    <n v="136.97999999999999"/>
    <n v="161.86000000000001"/>
    <n v="161.86000000000001"/>
    <x v="0"/>
  </r>
  <r>
    <n v="1"/>
    <s v="NAMJEŠTAJ"/>
    <x v="1"/>
    <n v="101172"/>
    <s v="R3"/>
    <s v="ORMAR ZA KNJ.MANJI DVOKRI"/>
    <s v="01.97"/>
    <s v="KOM"/>
    <n v="1"/>
    <n v="706.5"/>
    <n v="706.5"/>
    <n v="0"/>
    <n v="282.60000000000002"/>
    <x v="1"/>
  </r>
  <r>
    <n v="1"/>
    <s v="NAMJEŠTAJ"/>
    <x v="1"/>
    <n v="101173"/>
    <s v="R3"/>
    <s v="FOTELJA KOŽNA VEĆA/PROC."/>
    <s v="01.97"/>
    <s v="KOM"/>
    <n v="1"/>
    <n v="1978.3"/>
    <n v="1978.3"/>
    <n v="0"/>
    <n v="791.32"/>
    <x v="1"/>
  </r>
  <r>
    <n v="1"/>
    <s v="NAMJEŠTAJ"/>
    <x v="1"/>
    <n v="101174"/>
    <s v="R3"/>
    <s v="FOTELJA KOŽNA VEĆA/PROC."/>
    <s v="01.97"/>
    <s v="KOM"/>
    <n v="1"/>
    <n v="1978.3"/>
    <n v="1978.3"/>
    <n v="0"/>
    <n v="791.32"/>
    <x v="1"/>
  </r>
  <r>
    <n v="1"/>
    <s v="NAMJEŠTAJ"/>
    <x v="1"/>
    <n v="101175"/>
    <s v="R3"/>
    <s v="STOL PISAĆI"/>
    <s v="01.97"/>
    <s v="KOM"/>
    <n v="1"/>
    <n v="1639.12"/>
    <n v="1639.12"/>
    <n v="0"/>
    <n v="655.64800000000002"/>
    <x v="1"/>
  </r>
  <r>
    <n v="1"/>
    <s v="NAMJEŠTAJ"/>
    <x v="1"/>
    <n v="101176"/>
    <s v="R3"/>
    <s v="STOL DAKTILO"/>
    <s v="01.97"/>
    <s v="KOM"/>
    <n v="1"/>
    <n v="1413.14"/>
    <n v="1413.14"/>
    <n v="0"/>
    <n v="565.25600000000009"/>
    <x v="1"/>
  </r>
  <r>
    <n v="1"/>
    <s v="NAMJEŠTAJ"/>
    <x v="1"/>
    <n v="101177"/>
    <s v="R3"/>
    <s v="STOL MALI METALNI OKRUGLI"/>
    <s v="01.97"/>
    <s v="KOM"/>
    <n v="1"/>
    <n v="282.68"/>
    <n v="282.68"/>
    <n v="0"/>
    <n v="113.072"/>
    <x v="1"/>
  </r>
  <r>
    <n v="1"/>
    <s v="NAMJEŠTAJ"/>
    <x v="1"/>
    <n v="101178"/>
    <s v="R3"/>
    <s v="POLICA ZA KNJIGE"/>
    <s v="01.97"/>
    <s v="KOM"/>
    <n v="1"/>
    <n v="56.62"/>
    <n v="56.62"/>
    <n v="0"/>
    <n v="22.648"/>
    <x v="1"/>
  </r>
  <r>
    <n v="1"/>
    <s v="NAMJEŠTAJ"/>
    <x v="1"/>
    <n v="101179"/>
    <s v="R3"/>
    <s v="POLICA ZA KNJIGE"/>
    <s v="01.97"/>
    <s v="KOM"/>
    <n v="1"/>
    <n v="56.62"/>
    <n v="56.62"/>
    <n v="0"/>
    <n v="22.648"/>
    <x v="1"/>
  </r>
  <r>
    <n v="1"/>
    <s v="NAMJEŠTAJ"/>
    <x v="1"/>
    <n v="101180"/>
    <s v="R3"/>
    <s v="ORMAR ZA KNJIGE DVOKR/PRO"/>
    <s v="01.97"/>
    <s v="KOM"/>
    <n v="1"/>
    <n v="565.23"/>
    <n v="565.23"/>
    <n v="0"/>
    <n v="226.09200000000001"/>
    <x v="1"/>
  </r>
  <r>
    <n v="1"/>
    <s v="NAMJEŠTAJ"/>
    <x v="1"/>
    <n v="101181"/>
    <s v="R3"/>
    <s v="ORMAR ZA KNJIGE DVOKR/PRO"/>
    <s v="01.97"/>
    <s v="KOM"/>
    <n v="1"/>
    <n v="565.23"/>
    <n v="565.23"/>
    <n v="0"/>
    <n v="226.09200000000001"/>
    <x v="1"/>
  </r>
  <r>
    <n v="1"/>
    <s v="NAMJEŠTAJ"/>
    <x v="1"/>
    <n v="101182"/>
    <s v="R3"/>
    <s v="ORMAR ZA KNJIGE DVOKR.MAL"/>
    <s v="01.97"/>
    <s v="KOM"/>
    <n v="1"/>
    <n v="706.5"/>
    <n v="706.5"/>
    <n v="0"/>
    <n v="282.60000000000002"/>
    <x v="1"/>
  </r>
  <r>
    <n v="1"/>
    <s v="NAMJEŠTAJ"/>
    <x v="1"/>
    <n v="101183"/>
    <s v="R3"/>
    <s v="LADICA UZ PISAĆI STOL/PRO"/>
    <s v="01.97"/>
    <s v="KOM"/>
    <n v="1"/>
    <n v="847.91"/>
    <n v="847.91"/>
    <n v="0"/>
    <n v="339.16399999999999"/>
    <x v="1"/>
  </r>
  <r>
    <n v="1"/>
    <s v="NAMJEŠTAJ"/>
    <x v="1"/>
    <n v="101184"/>
    <s v="R3"/>
    <s v="LADICA UZ PISAĆI STOL/PRO"/>
    <s v="01.97"/>
    <s v="KOM"/>
    <n v="1"/>
    <n v="847.91"/>
    <n v="847.91"/>
    <n v="0"/>
    <n v="339.16399999999999"/>
    <x v="1"/>
  </r>
  <r>
    <n v="1"/>
    <s v="NAMJEŠTAJ"/>
    <x v="1"/>
    <n v="101185"/>
    <s v="R3"/>
    <s v="ORMAR TROKRILNI- MOST/PROC"/>
    <s v="01.97"/>
    <s v="KOM"/>
    <n v="1"/>
    <n v="474.43"/>
    <n v="474.43"/>
    <n v="0"/>
    <n v="189.77200000000002"/>
    <x v="1"/>
  </r>
  <r>
    <n v="1"/>
    <s v="NAMJEŠTAJ"/>
    <x v="1"/>
    <n v="101186"/>
    <s v="R3"/>
    <s v="STOLICA DAKTILO KOŽNA/PRO"/>
    <s v="01.97"/>
    <s v="KOM"/>
    <n v="1"/>
    <n v="1290"/>
    <n v="1290"/>
    <n v="0"/>
    <n v="516"/>
    <x v="1"/>
  </r>
  <r>
    <n v="1"/>
    <s v="NAMJEŠTAJ"/>
    <x v="1"/>
    <n v="101187"/>
    <s v="R3"/>
    <s v="KOMODA/PROC."/>
    <s v="01.97"/>
    <s v="KOM"/>
    <n v="1"/>
    <n v="1894.5"/>
    <n v="1894.5"/>
    <n v="0"/>
    <n v="757.80000000000007"/>
    <x v="1"/>
  </r>
  <r>
    <n v="1"/>
    <s v="NAMJEŠTAJ"/>
    <x v="1"/>
    <n v="101188"/>
    <s v="R3"/>
    <s v="KOMODA/PROC."/>
    <s v="01.97"/>
    <s v="KOM"/>
    <n v="1"/>
    <n v="1894.5"/>
    <n v="1894.5"/>
    <n v="0"/>
    <n v="757.80000000000007"/>
    <x v="1"/>
  </r>
  <r>
    <n v="1"/>
    <s v="NAMJEŠTAJ"/>
    <x v="1"/>
    <n v="101192"/>
    <s v="R3"/>
    <s v="ORMARIĆ S 4 LADICE"/>
    <s v="01.97"/>
    <s v="KOM"/>
    <n v="1"/>
    <n v="847.91"/>
    <n v="847.91"/>
    <n v="0"/>
    <n v="339.16399999999999"/>
    <x v="1"/>
  </r>
  <r>
    <n v="1"/>
    <s v="NAMJEŠTAJ"/>
    <x v="1"/>
    <n v="101193"/>
    <s v="R3"/>
    <s v="STOLAC TAPIC.CRNI SKAJ/PR"/>
    <s v="01.97"/>
    <s v="KOM"/>
    <n v="1"/>
    <n v="695.3"/>
    <n v="695.3"/>
    <n v="0"/>
    <n v="278.12"/>
    <x v="1"/>
  </r>
  <r>
    <n v="1"/>
    <s v="NAMJEŠTAJ"/>
    <x v="1"/>
    <n v="101194"/>
    <s v="R3"/>
    <s v="STOLAC TAPIC.CRNI SKAJ/PR"/>
    <s v="01.97"/>
    <s v="KOM"/>
    <n v="1"/>
    <n v="695.3"/>
    <n v="695.3"/>
    <n v="0"/>
    <n v="278.12"/>
    <x v="1"/>
  </r>
  <r>
    <n v="1"/>
    <s v="NAMJEŠTAJ"/>
    <x v="1"/>
    <n v="101195"/>
    <s v="R3"/>
    <s v="STOLAC TAPIC.CRNI SKAJ/PR"/>
    <s v="01.97"/>
    <s v="KOM"/>
    <n v="1"/>
    <n v="695.3"/>
    <n v="695.3"/>
    <n v="0"/>
    <n v="278.12"/>
    <x v="1"/>
  </r>
  <r>
    <n v="1"/>
    <s v="NAMJEŠTAJ"/>
    <x v="1"/>
    <n v="101196"/>
    <s v="R3"/>
    <s v="FOTELJAUREDSKA"/>
    <n v="10.02"/>
    <s v="KOM"/>
    <n v="1"/>
    <n v="1421.91"/>
    <n v="1421.91"/>
    <n v="0"/>
    <n v="568.76400000000001"/>
    <x v="1"/>
  </r>
  <r>
    <n v="1"/>
    <s v="NAMJEŠTAJ"/>
    <x v="1"/>
    <n v="101208"/>
    <s v="R3"/>
    <s v="POLUFOTELJA MET. NOGE"/>
    <s v="01.97"/>
    <s v="KOM"/>
    <n v="1"/>
    <n v="452.19"/>
    <n v="452.19"/>
    <n v="0"/>
    <n v="180.876"/>
    <x v="1"/>
  </r>
  <r>
    <n v="1"/>
    <s v="NAMJEŠTAJ"/>
    <x v="1"/>
    <n v="101209"/>
    <s v="R3"/>
    <s v="POLUFOTELJA MET. NOGE"/>
    <s v="01.97"/>
    <s v="KOM"/>
    <n v="1"/>
    <n v="452.19"/>
    <n v="452.19"/>
    <n v="0"/>
    <n v="180.876"/>
    <x v="1"/>
  </r>
  <r>
    <n v="1"/>
    <s v="NAMJEŠTAJ"/>
    <x v="1"/>
    <n v="101210"/>
    <s v="R3"/>
    <s v="ORMAR STAKLENI/PROC."/>
    <s v="01.97"/>
    <s v="KOM"/>
    <n v="1"/>
    <n v="1132.67"/>
    <n v="1132.67"/>
    <n v="0"/>
    <n v="453.06800000000004"/>
    <x v="1"/>
  </r>
  <r>
    <n v="1"/>
    <s v="NAMJEŠTAJ"/>
    <x v="1"/>
    <n v="101211"/>
    <s v="R3"/>
    <s v="ORMAR STAKLENI/PROC."/>
    <s v="01.97"/>
    <s v="KOM"/>
    <n v="1"/>
    <n v="1132.67"/>
    <n v="1132.67"/>
    <n v="0"/>
    <n v="453.06800000000004"/>
    <x v="1"/>
  </r>
  <r>
    <n v="1"/>
    <s v="NAMJEŠTAJ"/>
    <x v="1"/>
    <n v="101212"/>
    <s v="R3"/>
    <s v="STOL RADNI"/>
    <s v="01.97"/>
    <s v="KOM"/>
    <n v="1"/>
    <n v="2181.87"/>
    <n v="2181.87"/>
    <n v="0"/>
    <n v="872.74800000000005"/>
    <x v="1"/>
  </r>
  <r>
    <n v="1"/>
    <s v="NAMJEŠTAJ"/>
    <x v="1"/>
    <n v="101213"/>
    <s v="R3"/>
    <s v="ORMARIĆ S LADICAMA"/>
    <s v="01.97"/>
    <s v="KOM"/>
    <n v="1"/>
    <n v="396.43"/>
    <n v="396.43"/>
    <n v="0"/>
    <n v="158.572"/>
    <x v="1"/>
  </r>
  <r>
    <n v="1"/>
    <s v="NAMJEŠTAJ"/>
    <x v="1"/>
    <n v="101214"/>
    <s v="R3"/>
    <s v="ORMARIĆ S LADICAMA/PROC."/>
    <s v="01.97"/>
    <s v="KOM"/>
    <n v="1"/>
    <n v="847.91"/>
    <n v="847.91"/>
    <n v="0"/>
    <n v="339.16399999999999"/>
    <x v="1"/>
  </r>
  <r>
    <n v="1"/>
    <s v="NAMJEŠTAJ"/>
    <x v="1"/>
    <n v="101215"/>
    <s v="R3"/>
    <s v="ORMAR DVOKRILNI STAKLO"/>
    <s v="01.97"/>
    <s v="KOM"/>
    <n v="1"/>
    <n v="1132.67"/>
    <n v="1132.67"/>
    <n v="0"/>
    <n v="453.06800000000004"/>
    <x v="1"/>
  </r>
  <r>
    <n v="1"/>
    <s v="NAMJEŠTAJ"/>
    <x v="1"/>
    <n v="101216"/>
    <s v="R3"/>
    <s v="ORMAR VITRINA S VRAT./PRO"/>
    <s v="01.97"/>
    <s v="KOM"/>
    <n v="1"/>
    <n v="1132.67"/>
    <n v="1132.67"/>
    <n v="0"/>
    <n v="453.06800000000004"/>
    <x v="1"/>
  </r>
  <r>
    <n v="1"/>
    <s v="NAMJEŠTAJ"/>
    <x v="1"/>
    <n v="101217"/>
    <s v="R3"/>
    <s v="STOL RADNI /PROC."/>
    <s v="01.97"/>
    <s v="KOM"/>
    <n v="1"/>
    <n v="1413"/>
    <n v="1413"/>
    <n v="0"/>
    <n v="565.20000000000005"/>
    <x v="1"/>
  </r>
  <r>
    <n v="1"/>
    <s v="NAMJEŠTAJ"/>
    <x v="1"/>
    <n v="101218"/>
    <s v="R3"/>
    <s v="STOLICA DAKTILO S RUKONAS"/>
    <s v="06.01"/>
    <s v="KOM"/>
    <n v="1"/>
    <n v="726.82"/>
    <n v="726.82"/>
    <n v="0"/>
    <n v="290.72800000000001"/>
    <x v="1"/>
  </r>
  <r>
    <n v="1"/>
    <s v="NAMJEŠTAJ"/>
    <x v="1"/>
    <n v="101221"/>
    <s v="R3"/>
    <s v="PLOČA ZIDNA 60*90"/>
    <n v="11.02"/>
    <s v="KOM"/>
    <n v="1"/>
    <n v="231.97"/>
    <n v="231.97"/>
    <n v="0"/>
    <n v="92.788000000000011"/>
    <x v="1"/>
  </r>
  <r>
    <n v="1"/>
    <s v="NAMJEŠTAJ"/>
    <x v="1"/>
    <n v="101222"/>
    <s v="R3"/>
    <s v="ORMAR DVOKR.STAKLENI/PROC"/>
    <s v="01.97"/>
    <s v="KOM"/>
    <n v="1"/>
    <n v="1132.67"/>
    <n v="1132.67"/>
    <n v="0"/>
    <n v="453.06800000000004"/>
    <x v="1"/>
  </r>
  <r>
    <n v="1"/>
    <s v="NAMJEŠTAJ"/>
    <x v="1"/>
    <n v="101223"/>
    <s v="R3"/>
    <s v="ORMAR DVOKR.STAKLENI/PROC"/>
    <s v="01.97"/>
    <s v="KOM"/>
    <n v="1"/>
    <n v="1132.67"/>
    <n v="1132.67"/>
    <n v="0"/>
    <n v="453.06800000000004"/>
    <x v="1"/>
  </r>
  <r>
    <n v="1"/>
    <s v="NAMJEŠTAJ"/>
    <x v="1"/>
    <n v="101224"/>
    <s v="R3"/>
    <s v="ORMAR DVOKR.STAKLENI/PROC"/>
    <s v="01.97"/>
    <s v="KOM"/>
    <n v="1"/>
    <n v="1132.67"/>
    <n v="1132.67"/>
    <n v="0"/>
    <n v="453.06800000000004"/>
    <x v="1"/>
  </r>
  <r>
    <n v="1"/>
    <s v="NAMJEŠTAJ"/>
    <x v="1"/>
    <n v="101225"/>
    <s v="R3"/>
    <s v="ORMAR DVOKR.STAKLENI/PROC"/>
    <s v="01.97"/>
    <s v="KOM"/>
    <n v="1"/>
    <n v="1132.67"/>
    <n v="1132.67"/>
    <n v="0"/>
    <n v="453.06800000000004"/>
    <x v="1"/>
  </r>
  <r>
    <n v="1"/>
    <s v="NAMJEŠTAJ"/>
    <x v="1"/>
    <n v="101226"/>
    <s v="R3"/>
    <s v="ORMAR s LADICAMA/PROC."/>
    <s v="01.97"/>
    <s v="KOM"/>
    <n v="1"/>
    <n v="396.36"/>
    <n v="396.36"/>
    <n v="0"/>
    <n v="158.54400000000001"/>
    <x v="1"/>
  </r>
  <r>
    <n v="1"/>
    <s v="NAMJEŠTAJ"/>
    <x v="1"/>
    <n v="101227"/>
    <s v="R3"/>
    <s v="ORMAR s LADICAMA/PROC."/>
    <s v="01.97"/>
    <s v="KOM"/>
    <n v="1"/>
    <n v="396.36"/>
    <n v="396.36"/>
    <n v="0"/>
    <n v="158.54400000000001"/>
    <x v="1"/>
  </r>
  <r>
    <n v="1"/>
    <s v="NAMJEŠTAJ"/>
    <x v="1"/>
    <n v="101228"/>
    <s v="R3"/>
    <s v="ORMAR S LADICAMA/PROC."/>
    <s v="01.97"/>
    <s v="KOM"/>
    <n v="1"/>
    <n v="396.36"/>
    <n v="396.36"/>
    <n v="0"/>
    <n v="158.54400000000001"/>
    <x v="1"/>
  </r>
  <r>
    <n v="1"/>
    <s v="NAMJEŠTAJ"/>
    <x v="1"/>
    <n v="101229"/>
    <s v="R3"/>
    <s v="STOL RADNI"/>
    <s v="01.97"/>
    <s v="KOM"/>
    <n v="1"/>
    <n v="2181.87"/>
    <n v="2181.87"/>
    <n v="0"/>
    <n v="872.74800000000005"/>
    <x v="1"/>
  </r>
  <r>
    <n v="1"/>
    <s v="NAMJEŠTAJ"/>
    <x v="1"/>
    <n v="101230"/>
    <s v="R3"/>
    <s v="FOTELJA KOŽNA DAKTILO/PRO"/>
    <s v="01.97"/>
    <s v="KOM"/>
    <n v="1"/>
    <n v="398.58"/>
    <n v="398.58"/>
    <n v="0"/>
    <n v="159.43200000000002"/>
    <x v="1"/>
  </r>
  <r>
    <n v="1"/>
    <s v="NAMJEŠTAJ"/>
    <x v="1"/>
    <n v="101232"/>
    <s v="R3"/>
    <s v="STOLAC KONFEREN."/>
    <s v="09.02"/>
    <s v="KOM"/>
    <n v="1"/>
    <n v="382.1"/>
    <n v="382.1"/>
    <n v="0"/>
    <n v="152.84"/>
    <x v="1"/>
  </r>
  <r>
    <n v="1"/>
    <s v="NAMJEŠTAJ"/>
    <x v="1"/>
    <n v="101233"/>
    <s v="R3"/>
    <s v="STOLAC KONFEREN."/>
    <s v="09.02"/>
    <s v="KOM"/>
    <n v="1"/>
    <n v="382.1"/>
    <n v="382.1"/>
    <n v="0"/>
    <n v="152.84"/>
    <x v="1"/>
  </r>
  <r>
    <n v="1"/>
    <s v="NAMJEŠTAJ"/>
    <x v="1"/>
    <n v="101234"/>
    <s v="R3"/>
    <s v="STOLAC KONFEREN."/>
    <s v="09.02"/>
    <s v="KOM"/>
    <n v="1"/>
    <n v="382.1"/>
    <n v="382.1"/>
    <n v="0"/>
    <n v="152.84"/>
    <x v="1"/>
  </r>
  <r>
    <n v="1"/>
    <s v="NAMJEŠTAJ"/>
    <x v="1"/>
    <n v="101235"/>
    <s v="R3"/>
    <s v="STOLAC KONFEREN."/>
    <s v="09.02"/>
    <s v="KOM"/>
    <n v="1"/>
    <n v="382.1"/>
    <n v="382.1"/>
    <n v="0"/>
    <n v="152.84"/>
    <x v="1"/>
  </r>
  <r>
    <n v="1"/>
    <s v="NAMJEŠTAJ"/>
    <x v="1"/>
    <n v="101236"/>
    <s v="R3"/>
    <s v="PLOČA ZIDNA 120*180"/>
    <n v="11.02"/>
    <s v="KOM"/>
    <n v="1"/>
    <n v="923.83"/>
    <n v="923.83"/>
    <n v="0"/>
    <n v="369.53200000000004"/>
    <x v="1"/>
  </r>
  <r>
    <n v="1"/>
    <s v="NAMJEŠTAJ"/>
    <x v="1"/>
    <n v="101237"/>
    <s v="R3"/>
    <s v="ORMAR(ELEMENT)S LADICAMA"/>
    <s v="01.97"/>
    <s v="KOM"/>
    <n v="1"/>
    <n v="396.36"/>
    <n v="396.36"/>
    <n v="0"/>
    <n v="158.54400000000001"/>
    <x v="1"/>
  </r>
  <r>
    <n v="1"/>
    <s v="NAMJEŠTAJ"/>
    <x v="1"/>
    <n v="101238"/>
    <s v="R3"/>
    <s v="STOLAC UREDSKI TIMO"/>
    <s v="04.13"/>
    <s v="KOM"/>
    <n v="1"/>
    <n v="298.83999999999997"/>
    <n v="136.97999999999999"/>
    <n v="161.86000000000001"/>
    <n v="161.86000000000001"/>
    <x v="0"/>
  </r>
  <r>
    <n v="1"/>
    <s v="NAMJEŠTAJ"/>
    <x v="1"/>
    <n v="101261"/>
    <s v="R3"/>
    <s v="RADNI STOL 705 NC"/>
    <n v="10.02"/>
    <s v="KOM"/>
    <n v="1"/>
    <n v="2851.52"/>
    <n v="2851.52"/>
    <n v="0"/>
    <n v="1140.6079999999999"/>
    <x v="1"/>
  </r>
  <r>
    <n v="1"/>
    <s v="NAMJEŠTAJ"/>
    <x v="1"/>
    <n v="101262"/>
    <s v="R3"/>
    <s v="STOL DODTAK 911D"/>
    <n v="10.02"/>
    <s v="KOM"/>
    <n v="1"/>
    <n v="2328.86"/>
    <n v="2328.86"/>
    <n v="0"/>
    <n v="931.5440000000001"/>
    <x v="1"/>
  </r>
  <r>
    <n v="1"/>
    <s v="NAMJEŠTAJ"/>
    <x v="1"/>
    <n v="101263"/>
    <s v="R3"/>
    <s v="DAKTILO STOL 707 NC"/>
    <n v="10.02"/>
    <s v="KOM"/>
    <n v="1"/>
    <n v="1886.36"/>
    <n v="1886.36"/>
    <n v="0"/>
    <n v="754.54399999999998"/>
    <x v="1"/>
  </r>
  <r>
    <n v="1"/>
    <s v="NAMJEŠTAJ"/>
    <x v="1"/>
    <n v="101264"/>
    <s v="R3"/>
    <s v="POKRETNA KAZETA 921RA"/>
    <n v="10.02"/>
    <s v="KOM"/>
    <n v="1"/>
    <n v="1335.17"/>
    <n v="1335.17"/>
    <n v="0"/>
    <n v="534.0680000000001"/>
    <x v="1"/>
  </r>
  <r>
    <n v="1"/>
    <s v="NAMJEŠTAJ"/>
    <x v="1"/>
    <n v="101265"/>
    <s v="R3"/>
    <s v="VITRINA VEĆA"/>
    <n v="10.02"/>
    <s v="KOM"/>
    <n v="1"/>
    <n v="5298.95"/>
    <n v="5298.95"/>
    <n v="0"/>
    <n v="2119.58"/>
    <x v="1"/>
  </r>
  <r>
    <n v="1"/>
    <s v="NAMJEŠTAJ"/>
    <x v="1"/>
    <n v="101266"/>
    <s v="R3"/>
    <s v="VITRINA MANJA"/>
    <n v="10.02"/>
    <s v="KOM"/>
    <n v="1"/>
    <n v="3942.92"/>
    <n v="3942.92"/>
    <n v="0"/>
    <n v="1577.1680000000001"/>
    <x v="1"/>
  </r>
  <r>
    <n v="1"/>
    <s v="NAMJEŠTAJ"/>
    <x v="1"/>
    <n v="101267"/>
    <s v="R3"/>
    <s v="VJEŠALICA GIR 1704"/>
    <n v="10.02"/>
    <s v="KOM"/>
    <n v="1"/>
    <n v="356.85"/>
    <n v="356.85"/>
    <n v="0"/>
    <n v="142.74"/>
    <x v="1"/>
  </r>
  <r>
    <n v="1"/>
    <s v="NAMJEŠTAJ"/>
    <x v="1"/>
    <n v="101268"/>
    <s v="R3"/>
    <s v="STOLAC KONFEREN."/>
    <n v="10.02"/>
    <s v="KOM"/>
    <n v="1"/>
    <n v="382.1"/>
    <n v="382.1"/>
    <n v="0"/>
    <n v="152.84"/>
    <x v="1"/>
  </r>
  <r>
    <n v="1"/>
    <s v="NAMJEŠTAJ"/>
    <x v="1"/>
    <n v="101269"/>
    <s v="R3"/>
    <s v="STOLAC KONFEREN."/>
    <n v="10.02"/>
    <s v="KOM"/>
    <n v="1"/>
    <n v="382.1"/>
    <n v="382.1"/>
    <n v="0"/>
    <n v="152.84"/>
    <x v="1"/>
  </r>
  <r>
    <n v="1"/>
    <s v="NAMJEŠTAJ"/>
    <x v="1"/>
    <n v="101270"/>
    <s v="R3"/>
    <s v="STOLAC KONFEREN."/>
    <n v="10.02"/>
    <s v="KOM"/>
    <n v="1"/>
    <n v="382.1"/>
    <n v="382.1"/>
    <n v="0"/>
    <n v="152.84"/>
    <x v="1"/>
  </r>
  <r>
    <n v="1"/>
    <s v="NAMJEŠTAJ"/>
    <x v="1"/>
    <n v="101271"/>
    <s v="R3"/>
    <s v="STOLAC KONFEREN."/>
    <n v="10.02"/>
    <s v="KOM"/>
    <n v="1"/>
    <n v="382.1"/>
    <n v="382.1"/>
    <n v="0"/>
    <n v="152.84"/>
    <x v="1"/>
  </r>
  <r>
    <n v="1"/>
    <s v="NAMJEŠTAJ"/>
    <x v="1"/>
    <n v="101281"/>
    <s v="R3"/>
    <s v="STOL RADNI"/>
    <s v="01.97"/>
    <s v="KOM"/>
    <n v="1"/>
    <n v="2181.87"/>
    <n v="2181.87"/>
    <n v="0"/>
    <n v="872.74800000000005"/>
    <x v="1"/>
  </r>
  <r>
    <n v="1"/>
    <s v="NAMJEŠTAJ"/>
    <x v="1"/>
    <n v="101282"/>
    <s v="R3"/>
    <s v="VJEŠALICA DRVENA/PROC."/>
    <s v="01.97"/>
    <s v="KOM"/>
    <n v="1"/>
    <n v="84.71"/>
    <n v="84.71"/>
    <n v="0"/>
    <n v="33.884"/>
    <x v="1"/>
  </r>
  <r>
    <n v="1"/>
    <s v="NAMJEŠTAJ"/>
    <x v="1"/>
    <n v="101283"/>
    <s v="R3"/>
    <s v="ORMAR ZA KNJIGE STAKLENA"/>
    <s v="01.97"/>
    <s v="KOM"/>
    <n v="1"/>
    <n v="1132.67"/>
    <n v="1132.67"/>
    <n v="0"/>
    <n v="453.06800000000004"/>
    <x v="1"/>
  </r>
  <r>
    <n v="1"/>
    <s v="NAMJEŠTAJ"/>
    <x v="1"/>
    <n v="101284"/>
    <s v="R3"/>
    <s v="ORMAR ZA KNJIGE STAKLENA"/>
    <s v="01.97"/>
    <s v="KOM"/>
    <n v="1"/>
    <n v="1132.67"/>
    <n v="1132.67"/>
    <n v="0"/>
    <n v="453.06800000000004"/>
    <x v="1"/>
  </r>
  <r>
    <n v="1"/>
    <s v="NAMJEŠTAJ"/>
    <x v="1"/>
    <n v="101285"/>
    <s v="R3"/>
    <s v="ORMAR ZA KNJIGE STAKLENA"/>
    <s v="01.97"/>
    <s v="KOM"/>
    <n v="1"/>
    <n v="1132.67"/>
    <n v="1132.67"/>
    <n v="0"/>
    <n v="453.06800000000004"/>
    <x v="1"/>
  </r>
  <r>
    <n v="1"/>
    <s v="NAMJEŠTAJ"/>
    <x v="1"/>
    <n v="101286"/>
    <s v="R3"/>
    <s v="ORMAR ZA KEMIKALIJE"/>
    <s v="01.97"/>
    <s v="KOM"/>
    <n v="1"/>
    <n v="6782.61"/>
    <n v="6782.61"/>
    <n v="0"/>
    <n v="2713.0439999999999"/>
    <x v="1"/>
  </r>
  <r>
    <n v="1"/>
    <s v="NAMJEŠTAJ"/>
    <x v="1"/>
    <n v="101287"/>
    <s v="R3"/>
    <s v="STOL PISAĆI/PROC."/>
    <s v="01.97"/>
    <s v="KOM"/>
    <n v="1"/>
    <n v="1695.68"/>
    <n v="1695.68"/>
    <n v="0"/>
    <n v="678.27200000000005"/>
    <x v="1"/>
  </r>
  <r>
    <n v="1"/>
    <s v="NAMJEŠTAJ"/>
    <x v="1"/>
    <n v="101288"/>
    <s v="R3"/>
    <s v="PLOHA RADNA"/>
    <s v="01.97"/>
    <s v="KOM"/>
    <n v="1"/>
    <n v="1695.69"/>
    <n v="1695.69"/>
    <n v="0"/>
    <n v="678.27600000000007"/>
    <x v="1"/>
  </r>
  <r>
    <n v="1"/>
    <s v="NAMJEŠTAJ"/>
    <x v="1"/>
    <n v="101289"/>
    <s v="R3"/>
    <s v="PLOHA RADNA"/>
    <s v="01.97"/>
    <s v="KOM"/>
    <n v="1"/>
    <n v="1695.68"/>
    <n v="1695.68"/>
    <n v="0"/>
    <n v="678.27200000000005"/>
    <x v="1"/>
  </r>
  <r>
    <n v="1"/>
    <s v="NAMJEŠTAJ"/>
    <x v="1"/>
    <n v="101290"/>
    <s v="R3"/>
    <s v="SUDOPER/PROC."/>
    <s v="01.97"/>
    <s v="KOM"/>
    <n v="1"/>
    <n v="611.39"/>
    <n v="611.39"/>
    <n v="0"/>
    <n v="244.55600000000001"/>
    <x v="1"/>
  </r>
  <r>
    <n v="1"/>
    <s v="NAMJEŠTAJ"/>
    <x v="1"/>
    <n v="101302"/>
    <s v="R3"/>
    <s v="STOLAC UREDSKI + RUKONASL"/>
    <n v="12"/>
    <s v="KOM"/>
    <n v="1"/>
    <n v="747.74"/>
    <n v="747.74"/>
    <n v="0"/>
    <n v="299.096"/>
    <x v="1"/>
  </r>
  <r>
    <n v="1"/>
    <s v="NAMJEŠTAJ"/>
    <x v="1"/>
    <n v="101309"/>
    <s v="R3"/>
    <s v="STOL RADNI"/>
    <s v="03.03"/>
    <s v="KOM"/>
    <n v="1"/>
    <n v="956.38"/>
    <n v="956.38"/>
    <n v="0"/>
    <n v="382.55200000000002"/>
    <x v="1"/>
  </r>
  <r>
    <n v="1"/>
    <s v="NAMJEŠTAJ"/>
    <x v="1"/>
    <n v="101310"/>
    <s v="R3"/>
    <s v="POKRETNA KAZETA"/>
    <s v="03.03"/>
    <s v="KOM"/>
    <n v="1"/>
    <n v="975.39"/>
    <n v="975.39"/>
    <n v="0"/>
    <n v="390.15600000000001"/>
    <x v="1"/>
  </r>
  <r>
    <n v="1"/>
    <s v="NAMJEŠTAJ"/>
    <x v="1"/>
    <n v="101311"/>
    <s v="R3"/>
    <s v="POKRETNA KAZETA"/>
    <s v="03.03"/>
    <s v="KOM"/>
    <n v="1"/>
    <n v="975.39"/>
    <n v="975.39"/>
    <n v="0"/>
    <n v="390.15600000000001"/>
    <x v="1"/>
  </r>
  <r>
    <n v="1"/>
    <s v="NAMJEŠTAJ"/>
    <x v="1"/>
    <n v="101315"/>
    <s v="R3"/>
    <s v="STOLAC KONFER."/>
    <s v="08.04"/>
    <s v="KOM"/>
    <n v="1"/>
    <n v="274.5"/>
    <n v="274.5"/>
    <n v="0"/>
    <n v="109.80000000000001"/>
    <x v="1"/>
  </r>
  <r>
    <n v="1"/>
    <s v="NAMJEŠTAJ"/>
    <x v="1"/>
    <n v="101316"/>
    <s v="R3"/>
    <s v="PLOČA KOMPAKT"/>
    <s v="08.04"/>
    <s v="KOM"/>
    <n v="1"/>
    <n v="17667.63"/>
    <n v="17667.63"/>
    <n v="0"/>
    <n v="7067.0520000000006"/>
    <x v="1"/>
  </r>
  <r>
    <n v="1"/>
    <s v="NAMJEŠTAJ"/>
    <x v="1"/>
    <n v="101317"/>
    <s v="R3"/>
    <s v="STOLAC KONFER."/>
    <s v="08.04"/>
    <s v="KOM"/>
    <n v="1"/>
    <n v="274.5"/>
    <n v="274.5"/>
    <n v="0"/>
    <n v="109.80000000000001"/>
    <x v="1"/>
  </r>
  <r>
    <n v="1"/>
    <s v="NAMJEŠTAJ"/>
    <x v="1"/>
    <n v="101320"/>
    <s v="R3"/>
    <s v="STOLAC KONFER."/>
    <s v="08.04"/>
    <s v="KOM"/>
    <n v="1"/>
    <n v="274.5"/>
    <n v="274.5"/>
    <n v="0"/>
    <n v="109.80000000000001"/>
    <x v="1"/>
  </r>
  <r>
    <n v="1"/>
    <s v="NAMJEŠTAJ"/>
    <x v="1"/>
    <n v="101321"/>
    <s v="R3"/>
    <s v="STOLAC KONFER."/>
    <s v="08.04"/>
    <s v="KOM"/>
    <n v="1"/>
    <n v="274.5"/>
    <n v="274.5"/>
    <n v="0"/>
    <n v="109.80000000000001"/>
    <x v="1"/>
  </r>
  <r>
    <n v="1"/>
    <s v="NAMJEŠTAJ"/>
    <x v="1"/>
    <n v="101322"/>
    <s v="R3"/>
    <s v="STOLAC KONFER."/>
    <s v="08.04"/>
    <s v="KOM"/>
    <n v="1"/>
    <n v="274.5"/>
    <n v="274.5"/>
    <n v="0"/>
    <n v="109.80000000000001"/>
    <x v="1"/>
  </r>
  <r>
    <n v="1"/>
    <s v="NAMJEŠTAJ"/>
    <x v="1"/>
    <n v="101323"/>
    <s v="R3"/>
    <s v="STOLAC KONFER."/>
    <s v="08.04"/>
    <s v="KOM"/>
    <n v="1"/>
    <n v="274.5"/>
    <n v="274.5"/>
    <n v="0"/>
    <n v="109.80000000000001"/>
    <x v="1"/>
  </r>
  <r>
    <n v="1"/>
    <s v="NAMJEŠTAJ"/>
    <x v="1"/>
    <n v="101324"/>
    <s v="R3"/>
    <s v="STOLAC KONFER."/>
    <s v="08.04"/>
    <s v="KOM"/>
    <n v="1"/>
    <n v="274.5"/>
    <n v="274.5"/>
    <n v="0"/>
    <n v="109.80000000000001"/>
    <x v="1"/>
  </r>
  <r>
    <n v="1"/>
    <s v="NAMJEŠTAJ"/>
    <x v="1"/>
    <n v="101325"/>
    <s v="R3"/>
    <s v="STOL RADNI"/>
    <s v="09.04"/>
    <s v="KOM"/>
    <n v="1"/>
    <n v="851.56"/>
    <n v="851.56"/>
    <n v="0"/>
    <n v="340.62400000000002"/>
    <x v="1"/>
  </r>
  <r>
    <n v="1"/>
    <s v="NAMJEŠTAJ"/>
    <x v="1"/>
    <n v="101326"/>
    <s v="R3"/>
    <s v="STOL RADNI"/>
    <s v="09.04"/>
    <s v="KOM"/>
    <n v="1"/>
    <n v="851.56"/>
    <n v="851.56"/>
    <n v="0"/>
    <n v="340.62400000000002"/>
    <x v="1"/>
  </r>
  <r>
    <n v="1"/>
    <s v="NAMJEŠTAJ"/>
    <x v="1"/>
    <n v="101327"/>
    <s v="R3"/>
    <s v="STOL RADNI"/>
    <s v="09.04"/>
    <s v="KOM"/>
    <n v="1"/>
    <n v="851.56"/>
    <n v="851.56"/>
    <n v="0"/>
    <n v="340.62400000000002"/>
    <x v="1"/>
  </r>
  <r>
    <n v="1"/>
    <s v="NAMJEŠTAJ"/>
    <x v="1"/>
    <n v="101328"/>
    <s v="R3"/>
    <s v="STOL RADNI"/>
    <s v="09.04"/>
    <s v="KOM"/>
    <n v="1"/>
    <n v="851.56"/>
    <n v="851.56"/>
    <n v="0"/>
    <n v="340.62400000000002"/>
    <x v="1"/>
  </r>
  <r>
    <n v="1"/>
    <s v="NAMJEŠTAJ"/>
    <x v="1"/>
    <n v="101329"/>
    <s v="R3"/>
    <s v="KATEDRA/STOL"/>
    <s v="09.04"/>
    <s v="KOM"/>
    <n v="1"/>
    <n v="1190.72"/>
    <n v="1190.72"/>
    <n v="0"/>
    <n v="476.28800000000001"/>
    <x v="1"/>
  </r>
  <r>
    <n v="1"/>
    <s v="NAMJEŠTAJ"/>
    <x v="1"/>
    <n v="101330"/>
    <s v="R3"/>
    <s v="LADIČAR POKRETNI"/>
    <s v="09.04"/>
    <s v="KOM"/>
    <n v="1"/>
    <n v="1157.78"/>
    <n v="1157.78"/>
    <n v="0"/>
    <n v="463.11200000000002"/>
    <x v="1"/>
  </r>
  <r>
    <n v="1"/>
    <s v="NAMJEŠTAJ"/>
    <x v="1"/>
    <n v="101331"/>
    <s v="R3"/>
    <s v="STOLAC LAB."/>
    <s v="09.04"/>
    <s v="KOM"/>
    <n v="1"/>
    <n v="1087.02"/>
    <n v="1087.02"/>
    <n v="0"/>
    <n v="434.80799999999999"/>
    <x v="1"/>
  </r>
  <r>
    <n v="1"/>
    <s v="NAMJEŠTAJ"/>
    <x v="1"/>
    <n v="101332"/>
    <s v="R3"/>
    <s v="STOLAC LAB."/>
    <s v="09.04"/>
    <s v="KOM"/>
    <n v="1"/>
    <n v="1087.02"/>
    <n v="1087.02"/>
    <n v="0"/>
    <n v="434.80799999999999"/>
    <x v="1"/>
  </r>
  <r>
    <n v="1"/>
    <s v="NAMJEŠTAJ"/>
    <x v="1"/>
    <n v="101333"/>
    <s v="R3"/>
    <s v="VRATA KOMP.ISPOD DIGESTOR"/>
    <s v="09.04"/>
    <s v="KOM"/>
    <n v="1"/>
    <n v="1654.32"/>
    <n v="1654.32"/>
    <n v="0"/>
    <n v="661.72800000000007"/>
    <x v="1"/>
  </r>
  <r>
    <n v="1"/>
    <s v="NAMJEŠTAJ"/>
    <x v="1"/>
    <n v="101334"/>
    <s v="R3"/>
    <s v="PLOČA RADNA JEDNOSTRUKA"/>
    <s v="09.04"/>
    <s v="KOM"/>
    <n v="1"/>
    <n v="4575"/>
    <n v="4575"/>
    <n v="0"/>
    <n v="1830"/>
    <x v="1"/>
  </r>
  <r>
    <n v="1"/>
    <s v="NAMJEŠTAJ"/>
    <x v="1"/>
    <n v="101335"/>
    <s v="R3"/>
    <s v="OBLOGA DRVNISKOG ELEMENTA"/>
    <s v="09.04"/>
    <s v="KOM"/>
    <n v="1"/>
    <n v="666.12"/>
    <n v="666.12"/>
    <n v="0"/>
    <n v="266.44800000000004"/>
    <x v="1"/>
  </r>
  <r>
    <n v="1"/>
    <s v="NAMJEŠTAJ"/>
    <x v="1"/>
    <n v="101336"/>
    <s v="R3"/>
    <s v="ELEMENAT NISKI S DVOSTRUK"/>
    <s v="09.04"/>
    <s v="KOM"/>
    <n v="1"/>
    <n v="2178.92"/>
    <n v="2178.92"/>
    <n v="0"/>
    <n v="871.5680000000001"/>
    <x v="1"/>
  </r>
  <r>
    <n v="1"/>
    <s v="NAMJEŠTAJ"/>
    <x v="1"/>
    <n v="101337"/>
    <s v="R3"/>
    <s v="ORMARIĆ SA ŠIR. LADICAMA"/>
    <s v="09.04"/>
    <s v="KOM"/>
    <n v="1"/>
    <n v="2703.7"/>
    <n v="2703.7"/>
    <n v="0"/>
    <n v="1081.48"/>
    <x v="1"/>
  </r>
  <r>
    <n v="1"/>
    <s v="NAMJEŠTAJ"/>
    <x v="1"/>
    <n v="101338"/>
    <s v="R3"/>
    <s v="ORMARIĆ DVOKRILNI"/>
    <s v="09.04"/>
    <s v="KOM"/>
    <n v="1"/>
    <n v="2703.72"/>
    <n v="2703.72"/>
    <n v="0"/>
    <n v="1081.4880000000001"/>
    <x v="1"/>
  </r>
  <r>
    <n v="1"/>
    <s v="NAMJEŠTAJ"/>
    <x v="1"/>
    <n v="101339"/>
    <s v="R3"/>
    <s v="ORMARIĆ DVOKRILNI"/>
    <s v="09.04"/>
    <s v="KOM"/>
    <n v="1"/>
    <n v="2703.69"/>
    <n v="2703.69"/>
    <n v="0"/>
    <n v="1081.4760000000001"/>
    <x v="1"/>
  </r>
  <r>
    <n v="1"/>
    <s v="NAMJEŠTAJ"/>
    <x v="1"/>
    <n v="101340"/>
    <s v="R3"/>
    <s v="ORMARIĆ KOMBINIRANI"/>
    <s v="09.04"/>
    <s v="KOM"/>
    <n v="1"/>
    <n v="5301.27"/>
    <n v="5301.27"/>
    <n v="0"/>
    <n v="2120.5080000000003"/>
    <x v="1"/>
  </r>
  <r>
    <n v="1"/>
    <s v="NAMJEŠTAJ"/>
    <x v="1"/>
    <n v="101341"/>
    <s v="R3"/>
    <s v="ORMARIĆ JEDNOST.SA SUDOPE"/>
    <s v="09.04"/>
    <s v="KOM"/>
    <n v="1"/>
    <n v="8924.7800000000007"/>
    <n v="8924.7800000000007"/>
    <n v="0"/>
    <n v="3569.9120000000003"/>
    <x v="1"/>
  </r>
  <r>
    <n v="1"/>
    <s v="NAMJEŠTAJ"/>
    <x v="1"/>
    <n v="101342"/>
    <s v="R3"/>
    <s v="ORMARIĆ DVOKRILNI"/>
    <s v="09.04"/>
    <s v="KOM"/>
    <n v="1"/>
    <n v="2703.69"/>
    <n v="2703.69"/>
    <n v="0"/>
    <n v="1081.4760000000001"/>
    <x v="1"/>
  </r>
  <r>
    <n v="1"/>
    <s v="NAMJEŠTAJ"/>
    <x v="1"/>
    <n v="101343"/>
    <s v="R3"/>
    <s v="ORMARIĆ DVOKRILNI"/>
    <s v="09.04"/>
    <s v="KOM"/>
    <n v="1"/>
    <n v="2703.69"/>
    <n v="2703.69"/>
    <n v="0"/>
    <n v="1081.4760000000001"/>
    <x v="1"/>
  </r>
  <r>
    <n v="1"/>
    <s v="NAMJEŠTAJ"/>
    <x v="1"/>
    <n v="101344"/>
    <s v="R3"/>
    <s v="ORMARIĆ DVOKRILNI"/>
    <s v="09.04"/>
    <s v="KOM"/>
    <n v="1"/>
    <n v="2703.69"/>
    <n v="2703.69"/>
    <n v="0"/>
    <n v="1081.4760000000001"/>
    <x v="1"/>
  </r>
  <r>
    <n v="1"/>
    <s v="NAMJEŠTAJ"/>
    <x v="1"/>
    <n v="101345"/>
    <s v="R3"/>
    <s v="ORMARIĆ DVOKRILNI"/>
    <s v="09.04"/>
    <s v="KOM"/>
    <n v="1"/>
    <n v="2703.69"/>
    <n v="2703.69"/>
    <n v="0"/>
    <n v="1081.4760000000001"/>
    <x v="1"/>
  </r>
  <r>
    <n v="1"/>
    <s v="NAMJEŠTAJ"/>
    <x v="1"/>
    <n v="101346"/>
    <s v="R3"/>
    <s v="ORMARIĆ DVOKRILNI"/>
    <s v="09.04"/>
    <s v="KOM"/>
    <n v="1"/>
    <n v="2703.69"/>
    <n v="2703.69"/>
    <n v="0"/>
    <n v="1081.4760000000001"/>
    <x v="1"/>
  </r>
  <r>
    <n v="1"/>
    <s v="NAMJEŠTAJ"/>
    <x v="1"/>
    <n v="101347"/>
    <s v="R3"/>
    <s v="ORMARIĆ DVOKRILNI"/>
    <s v="09.04"/>
    <s v="KOM"/>
    <n v="1"/>
    <n v="2703.69"/>
    <n v="2703.69"/>
    <n v="0"/>
    <n v="1081.4760000000001"/>
    <x v="1"/>
  </r>
  <r>
    <n v="1"/>
    <s v="NAMJEŠTAJ"/>
    <x v="1"/>
    <n v="101348"/>
    <s v="R3"/>
    <s v="ORMARIĆ DVOKRILNI"/>
    <s v="09.04"/>
    <s v="KOM"/>
    <n v="1"/>
    <n v="2703.69"/>
    <n v="2703.69"/>
    <n v="0"/>
    <n v="1081.4760000000001"/>
    <x v="1"/>
  </r>
  <r>
    <n v="1"/>
    <s v="NAMJEŠTAJ"/>
    <x v="1"/>
    <n v="101349"/>
    <s v="R3"/>
    <s v="ORMARIĆ DVOKRILNI"/>
    <s v="09.04"/>
    <s v="KOM"/>
    <n v="1"/>
    <n v="2703.69"/>
    <n v="2703.69"/>
    <n v="0"/>
    <n v="1081.4760000000001"/>
    <x v="1"/>
  </r>
  <r>
    <n v="1"/>
    <s v="NAMJEŠTAJ"/>
    <x v="1"/>
    <n v="101350"/>
    <s v="R3"/>
    <s v="ORMARIĆ DVOKRILNI"/>
    <s v="09.04"/>
    <s v="KOM"/>
    <n v="1"/>
    <n v="2703.69"/>
    <n v="2703.69"/>
    <n v="0"/>
    <n v="1081.4760000000001"/>
    <x v="1"/>
  </r>
  <r>
    <n v="1"/>
    <s v="NAMJEŠTAJ"/>
    <x v="1"/>
    <n v="101351"/>
    <s v="R3"/>
    <s v="ORMARIĆ KOMBINIRANI"/>
    <s v="09.04"/>
    <s v="KOM"/>
    <n v="1"/>
    <n v="5301.27"/>
    <n v="5301.27"/>
    <n v="0"/>
    <n v="2120.5080000000003"/>
    <x v="1"/>
  </r>
  <r>
    <n v="1"/>
    <s v="NAMJEŠTAJ"/>
    <x v="1"/>
    <n v="101352"/>
    <s v="R3"/>
    <s v="ORMARIĆ DVOST.SA SUDOPER."/>
    <s v="09.04"/>
    <s v="KOM"/>
    <n v="1"/>
    <n v="16873.57"/>
    <n v="16873.57"/>
    <n v="0"/>
    <n v="6749.4279999999999"/>
    <x v="1"/>
  </r>
  <r>
    <n v="1"/>
    <s v="NAMJEŠTAJ"/>
    <x v="1"/>
    <n v="101353"/>
    <s v="R3"/>
    <s v="ORMAR VISOKI KOMBINIRANI"/>
    <s v="09.04"/>
    <s v="KOM"/>
    <n v="1"/>
    <n v="8360.66"/>
    <n v="8360.66"/>
    <n v="0"/>
    <n v="3344.2640000000001"/>
    <x v="1"/>
  </r>
  <r>
    <n v="1"/>
    <s v="NAMJEŠTAJ"/>
    <x v="1"/>
    <n v="101354"/>
    <s v="R3"/>
    <s v="ORMAR VISOKI OTVORENI"/>
    <s v="09.04"/>
    <s v="KOM"/>
    <n v="1"/>
    <n v="1819.02"/>
    <n v="1819.02"/>
    <n v="0"/>
    <n v="727.60800000000006"/>
    <x v="1"/>
  </r>
  <r>
    <n v="1"/>
    <s v="NAMJEŠTAJ"/>
    <x v="1"/>
    <n v="101358"/>
    <s v="R3"/>
    <s v="STOLAC KONFER."/>
    <s v="08.04"/>
    <s v="KOM"/>
    <n v="1"/>
    <n v="274.5"/>
    <n v="274.5"/>
    <n v="0"/>
    <n v="109.80000000000001"/>
    <x v="1"/>
  </r>
  <r>
    <n v="1"/>
    <s v="NAMJEŠTAJ"/>
    <x v="1"/>
    <n v="101369"/>
    <s v="R3"/>
    <s v="STOLAC UREDSKI TIMO"/>
    <s v="04.13"/>
    <s v="KOM"/>
    <n v="1"/>
    <n v="298.83999999999997"/>
    <n v="136.97999999999999"/>
    <n v="161.86000000000001"/>
    <n v="161.86000000000001"/>
    <x v="0"/>
  </r>
  <r>
    <n v="1"/>
    <s v="NAMJEŠTAJ"/>
    <x v="1"/>
    <n v="101477"/>
    <s v="R3"/>
    <s v="POLUFOTELJA DRVENI RUKOH."/>
    <s v="01.97"/>
    <s v="KOM"/>
    <n v="1"/>
    <n v="452.19"/>
    <n v="452.19"/>
    <n v="0"/>
    <n v="180.876"/>
    <x v="1"/>
  </r>
  <r>
    <n v="1"/>
    <s v="NAMJEŠTAJ"/>
    <x v="1"/>
    <n v="101478"/>
    <s v="R3"/>
    <s v="STOLAC UREDSKI KOŽNI"/>
    <s v="04.09"/>
    <s v="KOM"/>
    <n v="1"/>
    <n v="1511.95"/>
    <n v="1448.93"/>
    <n v="63.02"/>
    <n v="604.78000000000009"/>
    <x v="1"/>
  </r>
  <r>
    <n v="1"/>
    <s v="NAMJEŠTAJ"/>
    <x v="1"/>
    <n v="101479"/>
    <s v="R3"/>
    <s v="VJEŠALICA GIR 1704*"/>
    <n v="12.02"/>
    <s v="KOM"/>
    <n v="1"/>
    <n v="285.48"/>
    <n v="285.48"/>
    <n v="0"/>
    <n v="114.19200000000001"/>
    <x v="1"/>
  </r>
  <r>
    <n v="1"/>
    <s v="NAMJEŠTAJ"/>
    <x v="1"/>
    <n v="101480"/>
    <s v="R3"/>
    <s v="STOL DAKTILO PRAVOKUTNI"/>
    <n v="11.13"/>
    <s v="KOM"/>
    <n v="1"/>
    <n v="466"/>
    <n v="179.6"/>
    <n v="286.39999999999998"/>
    <n v="286.39999999999998"/>
    <x v="0"/>
  </r>
  <r>
    <n v="1"/>
    <s v="NAMJEŠTAJ"/>
    <x v="1"/>
    <n v="101481"/>
    <s v="R3"/>
    <s v="KONF.DODATAK ZA STOL"/>
    <n v="11.13"/>
    <s v="KOM"/>
    <n v="1"/>
    <n v="245"/>
    <n v="94.41"/>
    <n v="150.59"/>
    <n v="150.59"/>
    <x v="0"/>
  </r>
  <r>
    <n v="1"/>
    <s v="NAMJEŠTAJ"/>
    <x v="1"/>
    <n v="101482"/>
    <s v="R3"/>
    <s v="STOL RADNI S DRV.NOGAMA"/>
    <n v="11.13"/>
    <s v="KOM"/>
    <n v="1"/>
    <n v="802"/>
    <n v="309.10000000000002"/>
    <n v="492.9"/>
    <n v="492.9"/>
    <x v="0"/>
  </r>
  <r>
    <n v="1"/>
    <s v="NAMJEŠTAJ"/>
    <x v="1"/>
    <n v="101483"/>
    <s v="R3"/>
    <s v="POKRETNA KAZETA S LADICAM"/>
    <n v="11.13"/>
    <s v="KOM"/>
    <n v="1"/>
    <n v="784"/>
    <n v="302.17"/>
    <n v="481.83"/>
    <n v="481.83"/>
    <x v="0"/>
  </r>
  <r>
    <n v="1"/>
    <s v="NAMJEŠTAJ"/>
    <x v="1"/>
    <n v="101486"/>
    <s v="R3"/>
    <s v="ORMAR STAKLE. VRATA/PROC."/>
    <s v="01.97"/>
    <s v="KOM"/>
    <n v="1"/>
    <n v="1132.67"/>
    <n v="1132.67"/>
    <n v="0"/>
    <n v="453.06800000000004"/>
    <x v="1"/>
  </r>
  <r>
    <n v="1"/>
    <s v="NAMJEŠTAJ"/>
    <x v="1"/>
    <n v="101487"/>
    <s v="R3"/>
    <s v="ORMAR STAKLENA VRATA/PROC"/>
    <s v="01.97"/>
    <s v="KOM"/>
    <n v="1"/>
    <n v="1132.67"/>
    <n v="1132.67"/>
    <n v="0"/>
    <n v="453.06800000000004"/>
    <x v="1"/>
  </r>
  <r>
    <n v="1"/>
    <s v="NAMJEŠTAJ"/>
    <x v="1"/>
    <n v="101488"/>
    <s v="R3"/>
    <s v="ORMAR VITRINA/PROC."/>
    <s v="01.97"/>
    <s v="KOM"/>
    <n v="1"/>
    <n v="474.44"/>
    <n v="474.44"/>
    <n v="0"/>
    <n v="189.77600000000001"/>
    <x v="1"/>
  </r>
  <r>
    <n v="1"/>
    <s v="NAMJEŠTAJ"/>
    <x v="1"/>
    <n v="101489"/>
    <s v="R3"/>
    <s v="STOLAC KONFERENCIJSKI"/>
    <s v="04.09"/>
    <s v="KOM"/>
    <n v="1"/>
    <n v="226.53"/>
    <n v="217.12"/>
    <n v="9.41"/>
    <n v="90.612000000000009"/>
    <x v="1"/>
  </r>
  <r>
    <n v="1"/>
    <s v="NAMJEŠTAJ"/>
    <x v="1"/>
    <n v="101490"/>
    <s v="R3"/>
    <s v="STOLAC UREDSKI"/>
    <s v="04.14"/>
    <s v="KOM"/>
    <n v="1"/>
    <n v="735.11"/>
    <n v="245.04"/>
    <n v="490.07"/>
    <n v="490.07"/>
    <x v="0"/>
  </r>
  <r>
    <n v="1"/>
    <s v="NAMJEŠTAJ"/>
    <x v="1"/>
    <n v="101491"/>
    <s v="R3"/>
    <s v="ORMAR S POLICAMA OTVORENI"/>
    <s v="01.97"/>
    <s v="KOM"/>
    <n v="1"/>
    <n v="849.51"/>
    <n v="849.51"/>
    <n v="0"/>
    <n v="339.80400000000003"/>
    <x v="1"/>
  </r>
  <r>
    <n v="1"/>
    <s v="NAMJEŠTAJ"/>
    <x v="1"/>
    <n v="101492"/>
    <s v="R3"/>
    <s v="ORMAR S POLICAMA"/>
    <s v="01.97"/>
    <s v="KOM"/>
    <n v="1"/>
    <n v="910.64"/>
    <n v="910.64"/>
    <n v="0"/>
    <n v="364.25600000000003"/>
    <x v="1"/>
  </r>
  <r>
    <n v="1"/>
    <s v="NAMJEŠTAJ"/>
    <x v="1"/>
    <n v="101493"/>
    <s v="R3"/>
    <s v="ORMAR S POLICAMA OTVORENI"/>
    <s v="01.97"/>
    <s v="KOM"/>
    <n v="1"/>
    <n v="474.44"/>
    <n v="474.44"/>
    <n v="0"/>
    <n v="189.77600000000001"/>
    <x v="1"/>
  </r>
  <r>
    <n v="1"/>
    <s v="NAMJEŠTAJ"/>
    <x v="1"/>
    <n v="101494"/>
    <s v="R3"/>
    <s v="ORMAR S POLICAMA OTVORENI"/>
    <s v="01.97"/>
    <s v="KOM"/>
    <n v="1"/>
    <n v="474.43"/>
    <n v="474.43"/>
    <n v="0"/>
    <n v="189.77200000000002"/>
    <x v="1"/>
  </r>
  <r>
    <n v="1"/>
    <s v="NAMJEŠTAJ"/>
    <x v="1"/>
    <n v="101495"/>
    <s v="R3"/>
    <s v="ORMAR S POLICAMA OTVORENI"/>
    <s v="01.97"/>
    <s v="KOM"/>
    <n v="1"/>
    <n v="474.43"/>
    <n v="474.43"/>
    <n v="0"/>
    <n v="189.77200000000002"/>
    <x v="1"/>
  </r>
  <r>
    <n v="1"/>
    <s v="NAMJEŠTAJ"/>
    <x v="1"/>
    <n v="101496"/>
    <s v="R3"/>
    <s v="ORMAR S POLICAMA OTVORENI"/>
    <s v="01.97"/>
    <s v="KOM"/>
    <n v="1"/>
    <n v="474.43"/>
    <n v="474.43"/>
    <n v="0"/>
    <n v="189.77200000000002"/>
    <x v="1"/>
  </r>
  <r>
    <n v="1"/>
    <s v="NAMJEŠTAJ"/>
    <x v="1"/>
    <n v="101497"/>
    <s v="R3"/>
    <s v="ORMAR S POLICAMA OTVORENI"/>
    <s v="01.97"/>
    <s v="KOM"/>
    <n v="1"/>
    <n v="474.43"/>
    <n v="474.43"/>
    <n v="0"/>
    <n v="189.77200000000002"/>
    <x v="1"/>
  </r>
  <r>
    <n v="1"/>
    <s v="NAMJEŠTAJ"/>
    <x v="1"/>
    <n v="101498"/>
    <s v="R3"/>
    <s v="ORMAR S POLICAMA OTVORENI"/>
    <s v="01.97"/>
    <s v="KOM"/>
    <n v="1"/>
    <n v="474.43"/>
    <n v="474.43"/>
    <n v="0"/>
    <n v="189.77200000000002"/>
    <x v="1"/>
  </r>
  <r>
    <n v="1"/>
    <s v="NAMJEŠTAJ"/>
    <x v="1"/>
    <n v="101499"/>
    <s v="R3"/>
    <s v="ORMAR GARDEROBNI DVOKRIL"/>
    <s v="01.97"/>
    <s v="KOM"/>
    <n v="1"/>
    <n v="474.43"/>
    <n v="474.43"/>
    <n v="0"/>
    <n v="189.77200000000002"/>
    <x v="1"/>
  </r>
  <r>
    <n v="1"/>
    <s v="NAMJEŠTAJ"/>
    <x v="1"/>
    <n v="101500"/>
    <s v="R3"/>
    <s v="ORMAR NISKI S DRV.VRATIMA"/>
    <s v="05.06"/>
    <s v="KOM"/>
    <n v="1"/>
    <n v="2785.99"/>
    <n v="2785.99"/>
    <n v="0"/>
    <n v="1114.396"/>
    <x v="1"/>
  </r>
  <r>
    <n v="1"/>
    <s v="NAMJEŠTAJ"/>
    <x v="1"/>
    <n v="101501"/>
    <s v="R3"/>
    <s v="FOTELJA UREDSKA SONATA"/>
    <s v="05.06"/>
    <s v="KOM"/>
    <n v="1"/>
    <n v="1839.15"/>
    <n v="1839.15"/>
    <n v="0"/>
    <n v="735.66000000000008"/>
    <x v="1"/>
  </r>
  <r>
    <n v="1"/>
    <s v="NAMJEŠTAJ"/>
    <x v="1"/>
    <n v="101502"/>
    <s v="R3"/>
    <s v="STOL RADNI L.200"/>
    <s v="05.06"/>
    <s v="KOM"/>
    <n v="1"/>
    <n v="2415.5300000000002"/>
    <n v="2415.5300000000002"/>
    <n v="0"/>
    <n v="966.2120000000001"/>
    <x v="1"/>
  </r>
  <r>
    <n v="1"/>
    <s v="NAMJEŠTAJ"/>
    <x v="1"/>
    <n v="101503"/>
    <s v="R3"/>
    <s v="STOL KONF.DODATAK"/>
    <s v="05.06"/>
    <s v="KOM"/>
    <n v="1"/>
    <n v="2181.56"/>
    <n v="2181.56"/>
    <n v="0"/>
    <n v="872.62400000000002"/>
    <x v="1"/>
  </r>
  <r>
    <n v="1"/>
    <s v="NAMJEŠTAJ"/>
    <x v="1"/>
    <n v="101504"/>
    <s v="R3"/>
    <s v="STOL POLUKRUŽNI DODATAK"/>
    <s v="05.06"/>
    <s v="KOM"/>
    <n v="1"/>
    <n v="1462.25"/>
    <n v="1462.25"/>
    <n v="0"/>
    <n v="584.9"/>
    <x v="1"/>
  </r>
  <r>
    <n v="1"/>
    <s v="NAMJEŠTAJ"/>
    <x v="1"/>
    <n v="101505"/>
    <s v="R3"/>
    <s v="POKRETNA KAZETA"/>
    <s v="05.06"/>
    <s v="KOM"/>
    <n v="1"/>
    <n v="1185.25"/>
    <n v="1185.25"/>
    <n v="0"/>
    <n v="474.1"/>
    <x v="1"/>
  </r>
  <r>
    <n v="1"/>
    <s v="NAMJEŠTAJ"/>
    <x v="1"/>
    <n v="101506"/>
    <s v="R3"/>
    <s v="POKRETNA KAZETA"/>
    <s v="05.06"/>
    <s v="KOM"/>
    <n v="1"/>
    <n v="1185.25"/>
    <n v="1185.25"/>
    <n v="0"/>
    <n v="474.1"/>
    <x v="1"/>
  </r>
  <r>
    <n v="1"/>
    <s v="NAMJEŠTAJ"/>
    <x v="1"/>
    <n v="101507"/>
    <s v="R3"/>
    <s v="STOLAC KONFEREN."/>
    <s v="05.06"/>
    <s v="KOM"/>
    <n v="1"/>
    <n v="283.27999999999997"/>
    <n v="283.27999999999997"/>
    <n v="0"/>
    <n v="113.312"/>
    <x v="1"/>
  </r>
  <r>
    <n v="1"/>
    <s v="NAMJEŠTAJ"/>
    <x v="1"/>
    <n v="101508"/>
    <s v="R3"/>
    <s v="STOLAC KONFEREN."/>
    <s v="05.06"/>
    <s v="KOM"/>
    <n v="1"/>
    <n v="283.27999999999997"/>
    <n v="283.27999999999997"/>
    <n v="0"/>
    <n v="113.312"/>
    <x v="1"/>
  </r>
  <r>
    <n v="1"/>
    <s v="NAMJEŠTAJ"/>
    <x v="1"/>
    <n v="101512"/>
    <s v="R3"/>
    <s v="ORMAR SA KLIZNIM VRATIMA"/>
    <s v="01.97"/>
    <s v="KOM"/>
    <n v="1"/>
    <n v="474.43"/>
    <n v="474.43"/>
    <n v="0"/>
    <n v="189.77200000000002"/>
    <x v="1"/>
  </r>
  <r>
    <n v="1"/>
    <s v="NAMJEŠTAJ"/>
    <x v="1"/>
    <n v="101513"/>
    <s v="R3"/>
    <s v="ORMAR SA KLIZNIM VRATIMA"/>
    <s v="01.97"/>
    <s v="KOM"/>
    <n v="1"/>
    <n v="474.43"/>
    <n v="474.43"/>
    <n v="0"/>
    <n v="189.77200000000002"/>
    <x v="1"/>
  </r>
  <r>
    <n v="1"/>
    <s v="NAMJEŠTAJ"/>
    <x v="1"/>
    <n v="101514"/>
    <s v="R3"/>
    <s v="ORMAR SA KLIZNIM VRATIMA"/>
    <s v="01.97"/>
    <s v="KOM"/>
    <n v="1"/>
    <n v="1130.46"/>
    <n v="1130.46"/>
    <n v="0"/>
    <n v="452.18400000000003"/>
    <x v="1"/>
  </r>
  <r>
    <n v="1"/>
    <s v="NAMJEŠTAJ"/>
    <x v="1"/>
    <n v="101518"/>
    <s v="R3"/>
    <s v="ORMAR ZA KNJIGE STAK.VRAT"/>
    <s v="01.97"/>
    <s v="KOM"/>
    <n v="1"/>
    <n v="2355.15"/>
    <n v="2355.15"/>
    <n v="0"/>
    <n v="942.06000000000006"/>
    <x v="1"/>
  </r>
  <r>
    <n v="1"/>
    <s v="NAMJEŠTAJ"/>
    <x v="1"/>
    <n v="101519"/>
    <s v="R3"/>
    <s v="VJEŠALICA SAMOSTOJEĆA"/>
    <s v="04.04"/>
    <s v="KOM"/>
    <n v="1"/>
    <n v="405.43"/>
    <n v="405.43"/>
    <n v="0"/>
    <n v="162.17200000000003"/>
    <x v="1"/>
  </r>
  <r>
    <n v="1"/>
    <s v="NAMJEŠTAJ"/>
    <x v="1"/>
    <n v="101521"/>
    <s v="R3"/>
    <s v="STOL ZA RAČUNA.130x60x78"/>
    <s v="04.01"/>
    <s v="KOM"/>
    <n v="1"/>
    <n v="868.01"/>
    <n v="868.01"/>
    <n v="0"/>
    <n v="347.20400000000001"/>
    <x v="1"/>
  </r>
  <r>
    <n v="1"/>
    <s v="NAMJEŠTAJ"/>
    <x v="1"/>
    <n v="101523"/>
    <s v="R3"/>
    <s v="STOLICA OBIČNA"/>
    <s v="01.97"/>
    <s v="KOM"/>
    <n v="1"/>
    <n v="226.31"/>
    <n v="226.31"/>
    <n v="0"/>
    <n v="90.524000000000001"/>
    <x v="1"/>
  </r>
  <r>
    <n v="1"/>
    <s v="NAMJEŠTAJ"/>
    <x v="1"/>
    <n v="101524"/>
    <s v="R3"/>
    <s v="ORMARIĆ S LADICAMA"/>
    <s v="01.97"/>
    <s v="KOM"/>
    <n v="1"/>
    <n v="396.36"/>
    <n v="396.36"/>
    <n v="0"/>
    <n v="158.54400000000001"/>
    <x v="1"/>
  </r>
  <r>
    <n v="1"/>
    <s v="NAMJEŠTAJ"/>
    <x v="1"/>
    <n v="101525"/>
    <s v="R3"/>
    <s v="ORMARIĆ DVOKRILNI/PROC."/>
    <s v="01.97"/>
    <s v="KOM"/>
    <n v="1"/>
    <n v="474.43"/>
    <n v="474.43"/>
    <n v="0"/>
    <n v="189.77200000000002"/>
    <x v="1"/>
  </r>
  <r>
    <n v="1"/>
    <s v="NAMJEŠTAJ"/>
    <x v="1"/>
    <n v="101526"/>
    <s v="R3"/>
    <s v="ORMARIĆ DVOKRILNI/PROC."/>
    <s v="01.97"/>
    <s v="KOM"/>
    <n v="1"/>
    <n v="474.43"/>
    <n v="474.43"/>
    <n v="0"/>
    <n v="189.77200000000002"/>
    <x v="1"/>
  </r>
  <r>
    <n v="1"/>
    <s v="NAMJEŠTAJ"/>
    <x v="1"/>
    <n v="101527"/>
    <s v="R3"/>
    <s v="ORMARIĆ S POLICAMA/PROC."/>
    <s v="01.97"/>
    <s v="KOM"/>
    <n v="1"/>
    <n v="847.91"/>
    <n v="847.91"/>
    <n v="0"/>
    <n v="339.16399999999999"/>
    <x v="1"/>
  </r>
  <r>
    <n v="1"/>
    <s v="NAMJEŠTAJ"/>
    <x v="1"/>
    <n v="101528"/>
    <s v="R3"/>
    <s v="ORMARIĆ S POLICAMA/PROC."/>
    <s v="01.97"/>
    <s v="KOM"/>
    <n v="1"/>
    <n v="474.43"/>
    <n v="474.43"/>
    <n v="0"/>
    <n v="189.77200000000002"/>
    <x v="1"/>
  </r>
  <r>
    <n v="1"/>
    <s v="NAMJEŠTAJ"/>
    <x v="1"/>
    <n v="101530"/>
    <s v="R3"/>
    <s v="STOLAC KONFERENCIJSKI"/>
    <s v="04.09"/>
    <s v="KOM"/>
    <n v="1"/>
    <n v="226.53"/>
    <n v="217.12"/>
    <n v="9.41"/>
    <n v="90.612000000000009"/>
    <x v="1"/>
  </r>
  <r>
    <n v="1"/>
    <s v="NAMJEŠTAJ"/>
    <x v="1"/>
    <n v="101531"/>
    <s v="R3"/>
    <s v="STOLAC KONFERENCIJSKI"/>
    <s v="04.09"/>
    <s v="KOM"/>
    <n v="1"/>
    <n v="226.53"/>
    <n v="217.12"/>
    <n v="9.41"/>
    <n v="90.612000000000009"/>
    <x v="1"/>
  </r>
  <r>
    <n v="1"/>
    <s v="NAMJEŠTAJ"/>
    <x v="1"/>
    <n v="101532"/>
    <s v="R3"/>
    <s v="STOLAC KONFERENCIJSKI"/>
    <s v="04.09"/>
    <s v="KOM"/>
    <n v="1"/>
    <n v="226.53"/>
    <n v="217.12"/>
    <n v="9.41"/>
    <n v="90.612000000000009"/>
    <x v="1"/>
  </r>
  <r>
    <n v="1"/>
    <s v="NAMJEŠTAJ"/>
    <x v="1"/>
    <n v="101533"/>
    <s v="R3"/>
    <s v="STOLAC KONFERENCIJSKI"/>
    <s v="04.09"/>
    <s v="KOM"/>
    <n v="1"/>
    <n v="226.53"/>
    <n v="217.12"/>
    <n v="9.41"/>
    <n v="90.612000000000009"/>
    <x v="1"/>
  </r>
  <r>
    <n v="1"/>
    <s v="NAMJEŠTAJ"/>
    <x v="1"/>
    <n v="101534"/>
    <s v="R3"/>
    <s v="STOLAC KONFERENCIJSKI"/>
    <s v="04.09"/>
    <s v="KOM"/>
    <n v="1"/>
    <n v="226.53"/>
    <n v="217.12"/>
    <n v="9.41"/>
    <n v="90.612000000000009"/>
    <x v="1"/>
  </r>
  <r>
    <n v="1"/>
    <s v="NAMJEŠTAJ"/>
    <x v="1"/>
    <n v="101535"/>
    <s v="R3"/>
    <s v="STOLAC KONFERENCIJSKI"/>
    <s v="04.09"/>
    <s v="KOM"/>
    <n v="1"/>
    <n v="226.53"/>
    <n v="217.12"/>
    <n v="9.41"/>
    <n v="90.612000000000009"/>
    <x v="1"/>
  </r>
  <r>
    <n v="1"/>
    <s v="NAMJEŠTAJ"/>
    <x v="1"/>
    <n v="101536"/>
    <s v="R3"/>
    <s v="STOLAC KONFERENCIJSKI"/>
    <s v="04.09"/>
    <s v="KOM"/>
    <n v="1"/>
    <n v="226.53"/>
    <n v="217.12"/>
    <n v="9.41"/>
    <n v="90.612000000000009"/>
    <x v="1"/>
  </r>
  <r>
    <n v="1"/>
    <s v="NAMJEŠTAJ"/>
    <x v="1"/>
    <n v="101537"/>
    <s v="R3"/>
    <s v="STOLAC KONFERENCIJSKI"/>
    <s v="04.09"/>
    <s v="KOM"/>
    <n v="1"/>
    <n v="226.53"/>
    <n v="217.12"/>
    <n v="9.41"/>
    <n v="90.612000000000009"/>
    <x v="1"/>
  </r>
  <r>
    <n v="1"/>
    <s v="NAMJEŠTAJ"/>
    <x v="1"/>
    <n v="101538"/>
    <s v="R3"/>
    <s v="STOLAC KONFERENCIJSKI"/>
    <s v="04.09"/>
    <s v="KOM"/>
    <n v="1"/>
    <n v="226.53"/>
    <n v="217.12"/>
    <n v="9.41"/>
    <n v="90.612000000000009"/>
    <x v="1"/>
  </r>
  <r>
    <n v="1"/>
    <s v="NAMJEŠTAJ"/>
    <x v="1"/>
    <n v="101549"/>
    <s v="R3"/>
    <s v="TABURE-CRNA KOŽA"/>
    <n v="12.13"/>
    <s v="KOM"/>
    <n v="1"/>
    <n v="179.99"/>
    <n v="67.5"/>
    <n v="112.49"/>
    <n v="112.49"/>
    <x v="0"/>
  </r>
  <r>
    <n v="1"/>
    <s v="NAMJEŠTAJ"/>
    <x v="1"/>
    <n v="101550"/>
    <s v="R3"/>
    <s v="TABURE-CRNA KOŽA"/>
    <n v="12.13"/>
    <s v="KOM"/>
    <n v="1"/>
    <n v="179.99"/>
    <n v="67.5"/>
    <n v="112.49"/>
    <n v="112.49"/>
    <x v="0"/>
  </r>
  <r>
    <n v="1"/>
    <s v="NAMJEŠTAJ"/>
    <x v="1"/>
    <n v="101551"/>
    <s v="R3"/>
    <s v="TABURE-CRNA KOŽA"/>
    <n v="12.13"/>
    <s v="KOM"/>
    <n v="1"/>
    <n v="179.99"/>
    <n v="67.5"/>
    <n v="112.49"/>
    <n v="112.49"/>
    <x v="0"/>
  </r>
  <r>
    <n v="1"/>
    <s v="NAMJEŠTAJ"/>
    <x v="1"/>
    <n v="101552"/>
    <s v="R3"/>
    <s v="STOL CRNI NISKI"/>
    <n v="12.13"/>
    <s v="KOM"/>
    <n v="1"/>
    <n v="449.99"/>
    <n v="168.75"/>
    <n v="281.24"/>
    <n v="281.24"/>
    <x v="0"/>
  </r>
  <r>
    <n v="1"/>
    <s v="NAMJEŠTAJ"/>
    <x v="1"/>
    <n v="101553"/>
    <s v="R3"/>
    <s v="GARNITURA SJEDEĆA CRNA"/>
    <n v="12.13"/>
    <s v="KOM"/>
    <n v="1"/>
    <n v="1349.99"/>
    <n v="506.25"/>
    <n v="843.74"/>
    <n v="843.74"/>
    <x v="0"/>
  </r>
  <r>
    <n v="1"/>
    <s v="NAMJEŠTAJ"/>
    <x v="1"/>
    <n v="101556"/>
    <s v="R3"/>
    <s v="ORMAR ZA POŠTU"/>
    <s v="05.08"/>
    <s v="KOM"/>
    <n v="1"/>
    <n v="2732.8"/>
    <n v="2732.8"/>
    <n v="0"/>
    <n v="1093.1200000000001"/>
    <x v="1"/>
  </r>
  <r>
    <n v="1"/>
    <s v="NAMJEŠTAJ"/>
    <x v="1"/>
    <n v="101558"/>
    <s v="R3"/>
    <s v="VJEŠALICA GIR 1704*"/>
    <n v="12.02"/>
    <s v="KOM"/>
    <n v="1"/>
    <n v="285.48"/>
    <n v="285.48"/>
    <n v="0"/>
    <n v="114.19200000000001"/>
    <x v="1"/>
  </r>
  <r>
    <n v="1"/>
    <s v="NAMJEŠTAJ"/>
    <x v="1"/>
    <n v="101559"/>
    <s v="R3"/>
    <s v="ORMAR S KLIZNIM VRATIMA"/>
    <s v="01.97"/>
    <s v="KOM"/>
    <n v="1"/>
    <n v="2279.86"/>
    <n v="2279.86"/>
    <n v="0"/>
    <n v="911.94400000000007"/>
    <x v="1"/>
  </r>
  <r>
    <n v="1"/>
    <s v="NAMJEŠTAJ"/>
    <x v="1"/>
    <n v="101560"/>
    <s v="R3"/>
    <s v="ORMAR S KLIZNIM VRATIMA"/>
    <s v="01.97"/>
    <s v="KOM"/>
    <n v="1"/>
    <n v="2523.86"/>
    <n v="2523.86"/>
    <n v="0"/>
    <n v="1009.5440000000001"/>
    <x v="1"/>
  </r>
  <r>
    <n v="1"/>
    <s v="NAMJEŠTAJ"/>
    <x v="1"/>
    <n v="101561"/>
    <s v="R3"/>
    <s v="ORMAR S KLIZNIM VRATIMA"/>
    <s v="01.97"/>
    <s v="KOM"/>
    <n v="1"/>
    <n v="2279.85"/>
    <n v="2279.85"/>
    <n v="0"/>
    <n v="911.94"/>
    <x v="1"/>
  </r>
  <r>
    <n v="1"/>
    <s v="NAMJEŠTAJ"/>
    <x v="1"/>
    <n v="101562"/>
    <s v="R3"/>
    <s v="ORMAR S KLIZNIM VRATIMA"/>
    <s v="01.97"/>
    <s v="KOM"/>
    <n v="1"/>
    <n v="2523.85"/>
    <n v="2523.85"/>
    <n v="0"/>
    <n v="1009.54"/>
    <x v="1"/>
  </r>
  <r>
    <n v="1"/>
    <s v="NAMJEŠTAJ"/>
    <x v="1"/>
    <n v="101569"/>
    <s v="R3"/>
    <s v="ORMARIĆ-JAVOR"/>
    <s v="02.03"/>
    <s v="KOM"/>
    <n v="1"/>
    <n v="988.2"/>
    <n v="988.2"/>
    <n v="0"/>
    <n v="395.28000000000003"/>
    <x v="1"/>
  </r>
  <r>
    <n v="1"/>
    <s v="NAMJEŠTAJ"/>
    <x v="1"/>
    <n v="101570"/>
    <s v="R3"/>
    <s v="KUH.ELEMENTI GORNJI 2 KOM"/>
    <s v="02.03"/>
    <s v="KOM"/>
    <n v="1"/>
    <n v="1758.25"/>
    <n v="1758.25"/>
    <n v="0"/>
    <n v="703.30000000000007"/>
    <x v="1"/>
  </r>
  <r>
    <n v="1"/>
    <s v="NAMJEŠTAJ"/>
    <x v="1"/>
    <n v="101571"/>
    <s v="R3"/>
    <s v="SUDOPER K.K.DIVA+KUH.ELEM"/>
    <s v="02.03"/>
    <s v="KOM"/>
    <n v="1"/>
    <n v="4191.54"/>
    <n v="4191.54"/>
    <n v="0"/>
    <n v="1676.616"/>
    <x v="1"/>
  </r>
  <r>
    <n v="1"/>
    <s v="NAMJEŠTAJ"/>
    <x v="1"/>
    <n v="101572"/>
    <s v="R3"/>
    <s v="ORMAR VITRINA/PROC."/>
    <s v="01.97"/>
    <s v="KOM"/>
    <n v="1"/>
    <n v="474.44"/>
    <n v="474.44"/>
    <n v="0"/>
    <n v="189.77600000000001"/>
    <x v="1"/>
  </r>
  <r>
    <n v="1"/>
    <s v="NAMJEŠTAJ"/>
    <x v="1"/>
    <n v="101584"/>
    <s v="R3"/>
    <s v="STOL PISAČI KAMNIK/PROC."/>
    <s v="01.97"/>
    <s v="KOM"/>
    <n v="1"/>
    <n v="1639.12"/>
    <n v="1639.12"/>
    <n v="0"/>
    <n v="655.64800000000002"/>
    <x v="1"/>
  </r>
  <r>
    <n v="1"/>
    <s v="NAMJEŠTAJ"/>
    <x v="1"/>
    <n v="101585"/>
    <s v="R3"/>
    <s v="STOL KONFERENCIJSKI"/>
    <s v="01.97"/>
    <s v="KOM"/>
    <n v="1"/>
    <n v="2826.14"/>
    <n v="2826.14"/>
    <n v="0"/>
    <n v="1130.4559999999999"/>
    <x v="1"/>
  </r>
  <r>
    <n v="1"/>
    <s v="NAMJEŠTAJ"/>
    <x v="1"/>
    <n v="101586"/>
    <s v="R3"/>
    <s v="ORMAR ZA KEMIKALIJE/PROC."/>
    <s v="01.97"/>
    <s v="KOM"/>
    <n v="1"/>
    <n v="6782.61"/>
    <n v="6782.61"/>
    <n v="0"/>
    <n v="2713.0439999999999"/>
    <x v="1"/>
  </r>
  <r>
    <n v="1"/>
    <s v="NAMJEŠTAJ"/>
    <x v="1"/>
    <n v="101587"/>
    <s v="R3"/>
    <s v="STOLICA DRVENA"/>
    <s v="01.97"/>
    <s v="KOM"/>
    <n v="1"/>
    <n v="114.65"/>
    <n v="114.65"/>
    <n v="0"/>
    <n v="45.860000000000007"/>
    <x v="1"/>
  </r>
  <r>
    <n v="1"/>
    <s v="NAMJEŠTAJ"/>
    <x v="1"/>
    <n v="101588"/>
    <s v="R3"/>
    <s v="STOLICA DRVENA"/>
    <s v="01.97"/>
    <s v="KOM"/>
    <n v="1"/>
    <n v="114.65"/>
    <n v="114.65"/>
    <n v="0"/>
    <n v="45.860000000000007"/>
    <x v="1"/>
  </r>
  <r>
    <n v="1"/>
    <s v="NAMJEŠTAJ"/>
    <x v="1"/>
    <n v="101589"/>
    <s v="R3"/>
    <s v="STOLICA DRVENA"/>
    <s v="01.97"/>
    <s v="KOM"/>
    <n v="1"/>
    <n v="114.65"/>
    <n v="114.65"/>
    <n v="0"/>
    <n v="45.860000000000007"/>
    <x v="1"/>
  </r>
  <r>
    <n v="1"/>
    <s v="NAMJEŠTAJ"/>
    <x v="1"/>
    <n v="101590"/>
    <s v="R3"/>
    <s v="STOLICA DRVENA"/>
    <s v="01.97"/>
    <s v="KOM"/>
    <n v="1"/>
    <n v="114.65"/>
    <n v="114.65"/>
    <n v="0"/>
    <n v="45.860000000000007"/>
    <x v="1"/>
  </r>
  <r>
    <n v="1"/>
    <s v="NAMJEŠTAJ"/>
    <x v="1"/>
    <n v="101591"/>
    <s v="R3"/>
    <s v="STOLICA NA VIJAK"/>
    <s v="01.97"/>
    <s v="KOM"/>
    <n v="1"/>
    <n v="659.41"/>
    <n v="659.41"/>
    <n v="0"/>
    <n v="263.76400000000001"/>
    <x v="1"/>
  </r>
  <r>
    <n v="1"/>
    <s v="NAMJEŠTAJ"/>
    <x v="1"/>
    <n v="101592"/>
    <s v="R3"/>
    <s v="STOLICA NA VIJAK"/>
    <s v="01.97"/>
    <s v="KOM"/>
    <n v="1"/>
    <n v="659.41"/>
    <n v="659.41"/>
    <n v="0"/>
    <n v="263.76400000000001"/>
    <x v="1"/>
  </r>
  <r>
    <n v="1"/>
    <s v="NAMJEŠTAJ"/>
    <x v="1"/>
    <n v="101595"/>
    <s v="R3"/>
    <s v="STOL RADNI"/>
    <s v="01.97"/>
    <s v="KOM"/>
    <n v="1"/>
    <n v="2181.87"/>
    <n v="2181.87"/>
    <n v="0"/>
    <n v="872.74800000000005"/>
    <x v="1"/>
  </r>
  <r>
    <n v="1"/>
    <s v="NAMJEŠTAJ"/>
    <x v="1"/>
    <n v="101596"/>
    <s v="R3"/>
    <s v="STOL RADNI"/>
    <s v="01.97"/>
    <s v="KOM"/>
    <n v="1"/>
    <n v="2181.87"/>
    <n v="2181.87"/>
    <n v="0"/>
    <n v="872.74800000000005"/>
    <x v="1"/>
  </r>
  <r>
    <n v="1"/>
    <s v="NAMJEŠTAJ"/>
    <x v="1"/>
    <n v="101597"/>
    <s v="R3"/>
    <s v="STOL RADNI"/>
    <s v="01.97"/>
    <s v="KOM"/>
    <n v="1"/>
    <n v="2181.87"/>
    <n v="2181.87"/>
    <n v="0"/>
    <n v="872.74800000000005"/>
    <x v="1"/>
  </r>
  <r>
    <n v="1"/>
    <s v="NAMJEŠTAJ"/>
    <x v="1"/>
    <n v="101598"/>
    <s v="R3"/>
    <s v="STOL RADNI"/>
    <s v="01.97"/>
    <s v="KOM"/>
    <n v="1"/>
    <n v="2181.87"/>
    <n v="2181.87"/>
    <n v="0"/>
    <n v="872.74800000000005"/>
    <x v="1"/>
  </r>
  <r>
    <n v="1"/>
    <s v="NAMJEŠTAJ"/>
    <x v="1"/>
    <n v="101609"/>
    <s v="R3"/>
    <s v="SUDOPER TRODJ./PROC."/>
    <s v="01.97"/>
    <s v="KOM"/>
    <n v="1"/>
    <n v="500"/>
    <n v="500"/>
    <n v="0"/>
    <n v="200"/>
    <x v="1"/>
  </r>
  <r>
    <n v="1"/>
    <s v="NAMJEŠTAJ"/>
    <x v="1"/>
    <n v="101613"/>
    <s v="R3"/>
    <s v="STOLAC ASCONA"/>
    <n v="10.02"/>
    <s v="KOM"/>
    <n v="1"/>
    <n v="109.8"/>
    <n v="109.8"/>
    <n v="0"/>
    <n v="43.92"/>
    <x v="1"/>
  </r>
  <r>
    <n v="1"/>
    <s v="NAMJEŠTAJ"/>
    <x v="1"/>
    <n v="101614"/>
    <s v="R3"/>
    <s v="STOLAC ASCONA"/>
    <n v="10.02"/>
    <s v="KOM"/>
    <n v="1"/>
    <n v="109.8"/>
    <n v="109.8"/>
    <n v="0"/>
    <n v="43.92"/>
    <x v="1"/>
  </r>
  <r>
    <n v="1"/>
    <s v="NAMJEŠTAJ"/>
    <x v="1"/>
    <n v="101615"/>
    <s v="R3"/>
    <s v="STOLAC ASCONA"/>
    <n v="10.02"/>
    <s v="KOM"/>
    <n v="1"/>
    <n v="109.8"/>
    <n v="109.8"/>
    <n v="0"/>
    <n v="43.92"/>
    <x v="1"/>
  </r>
  <r>
    <n v="1"/>
    <s v="NAMJEŠTAJ"/>
    <x v="1"/>
    <n v="101616"/>
    <s v="R3"/>
    <s v="ORMARIĆ POMIČNI IPO 4"/>
    <s v="05.07"/>
    <s v="KOM"/>
    <n v="1"/>
    <n v="1439.6"/>
    <n v="1439.6"/>
    <n v="0"/>
    <n v="575.84"/>
    <x v="1"/>
  </r>
  <r>
    <n v="1"/>
    <s v="NAMJEŠTAJ"/>
    <x v="1"/>
    <n v="101617"/>
    <s v="R3"/>
    <s v="STOL KLUB 90x90x60"/>
    <s v="06.07"/>
    <s v="KOM"/>
    <n v="1"/>
    <n v="2379"/>
    <n v="2379"/>
    <n v="0"/>
    <n v="951.6"/>
    <x v="1"/>
  </r>
  <r>
    <n v="1"/>
    <s v="NAMJEŠTAJ"/>
    <x v="1"/>
    <n v="101618"/>
    <s v="R3"/>
    <s v="FOTELJA TARA"/>
    <s v="05.07"/>
    <s v="KOM"/>
    <n v="1"/>
    <n v="764.94"/>
    <n v="764.94"/>
    <n v="0"/>
    <n v="305.97600000000006"/>
    <x v="1"/>
  </r>
  <r>
    <n v="1"/>
    <s v="NAMJEŠTAJ"/>
    <x v="1"/>
    <n v="101619"/>
    <s v="R3"/>
    <s v="FOTELJA TARA"/>
    <s v="05.07"/>
    <s v="KOM"/>
    <n v="1"/>
    <n v="764.94"/>
    <n v="764.94"/>
    <n v="0"/>
    <n v="305.97600000000006"/>
    <x v="1"/>
  </r>
  <r>
    <n v="1"/>
    <s v="NAMJEŠTAJ"/>
    <x v="1"/>
    <n v="101620"/>
    <s v="R3"/>
    <s v="ORMAR 293X35X105"/>
    <s v="05.07"/>
    <s v="KOM"/>
    <n v="1"/>
    <n v="5185"/>
    <n v="5185"/>
    <n v="0"/>
    <n v="2074"/>
    <x v="1"/>
  </r>
  <r>
    <n v="1"/>
    <s v="NAMJEŠTAJ"/>
    <x v="1"/>
    <n v="101622"/>
    <s v="R3"/>
    <s v="STOL DAKTILO ISTD 160"/>
    <s v="05.07"/>
    <s v="KOM"/>
    <n v="1"/>
    <n v="1610.4"/>
    <n v="1610.4"/>
    <n v="0"/>
    <n v="644.16000000000008"/>
    <x v="1"/>
  </r>
  <r>
    <n v="1"/>
    <s v="NAMJEŠTAJ"/>
    <x v="1"/>
    <n v="101623"/>
    <s v="R3"/>
    <s v="ORMAR 280X35X105"/>
    <s v="05.07"/>
    <s v="KOM"/>
    <n v="1"/>
    <n v="7930"/>
    <n v="7930"/>
    <n v="0"/>
    <n v="3172"/>
    <x v="1"/>
  </r>
  <r>
    <n v="1"/>
    <s v="NAMJEŠTAJ"/>
    <x v="1"/>
    <n v="101624"/>
    <s v="R3"/>
    <s v="ORMAR 375X35X214"/>
    <s v="05.07"/>
    <s v="KOM"/>
    <n v="1"/>
    <n v="15616"/>
    <n v="15616"/>
    <n v="0"/>
    <n v="6246.4000000000005"/>
    <x v="1"/>
  </r>
  <r>
    <n v="1"/>
    <s v="NAMJEŠTAJ"/>
    <x v="1"/>
    <n v="101628"/>
    <s v="R3"/>
    <s v="URESKA FOTELJA IBISCO*"/>
    <n v="12.02"/>
    <s v="KOM"/>
    <n v="1"/>
    <n v="1421.91"/>
    <n v="1421.91"/>
    <n v="0"/>
    <n v="568.76400000000001"/>
    <x v="1"/>
  </r>
  <r>
    <n v="1"/>
    <s v="NAMJEŠTAJ"/>
    <x v="1"/>
    <n v="101629"/>
    <s v="R3"/>
    <s v="STOL RADNI IST 180"/>
    <s v="05.07"/>
    <s v="KOM"/>
    <n v="1"/>
    <n v="2293.6"/>
    <n v="2293.6"/>
    <n v="0"/>
    <n v="917.44"/>
    <x v="1"/>
  </r>
  <r>
    <n v="1"/>
    <s v="NAMJEŠTAJ"/>
    <x v="1"/>
    <n v="101633"/>
    <s v="R3"/>
    <s v="KATEDRA /STOL S LADICAMA"/>
    <s v="03.04"/>
    <s v="KOM"/>
    <n v="1"/>
    <n v="3748.17"/>
    <n v="3748.17"/>
    <n v="0"/>
    <n v="1499.268"/>
    <x v="1"/>
  </r>
  <r>
    <n v="1"/>
    <s v="NAMJEŠTAJ"/>
    <x v="1"/>
    <n v="101634"/>
    <s v="R3"/>
    <s v="STALAK ZA GRAFOSKOP"/>
    <n v="10.039999999999999"/>
    <s v="KOM"/>
    <n v="1"/>
    <n v="1057.74"/>
    <n v="1057.74"/>
    <n v="0"/>
    <n v="423.096"/>
    <x v="1"/>
  </r>
  <r>
    <n v="1"/>
    <s v="NAMJEŠTAJ"/>
    <x v="1"/>
    <n v="101636"/>
    <s v="R3"/>
    <s v="STOL ZA KOMPJUTER 180x80"/>
    <s v="04.04"/>
    <s v="KOM"/>
    <n v="1"/>
    <n v="1463.82"/>
    <n v="1463.82"/>
    <n v="0"/>
    <n v="585.52800000000002"/>
    <x v="1"/>
  </r>
  <r>
    <n v="1"/>
    <s v="NAMJEŠTAJ"/>
    <x v="1"/>
    <n v="101637"/>
    <s v="R3"/>
    <s v="STOL ZA KOMPJUTER 180x80"/>
    <s v="04.04"/>
    <s v="KOM"/>
    <n v="1"/>
    <n v="1463.82"/>
    <n v="1463.82"/>
    <n v="0"/>
    <n v="585.52800000000002"/>
    <x v="1"/>
  </r>
  <r>
    <n v="1"/>
    <s v="NAMJEŠTAJ"/>
    <x v="1"/>
    <n v="101638"/>
    <s v="R3"/>
    <s v="STOL S METALNIM NOGAMA"/>
    <n v="11.13"/>
    <s v="KOM"/>
    <n v="1"/>
    <n v="1037.5"/>
    <n v="399.88"/>
    <n v="637.62"/>
    <n v="637.62"/>
    <x v="0"/>
  </r>
  <r>
    <n v="1"/>
    <s v="NAMJEŠTAJ"/>
    <x v="1"/>
    <n v="101639"/>
    <s v="R3"/>
    <s v="STOL S METALNIM NOGAMA"/>
    <n v="11.13"/>
    <s v="KOM"/>
    <n v="1"/>
    <n v="1037.5"/>
    <n v="399.88"/>
    <n v="637.62"/>
    <n v="637.62"/>
    <x v="0"/>
  </r>
  <r>
    <n v="1"/>
    <s v="NAMJEŠTAJ"/>
    <x v="1"/>
    <n v="101640"/>
    <s v="R3"/>
    <s v="STOL S METALNIM NOGAMA"/>
    <n v="11.13"/>
    <s v="KOM"/>
    <n v="1"/>
    <n v="1037.5"/>
    <n v="399.88"/>
    <n v="637.62"/>
    <n v="637.62"/>
    <x v="0"/>
  </r>
  <r>
    <n v="1"/>
    <s v="NAMJEŠTAJ"/>
    <x v="1"/>
    <n v="101641"/>
    <s v="R3"/>
    <s v="STOL 80x50x72"/>
    <s v="04.04"/>
    <s v="KOM"/>
    <n v="1"/>
    <n v="708.15"/>
    <n v="708.15"/>
    <n v="0"/>
    <n v="283.26"/>
    <x v="1"/>
  </r>
  <r>
    <n v="1"/>
    <s v="NAMJEŠTAJ"/>
    <x v="1"/>
    <n v="101642"/>
    <s v="R3"/>
    <s v="STOL 80x50x72"/>
    <s v="04.04"/>
    <s v="KOM"/>
    <n v="1"/>
    <n v="708.15"/>
    <n v="708.15"/>
    <n v="0"/>
    <n v="283.26"/>
    <x v="1"/>
  </r>
  <r>
    <n v="1"/>
    <s v="NAMJEŠTAJ"/>
    <x v="1"/>
    <n v="101643"/>
    <s v="R3"/>
    <s v="STOL 80x50x72"/>
    <s v="04.04"/>
    <s v="KOM"/>
    <n v="1"/>
    <n v="708.15"/>
    <n v="708.15"/>
    <n v="0"/>
    <n v="283.26"/>
    <x v="1"/>
  </r>
  <r>
    <n v="1"/>
    <s v="NAMJEŠTAJ"/>
    <x v="1"/>
    <n v="101645"/>
    <s v="R3"/>
    <s v="STOL 80x50x72"/>
    <s v="04.04"/>
    <s v="KOM"/>
    <n v="1"/>
    <n v="708.15"/>
    <n v="708.15"/>
    <n v="0"/>
    <n v="283.26"/>
    <x v="1"/>
  </r>
  <r>
    <n v="1"/>
    <s v="NAMJEŠTAJ"/>
    <x v="1"/>
    <n v="101646"/>
    <s v="R3"/>
    <s v="STOL 80x50x72"/>
    <s v="04.04"/>
    <s v="KOM"/>
    <n v="1"/>
    <n v="708.15"/>
    <n v="708.15"/>
    <n v="0"/>
    <n v="283.26"/>
    <x v="1"/>
  </r>
  <r>
    <n v="1"/>
    <s v="NAMJEŠTAJ"/>
    <x v="1"/>
    <n v="101647"/>
    <s v="R3"/>
    <s v="STOL 80x50x72"/>
    <s v="04.04"/>
    <s v="KOM"/>
    <n v="1"/>
    <n v="708.15"/>
    <n v="708.15"/>
    <n v="0"/>
    <n v="283.26"/>
    <x v="1"/>
  </r>
  <r>
    <n v="1"/>
    <s v="NAMJEŠTAJ"/>
    <x v="1"/>
    <n v="101648"/>
    <s v="R3"/>
    <s v="STOL 80x50x72"/>
    <s v="04.04"/>
    <s v="KOM"/>
    <n v="1"/>
    <n v="708.15"/>
    <n v="708.15"/>
    <n v="0"/>
    <n v="283.26"/>
    <x v="1"/>
  </r>
  <r>
    <n v="1"/>
    <s v="NAMJEŠTAJ"/>
    <x v="1"/>
    <n v="101649"/>
    <s v="R3"/>
    <s v="STOL RADNI 160x60x74"/>
    <n v="10.130000000000001"/>
    <s v="KOM"/>
    <n v="1"/>
    <n v="1062.5"/>
    <n v="420.57"/>
    <n v="641.92999999999995"/>
    <n v="641.92999999999995"/>
    <x v="0"/>
  </r>
  <r>
    <n v="1"/>
    <s v="NAMJEŠTAJ"/>
    <x v="1"/>
    <n v="101650"/>
    <s v="R3"/>
    <s v="STOL RADNI 160x60x74"/>
    <n v="10.130000000000001"/>
    <s v="KOM"/>
    <n v="1"/>
    <n v="1062.5"/>
    <n v="420.57"/>
    <n v="641.92999999999995"/>
    <n v="641.92999999999995"/>
    <x v="0"/>
  </r>
  <r>
    <n v="1"/>
    <s v="NAMJEŠTAJ"/>
    <x v="1"/>
    <n v="101651"/>
    <s v="R3"/>
    <s v="STOL RADNI 160x60x74"/>
    <n v="10.130000000000001"/>
    <s v="KOM"/>
    <n v="1"/>
    <n v="1062.5"/>
    <n v="420.57"/>
    <n v="641.92999999999995"/>
    <n v="641.92999999999995"/>
    <x v="0"/>
  </r>
  <r>
    <n v="1"/>
    <s v="NAMJEŠTAJ"/>
    <x v="1"/>
    <n v="101653"/>
    <s v="R3"/>
    <s v="PLOČA ZIDNA BIJELA 120x24"/>
    <n v="11.14"/>
    <s v="KOM"/>
    <n v="1"/>
    <n v="1362.5"/>
    <n v="354.81"/>
    <n v="1007.69"/>
    <n v="1007.69"/>
    <x v="0"/>
  </r>
  <r>
    <n v="1"/>
    <s v="NAMJEŠTAJ"/>
    <x v="1"/>
    <n v="101654"/>
    <s v="R3"/>
    <s v="PLOČA ZIDNA BIJELA 120x24"/>
    <n v="11.14"/>
    <s v="KOM"/>
    <n v="1"/>
    <n v="1362.5"/>
    <n v="354.81"/>
    <n v="1007.69"/>
    <n v="1007.69"/>
    <x v="0"/>
  </r>
  <r>
    <n v="1"/>
    <s v="NAMJEŠTAJ"/>
    <x v="1"/>
    <n v="101656"/>
    <s v="R3"/>
    <s v="POLICA OTVORENA325x50x215"/>
    <s v="09.09"/>
    <s v="KOM"/>
    <n v="1"/>
    <n v="4416.93"/>
    <n v="4002.87"/>
    <n v="414.06"/>
    <n v="1766.7720000000002"/>
    <x v="1"/>
  </r>
  <r>
    <n v="1"/>
    <s v="NAMJEŠTAJ"/>
    <x v="1"/>
    <n v="101657"/>
    <s v="R3"/>
    <s v="VJEŠALICA SAMOSTOJEĆA"/>
    <s v="04.04"/>
    <s v="KOM"/>
    <n v="1"/>
    <n v="405.65"/>
    <n v="405.65"/>
    <n v="0"/>
    <n v="162.26"/>
    <x v="1"/>
  </r>
  <r>
    <n v="1"/>
    <s v="NAMJEŠTAJ"/>
    <x v="1"/>
    <n v="101658"/>
    <s v="R3"/>
    <s v="ORMAR ZA AV OPREMU"/>
    <s v="04.04"/>
    <s v="KOM"/>
    <n v="1"/>
    <n v="5157.55"/>
    <n v="5157.55"/>
    <n v="0"/>
    <n v="2063.02"/>
    <x v="1"/>
  </r>
  <r>
    <n v="1"/>
    <s v="NAMJEŠTAJ"/>
    <x v="1"/>
    <n v="101661"/>
    <s v="R3"/>
    <s v="STOL 160x50x72"/>
    <s v="03.04"/>
    <s v="KOM"/>
    <n v="1"/>
    <n v="1045.42"/>
    <n v="1045.42"/>
    <n v="0"/>
    <n v="418.16800000000006"/>
    <x v="1"/>
  </r>
  <r>
    <n v="1"/>
    <s v="NAMJEŠTAJ"/>
    <x v="1"/>
    <n v="101663"/>
    <s v="R3"/>
    <s v="STOL 160x50x72"/>
    <s v="03.04"/>
    <s v="KOM"/>
    <n v="1"/>
    <n v="1045.42"/>
    <n v="1045.42"/>
    <n v="0"/>
    <n v="418.16800000000006"/>
    <x v="1"/>
  </r>
  <r>
    <n v="1"/>
    <s v="NAMJEŠTAJ"/>
    <x v="1"/>
    <n v="101664"/>
    <s v="R3"/>
    <s v="STOL 160x50x72"/>
    <s v="03.04"/>
    <s v="KOM"/>
    <n v="1"/>
    <n v="1045.42"/>
    <n v="1045.42"/>
    <n v="0"/>
    <n v="418.16800000000006"/>
    <x v="1"/>
  </r>
  <r>
    <n v="1"/>
    <s v="NAMJEŠTAJ"/>
    <x v="1"/>
    <n v="101665"/>
    <s v="R3"/>
    <s v="STOL 160x50x72"/>
    <s v="03.04"/>
    <s v="KOM"/>
    <n v="1"/>
    <n v="1045.42"/>
    <n v="1045.42"/>
    <n v="0"/>
    <n v="418.16800000000006"/>
    <x v="1"/>
  </r>
  <r>
    <n v="1"/>
    <s v="NAMJEŠTAJ"/>
    <x v="1"/>
    <n v="101666"/>
    <s v="R3"/>
    <s v="STOL 160x50x72"/>
    <s v="03.04"/>
    <s v="KOM"/>
    <n v="1"/>
    <n v="1045.42"/>
    <n v="1045.42"/>
    <n v="0"/>
    <n v="418.16800000000006"/>
    <x v="1"/>
  </r>
  <r>
    <n v="1"/>
    <s v="NAMJEŠTAJ"/>
    <x v="1"/>
    <n v="101667"/>
    <s v="R3"/>
    <s v="STOL 160x50x72"/>
    <s v="03.04"/>
    <s v="KOM"/>
    <n v="1"/>
    <n v="1045.42"/>
    <n v="1045.42"/>
    <n v="0"/>
    <n v="418.16800000000006"/>
    <x v="1"/>
  </r>
  <r>
    <n v="1"/>
    <s v="NAMJEŠTAJ"/>
    <x v="1"/>
    <n v="101668"/>
    <s v="R3"/>
    <s v="STOL 160x50x72"/>
    <s v="03.04"/>
    <s v="KOM"/>
    <n v="1"/>
    <n v="1045.42"/>
    <n v="1045.42"/>
    <n v="0"/>
    <n v="418.16800000000006"/>
    <x v="1"/>
  </r>
  <r>
    <n v="1"/>
    <s v="NAMJEŠTAJ"/>
    <x v="1"/>
    <n v="101669"/>
    <s v="R3"/>
    <s v="STOL 160x50x72"/>
    <s v="03.04"/>
    <s v="KOM"/>
    <n v="1"/>
    <n v="1045.42"/>
    <n v="1045.42"/>
    <n v="0"/>
    <n v="418.16800000000006"/>
    <x v="1"/>
  </r>
  <r>
    <n v="1"/>
    <s v="NAMJEŠTAJ"/>
    <x v="1"/>
    <n v="101670"/>
    <s v="R3"/>
    <s v="STOL 160x50x72"/>
    <s v="03.04"/>
    <s v="KOM"/>
    <n v="1"/>
    <n v="1045.42"/>
    <n v="1045.42"/>
    <n v="0"/>
    <n v="418.16800000000006"/>
    <x v="1"/>
  </r>
  <r>
    <n v="1"/>
    <s v="NAMJEŠTAJ"/>
    <x v="1"/>
    <n v="101671"/>
    <s v="R3"/>
    <s v="STOL 160x50x72"/>
    <s v="03.04"/>
    <s v="KOM"/>
    <n v="1"/>
    <n v="1045.42"/>
    <n v="1045.42"/>
    <n v="0"/>
    <n v="418.16800000000006"/>
    <x v="1"/>
  </r>
  <r>
    <n v="1"/>
    <s v="NAMJEŠTAJ"/>
    <x v="1"/>
    <n v="101672"/>
    <s v="R3"/>
    <s v="STOL 160x50x72"/>
    <s v="03.04"/>
    <s v="KOM"/>
    <n v="1"/>
    <n v="1045.42"/>
    <n v="1045.42"/>
    <n v="0"/>
    <n v="418.16800000000006"/>
    <x v="1"/>
  </r>
  <r>
    <n v="1"/>
    <s v="NAMJEŠTAJ"/>
    <x v="1"/>
    <n v="101673"/>
    <s v="R3"/>
    <s v="STOL 160x50x72"/>
    <s v="03.04"/>
    <s v="KOM"/>
    <n v="1"/>
    <n v="1045.42"/>
    <n v="1045.42"/>
    <n v="0"/>
    <n v="418.16800000000006"/>
    <x v="1"/>
  </r>
  <r>
    <n v="1"/>
    <s v="NAMJEŠTAJ"/>
    <x v="1"/>
    <n v="101674"/>
    <s v="R3"/>
    <s v="STOL 160x50x72"/>
    <s v="03.04"/>
    <s v="KOM"/>
    <n v="1"/>
    <n v="1045.42"/>
    <n v="1045.42"/>
    <n v="0"/>
    <n v="418.16800000000006"/>
    <x v="1"/>
  </r>
  <r>
    <n v="1"/>
    <s v="NAMJEŠTAJ"/>
    <x v="1"/>
    <n v="101675"/>
    <s v="R3"/>
    <s v="STOL 160x50x72"/>
    <s v="03.04"/>
    <s v="KOM"/>
    <n v="1"/>
    <n v="1045.42"/>
    <n v="1045.42"/>
    <n v="0"/>
    <n v="418.16800000000006"/>
    <x v="1"/>
  </r>
  <r>
    <n v="1"/>
    <s v="NAMJEŠTAJ"/>
    <x v="1"/>
    <n v="101676"/>
    <s v="R3"/>
    <s v="STOL 160x50x72"/>
    <s v="03.04"/>
    <s v="KOM"/>
    <n v="1"/>
    <n v="1045.42"/>
    <n v="1045.42"/>
    <n v="0"/>
    <n v="418.16800000000006"/>
    <x v="1"/>
  </r>
  <r>
    <n v="1"/>
    <s v="NAMJEŠTAJ"/>
    <x v="1"/>
    <n v="101677"/>
    <s v="R3"/>
    <s v="STOLAC KONF.CRNI"/>
    <n v="10.15"/>
    <s v="KOM"/>
    <n v="1"/>
    <n v="132.5"/>
    <n v="19.32"/>
    <n v="113.18"/>
    <n v="113.18"/>
    <x v="0"/>
  </r>
  <r>
    <n v="1"/>
    <s v="NAMJEŠTAJ"/>
    <x v="1"/>
    <n v="101678"/>
    <s v="R3"/>
    <s v="STOLAC KONF.CRNI"/>
    <n v="10.15"/>
    <s v="KOM"/>
    <n v="1"/>
    <n v="132.5"/>
    <n v="19.32"/>
    <n v="113.18"/>
    <n v="113.18"/>
    <x v="0"/>
  </r>
  <r>
    <n v="1"/>
    <s v="NAMJEŠTAJ"/>
    <x v="1"/>
    <n v="101679"/>
    <s v="R3"/>
    <s v="STOLAC KONF.CRNI"/>
    <n v="10.15"/>
    <s v="KOM"/>
    <n v="1"/>
    <n v="132.5"/>
    <n v="19.32"/>
    <n v="113.18"/>
    <n v="113.18"/>
    <x v="0"/>
  </r>
  <r>
    <n v="1"/>
    <s v="NAMJEŠTAJ"/>
    <x v="1"/>
    <n v="101680"/>
    <s v="R3"/>
    <s v="STOLAC KONF.CRNI"/>
    <n v="10.15"/>
    <s v="KOM"/>
    <n v="1"/>
    <n v="132.5"/>
    <n v="19.32"/>
    <n v="113.18"/>
    <n v="113.18"/>
    <x v="0"/>
  </r>
  <r>
    <n v="1"/>
    <s v="NAMJEŠTAJ"/>
    <x v="1"/>
    <n v="101681"/>
    <s v="R3"/>
    <s v="STOLAC KONF.CRNI"/>
    <n v="10.15"/>
    <s v="KOM"/>
    <n v="1"/>
    <n v="132.5"/>
    <n v="19.32"/>
    <n v="113.18"/>
    <n v="113.18"/>
    <x v="0"/>
  </r>
  <r>
    <n v="1"/>
    <s v="NAMJEŠTAJ"/>
    <x v="1"/>
    <n v="101682"/>
    <s v="R3"/>
    <s v="STOLAC KONF.CRNI"/>
    <n v="10.15"/>
    <s v="KOM"/>
    <n v="1"/>
    <n v="132.5"/>
    <n v="19.32"/>
    <n v="113.18"/>
    <n v="113.18"/>
    <x v="0"/>
  </r>
  <r>
    <n v="1"/>
    <s v="NAMJEŠTAJ"/>
    <x v="1"/>
    <n v="101683"/>
    <s v="R3"/>
    <s v="STOLAC KONF.CRNI"/>
    <n v="10.15"/>
    <s v="KOM"/>
    <n v="1"/>
    <n v="132.5"/>
    <n v="19.32"/>
    <n v="113.18"/>
    <n v="113.18"/>
    <x v="0"/>
  </r>
  <r>
    <n v="1"/>
    <s v="NAMJEŠTAJ"/>
    <x v="1"/>
    <n v="101684"/>
    <s v="R3"/>
    <s v="STOLAC KONF.CRNI"/>
    <n v="10.15"/>
    <s v="KOM"/>
    <n v="1"/>
    <n v="132.5"/>
    <n v="19.32"/>
    <n v="113.18"/>
    <n v="113.18"/>
    <x v="0"/>
  </r>
  <r>
    <n v="1"/>
    <s v="NAMJEŠTAJ"/>
    <x v="1"/>
    <n v="101685"/>
    <s v="R3"/>
    <s v="STOLAC KONF.CRNI"/>
    <n v="10.15"/>
    <s v="KOM"/>
    <n v="1"/>
    <n v="132.5"/>
    <n v="19.32"/>
    <n v="113.18"/>
    <n v="113.18"/>
    <x v="0"/>
  </r>
  <r>
    <n v="1"/>
    <s v="NAMJEŠTAJ"/>
    <x v="1"/>
    <n v="101686"/>
    <s v="R3"/>
    <s v="STOLAC KONF.CRNI"/>
    <n v="10.15"/>
    <s v="KOM"/>
    <n v="1"/>
    <n v="132.5"/>
    <n v="19.32"/>
    <n v="113.18"/>
    <n v="113.18"/>
    <x v="0"/>
  </r>
  <r>
    <n v="1"/>
    <s v="NAMJEŠTAJ"/>
    <x v="1"/>
    <n v="101687"/>
    <s v="R3"/>
    <s v="STOLAC KONF.CRNI"/>
    <n v="10.15"/>
    <s v="KOM"/>
    <n v="1"/>
    <n v="132.5"/>
    <n v="19.32"/>
    <n v="113.18"/>
    <n v="113.18"/>
    <x v="0"/>
  </r>
  <r>
    <n v="1"/>
    <s v="NAMJEŠTAJ"/>
    <x v="1"/>
    <n v="101688"/>
    <s v="R3"/>
    <s v="STOLAC KONF.CRNI"/>
    <n v="10.15"/>
    <s v="KOM"/>
    <n v="1"/>
    <n v="132.5"/>
    <n v="19.32"/>
    <n v="113.18"/>
    <n v="113.18"/>
    <x v="0"/>
  </r>
  <r>
    <n v="1"/>
    <s v="NAMJEŠTAJ"/>
    <x v="1"/>
    <n v="101689"/>
    <s v="R3"/>
    <s v="STOLAC KONF.CRNI"/>
    <n v="10.15"/>
    <s v="KOM"/>
    <n v="1"/>
    <n v="132.5"/>
    <n v="19.32"/>
    <n v="113.18"/>
    <n v="113.18"/>
    <x v="0"/>
  </r>
  <r>
    <n v="1"/>
    <s v="NAMJEŠTAJ"/>
    <x v="1"/>
    <n v="101691"/>
    <s v="R3"/>
    <s v="STOLAC KONF.CRNI"/>
    <n v="10.15"/>
    <s v="KOM"/>
    <n v="1"/>
    <n v="132.5"/>
    <n v="19.32"/>
    <n v="113.18"/>
    <n v="113.18"/>
    <x v="0"/>
  </r>
  <r>
    <n v="1"/>
    <s v="NAMJEŠTAJ"/>
    <x v="1"/>
    <n v="101692"/>
    <s v="R3"/>
    <s v="STOLAC KONF.CRNI"/>
    <n v="10.15"/>
    <s v="KOM"/>
    <n v="1"/>
    <n v="132.5"/>
    <n v="19.32"/>
    <n v="113.18"/>
    <n v="113.18"/>
    <x v="0"/>
  </r>
  <r>
    <n v="1"/>
    <s v="NAMJEŠTAJ"/>
    <x v="1"/>
    <n v="101693"/>
    <s v="R3"/>
    <s v="STOLAC KONF.CRNI"/>
    <n v="10.15"/>
    <s v="KOM"/>
    <n v="1"/>
    <n v="132.5"/>
    <n v="19.32"/>
    <n v="113.18"/>
    <n v="113.18"/>
    <x v="0"/>
  </r>
  <r>
    <n v="1"/>
    <s v="NAMJEŠTAJ"/>
    <x v="1"/>
    <n v="101694"/>
    <s v="R3"/>
    <s v="STOLAC KONF.CRNI"/>
    <n v="10.15"/>
    <s v="KOM"/>
    <n v="1"/>
    <n v="132.5"/>
    <n v="19.32"/>
    <n v="113.18"/>
    <n v="113.18"/>
    <x v="0"/>
  </r>
  <r>
    <n v="1"/>
    <s v="NAMJEŠTAJ"/>
    <x v="1"/>
    <n v="101695"/>
    <s v="R3"/>
    <s v="STOLAC KONF.CRNI"/>
    <n v="10.15"/>
    <s v="KOM"/>
    <n v="1"/>
    <n v="132.5"/>
    <n v="19.32"/>
    <n v="113.18"/>
    <n v="113.18"/>
    <x v="0"/>
  </r>
  <r>
    <n v="1"/>
    <s v="NAMJEŠTAJ"/>
    <x v="1"/>
    <n v="101696"/>
    <s v="R3"/>
    <s v="STOLAC KONF.CRNI"/>
    <n v="10.15"/>
    <s v="KOM"/>
    <n v="1"/>
    <n v="132.5"/>
    <n v="19.32"/>
    <n v="113.18"/>
    <n v="113.18"/>
    <x v="0"/>
  </r>
  <r>
    <n v="1"/>
    <s v="NAMJEŠTAJ"/>
    <x v="1"/>
    <n v="101697"/>
    <s v="R3"/>
    <s v="STOLAC KONF.CRNI"/>
    <n v="10.15"/>
    <s v="KOM"/>
    <n v="1"/>
    <n v="132.5"/>
    <n v="19.32"/>
    <n v="113.18"/>
    <n v="113.18"/>
    <x v="0"/>
  </r>
  <r>
    <n v="1"/>
    <s v="NAMJEŠTAJ"/>
    <x v="1"/>
    <n v="101698"/>
    <s v="R3"/>
    <s v="STOLAC KONF.CRNI"/>
    <n v="10.15"/>
    <s v="KOM"/>
    <n v="1"/>
    <n v="132.5"/>
    <n v="19.32"/>
    <n v="113.18"/>
    <n v="113.18"/>
    <x v="0"/>
  </r>
  <r>
    <n v="1"/>
    <s v="NAMJEŠTAJ"/>
    <x v="1"/>
    <n v="101699"/>
    <s v="R3"/>
    <s v="STOLAC KONF.CRNI"/>
    <n v="10.15"/>
    <s v="KOM"/>
    <n v="1"/>
    <n v="132.5"/>
    <n v="19.32"/>
    <n v="113.18"/>
    <n v="113.18"/>
    <x v="0"/>
  </r>
  <r>
    <n v="1"/>
    <s v="NAMJEŠTAJ"/>
    <x v="1"/>
    <n v="101700"/>
    <s v="R3"/>
    <s v="STOLAC KONF.CRNI"/>
    <n v="10.15"/>
    <s v="KOM"/>
    <n v="1"/>
    <n v="132.5"/>
    <n v="19.32"/>
    <n v="113.18"/>
    <n v="113.18"/>
    <x v="0"/>
  </r>
  <r>
    <n v="1"/>
    <s v="NAMJEŠTAJ"/>
    <x v="1"/>
    <n v="101701"/>
    <s v="R3"/>
    <s v="STOLAC KONF.CRNI"/>
    <n v="10.15"/>
    <s v="KOM"/>
    <n v="1"/>
    <n v="132.5"/>
    <n v="19.32"/>
    <n v="113.18"/>
    <n v="113.18"/>
    <x v="0"/>
  </r>
  <r>
    <n v="1"/>
    <s v="NAMJEŠTAJ"/>
    <x v="1"/>
    <n v="101702"/>
    <s v="R3"/>
    <s v="STOLAC KONF.CRNI"/>
    <n v="10.15"/>
    <s v="KOM"/>
    <n v="1"/>
    <n v="132.5"/>
    <n v="19.32"/>
    <n v="113.18"/>
    <n v="113.18"/>
    <x v="0"/>
  </r>
  <r>
    <n v="1"/>
    <s v="NAMJEŠTAJ"/>
    <x v="1"/>
    <n v="101703"/>
    <s v="R3"/>
    <s v="STOLAC KONF.CRNI"/>
    <n v="10.15"/>
    <s v="KOM"/>
    <n v="1"/>
    <n v="132.5"/>
    <n v="19.32"/>
    <n v="113.18"/>
    <n v="113.18"/>
    <x v="0"/>
  </r>
  <r>
    <n v="1"/>
    <s v="NAMJEŠTAJ"/>
    <x v="1"/>
    <n v="101704"/>
    <s v="R3"/>
    <s v="STOLAC KONF.CRNI"/>
    <n v="10.15"/>
    <s v="KOM"/>
    <n v="1"/>
    <n v="132.5"/>
    <n v="19.32"/>
    <n v="113.18"/>
    <n v="113.18"/>
    <x v="0"/>
  </r>
  <r>
    <n v="1"/>
    <s v="NAMJEŠTAJ"/>
    <x v="1"/>
    <n v="101705"/>
    <s v="R3"/>
    <s v="STOLAC KONF.CRNI"/>
    <n v="10.15"/>
    <s v="KOM"/>
    <n v="1"/>
    <n v="132.5"/>
    <n v="19.32"/>
    <n v="113.18"/>
    <n v="113.18"/>
    <x v="0"/>
  </r>
  <r>
    <n v="1"/>
    <s v="NAMJEŠTAJ"/>
    <x v="1"/>
    <n v="101706"/>
    <s v="R3"/>
    <s v="STOLAC KONF.CRNI"/>
    <n v="10.15"/>
    <s v="KOM"/>
    <n v="1"/>
    <n v="132.5"/>
    <n v="19.32"/>
    <n v="113.18"/>
    <n v="113.18"/>
    <x v="0"/>
  </r>
  <r>
    <n v="1"/>
    <s v="NAMJEŠTAJ"/>
    <x v="1"/>
    <n v="101707"/>
    <s v="R3"/>
    <s v="STOLAC KONFERENCIJSKI LAK"/>
    <n v="12.13"/>
    <s v="KOM"/>
    <n v="1"/>
    <n v="157.94"/>
    <n v="59.22"/>
    <n v="98.72"/>
    <n v="98.72"/>
    <x v="0"/>
  </r>
  <r>
    <n v="1"/>
    <s v="NAMJEŠTAJ"/>
    <x v="1"/>
    <n v="101709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10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11"/>
    <s v="R3"/>
    <s v="STOLAC KONFERENCIJSKI"/>
    <s v="09.13"/>
    <s v="KOM"/>
    <n v="1"/>
    <n v="157.94"/>
    <n v="64.16"/>
    <n v="93.78"/>
    <n v="93.78"/>
    <x v="0"/>
  </r>
  <r>
    <n v="1"/>
    <s v="NAMJEŠTAJ"/>
    <x v="1"/>
    <n v="101712"/>
    <s v="R3"/>
    <s v="STOLAC KONFERENCIJSKI"/>
    <s v="09.13"/>
    <s v="KOM"/>
    <n v="1"/>
    <n v="157.94"/>
    <n v="64.16"/>
    <n v="93.78"/>
    <n v="93.78"/>
    <x v="0"/>
  </r>
  <r>
    <n v="1"/>
    <s v="NAMJEŠTAJ"/>
    <x v="1"/>
    <n v="101713"/>
    <s v="R3"/>
    <s v="STOLAC KONFERENCIJSKI"/>
    <s v="09.13"/>
    <s v="KOM"/>
    <n v="1"/>
    <n v="157.94"/>
    <n v="64.16"/>
    <n v="93.78"/>
    <n v="93.78"/>
    <x v="0"/>
  </r>
  <r>
    <n v="1"/>
    <s v="NAMJEŠTAJ"/>
    <x v="1"/>
    <n v="101714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15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16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17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18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19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20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21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22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23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24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25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26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27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28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29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30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31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32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33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34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35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36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37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38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39"/>
    <s v="R3"/>
    <s v="STOLAC KONFERENCIJSKI"/>
    <s v="04.04"/>
    <s v="KOM"/>
    <n v="1"/>
    <n v="260.77999999999997"/>
    <n v="260.77999999999997"/>
    <n v="0"/>
    <n v="104.312"/>
    <x v="1"/>
  </r>
  <r>
    <n v="1"/>
    <s v="NAMJEŠTAJ"/>
    <x v="1"/>
    <n v="101740"/>
    <s v="R3"/>
    <s v="STOLAC KONFERENCIJSKI"/>
    <s v="09.13"/>
    <s v="KOM"/>
    <n v="1"/>
    <n v="157.88999999999999"/>
    <n v="64.150000000000006"/>
    <n v="93.74"/>
    <n v="93.74"/>
    <x v="0"/>
  </r>
  <r>
    <n v="1"/>
    <s v="NAMJEŠTAJ"/>
    <x v="1"/>
    <n v="101743"/>
    <s v="R3"/>
    <s v="REGAL - VITRINA/PROC."/>
    <s v="01.97"/>
    <s v="KOM"/>
    <n v="1"/>
    <n v="3317.06"/>
    <n v="3317.06"/>
    <n v="0"/>
    <n v="1326.8240000000001"/>
    <x v="1"/>
  </r>
  <r>
    <n v="1"/>
    <s v="NAMJEŠTAJ"/>
    <x v="1"/>
    <n v="101744"/>
    <s v="R3"/>
    <s v="ORMAR KOMBINIRANI VITRINA"/>
    <s v="01.97"/>
    <s v="KOM"/>
    <n v="1"/>
    <n v="1413"/>
    <n v="1413"/>
    <n v="0"/>
    <n v="565.20000000000005"/>
    <x v="1"/>
  </r>
  <r>
    <n v="1"/>
    <s v="NAMJEŠTAJ"/>
    <x v="1"/>
    <n v="101745"/>
    <s v="R3"/>
    <s v="STOL PISAĆI"/>
    <s v="01.97"/>
    <s v="KOM"/>
    <n v="1"/>
    <n v="3391.39"/>
    <n v="3391.39"/>
    <n v="0"/>
    <n v="1356.556"/>
    <x v="1"/>
  </r>
  <r>
    <n v="1"/>
    <s v="NAMJEŠTAJ"/>
    <x v="1"/>
    <n v="101746"/>
    <s v="R3"/>
    <s v="ORMAR KUTNI KOMB."/>
    <s v="06.04"/>
    <s v="KOM"/>
    <n v="1"/>
    <n v="6695.36"/>
    <n v="6695.36"/>
    <n v="0"/>
    <n v="2678.1440000000002"/>
    <x v="1"/>
  </r>
  <r>
    <n v="1"/>
    <s v="NAMJEŠTAJ"/>
    <x v="1"/>
    <n v="101749"/>
    <s v="R3"/>
    <s v="FOTELJA CRNA ,KOŽA"/>
    <s v="06.14"/>
    <s v="KOM"/>
    <n v="1"/>
    <n v="2156.8000000000002"/>
    <n v="674"/>
    <n v="1482.8"/>
    <n v="1482.8"/>
    <x v="0"/>
  </r>
  <r>
    <n v="1"/>
    <s v="NAMJEŠTAJ"/>
    <x v="1"/>
    <n v="101750"/>
    <s v="R3"/>
    <s v="STOLAC KONFER. KOŽNI"/>
    <s v="04.09"/>
    <s v="KOM"/>
    <n v="1"/>
    <n v="1037.6099999999999"/>
    <n v="994.37"/>
    <n v="43.24"/>
    <n v="415.04399999999998"/>
    <x v="1"/>
  </r>
  <r>
    <n v="1"/>
    <s v="NAMJEŠTAJ"/>
    <x v="1"/>
    <n v="101751"/>
    <s v="R3"/>
    <s v="STOLAC KONFER. KOŽNI"/>
    <s v="04.09"/>
    <s v="KOM"/>
    <n v="1"/>
    <n v="1037.6099999999999"/>
    <n v="994.37"/>
    <n v="43.24"/>
    <n v="415.04399999999998"/>
    <x v="1"/>
  </r>
  <r>
    <n v="1"/>
    <s v="NAMJEŠTAJ"/>
    <x v="1"/>
    <n v="101752"/>
    <s v="R3"/>
    <s v="STOLAC KONFER. KOŽNI"/>
    <s v="04.09"/>
    <s v="KOM"/>
    <n v="1"/>
    <n v="1037.6099999999999"/>
    <n v="994.37"/>
    <n v="43.24"/>
    <n v="415.04399999999998"/>
    <x v="1"/>
  </r>
  <r>
    <n v="1"/>
    <s v="NAMJEŠTAJ"/>
    <x v="1"/>
    <n v="101753"/>
    <s v="R3"/>
    <s v="STOLAC KONFER. KOŽNI"/>
    <s v="04.09"/>
    <s v="KOM"/>
    <n v="1"/>
    <n v="1037.6099999999999"/>
    <n v="994.37"/>
    <n v="43.24"/>
    <n v="415.04399999999998"/>
    <x v="1"/>
  </r>
  <r>
    <n v="1"/>
    <s v="NAMJEŠTAJ"/>
    <x v="1"/>
    <n v="101754"/>
    <s v="R3"/>
    <s v="STOLAC KONFER. KOŽNI"/>
    <s v="04.09"/>
    <s v="KOM"/>
    <n v="1"/>
    <n v="1037.6099999999999"/>
    <n v="994.37"/>
    <n v="43.24"/>
    <n v="415.04399999999998"/>
    <x v="1"/>
  </r>
  <r>
    <n v="1"/>
    <s v="NAMJEŠTAJ"/>
    <x v="1"/>
    <n v="101755"/>
    <s v="R3"/>
    <s v="STOLAC KONFER. KOŽNI"/>
    <s v="04.09"/>
    <s v="KOM"/>
    <n v="1"/>
    <n v="1037.6099999999999"/>
    <n v="994.37"/>
    <n v="43.24"/>
    <n v="415.04399999999998"/>
    <x v="1"/>
  </r>
  <r>
    <n v="1"/>
    <s v="NAMJEŠTAJ"/>
    <x v="1"/>
    <n v="101756"/>
    <s v="R3"/>
    <s v="STOL OKRUGLI KONFERENCIJS"/>
    <s v="04.09"/>
    <s v="KOM"/>
    <n v="1"/>
    <n v="1767.14"/>
    <n v="1693.49"/>
    <n v="73.650000000000006"/>
    <n v="706.85600000000011"/>
    <x v="1"/>
  </r>
  <r>
    <n v="1"/>
    <s v="NAMJEŠTAJ"/>
    <x v="1"/>
    <n v="101762"/>
    <s v="R3"/>
    <s v="ORMAR VISOKI S DRV.I ST.V"/>
    <s v="03.07"/>
    <s v="KOM"/>
    <n v="1"/>
    <n v="1930.32"/>
    <n v="1930.32"/>
    <n v="0"/>
    <n v="772.12800000000004"/>
    <x v="1"/>
  </r>
  <r>
    <n v="1"/>
    <s v="NAMJEŠTAJ"/>
    <x v="1"/>
    <n v="101763"/>
    <s v="R3"/>
    <s v="KASETA S 4 LADICE"/>
    <s v="03.98"/>
    <s v="KOM"/>
    <n v="1"/>
    <n v="1281.8800000000001"/>
    <n v="1281.8800000000001"/>
    <n v="0"/>
    <n v="512.75200000000007"/>
    <x v="1"/>
  </r>
  <r>
    <n v="1"/>
    <s v="NAMJEŠTAJ"/>
    <x v="1"/>
    <n v="101764"/>
    <s v="R3"/>
    <s v="STOL RADNI + POLUNOGA"/>
    <s v="03.98"/>
    <s v="KOM"/>
    <n v="1"/>
    <n v="2037.66"/>
    <n v="2037.66"/>
    <n v="0"/>
    <n v="815.06400000000008"/>
    <x v="1"/>
  </r>
  <r>
    <n v="1"/>
    <s v="NAMJEŠTAJ"/>
    <x v="1"/>
    <n v="101765"/>
    <s v="R3"/>
    <s v="ORMAR S DVOJA VRATA"/>
    <s v="03.98"/>
    <s v="KOM"/>
    <n v="1"/>
    <n v="1417.95"/>
    <n v="1417.95"/>
    <n v="0"/>
    <n v="567.18000000000006"/>
    <x v="1"/>
  </r>
  <r>
    <n v="1"/>
    <s v="NAMJEŠTAJ"/>
    <x v="1"/>
    <n v="101766"/>
    <s v="R3"/>
    <s v="ORMAR DRVENA VRATA"/>
    <s v="03.98"/>
    <s v="KOM"/>
    <n v="1"/>
    <n v="1124.31"/>
    <n v="1124.31"/>
    <n v="0"/>
    <n v="449.72399999999999"/>
    <x v="1"/>
  </r>
  <r>
    <n v="1"/>
    <s v="NAMJEŠTAJ"/>
    <x v="1"/>
    <n v="101769"/>
    <s v="R3"/>
    <s v="STOLAC UREDSKI"/>
    <s v="04.14"/>
    <s v="KOM"/>
    <n v="1"/>
    <n v="735.11"/>
    <n v="245.04"/>
    <n v="490.07"/>
    <n v="490.07"/>
    <x v="0"/>
  </r>
  <r>
    <n v="1"/>
    <s v="NAMJEŠTAJ"/>
    <x v="1"/>
    <n v="101779"/>
    <s v="R3"/>
    <s v="POLUFOTELJA MET. NOGE"/>
    <s v="01.97"/>
    <s v="KOM"/>
    <n v="1"/>
    <n v="452.19"/>
    <n v="452.19"/>
    <n v="0"/>
    <n v="180.876"/>
    <x v="1"/>
  </r>
  <r>
    <n v="1"/>
    <s v="NAMJEŠTAJ"/>
    <x v="1"/>
    <n v="101780"/>
    <s v="R3"/>
    <s v="POLUFOTELJA MET. NOGE"/>
    <s v="01.97"/>
    <s v="KOM"/>
    <n v="1"/>
    <n v="452.19"/>
    <n v="452.19"/>
    <n v="0"/>
    <n v="180.876"/>
    <x v="1"/>
  </r>
  <r>
    <n v="1"/>
    <s v="NAMJEŠTAJ"/>
    <x v="1"/>
    <n v="101781"/>
    <s v="R3"/>
    <s v="POLUFOTELJA MET. NOGE"/>
    <s v="01.97"/>
    <s v="KOM"/>
    <n v="1"/>
    <n v="452.19"/>
    <n v="452.19"/>
    <n v="0"/>
    <n v="180.876"/>
    <x v="1"/>
  </r>
  <r>
    <n v="1"/>
    <s v="NAMJEŠTAJ"/>
    <x v="1"/>
    <n v="101782"/>
    <s v="R3"/>
    <s v="FOTELJA UREDSKA"/>
    <n v="11.05"/>
    <s v="KOM"/>
    <n v="1"/>
    <n v="1884.17"/>
    <n v="1884.17"/>
    <n v="0"/>
    <n v="753.66800000000012"/>
    <x v="1"/>
  </r>
  <r>
    <n v="1"/>
    <s v="NAMJEŠTAJ"/>
    <x v="1"/>
    <n v="101785"/>
    <s v="R3"/>
    <s v="POKRETNA KAZETA"/>
    <s v="03.07"/>
    <s v="KOM"/>
    <n v="1"/>
    <n v="799.83"/>
    <n v="799.83"/>
    <n v="0"/>
    <n v="319.93200000000002"/>
    <x v="1"/>
  </r>
  <r>
    <n v="1"/>
    <s v="NAMJEŠTAJ"/>
    <x v="1"/>
    <n v="101786"/>
    <s v="R3"/>
    <s v="ORMARIĆ NISKI S DRV.VRATI"/>
    <s v="03.07"/>
    <s v="KOM"/>
    <n v="1"/>
    <n v="830.97"/>
    <n v="830.97"/>
    <n v="0"/>
    <n v="332.38800000000003"/>
    <x v="1"/>
  </r>
  <r>
    <n v="1"/>
    <s v="NAMJEŠTAJ"/>
    <x v="1"/>
    <n v="101787"/>
    <s v="R3"/>
    <s v="ORMAR SREDNJI S DRV.VRATI"/>
    <s v="03.07"/>
    <s v="KOM"/>
    <n v="1"/>
    <n v="1230.3499999999999"/>
    <n v="1230.3499999999999"/>
    <n v="0"/>
    <n v="492.14"/>
    <x v="1"/>
  </r>
  <r>
    <n v="1"/>
    <s v="NAMJEŠTAJ"/>
    <x v="1"/>
    <n v="101790"/>
    <s v="R3"/>
    <s v="STOL CRNI KAMNIK/PROC."/>
    <s v="01.97"/>
    <s v="KOM"/>
    <n v="1"/>
    <n v="476.98"/>
    <n v="476.98"/>
    <n v="0"/>
    <n v="190.79200000000003"/>
    <x v="1"/>
  </r>
  <r>
    <n v="1"/>
    <s v="NAMJEŠTAJ"/>
    <x v="1"/>
    <n v="101793"/>
    <s v="R3"/>
    <s v="STOLIĆ-ORMARIĆ"/>
    <s v="04.07"/>
    <s v="KOM"/>
    <n v="1"/>
    <n v="259"/>
    <n v="259"/>
    <n v="0"/>
    <n v="103.60000000000001"/>
    <x v="1"/>
  </r>
  <r>
    <n v="1"/>
    <s v="NAMJEŠTAJ"/>
    <x v="1"/>
    <n v="101794"/>
    <s v="R3"/>
    <s v="RADNI STOL 140x80x72"/>
    <n v="10.02"/>
    <s v="KOM"/>
    <n v="1"/>
    <n v="945.38"/>
    <n v="945.38"/>
    <n v="0"/>
    <n v="378.15200000000004"/>
    <x v="1"/>
  </r>
  <r>
    <n v="1"/>
    <s v="NAMJEŠTAJ"/>
    <x v="1"/>
    <n v="101795"/>
    <s v="R3"/>
    <s v="KUTNI DODATAK 90 BA/PSEI*"/>
    <n v="10.02"/>
    <s v="KOM"/>
    <n v="1"/>
    <n v="485.32"/>
    <n v="485.32"/>
    <n v="0"/>
    <n v="194.12800000000001"/>
    <x v="1"/>
  </r>
  <r>
    <n v="1"/>
    <s v="NAMJEŠTAJ"/>
    <x v="1"/>
    <n v="101796"/>
    <s v="R3"/>
    <s v="STOL KONF.DODATAK(RAD.PLO"/>
    <n v="10.02"/>
    <s v="KOM"/>
    <n v="1"/>
    <n v="1022.24"/>
    <n v="1022.24"/>
    <n v="0"/>
    <n v="408.89600000000002"/>
    <x v="1"/>
  </r>
  <r>
    <n v="1"/>
    <s v="NAMJEŠTAJ"/>
    <x v="1"/>
    <n v="101797"/>
    <s v="R3"/>
    <s v="RADNI STOL 80x80x72"/>
    <n v="10.02"/>
    <s v="KOM"/>
    <n v="1"/>
    <n v="749.93"/>
    <n v="749.93"/>
    <n v="0"/>
    <n v="299.97199999999998"/>
    <x v="1"/>
  </r>
  <r>
    <n v="1"/>
    <s v="NAMJEŠTAJ"/>
    <x v="1"/>
    <n v="101798"/>
    <s v="R3"/>
    <s v="FOTELJA UREDSKA"/>
    <s v="04.07"/>
    <s v="KOM"/>
    <n v="1"/>
    <n v="423.83"/>
    <n v="423.83"/>
    <n v="0"/>
    <n v="169.53200000000001"/>
    <x v="1"/>
  </r>
  <r>
    <n v="1"/>
    <s v="NAMJEŠTAJ"/>
    <x v="1"/>
    <n v="101800"/>
    <s v="R3"/>
    <s v="STOLAC KONFEREN.VALENCIA"/>
    <n v="10.02"/>
    <s v="KOM"/>
    <n v="1"/>
    <n v="382.1"/>
    <n v="382.1"/>
    <n v="0"/>
    <n v="152.84"/>
    <x v="1"/>
  </r>
  <r>
    <n v="1"/>
    <s v="NAMJEŠTAJ"/>
    <x v="1"/>
    <n v="101801"/>
    <s v="R3"/>
    <s v="STOLAC KONFEREN.VALENCIA"/>
    <n v="10.02"/>
    <s v="KOM"/>
    <n v="1"/>
    <n v="382.1"/>
    <n v="382.1"/>
    <n v="0"/>
    <n v="152.84"/>
    <x v="1"/>
  </r>
  <r>
    <n v="1"/>
    <s v="NAMJEŠTAJ"/>
    <x v="1"/>
    <n v="101802"/>
    <s v="R3"/>
    <s v="POKRETNA KAZETA BAK/PR31"/>
    <n v="10.02"/>
    <s v="KOM"/>
    <n v="1"/>
    <n v="1070.55"/>
    <n v="1070.55"/>
    <n v="0"/>
    <n v="428.22"/>
    <x v="1"/>
  </r>
  <r>
    <n v="1"/>
    <s v="NAMJEŠTAJ"/>
    <x v="1"/>
    <n v="101803"/>
    <s v="R3"/>
    <s v="ORMAR 90x47x147H"/>
    <n v="10.02"/>
    <s v="KOM"/>
    <n v="1"/>
    <n v="3107.34"/>
    <n v="3107.34"/>
    <n v="0"/>
    <n v="1242.9360000000001"/>
    <x v="1"/>
  </r>
  <r>
    <n v="1"/>
    <s v="NAMJEŠTAJ"/>
    <x v="1"/>
    <n v="101805"/>
    <s v="R3"/>
    <s v="STOL ZELENI"/>
    <s v="01.05"/>
    <s v="KOM"/>
    <n v="1"/>
    <n v="961"/>
    <n v="961"/>
    <n v="0"/>
    <n v="384.40000000000003"/>
    <x v="1"/>
  </r>
  <r>
    <n v="1"/>
    <s v="NAMJEŠTAJ"/>
    <x v="1"/>
    <n v="101806"/>
    <s v="R3"/>
    <s v="STOL VELIKI SMEĐI"/>
    <s v="01.05"/>
    <s v="KOM"/>
    <n v="1"/>
    <n v="282.68"/>
    <n v="282.68"/>
    <n v="0"/>
    <n v="113.072"/>
    <x v="1"/>
  </r>
  <r>
    <n v="1"/>
    <s v="NAMJEŠTAJ"/>
    <x v="1"/>
    <n v="101807"/>
    <s v="R3"/>
    <s v="STOL STARI ZA INSTRUMENTE"/>
    <s v="01.05"/>
    <s v="KOM"/>
    <n v="1"/>
    <n v="112.98"/>
    <n v="112.98"/>
    <n v="0"/>
    <n v="45.192000000000007"/>
    <x v="1"/>
  </r>
  <r>
    <n v="1"/>
    <s v="NAMJEŠTAJ"/>
    <x v="1"/>
    <n v="101809"/>
    <s v="R3"/>
    <s v="KLUPA ŠKOLSKA"/>
    <s v="01.97"/>
    <s v="KOM"/>
    <n v="1"/>
    <n v="217.46"/>
    <n v="217.46"/>
    <n v="0"/>
    <n v="86.984000000000009"/>
    <x v="1"/>
  </r>
  <r>
    <n v="1"/>
    <s v="NAMJEŠTAJ"/>
    <x v="1"/>
    <n v="101810"/>
    <s v="R3"/>
    <s v="STOL PISAĆI"/>
    <s v="01.97"/>
    <s v="KOM"/>
    <n v="1"/>
    <n v="2209.9699999999998"/>
    <n v="2209.9699999999998"/>
    <n v="0"/>
    <n v="883.98799999999994"/>
    <x v="1"/>
  </r>
  <r>
    <n v="1"/>
    <s v="NAMJEŠTAJ"/>
    <x v="1"/>
    <n v="101811"/>
    <s v="R3"/>
    <s v="STOL PISAĆI/PROC."/>
    <s v="01.97"/>
    <s v="KOM"/>
    <n v="1"/>
    <n v="1695.68"/>
    <n v="1695.68"/>
    <n v="0"/>
    <n v="678.27200000000005"/>
    <x v="1"/>
  </r>
  <r>
    <n v="1"/>
    <s v="NAMJEŠTAJ"/>
    <x v="1"/>
    <n v="101813"/>
    <s v="R3"/>
    <s v="KLUPA ŠKOLSKA"/>
    <s v="01.97"/>
    <s v="KOM"/>
    <n v="1"/>
    <n v="274.14"/>
    <n v="274.14"/>
    <n v="0"/>
    <n v="109.65600000000001"/>
    <x v="1"/>
  </r>
  <r>
    <n v="1"/>
    <s v="NAMJEŠTAJ"/>
    <x v="1"/>
    <n v="101815"/>
    <s v="R3"/>
    <s v="ORMAR METALNI ZELENI"/>
    <s v="01.97"/>
    <s v="KOM"/>
    <n v="1"/>
    <n v="1053.48"/>
    <n v="1053.48"/>
    <n v="0"/>
    <n v="421.39200000000005"/>
    <x v="1"/>
  </r>
  <r>
    <n v="1"/>
    <s v="NAMJEŠTAJ"/>
    <x v="1"/>
    <n v="101816"/>
    <s v="R3"/>
    <s v="ORMAR METALNI ZELENI"/>
    <s v="01.97"/>
    <s v="KOM"/>
    <n v="1"/>
    <n v="1053.48"/>
    <n v="1053.48"/>
    <n v="0"/>
    <n v="421.39200000000005"/>
    <x v="1"/>
  </r>
  <r>
    <n v="1"/>
    <s v="NAMJEŠTAJ"/>
    <x v="1"/>
    <n v="101817"/>
    <s v="R3"/>
    <s v="ORMAR METALNI ZELENI"/>
    <s v="01.97"/>
    <s v="KOM"/>
    <n v="1"/>
    <n v="1053.48"/>
    <n v="1053.48"/>
    <n v="0"/>
    <n v="421.39200000000005"/>
    <x v="1"/>
  </r>
  <r>
    <n v="1"/>
    <s v="NAMJEŠTAJ"/>
    <x v="1"/>
    <n v="101818"/>
    <s v="R3"/>
    <s v="KLUPA ŠKOLSKA"/>
    <s v="01.97"/>
    <s v="KOM"/>
    <n v="1"/>
    <n v="217.46"/>
    <n v="217.46"/>
    <n v="0"/>
    <n v="86.984000000000009"/>
    <x v="1"/>
  </r>
  <r>
    <n v="1"/>
    <s v="NAMJEŠTAJ"/>
    <x v="1"/>
    <n v="101820"/>
    <s v="R3"/>
    <s v="STOL PISAĆI/PROC."/>
    <s v="01.97"/>
    <s v="KOM"/>
    <n v="1"/>
    <n v="1695.68"/>
    <n v="1695.68"/>
    <n v="0"/>
    <n v="678.27200000000005"/>
    <x v="1"/>
  </r>
  <r>
    <n v="1"/>
    <s v="NAMJEŠTAJ"/>
    <x v="1"/>
    <n v="101825"/>
    <s v="R3"/>
    <s v="STOLAC SA TEKSTILOM"/>
    <s v="01.05"/>
    <s v="KOM"/>
    <n v="1"/>
    <n v="695.3"/>
    <n v="695.3"/>
    <n v="0"/>
    <n v="278.12"/>
    <x v="1"/>
  </r>
  <r>
    <n v="1"/>
    <s v="NAMJEŠTAJ"/>
    <x v="1"/>
    <n v="101826"/>
    <s v="R3"/>
    <s v="STOLAC SA TEKSTILOM"/>
    <s v="01.05"/>
    <s v="KOM"/>
    <n v="1"/>
    <n v="695.3"/>
    <n v="695.3"/>
    <n v="0"/>
    <n v="278.12"/>
    <x v="1"/>
  </r>
  <r>
    <n v="1"/>
    <s v="NAMJEŠTAJ"/>
    <x v="1"/>
    <n v="101828"/>
    <s v="R3"/>
    <s v="STOLAC SIVI PLASTIČNI"/>
    <s v="01.05"/>
    <s v="KOM"/>
    <n v="1"/>
    <n v="424.65"/>
    <n v="424.65"/>
    <n v="0"/>
    <n v="169.86"/>
    <x v="1"/>
  </r>
  <r>
    <n v="1"/>
    <s v="NAMJEŠTAJ"/>
    <x v="1"/>
    <n v="101849"/>
    <s v="R3"/>
    <s v="STOLAC KONFERENCIJSKI"/>
    <n v="11.15"/>
    <s v="KOM"/>
    <n v="1"/>
    <n v="750"/>
    <n v="94.27"/>
    <n v="655.73"/>
    <n v="655.73"/>
    <x v="0"/>
  </r>
  <r>
    <n v="1"/>
    <s v="NAMJEŠTAJ"/>
    <x v="1"/>
    <n v="101850"/>
    <s v="R3"/>
    <s v="STOLAC KONFERENCIJSKI"/>
    <n v="11.15"/>
    <s v="KOM"/>
    <n v="1"/>
    <n v="750"/>
    <n v="94.27"/>
    <n v="655.73"/>
    <n v="655.73"/>
    <x v="0"/>
  </r>
  <r>
    <n v="1"/>
    <s v="NAMJEŠTAJ"/>
    <x v="1"/>
    <n v="101851"/>
    <s v="R3"/>
    <s v="STOLAC KONFERENCIJSKI"/>
    <n v="11.15"/>
    <s v="KOM"/>
    <n v="1"/>
    <n v="750"/>
    <n v="94.27"/>
    <n v="655.73"/>
    <n v="655.73"/>
    <x v="0"/>
  </r>
  <r>
    <n v="1"/>
    <s v="NAMJEŠTAJ"/>
    <x v="1"/>
    <n v="101852"/>
    <s v="R3"/>
    <s v="STOLAC KONFERENCIJSKI"/>
    <n v="11.15"/>
    <s v="KOM"/>
    <n v="1"/>
    <n v="750"/>
    <n v="94.27"/>
    <n v="655.73"/>
    <n v="655.73"/>
    <x v="0"/>
  </r>
  <r>
    <n v="1"/>
    <s v="NAMJEŠTAJ"/>
    <x v="1"/>
    <n v="101855"/>
    <s v="R3"/>
    <s v="PLOČA ŠKOLSKA/PROC."/>
    <s v="01.97"/>
    <s v="KOM"/>
    <n v="1"/>
    <n v="1130.45"/>
    <n v="1130.45"/>
    <n v="0"/>
    <n v="452.18000000000006"/>
    <x v="1"/>
  </r>
  <r>
    <n v="1"/>
    <s v="NAMJEŠTAJ"/>
    <x v="1"/>
    <n v="101857"/>
    <s v="R3"/>
    <s v="VITRINA"/>
    <s v="04.01"/>
    <s v="KOM"/>
    <n v="1"/>
    <n v="2314.58"/>
    <n v="2314.58"/>
    <n v="0"/>
    <n v="925.83199999999999"/>
    <x v="1"/>
  </r>
  <r>
    <n v="1"/>
    <s v="NAMJEŠTAJ"/>
    <x v="1"/>
    <n v="101858"/>
    <s v="R3"/>
    <s v="VITRINA"/>
    <s v="04.01"/>
    <s v="KOM"/>
    <n v="1"/>
    <n v="2314.58"/>
    <n v="2314.58"/>
    <n v="0"/>
    <n v="925.83199999999999"/>
    <x v="1"/>
  </r>
  <r>
    <n v="1"/>
    <s v="NAMJEŠTAJ"/>
    <x v="1"/>
    <n v="101859"/>
    <s v="R3"/>
    <s v="ORMARIĆ NISKI S VRATIMA"/>
    <s v="04.01"/>
    <s v="KOM"/>
    <n v="1"/>
    <n v="1190.24"/>
    <n v="1190.24"/>
    <n v="0"/>
    <n v="476.096"/>
    <x v="1"/>
  </r>
  <r>
    <n v="1"/>
    <s v="NAMJEŠTAJ"/>
    <x v="1"/>
    <n v="101860"/>
    <s v="R3"/>
    <s v="ORMARIĆ NISKI S VRATIMA"/>
    <s v="04.01"/>
    <s v="KOM"/>
    <n v="1"/>
    <n v="1190.24"/>
    <n v="1190.24"/>
    <n v="0"/>
    <n v="476.096"/>
    <x v="1"/>
  </r>
  <r>
    <n v="1"/>
    <s v="NAMJEŠTAJ"/>
    <x v="1"/>
    <n v="101862"/>
    <s v="R3"/>
    <s v="KOMODA-DAKTILO"/>
    <s v="04.01"/>
    <s v="KOM"/>
    <n v="1"/>
    <n v="1748.02"/>
    <n v="1748.02"/>
    <n v="0"/>
    <n v="699.20800000000008"/>
    <x v="1"/>
  </r>
  <r>
    <n v="1"/>
    <s v="NAMJEŠTAJ"/>
    <x v="1"/>
    <n v="101863"/>
    <s v="R3"/>
    <s v="STOL POMOĆNI"/>
    <s v="04.01"/>
    <s v="KOM"/>
    <n v="1"/>
    <n v="1809.5"/>
    <n v="1809.5"/>
    <n v="0"/>
    <n v="723.80000000000007"/>
    <x v="1"/>
  </r>
  <r>
    <n v="1"/>
    <s v="NAMJEŠTAJ"/>
    <x v="1"/>
    <n v="101864"/>
    <s v="R3"/>
    <s v="STOL RADNI BEZ LADICA"/>
    <s v="04.01"/>
    <s v="KOM"/>
    <n v="1"/>
    <n v="2398.0300000000002"/>
    <n v="2398.0300000000002"/>
    <n v="0"/>
    <n v="959.2120000000001"/>
    <x v="1"/>
  </r>
  <r>
    <n v="1"/>
    <s v="NAMJEŠTAJ"/>
    <x v="1"/>
    <n v="101865"/>
    <s v="R3"/>
    <s v="STOLAC UREDSKI TIMO"/>
    <s v="04.13"/>
    <s v="KOM"/>
    <n v="1"/>
    <n v="298.83999999999997"/>
    <n v="136.97999999999999"/>
    <n v="161.86000000000001"/>
    <n v="161.86000000000001"/>
    <x v="0"/>
  </r>
  <r>
    <n v="1"/>
    <s v="NAMJEŠTAJ"/>
    <x v="1"/>
    <n v="101870"/>
    <s v="R3"/>
    <s v="FOTELJA UREDSKA KOŽNA"/>
    <s v="04.01"/>
    <s v="KOM"/>
    <n v="1"/>
    <n v="1421.91"/>
    <n v="1421.91"/>
    <n v="0"/>
    <n v="568.76400000000001"/>
    <x v="1"/>
  </r>
  <r>
    <n v="1"/>
    <s v="NAMJEŠTAJ"/>
    <x v="1"/>
    <n v="101871"/>
    <s v="R3"/>
    <s v="STOLICA DAKTILO S RUKONAS"/>
    <s v="04.01"/>
    <s v="KOM"/>
    <n v="1"/>
    <n v="613.78"/>
    <n v="613.78"/>
    <n v="0"/>
    <n v="245.512"/>
    <x v="1"/>
  </r>
  <r>
    <n v="1"/>
    <s v="NAMJEŠTAJ"/>
    <x v="1"/>
    <n v="101906"/>
    <s v="R3"/>
    <s v="STOLAC KONF.CRNI"/>
    <n v="10.15"/>
    <s v="KOM"/>
    <n v="1"/>
    <n v="132.5"/>
    <n v="19.32"/>
    <n v="113.18"/>
    <n v="113.18"/>
    <x v="0"/>
  </r>
  <r>
    <n v="1"/>
    <s v="NAMJEŠTAJ"/>
    <x v="1"/>
    <n v="101907"/>
    <s v="R3"/>
    <s v="STOL ZA MAKETU 120x90x72"/>
    <s v="04.04"/>
    <s v="KOM"/>
    <n v="1"/>
    <n v="760.3"/>
    <n v="760.3"/>
    <n v="0"/>
    <n v="304.12"/>
    <x v="1"/>
  </r>
  <r>
    <n v="1"/>
    <s v="NAMJEŠTAJ"/>
    <x v="1"/>
    <n v="101908"/>
    <s v="R3"/>
    <s v="STOL 160x50x72"/>
    <s v="03.04"/>
    <s v="KOM"/>
    <n v="1"/>
    <n v="1045.42"/>
    <n v="1045.42"/>
    <n v="0"/>
    <n v="418.16800000000006"/>
    <x v="1"/>
  </r>
  <r>
    <n v="1"/>
    <s v="NAMJEŠTAJ"/>
    <x v="1"/>
    <n v="101909"/>
    <s v="R3"/>
    <s v="STOL 80x50x72"/>
    <s v="04.04"/>
    <s v="KOM"/>
    <n v="1"/>
    <n v="708.15"/>
    <n v="708.15"/>
    <n v="0"/>
    <n v="283.26"/>
    <x v="1"/>
  </r>
  <r>
    <n v="1"/>
    <s v="NAMJEŠTAJ"/>
    <x v="1"/>
    <n v="102000"/>
    <s v="R2"/>
    <s v="STOL RADNI S LADICAMA"/>
    <s v="01.97"/>
    <s v="KOM"/>
    <n v="1"/>
    <n v="678.21"/>
    <n v="678.21"/>
    <n v="0"/>
    <n v="271.28400000000005"/>
    <x v="1"/>
  </r>
  <r>
    <n v="1"/>
    <s v="NAMJEŠTAJ"/>
    <x v="1"/>
    <n v="102001"/>
    <s v="R2"/>
    <s v="STOL PISAĆI"/>
    <s v="01.97"/>
    <s v="KOM"/>
    <n v="1"/>
    <n v="565.23"/>
    <n v="565.23"/>
    <n v="0"/>
    <n v="226.09200000000001"/>
    <x v="1"/>
  </r>
  <r>
    <n v="1"/>
    <s v="NAMJEŠTAJ"/>
    <x v="1"/>
    <n v="102002"/>
    <s v="R2"/>
    <s v="ORMARIĆ S LADICAMA"/>
    <s v="01.97"/>
    <s v="KOM"/>
    <n v="1"/>
    <n v="226.09"/>
    <n v="226.09"/>
    <n v="0"/>
    <n v="90.436000000000007"/>
    <x v="1"/>
  </r>
  <r>
    <n v="1"/>
    <s v="NAMJEŠTAJ"/>
    <x v="1"/>
    <n v="102003"/>
    <s v="R2"/>
    <s v="ORMARIĆ S LADICAMA"/>
    <s v="01.97"/>
    <s v="KOM"/>
    <n v="1"/>
    <n v="226.09"/>
    <n v="226.09"/>
    <n v="0"/>
    <n v="90.436000000000007"/>
    <x v="1"/>
  </r>
  <r>
    <n v="1"/>
    <s v="NAMJEŠTAJ"/>
    <x v="1"/>
    <n v="102004"/>
    <s v="R2"/>
    <s v="ORMAR ZA KNJIGE"/>
    <s v="01.97"/>
    <s v="KOM"/>
    <n v="1"/>
    <n v="339.11"/>
    <n v="339.11"/>
    <n v="0"/>
    <n v="135.64400000000001"/>
    <x v="1"/>
  </r>
  <r>
    <n v="1"/>
    <s v="NAMJEŠTAJ"/>
    <x v="1"/>
    <n v="102005"/>
    <s v="R2"/>
    <s v="ORMAR ZA KNJIGE"/>
    <s v="01.97"/>
    <s v="KOM"/>
    <n v="1"/>
    <n v="339.1"/>
    <n v="339.1"/>
    <n v="0"/>
    <n v="135.64000000000001"/>
    <x v="1"/>
  </r>
  <r>
    <n v="1"/>
    <s v="NAMJEŠTAJ"/>
    <x v="1"/>
    <n v="102006"/>
    <s v="R2"/>
    <s v="ORMAR ZA KNJIGE"/>
    <s v="01.97"/>
    <s v="KOM"/>
    <n v="1"/>
    <n v="565.23"/>
    <n v="565.23"/>
    <n v="0"/>
    <n v="226.09200000000001"/>
    <x v="1"/>
  </r>
  <r>
    <n v="1"/>
    <s v="NAMJEŠTAJ"/>
    <x v="1"/>
    <n v="102007"/>
    <s v="R2"/>
    <s v="ORMAR ZA KNJIGE"/>
    <s v="01.97"/>
    <s v="KOM"/>
    <n v="1"/>
    <n v="452.1"/>
    <n v="452.1"/>
    <n v="0"/>
    <n v="180.84000000000003"/>
    <x v="1"/>
  </r>
  <r>
    <n v="1"/>
    <s v="NAMJEŠTAJ"/>
    <x v="1"/>
    <n v="102008"/>
    <s v="R2"/>
    <s v="ORMAR ZA KNJIGE"/>
    <s v="01.97"/>
    <s v="KOM"/>
    <n v="1"/>
    <n v="565.23"/>
    <n v="565.23"/>
    <n v="0"/>
    <n v="226.09200000000001"/>
    <x v="1"/>
  </r>
  <r>
    <n v="1"/>
    <s v="NAMJEŠTAJ"/>
    <x v="1"/>
    <n v="102009"/>
    <s v="R2"/>
    <s v="STOLICA S NASLONOM"/>
    <s v="01.97"/>
    <s v="KOM"/>
    <n v="1"/>
    <n v="113.05"/>
    <n v="113.05"/>
    <n v="0"/>
    <n v="45.22"/>
    <x v="1"/>
  </r>
  <r>
    <n v="1"/>
    <s v="NAMJEŠTAJ"/>
    <x v="1"/>
    <n v="102010"/>
    <s v="R2"/>
    <s v="STOLICA S NASLONOM"/>
    <s v="01.97"/>
    <s v="KOM"/>
    <n v="1"/>
    <n v="113.05"/>
    <n v="113.05"/>
    <n v="0"/>
    <n v="45.22"/>
    <x v="1"/>
  </r>
  <r>
    <n v="1"/>
    <s v="NAMJEŠTAJ"/>
    <x v="1"/>
    <n v="102011"/>
    <s v="R2"/>
    <s v="STOLAC UREDSKI CRNI"/>
    <n v="11.13"/>
    <s v="KOM"/>
    <n v="1"/>
    <n v="5300.07"/>
    <n v="2042.74"/>
    <n v="3257.33"/>
    <n v="3257.33"/>
    <x v="0"/>
  </r>
  <r>
    <n v="1"/>
    <s v="NAMJEŠTAJ"/>
    <x v="1"/>
    <n v="102012"/>
    <s v="R2"/>
    <s v="FOTELJA CRNA"/>
    <s v="01.97"/>
    <s v="KOM"/>
    <n v="1"/>
    <n v="112.98"/>
    <n v="112.98"/>
    <n v="0"/>
    <n v="45.192000000000007"/>
    <x v="1"/>
  </r>
  <r>
    <n v="1"/>
    <s v="NAMJEŠTAJ"/>
    <x v="1"/>
    <n v="102015"/>
    <s v="R2"/>
    <s v="STOLICA BEZ NASLONA STARA"/>
    <s v="01.97"/>
    <s v="KOM"/>
    <n v="1"/>
    <n v="56.51"/>
    <n v="56.51"/>
    <n v="0"/>
    <n v="22.603999999999999"/>
    <x v="1"/>
  </r>
  <r>
    <n v="1"/>
    <s v="NAMJEŠTAJ"/>
    <x v="1"/>
    <n v="102016"/>
    <s v="R2"/>
    <s v="STOLICA BEZ NASLONA NOVA"/>
    <s v="01.97"/>
    <s v="KOM"/>
    <n v="1"/>
    <n v="56.52"/>
    <n v="56.52"/>
    <n v="0"/>
    <n v="22.608000000000004"/>
    <x v="1"/>
  </r>
  <r>
    <n v="1"/>
    <s v="NAMJEŠTAJ"/>
    <x v="1"/>
    <n v="102017"/>
    <s v="R2"/>
    <s v="STOLČICA BEZ NASLONA NOVA"/>
    <s v="01.97"/>
    <s v="KOM"/>
    <n v="1"/>
    <n v="56.52"/>
    <n v="56.52"/>
    <n v="0"/>
    <n v="22.608000000000004"/>
    <x v="1"/>
  </r>
  <r>
    <n v="1"/>
    <s v="NAMJEŠTAJ"/>
    <x v="1"/>
    <n v="102021"/>
    <s v="R2"/>
    <s v="ORMAR ZA KNJIGE"/>
    <s v="01.97"/>
    <s v="KOM"/>
    <n v="1"/>
    <n v="339.11"/>
    <n v="339.11"/>
    <n v="0"/>
    <n v="135.64400000000001"/>
    <x v="1"/>
  </r>
  <r>
    <n v="1"/>
    <s v="NAMJEŠTAJ"/>
    <x v="1"/>
    <n v="102022"/>
    <s v="R2"/>
    <s v="VITRINA"/>
    <s v="01.97"/>
    <s v="KOM"/>
    <n v="1"/>
    <n v="452.1"/>
    <n v="452.1"/>
    <n v="0"/>
    <n v="180.84000000000003"/>
    <x v="1"/>
  </r>
  <r>
    <n v="1"/>
    <s v="NAMJEŠTAJ"/>
    <x v="1"/>
    <n v="102023"/>
    <s v="R2"/>
    <s v="ORMAR ZA KNJIGE"/>
    <s v="01.97"/>
    <s v="KOM"/>
    <n v="1"/>
    <n v="565.22"/>
    <n v="565.22"/>
    <n v="0"/>
    <n v="226.08800000000002"/>
    <x v="1"/>
  </r>
  <r>
    <n v="1"/>
    <s v="NAMJEŠTAJ"/>
    <x v="1"/>
    <n v="102024"/>
    <s v="R2"/>
    <s v="ORMAR ZA KNJIGE"/>
    <s v="01.97"/>
    <s v="KOM"/>
    <n v="1"/>
    <n v="452.1"/>
    <n v="452.1"/>
    <n v="0"/>
    <n v="180.84000000000003"/>
    <x v="1"/>
  </r>
  <r>
    <n v="1"/>
    <s v="NAMJEŠTAJ"/>
    <x v="1"/>
    <n v="102025"/>
    <s v="R2"/>
    <s v="ORMAR ZA KNJIGE"/>
    <s v="01.97"/>
    <s v="KOM"/>
    <n v="1"/>
    <n v="565.22"/>
    <n v="565.22"/>
    <n v="0"/>
    <n v="226.08800000000002"/>
    <x v="1"/>
  </r>
  <r>
    <n v="1"/>
    <s v="NAMJEŠTAJ"/>
    <x v="1"/>
    <n v="102026"/>
    <s v="R2"/>
    <s v="STOL ISPITNI PULT"/>
    <s v="01.97"/>
    <s v="KOM"/>
    <n v="1"/>
    <n v="565.22"/>
    <n v="565.22"/>
    <n v="0"/>
    <n v="226.08800000000002"/>
    <x v="1"/>
  </r>
  <r>
    <n v="1"/>
    <s v="NAMJEŠTAJ"/>
    <x v="1"/>
    <n v="102027"/>
    <s v="R2"/>
    <s v="STOL ISPITNI PULT"/>
    <s v="01.97"/>
    <s v="KOM"/>
    <n v="1"/>
    <n v="565.23"/>
    <n v="565.23"/>
    <n v="0"/>
    <n v="226.09200000000001"/>
    <x v="1"/>
  </r>
  <r>
    <n v="1"/>
    <s v="NAMJEŠTAJ"/>
    <x v="1"/>
    <n v="102028"/>
    <s v="R2"/>
    <s v="STOL ISPITNI PULT"/>
    <s v="01.97"/>
    <s v="KOM"/>
    <n v="1"/>
    <n v="565.23"/>
    <n v="565.23"/>
    <n v="0"/>
    <n v="226.09200000000001"/>
    <x v="1"/>
  </r>
  <r>
    <n v="1"/>
    <s v="NAMJEŠTAJ"/>
    <x v="1"/>
    <n v="102029"/>
    <s v="R2"/>
    <s v="STOL ISPITNI PULT"/>
    <s v="01.97"/>
    <s v="KOM"/>
    <n v="1"/>
    <n v="565.23"/>
    <n v="565.23"/>
    <n v="0"/>
    <n v="226.09200000000001"/>
    <x v="1"/>
  </r>
  <r>
    <n v="1"/>
    <s v="NAMJEŠTAJ"/>
    <x v="1"/>
    <n v="102030"/>
    <s v="R2"/>
    <s v="STOL ISPITNI PULT"/>
    <s v="01.97"/>
    <s v="KOM"/>
    <n v="1"/>
    <n v="565.23"/>
    <n v="565.23"/>
    <n v="0"/>
    <n v="226.09200000000001"/>
    <x v="1"/>
  </r>
  <r>
    <n v="1"/>
    <s v="NAMJEŠTAJ"/>
    <x v="1"/>
    <n v="102031"/>
    <s v="R2"/>
    <s v="STOL ISPITNI PULT"/>
    <s v="01.97"/>
    <s v="KOM"/>
    <n v="1"/>
    <n v="565.23"/>
    <n v="565.23"/>
    <n v="0"/>
    <n v="226.09200000000001"/>
    <x v="1"/>
  </r>
  <r>
    <n v="1"/>
    <s v="NAMJEŠTAJ"/>
    <x v="1"/>
    <n v="102034"/>
    <s v="R2"/>
    <s v="STOL POSTOLJE ZA MODELE"/>
    <s v="01.97"/>
    <s v="KOM"/>
    <n v="1"/>
    <n v="113.05"/>
    <n v="113.05"/>
    <n v="0"/>
    <n v="45.22"/>
    <x v="1"/>
  </r>
  <r>
    <n v="1"/>
    <s v="NAMJEŠTAJ"/>
    <x v="1"/>
    <n v="102035"/>
    <s v="R2"/>
    <s v="STOL POSTOLJE ZA MODELE"/>
    <s v="01.97"/>
    <s v="KOM"/>
    <n v="1"/>
    <n v="113.05"/>
    <n v="113.05"/>
    <n v="0"/>
    <n v="45.22"/>
    <x v="1"/>
  </r>
  <r>
    <n v="1"/>
    <s v="NAMJEŠTAJ"/>
    <x v="1"/>
    <n v="102038"/>
    <s v="R2"/>
    <s v="STOL POSTOLJE ZA MODELE"/>
    <s v="01.97"/>
    <s v="KOM"/>
    <n v="1"/>
    <n v="113.05"/>
    <n v="113.05"/>
    <n v="0"/>
    <n v="45.22"/>
    <x v="1"/>
  </r>
  <r>
    <n v="1"/>
    <s v="NAMJEŠTAJ"/>
    <x v="1"/>
    <n v="102039"/>
    <s v="R2"/>
    <s v="STOL POSTOLJE ZA MODELE"/>
    <s v="01.97"/>
    <s v="KOM"/>
    <n v="1"/>
    <n v="113.05"/>
    <n v="113.05"/>
    <n v="0"/>
    <n v="45.22"/>
    <x v="1"/>
  </r>
  <r>
    <n v="1"/>
    <s v="NAMJEŠTAJ"/>
    <x v="1"/>
    <n v="102040"/>
    <s v="R2"/>
    <s v="STOL POSTOLJE ZA MODELE"/>
    <s v="01.97"/>
    <s v="KOM"/>
    <n v="1"/>
    <n v="113.05"/>
    <n v="113.05"/>
    <n v="0"/>
    <n v="45.22"/>
    <x v="1"/>
  </r>
  <r>
    <n v="1"/>
    <s v="NAMJEŠTAJ"/>
    <x v="1"/>
    <n v="102041"/>
    <s v="R2"/>
    <s v="STOL POSTOLJE ZA MODELE"/>
    <s v="01.97"/>
    <s v="KOM"/>
    <n v="1"/>
    <n v="113.05"/>
    <n v="113.05"/>
    <n v="0"/>
    <n v="45.22"/>
    <x v="1"/>
  </r>
  <r>
    <n v="1"/>
    <s v="NAMJEŠTAJ"/>
    <x v="1"/>
    <n v="102043"/>
    <s v="R2"/>
    <s v="STOL PISAĆI"/>
    <s v="01.97"/>
    <s v="KOM"/>
    <n v="1"/>
    <n v="226.05"/>
    <n v="226.05"/>
    <n v="0"/>
    <n v="90.420000000000016"/>
    <x v="1"/>
  </r>
  <r>
    <n v="1"/>
    <s v="NAMJEŠTAJ"/>
    <x v="1"/>
    <n v="102044"/>
    <s v="R2"/>
    <s v="STOL PISAĆI"/>
    <s v="01.97"/>
    <s v="KOM"/>
    <n v="1"/>
    <n v="226.05"/>
    <n v="226.05"/>
    <n v="0"/>
    <n v="90.420000000000016"/>
    <x v="1"/>
  </r>
  <r>
    <n v="1"/>
    <s v="NAMJEŠTAJ"/>
    <x v="1"/>
    <n v="102045"/>
    <s v="R2"/>
    <s v="ORMARIĆ S LADICAMA"/>
    <s v="01.97"/>
    <s v="KOM"/>
    <n v="1"/>
    <n v="226.09"/>
    <n v="226.09"/>
    <n v="0"/>
    <n v="90.436000000000007"/>
    <x v="1"/>
  </r>
  <r>
    <n v="1"/>
    <s v="NAMJEŠTAJ"/>
    <x v="1"/>
    <n v="102046"/>
    <s v="R2"/>
    <s v="ORMARIĆ S LAD. (PROC.)"/>
    <s v="01.97"/>
    <s v="KOM"/>
    <n v="1"/>
    <n v="226.09"/>
    <n v="226.09"/>
    <n v="0"/>
    <n v="90.436000000000007"/>
    <x v="1"/>
  </r>
  <r>
    <n v="1"/>
    <s v="NAMJEŠTAJ"/>
    <x v="1"/>
    <n v="102048"/>
    <s v="R2"/>
    <s v="ORMAR GARDEROBNI"/>
    <s v="01.97"/>
    <s v="KOM"/>
    <n v="1"/>
    <n v="282.68"/>
    <n v="282.68"/>
    <n v="0"/>
    <n v="113.072"/>
    <x v="1"/>
  </r>
  <r>
    <n v="1"/>
    <s v="NAMJEŠTAJ"/>
    <x v="1"/>
    <n v="102052"/>
    <s v="R2"/>
    <s v="STOLICA BEZ NASLONA NOVA"/>
    <s v="01.97"/>
    <s v="KOM"/>
    <n v="1"/>
    <n v="56.52"/>
    <n v="56.52"/>
    <n v="0"/>
    <n v="22.608000000000004"/>
    <x v="1"/>
  </r>
  <r>
    <n v="1"/>
    <s v="NAMJEŠTAJ"/>
    <x v="1"/>
    <n v="102053"/>
    <s v="R2"/>
    <s v="STOLICA BEZ NASLONA NOVA"/>
    <s v="01.97"/>
    <s v="KOM"/>
    <n v="1"/>
    <n v="56.52"/>
    <n v="56.52"/>
    <n v="0"/>
    <n v="22.608000000000004"/>
    <x v="1"/>
  </r>
  <r>
    <n v="1"/>
    <s v="NAMJEŠTAJ"/>
    <x v="1"/>
    <n v="102055"/>
    <s v="R2"/>
    <s v="STOLICA BEZ NASLONA STARA"/>
    <s v="01.97"/>
    <s v="KOM"/>
    <n v="1"/>
    <n v="56.52"/>
    <n v="56.52"/>
    <n v="0"/>
    <n v="22.608000000000004"/>
    <x v="1"/>
  </r>
  <r>
    <n v="1"/>
    <s v="NAMJEŠTAJ"/>
    <x v="1"/>
    <n v="102056"/>
    <s v="R2"/>
    <s v="STOLICA BEZ NASLOVA NOVA"/>
    <s v="01.97"/>
    <s v="KOM"/>
    <n v="1"/>
    <n v="56.52"/>
    <n v="56.52"/>
    <n v="0"/>
    <n v="22.608000000000004"/>
    <x v="1"/>
  </r>
  <r>
    <n v="1"/>
    <s v="NAMJEŠTAJ"/>
    <x v="1"/>
    <n v="102058"/>
    <s v="R2"/>
    <s v="STOL POSTOLJE ZA MODELE"/>
    <s v="01.97"/>
    <s v="KOM"/>
    <n v="1"/>
    <n v="113.08"/>
    <n v="113.08"/>
    <n v="0"/>
    <n v="45.231999999999999"/>
    <x v="1"/>
  </r>
  <r>
    <n v="1"/>
    <s v="NAMJEŠTAJ"/>
    <x v="1"/>
    <n v="102059"/>
    <s v="R2"/>
    <s v="KLUPA ZA SJEDENJE/PROC."/>
    <s v="01.97"/>
    <s v="KOM"/>
    <n v="1"/>
    <n v="300"/>
    <n v="300"/>
    <n v="0"/>
    <n v="120"/>
    <x v="1"/>
  </r>
  <r>
    <n v="1"/>
    <s v="NAMJEŠTAJ"/>
    <x v="1"/>
    <n v="102066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2068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2069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2073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2100"/>
    <s v="R2"/>
    <s v="FOTELJA OKRETNA"/>
    <s v="01.97"/>
    <s v="KOM"/>
    <n v="1"/>
    <n v="169.55"/>
    <n v="169.55"/>
    <n v="0"/>
    <n v="67.820000000000007"/>
    <x v="1"/>
  </r>
  <r>
    <n v="1"/>
    <s v="NAMJEŠTAJ"/>
    <x v="1"/>
    <n v="102103"/>
    <s v="R2"/>
    <s v="STOLICA S NASLONOM"/>
    <s v="01.97"/>
    <s v="KOM"/>
    <n v="1"/>
    <n v="113.03"/>
    <n v="113.03"/>
    <n v="0"/>
    <n v="45.212000000000003"/>
    <x v="1"/>
  </r>
  <r>
    <n v="1"/>
    <s v="NAMJEŠTAJ"/>
    <x v="1"/>
    <n v="102104"/>
    <s v="R2"/>
    <s v="STOLICA OKRETNA"/>
    <s v="01.97"/>
    <s v="KOM"/>
    <n v="1"/>
    <n v="112.98"/>
    <n v="112.98"/>
    <n v="0"/>
    <n v="45.192000000000007"/>
    <x v="1"/>
  </r>
  <r>
    <n v="1"/>
    <s v="NAMJEŠTAJ"/>
    <x v="1"/>
    <n v="102109"/>
    <s v="R2"/>
    <s v="ORMARIĆ S LADICAMA"/>
    <s v="01.97"/>
    <s v="KOM"/>
    <n v="1"/>
    <n v="226.09"/>
    <n v="226.09"/>
    <n v="0"/>
    <n v="90.436000000000007"/>
    <x v="1"/>
  </r>
  <r>
    <n v="1"/>
    <s v="NAMJEŠTAJ"/>
    <x v="1"/>
    <n v="102110"/>
    <s v="R2"/>
    <s v="PLOČA ŠKOLSKA"/>
    <s v="01.97"/>
    <s v="KOM"/>
    <n v="1"/>
    <n v="282.68"/>
    <n v="282.68"/>
    <n v="0"/>
    <n v="113.072"/>
    <x v="1"/>
  </r>
  <r>
    <n v="1"/>
    <s v="NAMJEŠTAJ"/>
    <x v="1"/>
    <n v="102112"/>
    <s v="R2"/>
    <s v="STOLICA S NASLONOM"/>
    <s v="01.97"/>
    <s v="KOM"/>
    <n v="1"/>
    <n v="113.04"/>
    <n v="113.04"/>
    <n v="0"/>
    <n v="45.216000000000008"/>
    <x v="1"/>
  </r>
  <r>
    <n v="1"/>
    <s v="NAMJEŠTAJ"/>
    <x v="1"/>
    <n v="102134"/>
    <s v="R2"/>
    <s v="PLOČA 120x180 BIJELA ZIDN"/>
    <n v="11.11"/>
    <s v="KOM"/>
    <n v="1"/>
    <n v="1353"/>
    <n v="859.74"/>
    <n v="493.26"/>
    <n v="541.20000000000005"/>
    <x v="1"/>
  </r>
  <r>
    <n v="1"/>
    <s v="NAMJEŠTAJ"/>
    <x v="1"/>
    <n v="102143"/>
    <s v="R2"/>
    <s v="STOL ZA PISAĆI STROJ"/>
    <s v="01.97"/>
    <s v="KOM"/>
    <n v="1"/>
    <n v="226.11"/>
    <n v="226.11"/>
    <n v="0"/>
    <n v="90.444000000000017"/>
    <x v="1"/>
  </r>
  <r>
    <n v="1"/>
    <s v="NAMJEŠTAJ"/>
    <x v="1"/>
    <n v="102144"/>
    <s v="R2"/>
    <s v="ORMARIĆ S LADICAMA"/>
    <s v="01.97"/>
    <s v="KOM"/>
    <n v="1"/>
    <n v="226.09"/>
    <n v="226.09"/>
    <n v="0"/>
    <n v="90.436000000000007"/>
    <x v="1"/>
  </r>
  <r>
    <n v="1"/>
    <s v="NAMJEŠTAJ"/>
    <x v="1"/>
    <n v="102145"/>
    <s v="R2"/>
    <s v="ORMARIĆ ZA PRIBOR"/>
    <s v="01.97"/>
    <s v="KOM"/>
    <n v="1"/>
    <n v="565.23"/>
    <n v="565.23"/>
    <n v="0"/>
    <n v="226.09200000000001"/>
    <x v="1"/>
  </r>
  <r>
    <n v="1"/>
    <s v="NAMJEŠTAJ"/>
    <x v="1"/>
    <n v="102146"/>
    <s v="R2"/>
    <s v="PISAĆI STOL"/>
    <s v="01.97"/>
    <s v="KOM"/>
    <n v="1"/>
    <n v="565.23"/>
    <n v="565.23"/>
    <n v="0"/>
    <n v="226.09200000000001"/>
    <x v="1"/>
  </r>
  <r>
    <n v="1"/>
    <s v="NAMJEŠTAJ"/>
    <x v="1"/>
    <n v="102147"/>
    <s v="R2"/>
    <s v="ORMARIĆ ZA PRIBOR"/>
    <s v="01.97"/>
    <s v="KOM"/>
    <n v="1"/>
    <n v="565.23"/>
    <n v="565.23"/>
    <n v="0"/>
    <n v="226.09200000000001"/>
    <x v="1"/>
  </r>
  <r>
    <n v="1"/>
    <s v="NAMJEŠTAJ"/>
    <x v="1"/>
    <n v="102149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2150"/>
    <s v="R2"/>
    <s v="ORMAR ZA KNJIGE"/>
    <s v="01.97"/>
    <s v="KOM"/>
    <n v="1"/>
    <n v="339.11"/>
    <n v="339.11"/>
    <n v="0"/>
    <n v="135.64400000000001"/>
    <x v="1"/>
  </r>
  <r>
    <n v="1"/>
    <s v="NAMJEŠTAJ"/>
    <x v="1"/>
    <n v="102151"/>
    <s v="R2"/>
    <s v="ORMAR ZA KNJIGE"/>
    <s v="01.97"/>
    <s v="KOM"/>
    <n v="1"/>
    <n v="565.22"/>
    <n v="565.22"/>
    <n v="0"/>
    <n v="226.08800000000002"/>
    <x v="1"/>
  </r>
  <r>
    <n v="1"/>
    <s v="NAMJEŠTAJ"/>
    <x v="1"/>
    <n v="102152"/>
    <s v="R2"/>
    <s v="ORMAR GARDEROBNI"/>
    <s v="01.97"/>
    <s v="KOM"/>
    <n v="1"/>
    <n v="282.68"/>
    <n v="282.68"/>
    <n v="0"/>
    <n v="113.072"/>
    <x v="1"/>
  </r>
  <r>
    <n v="1"/>
    <s v="NAMJEŠTAJ"/>
    <x v="1"/>
    <n v="102155"/>
    <s v="R2"/>
    <s v="ORMARIĆ ZA PRIBOR"/>
    <s v="01.97"/>
    <s v="KOM"/>
    <n v="1"/>
    <n v="565.23"/>
    <n v="565.23"/>
    <n v="0"/>
    <n v="226.09200000000001"/>
    <x v="1"/>
  </r>
  <r>
    <n v="1"/>
    <s v="NAMJEŠTAJ"/>
    <x v="1"/>
    <n v="102156"/>
    <s v="R2"/>
    <s v="PISAĆI STOL"/>
    <s v="01.97"/>
    <s v="KOM"/>
    <n v="1"/>
    <n v="565.23"/>
    <n v="565.23"/>
    <n v="0"/>
    <n v="226.09200000000001"/>
    <x v="1"/>
  </r>
  <r>
    <n v="1"/>
    <s v="NAMJEŠTAJ"/>
    <x v="1"/>
    <n v="102157"/>
    <s v="R2"/>
    <s v="STOLICA BEZ NASLONA STARA"/>
    <s v="01.97"/>
    <s v="KOM"/>
    <n v="1"/>
    <n v="56.52"/>
    <n v="56.52"/>
    <n v="0"/>
    <n v="22.608000000000004"/>
    <x v="1"/>
  </r>
  <r>
    <n v="1"/>
    <s v="NAMJEŠTAJ"/>
    <x v="1"/>
    <n v="102158"/>
    <s v="R2"/>
    <s v="STOLICA BEZ NASLONA STARA"/>
    <s v="01.97"/>
    <s v="KOM"/>
    <n v="1"/>
    <n v="56.52"/>
    <n v="56.52"/>
    <n v="0"/>
    <n v="22.608000000000004"/>
    <x v="1"/>
  </r>
  <r>
    <n v="1"/>
    <s v="NAMJEŠTAJ"/>
    <x v="1"/>
    <n v="102159"/>
    <s v="R2"/>
    <s v="STOLICA BEZ NASLONA STARA"/>
    <s v="01.97"/>
    <s v="KOM"/>
    <n v="1"/>
    <n v="56.51"/>
    <n v="56.51"/>
    <n v="0"/>
    <n v="22.603999999999999"/>
    <x v="1"/>
  </r>
  <r>
    <n v="1"/>
    <s v="NAMJEŠTAJ"/>
    <x v="1"/>
    <n v="102160"/>
    <s v="R2"/>
    <s v="STOL MALI KVADRATIČNI"/>
    <s v="01.97"/>
    <s v="KOM"/>
    <n v="1"/>
    <n v="282.61"/>
    <n v="282.61"/>
    <n v="0"/>
    <n v="113.04400000000001"/>
    <x v="1"/>
  </r>
  <r>
    <n v="1"/>
    <s v="NAMJEŠTAJ"/>
    <x v="1"/>
    <n v="102161"/>
    <s v="R2"/>
    <s v="STOLAC UREDSKI"/>
    <s v="06.10"/>
    <s v="KOM"/>
    <n v="1"/>
    <n v="1072"/>
    <n v="871"/>
    <n v="201"/>
    <n v="428.8"/>
    <x v="1"/>
  </r>
  <r>
    <n v="1"/>
    <s v="NAMJEŠTAJ"/>
    <x v="1"/>
    <n v="102176"/>
    <s v="R2"/>
    <s v="STOLAC UREDSKI CRNI"/>
    <s v="01.04"/>
    <s v="KOM"/>
    <n v="1"/>
    <n v="2992.5"/>
    <n v="2992.5"/>
    <n v="0"/>
    <n v="1197"/>
    <x v="1"/>
  </r>
  <r>
    <n v="1"/>
    <s v="NAMJEŠTAJ"/>
    <x v="1"/>
    <n v="102178"/>
    <s v="R5"/>
    <s v="STOLAC LAB. OKRUGLI"/>
    <s v="01.97"/>
    <s v="KOM"/>
    <n v="1"/>
    <n v="127.18"/>
    <n v="127.18"/>
    <n v="0"/>
    <n v="50.872000000000007"/>
    <x v="1"/>
  </r>
  <r>
    <n v="1"/>
    <s v="NAMJEŠTAJ"/>
    <x v="1"/>
    <n v="102188"/>
    <s v="R1"/>
    <s v="ORMARIĆ OGLASNI120x10x104"/>
    <s v="09.09"/>
    <s v="KOM"/>
    <n v="1"/>
    <n v="2112.16"/>
    <n v="1914.15"/>
    <n v="198.01"/>
    <n v="844.86400000000003"/>
    <x v="1"/>
  </r>
  <r>
    <n v="1"/>
    <s v="NAMJEŠTAJ"/>
    <x v="1"/>
    <n v="102195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2197"/>
    <s v="R5"/>
    <s v="STOLIĆ UZ PISAĆI STOL"/>
    <s v="01.97"/>
    <s v="KOM"/>
    <n v="1"/>
    <n v="678.27"/>
    <n v="678.27"/>
    <n v="0"/>
    <n v="271.30799999999999"/>
    <x v="1"/>
  </r>
  <r>
    <n v="1"/>
    <s v="NAMJEŠTAJ"/>
    <x v="1"/>
    <n v="102242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2247"/>
    <s v="R5"/>
    <s v="STOLAC LAB. SA NASLONOM"/>
    <n v="11.08"/>
    <s v="KOM"/>
    <n v="1"/>
    <n v="1105.6199999999999"/>
    <n v="1105.5999999999999"/>
    <n v="0.02"/>
    <n v="442.24799999999999"/>
    <x v="1"/>
  </r>
  <r>
    <n v="1"/>
    <s v="NAMJEŠTAJ"/>
    <x v="1"/>
    <n v="102257"/>
    <s v="R2"/>
    <s v="ORMAR 59x70x238H"/>
    <n v="11.02"/>
    <s v="KOM"/>
    <n v="1"/>
    <n v="1073.5999999999999"/>
    <n v="1073.5999999999999"/>
    <n v="0"/>
    <n v="429.44"/>
    <x v="1"/>
  </r>
  <r>
    <n v="1"/>
    <s v="NAMJEŠTAJ"/>
    <x v="1"/>
    <n v="102258"/>
    <s v="R2"/>
    <s v="LADIČAR(POKRET.KAZETA 1/4"/>
    <n v="10.02"/>
    <s v="KOM"/>
    <n v="1"/>
    <n v="1173.1500000000001"/>
    <n v="1173.1500000000001"/>
    <n v="0"/>
    <n v="469.26000000000005"/>
    <x v="1"/>
  </r>
  <r>
    <n v="1"/>
    <s v="NAMJEŠTAJ"/>
    <x v="1"/>
    <n v="102259"/>
    <s v="R2"/>
    <s v="LADIČAR(POKRET.KAZETA 1/4"/>
    <n v="10.02"/>
    <s v="KOM"/>
    <n v="1"/>
    <n v="1173.1500000000001"/>
    <n v="1173.1500000000001"/>
    <n v="0"/>
    <n v="469.26000000000005"/>
    <x v="1"/>
  </r>
  <r>
    <n v="1"/>
    <s v="NAMJEŠTAJ"/>
    <x v="1"/>
    <n v="102260"/>
    <s v="R2"/>
    <s v="LADIČAR(POKRET.KAZETA 1/4"/>
    <n v="10.02"/>
    <s v="KOM"/>
    <n v="1"/>
    <n v="1173.1500000000001"/>
    <n v="1173.1500000000001"/>
    <n v="0"/>
    <n v="469.26000000000005"/>
    <x v="1"/>
  </r>
  <r>
    <n v="1"/>
    <s v="NAMJEŠTAJ"/>
    <x v="1"/>
    <n v="102261"/>
    <s v="R2"/>
    <s v="ORMAR ZA ARHIVU(2 PLICE)"/>
    <n v="10.02"/>
    <s v="KOM"/>
    <n v="1"/>
    <n v="1417.12"/>
    <n v="1417.12"/>
    <n v="0"/>
    <n v="566.84799999999996"/>
    <x v="1"/>
  </r>
  <r>
    <n v="1"/>
    <s v="NAMJEŠTAJ"/>
    <x v="1"/>
    <n v="102262"/>
    <s v="R2"/>
    <s v="ORMAR ZA ARHIVU(4 POLICE)"/>
    <n v="10.02"/>
    <s v="KOM"/>
    <n v="1"/>
    <n v="2033.2"/>
    <n v="2033.2"/>
    <n v="0"/>
    <n v="813.28000000000009"/>
    <x v="1"/>
  </r>
  <r>
    <n v="1"/>
    <s v="NAMJEŠTAJ"/>
    <x v="1"/>
    <n v="102289"/>
    <s v="R2"/>
    <s v="STOL"/>
    <n v="10.1"/>
    <s v="KOM"/>
    <n v="1"/>
    <n v="1237.43"/>
    <n v="953.86"/>
    <n v="283.57"/>
    <n v="494.97200000000004"/>
    <x v="1"/>
  </r>
  <r>
    <n v="1"/>
    <s v="NAMJEŠTAJ"/>
    <x v="1"/>
    <n v="102309"/>
    <s v="R2"/>
    <s v="STOLAC UREDSKI"/>
    <s v="05.11"/>
    <s v="KOM"/>
    <n v="1"/>
    <n v="554.4"/>
    <n v="386.93"/>
    <n v="167.47"/>
    <n v="221.76"/>
    <x v="1"/>
  </r>
  <r>
    <n v="1"/>
    <s v="NAMJEŠTAJ"/>
    <x v="1"/>
    <n v="102310"/>
    <s v="R2"/>
    <s v="STOLAC UREDSKI"/>
    <s v="05.11"/>
    <s v="KOM"/>
    <n v="1"/>
    <n v="554.4"/>
    <n v="386.93"/>
    <n v="167.47"/>
    <n v="221.76"/>
    <x v="1"/>
  </r>
  <r>
    <n v="1"/>
    <s v="NAMJEŠTAJ"/>
    <x v="1"/>
    <n v="102311"/>
    <s v="R2"/>
    <s v="STOLAC UREDSKI"/>
    <s v="05.11"/>
    <s v="KOM"/>
    <n v="1"/>
    <n v="554.4"/>
    <n v="386.93"/>
    <n v="167.47"/>
    <n v="221.76"/>
    <x v="1"/>
  </r>
  <r>
    <n v="1"/>
    <s v="NAMJEŠTAJ"/>
    <x v="1"/>
    <n v="102312"/>
    <s v="R2"/>
    <s v="STOLAC UREDSKI"/>
    <s v="05.11"/>
    <s v="KOM"/>
    <n v="1"/>
    <n v="554.4"/>
    <n v="386.93"/>
    <n v="167.47"/>
    <n v="221.76"/>
    <x v="1"/>
  </r>
  <r>
    <n v="1"/>
    <s v="NAMJEŠTAJ"/>
    <x v="1"/>
    <n v="102314"/>
    <s v="R2"/>
    <s v="STOL RADNI"/>
    <s v="05.11"/>
    <s v="KOM"/>
    <n v="1"/>
    <n v="1592.85"/>
    <n v="1111.7"/>
    <n v="481.15"/>
    <n v="637.14"/>
    <x v="1"/>
  </r>
  <r>
    <n v="1"/>
    <s v="NAMJEŠTAJ"/>
    <x v="1"/>
    <n v="102315"/>
    <s v="R2"/>
    <s v="STOL RADNI"/>
    <s v="05.11"/>
    <s v="KOM"/>
    <n v="1"/>
    <n v="1909.95"/>
    <n v="1332.97"/>
    <n v="576.98"/>
    <n v="763.98"/>
    <x v="1"/>
  </r>
  <r>
    <n v="1"/>
    <s v="NAMJEŠTAJ"/>
    <x v="1"/>
    <n v="102316"/>
    <s v="R2"/>
    <s v="STOL RADNI"/>
    <s v="05.11"/>
    <s v="KOM"/>
    <n v="1"/>
    <n v="1465.8"/>
    <n v="1023.03"/>
    <n v="442.77"/>
    <n v="586.32000000000005"/>
    <x v="1"/>
  </r>
  <r>
    <n v="1"/>
    <s v="NAMJEŠTAJ"/>
    <x v="1"/>
    <n v="102317"/>
    <s v="R2"/>
    <s v="ORMAR KUTNI"/>
    <s v="05.11"/>
    <s v="KOM"/>
    <n v="1"/>
    <n v="6985.65"/>
    <n v="4875.42"/>
    <n v="2110.23"/>
    <n v="2794.26"/>
    <x v="1"/>
  </r>
  <r>
    <n v="1"/>
    <s v="NAMJEŠTAJ"/>
    <x v="1"/>
    <n v="102318"/>
    <s v="R2"/>
    <s v="ORMAR KUTNI"/>
    <s v="05.11"/>
    <s v="KOM"/>
    <n v="1"/>
    <n v="8907.15"/>
    <n v="6216.43"/>
    <n v="2690.72"/>
    <n v="3562.86"/>
    <x v="1"/>
  </r>
  <r>
    <n v="1"/>
    <s v="NAMJEŠTAJ"/>
    <x v="1"/>
    <n v="102319"/>
    <s v="R2"/>
    <s v="ORMARIĆ UGRADBENI"/>
    <s v="05.11"/>
    <s v="KOM"/>
    <n v="1"/>
    <n v="1102.5"/>
    <n v="769.44"/>
    <n v="333.06"/>
    <n v="441"/>
    <x v="1"/>
  </r>
  <r>
    <n v="1"/>
    <s v="NAMJEŠTAJ"/>
    <x v="1"/>
    <n v="102320"/>
    <s v="R2"/>
    <s v="ORMARIĆ VISEĆI"/>
    <s v="05.11"/>
    <s v="KOM"/>
    <n v="1"/>
    <n v="1615.95"/>
    <n v="1127.78"/>
    <n v="488.17"/>
    <n v="646.38000000000011"/>
    <x v="1"/>
  </r>
  <r>
    <n v="1"/>
    <s v="NAMJEŠTAJ"/>
    <x v="1"/>
    <n v="102373"/>
    <s v="R2"/>
    <s v="VJEŠALICA ZIDNA"/>
    <s v="01.97"/>
    <s v="KOM"/>
    <n v="1"/>
    <n v="565.36"/>
    <n v="565.36"/>
    <n v="0"/>
    <n v="226.14400000000001"/>
    <x v="1"/>
  </r>
  <r>
    <n v="1"/>
    <s v="NAMJEŠTAJ"/>
    <x v="1"/>
    <n v="102374"/>
    <s v="R2"/>
    <s v="ORMARIĆ S LADICAMA"/>
    <s v="01.97"/>
    <s v="KOM"/>
    <n v="1"/>
    <n v="226.07"/>
    <n v="226.07"/>
    <n v="0"/>
    <n v="90.427999999999997"/>
    <x v="1"/>
  </r>
  <r>
    <n v="1"/>
    <s v="NAMJEŠTAJ"/>
    <x v="1"/>
    <n v="102375"/>
    <s v="R2"/>
    <s v="STOL RADNI S LADICAMA"/>
    <s v="01.97"/>
    <s v="KOM"/>
    <n v="1"/>
    <n v="847.91"/>
    <n v="847.91"/>
    <n v="0"/>
    <n v="339.16399999999999"/>
    <x v="1"/>
  </r>
  <r>
    <n v="1"/>
    <s v="NAMJEŠTAJ"/>
    <x v="1"/>
    <n v="102376"/>
    <s v="R2"/>
    <s v="STOL RADNI S LADICAMA"/>
    <s v="01.97"/>
    <s v="KOM"/>
    <n v="1"/>
    <n v="1130.45"/>
    <n v="1130.45"/>
    <n v="0"/>
    <n v="452.18000000000006"/>
    <x v="1"/>
  </r>
  <r>
    <n v="1"/>
    <s v="NAMJEŠTAJ"/>
    <x v="1"/>
    <n v="102377"/>
    <s v="R2"/>
    <s v="NASTAVAK ZA VITRINU"/>
    <s v="01.97"/>
    <s v="KOM"/>
    <n v="1"/>
    <n v="565.22"/>
    <n v="565.22"/>
    <n v="0"/>
    <n v="226.08800000000002"/>
    <x v="1"/>
  </r>
  <r>
    <n v="1"/>
    <s v="NAMJEŠTAJ"/>
    <x v="1"/>
    <n v="102378"/>
    <s v="R2"/>
    <s v="NASTAVAK ZA VITRINU"/>
    <s v="01.97"/>
    <s v="KOM"/>
    <n v="1"/>
    <n v="565.23"/>
    <n v="565.23"/>
    <n v="0"/>
    <n v="226.09200000000001"/>
    <x v="1"/>
  </r>
  <r>
    <n v="1"/>
    <s v="NAMJEŠTAJ"/>
    <x v="1"/>
    <n v="102379"/>
    <s v="R2"/>
    <s v="NASTAVAK ZA VITRINU"/>
    <s v="01.97"/>
    <s v="KOM"/>
    <n v="1"/>
    <n v="565.23"/>
    <n v="565.23"/>
    <n v="0"/>
    <n v="226.09200000000001"/>
    <x v="1"/>
  </r>
  <r>
    <n v="1"/>
    <s v="NAMJEŠTAJ"/>
    <x v="1"/>
    <n v="102380"/>
    <s v="R2"/>
    <s v="NASTAVAK ZA VITRINU"/>
    <s v="01.97"/>
    <s v="KOM"/>
    <n v="1"/>
    <n v="565.23"/>
    <n v="565.23"/>
    <n v="0"/>
    <n v="226.09200000000001"/>
    <x v="1"/>
  </r>
  <r>
    <n v="1"/>
    <s v="NAMJEŠTAJ"/>
    <x v="1"/>
    <n v="102381"/>
    <s v="R2"/>
    <s v="VITRINA"/>
    <s v="01.97"/>
    <s v="KOM"/>
    <n v="1"/>
    <n v="847.84"/>
    <n v="847.84"/>
    <n v="0"/>
    <n v="339.13600000000002"/>
    <x v="1"/>
  </r>
  <r>
    <n v="1"/>
    <s v="NAMJEŠTAJ"/>
    <x v="1"/>
    <n v="102382"/>
    <s v="R2"/>
    <s v="VITRINA"/>
    <s v="01.97"/>
    <s v="KOM"/>
    <n v="1"/>
    <n v="847.84"/>
    <n v="847.84"/>
    <n v="0"/>
    <n v="339.13600000000002"/>
    <x v="1"/>
  </r>
  <r>
    <n v="1"/>
    <s v="NAMJEŠTAJ"/>
    <x v="1"/>
    <n v="102383"/>
    <s v="R2"/>
    <s v="VITRINA"/>
    <s v="01.97"/>
    <s v="KOM"/>
    <n v="1"/>
    <n v="847.84"/>
    <n v="847.84"/>
    <n v="0"/>
    <n v="339.13600000000002"/>
    <x v="1"/>
  </r>
  <r>
    <n v="1"/>
    <s v="NAMJEŠTAJ"/>
    <x v="1"/>
    <n v="102384"/>
    <s v="R2"/>
    <s v="VITRINA"/>
    <s v="01.97"/>
    <s v="KOM"/>
    <n v="1"/>
    <n v="847.85"/>
    <n v="847.85"/>
    <n v="0"/>
    <n v="339.14000000000004"/>
    <x v="1"/>
  </r>
  <r>
    <n v="1"/>
    <s v="NAMJEŠTAJ"/>
    <x v="1"/>
    <n v="102385"/>
    <s v="R2"/>
    <s v="ORMAR ZA KNJIGE OSTAKLJ."/>
    <s v="01.97"/>
    <s v="KOM"/>
    <n v="1"/>
    <n v="452.17"/>
    <n v="452.17"/>
    <n v="0"/>
    <n v="180.86800000000002"/>
    <x v="1"/>
  </r>
  <r>
    <n v="1"/>
    <s v="NAMJEŠTAJ"/>
    <x v="1"/>
    <n v="102386"/>
    <s v="R2"/>
    <s v="ORMAR GARDEROBNI"/>
    <s v="01.97"/>
    <s v="KOM"/>
    <n v="1"/>
    <n v="282.68"/>
    <n v="282.68"/>
    <n v="0"/>
    <n v="113.072"/>
    <x v="1"/>
  </r>
  <r>
    <n v="1"/>
    <s v="NAMJEŠTAJ"/>
    <x v="1"/>
    <n v="102393"/>
    <s v="R2"/>
    <s v="STOLICA BEZ NASLONA STARA"/>
    <s v="01.97"/>
    <s v="KOM"/>
    <n v="1"/>
    <n v="56.52"/>
    <n v="56.52"/>
    <n v="0"/>
    <n v="22.608000000000004"/>
    <x v="1"/>
  </r>
  <r>
    <n v="1"/>
    <s v="NAMJEŠTAJ"/>
    <x v="1"/>
    <n v="102394"/>
    <s v="R2"/>
    <s v="STOLICA BEZ NASLONA STARA"/>
    <s v="01.97"/>
    <s v="KOM"/>
    <n v="1"/>
    <n v="56.52"/>
    <n v="56.52"/>
    <n v="0"/>
    <n v="22.608000000000004"/>
    <x v="1"/>
  </r>
  <r>
    <n v="1"/>
    <s v="NAMJEŠTAJ"/>
    <x v="1"/>
    <n v="102397"/>
    <s v="R2"/>
    <s v="ORMAR ZA KNJIGE I ARHIVU"/>
    <s v="01.97"/>
    <s v="KOM"/>
    <n v="1"/>
    <n v="141.30000000000001"/>
    <n v="141.30000000000001"/>
    <n v="0"/>
    <n v="56.52000000000001"/>
    <x v="1"/>
  </r>
  <r>
    <n v="1"/>
    <s v="NAMJEŠTAJ"/>
    <x v="1"/>
    <n v="102398"/>
    <s v="R2"/>
    <s v="STOL LAB.ZA 5 MJESTA"/>
    <s v="01.97"/>
    <s v="KOM"/>
    <n v="1"/>
    <n v="3317.06"/>
    <n v="3317.06"/>
    <n v="0"/>
    <n v="1326.8240000000001"/>
    <x v="1"/>
  </r>
  <r>
    <n v="1"/>
    <s v="NAMJEŠTAJ"/>
    <x v="1"/>
    <n v="102399"/>
    <s v="R2"/>
    <s v="STOL LAB.ZA 2 MJESTA"/>
    <s v="01.97"/>
    <s v="KOM"/>
    <n v="1"/>
    <n v="4289.34"/>
    <n v="4289.34"/>
    <n v="0"/>
    <n v="1715.7360000000001"/>
    <x v="1"/>
  </r>
  <r>
    <n v="1"/>
    <s v="NAMJEŠTAJ"/>
    <x v="1"/>
    <n v="102400"/>
    <s v="R2"/>
    <s v="STOL RADNI"/>
    <s v="03.09"/>
    <s v="KOM"/>
    <n v="1"/>
    <n v="1632.85"/>
    <n v="1581.85"/>
    <n v="51"/>
    <n v="653.14"/>
    <x v="1"/>
  </r>
  <r>
    <n v="1"/>
    <s v="NAMJEŠTAJ"/>
    <x v="1"/>
    <n v="102401"/>
    <s v="R2"/>
    <s v="POKRETNA KAZETA"/>
    <s v="03.09"/>
    <s v="KOM"/>
    <n v="1"/>
    <n v="925.44"/>
    <n v="896.52"/>
    <n v="28.92"/>
    <n v="370.17600000000004"/>
    <x v="1"/>
  </r>
  <r>
    <n v="1"/>
    <s v="NAMJEŠTAJ"/>
    <x v="1"/>
    <n v="102402"/>
    <s v="R2"/>
    <s v="ORMAR VISOKI"/>
    <s v="03.09"/>
    <s v="KOM"/>
    <n v="1"/>
    <n v="1342"/>
    <n v="1300.06"/>
    <n v="41.94"/>
    <n v="536.80000000000007"/>
    <x v="1"/>
  </r>
  <r>
    <n v="1"/>
    <s v="NAMJEŠTAJ"/>
    <x v="1"/>
    <n v="102403"/>
    <s v="R2"/>
    <s v="FOTELJA UREDSKA"/>
    <s v="03.09"/>
    <s v="KOM"/>
    <n v="1"/>
    <n v="575.35"/>
    <n v="557.38"/>
    <n v="17.97"/>
    <n v="230.14000000000001"/>
    <x v="1"/>
  </r>
  <r>
    <n v="1"/>
    <s v="NAMJEŠTAJ"/>
    <x v="1"/>
    <n v="102413"/>
    <s v="R2"/>
    <s v="VJEŠALICA ZIDNA"/>
    <s v="01.97"/>
    <s v="KOM"/>
    <n v="1"/>
    <n v="56.49"/>
    <n v="56.49"/>
    <n v="0"/>
    <n v="22.596000000000004"/>
    <x v="1"/>
  </r>
  <r>
    <n v="1"/>
    <s v="NAMJEŠTAJ"/>
    <x v="1"/>
    <n v="102415"/>
    <s v="R2"/>
    <s v="ORMAR ROLO"/>
    <s v="01.97"/>
    <s v="KOM"/>
    <n v="1"/>
    <n v="1130.48"/>
    <n v="1130.48"/>
    <n v="0"/>
    <n v="452.19200000000001"/>
    <x v="1"/>
  </r>
  <r>
    <n v="1"/>
    <s v="NAMJEŠTAJ"/>
    <x v="1"/>
    <n v="102416"/>
    <s v="R2"/>
    <s v="ORMAR ROLO"/>
    <s v="01.97"/>
    <s v="KOM"/>
    <n v="1"/>
    <n v="1130.48"/>
    <n v="1130.48"/>
    <n v="0"/>
    <n v="452.19200000000001"/>
    <x v="1"/>
  </r>
  <r>
    <n v="1"/>
    <s v="NAMJEŠTAJ"/>
    <x v="1"/>
    <n v="102417"/>
    <s v="R2"/>
    <s v="ORMAR ROLO"/>
    <s v="01.97"/>
    <s v="KOM"/>
    <n v="1"/>
    <n v="1130.48"/>
    <n v="1130.48"/>
    <n v="0"/>
    <n v="452.19200000000001"/>
    <x v="1"/>
  </r>
  <r>
    <n v="1"/>
    <s v="NAMJEŠTAJ"/>
    <x v="1"/>
    <n v="102418"/>
    <s v="R2"/>
    <s v="ORMAR ROLO"/>
    <s v="01.97"/>
    <s v="KOM"/>
    <n v="1"/>
    <n v="1130.48"/>
    <n v="1130.48"/>
    <n v="0"/>
    <n v="452.19200000000001"/>
    <x v="1"/>
  </r>
  <r>
    <n v="1"/>
    <s v="NAMJEŠTAJ"/>
    <x v="1"/>
    <n v="102419"/>
    <s v="R2"/>
    <s v="ORMAR ROLO"/>
    <s v="01.97"/>
    <s v="KOM"/>
    <n v="1"/>
    <n v="1130.48"/>
    <n v="1130.48"/>
    <n v="0"/>
    <n v="452.19200000000001"/>
    <x v="1"/>
  </r>
  <r>
    <n v="1"/>
    <s v="NAMJEŠTAJ"/>
    <x v="1"/>
    <n v="102420"/>
    <s v="R2"/>
    <s v="ORMAR ROLO"/>
    <s v="01.97"/>
    <s v="KOM"/>
    <n v="1"/>
    <n v="1130.48"/>
    <n v="1130.48"/>
    <n v="0"/>
    <n v="452.19200000000001"/>
    <x v="1"/>
  </r>
  <r>
    <n v="1"/>
    <s v="NAMJEŠTAJ"/>
    <x v="1"/>
    <n v="102421"/>
    <s v="R2"/>
    <s v="STOL PISAĆI S LAD. (PROC."/>
    <s v="01.97"/>
    <s v="KOM"/>
    <n v="1"/>
    <n v="282.68"/>
    <n v="282.68"/>
    <n v="0"/>
    <n v="113.072"/>
    <x v="1"/>
  </r>
  <r>
    <n v="1"/>
    <s v="NAMJEŠTAJ"/>
    <x v="1"/>
    <n v="102422"/>
    <s v="R2"/>
    <s v="ORMAR ZA KNJIGE"/>
    <s v="01.97"/>
    <s v="KOM"/>
    <n v="1"/>
    <n v="1413.09"/>
    <n v="1413.09"/>
    <n v="0"/>
    <n v="565.23599999999999"/>
    <x v="1"/>
  </r>
  <r>
    <n v="1"/>
    <s v="NAMJEŠTAJ"/>
    <x v="1"/>
    <n v="102423"/>
    <s v="R2"/>
    <s v="ORMAR ZA KNJIGE"/>
    <s v="01.97"/>
    <s v="KOM"/>
    <n v="1"/>
    <n v="1413.09"/>
    <n v="1413.09"/>
    <n v="0"/>
    <n v="565.23599999999999"/>
    <x v="1"/>
  </r>
  <r>
    <n v="1"/>
    <s v="NAMJEŠTAJ"/>
    <x v="1"/>
    <n v="102424"/>
    <s v="R2"/>
    <s v="ORMAR ZA KNJIGE"/>
    <s v="01.97"/>
    <s v="KOM"/>
    <n v="1"/>
    <n v="1413.09"/>
    <n v="1413.09"/>
    <n v="0"/>
    <n v="565.23599999999999"/>
    <x v="1"/>
  </r>
  <r>
    <n v="1"/>
    <s v="NAMJEŠTAJ"/>
    <x v="1"/>
    <n v="102425"/>
    <s v="R2"/>
    <s v="ORMAR ZA KNJIGE"/>
    <s v="01.97"/>
    <s v="KOM"/>
    <n v="1"/>
    <n v="1413.09"/>
    <n v="1413.09"/>
    <n v="0"/>
    <n v="565.23599999999999"/>
    <x v="1"/>
  </r>
  <r>
    <n v="1"/>
    <s v="NAMJEŠTAJ"/>
    <x v="1"/>
    <n v="102426"/>
    <s v="R2"/>
    <s v="ORMAR ZA KNJIGE"/>
    <s v="01.97"/>
    <s v="KOM"/>
    <n v="1"/>
    <n v="1413.09"/>
    <n v="1413.09"/>
    <n v="0"/>
    <n v="565.23599999999999"/>
    <x v="1"/>
  </r>
  <r>
    <n v="1"/>
    <s v="NAMJEŠTAJ"/>
    <x v="1"/>
    <n v="102427"/>
    <s v="R2"/>
    <s v="ORMAR GARDEROBNI"/>
    <s v="01.97"/>
    <s v="KOM"/>
    <n v="1"/>
    <n v="282.61"/>
    <n v="282.61"/>
    <n v="0"/>
    <n v="113.04400000000001"/>
    <x v="1"/>
  </r>
  <r>
    <n v="1"/>
    <s v="NAMJEŠTAJ"/>
    <x v="1"/>
    <n v="102428"/>
    <s v="R2"/>
    <s v="STOLICA UREDSKA-TAPECIR."/>
    <s v="01.97"/>
    <s v="KOM"/>
    <n v="1"/>
    <n v="565.23"/>
    <n v="565.23"/>
    <n v="0"/>
    <n v="226.09200000000001"/>
    <x v="1"/>
  </r>
  <r>
    <n v="1"/>
    <s v="NAMJEŠTAJ"/>
    <x v="1"/>
    <n v="102429"/>
    <s v="R2"/>
    <s v="STOLICA TAPECIRANA"/>
    <s v="01.97"/>
    <s v="KOM"/>
    <n v="1"/>
    <n v="452.18"/>
    <n v="452.18"/>
    <n v="0"/>
    <n v="180.87200000000001"/>
    <x v="1"/>
  </r>
  <r>
    <n v="1"/>
    <s v="NAMJEŠTAJ"/>
    <x v="1"/>
    <n v="102430"/>
    <s v="R2"/>
    <s v="STOLICA TAPECIRANA"/>
    <s v="01.97"/>
    <s v="KOM"/>
    <n v="1"/>
    <n v="452.18"/>
    <n v="452.18"/>
    <n v="0"/>
    <n v="180.87200000000001"/>
    <x v="1"/>
  </r>
  <r>
    <n v="1"/>
    <s v="NAMJEŠTAJ"/>
    <x v="1"/>
    <n v="102431"/>
    <s v="R2"/>
    <s v="STOLICA UREDSKA-TAPECIR."/>
    <s v="01.97"/>
    <s v="KOM"/>
    <n v="1"/>
    <n v="565.22"/>
    <n v="565.22"/>
    <n v="0"/>
    <n v="226.08800000000002"/>
    <x v="1"/>
  </r>
  <r>
    <n v="1"/>
    <s v="NAMJEŠTAJ"/>
    <x v="1"/>
    <n v="102432"/>
    <s v="R2"/>
    <s v="STOLICA TAPECIRANA"/>
    <s v="01.97"/>
    <s v="KOM"/>
    <n v="1"/>
    <n v="452.18"/>
    <n v="452.18"/>
    <n v="0"/>
    <n v="180.87200000000001"/>
    <x v="1"/>
  </r>
  <r>
    <n v="1"/>
    <s v="NAMJEŠTAJ"/>
    <x v="1"/>
    <n v="102433"/>
    <s v="R2"/>
    <s v="STOLICA TAPECIRANA"/>
    <s v="01.97"/>
    <s v="KOM"/>
    <n v="1"/>
    <n v="452.17"/>
    <n v="452.17"/>
    <n v="0"/>
    <n v="180.86800000000002"/>
    <x v="1"/>
  </r>
  <r>
    <n v="1"/>
    <s v="NAMJEŠTAJ"/>
    <x v="1"/>
    <n v="102434"/>
    <s v="R2"/>
    <s v="STOLICA TAPECIRANA"/>
    <s v="01.97"/>
    <s v="KOM"/>
    <n v="1"/>
    <n v="452.18"/>
    <n v="452.18"/>
    <n v="0"/>
    <n v="180.87200000000001"/>
    <x v="1"/>
  </r>
  <r>
    <n v="1"/>
    <s v="NAMJEŠTAJ"/>
    <x v="1"/>
    <n v="102435"/>
    <s v="R2"/>
    <s v="STOL UREDSKI SALONSKI"/>
    <s v="01.97"/>
    <s v="KOM"/>
    <n v="1"/>
    <n v="282.61"/>
    <n v="282.61"/>
    <n v="0"/>
    <n v="113.04400000000001"/>
    <x v="1"/>
  </r>
  <r>
    <n v="1"/>
    <s v="NAMJEŠTAJ"/>
    <x v="1"/>
    <n v="102436"/>
    <s v="R2"/>
    <s v="FOTELJA"/>
    <s v="01.97"/>
    <s v="KOM"/>
    <n v="1"/>
    <n v="565.64"/>
    <n v="565.64"/>
    <n v="0"/>
    <n v="226.256"/>
    <x v="1"/>
  </r>
  <r>
    <n v="1"/>
    <s v="NAMJEŠTAJ"/>
    <x v="1"/>
    <n v="102437"/>
    <s v="R2"/>
    <s v="FOTELJA"/>
    <s v="01.97"/>
    <s v="KOM"/>
    <n v="1"/>
    <n v="565.64"/>
    <n v="565.64"/>
    <n v="0"/>
    <n v="226.256"/>
    <x v="1"/>
  </r>
  <r>
    <n v="1"/>
    <s v="NAMJEŠTAJ"/>
    <x v="1"/>
    <n v="102438"/>
    <s v="R2"/>
    <s v="FOTELJA"/>
    <s v="01.97"/>
    <s v="KOM"/>
    <n v="1"/>
    <n v="565.64"/>
    <n v="565.64"/>
    <n v="0"/>
    <n v="226.256"/>
    <x v="1"/>
  </r>
  <r>
    <n v="1"/>
    <s v="NAMJEŠTAJ"/>
    <x v="1"/>
    <n v="102439"/>
    <s v="R2"/>
    <s v="STOLIĆ KLUB"/>
    <s v="01.97"/>
    <s v="KOM"/>
    <n v="1"/>
    <n v="452.1"/>
    <n v="452.1"/>
    <n v="0"/>
    <n v="180.84000000000003"/>
    <x v="1"/>
  </r>
  <r>
    <n v="1"/>
    <s v="NAMJEŠTAJ"/>
    <x v="1"/>
    <n v="102440"/>
    <s v="R2"/>
    <s v="PLOČA MALA /PROC."/>
    <s v="01.97"/>
    <s v="KOM"/>
    <n v="1"/>
    <n v="204.9"/>
    <n v="204.9"/>
    <n v="0"/>
    <n v="81.960000000000008"/>
    <x v="1"/>
  </r>
  <r>
    <n v="1"/>
    <s v="NAMJEŠTAJ"/>
    <x v="1"/>
    <n v="102441"/>
    <s v="R2"/>
    <s v="VJEŠALICA STOJEĆA"/>
    <s v="01.97"/>
    <s v="KOM"/>
    <n v="1"/>
    <n v="28.27"/>
    <n v="28.27"/>
    <n v="0"/>
    <n v="11.308"/>
    <x v="1"/>
  </r>
  <r>
    <n v="1"/>
    <s v="NAMJEŠTAJ"/>
    <x v="1"/>
    <n v="102466"/>
    <s v="R2"/>
    <s v="STOLICA LAB."/>
    <s v="01.97"/>
    <s v="KOM"/>
    <n v="1"/>
    <n v="18.170000000000002"/>
    <n v="18.170000000000002"/>
    <n v="0"/>
    <n v="7.2680000000000007"/>
    <x v="1"/>
  </r>
  <r>
    <n v="1"/>
    <s v="NAMJEŠTAJ"/>
    <x v="1"/>
    <n v="102467"/>
    <s v="R2"/>
    <s v="ORMAR ZA KNJIGE I ARHIVU"/>
    <s v="01.97"/>
    <s v="KOM"/>
    <n v="1"/>
    <n v="141.32"/>
    <n v="141.32"/>
    <n v="0"/>
    <n v="56.527999999999999"/>
    <x v="1"/>
  </r>
  <r>
    <n v="1"/>
    <s v="NAMJEŠTAJ"/>
    <x v="1"/>
    <n v="102468"/>
    <s v="R2"/>
    <s v="ORMAR ZA KNJIGE I ARHIVU"/>
    <s v="01.97"/>
    <s v="KOM"/>
    <n v="1"/>
    <n v="141.32"/>
    <n v="141.32"/>
    <n v="0"/>
    <n v="56.527999999999999"/>
    <x v="1"/>
  </r>
  <r>
    <n v="1"/>
    <s v="NAMJEŠTAJ"/>
    <x v="1"/>
    <n v="102469"/>
    <s v="R2"/>
    <s v="ORMAR ZA KNJIGE I ARHIVU"/>
    <s v="01.97"/>
    <s v="KOM"/>
    <n v="1"/>
    <n v="141.32"/>
    <n v="141.32"/>
    <n v="0"/>
    <n v="56.527999999999999"/>
    <x v="1"/>
  </r>
  <r>
    <n v="1"/>
    <s v="NAMJEŠTAJ"/>
    <x v="1"/>
    <n v="102470"/>
    <s v="R2"/>
    <s v="ORMAR ZA KEMIKALIJE"/>
    <s v="01.97"/>
    <s v="KOM"/>
    <n v="1"/>
    <n v="565.24"/>
    <n v="565.24"/>
    <n v="0"/>
    <n v="226.096"/>
    <x v="1"/>
  </r>
  <r>
    <n v="1"/>
    <s v="NAMJEŠTAJ"/>
    <x v="1"/>
    <n v="102471"/>
    <s v="R2"/>
    <s v="STOL PISAĆI"/>
    <s v="01.97"/>
    <s v="KOM"/>
    <n v="1"/>
    <n v="84.78"/>
    <n v="84.78"/>
    <n v="0"/>
    <n v="33.911999999999999"/>
    <x v="1"/>
  </r>
  <r>
    <n v="1"/>
    <s v="NAMJEŠTAJ"/>
    <x v="1"/>
    <n v="102472"/>
    <s v="R2"/>
    <s v="STOL PISAĆI"/>
    <s v="01.97"/>
    <s v="KOM"/>
    <n v="1"/>
    <n v="84.78"/>
    <n v="84.78"/>
    <n v="0"/>
    <n v="33.911999999999999"/>
    <x v="1"/>
  </r>
  <r>
    <n v="1"/>
    <s v="NAMJEŠTAJ"/>
    <x v="1"/>
    <n v="102473"/>
    <s v="R2"/>
    <s v="STOL ZA TELEFON"/>
    <s v="01.97"/>
    <s v="KOM"/>
    <n v="1"/>
    <n v="1130.45"/>
    <n v="1130.45"/>
    <n v="0"/>
    <n v="452.18000000000006"/>
    <x v="1"/>
  </r>
  <r>
    <n v="1"/>
    <s v="NAMJEŠTAJ"/>
    <x v="1"/>
    <n v="102474"/>
    <s v="R2"/>
    <s v="STOL UZ GARNITURU"/>
    <s v="01.97"/>
    <s v="KOM"/>
    <n v="1"/>
    <n v="112.98"/>
    <n v="112.98"/>
    <n v="0"/>
    <n v="45.192000000000007"/>
    <x v="1"/>
  </r>
  <r>
    <n v="1"/>
    <s v="NAMJEŠTAJ"/>
    <x v="1"/>
    <n v="102475"/>
    <s v="R2"/>
    <s v="ORMARIĆ ZA PISAĆI STOL"/>
    <s v="01.97"/>
    <s v="KOM"/>
    <n v="1"/>
    <n v="42.39"/>
    <n v="42.39"/>
    <n v="0"/>
    <n v="16.956"/>
    <x v="1"/>
  </r>
  <r>
    <n v="1"/>
    <s v="NAMJEŠTAJ"/>
    <x v="1"/>
    <n v="102476"/>
    <s v="R2"/>
    <s v="ORMARIĆ ZA PISAĆI STOL"/>
    <s v="01.97"/>
    <s v="KOM"/>
    <n v="1"/>
    <n v="42.38"/>
    <n v="42.38"/>
    <n v="0"/>
    <n v="16.952000000000002"/>
    <x v="1"/>
  </r>
  <r>
    <n v="1"/>
    <s v="NAMJEŠTAJ"/>
    <x v="1"/>
    <n v="102477"/>
    <s v="R2"/>
    <s v="ORMARIĆ ZA PISAĆI STOL"/>
    <s v="01.97"/>
    <s v="KOM"/>
    <n v="1"/>
    <n v="42.39"/>
    <n v="42.39"/>
    <n v="0"/>
    <n v="16.956"/>
    <x v="1"/>
  </r>
  <r>
    <n v="1"/>
    <s v="NAMJEŠTAJ"/>
    <x v="1"/>
    <n v="102478"/>
    <s v="R2"/>
    <s v="ORMARIĆ ZA PISAĆI STOL"/>
    <s v="01.97"/>
    <s v="KOM"/>
    <n v="1"/>
    <n v="42.39"/>
    <n v="42.39"/>
    <n v="0"/>
    <n v="16.956"/>
    <x v="1"/>
  </r>
  <r>
    <n v="1"/>
    <s v="NAMJEŠTAJ"/>
    <x v="1"/>
    <n v="102479"/>
    <s v="R2"/>
    <s v="VJEŠALICA ZIDNA"/>
    <s v="01.97"/>
    <s v="KOM"/>
    <n v="1"/>
    <n v="56.49"/>
    <n v="56.49"/>
    <n v="0"/>
    <n v="22.596000000000004"/>
    <x v="1"/>
  </r>
  <r>
    <n v="1"/>
    <s v="NAMJEŠTAJ"/>
    <x v="1"/>
    <n v="102480"/>
    <s v="R2"/>
    <s v="POLICA ZA KNJIGE"/>
    <s v="01.97"/>
    <s v="KOM"/>
    <n v="1"/>
    <n v="56.62"/>
    <n v="56.62"/>
    <n v="0"/>
    <n v="22.648"/>
    <x v="1"/>
  </r>
  <r>
    <n v="1"/>
    <s v="NAMJEŠTAJ"/>
    <x v="1"/>
    <n v="102484"/>
    <s v="R2"/>
    <s v="STOLAC UREDSKI"/>
    <s v="03.14"/>
    <s v="KOM"/>
    <n v="1"/>
    <n v="1153.44"/>
    <n v="396.5"/>
    <n v="756.94"/>
    <n v="756.94"/>
    <x v="0"/>
  </r>
  <r>
    <n v="1"/>
    <s v="NAMJEŠTAJ"/>
    <x v="1"/>
    <n v="102489"/>
    <s v="R2"/>
    <s v="ORMAR ZA KEMIKALIJE"/>
    <s v="01.97"/>
    <s v="KOM"/>
    <n v="1"/>
    <n v="565.24"/>
    <n v="565.24"/>
    <n v="0"/>
    <n v="226.096"/>
    <x v="1"/>
  </r>
  <r>
    <n v="1"/>
    <s v="NAMJEŠTAJ"/>
    <x v="1"/>
    <n v="102490"/>
    <s v="R2"/>
    <s v="ORMAR ZA KEMIKALIJE"/>
    <s v="01.97"/>
    <s v="KOM"/>
    <n v="1"/>
    <n v="565.24"/>
    <n v="565.24"/>
    <n v="0"/>
    <n v="226.096"/>
    <x v="1"/>
  </r>
  <r>
    <n v="1"/>
    <s v="NAMJEŠTAJ"/>
    <x v="1"/>
    <n v="102491"/>
    <s v="R2"/>
    <s v="ORMAR ZA KEMIKALIJE"/>
    <s v="01.97"/>
    <s v="KOM"/>
    <n v="1"/>
    <n v="565.24"/>
    <n v="565.24"/>
    <n v="0"/>
    <n v="226.096"/>
    <x v="1"/>
  </r>
  <r>
    <n v="1"/>
    <s v="NAMJEŠTAJ"/>
    <x v="1"/>
    <n v="102492"/>
    <s v="R2"/>
    <s v="ORMAR ZA KEMIKALIJE"/>
    <s v="01.97"/>
    <s v="KOM"/>
    <n v="1"/>
    <n v="565.24"/>
    <n v="565.24"/>
    <n v="0"/>
    <n v="226.096"/>
    <x v="1"/>
  </r>
  <r>
    <n v="1"/>
    <s v="NAMJEŠTAJ"/>
    <x v="1"/>
    <n v="102493"/>
    <s v="R2"/>
    <s v="ORMAR ZA KEMIKALIJE"/>
    <s v="01.97"/>
    <s v="KOM"/>
    <n v="1"/>
    <n v="565.24"/>
    <n v="565.24"/>
    <n v="0"/>
    <n v="226.096"/>
    <x v="1"/>
  </r>
  <r>
    <n v="1"/>
    <s v="NAMJEŠTAJ"/>
    <x v="1"/>
    <n v="102494"/>
    <s v="R2"/>
    <s v="ORMAR ZA KEMIKALIJE"/>
    <s v="01.97"/>
    <s v="KOM"/>
    <n v="1"/>
    <n v="565.24"/>
    <n v="565.24"/>
    <n v="0"/>
    <n v="226.096"/>
    <x v="1"/>
  </r>
  <r>
    <n v="1"/>
    <s v="NAMJEŠTAJ"/>
    <x v="1"/>
    <n v="102495"/>
    <s v="R2"/>
    <s v="ORMAR ZA KEMIKALIJE"/>
    <s v="01.97"/>
    <s v="KOM"/>
    <n v="1"/>
    <n v="565.24"/>
    <n v="565.24"/>
    <n v="0"/>
    <n v="226.096"/>
    <x v="1"/>
  </r>
  <r>
    <n v="1"/>
    <s v="NAMJEŠTAJ"/>
    <x v="1"/>
    <n v="102496"/>
    <s v="R2"/>
    <s v="ORMAR ZA KEMIKALIJE"/>
    <s v="01.97"/>
    <s v="KOM"/>
    <n v="1"/>
    <n v="565.24"/>
    <n v="565.24"/>
    <n v="0"/>
    <n v="226.096"/>
    <x v="1"/>
  </r>
  <r>
    <n v="1"/>
    <s v="NAMJEŠTAJ"/>
    <x v="1"/>
    <n v="102497"/>
    <s v="R2"/>
    <s v="ORMAR AŠ-11"/>
    <s v="01.97"/>
    <s v="KOM"/>
    <n v="1"/>
    <n v="565.23"/>
    <n v="565.23"/>
    <n v="0"/>
    <n v="226.09200000000001"/>
    <x v="1"/>
  </r>
  <r>
    <n v="1"/>
    <s v="NAMJEŠTAJ"/>
    <x v="1"/>
    <n v="102498"/>
    <s v="R2"/>
    <s v="ORMAR GARDEROBNI"/>
    <s v="01.97"/>
    <s v="KOM"/>
    <n v="1"/>
    <n v="226.11"/>
    <n v="226.11"/>
    <n v="0"/>
    <n v="90.444000000000017"/>
    <x v="1"/>
  </r>
  <r>
    <n v="1"/>
    <s v="NAMJEŠTAJ"/>
    <x v="1"/>
    <n v="102499"/>
    <s v="R2"/>
    <s v="ORMAR ZA KNJIGE I ARHIVU"/>
    <s v="01.97"/>
    <s v="KOM"/>
    <n v="1"/>
    <n v="141.32"/>
    <n v="141.32"/>
    <n v="0"/>
    <n v="56.527999999999999"/>
    <x v="1"/>
  </r>
  <r>
    <n v="1"/>
    <s v="NAMJEŠTAJ"/>
    <x v="1"/>
    <n v="102500"/>
    <s v="R2"/>
    <s v="STOLICA S NASLONOM /PROC."/>
    <s v="01.97"/>
    <s v="KOM"/>
    <n v="1"/>
    <n v="113.04"/>
    <n v="113.04"/>
    <n v="0"/>
    <n v="45.216000000000008"/>
    <x v="1"/>
  </r>
  <r>
    <n v="1"/>
    <s v="NAMJEŠTAJ"/>
    <x v="1"/>
    <n v="102503"/>
    <s v="R2"/>
    <s v="STOL ZA VAGU"/>
    <s v="01.97"/>
    <s v="KOM"/>
    <n v="1"/>
    <n v="84.78"/>
    <n v="84.78"/>
    <n v="0"/>
    <n v="33.911999999999999"/>
    <x v="1"/>
  </r>
  <r>
    <n v="1"/>
    <s v="NAMJEŠTAJ"/>
    <x v="1"/>
    <n v="102504"/>
    <s v="R2"/>
    <s v="STOL ZA VAGU"/>
    <s v="01.97"/>
    <s v="KOM"/>
    <n v="1"/>
    <n v="84.77"/>
    <n v="84.77"/>
    <n v="0"/>
    <n v="33.908000000000001"/>
    <x v="1"/>
  </r>
  <r>
    <n v="1"/>
    <s v="NAMJEŠTAJ"/>
    <x v="1"/>
    <n v="102505"/>
    <s v="R2"/>
    <s v="STOL RADNI MALI/PROC."/>
    <s v="01.97"/>
    <s v="KOM"/>
    <n v="1"/>
    <n v="565.22"/>
    <n v="565.22"/>
    <n v="0"/>
    <n v="226.08800000000002"/>
    <x v="1"/>
  </r>
  <r>
    <n v="1"/>
    <s v="NAMJEŠTAJ"/>
    <x v="1"/>
    <n v="102508"/>
    <s v="R2"/>
    <s v="VJEŠALICA STOJEĆA"/>
    <s v="01.97"/>
    <s v="KOM"/>
    <n v="1"/>
    <n v="28.27"/>
    <n v="28.27"/>
    <n v="0"/>
    <n v="11.308"/>
    <x v="1"/>
  </r>
  <r>
    <n v="1"/>
    <s v="NAMJEŠTAJ"/>
    <x v="1"/>
    <n v="102516"/>
    <s v="R2"/>
    <s v="ORMAR ZA KNJIGE I ARHIVU"/>
    <s v="01.97"/>
    <s v="KOM"/>
    <n v="1"/>
    <n v="565.23"/>
    <n v="565.23"/>
    <n v="0"/>
    <n v="226.09200000000001"/>
    <x v="1"/>
  </r>
  <r>
    <n v="1"/>
    <s v="NAMJEŠTAJ"/>
    <x v="1"/>
    <n v="102517"/>
    <s v="R2"/>
    <s v="ORMAR ZA KNJIGE I ARHIVU"/>
    <s v="01.97"/>
    <s v="KOM"/>
    <n v="1"/>
    <n v="565.22"/>
    <n v="565.22"/>
    <n v="0"/>
    <n v="226.08800000000002"/>
    <x v="1"/>
  </r>
  <r>
    <n v="1"/>
    <s v="NAMJEŠTAJ"/>
    <x v="1"/>
    <n v="102518"/>
    <s v="R2"/>
    <s v="ORMAR ZA KNJIGE"/>
    <s v="01.97"/>
    <s v="KOM"/>
    <n v="1"/>
    <n v="282.68"/>
    <n v="282.68"/>
    <n v="0"/>
    <n v="113.072"/>
    <x v="1"/>
  </r>
  <r>
    <n v="1"/>
    <s v="NAMJEŠTAJ"/>
    <x v="1"/>
    <n v="102519"/>
    <s v="R2"/>
    <s v="STOL PISAĆI 80 x 170"/>
    <s v="01.97"/>
    <s v="KOM"/>
    <n v="1"/>
    <n v="169.55"/>
    <n v="169.55"/>
    <n v="0"/>
    <n v="67.820000000000007"/>
    <x v="1"/>
  </r>
  <r>
    <n v="1"/>
    <s v="NAMJEŠTAJ"/>
    <x v="1"/>
    <n v="102520"/>
    <s v="R2"/>
    <s v="PULT RADNI/PROC."/>
    <s v="01.97"/>
    <s v="KOM"/>
    <n v="1"/>
    <n v="2230.41"/>
    <n v="2230.41"/>
    <n v="0"/>
    <n v="892.16399999999999"/>
    <x v="1"/>
  </r>
  <r>
    <n v="1"/>
    <s v="NAMJEŠTAJ"/>
    <x v="1"/>
    <n v="102521"/>
    <s v="R2"/>
    <s v="PULT RADNI/PROC."/>
    <s v="01.97"/>
    <s v="KOM"/>
    <n v="1"/>
    <n v="2230.41"/>
    <n v="2230.41"/>
    <n v="0"/>
    <n v="892.16399999999999"/>
    <x v="1"/>
  </r>
  <r>
    <n v="1"/>
    <s v="NAMJEŠTAJ"/>
    <x v="1"/>
    <n v="102529"/>
    <s v="R2"/>
    <s v="ORMAR ZA KEMIKALIJE"/>
    <s v="01.97"/>
    <s v="KOM"/>
    <n v="1"/>
    <n v="565.24"/>
    <n v="565.24"/>
    <n v="0"/>
    <n v="226.096"/>
    <x v="1"/>
  </r>
  <r>
    <n v="1"/>
    <s v="NAMJEŠTAJ"/>
    <x v="1"/>
    <n v="102530"/>
    <s v="R2"/>
    <s v="ORMAR ZA KEMIKALIJE"/>
    <s v="01.97"/>
    <s v="KOM"/>
    <n v="1"/>
    <n v="565.24"/>
    <n v="565.24"/>
    <n v="0"/>
    <n v="226.096"/>
    <x v="1"/>
  </r>
  <r>
    <n v="1"/>
    <s v="NAMJEŠTAJ"/>
    <x v="1"/>
    <n v="102531"/>
    <s v="R2"/>
    <s v="ORMAR ZA KEMIKALIJE"/>
    <s v="01.97"/>
    <s v="KOM"/>
    <n v="1"/>
    <n v="565.24"/>
    <n v="565.24"/>
    <n v="0"/>
    <n v="226.096"/>
    <x v="1"/>
  </r>
  <r>
    <n v="1"/>
    <s v="NAMJEŠTAJ"/>
    <x v="1"/>
    <n v="102532"/>
    <s v="R2"/>
    <s v="ORMAR ZA KEMIKALIJE"/>
    <s v="01.97"/>
    <s v="KOM"/>
    <n v="1"/>
    <n v="565.24"/>
    <n v="565.24"/>
    <n v="0"/>
    <n v="226.096"/>
    <x v="1"/>
  </r>
  <r>
    <n v="1"/>
    <s v="NAMJEŠTAJ"/>
    <x v="1"/>
    <n v="102534"/>
    <s v="R2"/>
    <s v="STOL LAB.ZA 6 MJESTA"/>
    <s v="01.97"/>
    <s v="KOM"/>
    <n v="1"/>
    <n v="943.64"/>
    <n v="943.64"/>
    <n v="0"/>
    <n v="377.45600000000002"/>
    <x v="1"/>
  </r>
  <r>
    <n v="1"/>
    <s v="NAMJEŠTAJ"/>
    <x v="1"/>
    <n v="102535"/>
    <s v="R2"/>
    <s v="STOL LAB.ZA 6 MJESTA"/>
    <s v="01.97"/>
    <s v="KOM"/>
    <n v="1"/>
    <n v="943.64"/>
    <n v="943.64"/>
    <n v="0"/>
    <n v="377.45600000000002"/>
    <x v="1"/>
  </r>
  <r>
    <n v="1"/>
    <s v="NAMJEŠTAJ"/>
    <x v="1"/>
    <n v="102539"/>
    <s v="R2"/>
    <s v="ORMAR H-650"/>
    <s v="01.97"/>
    <s v="KOM"/>
    <n v="1"/>
    <n v="1017.42"/>
    <n v="1017.42"/>
    <n v="0"/>
    <n v="406.96800000000002"/>
    <x v="1"/>
  </r>
  <r>
    <n v="1"/>
    <s v="NAMJEŠTAJ"/>
    <x v="1"/>
    <n v="102540"/>
    <s v="R2"/>
    <s v="ORMAR H-650"/>
    <s v="01.97"/>
    <s v="KOM"/>
    <n v="1"/>
    <n v="1017.42"/>
    <n v="1017.42"/>
    <n v="0"/>
    <n v="406.96800000000002"/>
    <x v="1"/>
  </r>
  <r>
    <n v="1"/>
    <s v="NAMJEŠTAJ"/>
    <x v="1"/>
    <n v="102541"/>
    <s v="R2"/>
    <s v="ORMAR H-650"/>
    <s v="01.97"/>
    <s v="KOM"/>
    <n v="1"/>
    <n v="1017.42"/>
    <n v="1017.42"/>
    <n v="0"/>
    <n v="406.96800000000002"/>
    <x v="1"/>
  </r>
  <r>
    <n v="1"/>
    <s v="NAMJEŠTAJ"/>
    <x v="1"/>
    <n v="102544"/>
    <s v="R2"/>
    <s v="KLUPA ŠKOLSKA"/>
    <s v="03.02"/>
    <s v="KOM"/>
    <n v="1"/>
    <n v="483.12"/>
    <n v="483.12"/>
    <n v="0"/>
    <n v="193.24800000000002"/>
    <x v="1"/>
  </r>
  <r>
    <n v="1"/>
    <s v="NAMJEŠTAJ"/>
    <x v="1"/>
    <n v="102545"/>
    <s v="R2"/>
    <s v="KLUPA ŠKOLSKA"/>
    <s v="03.02"/>
    <s v="KOM"/>
    <n v="1"/>
    <n v="483.12"/>
    <n v="483.12"/>
    <n v="0"/>
    <n v="193.24800000000002"/>
    <x v="1"/>
  </r>
  <r>
    <n v="1"/>
    <s v="NAMJEŠTAJ"/>
    <x v="1"/>
    <n v="102546"/>
    <s v="R2"/>
    <s v="KLUPA ŠKOLSKA"/>
    <s v="03.02"/>
    <s v="KOM"/>
    <n v="1"/>
    <n v="483.12"/>
    <n v="483.12"/>
    <n v="0"/>
    <n v="193.24800000000002"/>
    <x v="1"/>
  </r>
  <r>
    <n v="1"/>
    <s v="NAMJEŠTAJ"/>
    <x v="1"/>
    <n v="102547"/>
    <s v="R2"/>
    <s v="KLUPA ŠKOLSKA"/>
    <s v="03.02"/>
    <s v="KOM"/>
    <n v="1"/>
    <n v="483.12"/>
    <n v="483.12"/>
    <n v="0"/>
    <n v="193.24800000000002"/>
    <x v="1"/>
  </r>
  <r>
    <n v="1"/>
    <s v="NAMJEŠTAJ"/>
    <x v="1"/>
    <n v="102548"/>
    <s v="R2"/>
    <s v="KLUPA ŠKOLSKA"/>
    <s v="03.02"/>
    <s v="KOM"/>
    <n v="1"/>
    <n v="483.12"/>
    <n v="483.12"/>
    <n v="0"/>
    <n v="193.24800000000002"/>
    <x v="1"/>
  </r>
  <r>
    <n v="1"/>
    <s v="NAMJEŠTAJ"/>
    <x v="1"/>
    <n v="102549"/>
    <s v="R2"/>
    <s v="KLUPA ŠKOLSKA"/>
    <s v="03.02"/>
    <s v="KOM"/>
    <n v="1"/>
    <n v="483.12"/>
    <n v="483.12"/>
    <n v="0"/>
    <n v="193.24800000000002"/>
    <x v="1"/>
  </r>
  <r>
    <n v="1"/>
    <s v="NAMJEŠTAJ"/>
    <x v="1"/>
    <n v="102551"/>
    <s v="R2"/>
    <s v="KLUPA ŠKOLSKA"/>
    <s v="03.02"/>
    <s v="KOM"/>
    <n v="1"/>
    <n v="483.12"/>
    <n v="483.12"/>
    <n v="0"/>
    <n v="193.24800000000002"/>
    <x v="1"/>
  </r>
  <r>
    <n v="1"/>
    <s v="NAMJEŠTAJ"/>
    <x v="1"/>
    <n v="102552"/>
    <s v="R2"/>
    <s v="KLUPA ŠKOLSKA"/>
    <s v="03.02"/>
    <s v="KOM"/>
    <n v="1"/>
    <n v="483.12"/>
    <n v="483.12"/>
    <n v="0"/>
    <n v="193.24800000000002"/>
    <x v="1"/>
  </r>
  <r>
    <n v="1"/>
    <s v="NAMJEŠTAJ"/>
    <x v="1"/>
    <n v="102557"/>
    <s v="R2"/>
    <s v="PLOČA ŠKOLSKA - DRVENA"/>
    <s v="01.97"/>
    <s v="KOM"/>
    <n v="1"/>
    <n v="112.98"/>
    <n v="112.98"/>
    <n v="0"/>
    <n v="45.192000000000007"/>
    <x v="1"/>
  </r>
  <r>
    <n v="1"/>
    <s v="NAMJEŠTAJ"/>
    <x v="1"/>
    <n v="102559"/>
    <s v="R2"/>
    <s v="STOL RADNI MALI/PROC."/>
    <s v="01.97"/>
    <s v="KOM"/>
    <n v="1"/>
    <n v="565.22"/>
    <n v="565.22"/>
    <n v="0"/>
    <n v="226.08800000000002"/>
    <x v="1"/>
  </r>
  <r>
    <n v="1"/>
    <s v="NAMJEŠTAJ"/>
    <x v="1"/>
    <n v="102560"/>
    <s v="R2"/>
    <s v="STOL RADNI"/>
    <s v="01.97"/>
    <s v="KOM"/>
    <n v="1"/>
    <n v="157"/>
    <n v="157"/>
    <n v="0"/>
    <n v="62.800000000000004"/>
    <x v="1"/>
  </r>
  <r>
    <n v="1"/>
    <s v="NAMJEŠTAJ"/>
    <x v="1"/>
    <n v="102561"/>
    <s v="R2"/>
    <s v="STOL RADNI"/>
    <s v="01.97"/>
    <s v="KOM"/>
    <n v="1"/>
    <n v="157"/>
    <n v="157"/>
    <n v="0"/>
    <n v="62.800000000000004"/>
    <x v="1"/>
  </r>
  <r>
    <n v="1"/>
    <s v="NAMJEŠTAJ"/>
    <x v="1"/>
    <n v="102562"/>
    <s v="R2"/>
    <s v="STOL RADNI"/>
    <s v="01.97"/>
    <s v="KOM"/>
    <n v="1"/>
    <n v="157"/>
    <n v="157"/>
    <n v="0"/>
    <n v="62.800000000000004"/>
    <x v="1"/>
  </r>
  <r>
    <n v="1"/>
    <s v="NAMJEŠTAJ"/>
    <x v="1"/>
    <n v="102563"/>
    <s v="R2"/>
    <s v="STOL RADNI"/>
    <s v="01.97"/>
    <s v="KOM"/>
    <n v="1"/>
    <n v="157"/>
    <n v="157"/>
    <n v="0"/>
    <n v="62.800000000000004"/>
    <x v="1"/>
  </r>
  <r>
    <n v="1"/>
    <s v="NAMJEŠTAJ"/>
    <x v="1"/>
    <n v="102564"/>
    <s v="R2"/>
    <s v="STOL RADNI"/>
    <s v="01.97"/>
    <s v="KOM"/>
    <n v="1"/>
    <n v="157"/>
    <n v="157"/>
    <n v="0"/>
    <n v="62.800000000000004"/>
    <x v="1"/>
  </r>
  <r>
    <n v="1"/>
    <s v="NAMJEŠTAJ"/>
    <x v="1"/>
    <n v="102565"/>
    <s v="R2"/>
    <s v="STOL RADNI"/>
    <s v="01.97"/>
    <s v="KOM"/>
    <n v="1"/>
    <n v="157"/>
    <n v="157"/>
    <n v="0"/>
    <n v="62.800000000000004"/>
    <x v="1"/>
  </r>
  <r>
    <n v="1"/>
    <s v="NAMJEŠTAJ"/>
    <x v="1"/>
    <n v="102566"/>
    <s v="R2"/>
    <s v="STOL RADNI"/>
    <s v="01.97"/>
    <s v="KOM"/>
    <n v="1"/>
    <n v="157"/>
    <n v="157"/>
    <n v="0"/>
    <n v="62.800000000000004"/>
    <x v="1"/>
  </r>
  <r>
    <n v="1"/>
    <s v="NAMJEŠTAJ"/>
    <x v="1"/>
    <n v="102567"/>
    <s v="R2"/>
    <s v="STOL MANIPULATIVNI"/>
    <s v="01.97"/>
    <s v="KOM"/>
    <n v="1"/>
    <n v="161.49"/>
    <n v="161.49"/>
    <n v="0"/>
    <n v="64.596000000000004"/>
    <x v="1"/>
  </r>
  <r>
    <n v="1"/>
    <s v="NAMJEŠTAJ"/>
    <x v="1"/>
    <n v="102568"/>
    <s v="R2"/>
    <s v="STOL RADNI"/>
    <s v="01.97"/>
    <s v="KOM"/>
    <n v="1"/>
    <n v="157"/>
    <n v="157"/>
    <n v="0"/>
    <n v="62.800000000000004"/>
    <x v="1"/>
  </r>
  <r>
    <n v="1"/>
    <s v="NAMJEŠTAJ"/>
    <x v="1"/>
    <n v="102569"/>
    <s v="R2"/>
    <s v="STOL MANIPULATIVNI"/>
    <s v="01.97"/>
    <s v="KOM"/>
    <n v="1"/>
    <n v="161.49"/>
    <n v="161.49"/>
    <n v="0"/>
    <n v="64.596000000000004"/>
    <x v="1"/>
  </r>
  <r>
    <n v="1"/>
    <s v="NAMJEŠTAJ"/>
    <x v="1"/>
    <n v="102570"/>
    <s v="R2"/>
    <s v="ORMAR ROLO"/>
    <s v="01.97"/>
    <s v="KOM"/>
    <n v="1"/>
    <n v="395.67"/>
    <n v="395.67"/>
    <n v="0"/>
    <n v="158.26800000000003"/>
    <x v="1"/>
  </r>
  <r>
    <n v="1"/>
    <s v="NAMJEŠTAJ"/>
    <x v="1"/>
    <n v="102581"/>
    <s v="R2"/>
    <s v="STOL ZA MAG. SEPARATOR"/>
    <s v="01.97"/>
    <s v="KOM"/>
    <n v="1"/>
    <n v="84.78"/>
    <n v="84.78"/>
    <n v="0"/>
    <n v="33.911999999999999"/>
    <x v="1"/>
  </r>
  <r>
    <n v="1"/>
    <s v="NAMJEŠTAJ"/>
    <x v="1"/>
    <n v="102582"/>
    <s v="R2"/>
    <s v="STOL ZA MAG. SEPARATOR"/>
    <s v="01.97"/>
    <s v="KOM"/>
    <n v="1"/>
    <n v="84.77"/>
    <n v="84.77"/>
    <n v="0"/>
    <n v="33.908000000000001"/>
    <x v="1"/>
  </r>
  <r>
    <n v="1"/>
    <s v="NAMJEŠTAJ"/>
    <x v="1"/>
    <n v="102583"/>
    <s v="R2"/>
    <s v="STOL UF-130"/>
    <s v="01.97"/>
    <s v="KOM"/>
    <n v="1"/>
    <n v="1413.05"/>
    <n v="1413.05"/>
    <n v="0"/>
    <n v="565.22"/>
    <x v="1"/>
  </r>
  <r>
    <n v="1"/>
    <s v="NAMJEŠTAJ"/>
    <x v="1"/>
    <n v="102584"/>
    <s v="R2"/>
    <s v="STOL PISAĆI"/>
    <s v="01.97"/>
    <s v="KOM"/>
    <n v="1"/>
    <n v="565.22"/>
    <n v="565.22"/>
    <n v="0"/>
    <n v="226.08800000000002"/>
    <x v="1"/>
  </r>
  <r>
    <n v="1"/>
    <s v="NAMJEŠTAJ"/>
    <x v="1"/>
    <n v="102587"/>
    <s v="R2"/>
    <s v="STL MANIPULATIVNI"/>
    <s v="01.97"/>
    <s v="KOM"/>
    <n v="1"/>
    <n v="161.49"/>
    <n v="161.49"/>
    <n v="0"/>
    <n v="64.596000000000004"/>
    <x v="1"/>
  </r>
  <r>
    <n v="1"/>
    <s v="NAMJEŠTAJ"/>
    <x v="1"/>
    <n v="102588"/>
    <s v="R2"/>
    <s v="STOL PISAĆI"/>
    <s v="01.97"/>
    <s v="KOM"/>
    <n v="1"/>
    <n v="565.23"/>
    <n v="565.23"/>
    <n v="0"/>
    <n v="226.09200000000001"/>
    <x v="1"/>
  </r>
  <r>
    <n v="1"/>
    <s v="NAMJEŠTAJ"/>
    <x v="1"/>
    <n v="102592"/>
    <s v="R2"/>
    <s v="STOL PISAĆI"/>
    <s v="01.97"/>
    <s v="KOM"/>
    <n v="1"/>
    <n v="565.23"/>
    <n v="565.23"/>
    <n v="0"/>
    <n v="226.09200000000001"/>
    <x v="1"/>
  </r>
  <r>
    <n v="1"/>
    <s v="NAMJEŠTAJ"/>
    <x v="1"/>
    <n v="102593"/>
    <s v="R2"/>
    <s v="STOL MANIPULATIVNI"/>
    <s v="01.97"/>
    <s v="KOM"/>
    <n v="1"/>
    <n v="161.51"/>
    <n v="161.51"/>
    <n v="0"/>
    <n v="64.603999999999999"/>
    <x v="1"/>
  </r>
  <r>
    <n v="1"/>
    <s v="NAMJEŠTAJ"/>
    <x v="1"/>
    <n v="102598"/>
    <s v="R2"/>
    <s v="ORMAR ZA ALAT"/>
    <s v="01.97"/>
    <s v="KOM"/>
    <n v="1"/>
    <n v="1695.68"/>
    <n v="1695.68"/>
    <n v="0"/>
    <n v="678.27200000000005"/>
    <x v="1"/>
  </r>
  <r>
    <n v="1"/>
    <s v="NAMJEŠTAJ"/>
    <x v="1"/>
    <n v="102599"/>
    <s v="R2"/>
    <s v="ORMAR ZA ALAT"/>
    <s v="01.97"/>
    <s v="KOM"/>
    <n v="1"/>
    <n v="847.91"/>
    <n v="847.91"/>
    <n v="0"/>
    <n v="339.16399999999999"/>
    <x v="1"/>
  </r>
  <r>
    <n v="1"/>
    <s v="NAMJEŠTAJ"/>
    <x v="1"/>
    <n v="102604"/>
    <s v="R2"/>
    <s v="STOL MANIPULATIVNI"/>
    <s v="01.97"/>
    <s v="KOM"/>
    <n v="1"/>
    <n v="161.49"/>
    <n v="161.49"/>
    <n v="0"/>
    <n v="64.596000000000004"/>
    <x v="1"/>
  </r>
  <r>
    <n v="1"/>
    <s v="NAMJEŠTAJ"/>
    <x v="1"/>
    <n v="102605"/>
    <s v="R2"/>
    <s v="STOL MANIPULATIVNI"/>
    <s v="01.97"/>
    <s v="KOM"/>
    <n v="1"/>
    <n v="161.49"/>
    <n v="161.49"/>
    <n v="0"/>
    <n v="64.596000000000004"/>
    <x v="1"/>
  </r>
  <r>
    <n v="1"/>
    <s v="NAMJEŠTAJ"/>
    <x v="1"/>
    <n v="102606"/>
    <s v="R2"/>
    <s v="STOL PISAĆI SI-1560"/>
    <s v="01.97"/>
    <s v="KOM"/>
    <n v="1"/>
    <n v="3108.68"/>
    <n v="3108.68"/>
    <n v="0"/>
    <n v="1243.472"/>
    <x v="1"/>
  </r>
  <r>
    <n v="1"/>
    <s v="NAMJEŠTAJ"/>
    <x v="1"/>
    <n v="102607"/>
    <s v="R2"/>
    <s v="STOL MANIPULATIVNI"/>
    <s v="01.97"/>
    <s v="KOM"/>
    <n v="1"/>
    <n v="161.49"/>
    <n v="161.49"/>
    <n v="0"/>
    <n v="64.596000000000004"/>
    <x v="1"/>
  </r>
  <r>
    <n v="1"/>
    <s v="NAMJEŠTAJ"/>
    <x v="1"/>
    <n v="102638"/>
    <s v="R2"/>
    <s v="STOLICA BEZ NASLONA"/>
    <s v="01.97"/>
    <s v="KOM"/>
    <n v="1"/>
    <n v="113.04"/>
    <n v="113.04"/>
    <n v="0"/>
    <n v="45.216000000000008"/>
    <x v="1"/>
  </r>
  <r>
    <n v="1"/>
    <s v="NAMJEŠTAJ"/>
    <x v="1"/>
    <n v="102640"/>
    <s v="R2"/>
    <s v="STOLICA BEZ NASLONA"/>
    <s v="01.97"/>
    <s v="KOM"/>
    <n v="1"/>
    <n v="56.49"/>
    <n v="56.49"/>
    <n v="0"/>
    <n v="22.596000000000004"/>
    <x v="1"/>
  </r>
  <r>
    <n v="1"/>
    <s v="NAMJEŠTAJ"/>
    <x v="1"/>
    <n v="102641"/>
    <s v="R2"/>
    <s v="ORMAR ROLO"/>
    <s v="01.97"/>
    <s v="KOM"/>
    <n v="1"/>
    <n v="1130.46"/>
    <n v="1130.46"/>
    <n v="0"/>
    <n v="452.18400000000003"/>
    <x v="1"/>
  </r>
  <r>
    <n v="1"/>
    <s v="NAMJEŠTAJ"/>
    <x v="1"/>
    <n v="102643"/>
    <s v="R2"/>
    <s v="STOLAC UREDSKI"/>
    <s v="02.06"/>
    <s v="KOM"/>
    <n v="1"/>
    <n v="947.98"/>
    <n v="947.98"/>
    <n v="0"/>
    <n v="379.19200000000001"/>
    <x v="1"/>
  </r>
  <r>
    <n v="1"/>
    <s v="NAMJEŠTAJ"/>
    <x v="1"/>
    <n v="102645"/>
    <s v="R2"/>
    <s v="STOL PISAĆI HRAST"/>
    <s v="01.97"/>
    <s v="KOM"/>
    <n v="1"/>
    <n v="3943.29"/>
    <n v="3943.29"/>
    <n v="0"/>
    <n v="1577.316"/>
    <x v="1"/>
  </r>
  <r>
    <n v="1"/>
    <s v="NAMJEŠTAJ"/>
    <x v="1"/>
    <n v="102650"/>
    <s v="R2"/>
    <s v="POLICA ZA KNJIGE"/>
    <s v="01.97"/>
    <s v="KOM"/>
    <n v="1"/>
    <n v="56.62"/>
    <n v="56.62"/>
    <n v="0"/>
    <n v="22.648"/>
    <x v="1"/>
  </r>
  <r>
    <n v="1"/>
    <s v="NAMJEŠTAJ"/>
    <x v="1"/>
    <n v="102651"/>
    <s v="R2"/>
    <s v="VITRINA"/>
    <s v="01.97"/>
    <s v="KOM"/>
    <n v="1"/>
    <n v="565.22"/>
    <n v="565.22"/>
    <n v="0"/>
    <n v="226.08800000000002"/>
    <x v="1"/>
  </r>
  <r>
    <n v="1"/>
    <s v="NAMJEŠTAJ"/>
    <x v="1"/>
    <n v="102652"/>
    <s v="R2"/>
    <s v="VITRINA"/>
    <s v="01.97"/>
    <s v="KOM"/>
    <n v="1"/>
    <n v="565.23"/>
    <n v="565.23"/>
    <n v="0"/>
    <n v="226.09200000000001"/>
    <x v="1"/>
  </r>
  <r>
    <n v="1"/>
    <s v="NAMJEŠTAJ"/>
    <x v="1"/>
    <n v="102653"/>
    <s v="R2"/>
    <s v="STOL RADNI S LAD./PROC."/>
    <s v="01.97"/>
    <s v="KOM"/>
    <n v="1"/>
    <n v="226.11"/>
    <n v="226.11"/>
    <n v="0"/>
    <n v="90.444000000000017"/>
    <x v="1"/>
  </r>
  <r>
    <n v="1"/>
    <s v="NAMJEŠTAJ"/>
    <x v="1"/>
    <n v="102657"/>
    <s v="R2"/>
    <s v="STOL RADNI 220x75x75+LAD."/>
    <s v="05.09"/>
    <s v="KOM"/>
    <n v="1"/>
    <n v="3850.32"/>
    <n v="3649.78"/>
    <n v="200.54"/>
    <n v="1540.1280000000002"/>
    <x v="1"/>
  </r>
  <r>
    <n v="1"/>
    <s v="NAMJEŠTAJ"/>
    <x v="1"/>
    <n v="102712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2713"/>
    <s v="R2"/>
    <s v="STOL DAKTILO"/>
    <s v="01.97"/>
    <s v="KOM"/>
    <n v="1"/>
    <n v="56.57"/>
    <n v="56.57"/>
    <n v="0"/>
    <n v="22.628"/>
    <x v="1"/>
  </r>
  <r>
    <n v="1"/>
    <s v="NAMJEŠTAJ"/>
    <x v="1"/>
    <n v="102714"/>
    <s v="R2"/>
    <s v="ORMARIĆ UZ PISAĆI STOL"/>
    <s v="01.97"/>
    <s v="KOM"/>
    <n v="1"/>
    <n v="42.39"/>
    <n v="42.39"/>
    <n v="0"/>
    <n v="16.956"/>
    <x v="1"/>
  </r>
  <r>
    <n v="1"/>
    <s v="NAMJEŠTAJ"/>
    <x v="1"/>
    <n v="102715"/>
    <s v="R2"/>
    <s v="ORMARIĆ ZA PISAĆI STOL"/>
    <s v="01.97"/>
    <s v="KOM"/>
    <n v="1"/>
    <n v="42.39"/>
    <n v="42.39"/>
    <n v="0"/>
    <n v="16.956"/>
    <x v="1"/>
  </r>
  <r>
    <n v="1"/>
    <s v="NAMJEŠTAJ"/>
    <x v="1"/>
    <n v="102718"/>
    <s v="R2"/>
    <s v="STOL LABORATORIJSKI"/>
    <n v="11.09"/>
    <s v="KOM"/>
    <n v="1"/>
    <n v="1120.78"/>
    <n v="992.37"/>
    <n v="128.41"/>
    <n v="448.31200000000001"/>
    <x v="1"/>
  </r>
  <r>
    <n v="1"/>
    <s v="NAMJEŠTAJ"/>
    <x v="1"/>
    <n v="102727"/>
    <s v="R2"/>
    <s v="STOLICA S NASLONOM /PROC"/>
    <s v="01.97"/>
    <s v="KOM"/>
    <n v="1"/>
    <n v="113.04"/>
    <n v="113.04"/>
    <n v="0"/>
    <n v="45.216000000000008"/>
    <x v="1"/>
  </r>
  <r>
    <n v="1"/>
    <s v="NAMJEŠTAJ"/>
    <x v="1"/>
    <n v="102728"/>
    <s v="R2"/>
    <s v="STOLICA S NASLONOM /PROC"/>
    <s v="01.97"/>
    <s v="KOM"/>
    <n v="1"/>
    <n v="113.04"/>
    <n v="113.04"/>
    <n v="0"/>
    <n v="45.216000000000008"/>
    <x v="1"/>
  </r>
  <r>
    <n v="1"/>
    <s v="NAMJEŠTAJ"/>
    <x v="1"/>
    <n v="102729"/>
    <s v="R2"/>
    <s v="STOLICA S NASLONOM /PROC"/>
    <s v="01.97"/>
    <s v="KOM"/>
    <n v="1"/>
    <n v="113.04"/>
    <n v="113.04"/>
    <n v="0"/>
    <n v="45.216000000000008"/>
    <x v="1"/>
  </r>
  <r>
    <n v="1"/>
    <s v="NAMJEŠTAJ"/>
    <x v="1"/>
    <n v="102735"/>
    <s v="R2"/>
    <s v="STOLICA BEZ NASLONA-ŽELJ."/>
    <s v="01.97"/>
    <s v="KOM"/>
    <n v="1"/>
    <n v="70.650000000000006"/>
    <n v="70.650000000000006"/>
    <n v="0"/>
    <n v="28.260000000000005"/>
    <x v="1"/>
  </r>
  <r>
    <n v="1"/>
    <s v="NAMJEŠTAJ"/>
    <x v="1"/>
    <n v="102736"/>
    <s v="R2"/>
    <s v="STOLICA BEZ NASLONA-ŽELJ."/>
    <s v="01.97"/>
    <s v="KOM"/>
    <n v="1"/>
    <n v="70.650000000000006"/>
    <n v="70.650000000000006"/>
    <n v="0"/>
    <n v="28.260000000000005"/>
    <x v="1"/>
  </r>
  <r>
    <n v="1"/>
    <s v="NAMJEŠTAJ"/>
    <x v="1"/>
    <n v="102743"/>
    <s v="R2"/>
    <s v="STOL RADNI METALNI/PROC"/>
    <s v="01.97"/>
    <s v="KOM"/>
    <n v="1"/>
    <n v="548.07000000000005"/>
    <n v="548.07000000000005"/>
    <n v="0"/>
    <n v="219.22800000000004"/>
    <x v="1"/>
  </r>
  <r>
    <n v="1"/>
    <s v="NAMJEŠTAJ"/>
    <x v="1"/>
    <n v="102744"/>
    <s v="R2"/>
    <s v="STOL PISAĆI ĐAČKI"/>
    <s v="01.97"/>
    <s v="KOM"/>
    <n v="1"/>
    <n v="565.21"/>
    <n v="565.21"/>
    <n v="0"/>
    <n v="226.08400000000003"/>
    <x v="1"/>
  </r>
  <r>
    <n v="1"/>
    <s v="NAMJEŠTAJ"/>
    <x v="1"/>
    <n v="102745"/>
    <s v="R2"/>
    <s v="STOLAC RADNI"/>
    <s v="09.09"/>
    <s v="KOM"/>
    <n v="1"/>
    <n v="1621.76"/>
    <n v="1469.72"/>
    <n v="152.04"/>
    <n v="648.70400000000006"/>
    <x v="1"/>
  </r>
  <r>
    <n v="1"/>
    <s v="NAMJEŠTAJ"/>
    <x v="1"/>
    <n v="102746"/>
    <s v="R2"/>
    <s v="STOLAC RADNI"/>
    <s v="09.09"/>
    <s v="KOM"/>
    <n v="1"/>
    <n v="1621.76"/>
    <n v="1469.72"/>
    <n v="152.04"/>
    <n v="648.70400000000006"/>
    <x v="1"/>
  </r>
  <r>
    <n v="1"/>
    <s v="NAMJEŠTAJ"/>
    <x v="1"/>
    <n v="102747"/>
    <s v="R2"/>
    <s v="POLICA OTVORENA 240x30x75"/>
    <s v="09.09"/>
    <s v="KOM"/>
    <n v="1"/>
    <n v="2988.9"/>
    <n v="2708.67"/>
    <n v="280.23"/>
    <n v="1195.5600000000002"/>
    <x v="1"/>
  </r>
  <r>
    <n v="1"/>
    <s v="NAMJEŠTAJ"/>
    <x v="1"/>
    <n v="102748"/>
    <s v="R2"/>
    <s v="STOL S LADIČARM 158x80x75"/>
    <s v="09.09"/>
    <s v="KOM"/>
    <n v="1"/>
    <n v="1826.55"/>
    <n v="1655.32"/>
    <n v="171.23"/>
    <n v="730.62"/>
    <x v="1"/>
  </r>
  <r>
    <n v="1"/>
    <s v="NAMJEŠTAJ"/>
    <x v="1"/>
    <n v="102749"/>
    <s v="R2"/>
    <s v="STOL LADIČAR 158x80x75"/>
    <s v="09.09"/>
    <s v="KOM"/>
    <n v="1"/>
    <n v="1826.55"/>
    <n v="1655.32"/>
    <n v="171.23"/>
    <n v="730.62"/>
    <x v="1"/>
  </r>
  <r>
    <n v="1"/>
    <s v="NAMJEŠTAJ"/>
    <x v="1"/>
    <n v="102750"/>
    <s v="R2"/>
    <s v="STOL POMIČNI 70x50x75"/>
    <s v="09.09"/>
    <s v="KOM"/>
    <n v="1"/>
    <n v="863.46"/>
    <n v="782.49"/>
    <n v="80.97"/>
    <n v="345.38400000000001"/>
    <x v="1"/>
  </r>
  <r>
    <n v="1"/>
    <s v="NAMJEŠTAJ"/>
    <x v="1"/>
    <n v="102751"/>
    <s v="R2"/>
    <s v="ORMAR 120x40x215"/>
    <s v="09.09"/>
    <s v="KOM"/>
    <n v="1"/>
    <n v="2584.85"/>
    <n v="2342.5500000000002"/>
    <n v="242.3"/>
    <n v="1033.94"/>
    <x v="1"/>
  </r>
  <r>
    <n v="1"/>
    <s v="NAMJEŠTAJ"/>
    <x v="1"/>
    <n v="102752"/>
    <s v="R2"/>
    <s v="ORMAR 90x60x215"/>
    <s v="09.09"/>
    <s v="KOM"/>
    <n v="1"/>
    <n v="1942.79"/>
    <n v="1760.66"/>
    <n v="182.13"/>
    <n v="777.11599999999999"/>
    <x v="1"/>
  </r>
  <r>
    <n v="1"/>
    <s v="NAMJEŠTAJ"/>
    <x v="1"/>
    <n v="102753"/>
    <s v="R2"/>
    <s v="ORMAR 90x60x215"/>
    <s v="09.09"/>
    <s v="KOM"/>
    <n v="1"/>
    <n v="1942.79"/>
    <n v="1760.66"/>
    <n v="182.13"/>
    <n v="777.11599999999999"/>
    <x v="1"/>
  </r>
  <r>
    <n v="1"/>
    <s v="NAMJEŠTAJ"/>
    <x v="1"/>
    <n v="102754"/>
    <s v="R2"/>
    <s v="PLOČA ŠKOLSKA 240x120"/>
    <s v="09.09"/>
    <s v="KOM"/>
    <n v="1"/>
    <n v="1616.22"/>
    <n v="1464.72"/>
    <n v="151.5"/>
    <n v="646.48800000000006"/>
    <x v="1"/>
  </r>
  <r>
    <n v="1"/>
    <s v="NAMJEŠTAJ"/>
    <x v="1"/>
    <n v="102760"/>
    <s v="R2"/>
    <s v="STOL KRIŽNI 145X320"/>
    <n v="11.04"/>
    <s v="KOM"/>
    <n v="1"/>
    <n v="3824.7"/>
    <n v="3824.7"/>
    <n v="0"/>
    <n v="1529.88"/>
    <x v="1"/>
  </r>
  <r>
    <n v="1"/>
    <s v="NAMJEŠTAJ"/>
    <x v="1"/>
    <n v="102764"/>
    <s v="R2"/>
    <s v="STOLICA BEZ NASLONA-ŽELJ."/>
    <s v="01.97"/>
    <s v="KOM"/>
    <n v="1"/>
    <n v="70.650000000000006"/>
    <n v="70.650000000000006"/>
    <n v="0"/>
    <n v="28.260000000000005"/>
    <x v="1"/>
  </r>
  <r>
    <n v="1"/>
    <s v="NAMJEŠTAJ"/>
    <x v="1"/>
    <n v="102765"/>
    <s v="R2"/>
    <s v="STOLICA BEZ NASLONA-ŽELJ."/>
    <s v="01.97"/>
    <s v="KOM"/>
    <n v="1"/>
    <n v="70.650000000000006"/>
    <n v="70.650000000000006"/>
    <n v="0"/>
    <n v="28.260000000000005"/>
    <x v="1"/>
  </r>
  <r>
    <n v="1"/>
    <s v="NAMJEŠTAJ"/>
    <x v="1"/>
    <n v="102770"/>
    <s v="R2"/>
    <s v="STOL RADNI"/>
    <s v="01.97"/>
    <s v="KOM"/>
    <n v="1"/>
    <n v="2181.87"/>
    <n v="2181.87"/>
    <n v="0"/>
    <n v="872.74800000000005"/>
    <x v="1"/>
  </r>
  <r>
    <n v="1"/>
    <s v="NAMJEŠTAJ"/>
    <x v="1"/>
    <n v="102776"/>
    <s v="R2"/>
    <s v="STOLICA S NASLONOM /PROC"/>
    <s v="01.97"/>
    <s v="KOM"/>
    <n v="1"/>
    <n v="113.04"/>
    <n v="113.04"/>
    <n v="0"/>
    <n v="45.216000000000008"/>
    <x v="1"/>
  </r>
  <r>
    <n v="1"/>
    <s v="NAMJEŠTAJ"/>
    <x v="1"/>
    <n v="102777"/>
    <s v="R2"/>
    <s v="STOLICA S NASLONOM /PROC"/>
    <s v="01.97"/>
    <s v="KOM"/>
    <n v="1"/>
    <n v="113.04"/>
    <n v="113.04"/>
    <n v="0"/>
    <n v="45.216000000000008"/>
    <x v="1"/>
  </r>
  <r>
    <n v="1"/>
    <s v="NAMJEŠTAJ"/>
    <x v="1"/>
    <n v="102778"/>
    <s v="R2"/>
    <s v="STOLICA S NASLONOM /PROC"/>
    <s v="01.97"/>
    <s v="KOM"/>
    <n v="1"/>
    <n v="113.04"/>
    <n v="113.04"/>
    <n v="0"/>
    <n v="45.216000000000008"/>
    <x v="1"/>
  </r>
  <r>
    <n v="1"/>
    <s v="NAMJEŠTAJ"/>
    <x v="1"/>
    <n v="102779"/>
    <s v="R2"/>
    <s v="STOLICA S NASLONOM /PROC"/>
    <s v="01.97"/>
    <s v="KOM"/>
    <n v="1"/>
    <n v="113.04"/>
    <n v="113.04"/>
    <n v="0"/>
    <n v="45.216000000000008"/>
    <x v="1"/>
  </r>
  <r>
    <n v="1"/>
    <s v="NAMJEŠTAJ"/>
    <x v="1"/>
    <n v="102780"/>
    <s v="R2"/>
    <s v="STOLICA S NASLONOM /PROC"/>
    <s v="01.97"/>
    <s v="KOM"/>
    <n v="1"/>
    <n v="113.04"/>
    <n v="113.04"/>
    <n v="0"/>
    <n v="45.216000000000008"/>
    <x v="1"/>
  </r>
  <r>
    <n v="1"/>
    <s v="NAMJEŠTAJ"/>
    <x v="1"/>
    <n v="102781"/>
    <s v="R2"/>
    <s v="STOLICA S NASLONOM /PROC"/>
    <s v="01.97"/>
    <s v="KOM"/>
    <n v="1"/>
    <n v="113.04"/>
    <n v="113.04"/>
    <n v="0"/>
    <n v="45.216000000000008"/>
    <x v="1"/>
  </r>
  <r>
    <n v="1"/>
    <s v="NAMJEŠTAJ"/>
    <x v="1"/>
    <n v="102782"/>
    <s v="R2"/>
    <s v="STOLICA S NASLONOM /PROC"/>
    <s v="01.97"/>
    <s v="KOM"/>
    <n v="1"/>
    <n v="113.04"/>
    <n v="113.04"/>
    <n v="0"/>
    <n v="45.216000000000008"/>
    <x v="1"/>
  </r>
  <r>
    <n v="1"/>
    <s v="NAMJEŠTAJ"/>
    <x v="1"/>
    <n v="102783"/>
    <s v="R2"/>
    <s v="STOLICA S NASLONOM /PROC"/>
    <s v="01.97"/>
    <s v="KOM"/>
    <n v="1"/>
    <n v="113.04"/>
    <n v="113.04"/>
    <n v="0"/>
    <n v="45.216000000000008"/>
    <x v="1"/>
  </r>
  <r>
    <n v="1"/>
    <s v="NAMJEŠTAJ"/>
    <x v="1"/>
    <n v="102784"/>
    <s v="R2"/>
    <s v="STOLICA S NASLONOM /PROC"/>
    <s v="01.97"/>
    <s v="KOM"/>
    <n v="1"/>
    <n v="113.04"/>
    <n v="113.04"/>
    <n v="0"/>
    <n v="45.216000000000008"/>
    <x v="1"/>
  </r>
  <r>
    <n v="1"/>
    <s v="NAMJEŠTAJ"/>
    <x v="1"/>
    <n v="102786"/>
    <s v="R2"/>
    <s v="ORMAR ZA KNJIGE ŽELJEZNI"/>
    <s v="01.97"/>
    <s v="KOM"/>
    <n v="1"/>
    <n v="565.23"/>
    <n v="565.23"/>
    <n v="0"/>
    <n v="226.09200000000001"/>
    <x v="1"/>
  </r>
  <r>
    <n v="1"/>
    <s v="NAMJEŠTAJ"/>
    <x v="1"/>
    <n v="102787"/>
    <s v="R2"/>
    <s v="ORMAR ZA KNJIGE ŽELJEZNI"/>
    <s v="01.97"/>
    <s v="KOM"/>
    <n v="1"/>
    <n v="565.23"/>
    <n v="565.23"/>
    <n v="0"/>
    <n v="226.09200000000001"/>
    <x v="1"/>
  </r>
  <r>
    <n v="1"/>
    <s v="NAMJEŠTAJ"/>
    <x v="1"/>
    <n v="102788"/>
    <s v="R2"/>
    <s v="ORMAR ZA KNJIGE ŽELJEZNI"/>
    <s v="01.97"/>
    <s v="KOM"/>
    <n v="1"/>
    <n v="565.23"/>
    <n v="565.23"/>
    <n v="0"/>
    <n v="226.09200000000001"/>
    <x v="1"/>
  </r>
  <r>
    <n v="1"/>
    <s v="NAMJEŠTAJ"/>
    <x v="1"/>
    <n v="102789"/>
    <s v="R2"/>
    <s v="STOL CRTAĆI S 4 LADICE"/>
    <s v="01.97"/>
    <s v="KOM"/>
    <n v="1"/>
    <n v="4521.83"/>
    <n v="4521.83"/>
    <n v="0"/>
    <n v="1808.732"/>
    <x v="1"/>
  </r>
  <r>
    <n v="1"/>
    <s v="NAMJEŠTAJ"/>
    <x v="1"/>
    <n v="102790"/>
    <s v="R2"/>
    <s v="ORMARIĆ UZ PISAĆI STOL"/>
    <s v="01.97"/>
    <s v="KOM"/>
    <n v="1"/>
    <n v="847.84"/>
    <n v="847.84"/>
    <n v="0"/>
    <n v="339.13600000000002"/>
    <x v="1"/>
  </r>
  <r>
    <n v="1"/>
    <s v="NAMJEŠTAJ"/>
    <x v="1"/>
    <n v="102791"/>
    <s v="R2"/>
    <s v="STOL RADNI MALI/PROC."/>
    <s v="01.97"/>
    <s v="KOM"/>
    <n v="1"/>
    <n v="565.22"/>
    <n v="565.22"/>
    <n v="0"/>
    <n v="226.08800000000002"/>
    <x v="1"/>
  </r>
  <r>
    <n v="1"/>
    <s v="NAMJEŠTAJ"/>
    <x v="1"/>
    <n v="102792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2793"/>
    <s v="R2"/>
    <s v="STOLICA BEZ NASLONA"/>
    <s v="01.97"/>
    <s v="KOM"/>
    <n v="1"/>
    <n v="56.52"/>
    <n v="56.52"/>
    <n v="0"/>
    <n v="22.608000000000004"/>
    <x v="1"/>
  </r>
  <r>
    <n v="1"/>
    <s v="NAMJEŠTAJ"/>
    <x v="1"/>
    <n v="102794"/>
    <s v="R2"/>
    <s v="STOL PISAĆI SA 4 LAD."/>
    <n v="12.97"/>
    <s v="KOM"/>
    <n v="1"/>
    <n v="1350.4"/>
    <n v="1350.4"/>
    <n v="0"/>
    <n v="540.16000000000008"/>
    <x v="1"/>
  </r>
  <r>
    <n v="1"/>
    <s v="NAMJEŠTAJ"/>
    <x v="1"/>
    <n v="102795"/>
    <s v="R2"/>
    <s v="STOLAC&quot;BIRP-METRO&quot;"/>
    <n v="12.97"/>
    <s v="KOM"/>
    <n v="1"/>
    <n v="535.26"/>
    <n v="535.26"/>
    <n v="0"/>
    <n v="214.10400000000001"/>
    <x v="1"/>
  </r>
  <r>
    <n v="1"/>
    <s v="NAMJEŠTAJ"/>
    <x v="1"/>
    <n v="102798"/>
    <s v="R2"/>
    <s v="STOLAC UREDSKI"/>
    <n v="11.11"/>
    <s v="KOM"/>
    <n v="1"/>
    <n v="701.1"/>
    <n v="445.5"/>
    <n v="255.6"/>
    <n v="280.44"/>
    <x v="1"/>
  </r>
  <r>
    <n v="1"/>
    <s v="NAMJEŠTAJ"/>
    <x v="1"/>
    <n v="102801"/>
    <s v="R2"/>
    <s v="ORMARIĆ UZ PISAĆI STOL"/>
    <s v="01.97"/>
    <s v="KOM"/>
    <n v="1"/>
    <n v="847.84"/>
    <n v="847.84"/>
    <n v="0"/>
    <n v="339.13600000000002"/>
    <x v="1"/>
  </r>
  <r>
    <n v="1"/>
    <s v="NAMJEŠTAJ"/>
    <x v="1"/>
    <n v="102802"/>
    <s v="R2"/>
    <s v="ORMAR ZA KNJIGE ŽELJEZNI"/>
    <s v="01.97"/>
    <s v="KOM"/>
    <n v="1"/>
    <n v="452.17"/>
    <n v="452.17"/>
    <n v="0"/>
    <n v="180.86800000000002"/>
    <x v="1"/>
  </r>
  <r>
    <n v="1"/>
    <s v="NAMJEŠTAJ"/>
    <x v="1"/>
    <n v="102803"/>
    <s v="R2"/>
    <s v="ORMAR ZA KNJIGE ŽELJEZNI"/>
    <s v="01.97"/>
    <s v="KOM"/>
    <n v="1"/>
    <n v="452.17"/>
    <n v="452.17"/>
    <n v="0"/>
    <n v="180.86800000000002"/>
    <x v="1"/>
  </r>
  <r>
    <n v="1"/>
    <s v="NAMJEŠTAJ"/>
    <x v="1"/>
    <n v="102804"/>
    <s v="R2"/>
    <s v="ORMAR ZA KNJIGE ŽELJEZNI"/>
    <s v="01.97"/>
    <s v="KOM"/>
    <n v="1"/>
    <n v="452.17"/>
    <n v="452.17"/>
    <n v="0"/>
    <n v="180.86800000000002"/>
    <x v="1"/>
  </r>
  <r>
    <n v="1"/>
    <s v="NAMJEŠTAJ"/>
    <x v="1"/>
    <n v="102805"/>
    <s v="R2"/>
    <s v="ORMAR ZA KNJIGE ŽELJEZNI"/>
    <s v="01.97"/>
    <s v="KOM"/>
    <n v="1"/>
    <n v="452.16"/>
    <n v="452.16"/>
    <n v="0"/>
    <n v="180.86400000000003"/>
    <x v="1"/>
  </r>
  <r>
    <n v="1"/>
    <s v="NAMJEŠTAJ"/>
    <x v="1"/>
    <n v="102806"/>
    <s v="R2"/>
    <s v="ORMAR GARDEROBNI ŽELJEZNI"/>
    <s v="01.97"/>
    <s v="KOM"/>
    <n v="1"/>
    <n v="565.22"/>
    <n v="565.22"/>
    <n v="0"/>
    <n v="226.08800000000002"/>
    <x v="1"/>
  </r>
  <r>
    <n v="1"/>
    <s v="NAMJEŠTAJ"/>
    <x v="1"/>
    <n v="102807"/>
    <s v="R2"/>
    <s v="STOL RADNI"/>
    <s v="01.97"/>
    <s v="KOM"/>
    <n v="1"/>
    <n v="2181.87"/>
    <n v="2181.87"/>
    <n v="0"/>
    <n v="872.74800000000005"/>
    <x v="1"/>
  </r>
  <r>
    <n v="1"/>
    <s v="NAMJEŠTAJ"/>
    <x v="1"/>
    <n v="102808"/>
    <s v="R2"/>
    <s v="CRTAĆI STOL S 4 LADICE"/>
    <s v="01.97"/>
    <s v="KOM"/>
    <n v="1"/>
    <n v="4521.83"/>
    <n v="4521.83"/>
    <n v="0"/>
    <n v="1808.732"/>
    <x v="1"/>
  </r>
  <r>
    <n v="1"/>
    <s v="NAMJEŠTAJ"/>
    <x v="1"/>
    <n v="102813"/>
    <s v="R2"/>
    <s v="STOLAC UREDSKI"/>
    <n v="11.11"/>
    <s v="KOM"/>
    <n v="1"/>
    <n v="701.1"/>
    <n v="445.5"/>
    <n v="255.6"/>
    <n v="280.44"/>
    <x v="1"/>
  </r>
  <r>
    <n v="1"/>
    <s v="NAMJEŠTAJ"/>
    <x v="1"/>
    <n v="102820"/>
    <s v="R2"/>
    <s v="ORMAR ZA KNJIGE ŽELJEZNI"/>
    <s v="01.97"/>
    <s v="KOM"/>
    <n v="1"/>
    <n v="565.23"/>
    <n v="565.23"/>
    <n v="0"/>
    <n v="226.09200000000001"/>
    <x v="1"/>
  </r>
  <r>
    <n v="1"/>
    <s v="NAMJEŠTAJ"/>
    <x v="1"/>
    <n v="102821"/>
    <s v="R2"/>
    <s v="ORMAR ZA KNJIGE ŽELJEZNI"/>
    <s v="01.97"/>
    <s v="KOM"/>
    <n v="1"/>
    <n v="565.23"/>
    <n v="565.23"/>
    <n v="0"/>
    <n v="226.09200000000001"/>
    <x v="1"/>
  </r>
  <r>
    <n v="1"/>
    <s v="NAMJEŠTAJ"/>
    <x v="1"/>
    <n v="102822"/>
    <s v="R2"/>
    <s v="ORMAR ZA KNJIGE ŽELJEZNI"/>
    <s v="01.97"/>
    <s v="KOM"/>
    <n v="1"/>
    <n v="565.23"/>
    <n v="565.23"/>
    <n v="0"/>
    <n v="226.09200000000001"/>
    <x v="1"/>
  </r>
  <r>
    <n v="1"/>
    <s v="NAMJEŠTAJ"/>
    <x v="1"/>
    <n v="102823"/>
    <s v="R2"/>
    <s v="RADNI STOL ŽELJEZNI"/>
    <s v="01.97"/>
    <s v="KOM"/>
    <n v="1"/>
    <n v="244.94"/>
    <n v="244.94"/>
    <n v="0"/>
    <n v="97.975999999999999"/>
    <x v="1"/>
  </r>
  <r>
    <n v="1"/>
    <s v="NAMJEŠTAJ"/>
    <x v="1"/>
    <n v="102824"/>
    <s v="R2"/>
    <s v="RADNI STOL ŽELJEZNI"/>
    <s v="01.97"/>
    <s v="KOM"/>
    <n v="1"/>
    <n v="244.94"/>
    <n v="244.94"/>
    <n v="0"/>
    <n v="97.975999999999999"/>
    <x v="1"/>
  </r>
  <r>
    <n v="1"/>
    <s v="NAMJEŠTAJ"/>
    <x v="1"/>
    <n v="102825"/>
    <s v="R2"/>
    <s v="ORMARIĆ UZ PISAĆI STOL"/>
    <s v="01.97"/>
    <s v="KOM"/>
    <n v="1"/>
    <n v="847.84"/>
    <n v="847.84"/>
    <n v="0"/>
    <n v="339.13600000000002"/>
    <x v="1"/>
  </r>
  <r>
    <n v="1"/>
    <s v="NAMJEŠTAJ"/>
    <x v="1"/>
    <n v="102826"/>
    <s v="R2"/>
    <s v="STOL ZA PISAĆI STROJ"/>
    <s v="01.97"/>
    <s v="KOM"/>
    <n v="1"/>
    <n v="282.68"/>
    <n v="282.68"/>
    <n v="0"/>
    <n v="113.072"/>
    <x v="1"/>
  </r>
  <r>
    <n v="1"/>
    <s v="NAMJEŠTAJ"/>
    <x v="1"/>
    <n v="102834"/>
    <s v="R2"/>
    <s v="STOL LAB.SA LADICAMA"/>
    <s v="09.09"/>
    <s v="KOM"/>
    <n v="1"/>
    <n v="6475.95"/>
    <n v="5868.8"/>
    <n v="607.15"/>
    <n v="2590.38"/>
    <x v="1"/>
  </r>
  <r>
    <n v="1"/>
    <s v="NAMJEŠTAJ"/>
    <x v="1"/>
    <n v="102835"/>
    <s v="R2"/>
    <s v="STOL LAB.S LADICAMA"/>
    <s v="09.09"/>
    <s v="KOM"/>
    <n v="1"/>
    <n v="6475.95"/>
    <n v="5868.8"/>
    <n v="607.15"/>
    <n v="2590.38"/>
    <x v="1"/>
  </r>
  <r>
    <n v="1"/>
    <s v="NAMJEŠTAJ"/>
    <x v="1"/>
    <n v="102836"/>
    <s v="R2"/>
    <s v="STOL LAB.S LADICAMA"/>
    <s v="09.09"/>
    <s v="KOM"/>
    <n v="1"/>
    <n v="7472.25"/>
    <n v="6771.72"/>
    <n v="700.53"/>
    <n v="2988.9"/>
    <x v="1"/>
  </r>
  <r>
    <n v="1"/>
    <s v="NAMJEŠTAJ"/>
    <x v="1"/>
    <n v="102837"/>
    <s v="R2"/>
    <s v="STOL LAB.S LADICAMA"/>
    <s v="09.09"/>
    <s v="KOM"/>
    <n v="1"/>
    <n v="4870.8"/>
    <n v="4414.16"/>
    <n v="456.64"/>
    <n v="1948.3200000000002"/>
    <x v="1"/>
  </r>
  <r>
    <n v="1"/>
    <s v="NAMJEŠTAJ"/>
    <x v="1"/>
    <n v="102838"/>
    <s v="R2"/>
    <s v="STOL RADNI ZA VAGU"/>
    <s v="09.09"/>
    <s v="KOM"/>
    <n v="1"/>
    <n v="2380.0500000000002"/>
    <n v="2156.9499999999998"/>
    <n v="223.1"/>
    <n v="952.0200000000001"/>
    <x v="1"/>
  </r>
  <r>
    <n v="1"/>
    <s v="NAMJEŠTAJ"/>
    <x v="1"/>
    <n v="102839"/>
    <s v="R2"/>
    <s v="STOL LAB.S LADICAMA"/>
    <s v="09.09"/>
    <s v="KOM"/>
    <n v="1"/>
    <n v="4317.3"/>
    <n v="3912.54"/>
    <n v="404.76"/>
    <n v="1726.92"/>
    <x v="1"/>
  </r>
  <r>
    <n v="1"/>
    <s v="NAMJEŠTAJ"/>
    <x v="1"/>
    <n v="102840"/>
    <s v="R2"/>
    <s v="PANEL PREGRADNI 342x215"/>
    <s v="09.09"/>
    <s v="KOM"/>
    <n v="1"/>
    <n v="5977.8"/>
    <n v="5417.42"/>
    <n v="560.38"/>
    <n v="2391.1200000000003"/>
    <x v="1"/>
  </r>
  <r>
    <n v="1"/>
    <s v="NAMJEŠTAJ"/>
    <x v="1"/>
    <n v="102841"/>
    <s v="R2"/>
    <s v="STOL RADNI S LADIČAREM"/>
    <s v="09.09"/>
    <s v="KOM"/>
    <n v="1"/>
    <n v="4372.6499999999996"/>
    <n v="3962.71"/>
    <n v="409.94"/>
    <n v="1749.06"/>
    <x v="1"/>
  </r>
  <r>
    <n v="1"/>
    <s v="NAMJEŠTAJ"/>
    <x v="1"/>
    <n v="102842"/>
    <s v="R2"/>
    <s v="POLICE LAB.90x60x215,5"/>
    <s v="09.09"/>
    <s v="KOM"/>
    <n v="1"/>
    <n v="1605.15"/>
    <n v="1454.64"/>
    <n v="150.51"/>
    <n v="642.06000000000006"/>
    <x v="1"/>
  </r>
  <r>
    <n v="1"/>
    <s v="NAMJEŠTAJ"/>
    <x v="1"/>
    <n v="102843"/>
    <s v="R2"/>
    <s v="ORMAR S 5 POLICA 90x57"/>
    <s v="09.09"/>
    <s v="KOM"/>
    <n v="1"/>
    <n v="1942.79"/>
    <n v="1760.66"/>
    <n v="182.13"/>
    <n v="777.11599999999999"/>
    <x v="1"/>
  </r>
  <r>
    <n v="1"/>
    <s v="NAMJEŠTAJ"/>
    <x v="1"/>
    <n v="102844"/>
    <s v="R2"/>
    <s v="ORMAR S 5 POLICA 90x57"/>
    <s v="09.09"/>
    <s v="KOM"/>
    <n v="1"/>
    <n v="1942.79"/>
    <n v="1760.66"/>
    <n v="182.13"/>
    <n v="777.11599999999999"/>
    <x v="1"/>
  </r>
  <r>
    <n v="1"/>
    <s v="NAMJEŠTAJ"/>
    <x v="1"/>
    <n v="102845"/>
    <s v="R2"/>
    <s v="ORMAR S POLICAMA 90x60x21"/>
    <s v="09.09"/>
    <s v="KOM"/>
    <n v="1"/>
    <n v="3542.4"/>
    <n v="3210.3"/>
    <n v="332.1"/>
    <n v="1416.96"/>
    <x v="1"/>
  </r>
  <r>
    <n v="1"/>
    <s v="NAMJEŠTAJ"/>
    <x v="1"/>
    <n v="102846"/>
    <s v="R2"/>
    <s v="ORMAR S POLICAMA 90x60x21"/>
    <s v="09.09"/>
    <s v="KOM"/>
    <n v="1"/>
    <n v="3542.4"/>
    <n v="3210.3"/>
    <n v="332.1"/>
    <n v="1416.96"/>
    <x v="1"/>
  </r>
  <r>
    <n v="1"/>
    <s v="NAMJEŠTAJ"/>
    <x v="1"/>
    <n v="102847"/>
    <s v="R2"/>
    <s v="ORMAR"/>
    <s v="09.09"/>
    <s v="KOM"/>
    <n v="1"/>
    <n v="1704.78"/>
    <n v="1544.97"/>
    <n v="159.81"/>
    <n v="681.91200000000003"/>
    <x v="1"/>
  </r>
  <r>
    <n v="1"/>
    <s v="NAMJEŠTAJ"/>
    <x v="1"/>
    <n v="102848"/>
    <s v="R2"/>
    <s v="STOLAC RADNI"/>
    <s v="09.09"/>
    <s v="KOM"/>
    <n v="1"/>
    <n v="1621.76"/>
    <n v="1469.72"/>
    <n v="152.04"/>
    <n v="648.70400000000006"/>
    <x v="1"/>
  </r>
  <r>
    <n v="1"/>
    <s v="NAMJEŠTAJ"/>
    <x v="1"/>
    <n v="102849"/>
    <s v="R2"/>
    <s v="STOLAC RADNI JOB"/>
    <s v="09.09"/>
    <s v="KOM"/>
    <n v="1"/>
    <n v="880.07"/>
    <n v="797.57"/>
    <n v="82.5"/>
    <n v="352.02800000000002"/>
    <x v="1"/>
  </r>
  <r>
    <n v="1"/>
    <s v="NAMJEŠTAJ"/>
    <x v="1"/>
    <n v="102850"/>
    <s v="R2"/>
    <s v="STOLAC RADNI JOB"/>
    <s v="09.09"/>
    <s v="KOM"/>
    <n v="1"/>
    <n v="880.07"/>
    <n v="797.57"/>
    <n v="82.5"/>
    <n v="352.02800000000002"/>
    <x v="1"/>
  </r>
  <r>
    <n v="1"/>
    <s v="NAMJEŠTAJ"/>
    <x v="1"/>
    <n v="102851"/>
    <s v="R2"/>
    <s v="STOLAC RADNI JOB"/>
    <s v="09.09"/>
    <s v="KOM"/>
    <n v="1"/>
    <n v="880.07"/>
    <n v="797.57"/>
    <n v="82.5"/>
    <n v="352.02800000000002"/>
    <x v="1"/>
  </r>
  <r>
    <n v="1"/>
    <s v="NAMJEŠTAJ"/>
    <x v="1"/>
    <n v="102852"/>
    <s v="R2"/>
    <s v="STOLAC RADNI JOB"/>
    <s v="09.09"/>
    <s v="KOM"/>
    <n v="1"/>
    <n v="880.07"/>
    <n v="797.57"/>
    <n v="82.5"/>
    <n v="352.02800000000002"/>
    <x v="1"/>
  </r>
  <r>
    <n v="1"/>
    <s v="NAMJEŠTAJ"/>
    <x v="1"/>
    <n v="102853"/>
    <s v="R2"/>
    <s v="VJEŠALICA SAMOSTOJEČA"/>
    <s v="09.09"/>
    <s v="KOM"/>
    <n v="1"/>
    <n v="287.82"/>
    <n v="260.85000000000002"/>
    <n v="26.97"/>
    <n v="115.128"/>
    <x v="1"/>
  </r>
  <r>
    <n v="1"/>
    <s v="NAMJEŠTAJ"/>
    <x v="1"/>
    <n v="102854"/>
    <s v="R2"/>
    <s v="VJEŠALICA SAMOSTOJEČA"/>
    <s v="09.09"/>
    <s v="KOM"/>
    <n v="1"/>
    <n v="287.82"/>
    <n v="260.85000000000002"/>
    <n v="26.97"/>
    <n v="115.128"/>
    <x v="1"/>
  </r>
  <r>
    <n v="1"/>
    <s v="NAMJEŠTAJ"/>
    <x v="1"/>
    <n v="102861"/>
    <s v="R2"/>
    <s v="VJEŠALICA ZIDNA S KLUPOM"/>
    <s v="09.09"/>
    <s v="KOM"/>
    <n v="1"/>
    <n v="10848.6"/>
    <n v="9831.58"/>
    <n v="1017.02"/>
    <n v="4339.4400000000005"/>
    <x v="1"/>
  </r>
  <r>
    <n v="1"/>
    <s v="NAMJEŠTAJ"/>
    <x v="1"/>
    <n v="102862"/>
    <s v="R2"/>
    <s v="VJEŠALICA ZIDNA S KLUPOM"/>
    <s v="09.09"/>
    <s v="KOM"/>
    <n v="1"/>
    <n v="10848.6"/>
    <n v="9831.58"/>
    <n v="1017.02"/>
    <n v="4339.4400000000005"/>
    <x v="1"/>
  </r>
  <r>
    <n v="1"/>
    <s v="NAMJEŠTAJ"/>
    <x v="1"/>
    <n v="102904"/>
    <s v="R2"/>
    <s v="VJEŠALICA STOJEĆA"/>
    <s v="01.97"/>
    <s v="KOM"/>
    <n v="1"/>
    <n v="28.27"/>
    <n v="28.27"/>
    <n v="0"/>
    <n v="11.308"/>
    <x v="1"/>
  </r>
  <r>
    <n v="1"/>
    <s v="NAMJEŠTAJ"/>
    <x v="1"/>
    <n v="102905"/>
    <s v="R2"/>
    <s v="ORMAR ZA KNJIGE I ARHIVU"/>
    <s v="01.97"/>
    <s v="KOM"/>
    <n v="1"/>
    <n v="565.21"/>
    <n v="565.21"/>
    <n v="0"/>
    <n v="226.08400000000003"/>
    <x v="1"/>
  </r>
  <r>
    <n v="1"/>
    <s v="NAMJEŠTAJ"/>
    <x v="1"/>
    <n v="102906"/>
    <s v="R2"/>
    <s v="ORMAR ZA KNJIGE I ARHIVU"/>
    <s v="01.97"/>
    <s v="KOM"/>
    <n v="1"/>
    <n v="565.21"/>
    <n v="565.21"/>
    <n v="0"/>
    <n v="226.08400000000003"/>
    <x v="1"/>
  </r>
  <r>
    <n v="1"/>
    <s v="NAMJEŠTAJ"/>
    <x v="1"/>
    <n v="102907"/>
    <s v="R2"/>
    <s v="ORMAR ZA KNJIGE I ARHIVU"/>
    <s v="01.97"/>
    <s v="KOM"/>
    <n v="1"/>
    <n v="565.21"/>
    <n v="565.21"/>
    <n v="0"/>
    <n v="226.08400000000003"/>
    <x v="1"/>
  </r>
  <r>
    <n v="1"/>
    <s v="NAMJEŠTAJ"/>
    <x v="1"/>
    <n v="102909"/>
    <s v="R2"/>
    <s v="STOL UREDSKI SALONSKI"/>
    <s v="01.97"/>
    <s v="KOM"/>
    <n v="1"/>
    <n v="282.61"/>
    <n v="282.61"/>
    <n v="0"/>
    <n v="113.04400000000001"/>
    <x v="1"/>
  </r>
  <r>
    <n v="1"/>
    <s v="NAMJEŠTAJ"/>
    <x v="1"/>
    <n v="102910"/>
    <s v="R2"/>
    <s v="STOL UREDSKI SALONSKI"/>
    <s v="01.97"/>
    <s v="KOM"/>
    <n v="1"/>
    <n v="112.98"/>
    <n v="112.98"/>
    <n v="0"/>
    <n v="45.192000000000007"/>
    <x v="1"/>
  </r>
  <r>
    <n v="1"/>
    <s v="NAMJEŠTAJ"/>
    <x v="1"/>
    <n v="102912"/>
    <s v="R2"/>
    <s v="STOLICA TAPICIRANA/PROC."/>
    <s v="01.97"/>
    <s v="KOM"/>
    <n v="1"/>
    <n v="141.32"/>
    <n v="141.32"/>
    <n v="0"/>
    <n v="56.527999999999999"/>
    <x v="1"/>
  </r>
  <r>
    <n v="1"/>
    <s v="NAMJEŠTAJ"/>
    <x v="1"/>
    <n v="102913"/>
    <s v="R2"/>
    <s v="STOLICA TAPICIRANA/PROC."/>
    <s v="01.97"/>
    <s v="KOM"/>
    <n v="1"/>
    <n v="141.32"/>
    <n v="141.32"/>
    <n v="0"/>
    <n v="56.527999999999999"/>
    <x v="1"/>
  </r>
  <r>
    <n v="1"/>
    <s v="NAMJEŠTAJ"/>
    <x v="1"/>
    <n v="102914"/>
    <s v="R2"/>
    <s v="ORMARIĆ S LADICAMA"/>
    <s v="01.97"/>
    <s v="KOM"/>
    <n v="1"/>
    <n v="226.07"/>
    <n v="226.07"/>
    <n v="0"/>
    <n v="90.427999999999997"/>
    <x v="1"/>
  </r>
  <r>
    <n v="1"/>
    <s v="NAMJEŠTAJ"/>
    <x v="1"/>
    <n v="102915"/>
    <s v="R2"/>
    <s v="STOLICA BEZ NASLONA /PROC"/>
    <s v="01.97"/>
    <s v="KOM"/>
    <n v="1"/>
    <n v="113.04"/>
    <n v="113.04"/>
    <n v="0"/>
    <n v="45.216000000000008"/>
    <x v="1"/>
  </r>
  <r>
    <n v="1"/>
    <s v="NAMJEŠTAJ"/>
    <x v="1"/>
    <n v="102916"/>
    <s v="R2"/>
    <s v="STOL UZ GARNITURU/PROC."/>
    <s v="01.97"/>
    <s v="KOM"/>
    <n v="1"/>
    <n v="112.98"/>
    <n v="112.98"/>
    <n v="0"/>
    <n v="45.192000000000007"/>
    <x v="1"/>
  </r>
  <r>
    <n v="1"/>
    <s v="NAMJEŠTAJ"/>
    <x v="1"/>
    <n v="102918"/>
    <s v="R2"/>
    <s v="STOL ZA TELEFON/PROC."/>
    <s v="01.97"/>
    <s v="KOM"/>
    <n v="1"/>
    <n v="706.5"/>
    <n v="706.5"/>
    <n v="0"/>
    <n v="282.60000000000002"/>
    <x v="1"/>
  </r>
  <r>
    <n v="1"/>
    <s v="NAMJEŠTAJ"/>
    <x v="1"/>
    <n v="102919"/>
    <s v="R2"/>
    <s v="ORMAR ZA KNJIGE I ARHIVU"/>
    <s v="01.97"/>
    <s v="KOM"/>
    <n v="1"/>
    <n v="565.21"/>
    <n v="565.21"/>
    <n v="0"/>
    <n v="226.08400000000003"/>
    <x v="1"/>
  </r>
  <r>
    <n v="1"/>
    <s v="NAMJEŠTAJ"/>
    <x v="1"/>
    <n v="102920"/>
    <s v="R2"/>
    <s v="ORMAR GARDEROBNI"/>
    <s v="01.97"/>
    <s v="KOM"/>
    <n v="1"/>
    <n v="56.54"/>
    <n v="56.54"/>
    <n v="0"/>
    <n v="22.616"/>
    <x v="1"/>
  </r>
  <r>
    <n v="1"/>
    <s v="NAMJEŠTAJ"/>
    <x v="1"/>
    <n v="102921"/>
    <s v="R2"/>
    <s v="STOL RADNI S LAD/PROC."/>
    <s v="01.97"/>
    <s v="KOM"/>
    <n v="1"/>
    <n v="226.11"/>
    <n v="226.11"/>
    <n v="0"/>
    <n v="90.444000000000017"/>
    <x v="1"/>
  </r>
  <r>
    <n v="1"/>
    <s v="NAMJEŠTAJ"/>
    <x v="1"/>
    <n v="102927"/>
    <s v="R2"/>
    <s v="STOL POSTOLJE ZA MODELE"/>
    <s v="01.97"/>
    <s v="KOM"/>
    <n v="1"/>
    <n v="113.05"/>
    <n v="113.05"/>
    <n v="0"/>
    <n v="45.22"/>
    <x v="1"/>
  </r>
  <r>
    <n v="1"/>
    <s v="NAMJEŠTAJ"/>
    <x v="1"/>
    <n v="102928"/>
    <s v="R2"/>
    <s v="STOL POSTOLJE ZA MODELE"/>
    <s v="01.97"/>
    <s v="KOM"/>
    <n v="1"/>
    <n v="113.05"/>
    <n v="113.05"/>
    <n v="0"/>
    <n v="45.22"/>
    <x v="1"/>
  </r>
  <r>
    <n v="1"/>
    <s v="NAMJEŠTAJ"/>
    <x v="1"/>
    <n v="102929"/>
    <s v="R2"/>
    <s v="STOL RADNI MALI/PROC."/>
    <s v="01.97"/>
    <s v="KOM"/>
    <n v="1"/>
    <n v="565.22"/>
    <n v="565.22"/>
    <n v="0"/>
    <n v="226.08800000000002"/>
    <x v="1"/>
  </r>
  <r>
    <n v="1"/>
    <s v="NAMJEŠTAJ"/>
    <x v="1"/>
    <n v="102967"/>
    <s v="R2"/>
    <s v="UREDSKI ORMAR &quot;SKOTTEN&quot;"/>
    <s v="01.10"/>
    <s v="KOM"/>
    <n v="1"/>
    <n v="2075"/>
    <n v="1794.04"/>
    <n v="280.95999999999998"/>
    <n v="830"/>
    <x v="1"/>
  </r>
  <r>
    <n v="1"/>
    <s v="NAMJEŠTAJ"/>
    <x v="1"/>
    <n v="102968"/>
    <s v="R2"/>
    <s v="UREDSKI ORMAR &quot;SKOTTEN&quot;"/>
    <s v="01.10"/>
    <s v="KOM"/>
    <n v="1"/>
    <n v="2075"/>
    <n v="1794.04"/>
    <n v="280.95999999999998"/>
    <n v="830"/>
    <x v="1"/>
  </r>
  <r>
    <n v="1"/>
    <s v="NAMJEŠTAJ"/>
    <x v="1"/>
    <n v="102972"/>
    <s v="R2"/>
    <s v="ORMAR ZA KNJIGE OSTAKLJEN"/>
    <s v="01.97"/>
    <s v="KOM"/>
    <n v="1"/>
    <n v="452.16"/>
    <n v="452.16"/>
    <n v="0"/>
    <n v="180.86400000000003"/>
    <x v="1"/>
  </r>
  <r>
    <n v="1"/>
    <s v="NAMJEŠTAJ"/>
    <x v="1"/>
    <n v="102973"/>
    <s v="R2"/>
    <s v="ORMARIĆ UZ PISAĆI STOL"/>
    <s v="01.97"/>
    <s v="KOM"/>
    <n v="1"/>
    <n v="339.13"/>
    <n v="339.13"/>
    <n v="0"/>
    <n v="135.65200000000002"/>
    <x v="1"/>
  </r>
  <r>
    <n v="1"/>
    <s v="NAMJEŠTAJ"/>
    <x v="1"/>
    <n v="102974"/>
    <s v="R2"/>
    <s v="ORMAR ZA KNJIGE OSTAKLJEN"/>
    <s v="01.97"/>
    <s v="KOM"/>
    <n v="1"/>
    <n v="452.17"/>
    <n v="452.17"/>
    <n v="0"/>
    <n v="180.86800000000002"/>
    <x v="1"/>
  </r>
  <r>
    <n v="1"/>
    <s v="NAMJEŠTAJ"/>
    <x v="1"/>
    <n v="102991"/>
    <s v="R2"/>
    <s v="FOTELJA UREDSKA CRNA"/>
    <s v="04.08"/>
    <s v="KOM"/>
    <n v="1"/>
    <n v="523.75"/>
    <n v="523.75"/>
    <n v="0"/>
    <n v="209.5"/>
    <x v="1"/>
  </r>
  <r>
    <n v="1"/>
    <s v="NAMJEŠTAJ"/>
    <x v="1"/>
    <n v="102998"/>
    <s v="R2"/>
    <s v="STOL RADNI 140x80xH72"/>
    <s v="04.08"/>
    <s v="KOM"/>
    <n v="1"/>
    <n v="1417.61"/>
    <n v="1417.61"/>
    <n v="0"/>
    <n v="567.04399999999998"/>
    <x v="1"/>
  </r>
  <r>
    <n v="1"/>
    <s v="NAMJEŠTAJ"/>
    <x v="1"/>
    <n v="102999"/>
    <s v="R2"/>
    <s v="ORMAR ZA KNJIGE I ARHIVU"/>
    <s v="01.97"/>
    <s v="KOM"/>
    <n v="1"/>
    <n v="565.21"/>
    <n v="565.21"/>
    <n v="0"/>
    <n v="226.08400000000003"/>
    <x v="1"/>
  </r>
  <r>
    <n v="1"/>
    <s v="NAMJEŠTAJ"/>
    <x v="1"/>
    <n v="103000"/>
    <s v="R2"/>
    <s v="ORMARIĆ UZ PISAĆI STOL"/>
    <s v="01.97"/>
    <s v="KOM"/>
    <n v="1"/>
    <n v="339.13"/>
    <n v="339.13"/>
    <n v="0"/>
    <n v="135.65200000000002"/>
    <x v="1"/>
  </r>
  <r>
    <n v="1"/>
    <s v="NAMJEŠTAJ"/>
    <x v="1"/>
    <n v="103001"/>
    <s v="R2"/>
    <s v="STOLICA AF 70012"/>
    <s v="01.97"/>
    <s v="KOM"/>
    <n v="1"/>
    <n v="61.4"/>
    <n v="61.4"/>
    <n v="0"/>
    <n v="24.560000000000002"/>
    <x v="1"/>
  </r>
  <r>
    <n v="1"/>
    <s v="NAMJEŠTAJ"/>
    <x v="1"/>
    <n v="103002"/>
    <s v="R2"/>
    <s v="ORMAR DVOKRILNI OSTAKLJEN"/>
    <s v="01.97"/>
    <s v="KOM"/>
    <n v="1"/>
    <n v="452.17"/>
    <n v="452.17"/>
    <n v="0"/>
    <n v="180.86800000000002"/>
    <x v="1"/>
  </r>
  <r>
    <n v="1"/>
    <s v="NAMJEŠTAJ"/>
    <x v="1"/>
    <n v="103003"/>
    <s v="R2"/>
    <s v="ORMAR DVOKRILNI OSTAKLJEN"/>
    <s v="01.97"/>
    <s v="KOM"/>
    <n v="1"/>
    <n v="452.17"/>
    <n v="452.17"/>
    <n v="0"/>
    <n v="180.86800000000002"/>
    <x v="1"/>
  </r>
  <r>
    <n v="1"/>
    <s v="NAMJEŠTAJ"/>
    <x v="1"/>
    <n v="103004"/>
    <s v="R2"/>
    <s v="ORMAR DVOKRILNI OSTAKLJEN"/>
    <s v="01.97"/>
    <s v="KOM"/>
    <n v="1"/>
    <n v="452.17"/>
    <n v="452.17"/>
    <n v="0"/>
    <n v="180.86800000000002"/>
    <x v="1"/>
  </r>
  <r>
    <n v="1"/>
    <s v="NAMJEŠTAJ"/>
    <x v="1"/>
    <n v="103005"/>
    <s v="R2"/>
    <s v="STOL RADNI"/>
    <s v="01.97"/>
    <s v="KOM"/>
    <n v="1"/>
    <n v="2181.87"/>
    <n v="2181.87"/>
    <n v="0"/>
    <n v="872.74800000000005"/>
    <x v="1"/>
  </r>
  <r>
    <n v="1"/>
    <s v="NAMJEŠTAJ"/>
    <x v="1"/>
    <n v="103006"/>
    <s v="R2"/>
    <s v="ORMARIĆ UZ PISAČI STOL/PR"/>
    <s v="01.97"/>
    <s v="KOM"/>
    <n v="1"/>
    <n v="42.39"/>
    <n v="42.39"/>
    <n v="0"/>
    <n v="16.956"/>
    <x v="1"/>
  </r>
  <r>
    <n v="1"/>
    <s v="NAMJEŠTAJ"/>
    <x v="1"/>
    <n v="103007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008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009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010"/>
    <s v="R2"/>
    <s v="PLOČA MALA/PROC."/>
    <s v="01.97"/>
    <s v="KOM"/>
    <n v="1"/>
    <n v="282.68"/>
    <n v="282.68"/>
    <n v="0"/>
    <n v="113.072"/>
    <x v="1"/>
  </r>
  <r>
    <n v="1"/>
    <s v="NAMJEŠTAJ"/>
    <x v="1"/>
    <n v="103011"/>
    <s v="R2"/>
    <s v="FOTELJA KONF."/>
    <n v="12.07"/>
    <s v="KOM"/>
    <n v="1"/>
    <n v="1161.68"/>
    <n v="1161.68"/>
    <n v="0"/>
    <n v="464.67200000000003"/>
    <x v="1"/>
  </r>
  <r>
    <n v="1"/>
    <s v="NAMJEŠTAJ"/>
    <x v="1"/>
    <n v="103019"/>
    <s v="R2"/>
    <s v="KLUPA VEL. 5"/>
    <s v="01.97"/>
    <s v="KOM"/>
    <n v="1"/>
    <n v="274.14"/>
    <n v="274.14"/>
    <n v="0"/>
    <n v="109.65600000000001"/>
    <x v="1"/>
  </r>
  <r>
    <n v="1"/>
    <s v="NAMJEŠTAJ"/>
    <x v="1"/>
    <n v="103020"/>
    <s v="R2"/>
    <s v="KLUPA VEL. 5"/>
    <s v="01.97"/>
    <s v="KOM"/>
    <n v="1"/>
    <n v="274.14"/>
    <n v="274.14"/>
    <n v="0"/>
    <n v="109.65600000000001"/>
    <x v="1"/>
  </r>
  <r>
    <n v="1"/>
    <s v="NAMJEŠTAJ"/>
    <x v="1"/>
    <n v="103021"/>
    <s v="R2"/>
    <s v="KLUPA VEL. 5"/>
    <s v="01.97"/>
    <s v="KOM"/>
    <n v="1"/>
    <n v="274.14"/>
    <n v="274.14"/>
    <n v="0"/>
    <n v="109.65600000000001"/>
    <x v="1"/>
  </r>
  <r>
    <n v="1"/>
    <s v="NAMJEŠTAJ"/>
    <x v="1"/>
    <n v="103022"/>
    <s v="R2"/>
    <s v="KLUPA VEL. 5"/>
    <s v="01.97"/>
    <s v="KOM"/>
    <n v="1"/>
    <n v="274.14"/>
    <n v="274.14"/>
    <n v="0"/>
    <n v="109.65600000000001"/>
    <x v="1"/>
  </r>
  <r>
    <n v="1"/>
    <s v="NAMJEŠTAJ"/>
    <x v="1"/>
    <n v="103023"/>
    <s v="R2"/>
    <s v="KLUPA VEL. 5"/>
    <s v="01.97"/>
    <s v="KOM"/>
    <n v="1"/>
    <n v="274.14"/>
    <n v="274.14"/>
    <n v="0"/>
    <n v="109.65600000000001"/>
    <x v="1"/>
  </r>
  <r>
    <n v="1"/>
    <s v="NAMJEŠTAJ"/>
    <x v="1"/>
    <n v="103024"/>
    <s v="R2"/>
    <s v="KLUPA VEL. 5"/>
    <s v="01.97"/>
    <s v="KOM"/>
    <n v="1"/>
    <n v="274.14"/>
    <n v="274.14"/>
    <n v="0"/>
    <n v="109.65600000000001"/>
    <x v="1"/>
  </r>
  <r>
    <n v="1"/>
    <s v="NAMJEŠTAJ"/>
    <x v="1"/>
    <n v="103025"/>
    <s v="R2"/>
    <s v="KLUPA VEL. 5"/>
    <s v="01.97"/>
    <s v="KOM"/>
    <n v="1"/>
    <n v="274.14"/>
    <n v="274.14"/>
    <n v="0"/>
    <n v="109.65600000000001"/>
    <x v="1"/>
  </r>
  <r>
    <n v="1"/>
    <s v="NAMJEŠTAJ"/>
    <x v="1"/>
    <n v="103026"/>
    <s v="R2"/>
    <s v="KLUPA VEL. 5"/>
    <s v="01.97"/>
    <s v="KOM"/>
    <n v="1"/>
    <n v="274.14"/>
    <n v="274.14"/>
    <n v="0"/>
    <n v="109.65600000000001"/>
    <x v="1"/>
  </r>
  <r>
    <n v="1"/>
    <s v="NAMJEŠTAJ"/>
    <x v="1"/>
    <n v="103027"/>
    <s v="R2"/>
    <s v="PLOĆA ZIDNA"/>
    <s v="01.97"/>
    <s v="KOM"/>
    <n v="1"/>
    <n v="3418.12"/>
    <n v="3418.12"/>
    <n v="0"/>
    <n v="1367.248"/>
    <x v="1"/>
  </r>
  <r>
    <n v="1"/>
    <s v="NAMJEŠTAJ"/>
    <x v="1"/>
    <n v="103029"/>
    <s v="R2"/>
    <s v="ORMARIĆ OGLASNI120x10x104"/>
    <s v="09.09"/>
    <s v="KOM"/>
    <n v="1"/>
    <n v="2112.16"/>
    <n v="1914.15"/>
    <n v="198.01"/>
    <n v="844.86400000000003"/>
    <x v="1"/>
  </r>
  <r>
    <n v="1"/>
    <s v="NAMJEŠTAJ"/>
    <x v="1"/>
    <n v="103030"/>
    <s v="R2"/>
    <s v="STOLIĆ KLUB 120x60x45"/>
    <s v="09.09"/>
    <s v="KOM"/>
    <n v="1"/>
    <n v="940.95"/>
    <n v="852.74"/>
    <n v="88.21"/>
    <n v="376.38000000000005"/>
    <x v="1"/>
  </r>
  <r>
    <n v="1"/>
    <s v="NAMJEŠTAJ"/>
    <x v="1"/>
    <n v="103032"/>
    <s v="R2"/>
    <s v="ORMAR ZA KNJIGE OSTAKLJEN"/>
    <s v="01.97"/>
    <s v="KOM"/>
    <n v="1"/>
    <n v="452.17"/>
    <n v="452.17"/>
    <n v="0"/>
    <n v="180.86800000000002"/>
    <x v="1"/>
  </r>
  <r>
    <n v="1"/>
    <s v="NAMJEŠTAJ"/>
    <x v="1"/>
    <n v="103033"/>
    <s v="R2"/>
    <s v="ORMAR ZA KNJIGE OSTAKLJEN"/>
    <s v="01.97"/>
    <s v="KOM"/>
    <n v="1"/>
    <n v="452.17"/>
    <n v="452.17"/>
    <n v="0"/>
    <n v="180.86800000000002"/>
    <x v="1"/>
  </r>
  <r>
    <n v="1"/>
    <s v="NAMJEŠTAJ"/>
    <x v="1"/>
    <n v="103034"/>
    <s v="R2"/>
    <s v="ORMAR ZA KNJIGE OSTAKLJEN"/>
    <s v="01.97"/>
    <s v="KOM"/>
    <n v="1"/>
    <n v="452.17"/>
    <n v="452.17"/>
    <n v="0"/>
    <n v="180.86800000000002"/>
    <x v="1"/>
  </r>
  <r>
    <n v="1"/>
    <s v="NAMJEŠTAJ"/>
    <x v="1"/>
    <n v="103035"/>
    <s v="R2"/>
    <s v="ORMAR ZA KNJIGE OSTAKLJEN"/>
    <s v="01.97"/>
    <s v="KOM"/>
    <n v="1"/>
    <n v="452.17"/>
    <n v="452.17"/>
    <n v="0"/>
    <n v="180.86800000000002"/>
    <x v="1"/>
  </r>
  <r>
    <n v="1"/>
    <s v="NAMJEŠTAJ"/>
    <x v="1"/>
    <n v="103036"/>
    <s v="R2"/>
    <s v="ORMAR GARDEROBNI"/>
    <s v="01.97"/>
    <s v="KOM"/>
    <n v="1"/>
    <n v="56.54"/>
    <n v="56.54"/>
    <n v="0"/>
    <n v="22.616"/>
    <x v="1"/>
  </r>
  <r>
    <n v="1"/>
    <s v="NAMJEŠTAJ"/>
    <x v="1"/>
    <n v="103037"/>
    <s v="R2"/>
    <s v="STOL RADNI"/>
    <s v="01.97"/>
    <s v="KOM"/>
    <n v="1"/>
    <n v="2181.87"/>
    <n v="2181.87"/>
    <n v="0"/>
    <n v="872.74800000000005"/>
    <x v="1"/>
  </r>
  <r>
    <n v="1"/>
    <s v="NAMJEŠTAJ"/>
    <x v="1"/>
    <n v="103038"/>
    <s v="R2"/>
    <s v="STOL RADNI"/>
    <s v="01.97"/>
    <s v="KOM"/>
    <n v="1"/>
    <n v="2181.87"/>
    <n v="2181.87"/>
    <n v="0"/>
    <n v="872.74800000000005"/>
    <x v="1"/>
  </r>
  <r>
    <n v="1"/>
    <s v="NAMJEŠTAJ"/>
    <x v="1"/>
    <n v="103039"/>
    <s v="R2"/>
    <s v="STOL ZA PISAĆI STROJ"/>
    <s v="01.97"/>
    <s v="KOM"/>
    <n v="1"/>
    <n v="226.11"/>
    <n v="226.11"/>
    <n v="0"/>
    <n v="90.444000000000017"/>
    <x v="1"/>
  </r>
  <r>
    <n v="1"/>
    <s v="NAMJEŠTAJ"/>
    <x v="1"/>
    <n v="103040"/>
    <s v="R2"/>
    <s v="STOLIĆ ZA PISAĆI STROJ"/>
    <s v="01.97"/>
    <s v="KOM"/>
    <n v="1"/>
    <n v="226.11"/>
    <n v="226.11"/>
    <n v="0"/>
    <n v="90.444000000000017"/>
    <x v="1"/>
  </r>
  <r>
    <n v="1"/>
    <s v="NAMJEŠTAJ"/>
    <x v="1"/>
    <n v="103041"/>
    <s v="R2"/>
    <s v="STOL UZ GARNITURU"/>
    <s v="01.97"/>
    <s v="KOM"/>
    <n v="1"/>
    <n v="282.68"/>
    <n v="282.68"/>
    <n v="0"/>
    <n v="113.072"/>
    <x v="1"/>
  </r>
  <r>
    <n v="1"/>
    <s v="NAMJEŠTAJ"/>
    <x v="1"/>
    <n v="103042"/>
    <s v="R2"/>
    <s v="ORMARIĆ S LADICAMA/PROC."/>
    <s v="01.97"/>
    <s v="KOM"/>
    <n v="1"/>
    <n v="226.09"/>
    <n v="226.09"/>
    <n v="0"/>
    <n v="90.436000000000007"/>
    <x v="1"/>
  </r>
  <r>
    <n v="1"/>
    <s v="NAMJEŠTAJ"/>
    <x v="1"/>
    <n v="103043"/>
    <s v="R2"/>
    <s v="ORMARIĆ S LADICAMA/PROC."/>
    <s v="01.97"/>
    <s v="KOM"/>
    <n v="1"/>
    <n v="226.09"/>
    <n v="226.09"/>
    <n v="0"/>
    <n v="90.436000000000007"/>
    <x v="1"/>
  </r>
  <r>
    <n v="1"/>
    <s v="NAMJEŠTAJ"/>
    <x v="1"/>
    <n v="103044"/>
    <s v="R2"/>
    <s v="PLOČA MALA/PROC."/>
    <s v="01.97"/>
    <s v="KOM"/>
    <n v="1"/>
    <n v="282.68"/>
    <n v="282.68"/>
    <n v="0"/>
    <n v="113.072"/>
    <x v="1"/>
  </r>
  <r>
    <n v="1"/>
    <s v="NAMJEŠTAJ"/>
    <x v="1"/>
    <n v="103045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046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047"/>
    <s v="R2"/>
    <s v="STOLAC UREDSKI"/>
    <n v="12.1"/>
    <s v="KOM"/>
    <n v="1"/>
    <n v="1239.49"/>
    <n v="929.64"/>
    <n v="309.85000000000002"/>
    <n v="495.79600000000005"/>
    <x v="1"/>
  </r>
  <r>
    <n v="1"/>
    <s v="NAMJEŠTAJ"/>
    <x v="1"/>
    <n v="103053"/>
    <s v="R2"/>
    <s v="KLUPA VEL. 5"/>
    <s v="01.97"/>
    <s v="KOM"/>
    <n v="1"/>
    <n v="274.14"/>
    <n v="274.14"/>
    <n v="0"/>
    <n v="109.65600000000001"/>
    <x v="1"/>
  </r>
  <r>
    <n v="1"/>
    <s v="NAMJEŠTAJ"/>
    <x v="1"/>
    <n v="103057"/>
    <s v="R2"/>
    <s v="STOL DAKTILO S MET. NOG."/>
    <s v="01.97"/>
    <s v="KOM"/>
    <n v="1"/>
    <n v="226.53"/>
    <n v="226.53"/>
    <n v="0"/>
    <n v="90.612000000000009"/>
    <x v="1"/>
  </r>
  <r>
    <n v="1"/>
    <s v="NAMJEŠTAJ"/>
    <x v="1"/>
    <n v="103062"/>
    <s v="R2"/>
    <s v="ORMAR ZA KNJIGE OSTAKLJ."/>
    <s v="01.97"/>
    <s v="KOM"/>
    <n v="1"/>
    <n v="452.17"/>
    <n v="452.17"/>
    <n v="0"/>
    <n v="180.86800000000002"/>
    <x v="1"/>
  </r>
  <r>
    <n v="1"/>
    <s v="NAMJEŠTAJ"/>
    <x v="1"/>
    <n v="103063"/>
    <s v="R2"/>
    <s v="ORMAR ZA KNJIGE OSTAKLJ."/>
    <s v="01.97"/>
    <s v="KOM"/>
    <n v="1"/>
    <n v="452.17"/>
    <n v="452.17"/>
    <n v="0"/>
    <n v="180.86800000000002"/>
    <x v="1"/>
  </r>
  <r>
    <n v="1"/>
    <s v="NAMJEŠTAJ"/>
    <x v="1"/>
    <n v="103064"/>
    <s v="R2"/>
    <s v="ORMAR ZA KNJIGE OSTAKLJ."/>
    <s v="01.97"/>
    <s v="KOM"/>
    <n v="1"/>
    <n v="452.16"/>
    <n v="452.16"/>
    <n v="0"/>
    <n v="180.86400000000003"/>
    <x v="1"/>
  </r>
  <r>
    <n v="1"/>
    <s v="NAMJEŠTAJ"/>
    <x v="1"/>
    <n v="103065"/>
    <s v="R2"/>
    <s v="ORMAR GARDEROBNI"/>
    <s v="01.97"/>
    <s v="KOM"/>
    <n v="1"/>
    <n v="282.68"/>
    <n v="282.68"/>
    <n v="0"/>
    <n v="113.072"/>
    <x v="1"/>
  </r>
  <r>
    <n v="1"/>
    <s v="NAMJEŠTAJ"/>
    <x v="1"/>
    <n v="103066"/>
    <s v="R2"/>
    <s v="STOL PISAĆI"/>
    <s v="01.97"/>
    <s v="KOM"/>
    <n v="1"/>
    <n v="565.23"/>
    <n v="565.23"/>
    <n v="0"/>
    <n v="226.09200000000001"/>
    <x v="1"/>
  </r>
  <r>
    <n v="1"/>
    <s v="NAMJEŠTAJ"/>
    <x v="1"/>
    <n v="103067"/>
    <s v="R2"/>
    <s v="STOL PISAĆI"/>
    <s v="01.97"/>
    <s v="KOM"/>
    <n v="1"/>
    <n v="565.22"/>
    <n v="565.22"/>
    <n v="0"/>
    <n v="226.08800000000002"/>
    <x v="1"/>
  </r>
  <r>
    <n v="1"/>
    <s v="NAMJEŠTAJ"/>
    <x v="1"/>
    <n v="103068"/>
    <s v="R2"/>
    <s v="STOL ZA PISAĆI STROJ"/>
    <s v="01.97"/>
    <s v="KOM"/>
    <n v="1"/>
    <n v="226.11"/>
    <n v="226.11"/>
    <n v="0"/>
    <n v="90.444000000000017"/>
    <x v="1"/>
  </r>
  <r>
    <n v="1"/>
    <s v="NAMJEŠTAJ"/>
    <x v="1"/>
    <n v="103069"/>
    <s v="R2"/>
    <s v="ORMARIĆ S LADICAMA"/>
    <s v="01.97"/>
    <s v="KOM"/>
    <n v="1"/>
    <n v="225.93"/>
    <n v="225.93"/>
    <n v="0"/>
    <n v="90.372000000000014"/>
    <x v="1"/>
  </r>
  <r>
    <n v="1"/>
    <s v="NAMJEŠTAJ"/>
    <x v="1"/>
    <n v="103070"/>
    <s v="R2"/>
    <s v="ORMARIĆ S LADICAMA"/>
    <s v="01.97"/>
    <s v="KOM"/>
    <n v="1"/>
    <n v="225.93"/>
    <n v="225.93"/>
    <n v="0"/>
    <n v="90.372000000000014"/>
    <x v="1"/>
  </r>
  <r>
    <n v="1"/>
    <s v="NAMJEŠTAJ"/>
    <x v="1"/>
    <n v="103071"/>
    <s v="R2"/>
    <s v="ORMARIĆ S LADICAMA"/>
    <s v="01.97"/>
    <s v="KOM"/>
    <n v="1"/>
    <n v="225.94"/>
    <n v="225.94"/>
    <n v="0"/>
    <n v="90.376000000000005"/>
    <x v="1"/>
  </r>
  <r>
    <n v="1"/>
    <s v="NAMJEŠTAJ"/>
    <x v="1"/>
    <n v="103072"/>
    <s v="R2"/>
    <s v="STOL MALI KVADRATIČNI"/>
    <s v="01.97"/>
    <s v="KOM"/>
    <n v="1"/>
    <n v="282.61"/>
    <n v="282.61"/>
    <n v="0"/>
    <n v="113.04400000000001"/>
    <x v="1"/>
  </r>
  <r>
    <n v="1"/>
    <s v="NAMJEŠTAJ"/>
    <x v="1"/>
    <n v="103073"/>
    <s v="R2"/>
    <s v="FOTELJA UZ GARNITURU"/>
    <s v="01.97"/>
    <s v="KOM"/>
    <n v="1"/>
    <n v="113.06"/>
    <n v="113.06"/>
    <n v="0"/>
    <n v="45.224000000000004"/>
    <x v="1"/>
  </r>
  <r>
    <n v="1"/>
    <s v="NAMJEŠTAJ"/>
    <x v="1"/>
    <n v="103074"/>
    <s v="R2"/>
    <s v="FOTELJA UZ GARNITURU"/>
    <s v="01.97"/>
    <s v="KOM"/>
    <n v="1"/>
    <n v="113.05"/>
    <n v="113.05"/>
    <n v="0"/>
    <n v="45.22"/>
    <x v="1"/>
  </r>
  <r>
    <n v="1"/>
    <s v="NAMJEŠTAJ"/>
    <x v="1"/>
    <n v="103075"/>
    <s v="R2"/>
    <s v="STOLICA NOVA"/>
    <s v="01.97"/>
    <s v="KOM"/>
    <n v="1"/>
    <n v="113.06"/>
    <n v="113.06"/>
    <n v="0"/>
    <n v="45.224000000000004"/>
    <x v="1"/>
  </r>
  <r>
    <n v="1"/>
    <s v="NAMJEŠTAJ"/>
    <x v="1"/>
    <n v="103081"/>
    <s v="R2"/>
    <s v="STOLICA BEZ NASLONA STARA"/>
    <s v="01.97"/>
    <s v="KOM"/>
    <n v="1"/>
    <n v="56.53"/>
    <n v="56.53"/>
    <n v="0"/>
    <n v="22.612000000000002"/>
    <x v="1"/>
  </r>
  <r>
    <n v="1"/>
    <s v="NAMJEŠTAJ"/>
    <x v="1"/>
    <n v="103082"/>
    <s v="R2"/>
    <s v="PULT RADNI/PROC."/>
    <s v="01.97"/>
    <s v="KOM"/>
    <n v="1"/>
    <n v="2230.41"/>
    <n v="2230.41"/>
    <n v="0"/>
    <n v="892.16399999999999"/>
    <x v="1"/>
  </r>
  <r>
    <n v="1"/>
    <s v="NAMJEŠTAJ"/>
    <x v="1"/>
    <n v="103083"/>
    <s v="R2"/>
    <s v="PULT RADNI/PROC."/>
    <s v="01.97"/>
    <s v="KOM"/>
    <n v="1"/>
    <n v="2230.41"/>
    <n v="2230.41"/>
    <n v="0"/>
    <n v="892.16399999999999"/>
    <x v="1"/>
  </r>
  <r>
    <n v="1"/>
    <s v="NAMJEŠTAJ"/>
    <x v="1"/>
    <n v="103084"/>
    <s v="R2"/>
    <s v="PULT RADNI/PROC."/>
    <s v="01.97"/>
    <s v="KOM"/>
    <n v="1"/>
    <n v="2230.41"/>
    <n v="2230.41"/>
    <n v="0"/>
    <n v="892.16399999999999"/>
    <x v="1"/>
  </r>
  <r>
    <n v="1"/>
    <s v="NAMJEŠTAJ"/>
    <x v="1"/>
    <n v="103085"/>
    <s v="R2"/>
    <s v="PULT RADNI/PROC."/>
    <s v="01.97"/>
    <s v="KOM"/>
    <n v="1"/>
    <n v="2230.41"/>
    <n v="2230.41"/>
    <n v="0"/>
    <n v="892.16399999999999"/>
    <x v="1"/>
  </r>
  <r>
    <n v="1"/>
    <s v="NAMJEŠTAJ"/>
    <x v="1"/>
    <n v="103092"/>
    <s v="R2"/>
    <s v="STOLICA BEZ NASLONA NOVA"/>
    <s v="01.97"/>
    <s v="KOM"/>
    <n v="1"/>
    <n v="56.51"/>
    <n v="56.51"/>
    <n v="0"/>
    <n v="22.603999999999999"/>
    <x v="1"/>
  </r>
  <r>
    <n v="1"/>
    <s v="NAMJEŠTAJ"/>
    <x v="1"/>
    <n v="103094"/>
    <s v="R2"/>
    <s v="STIOLICA BEZ NASLONA STAR"/>
    <s v="01.97"/>
    <s v="KOM"/>
    <n v="1"/>
    <n v="56.53"/>
    <n v="56.53"/>
    <n v="0"/>
    <n v="22.612000000000002"/>
    <x v="1"/>
  </r>
  <r>
    <n v="1"/>
    <s v="NAMJEŠTAJ"/>
    <x v="1"/>
    <n v="103095"/>
    <s v="R2"/>
    <s v="STOL POSTOLJE ZA MODELE"/>
    <s v="01.97"/>
    <s v="KOM"/>
    <n v="1"/>
    <n v="113.04"/>
    <n v="113.04"/>
    <n v="0"/>
    <n v="45.216000000000008"/>
    <x v="1"/>
  </r>
  <r>
    <n v="1"/>
    <s v="NAMJEŠTAJ"/>
    <x v="1"/>
    <n v="103096"/>
    <s v="R2"/>
    <s v="STOL POSTOLJE ZA MODELE"/>
    <s v="01.97"/>
    <s v="KOM"/>
    <n v="1"/>
    <n v="113.03"/>
    <n v="113.03"/>
    <n v="0"/>
    <n v="45.212000000000003"/>
    <x v="1"/>
  </r>
  <r>
    <n v="1"/>
    <s v="NAMJEŠTAJ"/>
    <x v="1"/>
    <n v="103098"/>
    <s v="R2"/>
    <s v="STOL RADNI S ORMAR./PROC."/>
    <s v="01.97"/>
    <s v="KOM"/>
    <n v="1"/>
    <n v="551.11"/>
    <n v="551.11"/>
    <n v="0"/>
    <n v="220.44400000000002"/>
    <x v="1"/>
  </r>
  <r>
    <n v="1"/>
    <s v="NAMJEŠTAJ"/>
    <x v="1"/>
    <n v="103099"/>
    <s v="R2"/>
    <s v="STOL RADNI S ORM./PROC."/>
    <s v="01.97"/>
    <s v="KOM"/>
    <n v="1"/>
    <n v="551.11"/>
    <n v="551.11"/>
    <n v="0"/>
    <n v="220.44400000000002"/>
    <x v="1"/>
  </r>
  <r>
    <n v="1"/>
    <s v="NAMJEŠTAJ"/>
    <x v="1"/>
    <n v="103100"/>
    <s v="R2"/>
    <s v="POLICE MONTAŽNE"/>
    <s v="01.97"/>
    <s v="KOM"/>
    <n v="1"/>
    <n v="3322.75"/>
    <n v="3322.75"/>
    <n v="0"/>
    <n v="1329.1000000000001"/>
    <x v="1"/>
  </r>
  <r>
    <n v="1"/>
    <s v="NAMJEŠTAJ"/>
    <x v="1"/>
    <n v="103102"/>
    <s v="R2"/>
    <s v="ORMAR JEDNOKRILNI DRVENI"/>
    <s v="01.97"/>
    <s v="KOM"/>
    <n v="1"/>
    <n v="226.54"/>
    <n v="226.54"/>
    <n v="0"/>
    <n v="90.616"/>
    <x v="1"/>
  </r>
  <r>
    <n v="1"/>
    <s v="NAMJEŠTAJ"/>
    <x v="1"/>
    <n v="103105"/>
    <s v="R2"/>
    <s v="STOL RADNI"/>
    <s v="01.97"/>
    <s v="KOM"/>
    <n v="1"/>
    <n v="565.22"/>
    <n v="565.22"/>
    <n v="0"/>
    <n v="226.08800000000002"/>
    <x v="1"/>
  </r>
  <r>
    <n v="1"/>
    <s v="NAMJEŠTAJ"/>
    <x v="1"/>
    <n v="103107"/>
    <s v="R2"/>
    <s v="ORMAR ZA KNJIGE"/>
    <s v="01.97"/>
    <s v="KOM"/>
    <n v="1"/>
    <n v="565.23"/>
    <n v="565.23"/>
    <n v="0"/>
    <n v="226.09200000000001"/>
    <x v="1"/>
  </r>
  <r>
    <n v="1"/>
    <s v="NAMJEŠTAJ"/>
    <x v="1"/>
    <n v="103108"/>
    <s v="R2"/>
    <s v="ORMAR ZA KNJIGE"/>
    <s v="01.97"/>
    <s v="KOM"/>
    <n v="1"/>
    <n v="565.23"/>
    <n v="565.23"/>
    <n v="0"/>
    <n v="226.09200000000001"/>
    <x v="1"/>
  </r>
  <r>
    <n v="1"/>
    <s v="NAMJEŠTAJ"/>
    <x v="1"/>
    <n v="103109"/>
    <s v="R2"/>
    <s v="ORMAR ZA KNJIGE"/>
    <s v="01.97"/>
    <s v="KOM"/>
    <n v="1"/>
    <n v="565.23"/>
    <n v="565.23"/>
    <n v="0"/>
    <n v="226.09200000000001"/>
    <x v="1"/>
  </r>
  <r>
    <n v="1"/>
    <s v="NAMJEŠTAJ"/>
    <x v="1"/>
    <n v="103110"/>
    <s v="R2"/>
    <s v="ORMAR ZA KNJIGE"/>
    <s v="01.97"/>
    <s v="KOM"/>
    <n v="1"/>
    <n v="565.23"/>
    <n v="565.23"/>
    <n v="0"/>
    <n v="226.09200000000001"/>
    <x v="1"/>
  </r>
  <r>
    <n v="1"/>
    <s v="NAMJEŠTAJ"/>
    <x v="1"/>
    <n v="103111"/>
    <s v="R2"/>
    <s v="ORMAR ZA KNJIGE"/>
    <s v="01.97"/>
    <s v="KOM"/>
    <n v="1"/>
    <n v="565.22"/>
    <n v="565.22"/>
    <n v="0"/>
    <n v="226.08800000000002"/>
    <x v="1"/>
  </r>
  <r>
    <n v="1"/>
    <s v="NAMJEŠTAJ"/>
    <x v="1"/>
    <n v="103112"/>
    <s v="R2"/>
    <s v="STOL CRTAĆI STARI"/>
    <s v="01.97"/>
    <s v="KOM"/>
    <n v="1"/>
    <n v="169.55"/>
    <n v="169.55"/>
    <n v="0"/>
    <n v="67.820000000000007"/>
    <x v="1"/>
  </r>
  <r>
    <n v="1"/>
    <s v="NAMJEŠTAJ"/>
    <x v="1"/>
    <n v="103113"/>
    <s v="R2"/>
    <s v="STOL PISAĆI"/>
    <s v="01.97"/>
    <s v="KOM"/>
    <n v="1"/>
    <n v="565.22"/>
    <n v="565.22"/>
    <n v="0"/>
    <n v="226.08800000000002"/>
    <x v="1"/>
  </r>
  <r>
    <n v="1"/>
    <s v="NAMJEŠTAJ"/>
    <x v="1"/>
    <n v="103114"/>
    <s v="R2"/>
    <s v="STOL RADNI S LAD./PROC."/>
    <s v="01.97"/>
    <s v="KOM"/>
    <n v="1"/>
    <n v="551.11"/>
    <n v="551.11"/>
    <n v="0"/>
    <n v="220.44400000000002"/>
    <x v="1"/>
  </r>
  <r>
    <n v="1"/>
    <s v="NAMJEŠTAJ"/>
    <x v="1"/>
    <n v="103115"/>
    <s v="R2"/>
    <s v="STOLICA BEZ NASLONA STARA"/>
    <s v="01.97"/>
    <s v="KOM"/>
    <n v="1"/>
    <n v="56.53"/>
    <n v="56.53"/>
    <n v="0"/>
    <n v="22.612000000000002"/>
    <x v="1"/>
  </r>
  <r>
    <n v="1"/>
    <s v="NAMJEŠTAJ"/>
    <x v="1"/>
    <n v="103116"/>
    <s v="R2"/>
    <s v="STOLICA BEZ NASLONA STARA"/>
    <s v="01.97"/>
    <s v="KOM"/>
    <n v="1"/>
    <n v="56.53"/>
    <n v="56.53"/>
    <n v="0"/>
    <n v="22.612000000000002"/>
    <x v="1"/>
  </r>
  <r>
    <n v="1"/>
    <s v="NAMJEŠTAJ"/>
    <x v="1"/>
    <n v="103122"/>
    <s v="R2"/>
    <s v="ORMAR ZA KNJIGE STAKLENI"/>
    <s v="01.97"/>
    <s v="KOM"/>
    <n v="1"/>
    <n v="565.23"/>
    <n v="565.23"/>
    <n v="0"/>
    <n v="226.09200000000001"/>
    <x v="1"/>
  </r>
  <r>
    <n v="1"/>
    <s v="NAMJEŠTAJ"/>
    <x v="1"/>
    <n v="103123"/>
    <s v="R2"/>
    <s v="ORMAR ZA KNJIGE STAKLENI"/>
    <s v="01.97"/>
    <s v="KOM"/>
    <n v="1"/>
    <n v="565.21"/>
    <n v="565.21"/>
    <n v="0"/>
    <n v="226.08400000000003"/>
    <x v="1"/>
  </r>
  <r>
    <n v="1"/>
    <s v="NAMJEŠTAJ"/>
    <x v="1"/>
    <n v="103124"/>
    <s v="R2"/>
    <s v="ORMAR ZA KNJIGE OSTAKLJEN"/>
    <s v="01.97"/>
    <s v="KOM"/>
    <n v="1"/>
    <n v="452.17"/>
    <n v="452.17"/>
    <n v="0"/>
    <n v="180.86800000000002"/>
    <x v="1"/>
  </r>
  <r>
    <n v="1"/>
    <s v="NAMJEŠTAJ"/>
    <x v="1"/>
    <n v="103125"/>
    <s v="R2"/>
    <s v="ORMAR METALNI ZELENI/PROC"/>
    <s v="01.97"/>
    <s v="KOM"/>
    <n v="1"/>
    <n v="1053.48"/>
    <n v="1053.48"/>
    <n v="0"/>
    <n v="421.39200000000005"/>
    <x v="1"/>
  </r>
  <r>
    <n v="1"/>
    <s v="NAMJEŠTAJ"/>
    <x v="1"/>
    <n v="103126"/>
    <s v="R2"/>
    <s v="ORMAR ROLO T-670"/>
    <s v="01.97"/>
    <s v="KOM"/>
    <n v="1"/>
    <n v="1130.45"/>
    <n v="1130.45"/>
    <n v="0"/>
    <n v="452.18000000000006"/>
    <x v="1"/>
  </r>
  <r>
    <n v="1"/>
    <s v="NAMJEŠTAJ"/>
    <x v="1"/>
    <n v="103127"/>
    <s v="R2"/>
    <s v="ORMAR ROLO T-680"/>
    <s v="01.97"/>
    <s v="KOM"/>
    <n v="1"/>
    <n v="1695.68"/>
    <n v="1695.68"/>
    <n v="0"/>
    <n v="678.27200000000005"/>
    <x v="1"/>
  </r>
  <r>
    <n v="1"/>
    <s v="NAMJEŠTAJ"/>
    <x v="1"/>
    <n v="103128"/>
    <s v="R2"/>
    <s v="SANDUK ZA NACRTE"/>
    <s v="01.97"/>
    <s v="KOM"/>
    <n v="1"/>
    <n v="305.27999999999997"/>
    <n v="305.27999999999997"/>
    <n v="0"/>
    <n v="122.11199999999999"/>
    <x v="1"/>
  </r>
  <r>
    <n v="1"/>
    <s v="NAMJEŠTAJ"/>
    <x v="1"/>
    <n v="103130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131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132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133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134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135"/>
    <s v="R2"/>
    <s v="VJEŠALICA STOJEĆA/PROC."/>
    <s v="01.97"/>
    <s v="KOM"/>
    <n v="1"/>
    <n v="56.57"/>
    <n v="56.57"/>
    <n v="0"/>
    <n v="22.628"/>
    <x v="1"/>
  </r>
  <r>
    <n v="1"/>
    <s v="NAMJEŠTAJ"/>
    <x v="1"/>
    <n v="103148"/>
    <s v="R2"/>
    <s v="KLUPA ŠKOLSKA"/>
    <s v="01.97"/>
    <s v="KOM"/>
    <n v="1"/>
    <n v="124.18"/>
    <n v="124.18"/>
    <n v="0"/>
    <n v="49.672000000000004"/>
    <x v="1"/>
  </r>
  <r>
    <n v="1"/>
    <s v="NAMJEŠTAJ"/>
    <x v="1"/>
    <n v="103149"/>
    <s v="R2"/>
    <s v="ORMAR DVOKRILNI DRVENI"/>
    <s v="01.97"/>
    <s v="KOM"/>
    <n v="1"/>
    <n v="226.54"/>
    <n v="226.54"/>
    <n v="0"/>
    <n v="90.616"/>
    <x v="1"/>
  </r>
  <r>
    <n v="1"/>
    <s v="NAMJEŠTAJ"/>
    <x v="1"/>
    <n v="103150"/>
    <s v="R2"/>
    <s v="ORMAR ZA KNJIGE OSTAKLJEN"/>
    <s v="01.97"/>
    <s v="KOM"/>
    <n v="1"/>
    <n v="452.17"/>
    <n v="452.17"/>
    <n v="0"/>
    <n v="180.86800000000002"/>
    <x v="1"/>
  </r>
  <r>
    <n v="1"/>
    <s v="NAMJEŠTAJ"/>
    <x v="1"/>
    <n v="103151"/>
    <s v="R2"/>
    <s v="ORMAR ZA KNJIGE OSTAKLJEN"/>
    <s v="01.97"/>
    <s v="KOM"/>
    <n v="1"/>
    <n v="452.17"/>
    <n v="452.17"/>
    <n v="0"/>
    <n v="180.86800000000002"/>
    <x v="1"/>
  </r>
  <r>
    <n v="1"/>
    <s v="NAMJEŠTAJ"/>
    <x v="1"/>
    <n v="103152"/>
    <s v="R2"/>
    <s v="ORMAR ZA KNJIGE OSTAKLJEN"/>
    <s v="01.97"/>
    <s v="KOM"/>
    <n v="1"/>
    <n v="452.17"/>
    <n v="452.17"/>
    <n v="0"/>
    <n v="180.86800000000002"/>
    <x v="1"/>
  </r>
  <r>
    <n v="1"/>
    <s v="NAMJEŠTAJ"/>
    <x v="1"/>
    <n v="103160"/>
    <s v="R2"/>
    <s v="GARDEROBNI ORMAR JEDNOKR."/>
    <n v="10.02"/>
    <s v="KOM"/>
    <n v="1"/>
    <n v="1186.79"/>
    <n v="1186.79"/>
    <n v="0"/>
    <n v="474.71600000000001"/>
    <x v="1"/>
  </r>
  <r>
    <n v="1"/>
    <s v="NAMJEŠTAJ"/>
    <x v="1"/>
    <n v="103161"/>
    <s v="R2"/>
    <s v="GARDEROBNI ORMAR JEDNOKR."/>
    <n v="10.02"/>
    <s v="KOM"/>
    <n v="1"/>
    <n v="1186.79"/>
    <n v="1186.79"/>
    <n v="0"/>
    <n v="474.71600000000001"/>
    <x v="1"/>
  </r>
  <r>
    <n v="1"/>
    <s v="NAMJEŠTAJ"/>
    <x v="1"/>
    <n v="103162"/>
    <s v="R2"/>
    <s v="GARDEROBNI ORMAR JEDNOKR."/>
    <n v="10.02"/>
    <s v="KOM"/>
    <n v="1"/>
    <n v="1186.79"/>
    <n v="1186.79"/>
    <n v="0"/>
    <n v="474.71600000000001"/>
    <x v="1"/>
  </r>
  <r>
    <n v="1"/>
    <s v="NAMJEŠTAJ"/>
    <x v="1"/>
    <n v="103163"/>
    <s v="R2"/>
    <s v="GARDEROBNI ORMAR JEDNOKR."/>
    <n v="10.02"/>
    <s v="KOM"/>
    <n v="1"/>
    <n v="1186.79"/>
    <n v="1186.79"/>
    <n v="0"/>
    <n v="474.71600000000001"/>
    <x v="1"/>
  </r>
  <r>
    <n v="1"/>
    <s v="NAMJEŠTAJ"/>
    <x v="1"/>
    <n v="103164"/>
    <s v="R2"/>
    <s v="GARDEROBNI ORMAR JEDNOKR."/>
    <n v="10.02"/>
    <s v="KOM"/>
    <n v="1"/>
    <n v="1186.8"/>
    <n v="1186.8"/>
    <n v="0"/>
    <n v="474.72"/>
    <x v="1"/>
  </r>
  <r>
    <n v="1"/>
    <s v="NAMJEŠTAJ"/>
    <x v="1"/>
    <n v="103165"/>
    <s v="R2"/>
    <s v="GARDEROBNI ORMAR JEDNOKR."/>
    <n v="10.02"/>
    <s v="KOM"/>
    <n v="1"/>
    <n v="1186.79"/>
    <n v="1186.79"/>
    <n v="0"/>
    <n v="474.71600000000001"/>
    <x v="1"/>
  </r>
  <r>
    <n v="1"/>
    <s v="NAMJEŠTAJ"/>
    <x v="1"/>
    <n v="103189"/>
    <s v="R2"/>
    <s v="ORMARIĆ UGRADBENI"/>
    <s v="05.11"/>
    <s v="KOM"/>
    <n v="1"/>
    <n v="1102.5"/>
    <n v="769.44"/>
    <n v="333.06"/>
    <n v="441"/>
    <x v="1"/>
  </r>
  <r>
    <n v="1"/>
    <s v="NAMJEŠTAJ"/>
    <x v="1"/>
    <n v="103190"/>
    <s v="R2"/>
    <s v="ORMARIĆ UGRADBENI"/>
    <s v="05.11"/>
    <s v="KOM"/>
    <n v="1"/>
    <n v="1102.5"/>
    <n v="769.44"/>
    <n v="333.06"/>
    <n v="441"/>
    <x v="1"/>
  </r>
  <r>
    <n v="1"/>
    <s v="NAMJEŠTAJ"/>
    <x v="1"/>
    <n v="103191"/>
    <s v="R2"/>
    <s v="ORMARIĆ UGRADBENI"/>
    <s v="05.11"/>
    <s v="KOM"/>
    <n v="1"/>
    <n v="1102.5"/>
    <n v="769.44"/>
    <n v="333.06"/>
    <n v="441"/>
    <x v="1"/>
  </r>
  <r>
    <n v="1"/>
    <s v="NAMJEŠTAJ"/>
    <x v="1"/>
    <n v="103192"/>
    <s v="R2"/>
    <s v="ORMARIĆ UGRADBENI"/>
    <s v="05.11"/>
    <s v="KOM"/>
    <n v="1"/>
    <n v="1102.5"/>
    <n v="769.44"/>
    <n v="333.06"/>
    <n v="441"/>
    <x v="1"/>
  </r>
  <r>
    <n v="1"/>
    <s v="NAMJEŠTAJ"/>
    <x v="1"/>
    <n v="103193"/>
    <s v="R2"/>
    <s v="ORMARIĆ UGRADBENI"/>
    <s v="05.11"/>
    <s v="KOM"/>
    <n v="1"/>
    <n v="1102.5"/>
    <n v="769.44"/>
    <n v="333.06"/>
    <n v="441"/>
    <x v="1"/>
  </r>
  <r>
    <n v="1"/>
    <s v="NAMJEŠTAJ"/>
    <x v="1"/>
    <n v="103269"/>
    <s v="R2"/>
    <s v="POLICA ZIDNA (a,b,c)"/>
    <s v="08.09"/>
    <s v="KOM"/>
    <n v="1"/>
    <n v="1874.7"/>
    <n v="1718.49"/>
    <n v="156.21"/>
    <n v="749.88000000000011"/>
    <x v="1"/>
  </r>
  <r>
    <n v="1"/>
    <s v="NAMJEŠTAJ"/>
    <x v="1"/>
    <n v="103292"/>
    <s v="R2"/>
    <s v="STOLICA AF 70012"/>
    <s v="01.97"/>
    <s v="KOM"/>
    <n v="1"/>
    <n v="61.4"/>
    <n v="61.4"/>
    <n v="0"/>
    <n v="24.560000000000002"/>
    <x v="1"/>
  </r>
  <r>
    <n v="1"/>
    <s v="NAMJEŠTAJ"/>
    <x v="1"/>
    <n v="103293"/>
    <s v="R2"/>
    <s v="STOLICA AF 70012"/>
    <s v="01.97"/>
    <s v="KOM"/>
    <n v="1"/>
    <n v="61.4"/>
    <n v="61.4"/>
    <n v="0"/>
    <n v="24.560000000000002"/>
    <x v="1"/>
  </r>
  <r>
    <n v="1"/>
    <s v="NAMJEŠTAJ"/>
    <x v="1"/>
    <n v="103294"/>
    <s v="R2"/>
    <s v="STOL RADNI S LADIC./PROC."/>
    <s v="01.97"/>
    <s v="KOM"/>
    <n v="1"/>
    <n v="551.11"/>
    <n v="551.11"/>
    <n v="0"/>
    <n v="220.44400000000002"/>
    <x v="1"/>
  </r>
  <r>
    <n v="1"/>
    <s v="NAMJEŠTAJ"/>
    <x v="1"/>
    <n v="103296"/>
    <s v="R2"/>
    <s v="VITRINA"/>
    <s v="01.97"/>
    <s v="KOM"/>
    <n v="1"/>
    <n v="306.11"/>
    <n v="306.11"/>
    <n v="0"/>
    <n v="122.44400000000002"/>
    <x v="1"/>
  </r>
  <r>
    <n v="1"/>
    <s v="NAMJEŠTAJ"/>
    <x v="1"/>
    <n v="103297"/>
    <s v="R2"/>
    <s v="ORMAR DVOKRILNI ZA KNJIGE"/>
    <s v="01.97"/>
    <s v="KOM"/>
    <n v="1"/>
    <n v="226.54"/>
    <n v="226.54"/>
    <n v="0"/>
    <n v="90.616"/>
    <x v="1"/>
  </r>
  <r>
    <n v="1"/>
    <s v="NAMJEŠTAJ"/>
    <x v="1"/>
    <n v="103298"/>
    <s v="R2"/>
    <s v="ORMAR ZA KNJIGE OSTAKLJEN"/>
    <s v="01.97"/>
    <s v="KOM"/>
    <n v="1"/>
    <n v="452.16"/>
    <n v="452.16"/>
    <n v="0"/>
    <n v="180.86400000000003"/>
    <x v="1"/>
  </r>
  <r>
    <n v="1"/>
    <s v="NAMJEŠTAJ"/>
    <x v="1"/>
    <n v="103299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300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302"/>
    <s v="R2"/>
    <s v="ORMARIĆ S LADICAMA/PROC."/>
    <s v="01.97"/>
    <s v="KOM"/>
    <n v="1"/>
    <n v="226.09"/>
    <n v="226.09"/>
    <n v="0"/>
    <n v="90.436000000000007"/>
    <x v="1"/>
  </r>
  <r>
    <n v="1"/>
    <s v="NAMJEŠTAJ"/>
    <x v="1"/>
    <n v="103303"/>
    <s v="R2"/>
    <s v="ORMAR ZA KNJIGE OSTAKLJEN"/>
    <s v="01.97"/>
    <s v="KOM"/>
    <n v="1"/>
    <n v="452.16"/>
    <n v="452.16"/>
    <n v="0"/>
    <n v="180.86400000000003"/>
    <x v="1"/>
  </r>
  <r>
    <n v="1"/>
    <s v="NAMJEŠTAJ"/>
    <x v="1"/>
    <n v="103304"/>
    <s v="R2"/>
    <s v="STOLICA AF 70012"/>
    <s v="01.97"/>
    <s v="KOM"/>
    <n v="1"/>
    <n v="61.4"/>
    <n v="61.4"/>
    <n v="0"/>
    <n v="24.560000000000002"/>
    <x v="1"/>
  </r>
  <r>
    <n v="1"/>
    <s v="NAMJEŠTAJ"/>
    <x v="1"/>
    <n v="103305"/>
    <s v="R2"/>
    <s v="ORMARIĆ ZA PRIBOR"/>
    <s v="01.97"/>
    <s v="KOM"/>
    <n v="1"/>
    <n v="565.22"/>
    <n v="565.22"/>
    <n v="0"/>
    <n v="226.08800000000002"/>
    <x v="1"/>
  </r>
  <r>
    <n v="1"/>
    <s v="NAMJEŠTAJ"/>
    <x v="1"/>
    <n v="103307"/>
    <s v="R2"/>
    <s v="STOL RADNI S LADIC./PROC."/>
    <s v="01.97"/>
    <s v="KOM"/>
    <n v="1"/>
    <n v="551.11"/>
    <n v="551.11"/>
    <n v="0"/>
    <n v="220.44400000000002"/>
    <x v="1"/>
  </r>
  <r>
    <n v="1"/>
    <s v="NAMJEŠTAJ"/>
    <x v="1"/>
    <n v="103308"/>
    <s v="R2"/>
    <s v="STOLAC UREDSKI"/>
    <n v="12.1"/>
    <s v="KOM"/>
    <n v="1"/>
    <n v="1239.48"/>
    <n v="929.64"/>
    <n v="309.83999999999997"/>
    <n v="495.79200000000003"/>
    <x v="1"/>
  </r>
  <r>
    <n v="1"/>
    <s v="NAMJEŠTAJ"/>
    <x v="1"/>
    <n v="103309"/>
    <s v="R2"/>
    <s v="STOLICA BEZ NASLONA"/>
    <s v="01.97"/>
    <s v="KOM"/>
    <n v="1"/>
    <n v="113.04"/>
    <n v="113.04"/>
    <n v="0"/>
    <n v="45.216000000000008"/>
    <x v="1"/>
  </r>
  <r>
    <n v="1"/>
    <s v="NAMJEŠTAJ"/>
    <x v="1"/>
    <n v="103311"/>
    <s v="R2"/>
    <s v="ORMAR DVOKRILNI ZA KNJIGE"/>
    <s v="01.97"/>
    <s v="KOM"/>
    <n v="1"/>
    <n v="226.54"/>
    <n v="226.54"/>
    <n v="0"/>
    <n v="90.616"/>
    <x v="1"/>
  </r>
  <r>
    <n v="1"/>
    <s v="NAMJEŠTAJ"/>
    <x v="1"/>
    <n v="103312"/>
    <s v="R2"/>
    <s v="VITRINA"/>
    <s v="01.97"/>
    <s v="KOM"/>
    <n v="1"/>
    <n v="1130.46"/>
    <n v="1130.46"/>
    <n v="0"/>
    <n v="452.18400000000003"/>
    <x v="1"/>
  </r>
  <r>
    <n v="1"/>
    <s v="NAMJEŠTAJ"/>
    <x v="1"/>
    <n v="103313"/>
    <s v="R2"/>
    <s v="VITRINA"/>
    <s v="01.97"/>
    <s v="KOM"/>
    <n v="1"/>
    <n v="1130.45"/>
    <n v="1130.45"/>
    <n v="0"/>
    <n v="452.18000000000006"/>
    <x v="1"/>
  </r>
  <r>
    <n v="1"/>
    <s v="NAMJEŠTAJ"/>
    <x v="1"/>
    <n v="103314"/>
    <s v="R2"/>
    <s v="VITRINA"/>
    <s v="01.97"/>
    <s v="KOM"/>
    <n v="1"/>
    <n v="1130.46"/>
    <n v="1130.46"/>
    <n v="0"/>
    <n v="452.18400000000003"/>
    <x v="1"/>
  </r>
  <r>
    <n v="1"/>
    <s v="NAMJEŠTAJ"/>
    <x v="1"/>
    <n v="103323"/>
    <s v="R2"/>
    <s v="STOLICA AF 70012"/>
    <s v="01.97"/>
    <s v="KOM"/>
    <n v="1"/>
    <n v="61.4"/>
    <n v="61.4"/>
    <n v="0"/>
    <n v="24.560000000000002"/>
    <x v="1"/>
  </r>
  <r>
    <n v="1"/>
    <s v="NAMJEŠTAJ"/>
    <x v="1"/>
    <n v="103325"/>
    <s v="R2"/>
    <s v="STOLICA AF 70012"/>
    <s v="01.97"/>
    <s v="KOM"/>
    <n v="1"/>
    <n v="61.4"/>
    <n v="61.4"/>
    <n v="0"/>
    <n v="24.560000000000002"/>
    <x v="1"/>
  </r>
  <r>
    <n v="1"/>
    <s v="NAMJEŠTAJ"/>
    <x v="1"/>
    <n v="103330"/>
    <s v="R2"/>
    <s v="ORMAR ROLO/PROC."/>
    <s v="01.97"/>
    <s v="KOM"/>
    <n v="1"/>
    <n v="395.67"/>
    <n v="395.67"/>
    <n v="0"/>
    <n v="158.26800000000003"/>
    <x v="1"/>
  </r>
  <r>
    <n v="1"/>
    <s v="NAMJEŠTAJ"/>
    <x v="1"/>
    <n v="103331"/>
    <s v="R2"/>
    <s v="VITRINA"/>
    <s v="01.97"/>
    <s v="KOM"/>
    <n v="1"/>
    <n v="847.84"/>
    <n v="847.84"/>
    <n v="0"/>
    <n v="339.13600000000002"/>
    <x v="1"/>
  </r>
  <r>
    <n v="1"/>
    <s v="NAMJEŠTAJ"/>
    <x v="1"/>
    <n v="103332"/>
    <s v="R2"/>
    <s v="VITRINA"/>
    <s v="01.97"/>
    <s v="KOM"/>
    <n v="1"/>
    <n v="1130.45"/>
    <n v="1130.45"/>
    <n v="0"/>
    <n v="452.18000000000006"/>
    <x v="1"/>
  </r>
  <r>
    <n v="1"/>
    <s v="NAMJEŠTAJ"/>
    <x v="1"/>
    <n v="103333"/>
    <s v="R2"/>
    <s v="VITRINA"/>
    <s v="01.97"/>
    <s v="KOM"/>
    <n v="1"/>
    <n v="847.84"/>
    <n v="847.84"/>
    <n v="0"/>
    <n v="339.13600000000002"/>
    <x v="1"/>
  </r>
  <r>
    <n v="1"/>
    <s v="NAMJEŠTAJ"/>
    <x v="1"/>
    <n v="103334"/>
    <s v="R2"/>
    <s v="VITRINA"/>
    <s v="01.97"/>
    <s v="KOM"/>
    <n v="1"/>
    <n v="1130.46"/>
    <n v="1130.46"/>
    <n v="0"/>
    <n v="452.18400000000003"/>
    <x v="1"/>
  </r>
  <r>
    <n v="1"/>
    <s v="NAMJEŠTAJ"/>
    <x v="1"/>
    <n v="103335"/>
    <s v="R2"/>
    <s v="VJEŠALICA STOJEĆA"/>
    <s v="01.97"/>
    <s v="KOM"/>
    <n v="1"/>
    <n v="28.27"/>
    <n v="28.27"/>
    <n v="0"/>
    <n v="11.308"/>
    <x v="1"/>
  </r>
  <r>
    <n v="1"/>
    <s v="NAMJEŠTAJ"/>
    <x v="1"/>
    <n v="103338"/>
    <s v="R2"/>
    <s v="POLICA ZA KNJIGE"/>
    <s v="01.97"/>
    <s v="KOM"/>
    <n v="1"/>
    <n v="56.62"/>
    <n v="56.62"/>
    <n v="0"/>
    <n v="22.648"/>
    <x v="1"/>
  </r>
  <r>
    <n v="1"/>
    <s v="NAMJEŠTAJ"/>
    <x v="1"/>
    <n v="103339"/>
    <s v="R2"/>
    <s v="STOLICA S NASLONOM/PROC"/>
    <s v="01.97"/>
    <s v="KOM"/>
    <n v="1"/>
    <n v="113.04"/>
    <n v="113.04"/>
    <n v="0"/>
    <n v="45.216000000000008"/>
    <x v="1"/>
  </r>
  <r>
    <n v="1"/>
    <s v="NAMJEŠTAJ"/>
    <x v="1"/>
    <n v="103341"/>
    <s v="R2"/>
    <s v="POKRETNA KAZETA"/>
    <s v="04.09"/>
    <s v="KOM"/>
    <n v="1"/>
    <n v="925.44"/>
    <n v="886.88"/>
    <n v="38.56"/>
    <n v="370.17600000000004"/>
    <x v="1"/>
  </r>
  <r>
    <n v="1"/>
    <s v="NAMJEŠTAJ"/>
    <x v="1"/>
    <n v="103342"/>
    <s v="R2"/>
    <s v="POKRETNA KAZETA"/>
    <s v="04.09"/>
    <s v="KOM"/>
    <n v="1"/>
    <n v="925.44"/>
    <n v="886.88"/>
    <n v="38.56"/>
    <n v="370.17600000000004"/>
    <x v="1"/>
  </r>
  <r>
    <n v="1"/>
    <s v="NAMJEŠTAJ"/>
    <x v="1"/>
    <n v="103343"/>
    <s v="R2"/>
    <s v="STOL RADNI"/>
    <s v="04.09"/>
    <s v="KOM"/>
    <n v="1"/>
    <n v="1031.78"/>
    <n v="988.77"/>
    <n v="43.01"/>
    <n v="412.71199999999999"/>
    <x v="1"/>
  </r>
  <r>
    <n v="1"/>
    <s v="NAMJEŠTAJ"/>
    <x v="1"/>
    <n v="103382"/>
    <s v="R2"/>
    <s v="ORMAR NISKI 120cm"/>
    <n v="10.07"/>
    <s v="KOM"/>
    <n v="1"/>
    <n v="3709.93"/>
    <n v="3709.93"/>
    <n v="0"/>
    <n v="1483.972"/>
    <x v="1"/>
  </r>
  <r>
    <n v="1"/>
    <s v="NAMJEŠTAJ"/>
    <x v="1"/>
    <n v="103383"/>
    <s v="R2"/>
    <s v="ORMAR VISOKI 198cm"/>
    <n v="10.07"/>
    <s v="KOM"/>
    <n v="1"/>
    <n v="6949.58"/>
    <n v="6949.58"/>
    <n v="0"/>
    <n v="2779.8320000000003"/>
    <x v="1"/>
  </r>
  <r>
    <n v="1"/>
    <s v="NAMJEŠTAJ"/>
    <x v="1"/>
    <n v="103384"/>
    <s v="R2"/>
    <s v="POKRETNA KAZETA"/>
    <n v="10.07"/>
    <s v="KOM"/>
    <n v="1"/>
    <n v="1016.06"/>
    <n v="1016.06"/>
    <n v="0"/>
    <n v="406.42399999999998"/>
    <x v="1"/>
  </r>
  <r>
    <n v="1"/>
    <s v="NAMJEŠTAJ"/>
    <x v="1"/>
    <n v="103385"/>
    <s v="R2"/>
    <s v="STOL"/>
    <n v="10.07"/>
    <s v="KOM"/>
    <n v="1"/>
    <n v="4168.62"/>
    <n v="4168.62"/>
    <n v="0"/>
    <n v="1667.4480000000001"/>
    <x v="1"/>
  </r>
  <r>
    <n v="1"/>
    <s v="NAMJEŠTAJ"/>
    <x v="1"/>
    <n v="103386"/>
    <s v="R2"/>
    <s v="ORMARIĆ MALI"/>
    <n v="10.07"/>
    <s v="KOM"/>
    <n v="1"/>
    <n v="1633.04"/>
    <n v="1633.04"/>
    <n v="0"/>
    <n v="653.21600000000001"/>
    <x v="1"/>
  </r>
  <r>
    <n v="1"/>
    <s v="NAMJEŠTAJ"/>
    <x v="1"/>
    <n v="103387"/>
    <s v="R2"/>
    <s v="VJEŠALICA v1710x350mm"/>
    <s v="01.08"/>
    <s v="KOM"/>
    <n v="1"/>
    <n v="623.80999999999995"/>
    <n v="623.80999999999995"/>
    <n v="0"/>
    <n v="249.524"/>
    <x v="1"/>
  </r>
  <r>
    <n v="1"/>
    <s v="NAMJEŠTAJ"/>
    <x v="1"/>
    <n v="103388"/>
    <s v="R2"/>
    <s v="POKRETNA KAZETA"/>
    <s v="04.08"/>
    <s v="KOM"/>
    <n v="1"/>
    <n v="839.56"/>
    <n v="839.56"/>
    <n v="0"/>
    <n v="335.82400000000001"/>
    <x v="1"/>
  </r>
  <r>
    <n v="1"/>
    <s v="NAMJEŠTAJ"/>
    <x v="1"/>
    <n v="103393"/>
    <s v="R2"/>
    <s v="STOLAC KONFER."/>
    <s v="04.05"/>
    <s v="KOM"/>
    <n v="1"/>
    <n v="158.5"/>
    <n v="158.5"/>
    <n v="0"/>
    <n v="63.400000000000006"/>
    <x v="1"/>
  </r>
  <r>
    <n v="1"/>
    <s v="NAMJEŠTAJ"/>
    <x v="1"/>
    <n v="103394"/>
    <s v="R2"/>
    <s v="STOLAC KONFER."/>
    <s v="04.05"/>
    <s v="KOM"/>
    <n v="1"/>
    <n v="158.5"/>
    <n v="158.5"/>
    <n v="0"/>
    <n v="63.400000000000006"/>
    <x v="1"/>
  </r>
  <r>
    <n v="1"/>
    <s v="NAMJEŠTAJ"/>
    <x v="1"/>
    <n v="103395"/>
    <s v="R2"/>
    <s v="STOLAC KONFER."/>
    <s v="04.05"/>
    <s v="KOM"/>
    <n v="1"/>
    <n v="158.5"/>
    <n v="158.5"/>
    <n v="0"/>
    <n v="63.400000000000006"/>
    <x v="1"/>
  </r>
  <r>
    <n v="1"/>
    <s v="NAMJEŠTAJ"/>
    <x v="1"/>
    <n v="103398"/>
    <s v="R2"/>
    <s v="STOL DAKTILO &quot;JADRAN&quot;"/>
    <s v="01.97"/>
    <s v="KOM"/>
    <n v="1"/>
    <n v="1199.98"/>
    <n v="1199.98"/>
    <n v="0"/>
    <n v="479.99200000000002"/>
    <x v="1"/>
  </r>
  <r>
    <n v="1"/>
    <s v="NAMJEŠTAJ"/>
    <x v="1"/>
    <n v="103399"/>
    <s v="R2"/>
    <s v="STOLICA S NASLONOM"/>
    <s v="01.97"/>
    <s v="KOM"/>
    <n v="1"/>
    <n v="113.04"/>
    <n v="113.04"/>
    <n v="0"/>
    <n v="45.216000000000008"/>
    <x v="1"/>
  </r>
  <r>
    <n v="1"/>
    <s v="NAMJEŠTAJ"/>
    <x v="1"/>
    <n v="103400"/>
    <s v="R2"/>
    <s v="STOLICA BEZ NASLONA NOVA"/>
    <s v="01.97"/>
    <s v="KOM"/>
    <n v="1"/>
    <n v="56.52"/>
    <n v="56.52"/>
    <n v="0"/>
    <n v="22.608000000000004"/>
    <x v="1"/>
  </r>
  <r>
    <n v="1"/>
    <s v="NAMJEŠTAJ"/>
    <x v="1"/>
    <n v="103401"/>
    <s v="R2"/>
    <s v="STOLICA BEZ NASLONA NOVA"/>
    <s v="01.97"/>
    <s v="KOM"/>
    <n v="1"/>
    <n v="56.52"/>
    <n v="56.52"/>
    <n v="0"/>
    <n v="22.608000000000004"/>
    <x v="1"/>
  </r>
  <r>
    <n v="1"/>
    <s v="NAMJEŠTAJ"/>
    <x v="1"/>
    <n v="103402"/>
    <s v="R2"/>
    <s v="STOL PISAĆI"/>
    <s v="01.97"/>
    <s v="KOM"/>
    <n v="1"/>
    <n v="84.78"/>
    <n v="84.78"/>
    <n v="0"/>
    <n v="33.911999999999999"/>
    <x v="1"/>
  </r>
  <r>
    <n v="1"/>
    <s v="NAMJEŠTAJ"/>
    <x v="1"/>
    <n v="103406"/>
    <s v="R2"/>
    <s v="STOLICA BEZ NASLONA"/>
    <s v="01.97"/>
    <s v="KOM"/>
    <n v="1"/>
    <n v="9.6199999999999992"/>
    <n v="9.6199999999999992"/>
    <n v="0"/>
    <n v="3.8479999999999999"/>
    <x v="1"/>
  </r>
  <r>
    <n v="1"/>
    <s v="NAMJEŠTAJ"/>
    <x v="1"/>
    <n v="103407"/>
    <s v="R2"/>
    <s v="STOL BT-141"/>
    <s v="01.97"/>
    <s v="KOM"/>
    <n v="1"/>
    <n v="1695.68"/>
    <n v="1695.68"/>
    <n v="0"/>
    <n v="678.27200000000005"/>
    <x v="1"/>
  </r>
  <r>
    <n v="1"/>
    <s v="NAMJEŠTAJ"/>
    <x v="1"/>
    <n v="103408"/>
    <s v="R2"/>
    <s v="STOLICA LAB."/>
    <s v="01.97"/>
    <s v="KOM"/>
    <n v="1"/>
    <n v="18.170000000000002"/>
    <n v="18.170000000000002"/>
    <n v="0"/>
    <n v="7.2680000000000007"/>
    <x v="1"/>
  </r>
  <r>
    <n v="1"/>
    <s v="NAMJEŠTAJ"/>
    <x v="1"/>
    <n v="103409"/>
    <s v="R2"/>
    <s v="STOLICA BEZ NASLONA"/>
    <s v="01.97"/>
    <s v="KOM"/>
    <n v="1"/>
    <n v="9.6199999999999992"/>
    <n v="9.6199999999999992"/>
    <n v="0"/>
    <n v="3.8479999999999999"/>
    <x v="1"/>
  </r>
  <r>
    <n v="1"/>
    <s v="NAMJEŠTAJ"/>
    <x v="1"/>
    <n v="103410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411"/>
    <s v="R2"/>
    <s v="STOLICA LAB."/>
    <s v="01.97"/>
    <s v="KOM"/>
    <n v="1"/>
    <n v="18.170000000000002"/>
    <n v="18.170000000000002"/>
    <n v="0"/>
    <n v="7.2680000000000007"/>
    <x v="1"/>
  </r>
  <r>
    <n v="1"/>
    <s v="NAMJEŠTAJ"/>
    <x v="1"/>
    <n v="103412"/>
    <s v="R2"/>
    <s v="STOLICA LAB."/>
    <s v="01.97"/>
    <s v="KOM"/>
    <n v="1"/>
    <n v="18.170000000000002"/>
    <n v="18.170000000000002"/>
    <n v="0"/>
    <n v="7.2680000000000007"/>
    <x v="1"/>
  </r>
  <r>
    <n v="1"/>
    <s v="NAMJEŠTAJ"/>
    <x v="1"/>
    <n v="103413"/>
    <s v="R2"/>
    <s v="STOLICA BEZ NASLONA"/>
    <s v="01.97"/>
    <s v="KOM"/>
    <n v="1"/>
    <n v="9.6199999999999992"/>
    <n v="9.6199999999999992"/>
    <n v="0"/>
    <n v="3.8479999999999999"/>
    <x v="1"/>
  </r>
  <r>
    <n v="1"/>
    <s v="NAMJEŠTAJ"/>
    <x v="1"/>
    <n v="103415"/>
    <s v="R2"/>
    <s v="STOLICA S NASLONOM /PROC"/>
    <s v="01.97"/>
    <s v="KOM"/>
    <n v="1"/>
    <n v="113.04"/>
    <n v="113.04"/>
    <n v="0"/>
    <n v="45.216000000000008"/>
    <x v="1"/>
  </r>
  <r>
    <n v="1"/>
    <s v="NAMJEŠTAJ"/>
    <x v="1"/>
    <n v="103418"/>
    <s v="R2"/>
    <s v="STOL ZA CRTANJE"/>
    <s v="01.97"/>
    <s v="KOM"/>
    <n v="1"/>
    <n v="1424.13"/>
    <n v="1424.13"/>
    <n v="0"/>
    <n v="569.65200000000004"/>
    <x v="1"/>
  </r>
  <r>
    <n v="1"/>
    <s v="NAMJEŠTAJ"/>
    <x v="1"/>
    <n v="103419"/>
    <s v="R2"/>
    <s v="STOL PISAČI ĐAČKI/PROC."/>
    <s v="01.97"/>
    <s v="KOM"/>
    <n v="1"/>
    <n v="565.23"/>
    <n v="565.23"/>
    <n v="0"/>
    <n v="226.09200000000001"/>
    <x v="1"/>
  </r>
  <r>
    <n v="1"/>
    <s v="NAMJEŠTAJ"/>
    <x v="1"/>
    <n v="103421"/>
    <s v="R2"/>
    <s v="ORMARIĆ UZ PISAĆI STOL"/>
    <s v="01.97"/>
    <s v="KOM"/>
    <n v="1"/>
    <n v="339.13"/>
    <n v="339.13"/>
    <n v="0"/>
    <n v="135.65200000000002"/>
    <x v="1"/>
  </r>
  <r>
    <n v="1"/>
    <s v="NAMJEŠTAJ"/>
    <x v="1"/>
    <n v="103422"/>
    <s v="R2"/>
    <s v="STOL RADNI"/>
    <s v="01.97"/>
    <s v="KOM"/>
    <n v="1"/>
    <n v="2181.87"/>
    <n v="2181.87"/>
    <n v="0"/>
    <n v="872.74800000000005"/>
    <x v="1"/>
  </r>
  <r>
    <n v="1"/>
    <s v="NAMJEŠTAJ"/>
    <x v="1"/>
    <n v="103423"/>
    <s v="R2"/>
    <s v="VITRINA ZA KNJIGE"/>
    <s v="01.97"/>
    <s v="KOM"/>
    <n v="1"/>
    <n v="565.22"/>
    <n v="565.22"/>
    <n v="0"/>
    <n v="226.08800000000002"/>
    <x v="1"/>
  </r>
  <r>
    <n v="1"/>
    <s v="NAMJEŠTAJ"/>
    <x v="1"/>
    <n v="103424"/>
    <s v="R2"/>
    <s v="ORMAR ZA KNJIGE I ARHIVU"/>
    <s v="01.97"/>
    <s v="KOM"/>
    <n v="1"/>
    <n v="565.21"/>
    <n v="565.21"/>
    <n v="0"/>
    <n v="226.08400000000003"/>
    <x v="1"/>
  </r>
  <r>
    <n v="1"/>
    <s v="NAMJEŠTAJ"/>
    <x v="1"/>
    <n v="103425"/>
    <s v="R2"/>
    <s v="ORMARIĆ UZ PISAĆI STOL"/>
    <s v="01.97"/>
    <s v="KOM"/>
    <n v="1"/>
    <n v="339.13"/>
    <n v="339.13"/>
    <n v="0"/>
    <n v="135.65200000000002"/>
    <x v="1"/>
  </r>
  <r>
    <n v="1"/>
    <s v="NAMJEŠTAJ"/>
    <x v="1"/>
    <n v="103426"/>
    <s v="R2"/>
    <s v="STOLICA TAPECIRANA"/>
    <s v="01.97"/>
    <s v="KOM"/>
    <n v="1"/>
    <n v="452.18"/>
    <n v="452.18"/>
    <n v="0"/>
    <n v="180.87200000000001"/>
    <x v="1"/>
  </r>
  <r>
    <n v="1"/>
    <s v="NAMJEŠTAJ"/>
    <x v="1"/>
    <n v="103428"/>
    <s v="R2"/>
    <s v="STOLAC UREDSKI"/>
    <s v="07.10"/>
    <s v="KOM"/>
    <n v="1"/>
    <n v="262.99"/>
    <n v="210.92"/>
    <n v="52.07"/>
    <n v="105.19600000000001"/>
    <x v="1"/>
  </r>
  <r>
    <n v="1"/>
    <s v="NAMJEŠTAJ"/>
    <x v="1"/>
    <n v="103429"/>
    <s v="R2"/>
    <s v="STOLICA BEZ NASLONA-ŽELJ."/>
    <s v="01.97"/>
    <s v="KOM"/>
    <n v="1"/>
    <n v="70.650000000000006"/>
    <n v="70.650000000000006"/>
    <n v="0"/>
    <n v="28.260000000000005"/>
    <x v="1"/>
  </r>
  <r>
    <n v="1"/>
    <s v="NAMJEŠTAJ"/>
    <x v="1"/>
    <n v="103430"/>
    <s v="R2"/>
    <s v="STOLICA OKRETNA S NAS./PR"/>
    <s v="01.97"/>
    <s v="KOM"/>
    <n v="1"/>
    <n v="112.98"/>
    <n v="112.98"/>
    <n v="0"/>
    <n v="45.192000000000007"/>
    <x v="1"/>
  </r>
  <r>
    <n v="1"/>
    <s v="NAMJEŠTAJ"/>
    <x v="1"/>
    <n v="103432"/>
    <s v="R2"/>
    <s v="STOL UZ GARNITURU"/>
    <s v="01.97"/>
    <s v="KOM"/>
    <n v="1"/>
    <n v="112.98"/>
    <n v="112.98"/>
    <n v="0"/>
    <n v="45.192000000000007"/>
    <x v="1"/>
  </r>
  <r>
    <n v="1"/>
    <s v="NAMJEŠTAJ"/>
    <x v="1"/>
    <n v="103434"/>
    <s v="R2"/>
    <s v="STOLICA BEZ NASLONA-ŽELJ."/>
    <s v="01.97"/>
    <s v="KOM"/>
    <n v="1"/>
    <n v="70.650000000000006"/>
    <n v="70.650000000000006"/>
    <n v="0"/>
    <n v="28.260000000000005"/>
    <x v="1"/>
  </r>
  <r>
    <n v="1"/>
    <s v="NAMJEŠTAJ"/>
    <x v="1"/>
    <n v="103435"/>
    <s v="R2"/>
    <s v="STOLICA TAPECIRANA"/>
    <s v="01.97"/>
    <s v="KOM"/>
    <n v="1"/>
    <n v="452.18"/>
    <n v="452.18"/>
    <n v="0"/>
    <n v="180.87200000000001"/>
    <x v="1"/>
  </r>
  <r>
    <n v="1"/>
    <s v="NAMJEŠTAJ"/>
    <x v="1"/>
    <n v="103436"/>
    <s v="R2"/>
    <s v="VJEŠALICA STOJEĆA"/>
    <s v="01.97"/>
    <s v="KOM"/>
    <n v="1"/>
    <n v="28.27"/>
    <n v="28.27"/>
    <n v="0"/>
    <n v="11.308"/>
    <x v="1"/>
  </r>
  <r>
    <n v="1"/>
    <s v="NAMJEŠTAJ"/>
    <x v="1"/>
    <n v="103437"/>
    <s v="R2"/>
    <s v="STOLAC SPINALIS"/>
    <n v="10.050000000000001"/>
    <s v="KOM"/>
    <n v="1"/>
    <n v="2992.5"/>
    <n v="2992.5"/>
    <n v="0"/>
    <n v="1197"/>
    <x v="1"/>
  </r>
  <r>
    <n v="1"/>
    <s v="NAMJEŠTAJ"/>
    <x v="1"/>
    <n v="103443"/>
    <s v="R2"/>
    <s v="STOLAC UREDSKI"/>
    <n v="10.08"/>
    <s v="KOM"/>
    <n v="1"/>
    <n v="1471.32"/>
    <n v="1471.32"/>
    <n v="0"/>
    <n v="588.52800000000002"/>
    <x v="1"/>
  </r>
  <r>
    <n v="1"/>
    <s v="NAMJEŠTAJ"/>
    <x v="1"/>
    <n v="103444"/>
    <s v="R2"/>
    <s v="STOLAC UREDSKI"/>
    <s v="04.14"/>
    <s v="KOM"/>
    <n v="1"/>
    <n v="735.11"/>
    <n v="245.04"/>
    <n v="490.07"/>
    <n v="490.07"/>
    <x v="0"/>
  </r>
  <r>
    <n v="1"/>
    <s v="NAMJEŠTAJ"/>
    <x v="1"/>
    <n v="103445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46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47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48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51"/>
    <s v="R2"/>
    <s v="STOLICA S NASLONOM"/>
    <s v="01.97"/>
    <s v="KOM"/>
    <n v="1"/>
    <n v="113.04"/>
    <n v="113.04"/>
    <n v="0"/>
    <n v="45.216000000000008"/>
    <x v="1"/>
  </r>
  <r>
    <n v="1"/>
    <s v="NAMJEŠTAJ"/>
    <x v="1"/>
    <n v="103452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54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56"/>
    <s v="R2"/>
    <s v="STOLICA"/>
    <s v="01.97"/>
    <s v="KOM"/>
    <n v="1"/>
    <n v="141.32"/>
    <n v="141.32"/>
    <n v="0"/>
    <n v="56.527999999999999"/>
    <x v="1"/>
  </r>
  <r>
    <n v="1"/>
    <s v="NAMJEŠTAJ"/>
    <x v="1"/>
    <n v="103457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58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59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60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61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462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63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64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465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66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67"/>
    <s v="R2"/>
    <s v="STOLICA S NASLONOM"/>
    <s v="01.97"/>
    <s v="KOM"/>
    <n v="1"/>
    <n v="113.04"/>
    <n v="113.04"/>
    <n v="0"/>
    <n v="45.216000000000008"/>
    <x v="1"/>
  </r>
  <r>
    <n v="1"/>
    <s v="NAMJEŠTAJ"/>
    <x v="1"/>
    <n v="103468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469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71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72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75"/>
    <s v="R2"/>
    <s v="STOLICA S NASLONOM/PROC."/>
    <s v="01.97"/>
    <s v="KOM"/>
    <n v="1"/>
    <n v="113.04"/>
    <n v="113.04"/>
    <n v="0"/>
    <n v="45.216000000000008"/>
    <x v="1"/>
  </r>
  <r>
    <n v="1"/>
    <s v="NAMJEŠTAJ"/>
    <x v="1"/>
    <n v="103476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77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78"/>
    <s v="R2"/>
    <s v="STOLICA S NASLONOM"/>
    <s v="01.97"/>
    <s v="KOM"/>
    <n v="1"/>
    <n v="113.04"/>
    <n v="113.04"/>
    <n v="0"/>
    <n v="45.216000000000008"/>
    <x v="1"/>
  </r>
  <r>
    <n v="1"/>
    <s v="NAMJEŠTAJ"/>
    <x v="1"/>
    <n v="103481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82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83"/>
    <s v="R2"/>
    <s v="STOLICA NT. VEL. 5"/>
    <s v="01.97"/>
    <s v="KOM"/>
    <n v="1"/>
    <n v="114.64"/>
    <n v="114.64"/>
    <n v="0"/>
    <n v="45.856000000000002"/>
    <x v="1"/>
  </r>
  <r>
    <n v="1"/>
    <s v="NAMJEŠTAJ"/>
    <x v="1"/>
    <n v="103484"/>
    <s v="R2"/>
    <s v="KLUPA VEL. 5"/>
    <s v="01.97"/>
    <s v="KOM"/>
    <n v="1"/>
    <n v="274.14"/>
    <n v="274.14"/>
    <n v="0"/>
    <n v="109.65600000000001"/>
    <x v="1"/>
  </r>
  <r>
    <n v="1"/>
    <s v="NAMJEŠTAJ"/>
    <x v="1"/>
    <n v="103486"/>
    <s v="R2"/>
    <s v="KLUPA VEL. 5"/>
    <s v="01.97"/>
    <s v="KOM"/>
    <n v="1"/>
    <n v="274.14"/>
    <n v="274.14"/>
    <n v="0"/>
    <n v="109.65600000000001"/>
    <x v="1"/>
  </r>
  <r>
    <n v="1"/>
    <s v="NAMJEŠTAJ"/>
    <x v="1"/>
    <n v="103487"/>
    <s v="R2"/>
    <s v="KLUPA VEL. 5"/>
    <s v="01.97"/>
    <s v="KOM"/>
    <n v="1"/>
    <n v="274.14"/>
    <n v="274.14"/>
    <n v="0"/>
    <n v="109.65600000000001"/>
    <x v="1"/>
  </r>
  <r>
    <n v="1"/>
    <s v="NAMJEŠTAJ"/>
    <x v="1"/>
    <n v="103488"/>
    <s v="R2"/>
    <s v="KLUPA VEL.5/PROC."/>
    <s v="01.97"/>
    <s v="KOM"/>
    <n v="1"/>
    <n v="274.14"/>
    <n v="274.14"/>
    <n v="0"/>
    <n v="109.65600000000001"/>
    <x v="1"/>
  </r>
  <r>
    <n v="1"/>
    <s v="NAMJEŠTAJ"/>
    <x v="1"/>
    <n v="103490"/>
    <s v="R2"/>
    <s v="KLUPA VEL. 5"/>
    <s v="01.97"/>
    <s v="KOM"/>
    <n v="1"/>
    <n v="274.14"/>
    <n v="274.14"/>
    <n v="0"/>
    <n v="109.65600000000001"/>
    <x v="1"/>
  </r>
  <r>
    <n v="1"/>
    <s v="NAMJEŠTAJ"/>
    <x v="1"/>
    <n v="103491"/>
    <s v="R2"/>
    <s v="KLUPA VEL. 5"/>
    <s v="01.97"/>
    <s v="KOM"/>
    <n v="1"/>
    <n v="274.14"/>
    <n v="274.14"/>
    <n v="0"/>
    <n v="109.65600000000001"/>
    <x v="1"/>
  </r>
  <r>
    <n v="1"/>
    <s v="NAMJEŠTAJ"/>
    <x v="1"/>
    <n v="103495"/>
    <s v="R2"/>
    <s v="KLUPA VEL. 5"/>
    <s v="01.97"/>
    <s v="KOM"/>
    <n v="1"/>
    <n v="274.14"/>
    <n v="274.14"/>
    <n v="0"/>
    <n v="109.65600000000001"/>
    <x v="1"/>
  </r>
  <r>
    <n v="1"/>
    <s v="NAMJEŠTAJ"/>
    <x v="1"/>
    <n v="103497"/>
    <s v="R2"/>
    <s v="KLUPA VEL.5"/>
    <s v="01.97"/>
    <s v="KOM"/>
    <n v="1"/>
    <n v="274.14"/>
    <n v="274.14"/>
    <n v="0"/>
    <n v="109.65600000000001"/>
    <x v="1"/>
  </r>
  <r>
    <n v="1"/>
    <s v="NAMJEŠTAJ"/>
    <x v="1"/>
    <n v="103499"/>
    <s v="R2"/>
    <s v="KLUPA VEL. 5"/>
    <s v="01.97"/>
    <s v="KOM"/>
    <n v="1"/>
    <n v="274.14"/>
    <n v="274.14"/>
    <n v="0"/>
    <n v="109.65600000000001"/>
    <x v="1"/>
  </r>
  <r>
    <n v="1"/>
    <s v="NAMJEŠTAJ"/>
    <x v="1"/>
    <n v="103500"/>
    <s v="R2"/>
    <s v="KLUPA VEL. 5"/>
    <s v="01.97"/>
    <s v="KOM"/>
    <n v="1"/>
    <n v="274.14"/>
    <n v="274.14"/>
    <n v="0"/>
    <n v="109.65600000000001"/>
    <x v="1"/>
  </r>
  <r>
    <n v="1"/>
    <s v="NAMJEŠTAJ"/>
    <x v="1"/>
    <n v="103501"/>
    <s v="R2"/>
    <s v="KLUPA VEL. 5"/>
    <s v="01.97"/>
    <s v="KOM"/>
    <n v="1"/>
    <n v="274.14"/>
    <n v="274.14"/>
    <n v="0"/>
    <n v="109.65600000000001"/>
    <x v="1"/>
  </r>
  <r>
    <n v="1"/>
    <s v="NAMJEŠTAJ"/>
    <x v="1"/>
    <n v="103502"/>
    <s v="R2"/>
    <s v="STOLIĆ KOMPJUTORSKI ORAH"/>
    <s v="01.00"/>
    <s v="KOM"/>
    <n v="1"/>
    <n v="1154.1199999999999"/>
    <n v="1154.1199999999999"/>
    <n v="0"/>
    <n v="461.64799999999997"/>
    <x v="1"/>
  </r>
  <r>
    <n v="1"/>
    <s v="NAMJEŠTAJ"/>
    <x v="1"/>
    <n v="103507"/>
    <s v="R2"/>
    <s v="VJEŠALICA STOJEĆA"/>
    <s v="01.97"/>
    <s v="KOM"/>
    <n v="1"/>
    <n v="28.27"/>
    <n v="28.27"/>
    <n v="0"/>
    <n v="11.308"/>
    <x v="1"/>
  </r>
  <r>
    <n v="1"/>
    <s v="NAMJEŠTAJ"/>
    <x v="1"/>
    <n v="103508"/>
    <s v="R2"/>
    <s v="VJEŠALICA LIPA-CRNA"/>
    <n v="11.08"/>
    <s v="KOM"/>
    <n v="1"/>
    <n v="359.9"/>
    <n v="359.9"/>
    <n v="0"/>
    <n v="143.96"/>
    <x v="1"/>
  </r>
  <r>
    <n v="1"/>
    <s v="NAMJEŠTAJ"/>
    <x v="1"/>
    <n v="103509"/>
    <s v="R2"/>
    <s v="ORMAR 100x64x150 S KLIZN."/>
    <n v="11.08"/>
    <s v="KOM"/>
    <n v="1"/>
    <n v="1964.2"/>
    <n v="1964.2"/>
    <n v="0"/>
    <n v="785.68000000000006"/>
    <x v="1"/>
  </r>
  <r>
    <n v="1"/>
    <s v="NAMJEŠTAJ"/>
    <x v="1"/>
    <n v="103510"/>
    <s v="R2"/>
    <s v="ORMAR 100x64x150 S KLIZN."/>
    <n v="11.08"/>
    <s v="KOM"/>
    <n v="1"/>
    <n v="1964.2"/>
    <n v="1964.2"/>
    <n v="0"/>
    <n v="785.68000000000006"/>
    <x v="1"/>
  </r>
  <r>
    <n v="1"/>
    <s v="NAMJEŠTAJ"/>
    <x v="1"/>
    <n v="103511"/>
    <s v="R2"/>
    <s v="STOL RADNI 220x75x75+LAD."/>
    <n v="11.08"/>
    <s v="KOM"/>
    <n v="1"/>
    <n v="10967.8"/>
    <n v="10967.8"/>
    <n v="0"/>
    <n v="4387.12"/>
    <x v="1"/>
  </r>
  <r>
    <n v="1"/>
    <s v="NAMJEŠTAJ"/>
    <x v="1"/>
    <n v="103512"/>
    <s v="R2"/>
    <s v="STOLIĆ POKRETNI 60x60x50"/>
    <n v="12.08"/>
    <s v="KOM"/>
    <n v="1"/>
    <n v="3184.2"/>
    <n v="3184.2"/>
    <n v="0"/>
    <n v="1273.68"/>
    <x v="1"/>
  </r>
  <r>
    <n v="1"/>
    <s v="NAMJEŠTAJ"/>
    <x v="1"/>
    <n v="103513"/>
    <s v="R2"/>
    <s v="FOTELJA KLUB NISKA CRNA"/>
    <n v="12.08"/>
    <s v="KOM"/>
    <n v="1"/>
    <n v="1149.8499999999999"/>
    <n v="1149.8399999999999"/>
    <n v="0.01"/>
    <n v="459.94"/>
    <x v="1"/>
  </r>
  <r>
    <n v="1"/>
    <s v="NAMJEŠTAJ"/>
    <x v="1"/>
    <n v="103514"/>
    <s v="R2"/>
    <s v="STOLAC DAKTILO PLAVI"/>
    <s v="01.00"/>
    <s v="KOM"/>
    <n v="1"/>
    <n v="825.94"/>
    <n v="825.94"/>
    <n v="0"/>
    <n v="330.37600000000003"/>
    <x v="1"/>
  </r>
  <r>
    <n v="1"/>
    <s v="NAMJEŠTAJ"/>
    <x v="1"/>
    <n v="103515"/>
    <s v="R2"/>
    <s v="STOLAC RADNI"/>
    <n v="11.08"/>
    <s v="KOM"/>
    <n v="1"/>
    <n v="1238.3"/>
    <n v="1238.3"/>
    <n v="0"/>
    <n v="495.32"/>
    <x v="1"/>
  </r>
  <r>
    <n v="1"/>
    <s v="NAMJEŠTAJ"/>
    <x v="1"/>
    <n v="103533"/>
    <s v="R2"/>
    <s v="STOL DAKTILO"/>
    <s v="01.97"/>
    <s v="KOM"/>
    <n v="1"/>
    <n v="282.82"/>
    <n v="282.82"/>
    <n v="0"/>
    <n v="113.128"/>
    <x v="1"/>
  </r>
  <r>
    <n v="1"/>
    <s v="NAMJEŠTAJ"/>
    <x v="1"/>
    <n v="103535"/>
    <s v="R2"/>
    <s v="FOTELJA UREDSKA"/>
    <n v="10.07"/>
    <s v="KOM"/>
    <n v="1"/>
    <n v="1125.5999999999999"/>
    <n v="1125.5999999999999"/>
    <n v="0"/>
    <n v="450.24"/>
    <x v="1"/>
  </r>
  <r>
    <n v="1"/>
    <s v="NAMJEŠTAJ"/>
    <x v="1"/>
    <n v="103536"/>
    <s v="R2"/>
    <s v="STOLAC KONFERENC. CRNI"/>
    <n v="10.07"/>
    <s v="KOM"/>
    <n v="1"/>
    <n v="216.86"/>
    <n v="216.86"/>
    <n v="0"/>
    <n v="86.744000000000014"/>
    <x v="1"/>
  </r>
  <r>
    <n v="1"/>
    <s v="NAMJEŠTAJ"/>
    <x v="1"/>
    <n v="103537"/>
    <s v="R2"/>
    <s v="STOL MALI KVADRAT./PROC."/>
    <s v="01.97"/>
    <s v="KOM"/>
    <n v="1"/>
    <n v="282.61"/>
    <n v="282.61"/>
    <n v="0"/>
    <n v="113.04400000000001"/>
    <x v="1"/>
  </r>
  <r>
    <n v="1"/>
    <s v="NAMJEŠTAJ"/>
    <x v="1"/>
    <n v="103538"/>
    <s v="R2"/>
    <s v="STOLAC KONFERENC. CRNI"/>
    <n v="10.07"/>
    <s v="KOM"/>
    <n v="1"/>
    <n v="216.87"/>
    <n v="216.87"/>
    <n v="0"/>
    <n v="86.748000000000005"/>
    <x v="1"/>
  </r>
  <r>
    <n v="1"/>
    <s v="NAMJEŠTAJ"/>
    <x v="1"/>
    <n v="103539"/>
    <s v="R2"/>
    <s v="POLICA ZA KNJIGE"/>
    <s v="01.97"/>
    <s v="KOM"/>
    <n v="1"/>
    <n v="56.62"/>
    <n v="56.62"/>
    <n v="0"/>
    <n v="22.648"/>
    <x v="1"/>
  </r>
  <r>
    <n v="1"/>
    <s v="NAMJEŠTAJ"/>
    <x v="1"/>
    <n v="103541"/>
    <s v="R2"/>
    <s v="STOLICA OKRETNA BEZ NASL."/>
    <s v="01.97"/>
    <s v="KOM"/>
    <n v="1"/>
    <n v="16.940000000000001"/>
    <n v="16.940000000000001"/>
    <n v="0"/>
    <n v="6.7760000000000007"/>
    <x v="1"/>
  </r>
  <r>
    <n v="1"/>
    <s v="NAMJEŠTAJ"/>
    <x v="1"/>
    <n v="103544"/>
    <s v="R2"/>
    <s v="STOL RADNI"/>
    <s v="01.97"/>
    <s v="KOM"/>
    <n v="1"/>
    <n v="157"/>
    <n v="157"/>
    <n v="0"/>
    <n v="62.800000000000004"/>
    <x v="1"/>
  </r>
  <r>
    <n v="1"/>
    <s v="NAMJEŠTAJ"/>
    <x v="1"/>
    <n v="103545"/>
    <s v="R2"/>
    <s v="STOL OBIČNI"/>
    <s v="01.97"/>
    <s v="KOM"/>
    <n v="1"/>
    <n v="282.68"/>
    <n v="282.68"/>
    <n v="0"/>
    <n v="113.072"/>
    <x v="1"/>
  </r>
  <r>
    <n v="1"/>
    <s v="NAMJEŠTAJ"/>
    <x v="1"/>
    <n v="103546"/>
    <s v="R2"/>
    <s v="ORMAR AŠ-11"/>
    <s v="01.97"/>
    <s v="KOM"/>
    <n v="1"/>
    <n v="565.22"/>
    <n v="565.22"/>
    <n v="0"/>
    <n v="226.08800000000002"/>
    <x v="1"/>
  </r>
  <r>
    <n v="1"/>
    <s v="NAMJEŠTAJ"/>
    <x v="1"/>
    <n v="103547"/>
    <s v="R2"/>
    <s v="ORMAR AŠ-8"/>
    <s v="01.97"/>
    <s v="KOM"/>
    <n v="1"/>
    <n v="847.84"/>
    <n v="847.84"/>
    <n v="0"/>
    <n v="339.13600000000002"/>
    <x v="1"/>
  </r>
  <r>
    <n v="1"/>
    <s v="NAMJEŠTAJ"/>
    <x v="1"/>
    <n v="103548"/>
    <s v="R2"/>
    <s v="ORMAR AŠ-8"/>
    <s v="01.97"/>
    <s v="KOM"/>
    <n v="1"/>
    <n v="847.84"/>
    <n v="847.84"/>
    <n v="0"/>
    <n v="339.13600000000002"/>
    <x v="1"/>
  </r>
  <r>
    <n v="1"/>
    <s v="NAMJEŠTAJ"/>
    <x v="1"/>
    <n v="103552"/>
    <s v="R2"/>
    <s v="ORMAR ROLO"/>
    <s v="01.97"/>
    <s v="KOM"/>
    <n v="1"/>
    <n v="395.67"/>
    <n v="395.67"/>
    <n v="0"/>
    <n v="158.26800000000003"/>
    <x v="1"/>
  </r>
  <r>
    <n v="1"/>
    <s v="NAMJEŠTAJ"/>
    <x v="1"/>
    <n v="103554"/>
    <s v="R2"/>
    <s v="STOL RADNI"/>
    <s v="04.09"/>
    <s v="KOM"/>
    <n v="1"/>
    <n v="1262.5999999999999"/>
    <n v="1210.03"/>
    <n v="52.57"/>
    <n v="505.03999999999996"/>
    <x v="1"/>
  </r>
  <r>
    <n v="1"/>
    <s v="NAMJEŠTAJ"/>
    <x v="1"/>
    <n v="103556"/>
    <s v="R2"/>
    <s v="VITRINA"/>
    <s v="01.97"/>
    <s v="KOM"/>
    <n v="1"/>
    <n v="565.22"/>
    <n v="565.22"/>
    <n v="0"/>
    <n v="226.08800000000002"/>
    <x v="1"/>
  </r>
  <r>
    <n v="1"/>
    <s v="NAMJEŠTAJ"/>
    <x v="1"/>
    <n v="103557"/>
    <s v="R2"/>
    <s v="VITRINA"/>
    <s v="01.97"/>
    <s v="KOM"/>
    <n v="1"/>
    <n v="565.23"/>
    <n v="565.23"/>
    <n v="0"/>
    <n v="226.09200000000001"/>
    <x v="1"/>
  </r>
  <r>
    <n v="1"/>
    <s v="NAMJEŠTAJ"/>
    <x v="1"/>
    <n v="103559"/>
    <s v="R2"/>
    <s v="VJEŠALICA STOJEĆA"/>
    <s v="01.97"/>
    <s v="KOM"/>
    <n v="1"/>
    <n v="28.27"/>
    <n v="28.27"/>
    <n v="0"/>
    <n v="11.308"/>
    <x v="1"/>
  </r>
  <r>
    <n v="1"/>
    <s v="NAMJEŠTAJ"/>
    <x v="1"/>
    <n v="103560"/>
    <s v="R2"/>
    <s v="FOTELJA UREDSKA CRNA"/>
    <s v="06.08"/>
    <s v="KOM"/>
    <n v="1"/>
    <n v="523.75"/>
    <n v="523.75"/>
    <n v="0"/>
    <n v="209.5"/>
    <x v="1"/>
  </r>
  <r>
    <n v="1"/>
    <s v="NAMJEŠTAJ"/>
    <x v="1"/>
    <n v="103563"/>
    <s v="R2"/>
    <s v="STOL RADNI 160x80"/>
    <s v="06.08"/>
    <s v="KOM"/>
    <n v="1"/>
    <n v="1467.05"/>
    <n v="1467.05"/>
    <n v="0"/>
    <n v="586.82000000000005"/>
    <x v="1"/>
  </r>
  <r>
    <n v="1"/>
    <s v="NAMJEŠTAJ"/>
    <x v="1"/>
    <n v="103564"/>
    <s v="R2"/>
    <s v="POKRETNA KAZETA"/>
    <s v="06.08"/>
    <s v="KOM"/>
    <n v="1"/>
    <n v="839.55"/>
    <n v="839.55"/>
    <n v="0"/>
    <n v="335.82"/>
    <x v="1"/>
  </r>
  <r>
    <n v="1"/>
    <s v="NAMJEŠTAJ"/>
    <x v="1"/>
    <n v="103565"/>
    <s v="R2"/>
    <s v="FOTELJA UREDSKA"/>
    <s v="04.09"/>
    <s v="KOM"/>
    <n v="1"/>
    <n v="575.35"/>
    <n v="551.39"/>
    <n v="23.96"/>
    <n v="230.14000000000001"/>
    <x v="1"/>
  </r>
  <r>
    <n v="1"/>
    <s v="NAMJEŠTAJ"/>
    <x v="1"/>
    <n v="103566"/>
    <s v="R2"/>
    <s v="KUTNI DODATAK"/>
    <s v="04.09"/>
    <s v="KOM"/>
    <n v="1"/>
    <n v="639.39"/>
    <n v="612.72"/>
    <n v="26.67"/>
    <n v="255.756"/>
    <x v="1"/>
  </r>
  <r>
    <n v="1"/>
    <s v="NAMJEŠTAJ"/>
    <x v="1"/>
    <n v="103685"/>
    <s v="G9"/>
    <s v="FOTELJA NOTAIO KOŽNA"/>
    <n v="12.09"/>
    <s v="KOM"/>
    <n v="1"/>
    <n v="4471.8100000000004"/>
    <n v="3912.86"/>
    <n v="558.95000000000005"/>
    <n v="1788.7240000000002"/>
    <x v="1"/>
  </r>
  <r>
    <n v="1"/>
    <s v="NAMJEŠTAJ"/>
    <x v="1"/>
    <n v="103686"/>
    <s v="G9"/>
    <s v="VJEŠALICA"/>
    <s v="02.08"/>
    <s v="KOM"/>
    <n v="1"/>
    <n v="149"/>
    <n v="149"/>
    <n v="0"/>
    <n v="59.6"/>
    <x v="1"/>
  </r>
  <r>
    <n v="1"/>
    <s v="NAMJEŠTAJ"/>
    <x v="1"/>
    <n v="103687"/>
    <s v="G9"/>
    <s v="ORMAR VISOKI S DRV.I STAK"/>
    <s v="01.08"/>
    <s v="KOM"/>
    <n v="1"/>
    <n v="2649.45"/>
    <n v="2649.45"/>
    <n v="0"/>
    <n v="1059.78"/>
    <x v="1"/>
  </r>
  <r>
    <n v="1"/>
    <s v="NAMJEŠTAJ"/>
    <x v="1"/>
    <n v="103688"/>
    <s v="G9"/>
    <s v="ORMAR VISOKI S DRV.I STAK"/>
    <s v="01.08"/>
    <s v="KOM"/>
    <n v="1"/>
    <n v="2649.45"/>
    <n v="2649.45"/>
    <n v="0"/>
    <n v="1059.78"/>
    <x v="1"/>
  </r>
  <r>
    <n v="1"/>
    <s v="NAMJEŠTAJ"/>
    <x v="1"/>
    <n v="103689"/>
    <s v="G9"/>
    <s v="STOL RADNIC 504"/>
    <s v="01.08"/>
    <s v="KOM"/>
    <n v="1"/>
    <n v="1130.5"/>
    <n v="1130.5"/>
    <n v="0"/>
    <n v="452.20000000000005"/>
    <x v="1"/>
  </r>
  <r>
    <n v="1"/>
    <s v="NAMJEŠTAJ"/>
    <x v="1"/>
    <n v="103690"/>
    <s v="G9"/>
    <s v="STOL RADNI C502+KUT.DODAT"/>
    <s v="01.08"/>
    <s v="KOM"/>
    <n v="1"/>
    <n v="1700.58"/>
    <n v="1700.58"/>
    <n v="0"/>
    <n v="680.23199999999997"/>
    <x v="1"/>
  </r>
  <r>
    <n v="1"/>
    <s v="NAMJEŠTAJ"/>
    <x v="1"/>
    <n v="103691"/>
    <s v="G9"/>
    <s v="STOLAC SPIDER CRVENI"/>
    <s v="09.07"/>
    <s v="KOM"/>
    <n v="1"/>
    <n v="5999"/>
    <n v="5999"/>
    <n v="0"/>
    <n v="2399.6"/>
    <x v="1"/>
  </r>
  <r>
    <n v="1"/>
    <s v="NAMJEŠTAJ"/>
    <x v="1"/>
    <n v="103692"/>
    <s v="G9"/>
    <s v="POKRETNA KAZETA 3 LADICE"/>
    <s v="08.07"/>
    <s v="KOM"/>
    <n v="1"/>
    <n v="1253.96"/>
    <n v="1253.96"/>
    <n v="0"/>
    <n v="501.58400000000006"/>
    <x v="1"/>
  </r>
  <r>
    <n v="1"/>
    <s v="NAMJEŠTAJ"/>
    <x v="1"/>
    <n v="103693"/>
    <s v="G9"/>
    <s v="STOL RADNI 160x90c72"/>
    <s v="08.07"/>
    <s v="KOM"/>
    <n v="1"/>
    <n v="1899.2"/>
    <n v="1899.2"/>
    <n v="0"/>
    <n v="759.68000000000006"/>
    <x v="1"/>
  </r>
  <r>
    <n v="1"/>
    <s v="NAMJEŠTAJ"/>
    <x v="1"/>
    <n v="103698"/>
    <s v="G9"/>
    <s v="STOLAC RADNI"/>
    <s v="01.14"/>
    <s v="KOM"/>
    <n v="1"/>
    <n v="2814.76"/>
    <n v="1026.22"/>
    <n v="1788.54"/>
    <n v="1788.54"/>
    <x v="0"/>
  </r>
  <r>
    <n v="1"/>
    <s v="NAMJEŠTAJ"/>
    <x v="1"/>
    <n v="103705"/>
    <s v="G9"/>
    <s v="STOL 205x75x75"/>
    <n v="11.1"/>
    <s v="KOM"/>
    <n v="1"/>
    <n v="2001.07"/>
    <n v="1521.62"/>
    <n v="479.45"/>
    <n v="800.428"/>
    <x v="1"/>
  </r>
  <r>
    <n v="1"/>
    <s v="NAMJEŠTAJ"/>
    <x v="1"/>
    <n v="103706"/>
    <s v="G9"/>
    <s v="STOL 108x75x75"/>
    <n v="11.1"/>
    <s v="KOM"/>
    <n v="1"/>
    <n v="1177.0999999999999"/>
    <n v="895.1"/>
    <n v="282"/>
    <n v="470.84"/>
    <x v="1"/>
  </r>
  <r>
    <n v="1"/>
    <s v="NAMJEŠTAJ"/>
    <x v="1"/>
    <n v="103707"/>
    <s v="G9"/>
    <s v="ORMAR 107x40x74 KLIZNI"/>
    <n v="11.1"/>
    <s v="KOM"/>
    <n v="1"/>
    <n v="2354.1999999999998"/>
    <n v="1790.2"/>
    <n v="564"/>
    <n v="941.68"/>
    <x v="1"/>
  </r>
  <r>
    <n v="1"/>
    <s v="NAMJEŠTAJ"/>
    <x v="1"/>
    <n v="103708"/>
    <s v="G9"/>
    <s v="ORMAR 107x40x74 KLIZNI"/>
    <n v="11.1"/>
    <s v="KOM"/>
    <n v="1"/>
    <n v="2354.1999999999998"/>
    <n v="1790.2"/>
    <n v="564"/>
    <n v="941.68"/>
    <x v="1"/>
  </r>
  <r>
    <n v="1"/>
    <s v="NAMJEŠTAJ"/>
    <x v="1"/>
    <n v="103709"/>
    <s v="G9"/>
    <s v="ORMAR 107x40x74 KLIZNI"/>
    <n v="11.1"/>
    <s v="KOM"/>
    <n v="1"/>
    <n v="2354.1999999999998"/>
    <n v="1790.2"/>
    <n v="564"/>
    <n v="941.68"/>
    <x v="1"/>
  </r>
  <r>
    <n v="1"/>
    <s v="NAMJEŠTAJ"/>
    <x v="1"/>
    <n v="103736"/>
    <s v="G9"/>
    <s v="ORMAR 110x40x220 KLIZNI"/>
    <n v="11.1"/>
    <s v="KOM"/>
    <n v="1"/>
    <n v="4331.7299999999996"/>
    <n v="3293.94"/>
    <n v="1037.79"/>
    <n v="1732.692"/>
    <x v="1"/>
  </r>
  <r>
    <n v="1"/>
    <s v="NAMJEŠTAJ"/>
    <x v="1"/>
    <n v="103737"/>
    <s v="G9"/>
    <s v="STOL 80x75x75"/>
    <n v="11.1"/>
    <s v="KOM"/>
    <n v="1"/>
    <n v="729.8"/>
    <n v="554.91999999999996"/>
    <n v="174.88"/>
    <n v="291.92"/>
    <x v="1"/>
  </r>
  <r>
    <n v="1"/>
    <s v="NAMJEŠTAJ"/>
    <x v="1"/>
    <n v="103738"/>
    <s v="G9"/>
    <s v="STOL 205x75x75"/>
    <n v="11.1"/>
    <s v="KOM"/>
    <n v="1"/>
    <n v="2001.07"/>
    <n v="1521.62"/>
    <n v="479.45"/>
    <n v="800.428"/>
    <x v="1"/>
  </r>
  <r>
    <n v="1"/>
    <s v="NAMJEŠTAJ"/>
    <x v="1"/>
    <n v="103739"/>
    <s v="G9"/>
    <s v="ORMAR 107x40x220 KLIZNI"/>
    <n v="11.1"/>
    <s v="KOM"/>
    <n v="1"/>
    <n v="3531.3"/>
    <n v="2685.24"/>
    <n v="846.06"/>
    <n v="1412.5200000000002"/>
    <x v="1"/>
  </r>
  <r>
    <n v="1"/>
    <s v="NAMJEŠTAJ"/>
    <x v="1"/>
    <n v="103740"/>
    <s v="G9"/>
    <s v="ORMAR 107x40x220 KLIZNI"/>
    <n v="11.1"/>
    <s v="KOM"/>
    <n v="1"/>
    <n v="3531.3"/>
    <n v="2685.24"/>
    <n v="846.06"/>
    <n v="1412.5200000000002"/>
    <x v="1"/>
  </r>
  <r>
    <n v="1"/>
    <s v="NAMJEŠTAJ"/>
    <x v="1"/>
    <n v="103741"/>
    <s v="G9"/>
    <s v="ORMAR 107x40x220 KLIZNI"/>
    <n v="11.1"/>
    <s v="KOM"/>
    <n v="1"/>
    <n v="3531.3"/>
    <n v="2685.24"/>
    <n v="846.06"/>
    <n v="1412.5200000000002"/>
    <x v="1"/>
  </r>
  <r>
    <n v="1"/>
    <s v="NAMJEŠTAJ"/>
    <x v="1"/>
    <n v="103747"/>
    <s v="G9"/>
    <s v="KAZETA POKRETNA S LADICAM"/>
    <n v="10.15"/>
    <s v="KOM"/>
    <n v="1"/>
    <n v="557.5"/>
    <n v="81.3"/>
    <n v="476.2"/>
    <n v="476.2"/>
    <x v="0"/>
  </r>
  <r>
    <n v="1"/>
    <s v="NAMJEŠTAJ"/>
    <x v="1"/>
    <n v="103748"/>
    <s v="G9"/>
    <s v="STOL RADNI 200x75x75"/>
    <n v="10.15"/>
    <s v="KOM"/>
    <n v="1"/>
    <n v="1020"/>
    <n v="148.75"/>
    <n v="871.25"/>
    <n v="871.25"/>
    <x v="0"/>
  </r>
  <r>
    <n v="1"/>
    <s v="NAMJEŠTAJ"/>
    <x v="1"/>
    <n v="103749"/>
    <s v="G9"/>
    <s v="STOLAC REPLY"/>
    <s v="01.15"/>
    <s v="KOM"/>
    <n v="1"/>
    <n v="2925.84"/>
    <n v="700.98"/>
    <n v="2224.86"/>
    <n v="2224.86"/>
    <x v="0"/>
  </r>
  <r>
    <n v="1"/>
    <s v="NAMJEŠTAJ"/>
    <x v="1"/>
    <n v="103767"/>
    <s v="G9"/>
    <s v="ORMAR S DRV.VRATIMA90x45x"/>
    <s v="07.12"/>
    <s v="KOM"/>
    <n v="1"/>
    <n v="2194.48"/>
    <n v="1211.54"/>
    <n v="982.94"/>
    <n v="982.94"/>
    <x v="0"/>
  </r>
  <r>
    <n v="1"/>
    <s v="NAMJEŠTAJ"/>
    <x v="1"/>
    <n v="103768"/>
    <s v="G9"/>
    <s v="STOLAC KONFERENCIJSKI"/>
    <s v="06.12"/>
    <s v="KOM"/>
    <n v="1"/>
    <n v="227.52"/>
    <n v="127.98"/>
    <n v="99.54"/>
    <n v="99.54"/>
    <x v="0"/>
  </r>
  <r>
    <n v="1"/>
    <s v="NAMJEŠTAJ"/>
    <x v="1"/>
    <n v="103769"/>
    <s v="G9"/>
    <s v="STOLAC KONFERENCIJSKI"/>
    <s v="06.12"/>
    <s v="KOM"/>
    <n v="1"/>
    <n v="227.52"/>
    <n v="127.98"/>
    <n v="99.54"/>
    <n v="99.54"/>
    <x v="0"/>
  </r>
  <r>
    <n v="1"/>
    <s v="NAMJEŠTAJ"/>
    <x v="1"/>
    <n v="103770"/>
    <s v="G9"/>
    <s v="FOTELJA UREDSKA"/>
    <s v="06.12"/>
    <s v="KOM"/>
    <n v="1"/>
    <n v="1502.8"/>
    <n v="845.33"/>
    <n v="657.47"/>
    <n v="657.47"/>
    <x v="0"/>
  </r>
  <r>
    <n v="1"/>
    <s v="NAMJEŠTAJ"/>
    <x v="1"/>
    <n v="103771"/>
    <s v="G9"/>
    <s v="ORMAR S STAKLENIM VRATIMA"/>
    <s v="06.12"/>
    <s v="KOM"/>
    <n v="1"/>
    <n v="2360.5700000000002"/>
    <n v="1327.82"/>
    <n v="1032.75"/>
    <n v="1032.75"/>
    <x v="0"/>
  </r>
  <r>
    <n v="1"/>
    <s v="NAMJEŠTAJ"/>
    <x v="1"/>
    <n v="103772"/>
    <s v="G9"/>
    <s v="ORMAR S DRVENIM VRATIMA"/>
    <s v="06.12"/>
    <s v="KOM"/>
    <n v="1"/>
    <n v="1274.1400000000001"/>
    <n v="716.71"/>
    <n v="557.42999999999995"/>
    <n v="557.42999999999995"/>
    <x v="0"/>
  </r>
  <r>
    <n v="1"/>
    <s v="NAMJEŠTAJ"/>
    <x v="1"/>
    <n v="103773"/>
    <s v="G9"/>
    <s v="ORMAR S DRVENIM VRATIMA"/>
    <s v="06.12"/>
    <s v="KOM"/>
    <n v="1"/>
    <n v="1274.1400000000001"/>
    <n v="716.71"/>
    <n v="557.42999999999995"/>
    <n v="557.42999999999995"/>
    <x v="0"/>
  </r>
  <r>
    <n v="1"/>
    <s v="NAMJEŠTAJ"/>
    <x v="1"/>
    <n v="103774"/>
    <s v="G9"/>
    <s v="ORMAR GARDEROBNI"/>
    <s v="06.12"/>
    <s v="KOM"/>
    <n v="1"/>
    <n v="2267.29"/>
    <n v="1275.3499999999999"/>
    <n v="991.94"/>
    <n v="991.94"/>
    <x v="0"/>
  </r>
  <r>
    <n v="1"/>
    <s v="NAMJEŠTAJ"/>
    <x v="1"/>
    <n v="103775"/>
    <s v="G9"/>
    <s v="POKRETNA KAZETA"/>
    <s v="06.12"/>
    <s v="KOM"/>
    <n v="1"/>
    <n v="1085.3"/>
    <n v="610.47"/>
    <n v="474.83"/>
    <n v="474.83"/>
    <x v="0"/>
  </r>
  <r>
    <n v="1"/>
    <s v="NAMJEŠTAJ"/>
    <x v="1"/>
    <n v="103776"/>
    <s v="G9"/>
    <s v="STOL 200x160x73"/>
    <s v="06.12"/>
    <s v="KOM"/>
    <n v="1"/>
    <n v="4163.71"/>
    <n v="2342.0700000000002"/>
    <n v="1821.64"/>
    <n v="1821.64"/>
    <x v="0"/>
  </r>
  <r>
    <n v="1"/>
    <s v="NAMJEŠTAJ"/>
    <x v="1"/>
    <n v="103792"/>
    <s v="G9"/>
    <s v="STOLAC NA KOTAČIMA"/>
    <s v="01.97"/>
    <s v="KOM"/>
    <n v="1"/>
    <n v="432.13"/>
    <n v="432.13"/>
    <n v="0"/>
    <n v="172.852"/>
    <x v="1"/>
  </r>
  <r>
    <n v="1"/>
    <s v="NAMJEŠTAJ"/>
    <x v="1"/>
    <n v="103793"/>
    <s v="G9"/>
    <s v="STOL DODATAK KONF.+ NOGA"/>
    <n v="11.08"/>
    <s v="KOM"/>
    <n v="1"/>
    <n v="540.02"/>
    <n v="540.02"/>
    <n v="0"/>
    <n v="216.00800000000001"/>
    <x v="1"/>
  </r>
  <r>
    <n v="1"/>
    <s v="NAMJEŠTAJ"/>
    <x v="1"/>
    <n v="103794"/>
    <s v="G9"/>
    <s v="ORMARIĆ ZA LAVABO"/>
    <s v="03.08"/>
    <s v="KOM"/>
    <n v="1"/>
    <n v="1525"/>
    <n v="1525"/>
    <n v="0"/>
    <n v="610"/>
    <x v="1"/>
  </r>
  <r>
    <n v="1"/>
    <s v="NAMJEŠTAJ"/>
    <x v="1"/>
    <n v="103795"/>
    <s v="G9"/>
    <s v="POKRETNA KAZETA"/>
    <s v="07.04"/>
    <s v="KOM"/>
    <n v="1"/>
    <n v="941.55"/>
    <n v="941.55"/>
    <n v="0"/>
    <n v="376.62"/>
    <x v="1"/>
  </r>
  <r>
    <n v="1"/>
    <s v="NAMJEŠTAJ"/>
    <x v="1"/>
    <n v="103796"/>
    <s v="G9"/>
    <s v="POKRETNA KAZETA"/>
    <s v="07.04"/>
    <s v="KOM"/>
    <n v="1"/>
    <n v="941.55"/>
    <n v="941.55"/>
    <n v="0"/>
    <n v="376.62"/>
    <x v="1"/>
  </r>
  <r>
    <n v="1"/>
    <s v="NAMJEŠTAJ"/>
    <x v="1"/>
    <n v="103797"/>
    <s v="G9"/>
    <s v="STOL RADNI 160x80x72H"/>
    <s v="07.04"/>
    <s v="KOM"/>
    <n v="1"/>
    <n v="1430.04"/>
    <n v="1430.04"/>
    <n v="0"/>
    <n v="572.01599999999996"/>
    <x v="1"/>
  </r>
  <r>
    <n v="1"/>
    <s v="NAMJEŠTAJ"/>
    <x v="1"/>
    <n v="103798"/>
    <s v="G9"/>
    <s v="FOTELJA NARANČASTA"/>
    <n v="12.01"/>
    <s v="KOM"/>
    <n v="1"/>
    <n v="2450"/>
    <n v="2450"/>
    <n v="0"/>
    <n v="980"/>
    <x v="1"/>
  </r>
  <r>
    <n v="1"/>
    <s v="NAMJEŠTAJ"/>
    <x v="1"/>
    <n v="103799"/>
    <s v="G9"/>
    <s v="ORMARIĆ 91,5X45 + TOP"/>
    <n v="10.98"/>
    <s v="KOM"/>
    <n v="1"/>
    <n v="1177.3"/>
    <n v="1177.3"/>
    <n v="0"/>
    <n v="470.92"/>
    <x v="1"/>
  </r>
  <r>
    <n v="1"/>
    <s v="NAMJEŠTAJ"/>
    <x v="1"/>
    <n v="103800"/>
    <s v="G9"/>
    <s v="ORMARIĆ 47X45 + TOP"/>
    <n v="10.98"/>
    <s v="KOM"/>
    <n v="1"/>
    <n v="756.4"/>
    <n v="756.4"/>
    <n v="0"/>
    <n v="302.56"/>
    <x v="1"/>
  </r>
  <r>
    <n v="1"/>
    <s v="NAMJEŠTAJ"/>
    <x v="1"/>
    <n v="103801"/>
    <s v="G9"/>
    <s v="STOL KOMPJUTERSKI"/>
    <s v="03.98"/>
    <s v="KOM"/>
    <n v="1"/>
    <n v="1049.2"/>
    <n v="1049.2"/>
    <n v="0"/>
    <n v="419.68000000000006"/>
    <x v="1"/>
  </r>
  <r>
    <n v="1"/>
    <s v="NAMJEŠTAJ"/>
    <x v="1"/>
    <n v="103802"/>
    <s v="G9"/>
    <s v="STOLICA DRVENA (ŠTOKRL)"/>
    <s v="01.97"/>
    <s v="KOM"/>
    <n v="1"/>
    <n v="56.51"/>
    <n v="56.51"/>
    <n v="0"/>
    <n v="22.603999999999999"/>
    <x v="1"/>
  </r>
  <r>
    <n v="1"/>
    <s v="NAMJEŠTAJ"/>
    <x v="1"/>
    <n v="103803"/>
    <s v="G9"/>
    <s v="STALAŽA ZA KNJIGE"/>
    <s v="01.97"/>
    <s v="KOM"/>
    <n v="1"/>
    <n v="1413.07"/>
    <n v="1413.07"/>
    <n v="0"/>
    <n v="565.22799999999995"/>
    <x v="1"/>
  </r>
  <r>
    <n v="1"/>
    <s v="NAMJEŠTAJ"/>
    <x v="1"/>
    <n v="103804"/>
    <s v="G9"/>
    <s v="ORMAR SKAN OR 113"/>
    <s v="01.97"/>
    <s v="KOM"/>
    <n v="1"/>
    <n v="4239.1499999999996"/>
    <n v="4239.1499999999996"/>
    <n v="0"/>
    <n v="1695.6599999999999"/>
    <x v="1"/>
  </r>
  <r>
    <n v="1"/>
    <s v="NAMJEŠTAJ"/>
    <x v="1"/>
    <n v="103805"/>
    <s v="G9"/>
    <s v="ORMAR SKAN OR 104"/>
    <s v="01.97"/>
    <s v="KOM"/>
    <n v="1"/>
    <n v="1130.45"/>
    <n v="1130.45"/>
    <n v="0"/>
    <n v="452.18000000000006"/>
    <x v="1"/>
  </r>
  <r>
    <n v="1"/>
    <s v="NAMJEŠTAJ"/>
    <x v="1"/>
    <n v="103806"/>
    <s v="G9"/>
    <s v="VJEŠALICA DRVENA"/>
    <s v="01.97"/>
    <s v="KOM"/>
    <n v="1"/>
    <n v="56.57"/>
    <n v="56.57"/>
    <n v="0"/>
    <n v="22.628"/>
    <x v="1"/>
  </r>
  <r>
    <n v="1"/>
    <s v="NAMJEŠTAJ"/>
    <x v="1"/>
    <n v="103807"/>
    <s v="G9"/>
    <s v="STOLICA N46 SA NASLONOM"/>
    <s v="01.97"/>
    <s v="KOM"/>
    <n v="1"/>
    <n v="226.25"/>
    <n v="226.25"/>
    <n v="0"/>
    <n v="90.5"/>
    <x v="1"/>
  </r>
  <r>
    <n v="1"/>
    <s v="NAMJEŠTAJ"/>
    <x v="1"/>
    <n v="103808"/>
    <s v="G9"/>
    <s v="STOLICA N46 SA NASLONOM"/>
    <s v="01.97"/>
    <s v="KOM"/>
    <n v="1"/>
    <n v="226.25"/>
    <n v="226.25"/>
    <n v="0"/>
    <n v="90.5"/>
    <x v="1"/>
  </r>
  <r>
    <n v="1"/>
    <s v="NAMJEŠTAJ"/>
    <x v="1"/>
    <n v="103815"/>
    <s v="G9"/>
    <s v="STOLAC UREDSKI CRNO/SIVI"/>
    <n v="10.050000000000001"/>
    <s v="KOM"/>
    <n v="1"/>
    <n v="763.78"/>
    <n v="763.78"/>
    <n v="0"/>
    <n v="305.512"/>
    <x v="1"/>
  </r>
  <r>
    <n v="1"/>
    <s v="NAMJEŠTAJ"/>
    <x v="1"/>
    <n v="103816"/>
    <s v="G9"/>
    <s v="STOLAC DAKTILO SA RUKOH."/>
    <n v="10.98"/>
    <s v="KOM"/>
    <n v="1"/>
    <n v="878.4"/>
    <n v="878.4"/>
    <n v="0"/>
    <n v="351.36"/>
    <x v="1"/>
  </r>
  <r>
    <n v="1"/>
    <s v="NAMJEŠTAJ"/>
    <x v="1"/>
    <n v="103817"/>
    <s v="G9"/>
    <s v="ORMAR LADIČARKA"/>
    <n v="10.98"/>
    <s v="KOM"/>
    <n v="1"/>
    <n v="1244.4000000000001"/>
    <n v="1244.4000000000001"/>
    <n v="0"/>
    <n v="497.76000000000005"/>
    <x v="1"/>
  </r>
  <r>
    <n v="1"/>
    <s v="NAMJEŠTAJ"/>
    <x v="1"/>
    <n v="103818"/>
    <s v="G9"/>
    <s v="STOL + NOSAČ TIPKOVNICE"/>
    <n v="10.98"/>
    <s v="KOM"/>
    <n v="1"/>
    <n v="1342"/>
    <n v="1342"/>
    <n v="0"/>
    <n v="536.80000000000007"/>
    <x v="1"/>
  </r>
  <r>
    <n v="1"/>
    <s v="NAMJEŠTAJ"/>
    <x v="1"/>
    <n v="103819"/>
    <s v="G9"/>
    <s v="STOLICA DRVENA (ŠTOKRL)"/>
    <s v="01.97"/>
    <s v="KOM"/>
    <n v="1"/>
    <n v="56.51"/>
    <n v="56.51"/>
    <n v="0"/>
    <n v="22.603999999999999"/>
    <x v="1"/>
  </r>
  <r>
    <n v="1"/>
    <s v="NAMJEŠTAJ"/>
    <x v="1"/>
    <n v="103820"/>
    <s v="G9"/>
    <s v="ORMARIĆ UZ PIS. STOL 5LAD"/>
    <s v="01.97"/>
    <s v="KOM"/>
    <n v="1"/>
    <n v="353.26"/>
    <n v="353.26"/>
    <n v="0"/>
    <n v="141.304"/>
    <x v="1"/>
  </r>
  <r>
    <n v="1"/>
    <s v="NAMJEŠTAJ"/>
    <x v="1"/>
    <n v="103821"/>
    <s v="G9"/>
    <s v="STOLIĆ UZ PIS. STOL"/>
    <s v="01.97"/>
    <s v="KOM"/>
    <n v="1"/>
    <n v="141.30000000000001"/>
    <n v="141.30000000000001"/>
    <n v="0"/>
    <n v="56.52000000000001"/>
    <x v="1"/>
  </r>
  <r>
    <n v="1"/>
    <s v="NAMJEŠTAJ"/>
    <x v="1"/>
    <n v="103822"/>
    <s v="G9"/>
    <s v="ORMARIĆ UZ PIS. STOL 5LAD"/>
    <s v="01.97"/>
    <s v="KOM"/>
    <n v="1"/>
    <n v="353.26"/>
    <n v="353.26"/>
    <n v="0"/>
    <n v="141.304"/>
    <x v="1"/>
  </r>
  <r>
    <n v="1"/>
    <s v="NAMJEŠTAJ"/>
    <x v="1"/>
    <n v="103823"/>
    <s v="G9"/>
    <s v="ORMARIĆ UZ PIS. STOL 5LAD"/>
    <s v="01.97"/>
    <s v="KOM"/>
    <n v="1"/>
    <n v="353.26"/>
    <n v="353.26"/>
    <n v="0"/>
    <n v="141.304"/>
    <x v="1"/>
  </r>
  <r>
    <n v="1"/>
    <s v="NAMJEŠTAJ"/>
    <x v="1"/>
    <n v="103824"/>
    <s v="G9"/>
    <s v="STOL PISAĆI"/>
    <s v="01.97"/>
    <s v="KOM"/>
    <n v="1"/>
    <n v="616.61"/>
    <n v="616.61"/>
    <n v="0"/>
    <n v="246.64400000000001"/>
    <x v="1"/>
  </r>
  <r>
    <n v="1"/>
    <s v="NAMJEŠTAJ"/>
    <x v="1"/>
    <n v="103825"/>
    <s v="G9"/>
    <s v="ORMAR ZA KNJIGE I ARHIVU"/>
    <s v="01.97"/>
    <s v="KOM"/>
    <n v="1"/>
    <n v="1130.46"/>
    <n v="1130.46"/>
    <n v="0"/>
    <n v="452.18400000000003"/>
    <x v="1"/>
  </r>
  <r>
    <n v="1"/>
    <s v="NAMJEŠTAJ"/>
    <x v="1"/>
    <n v="103826"/>
    <s v="G9"/>
    <s v="ORMAR ZA KNJIGE I ARHIVU"/>
    <s v="01.97"/>
    <s v="KOM"/>
    <n v="1"/>
    <n v="1130.46"/>
    <n v="1130.46"/>
    <n v="0"/>
    <n v="452.18400000000003"/>
    <x v="1"/>
  </r>
  <r>
    <n v="1"/>
    <s v="NAMJEŠTAJ"/>
    <x v="1"/>
    <n v="103827"/>
    <s v="G9"/>
    <s v="ORMAR ZA KNJIGE I ARHIVU"/>
    <s v="01.97"/>
    <s v="KOM"/>
    <n v="1"/>
    <n v="1130.46"/>
    <n v="1130.46"/>
    <n v="0"/>
    <n v="452.18400000000003"/>
    <x v="1"/>
  </r>
  <r>
    <n v="1"/>
    <s v="NAMJEŠTAJ"/>
    <x v="1"/>
    <n v="103828"/>
    <s v="G9"/>
    <s v="ORMAR ZA KNJIGE I ARHIVU"/>
    <s v="01.97"/>
    <s v="KOM"/>
    <n v="1"/>
    <n v="1130.46"/>
    <n v="1130.46"/>
    <n v="0"/>
    <n v="452.18400000000003"/>
    <x v="1"/>
  </r>
  <r>
    <n v="1"/>
    <s v="NAMJEŠTAJ"/>
    <x v="1"/>
    <n v="103832"/>
    <s v="G9"/>
    <s v="VJEŠALICA"/>
    <n v="11.07"/>
    <s v="KOM"/>
    <n v="1"/>
    <n v="300.86"/>
    <n v="300.86"/>
    <n v="0"/>
    <n v="120.34400000000001"/>
    <x v="1"/>
  </r>
  <r>
    <n v="1"/>
    <s v="NAMJEŠTAJ"/>
    <x v="1"/>
    <n v="103833"/>
    <s v="G9"/>
    <s v="POKRETNA KAZETA"/>
    <n v="11.07"/>
    <s v="KOM"/>
    <n v="1"/>
    <n v="896.46"/>
    <n v="896.46"/>
    <n v="0"/>
    <n v="358.58400000000006"/>
    <x v="1"/>
  </r>
  <r>
    <n v="1"/>
    <s v="NAMJEŠTAJ"/>
    <x v="1"/>
    <n v="103834"/>
    <s v="G9"/>
    <s v="POKRETNA KAZETA"/>
    <n v="11.07"/>
    <s v="KOM"/>
    <n v="1"/>
    <n v="896.46"/>
    <n v="896.46"/>
    <n v="0"/>
    <n v="358.58400000000006"/>
    <x v="1"/>
  </r>
  <r>
    <n v="1"/>
    <s v="NAMJEŠTAJ"/>
    <x v="1"/>
    <n v="103835"/>
    <s v="G9"/>
    <s v="STOL RADNI 160x80xH72cm"/>
    <n v="11.07"/>
    <s v="KOM"/>
    <n v="1"/>
    <n v="1024.21"/>
    <n v="1024.21"/>
    <n v="0"/>
    <n v="409.68400000000003"/>
    <x v="1"/>
  </r>
  <r>
    <n v="1"/>
    <s v="NAMJEŠTAJ"/>
    <x v="1"/>
    <n v="103836"/>
    <s v="G9"/>
    <s v="STOL RADNI 160x80xH72cm"/>
    <n v="11.07"/>
    <s v="KOM"/>
    <n v="1"/>
    <n v="1024.21"/>
    <n v="1024.21"/>
    <n v="0"/>
    <n v="409.68400000000003"/>
    <x v="1"/>
  </r>
  <r>
    <n v="1"/>
    <s v="NAMJEŠTAJ"/>
    <x v="1"/>
    <n v="103837"/>
    <s v="G9"/>
    <s v="POKRETNA KAZETA"/>
    <n v="11.07"/>
    <s v="KOM"/>
    <n v="1"/>
    <n v="896.46"/>
    <n v="896.46"/>
    <n v="0"/>
    <n v="358.58400000000006"/>
    <x v="1"/>
  </r>
  <r>
    <n v="1"/>
    <s v="NAMJEŠTAJ"/>
    <x v="1"/>
    <n v="103838"/>
    <s v="G9"/>
    <s v="STOLAC UREDSKI CRNI"/>
    <n v="11.07"/>
    <s v="KOM"/>
    <n v="1"/>
    <n v="2078.4899999999998"/>
    <n v="2078.4899999999998"/>
    <n v="0"/>
    <n v="831.39599999999996"/>
    <x v="1"/>
  </r>
  <r>
    <n v="1"/>
    <s v="NAMJEŠTAJ"/>
    <x v="1"/>
    <n v="103839"/>
    <s v="G9"/>
    <s v="STOLAC UREDSKI CRNI"/>
    <n v="11.07"/>
    <s v="KOM"/>
    <n v="1"/>
    <n v="2078.4899999999998"/>
    <n v="2078.4899999999998"/>
    <n v="0"/>
    <n v="831.39599999999996"/>
    <x v="1"/>
  </r>
  <r>
    <n v="1"/>
    <s v="NAMJEŠTAJ"/>
    <x v="1"/>
    <n v="103840"/>
    <s v="G9"/>
    <s v="ORMAR NISKI S DRV.VRATIMA"/>
    <n v="11.07"/>
    <s v="KOM"/>
    <n v="1"/>
    <n v="1012.4"/>
    <n v="1012.4"/>
    <n v="0"/>
    <n v="404.96000000000004"/>
    <x v="1"/>
  </r>
  <r>
    <n v="1"/>
    <s v="NAMJEŠTAJ"/>
    <x v="1"/>
    <n v="103841"/>
    <s v="G9"/>
    <s v="ORMAR VISOKI S DRV.I STAK"/>
    <n v="11.07"/>
    <s v="KOM"/>
    <n v="1"/>
    <n v="2360.85"/>
    <n v="2360.85"/>
    <n v="0"/>
    <n v="944.34"/>
    <x v="1"/>
  </r>
  <r>
    <n v="1"/>
    <s v="NAMJEŠTAJ"/>
    <x v="1"/>
    <n v="103842"/>
    <s v="G9"/>
    <s v="ORMAR VISOKI S DRV.VRATIM"/>
    <n v="11.07"/>
    <s v="KOM"/>
    <n v="1"/>
    <n v="1965.76"/>
    <n v="1965.76"/>
    <n v="0"/>
    <n v="786.30400000000009"/>
    <x v="1"/>
  </r>
  <r>
    <n v="1"/>
    <s v="NAMJEŠTAJ"/>
    <x v="1"/>
    <n v="103843"/>
    <s v="G9"/>
    <s v="ORMAR VISOKI S DRV.VRATIM"/>
    <n v="11.07"/>
    <s v="KOM"/>
    <n v="1"/>
    <n v="1965.76"/>
    <n v="1965.76"/>
    <n v="0"/>
    <n v="786.30400000000009"/>
    <x v="1"/>
  </r>
  <r>
    <n v="1"/>
    <s v="NAMJEŠTAJ"/>
    <x v="1"/>
    <n v="103844"/>
    <s v="G9"/>
    <s v="STOLAC UREDSKI CRNI"/>
    <n v="11.07"/>
    <s v="KOM"/>
    <n v="1"/>
    <n v="2078.4899999999998"/>
    <n v="2078.4899999999998"/>
    <n v="0"/>
    <n v="831.39599999999996"/>
    <x v="1"/>
  </r>
  <r>
    <n v="1"/>
    <s v="NAMJEŠTAJ"/>
    <x v="1"/>
    <n v="103847"/>
    <s v="G9"/>
    <s v="REGAL/POLICA"/>
    <s v="02.08"/>
    <s v="KOM"/>
    <n v="1"/>
    <n v="249"/>
    <n v="249"/>
    <n v="0"/>
    <n v="99.600000000000009"/>
    <x v="1"/>
  </r>
  <r>
    <n v="1"/>
    <s v="NAMJEŠTAJ"/>
    <x v="1"/>
    <n v="103848"/>
    <s v="G9"/>
    <s v="STOLAC UREDSKI SIVI"/>
    <s v="04.06"/>
    <s v="KOM"/>
    <n v="1"/>
    <n v="715.9"/>
    <n v="715.9"/>
    <n v="0"/>
    <n v="286.36"/>
    <x v="1"/>
  </r>
  <r>
    <n v="1"/>
    <s v="NAMJEŠTAJ"/>
    <x v="1"/>
    <n v="103849"/>
    <s v="G9"/>
    <s v="POKRETNA KAZETA"/>
    <s v="04.06"/>
    <s v="KOM"/>
    <n v="1"/>
    <n v="896.46"/>
    <n v="896.46"/>
    <n v="0"/>
    <n v="358.58400000000006"/>
    <x v="1"/>
  </r>
  <r>
    <n v="1"/>
    <s v="NAMJEŠTAJ"/>
    <x v="1"/>
    <n v="103850"/>
    <s v="G9"/>
    <s v="STOL RADNI 180x80"/>
    <s v="04.06"/>
    <s v="KOM"/>
    <n v="1"/>
    <n v="878.2"/>
    <n v="878.2"/>
    <n v="0"/>
    <n v="351.28000000000003"/>
    <x v="1"/>
  </r>
  <r>
    <n v="1"/>
    <s v="NAMJEŠTAJ"/>
    <x v="1"/>
    <n v="103851"/>
    <s v="G9"/>
    <s v="FOTELJA KOŽNA CRNA"/>
    <s v="07.00"/>
    <s v="KOM"/>
    <n v="1"/>
    <n v="1854.52"/>
    <n v="1854.52"/>
    <n v="0"/>
    <n v="741.80799999999999"/>
    <x v="1"/>
  </r>
  <r>
    <n v="1"/>
    <s v="NAMJEŠTAJ"/>
    <x v="1"/>
    <n v="103853"/>
    <s v="G9"/>
    <s v="STOLAC DELTA"/>
    <n v="11.98"/>
    <s v="KOM"/>
    <n v="1"/>
    <n v="311.10000000000002"/>
    <n v="311.10000000000002"/>
    <n v="0"/>
    <n v="124.44000000000001"/>
    <x v="1"/>
  </r>
  <r>
    <n v="1"/>
    <s v="NAMJEŠTAJ"/>
    <x v="1"/>
    <n v="103854"/>
    <s v="G9"/>
    <s v="STOLAC DRVENI S NASLONOM"/>
    <s v="01.97"/>
    <s v="KOM"/>
    <n v="1"/>
    <n v="226.25"/>
    <n v="226.25"/>
    <n v="0"/>
    <n v="90.5"/>
    <x v="1"/>
  </r>
  <r>
    <n v="1"/>
    <s v="NAMJEŠTAJ"/>
    <x v="1"/>
    <n v="103855"/>
    <s v="G9"/>
    <s v="ORMARIĆ UZ PIS. STOL 5LAD"/>
    <s v="01.97"/>
    <s v="KOM"/>
    <n v="1"/>
    <n v="353.26"/>
    <n v="353.26"/>
    <n v="0"/>
    <n v="141.304"/>
    <x v="1"/>
  </r>
  <r>
    <n v="1"/>
    <s v="NAMJEŠTAJ"/>
    <x v="1"/>
    <n v="103856"/>
    <s v="G9"/>
    <s v="STOL PISAĆI ORAH PT323"/>
    <s v="01.97"/>
    <s v="KOM"/>
    <n v="1"/>
    <n v="3368.5"/>
    <n v="3368.5"/>
    <n v="0"/>
    <n v="1347.4"/>
    <x v="1"/>
  </r>
  <r>
    <n v="1"/>
    <s v="NAMJEŠTAJ"/>
    <x v="1"/>
    <n v="103857"/>
    <s v="G9"/>
    <s v="STOL KONFERENC. ORAH"/>
    <s v="01.97"/>
    <s v="KOM"/>
    <n v="1"/>
    <n v="1050.46"/>
    <n v="1050.46"/>
    <n v="0"/>
    <n v="420.18400000000003"/>
    <x v="1"/>
  </r>
  <r>
    <n v="1"/>
    <s v="NAMJEŠTAJ"/>
    <x v="1"/>
    <n v="103858"/>
    <s v="G9"/>
    <s v="ORMAR ORAH CROM PT-260"/>
    <s v="01.97"/>
    <s v="KOM"/>
    <n v="1"/>
    <n v="1703.17"/>
    <n v="1703.17"/>
    <n v="0"/>
    <n v="681.26800000000003"/>
    <x v="1"/>
  </r>
  <r>
    <n v="1"/>
    <s v="NAMJEŠTAJ"/>
    <x v="1"/>
    <n v="103859"/>
    <s v="G9"/>
    <s v="ORMAR ORAH CROM PT-260"/>
    <s v="01.97"/>
    <s v="KOM"/>
    <n v="1"/>
    <n v="1703.17"/>
    <n v="1703.17"/>
    <n v="0"/>
    <n v="681.26800000000003"/>
    <x v="1"/>
  </r>
  <r>
    <n v="1"/>
    <s v="NAMJEŠTAJ"/>
    <x v="1"/>
    <n v="103860"/>
    <s v="G9"/>
    <s v="VITRINA STAKLO ORAH PT259"/>
    <s v="01.97"/>
    <s v="KOM"/>
    <n v="1"/>
    <n v="1942.87"/>
    <n v="1942.87"/>
    <n v="0"/>
    <n v="777.14800000000002"/>
    <x v="1"/>
  </r>
  <r>
    <n v="1"/>
    <s v="NAMJEŠTAJ"/>
    <x v="1"/>
    <n v="103861"/>
    <s v="G9"/>
    <s v="ORMAR GARDEROBNI PT-261"/>
    <s v="01.97"/>
    <s v="KOM"/>
    <n v="1"/>
    <n v="1498.54"/>
    <n v="1498.54"/>
    <n v="0"/>
    <n v="599.41600000000005"/>
    <x v="1"/>
  </r>
  <r>
    <n v="1"/>
    <s v="NAMJEŠTAJ"/>
    <x v="1"/>
    <n v="103862"/>
    <s v="G9"/>
    <s v="ORMARIĆ UZ PIS. STOL 5LAD"/>
    <s v="01.97"/>
    <s v="KOM"/>
    <n v="1"/>
    <n v="353.26"/>
    <n v="353.26"/>
    <n v="0"/>
    <n v="141.304"/>
    <x v="1"/>
  </r>
  <r>
    <n v="1"/>
    <s v="NAMJEŠTAJ"/>
    <x v="1"/>
    <n v="103868"/>
    <s v="G9"/>
    <s v="FOTELJA KONFERENCIJSKA"/>
    <s v="02.01"/>
    <s v="KOM"/>
    <n v="1"/>
    <n v="1769"/>
    <n v="1769"/>
    <n v="0"/>
    <n v="707.6"/>
    <x v="1"/>
  </r>
  <r>
    <n v="1"/>
    <s v="NAMJEŠTAJ"/>
    <x v="1"/>
    <n v="103869"/>
    <s v="G9"/>
    <s v="FOTELJA KONFERENCIJSKA"/>
    <s v="02.01"/>
    <s v="KOM"/>
    <n v="1"/>
    <n v="1769"/>
    <n v="1769"/>
    <n v="0"/>
    <n v="707.6"/>
    <x v="1"/>
  </r>
  <r>
    <n v="1"/>
    <s v="NAMJEŠTAJ"/>
    <x v="1"/>
    <n v="103870"/>
    <s v="G9"/>
    <s v="FOTELJA KOŽNA"/>
    <s v="02.01"/>
    <s v="KOM"/>
    <n v="1"/>
    <n v="3172"/>
    <n v="3172"/>
    <n v="0"/>
    <n v="1268.8000000000002"/>
    <x v="1"/>
  </r>
  <r>
    <n v="1"/>
    <s v="NAMJEŠTAJ"/>
    <x v="1"/>
    <n v="103871"/>
    <s v="G9"/>
    <s v="LADIČAR S 4 LADICE"/>
    <s v="02.01"/>
    <s v="KOM"/>
    <n v="1"/>
    <n v="2098.4"/>
    <n v="2098.4"/>
    <n v="0"/>
    <n v="839.36000000000013"/>
    <x v="1"/>
  </r>
  <r>
    <n v="1"/>
    <s v="NAMJEŠTAJ"/>
    <x v="1"/>
    <n v="103872"/>
    <s v="G9"/>
    <s v="STOL DAKTILO"/>
    <s v="02.01"/>
    <s v="KOM"/>
    <n v="1"/>
    <n v="1671.4"/>
    <n v="1671.4"/>
    <n v="0"/>
    <n v="668.56000000000006"/>
    <x v="1"/>
  </r>
  <r>
    <n v="1"/>
    <s v="NAMJEŠTAJ"/>
    <x v="1"/>
    <n v="103873"/>
    <s v="G9"/>
    <s v="STOL DAKTILO+IZVLAČ.LADIC"/>
    <s v="02.01"/>
    <s v="KOM"/>
    <n v="1"/>
    <n v="2244.8000000000002"/>
    <n v="2244.8000000000002"/>
    <n v="0"/>
    <n v="897.92000000000007"/>
    <x v="1"/>
  </r>
  <r>
    <n v="1"/>
    <s v="NAMJEŠTAJ"/>
    <x v="1"/>
    <n v="103874"/>
    <s v="G9"/>
    <s v="STOL 200x100x75"/>
    <s v="02.01"/>
    <s v="KOM"/>
    <n v="1"/>
    <n v="3599"/>
    <n v="3599"/>
    <n v="0"/>
    <n v="1439.6000000000001"/>
    <x v="1"/>
  </r>
  <r>
    <n v="1"/>
    <s v="NAMJEŠTAJ"/>
    <x v="1"/>
    <n v="103875"/>
    <s v="G9"/>
    <s v="STOLICE DRVENE ŠTOKRLI"/>
    <s v="01.97"/>
    <s v="KOM"/>
    <n v="1"/>
    <n v="56.53"/>
    <n v="56.53"/>
    <n v="0"/>
    <n v="22.612000000000002"/>
    <x v="1"/>
  </r>
  <r>
    <n v="1"/>
    <s v="NAMJEŠTAJ"/>
    <x v="1"/>
    <n v="103876"/>
    <s v="G9"/>
    <s v="STOLICE DRVENE ŠTOKRLI"/>
    <s v="01.97"/>
    <s v="KOM"/>
    <n v="1"/>
    <n v="56.53"/>
    <n v="56.53"/>
    <n v="0"/>
    <n v="22.612000000000002"/>
    <x v="1"/>
  </r>
  <r>
    <n v="1"/>
    <s v="NAMJEŠTAJ"/>
    <x v="1"/>
    <n v="103877"/>
    <s v="G9"/>
    <s v="VJEŠALICA DRVENA"/>
    <s v="01.97"/>
    <s v="KOM"/>
    <n v="1"/>
    <n v="56.57"/>
    <n v="56.57"/>
    <n v="0"/>
    <n v="22.628"/>
    <x v="1"/>
  </r>
  <r>
    <n v="1"/>
    <s v="NAMJEŠTAJ"/>
    <x v="1"/>
    <n v="103878"/>
    <s v="G9"/>
    <s v="VITRINA USTAKLJENA"/>
    <s v="01.97"/>
    <s v="KOM"/>
    <n v="1"/>
    <n v="847.79"/>
    <n v="847.79"/>
    <n v="0"/>
    <n v="339.11599999999999"/>
    <x v="1"/>
  </r>
  <r>
    <n v="1"/>
    <s v="NAMJEŠTAJ"/>
    <x v="1"/>
    <n v="103879"/>
    <s v="G9"/>
    <s v="VITRINA USTAKLJENA"/>
    <s v="01.97"/>
    <s v="KOM"/>
    <n v="1"/>
    <n v="847.79"/>
    <n v="847.79"/>
    <n v="0"/>
    <n v="339.11599999999999"/>
    <x v="1"/>
  </r>
  <r>
    <n v="1"/>
    <s v="NAMJEŠTAJ"/>
    <x v="1"/>
    <n v="103880"/>
    <s v="G9"/>
    <s v="VITRINA USTAKLJENA"/>
    <s v="01.97"/>
    <s v="KOM"/>
    <n v="1"/>
    <n v="847.79"/>
    <n v="847.79"/>
    <n v="0"/>
    <n v="339.11599999999999"/>
    <x v="1"/>
  </r>
  <r>
    <n v="1"/>
    <s v="NAMJEŠTAJ"/>
    <x v="1"/>
    <n v="103881"/>
    <s v="G9"/>
    <s v="VITRINA USTAKLJENA"/>
    <s v="01.97"/>
    <s v="KOM"/>
    <n v="1"/>
    <n v="847.79"/>
    <n v="847.79"/>
    <n v="0"/>
    <n v="339.11599999999999"/>
    <x v="1"/>
  </r>
  <r>
    <n v="1"/>
    <s v="NAMJEŠTAJ"/>
    <x v="1"/>
    <n v="103882"/>
    <s v="G9"/>
    <s v="VITRINA USTAKLJENA"/>
    <s v="01.97"/>
    <s v="KOM"/>
    <n v="1"/>
    <n v="847.79"/>
    <n v="847.79"/>
    <n v="0"/>
    <n v="339.11599999999999"/>
    <x v="1"/>
  </r>
  <r>
    <n v="1"/>
    <s v="NAMJEŠTAJ"/>
    <x v="1"/>
    <n v="103883"/>
    <s v="G9"/>
    <s v="VJEŠALICA"/>
    <n v="11.1"/>
    <s v="KOM"/>
    <n v="1"/>
    <n v="646.99"/>
    <n v="491.96"/>
    <n v="155.03"/>
    <n v="258.79599999999999"/>
    <x v="1"/>
  </r>
  <r>
    <n v="1"/>
    <s v="NAMJEŠTAJ"/>
    <x v="1"/>
    <n v="103884"/>
    <s v="G9"/>
    <s v="LADIČAR POKRETNI 3L"/>
    <n v="11"/>
    <s v="KOM"/>
    <n v="1"/>
    <n v="1681.16"/>
    <n v="1681.16"/>
    <n v="0"/>
    <n v="672.46400000000006"/>
    <x v="1"/>
  </r>
  <r>
    <n v="1"/>
    <s v="NAMJEŠTAJ"/>
    <x v="1"/>
    <n v="103886"/>
    <s v="G9"/>
    <s v="STOLAC KOŽNI"/>
    <n v="11"/>
    <s v="KOM"/>
    <n v="1"/>
    <n v="1708"/>
    <n v="1708"/>
    <n v="0"/>
    <n v="683.2"/>
    <x v="1"/>
  </r>
  <r>
    <n v="1"/>
    <s v="NAMJEŠTAJ"/>
    <x v="1"/>
    <n v="103887"/>
    <s v="G9"/>
    <s v="STOLAC KOŽNI"/>
    <n v="11"/>
    <s v="KOM"/>
    <n v="1"/>
    <n v="1708"/>
    <n v="1708"/>
    <n v="0"/>
    <n v="683.2"/>
    <x v="1"/>
  </r>
  <r>
    <n v="1"/>
    <s v="NAMJEŠTAJ"/>
    <x v="1"/>
    <n v="103888"/>
    <s v="G9"/>
    <s v="FOTELJA KOŽNA SA RUKON."/>
    <n v="11"/>
    <s v="KOM"/>
    <n v="1"/>
    <n v="2928"/>
    <n v="2928"/>
    <n v="0"/>
    <n v="1171.2"/>
    <x v="1"/>
  </r>
  <r>
    <n v="1"/>
    <s v="NAMJEŠTAJ"/>
    <x v="1"/>
    <n v="103889"/>
    <s v="G9"/>
    <s v="ORMAR STAKLENI + PLOČE UK"/>
    <n v="11"/>
    <s v="KOM"/>
    <n v="1"/>
    <n v="2196"/>
    <n v="2196"/>
    <n v="0"/>
    <n v="878.40000000000009"/>
    <x v="1"/>
  </r>
  <r>
    <n v="1"/>
    <s v="NAMJEŠTAJ"/>
    <x v="1"/>
    <n v="103890"/>
    <s v="G9"/>
    <s v="ORMAR 282/45"/>
    <n v="11"/>
    <s v="KOM"/>
    <n v="1"/>
    <n v="10004"/>
    <n v="10004"/>
    <n v="0"/>
    <n v="4001.6000000000004"/>
    <x v="1"/>
  </r>
  <r>
    <n v="1"/>
    <s v="NAMJEŠTAJ"/>
    <x v="1"/>
    <n v="103891"/>
    <s v="G9"/>
    <s v="ORMAR JEDNOSTRANI"/>
    <n v="11"/>
    <s v="KOM"/>
    <n v="1"/>
    <n v="3477"/>
    <n v="3477"/>
    <n v="0"/>
    <n v="1390.8000000000002"/>
    <x v="1"/>
  </r>
  <r>
    <n v="1"/>
    <s v="NAMJEŠTAJ"/>
    <x v="1"/>
    <n v="103892"/>
    <s v="G9"/>
    <s v="POKRETNA KAZETA"/>
    <s v="01.08"/>
    <s v="KOM"/>
    <n v="1"/>
    <n v="896.46"/>
    <n v="896.46"/>
    <n v="0"/>
    <n v="358.58400000000006"/>
    <x v="1"/>
  </r>
  <r>
    <n v="1"/>
    <s v="NAMJEŠTAJ"/>
    <x v="1"/>
    <n v="103893"/>
    <s v="G9"/>
    <s v="STOL DAKTILO S IZVLAČ.PLO"/>
    <n v="11"/>
    <s v="KOM"/>
    <n v="1"/>
    <n v="2610.8000000000002"/>
    <n v="2610.8000000000002"/>
    <n v="0"/>
    <n v="1044.3200000000002"/>
    <x v="1"/>
  </r>
  <r>
    <n v="1"/>
    <s v="NAMJEŠTAJ"/>
    <x v="1"/>
    <n v="103894"/>
    <s v="G9"/>
    <s v="STOL 200x95"/>
    <n v="11"/>
    <s v="KOM"/>
    <n v="1"/>
    <n v="3599"/>
    <n v="3599"/>
    <n v="0"/>
    <n v="1439.6000000000001"/>
    <x v="1"/>
  </r>
  <r>
    <n v="1"/>
    <s v="NAMJEŠTAJ"/>
    <x v="1"/>
    <n v="103898"/>
    <s v="G9"/>
    <s v="FOTELJA RADNA SAVA"/>
    <s v="01.97"/>
    <s v="KOM"/>
    <n v="1"/>
    <n v="623.86"/>
    <n v="623.86"/>
    <n v="0"/>
    <n v="249.54400000000001"/>
    <x v="1"/>
  </r>
  <r>
    <n v="1"/>
    <s v="NAMJEŠTAJ"/>
    <x v="1"/>
    <n v="103899"/>
    <s v="G9"/>
    <s v="STOLICE DRVENE ŠTOKRLI"/>
    <s v="01.97"/>
    <s v="KOM"/>
    <n v="1"/>
    <n v="226.07"/>
    <n v="226.07"/>
    <n v="0"/>
    <n v="90.427999999999997"/>
    <x v="1"/>
  </r>
  <r>
    <n v="1"/>
    <s v="NAMJEŠTAJ"/>
    <x v="1"/>
    <n v="103900"/>
    <s v="G9"/>
    <s v="STOLAC KOŽNI"/>
    <n v="11"/>
    <s v="KOM"/>
    <n v="1"/>
    <n v="1708"/>
    <n v="1708"/>
    <n v="0"/>
    <n v="683.2"/>
    <x v="1"/>
  </r>
  <r>
    <n v="1"/>
    <s v="NAMJEŠTAJ"/>
    <x v="1"/>
    <n v="103901"/>
    <s v="G9"/>
    <s v="STOLAC KOŽNI"/>
    <n v="11"/>
    <s v="KOM"/>
    <n v="1"/>
    <n v="1708"/>
    <n v="1708"/>
    <n v="0"/>
    <n v="683.2"/>
    <x v="1"/>
  </r>
  <r>
    <n v="1"/>
    <s v="NAMJEŠTAJ"/>
    <x v="1"/>
    <n v="103902"/>
    <s v="G9"/>
    <s v="FOTELJA UREDSKA SIVA"/>
    <n v="10.01"/>
    <s v="KOM"/>
    <n v="1"/>
    <n v="1123.25"/>
    <n v="1123.25"/>
    <n v="0"/>
    <n v="449.3"/>
    <x v="1"/>
  </r>
  <r>
    <n v="1"/>
    <s v="NAMJEŠTAJ"/>
    <x v="1"/>
    <n v="103903"/>
    <s v="G9"/>
    <s v="STOL PRIMO 1400x650x740"/>
    <s v="01.97"/>
    <s v="KOM"/>
    <n v="1"/>
    <n v="1022.76"/>
    <n v="1022.76"/>
    <n v="0"/>
    <n v="409.10400000000004"/>
    <x v="1"/>
  </r>
  <r>
    <n v="1"/>
    <s v="NAMJEŠTAJ"/>
    <x v="1"/>
    <n v="103904"/>
    <s v="G9"/>
    <s v="LADIČAR 3L POKRETNI"/>
    <n v="11"/>
    <s v="KOM"/>
    <n v="1"/>
    <n v="1681.16"/>
    <n v="1681.16"/>
    <n v="0"/>
    <n v="672.46400000000006"/>
    <x v="1"/>
  </r>
  <r>
    <n v="1"/>
    <s v="NAMJEŠTAJ"/>
    <x v="1"/>
    <n v="103905"/>
    <s v="G9"/>
    <s v="STOL DAKTILO+IZVL.POLICA"/>
    <n v="11"/>
    <s v="KOM"/>
    <n v="1"/>
    <n v="2635.2"/>
    <n v="2635.2"/>
    <n v="0"/>
    <n v="1054.08"/>
    <x v="1"/>
  </r>
  <r>
    <n v="1"/>
    <s v="NAMJEŠTAJ"/>
    <x v="1"/>
    <n v="103906"/>
    <s v="G9"/>
    <s v="LADIČAR 3L POKRETNI"/>
    <n v="11"/>
    <s v="KOM"/>
    <n v="1"/>
    <n v="1681.16"/>
    <n v="1681.16"/>
    <n v="0"/>
    <n v="672.46400000000006"/>
    <x v="1"/>
  </r>
  <r>
    <n v="1"/>
    <s v="NAMJEŠTAJ"/>
    <x v="1"/>
    <n v="103907"/>
    <s v="G9"/>
    <s v="STOL 200x95"/>
    <n v="11"/>
    <s v="KOM"/>
    <n v="1"/>
    <n v="3599"/>
    <n v="3599"/>
    <n v="0"/>
    <n v="1439.6000000000001"/>
    <x v="1"/>
  </r>
  <r>
    <n v="1"/>
    <s v="NAMJEŠTAJ"/>
    <x v="1"/>
    <n v="103908"/>
    <s v="G9"/>
    <s v="ORMAR 60/45/204"/>
    <n v="11"/>
    <s v="KOM"/>
    <n v="1"/>
    <n v="2061.8000000000002"/>
    <n v="2061.8000000000002"/>
    <n v="0"/>
    <n v="824.72000000000014"/>
    <x v="1"/>
  </r>
  <r>
    <n v="1"/>
    <s v="NAMJEŠTAJ"/>
    <x v="1"/>
    <n v="103909"/>
    <s v="G9"/>
    <s v="ORMAR 191/45/206"/>
    <n v="11"/>
    <s v="KOM"/>
    <n v="1"/>
    <n v="7790.92"/>
    <n v="7790.92"/>
    <n v="0"/>
    <n v="3116.3680000000004"/>
    <x v="1"/>
  </r>
  <r>
    <n v="1"/>
    <s v="NAMJEŠTAJ"/>
    <x v="1"/>
    <n v="103910"/>
    <s v="G9"/>
    <s v="ORMAR 159/45/206"/>
    <n v="11"/>
    <s v="KOM"/>
    <n v="1"/>
    <n v="6856.4"/>
    <n v="6856.4"/>
    <n v="0"/>
    <n v="2742.56"/>
    <x v="1"/>
  </r>
  <r>
    <n v="1"/>
    <s v="NAMJEŠTAJ"/>
    <x v="1"/>
    <n v="103911"/>
    <s v="G9"/>
    <s v="ELEM.KUHINJ.DOLJNI+SUDOP E"/>
    <n v="11"/>
    <s v="KOM"/>
    <n v="1"/>
    <n v="5969.46"/>
    <n v="5969.46"/>
    <n v="0"/>
    <n v="2387.7840000000001"/>
    <x v="1"/>
  </r>
  <r>
    <n v="1"/>
    <s v="NAMJEŠTAJ"/>
    <x v="1"/>
    <n v="103912"/>
    <s v="G9"/>
    <s v="ELEM.KUHINJ.GORNJI"/>
    <n v="11"/>
    <s v="KOM"/>
    <n v="1"/>
    <n v="2840.16"/>
    <n v="2840.16"/>
    <n v="0"/>
    <n v="1136.0640000000001"/>
    <x v="1"/>
  </r>
  <r>
    <n v="1"/>
    <s v="NAMJEŠTAJ"/>
    <x v="1"/>
    <n v="103917"/>
    <s v="G9"/>
    <s v="PLOČA MAGN.BIJELA 200X100"/>
    <s v="09.03"/>
    <s v="KOM"/>
    <n v="1"/>
    <n v="1912.35"/>
    <n v="1912.35"/>
    <n v="0"/>
    <n v="764.94"/>
    <x v="1"/>
  </r>
  <r>
    <n v="1"/>
    <s v="NAMJEŠTAJ"/>
    <x v="1"/>
    <n v="103918"/>
    <s v="G9"/>
    <s v="POLICA IZVLAČNA"/>
    <s v="09.99"/>
    <s v="KOM"/>
    <n v="1"/>
    <n v="483.13"/>
    <n v="483.13"/>
    <n v="0"/>
    <n v="193.25200000000001"/>
    <x v="1"/>
  </r>
  <r>
    <n v="1"/>
    <s v="NAMJEŠTAJ"/>
    <x v="1"/>
    <n v="103919"/>
    <s v="G9"/>
    <s v="PRODUŽETAK ZA STOL"/>
    <s v="09.99"/>
    <s v="KOM"/>
    <n v="1"/>
    <n v="1145.54"/>
    <n v="1145.54"/>
    <n v="0"/>
    <n v="458.21600000000001"/>
    <x v="1"/>
  </r>
  <r>
    <n v="1"/>
    <s v="NAMJEŠTAJ"/>
    <x v="1"/>
    <n v="103920"/>
    <s v="G9"/>
    <s v="FOTELJA KOŽNA CRNA"/>
    <s v="09.99"/>
    <s v="KOM"/>
    <n v="1"/>
    <n v="1947.9"/>
    <n v="1947.9"/>
    <n v="0"/>
    <n v="779.16000000000008"/>
    <x v="1"/>
  </r>
  <r>
    <n v="1"/>
    <s v="NAMJEŠTAJ"/>
    <x v="1"/>
    <n v="103921"/>
    <s v="G9"/>
    <s v="FOTELJA KOŽNA CRNA"/>
    <s v="09.99"/>
    <s v="KOM"/>
    <n v="1"/>
    <n v="1947.9"/>
    <n v="1947.9"/>
    <n v="0"/>
    <n v="779.16000000000008"/>
    <x v="1"/>
  </r>
  <r>
    <n v="1"/>
    <s v="NAMJEŠTAJ"/>
    <x v="1"/>
    <n v="103922"/>
    <s v="G9"/>
    <s v="FOTELJA KOŽNA S DRV.RUKOH"/>
    <s v="09.99"/>
    <s v="KOM"/>
    <n v="1"/>
    <n v="3435.7"/>
    <n v="3435.7"/>
    <n v="0"/>
    <n v="1374.28"/>
    <x v="1"/>
  </r>
  <r>
    <n v="1"/>
    <s v="NAMJEŠTAJ"/>
    <x v="1"/>
    <n v="103923"/>
    <s v="G9"/>
    <s v="ORMAR SA 10 LADICA"/>
    <n v="10.01"/>
    <s v="KOM"/>
    <n v="1"/>
    <n v="12856.12"/>
    <n v="12856.12"/>
    <n v="0"/>
    <n v="5142.4480000000003"/>
    <x v="1"/>
  </r>
  <r>
    <n v="1"/>
    <s v="NAMJEŠTAJ"/>
    <x v="1"/>
    <n v="103924"/>
    <s v="G9"/>
    <s v="ORMAR ON5 ZA NACRT. METAL"/>
    <s v="01.97"/>
    <s v="KOM"/>
    <n v="1"/>
    <n v="2696.09"/>
    <n v="2696.09"/>
    <n v="0"/>
    <n v="1078.4360000000001"/>
    <x v="1"/>
  </r>
  <r>
    <n v="1"/>
    <s v="NAMJEŠTAJ"/>
    <x v="1"/>
    <n v="103925"/>
    <s v="G9"/>
    <s v="ORMAR TOP PLAN"/>
    <s v="02.98"/>
    <s v="KOM"/>
    <n v="1"/>
    <n v="6028.78"/>
    <n v="6028.78"/>
    <n v="0"/>
    <n v="2411.5120000000002"/>
    <x v="1"/>
  </r>
  <r>
    <n v="1"/>
    <s v="NAMJEŠTAJ"/>
    <x v="1"/>
    <n v="103926"/>
    <s v="G9"/>
    <s v="ORMAR 120x210"/>
    <s v="09.99"/>
    <s v="KOM"/>
    <n v="1"/>
    <n v="13420"/>
    <n v="13420"/>
    <n v="0"/>
    <n v="5368"/>
    <x v="1"/>
  </r>
  <r>
    <n v="1"/>
    <s v="NAMJEŠTAJ"/>
    <x v="1"/>
    <n v="103927"/>
    <s v="G9"/>
    <s v="ORMAR SA DRVENIM VRATIMA"/>
    <s v="09.99"/>
    <s v="KOM"/>
    <n v="1"/>
    <n v="1726.23"/>
    <n v="1726.23"/>
    <n v="0"/>
    <n v="690.49200000000008"/>
    <x v="1"/>
  </r>
  <r>
    <n v="1"/>
    <s v="NAMJEŠTAJ"/>
    <x v="1"/>
    <n v="103928"/>
    <s v="G9"/>
    <s v="ORMAR SA DRVENIM VRATIMA"/>
    <s v="09.99"/>
    <s v="KOM"/>
    <n v="1"/>
    <n v="1726.23"/>
    <n v="1726.23"/>
    <n v="0"/>
    <n v="690.49200000000008"/>
    <x v="1"/>
  </r>
  <r>
    <n v="1"/>
    <s v="NAMJEŠTAJ"/>
    <x v="1"/>
    <n v="103929"/>
    <s v="G9"/>
    <s v="ORMAR SA DRVENIM VRATIMA"/>
    <s v="09.99"/>
    <s v="KOM"/>
    <n v="1"/>
    <n v="1726.22"/>
    <n v="1726.22"/>
    <n v="0"/>
    <n v="690.48800000000006"/>
    <x v="1"/>
  </r>
  <r>
    <n v="1"/>
    <s v="NAMJEŠTAJ"/>
    <x v="1"/>
    <n v="103930"/>
    <s v="G9"/>
    <s v="ORMAR DRVENA VRATA JEDNOK"/>
    <s v="09.99"/>
    <s v="KOM"/>
    <n v="1"/>
    <n v="2601.27"/>
    <n v="2601.27"/>
    <n v="0"/>
    <n v="1040.508"/>
    <x v="1"/>
  </r>
  <r>
    <n v="1"/>
    <s v="NAMJEŠTAJ"/>
    <x v="1"/>
    <n v="103931"/>
    <s v="G9"/>
    <s v="ORMAR DRVEN.VRATA JEDNOK."/>
    <s v="09.99"/>
    <s v="KOM"/>
    <n v="1"/>
    <n v="1670.54"/>
    <n v="1670.54"/>
    <n v="0"/>
    <n v="668.21600000000001"/>
    <x v="1"/>
  </r>
  <r>
    <n v="1"/>
    <s v="NAMJEŠTAJ"/>
    <x v="1"/>
    <n v="103932"/>
    <s v="G9"/>
    <s v="ORMAR STAKL.VRATA JEDNOK."/>
    <s v="09.99"/>
    <s v="KOM"/>
    <n v="1"/>
    <n v="1805.78"/>
    <n v="1805.78"/>
    <n v="0"/>
    <n v="722.31200000000001"/>
    <x v="1"/>
  </r>
  <r>
    <n v="1"/>
    <s v="NAMJEŠTAJ"/>
    <x v="1"/>
    <n v="103933"/>
    <s v="G9"/>
    <s v="ORMAR STAKL.VRATA DVOKRI."/>
    <s v="09.99"/>
    <s v="KOM"/>
    <n v="1"/>
    <n v="3078.58"/>
    <n v="3078.58"/>
    <n v="0"/>
    <n v="1231.432"/>
    <x v="1"/>
  </r>
  <r>
    <n v="1"/>
    <s v="NAMJEŠTAJ"/>
    <x v="1"/>
    <n v="103934"/>
    <s v="G9"/>
    <s v="ORMAR DRVEN.VRATA DVOKRI."/>
    <s v="09.99"/>
    <s v="KOM"/>
    <n v="1"/>
    <n v="2776.29"/>
    <n v="2776.29"/>
    <n v="0"/>
    <n v="1110.5160000000001"/>
    <x v="1"/>
  </r>
  <r>
    <n v="1"/>
    <s v="NAMJEŠTAJ"/>
    <x v="1"/>
    <n v="103935"/>
    <s v="G9"/>
    <s v="STOLICE LABORAT.NA VIJAK"/>
    <s v="01.97"/>
    <s v="KOM"/>
    <n v="1"/>
    <n v="28.25"/>
    <n v="28.25"/>
    <n v="0"/>
    <n v="11.3"/>
    <x v="1"/>
  </r>
  <r>
    <n v="1"/>
    <s v="NAMJEŠTAJ"/>
    <x v="1"/>
    <n v="103936"/>
    <s v="G9"/>
    <s v="STOLICE LABORAT.NA VIJAK"/>
    <s v="01.97"/>
    <s v="KOM"/>
    <n v="1"/>
    <n v="28.25"/>
    <n v="28.25"/>
    <n v="0"/>
    <n v="11.3"/>
    <x v="1"/>
  </r>
  <r>
    <n v="1"/>
    <s v="NAMJEŠTAJ"/>
    <x v="1"/>
    <n v="103937"/>
    <s v="G9"/>
    <s v="STOL 200x90"/>
    <s v="09.99"/>
    <s v="KOM"/>
    <n v="1"/>
    <n v="3957.6"/>
    <n v="3957.6"/>
    <n v="0"/>
    <n v="1583.04"/>
    <x v="1"/>
  </r>
  <r>
    <n v="1"/>
    <s v="NAMJEŠTAJ"/>
    <x v="1"/>
    <n v="103938"/>
    <s v="G9"/>
    <s v="ORMARIĆ SA 4 LADICE"/>
    <s v="09.99"/>
    <s v="KOM"/>
    <n v="1"/>
    <n v="2100.13"/>
    <n v="2100.13"/>
    <n v="0"/>
    <n v="840.05200000000013"/>
    <x v="1"/>
  </r>
  <r>
    <n v="1"/>
    <s v="NAMJEŠTAJ"/>
    <x v="1"/>
    <n v="103939"/>
    <s v="G9"/>
    <s v="ORMARIĆ SA 4 LADICE"/>
    <s v="09.99"/>
    <s v="KOM"/>
    <n v="1"/>
    <n v="2100.13"/>
    <n v="2100.13"/>
    <n v="0"/>
    <n v="840.05200000000013"/>
    <x v="1"/>
  </r>
  <r>
    <n v="1"/>
    <s v="NAMJEŠTAJ"/>
    <x v="1"/>
    <n v="103940"/>
    <s v="G9"/>
    <s v="LADIČAR POKRETNI 4L"/>
    <n v="11"/>
    <s v="KOM"/>
    <n v="1"/>
    <n v="2099.62"/>
    <n v="2099.62"/>
    <n v="0"/>
    <n v="839.84799999999996"/>
    <x v="1"/>
  </r>
  <r>
    <n v="1"/>
    <s v="NAMJEŠTAJ"/>
    <x v="1"/>
    <n v="103941"/>
    <s v="G9"/>
    <s v="STOL DAKTILO"/>
    <s v="09.99"/>
    <s v="KOM"/>
    <n v="1"/>
    <n v="2553.5500000000002"/>
    <n v="2553.5500000000002"/>
    <n v="0"/>
    <n v="1021.4200000000001"/>
    <x v="1"/>
  </r>
  <r>
    <n v="1"/>
    <s v="NAMJEŠTAJ"/>
    <x v="1"/>
    <n v="103942"/>
    <s v="G9"/>
    <s v="ORMAR ZA NACRTE LADIČAR"/>
    <s v="01.97"/>
    <s v="KOM"/>
    <n v="1"/>
    <n v="5045.22"/>
    <n v="5045.22"/>
    <n v="0"/>
    <n v="2018.0880000000002"/>
    <x v="1"/>
  </r>
  <r>
    <n v="1"/>
    <s v="NAMJEŠTAJ"/>
    <x v="1"/>
    <n v="103943"/>
    <s v="G9"/>
    <s v="ORMAR ON5 ZA NACRT. METAL"/>
    <s v="01.97"/>
    <s v="KOM"/>
    <n v="1"/>
    <n v="2826.14"/>
    <n v="2826.14"/>
    <n v="0"/>
    <n v="1130.4559999999999"/>
    <x v="1"/>
  </r>
  <r>
    <n v="1"/>
    <s v="NAMJEŠTAJ"/>
    <x v="1"/>
    <n v="103944"/>
    <s v="G9"/>
    <s v="ORMAR ON5 ZA NACRT. METAL"/>
    <s v="01.97"/>
    <s v="KOM"/>
    <n v="1"/>
    <n v="2826.14"/>
    <n v="2826.14"/>
    <n v="0"/>
    <n v="1130.4559999999999"/>
    <x v="1"/>
  </r>
  <r>
    <n v="1"/>
    <s v="NAMJEŠTAJ"/>
    <x v="1"/>
    <n v="103945"/>
    <s v="G9"/>
    <s v="VJEŠALICA SAMOSTOJEĆA"/>
    <n v="11.97"/>
    <s v="KOM"/>
    <n v="1"/>
    <n v="354"/>
    <n v="354"/>
    <n v="0"/>
    <n v="141.6"/>
    <x v="1"/>
  </r>
  <r>
    <n v="1"/>
    <s v="NAMJEŠTAJ"/>
    <x v="1"/>
    <n v="103946"/>
    <s v="G9"/>
    <s v="VJEŠALICA SAMOSTOJEĆA"/>
    <n v="11.97"/>
    <s v="KOM"/>
    <n v="1"/>
    <n v="354"/>
    <n v="354"/>
    <n v="0"/>
    <n v="141.6"/>
    <x v="1"/>
  </r>
  <r>
    <n v="1"/>
    <s v="NAMJEŠTAJ"/>
    <x v="1"/>
    <n v="103947"/>
    <s v="G9"/>
    <s v="STOLICE DRVENE SA NASLON."/>
    <s v="01.97"/>
    <s v="KOM"/>
    <n v="1"/>
    <n v="200"/>
    <n v="200"/>
    <n v="0"/>
    <n v="80"/>
    <x v="1"/>
  </r>
  <r>
    <n v="1"/>
    <s v="NAMJEŠTAJ"/>
    <x v="1"/>
    <n v="103948"/>
    <s v="G9"/>
    <s v="STOLICA DRVENA (ŠTOKRL)"/>
    <s v="01.97"/>
    <s v="KOM"/>
    <n v="1"/>
    <n v="56.51"/>
    <n v="56.51"/>
    <n v="0"/>
    <n v="22.603999999999999"/>
    <x v="1"/>
  </r>
  <r>
    <n v="1"/>
    <s v="NAMJEŠTAJ"/>
    <x v="1"/>
    <n v="103949"/>
    <s v="G9"/>
    <s v="ORMAR ROLO"/>
    <s v="01.97"/>
    <s v="KOM"/>
    <n v="1"/>
    <n v="1413.08"/>
    <n v="1413.08"/>
    <n v="0"/>
    <n v="565.23199999999997"/>
    <x v="1"/>
  </r>
  <r>
    <n v="1"/>
    <s v="NAMJEŠTAJ"/>
    <x v="1"/>
    <n v="103950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3951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3952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3953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3954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3955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3956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3957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3958"/>
    <s v="G9"/>
    <s v="KOLICA AV"/>
    <n v="11.97"/>
    <s v="KOM"/>
    <n v="1"/>
    <n v="504"/>
    <n v="504"/>
    <n v="0"/>
    <n v="201.60000000000002"/>
    <x v="1"/>
  </r>
  <r>
    <n v="1"/>
    <s v="NAMJEŠTAJ"/>
    <x v="1"/>
    <n v="103959"/>
    <s v="G9"/>
    <s v="STALAK ZA TV SAMSUNG"/>
    <s v="06.97"/>
    <s v="KOM"/>
    <n v="1"/>
    <n v="1126.4000000000001"/>
    <n v="1126.4000000000001"/>
    <n v="0"/>
    <n v="450.56000000000006"/>
    <x v="1"/>
  </r>
  <r>
    <n v="1"/>
    <s v="NAMJEŠTAJ"/>
    <x v="1"/>
    <n v="103962"/>
    <s v="G9"/>
    <s v="PLOČA ŠKOLSKA"/>
    <s v="09.97"/>
    <s v="KOM"/>
    <n v="1"/>
    <n v="3880"/>
    <n v="3880"/>
    <n v="0"/>
    <n v="1552"/>
    <x v="1"/>
  </r>
  <r>
    <n v="1"/>
    <s v="NAMJEŠTAJ"/>
    <x v="1"/>
    <n v="103963"/>
    <s v="G9"/>
    <s v="PANO POKRETNI PLUTO"/>
    <s v="09.97"/>
    <s v="KOM"/>
    <n v="1"/>
    <n v="1080"/>
    <n v="1080"/>
    <n v="0"/>
    <n v="432"/>
    <x v="1"/>
  </r>
  <r>
    <n v="1"/>
    <s v="NAMJEŠTAJ"/>
    <x v="1"/>
    <n v="103966"/>
    <s v="G9"/>
    <s v="STOL RADNI UN/160"/>
    <s v="09.97"/>
    <s v="KOM"/>
    <n v="1"/>
    <n v="922.5"/>
    <n v="922.5"/>
    <n v="0"/>
    <n v="369"/>
    <x v="1"/>
  </r>
  <r>
    <n v="1"/>
    <s v="NAMJEŠTAJ"/>
    <x v="1"/>
    <n v="103967"/>
    <s v="G9"/>
    <s v="STOL RADNI UN/160"/>
    <s v="09.97"/>
    <s v="KOM"/>
    <n v="1"/>
    <n v="922.5"/>
    <n v="922.5"/>
    <n v="0"/>
    <n v="369"/>
    <x v="1"/>
  </r>
  <r>
    <n v="1"/>
    <s v="NAMJEŠTAJ"/>
    <x v="1"/>
    <n v="103968"/>
    <s v="G9"/>
    <s v="STOL RADNI UN/160"/>
    <s v="09.97"/>
    <s v="KOM"/>
    <n v="1"/>
    <n v="922.5"/>
    <n v="922.5"/>
    <n v="0"/>
    <n v="369"/>
    <x v="1"/>
  </r>
  <r>
    <n v="1"/>
    <s v="NAMJEŠTAJ"/>
    <x v="1"/>
    <n v="103969"/>
    <s v="G9"/>
    <s v="STOL RADNI UN/160"/>
    <s v="09.97"/>
    <s v="KOM"/>
    <n v="1"/>
    <n v="922.5"/>
    <n v="922.5"/>
    <n v="0"/>
    <n v="369"/>
    <x v="1"/>
  </r>
  <r>
    <n v="1"/>
    <s v="NAMJEŠTAJ"/>
    <x v="1"/>
    <n v="103970"/>
    <s v="G9"/>
    <s v="STOL RADNI UN/160"/>
    <s v="09.97"/>
    <s v="KOM"/>
    <n v="1"/>
    <n v="922.5"/>
    <n v="922.5"/>
    <n v="0"/>
    <n v="369"/>
    <x v="1"/>
  </r>
  <r>
    <n v="1"/>
    <s v="NAMJEŠTAJ"/>
    <x v="1"/>
    <n v="103971"/>
    <s v="G9"/>
    <s v="STOL RADNI UN/160"/>
    <s v="09.97"/>
    <s v="KOM"/>
    <n v="1"/>
    <n v="922.5"/>
    <n v="922.5"/>
    <n v="0"/>
    <n v="369"/>
    <x v="1"/>
  </r>
  <r>
    <n v="1"/>
    <s v="NAMJEŠTAJ"/>
    <x v="1"/>
    <n v="103972"/>
    <s v="G9"/>
    <s v="STOL RADNI UN/160"/>
    <s v="09.97"/>
    <s v="KOM"/>
    <n v="1"/>
    <n v="922.5"/>
    <n v="922.5"/>
    <n v="0"/>
    <n v="369"/>
    <x v="1"/>
  </r>
  <r>
    <n v="1"/>
    <s v="NAMJEŠTAJ"/>
    <x v="1"/>
    <n v="103973"/>
    <s v="G9"/>
    <s v="STOL RADNI UN/160"/>
    <s v="09.97"/>
    <s v="KOM"/>
    <n v="1"/>
    <n v="922.5"/>
    <n v="922.5"/>
    <n v="0"/>
    <n v="369"/>
    <x v="1"/>
  </r>
  <r>
    <n v="1"/>
    <s v="NAMJEŠTAJ"/>
    <x v="1"/>
    <n v="103974"/>
    <s v="G9"/>
    <s v="STOL RADNI UN/160"/>
    <s v="09.97"/>
    <s v="KOM"/>
    <n v="1"/>
    <n v="922.5"/>
    <n v="922.5"/>
    <n v="0"/>
    <n v="369"/>
    <x v="1"/>
  </r>
  <r>
    <n v="1"/>
    <s v="NAMJEŠTAJ"/>
    <x v="1"/>
    <n v="103975"/>
    <s v="G9"/>
    <s v="STOL RADNI UN/160"/>
    <s v="09.97"/>
    <s v="KOM"/>
    <n v="1"/>
    <n v="922.5"/>
    <n v="922.5"/>
    <n v="0"/>
    <n v="369"/>
    <x v="1"/>
  </r>
  <r>
    <n v="1"/>
    <s v="NAMJEŠTAJ"/>
    <x v="1"/>
    <n v="103976"/>
    <s v="G9"/>
    <s v="STOL RADNI UN/160"/>
    <s v="09.97"/>
    <s v="KOM"/>
    <n v="1"/>
    <n v="922.5"/>
    <n v="922.5"/>
    <n v="0"/>
    <n v="369"/>
    <x v="1"/>
  </r>
  <r>
    <n v="1"/>
    <s v="NAMJEŠTAJ"/>
    <x v="1"/>
    <n v="103977"/>
    <s v="G9"/>
    <s v="STOL RADNI UN/160"/>
    <s v="09.97"/>
    <s v="KOM"/>
    <n v="1"/>
    <n v="922.5"/>
    <n v="922.5"/>
    <n v="0"/>
    <n v="369"/>
    <x v="1"/>
  </r>
  <r>
    <n v="1"/>
    <s v="NAMJEŠTAJ"/>
    <x v="1"/>
    <n v="103978"/>
    <s v="G9"/>
    <s v="STOL RADNI UN/160"/>
    <s v="09.97"/>
    <s v="KOM"/>
    <n v="1"/>
    <n v="922.5"/>
    <n v="922.5"/>
    <n v="0"/>
    <n v="369"/>
    <x v="1"/>
  </r>
  <r>
    <n v="1"/>
    <s v="NAMJEŠTAJ"/>
    <x v="1"/>
    <n v="103979"/>
    <s v="G9"/>
    <s v="STOL RADNI UN/160"/>
    <s v="09.97"/>
    <s v="KOM"/>
    <n v="1"/>
    <n v="922.5"/>
    <n v="922.5"/>
    <n v="0"/>
    <n v="369"/>
    <x v="1"/>
  </r>
  <r>
    <n v="1"/>
    <s v="NAMJEŠTAJ"/>
    <x v="1"/>
    <n v="103980"/>
    <s v="G9"/>
    <s v="STOL RADNI UN/160"/>
    <s v="09.97"/>
    <s v="KOM"/>
    <n v="1"/>
    <n v="922.5"/>
    <n v="922.5"/>
    <n v="0"/>
    <n v="369"/>
    <x v="1"/>
  </r>
  <r>
    <n v="1"/>
    <s v="NAMJEŠTAJ"/>
    <x v="1"/>
    <n v="103981"/>
    <s v="G9"/>
    <s v="STOL RADNI UN/160"/>
    <s v="09.97"/>
    <s v="KOM"/>
    <n v="1"/>
    <n v="922.5"/>
    <n v="922.5"/>
    <n v="0"/>
    <n v="369"/>
    <x v="1"/>
  </r>
  <r>
    <n v="1"/>
    <s v="NAMJEŠTAJ"/>
    <x v="1"/>
    <n v="103982"/>
    <s v="G9"/>
    <s v="STOLICA DRVENA (ŠTOKRL)"/>
    <s v="01.97"/>
    <s v="KOM"/>
    <n v="1"/>
    <n v="56.51"/>
    <n v="56.51"/>
    <n v="0"/>
    <n v="22.603999999999999"/>
    <x v="1"/>
  </r>
  <r>
    <n v="1"/>
    <s v="NAMJEŠTAJ"/>
    <x v="1"/>
    <n v="103984"/>
    <s v="G9"/>
    <s v="STOLICA DRVENA (ŠTOKRL)"/>
    <s v="01.97"/>
    <s v="KOM"/>
    <n v="1"/>
    <n v="56.51"/>
    <n v="56.51"/>
    <n v="0"/>
    <n v="22.603999999999999"/>
    <x v="1"/>
  </r>
  <r>
    <n v="1"/>
    <s v="NAMJEŠTAJ"/>
    <x v="1"/>
    <n v="103985"/>
    <s v="G9"/>
    <s v="STOLAC SMEĐI"/>
    <s v="09.97"/>
    <s v="KOM"/>
    <n v="1"/>
    <n v="250.2"/>
    <n v="250.2"/>
    <n v="0"/>
    <n v="100.08"/>
    <x v="1"/>
  </r>
  <r>
    <n v="1"/>
    <s v="NAMJEŠTAJ"/>
    <x v="1"/>
    <n v="103986"/>
    <s v="G9"/>
    <s v="STOLAC SMEĐI"/>
    <s v="09.97"/>
    <s v="KOM"/>
    <n v="1"/>
    <n v="250.2"/>
    <n v="250.2"/>
    <n v="0"/>
    <n v="100.08"/>
    <x v="1"/>
  </r>
  <r>
    <n v="1"/>
    <s v="NAMJEŠTAJ"/>
    <x v="1"/>
    <n v="103987"/>
    <s v="G9"/>
    <s v="STOLAC SMEĐI"/>
    <s v="09.97"/>
    <s v="KOM"/>
    <n v="1"/>
    <n v="250.2"/>
    <n v="250.2"/>
    <n v="0"/>
    <n v="100.08"/>
    <x v="1"/>
  </r>
  <r>
    <n v="1"/>
    <s v="NAMJEŠTAJ"/>
    <x v="1"/>
    <n v="103988"/>
    <s v="G9"/>
    <s v="STOLAC SMEĐI"/>
    <s v="09.97"/>
    <s v="KOM"/>
    <n v="1"/>
    <n v="250.2"/>
    <n v="250.2"/>
    <n v="0"/>
    <n v="100.08"/>
    <x v="1"/>
  </r>
  <r>
    <n v="1"/>
    <s v="NAMJEŠTAJ"/>
    <x v="1"/>
    <n v="103989"/>
    <s v="G9"/>
    <s v="STOLAC SMEĐI"/>
    <s v="09.97"/>
    <s v="KOM"/>
    <n v="1"/>
    <n v="250.2"/>
    <n v="250.2"/>
    <n v="0"/>
    <n v="100.08"/>
    <x v="1"/>
  </r>
  <r>
    <n v="1"/>
    <s v="NAMJEŠTAJ"/>
    <x v="1"/>
    <n v="103990"/>
    <s v="G9"/>
    <s v="STOLAC SMEĐI"/>
    <s v="09.97"/>
    <s v="KOM"/>
    <n v="1"/>
    <n v="250.2"/>
    <n v="250.2"/>
    <n v="0"/>
    <n v="100.08"/>
    <x v="1"/>
  </r>
  <r>
    <n v="1"/>
    <s v="NAMJEŠTAJ"/>
    <x v="1"/>
    <n v="103991"/>
    <s v="G9"/>
    <s v="STOLAC SMEĐI"/>
    <s v="09.97"/>
    <s v="KOM"/>
    <n v="1"/>
    <n v="250.2"/>
    <n v="250.2"/>
    <n v="0"/>
    <n v="100.08"/>
    <x v="1"/>
  </r>
  <r>
    <n v="1"/>
    <s v="NAMJEŠTAJ"/>
    <x v="1"/>
    <n v="103992"/>
    <s v="G9"/>
    <s v="STOLAC SMEĐI"/>
    <s v="09.97"/>
    <s v="KOM"/>
    <n v="1"/>
    <n v="250.2"/>
    <n v="250.2"/>
    <n v="0"/>
    <n v="100.08"/>
    <x v="1"/>
  </r>
  <r>
    <n v="1"/>
    <s v="NAMJEŠTAJ"/>
    <x v="1"/>
    <n v="103993"/>
    <s v="G9"/>
    <s v="STOLAC SMEĐI"/>
    <s v="09.97"/>
    <s v="KOM"/>
    <n v="1"/>
    <n v="250.2"/>
    <n v="250.2"/>
    <n v="0"/>
    <n v="100.08"/>
    <x v="1"/>
  </r>
  <r>
    <n v="1"/>
    <s v="NAMJEŠTAJ"/>
    <x v="1"/>
    <n v="103994"/>
    <s v="G9"/>
    <s v="STOLAC SMEĐI"/>
    <s v="09.97"/>
    <s v="KOM"/>
    <n v="1"/>
    <n v="250.2"/>
    <n v="250.2"/>
    <n v="0"/>
    <n v="100.08"/>
    <x v="1"/>
  </r>
  <r>
    <n v="1"/>
    <s v="NAMJEŠTAJ"/>
    <x v="1"/>
    <n v="103995"/>
    <s v="G9"/>
    <s v="STOLAC SMEĐI"/>
    <s v="09.97"/>
    <s v="KOM"/>
    <n v="1"/>
    <n v="250.2"/>
    <n v="250.2"/>
    <n v="0"/>
    <n v="100.08"/>
    <x v="1"/>
  </r>
  <r>
    <n v="1"/>
    <s v="NAMJEŠTAJ"/>
    <x v="1"/>
    <n v="103996"/>
    <s v="G9"/>
    <s v="STOLAC SMEĐI"/>
    <s v="09.97"/>
    <s v="KOM"/>
    <n v="1"/>
    <n v="250.2"/>
    <n v="250.2"/>
    <n v="0"/>
    <n v="100.08"/>
    <x v="1"/>
  </r>
  <r>
    <n v="1"/>
    <s v="NAMJEŠTAJ"/>
    <x v="1"/>
    <n v="103997"/>
    <s v="G9"/>
    <s v="STOLAC SMEĐI"/>
    <s v="09.97"/>
    <s v="KOM"/>
    <n v="1"/>
    <n v="250.2"/>
    <n v="250.2"/>
    <n v="0"/>
    <n v="100.08"/>
    <x v="1"/>
  </r>
  <r>
    <n v="1"/>
    <s v="NAMJEŠTAJ"/>
    <x v="1"/>
    <n v="103998"/>
    <s v="G9"/>
    <s v="STOLAC SMEĐI"/>
    <s v="09.97"/>
    <s v="KOM"/>
    <n v="1"/>
    <n v="250.2"/>
    <n v="250.2"/>
    <n v="0"/>
    <n v="100.08"/>
    <x v="1"/>
  </r>
  <r>
    <n v="1"/>
    <s v="NAMJEŠTAJ"/>
    <x v="1"/>
    <n v="103999"/>
    <s v="G9"/>
    <s v="STOLAC SMEĐI"/>
    <s v="09.97"/>
    <s v="KOM"/>
    <n v="1"/>
    <n v="250.2"/>
    <n v="250.2"/>
    <n v="0"/>
    <n v="100.08"/>
    <x v="1"/>
  </r>
  <r>
    <n v="1"/>
    <s v="NAMJEŠTAJ"/>
    <x v="1"/>
    <n v="104000"/>
    <s v="G9"/>
    <s v="STOLAC SMEĐI"/>
    <s v="09.97"/>
    <s v="KOM"/>
    <n v="1"/>
    <n v="250.2"/>
    <n v="250.2"/>
    <n v="0"/>
    <n v="100.08"/>
    <x v="1"/>
  </r>
  <r>
    <n v="1"/>
    <s v="NAMJEŠTAJ"/>
    <x v="1"/>
    <n v="104001"/>
    <s v="G9"/>
    <s v="STOLAC SMEĐI"/>
    <s v="09.97"/>
    <s v="KOM"/>
    <n v="1"/>
    <n v="250.2"/>
    <n v="250.2"/>
    <n v="0"/>
    <n v="100.08"/>
    <x v="1"/>
  </r>
  <r>
    <n v="1"/>
    <s v="NAMJEŠTAJ"/>
    <x v="1"/>
    <n v="104002"/>
    <s v="G9"/>
    <s v="STOLAC SMEĐI"/>
    <s v="09.97"/>
    <s v="KOM"/>
    <n v="1"/>
    <n v="250.2"/>
    <n v="250.2"/>
    <n v="0"/>
    <n v="100.08"/>
    <x v="1"/>
  </r>
  <r>
    <n v="1"/>
    <s v="NAMJEŠTAJ"/>
    <x v="1"/>
    <n v="104003"/>
    <s v="G9"/>
    <s v="STOLAC SMEĐI"/>
    <s v="09.97"/>
    <s v="KOM"/>
    <n v="1"/>
    <n v="250.2"/>
    <n v="250.2"/>
    <n v="0"/>
    <n v="100.08"/>
    <x v="1"/>
  </r>
  <r>
    <n v="1"/>
    <s v="NAMJEŠTAJ"/>
    <x v="1"/>
    <n v="104004"/>
    <s v="G9"/>
    <s v="STOLAC SMEĐI"/>
    <s v="09.97"/>
    <s v="KOM"/>
    <n v="1"/>
    <n v="250.2"/>
    <n v="250.2"/>
    <n v="0"/>
    <n v="100.08"/>
    <x v="1"/>
  </r>
  <r>
    <n v="1"/>
    <s v="NAMJEŠTAJ"/>
    <x v="1"/>
    <n v="104005"/>
    <s v="G9"/>
    <s v="STOLAC SMEĐI"/>
    <s v="09.97"/>
    <s v="KOM"/>
    <n v="1"/>
    <n v="250.2"/>
    <n v="250.2"/>
    <n v="0"/>
    <n v="100.08"/>
    <x v="1"/>
  </r>
  <r>
    <n v="1"/>
    <s v="NAMJEŠTAJ"/>
    <x v="1"/>
    <n v="104006"/>
    <s v="G9"/>
    <s v="STOLAC SMEĐI"/>
    <s v="09.97"/>
    <s v="KOM"/>
    <n v="1"/>
    <n v="250.2"/>
    <n v="250.2"/>
    <n v="0"/>
    <n v="100.08"/>
    <x v="1"/>
  </r>
  <r>
    <n v="1"/>
    <s v="NAMJEŠTAJ"/>
    <x v="1"/>
    <n v="104007"/>
    <s v="G9"/>
    <s v="STOLAC SMEĐI"/>
    <s v="09.97"/>
    <s v="KOM"/>
    <n v="1"/>
    <n v="250.2"/>
    <n v="250.2"/>
    <n v="0"/>
    <n v="100.08"/>
    <x v="1"/>
  </r>
  <r>
    <n v="1"/>
    <s v="NAMJEŠTAJ"/>
    <x v="1"/>
    <n v="104008"/>
    <s v="G9"/>
    <s v="STOLAC SMEĐI"/>
    <s v="09.97"/>
    <s v="KOM"/>
    <n v="1"/>
    <n v="250.2"/>
    <n v="250.2"/>
    <n v="0"/>
    <n v="100.08"/>
    <x v="1"/>
  </r>
  <r>
    <n v="1"/>
    <s v="NAMJEŠTAJ"/>
    <x v="1"/>
    <n v="104009"/>
    <s v="G9"/>
    <s v="STOLAC SMEĐI"/>
    <s v="09.97"/>
    <s v="KOM"/>
    <n v="1"/>
    <n v="250.2"/>
    <n v="250.2"/>
    <n v="0"/>
    <n v="100.08"/>
    <x v="1"/>
  </r>
  <r>
    <n v="1"/>
    <s v="NAMJEŠTAJ"/>
    <x v="1"/>
    <n v="104010"/>
    <s v="G9"/>
    <s v="STOLAC SMEĐI"/>
    <s v="09.97"/>
    <s v="KOM"/>
    <n v="1"/>
    <n v="250.2"/>
    <n v="250.2"/>
    <n v="0"/>
    <n v="100.08"/>
    <x v="1"/>
  </r>
  <r>
    <n v="1"/>
    <s v="NAMJEŠTAJ"/>
    <x v="1"/>
    <n v="104011"/>
    <s v="G9"/>
    <s v="STOLAC SMEĐI"/>
    <s v="09.97"/>
    <s v="KOM"/>
    <n v="1"/>
    <n v="250.2"/>
    <n v="250.2"/>
    <n v="0"/>
    <n v="100.08"/>
    <x v="1"/>
  </r>
  <r>
    <n v="1"/>
    <s v="NAMJEŠTAJ"/>
    <x v="1"/>
    <n v="104012"/>
    <s v="G9"/>
    <s v="STOLAC SMEĐI"/>
    <s v="09.97"/>
    <s v="KOM"/>
    <n v="1"/>
    <n v="250.2"/>
    <n v="250.2"/>
    <n v="0"/>
    <n v="100.08"/>
    <x v="1"/>
  </r>
  <r>
    <n v="1"/>
    <s v="NAMJEŠTAJ"/>
    <x v="1"/>
    <n v="104013"/>
    <s v="G9"/>
    <s v="STOLAC SMEĐI"/>
    <s v="09.97"/>
    <s v="KOM"/>
    <n v="1"/>
    <n v="250.2"/>
    <n v="250.2"/>
    <n v="0"/>
    <n v="100.08"/>
    <x v="1"/>
  </r>
  <r>
    <n v="1"/>
    <s v="NAMJEŠTAJ"/>
    <x v="1"/>
    <n v="104014"/>
    <s v="G9"/>
    <s v="STOLAC SMEĐI"/>
    <s v="09.97"/>
    <s v="KOM"/>
    <n v="1"/>
    <n v="250.2"/>
    <n v="250.2"/>
    <n v="0"/>
    <n v="100.08"/>
    <x v="1"/>
  </r>
  <r>
    <n v="1"/>
    <s v="NAMJEŠTAJ"/>
    <x v="1"/>
    <n v="104015"/>
    <s v="G9"/>
    <s v="STOLAC SMEĐI 5340"/>
    <s v="09.97"/>
    <s v="KOM"/>
    <n v="1"/>
    <n v="498.6"/>
    <n v="498.6"/>
    <n v="0"/>
    <n v="199.44000000000003"/>
    <x v="1"/>
  </r>
  <r>
    <n v="1"/>
    <s v="NAMJEŠTAJ"/>
    <x v="1"/>
    <n v="104016"/>
    <s v="G9"/>
    <s v="STOLIĆ KLUB 120x60x45"/>
    <s v="09.09"/>
    <s v="KOM"/>
    <n v="1"/>
    <n v="940.95"/>
    <n v="852.74"/>
    <n v="88.21"/>
    <n v="376.38000000000005"/>
    <x v="1"/>
  </r>
  <r>
    <n v="1"/>
    <s v="NAMJEŠTAJ"/>
    <x v="1"/>
    <n v="104017"/>
    <s v="G9"/>
    <s v="ORMARIĆ OGLASNI120x10x104"/>
    <s v="09.09"/>
    <s v="KOM"/>
    <n v="1"/>
    <n v="2112.16"/>
    <n v="1914.15"/>
    <n v="198.01"/>
    <n v="844.86400000000003"/>
    <x v="1"/>
  </r>
  <r>
    <n v="1"/>
    <s v="NAMJEŠTAJ"/>
    <x v="1"/>
    <n v="104018"/>
    <s v="G9"/>
    <s v="ORMARIĆ OGLASNI120x10x104"/>
    <s v="09.09"/>
    <s v="KOM"/>
    <n v="1"/>
    <n v="2112.16"/>
    <n v="1914.15"/>
    <n v="198.01"/>
    <n v="844.86400000000003"/>
    <x v="1"/>
  </r>
  <r>
    <n v="1"/>
    <s v="NAMJEŠTAJ"/>
    <x v="1"/>
    <n v="104019"/>
    <s v="G9"/>
    <s v="ORMARIĆ PM 35"/>
    <s v="02.04"/>
    <s v="KOM"/>
    <n v="1"/>
    <n v="442.6"/>
    <n v="442.6"/>
    <n v="0"/>
    <n v="177.04000000000002"/>
    <x v="1"/>
  </r>
  <r>
    <n v="1"/>
    <s v="NAMJEŠTAJ"/>
    <x v="1"/>
    <n v="104020"/>
    <s v="G9"/>
    <s v="ORMARIĆ 80"/>
    <s v="02.04"/>
    <s v="KOM"/>
    <n v="1"/>
    <n v="803.31"/>
    <n v="803.31"/>
    <n v="0"/>
    <n v="321.32400000000001"/>
    <x v="1"/>
  </r>
  <r>
    <n v="1"/>
    <s v="NAMJEŠTAJ"/>
    <x v="1"/>
    <n v="104027"/>
    <s v="G9"/>
    <s v="KUHINJSKI ELEMENTI DONJI"/>
    <s v="01.01"/>
    <s v="KOM"/>
    <n v="1"/>
    <n v="10255"/>
    <n v="10255"/>
    <n v="0"/>
    <n v="4102"/>
    <x v="1"/>
  </r>
  <r>
    <n v="1"/>
    <s v="NAMJEŠTAJ"/>
    <x v="1"/>
    <n v="104028"/>
    <s v="G9"/>
    <s v="KUHINJSKI ELEMENTI GORNJI"/>
    <s v="01.01"/>
    <s v="KOM"/>
    <n v="1"/>
    <n v="4395"/>
    <n v="4395"/>
    <n v="0"/>
    <n v="1758"/>
    <x v="1"/>
  </r>
  <r>
    <n v="1"/>
    <s v="NAMJEŠTAJ"/>
    <x v="1"/>
    <n v="104029"/>
    <s v="G9"/>
    <s v="STOLICA DRVENA S NASLONOM"/>
    <s v="01.97"/>
    <s v="KOM"/>
    <n v="1"/>
    <n v="200"/>
    <n v="200"/>
    <n v="0"/>
    <n v="80"/>
    <x v="1"/>
  </r>
  <r>
    <n v="1"/>
    <s v="NAMJEŠTAJ"/>
    <x v="1"/>
    <n v="104030"/>
    <s v="G9"/>
    <s v="POLICA ZA REGIST. SKAJ"/>
    <s v="01.97"/>
    <s v="KOM"/>
    <n v="1"/>
    <n v="565.22"/>
    <n v="565.22"/>
    <n v="0"/>
    <n v="226.08800000000002"/>
    <x v="1"/>
  </r>
  <r>
    <n v="1"/>
    <s v="NAMJEŠTAJ"/>
    <x v="1"/>
    <n v="104154"/>
    <s v="G1"/>
    <s v="STOLAC UREDSKI"/>
    <n v="12.11"/>
    <s v="KOM"/>
    <n v="1"/>
    <n v="1135.78"/>
    <n v="709.85"/>
    <n v="425.93"/>
    <n v="454.31200000000001"/>
    <x v="1"/>
  </r>
  <r>
    <n v="1"/>
    <s v="NAMJEŠTAJ"/>
    <x v="1"/>
    <n v="104174"/>
    <s v="G9"/>
    <s v="LADIČAR"/>
    <s v="01.10"/>
    <s v="KOM"/>
    <n v="1"/>
    <n v="1118.23"/>
    <n v="966.81"/>
    <n v="151.41999999999999"/>
    <n v="447.29200000000003"/>
    <x v="1"/>
  </r>
  <r>
    <n v="1"/>
    <s v="NAMJEŠTAJ"/>
    <x v="1"/>
    <n v="104175"/>
    <s v="G9"/>
    <s v="POLIČAR ZIDNI"/>
    <s v="05.09"/>
    <s v="KOM"/>
    <n v="1"/>
    <n v="1464"/>
    <n v="1387.75"/>
    <n v="76.25"/>
    <n v="585.6"/>
    <x v="1"/>
  </r>
  <r>
    <n v="1"/>
    <s v="NAMJEŠTAJ"/>
    <x v="1"/>
    <n v="104176"/>
    <s v="G9"/>
    <s v="ORMAR GARDEROBNI"/>
    <s v="05.09"/>
    <s v="KOM"/>
    <n v="1"/>
    <n v="3660"/>
    <n v="3469.38"/>
    <n v="190.62"/>
    <n v="1464"/>
    <x v="1"/>
  </r>
  <r>
    <n v="1"/>
    <s v="NAMJEŠTAJ"/>
    <x v="1"/>
    <n v="104177"/>
    <s v="G9"/>
    <s v="ORMAR ZA KNJIGE 142x40x22"/>
    <s v="05.09"/>
    <s v="KOM"/>
    <n v="1"/>
    <n v="4880"/>
    <n v="4625.83"/>
    <n v="254.17"/>
    <n v="1952"/>
    <x v="1"/>
  </r>
  <r>
    <n v="1"/>
    <s v="NAMJEŠTAJ"/>
    <x v="1"/>
    <n v="104178"/>
    <s v="G9"/>
    <s v="ORMAR ZA KNJIGE 142x40x22"/>
    <s v="05.09"/>
    <s v="KOM"/>
    <n v="1"/>
    <n v="4880"/>
    <n v="4625.83"/>
    <n v="254.17"/>
    <n v="1952"/>
    <x v="1"/>
  </r>
  <r>
    <n v="1"/>
    <s v="NAMJEŠTAJ"/>
    <x v="1"/>
    <n v="104179"/>
    <s v="G9"/>
    <s v="ORMAR ZA KNJIGE 142x40x22"/>
    <s v="05.09"/>
    <s v="KOM"/>
    <n v="1"/>
    <n v="4880"/>
    <n v="4625.83"/>
    <n v="254.17"/>
    <n v="1952"/>
    <x v="1"/>
  </r>
  <r>
    <n v="1"/>
    <s v="NAMJEŠTAJ"/>
    <x v="1"/>
    <n v="104180"/>
    <s v="G9"/>
    <s v="ORMAR 100x64x150 S KLIZN."/>
    <n v="11.08"/>
    <s v="KOM"/>
    <n v="1"/>
    <n v="1964.2"/>
    <n v="1964.2"/>
    <n v="0"/>
    <n v="785.68000000000006"/>
    <x v="1"/>
  </r>
  <r>
    <n v="1"/>
    <s v="NAMJEŠTAJ"/>
    <x v="1"/>
    <n v="104181"/>
    <s v="G9"/>
    <s v="ORMAR 100x64x150 S KLIZN."/>
    <n v="11.08"/>
    <s v="KOM"/>
    <n v="1"/>
    <n v="1964.2"/>
    <n v="1964.2"/>
    <n v="0"/>
    <n v="785.68000000000006"/>
    <x v="1"/>
  </r>
  <r>
    <n v="1"/>
    <s v="NAMJEŠTAJ"/>
    <x v="1"/>
    <n v="104182"/>
    <s v="G9"/>
    <s v="FOTELJA KLUB NISKA CRNA"/>
    <n v="11.08"/>
    <s v="KOM"/>
    <n v="1"/>
    <n v="1149.8499999999999"/>
    <n v="1149.8399999999999"/>
    <n v="0.01"/>
    <n v="459.94"/>
    <x v="1"/>
  </r>
  <r>
    <n v="1"/>
    <s v="NAMJEŠTAJ"/>
    <x v="1"/>
    <n v="104183"/>
    <s v="G9"/>
    <s v="FOTELJA KLUB NISKA CRNA"/>
    <n v="11.08"/>
    <s v="KOM"/>
    <n v="1"/>
    <n v="1149.8499999999999"/>
    <n v="1149.8399999999999"/>
    <n v="0.01"/>
    <n v="459.94"/>
    <x v="1"/>
  </r>
  <r>
    <n v="1"/>
    <s v="NAMJEŠTAJ"/>
    <x v="1"/>
    <n v="104184"/>
    <s v="G9"/>
    <s v="STOLIĆ POKRETNI 60x60x50"/>
    <n v="11.08"/>
    <s v="KOM"/>
    <n v="1"/>
    <n v="3184.2"/>
    <n v="3184.2"/>
    <n v="0"/>
    <n v="1273.68"/>
    <x v="1"/>
  </r>
  <r>
    <n v="1"/>
    <s v="NAMJEŠTAJ"/>
    <x v="1"/>
    <n v="104185"/>
    <s v="G9"/>
    <s v="STOL RADNI 220x75x75+LAD."/>
    <n v="11.08"/>
    <s v="KOM"/>
    <n v="1"/>
    <n v="10967.8"/>
    <n v="10967.8"/>
    <n v="0"/>
    <n v="4387.12"/>
    <x v="1"/>
  </r>
  <r>
    <n v="1"/>
    <s v="NAMJEŠTAJ"/>
    <x v="1"/>
    <n v="104186"/>
    <s v="G9"/>
    <s v="STOL PISAĆI"/>
    <n v="1.97"/>
    <s v="KOM"/>
    <n v="1"/>
    <n v="616.61"/>
    <n v="616.61"/>
    <n v="0"/>
    <n v="246.64400000000001"/>
    <x v="1"/>
  </r>
  <r>
    <n v="1"/>
    <s v="NAMJEŠTAJ"/>
    <x v="1"/>
    <n v="104189"/>
    <s v="G9"/>
    <s v="LADIČAR UREDSKI"/>
    <n v="12.13"/>
    <s v="KOM"/>
    <n v="1"/>
    <n v="1000"/>
    <n v="375"/>
    <n v="625"/>
    <n v="625"/>
    <x v="0"/>
  </r>
  <r>
    <n v="1"/>
    <s v="NAMJEŠTAJ"/>
    <x v="1"/>
    <n v="104233"/>
    <s v="G9"/>
    <s v="STOL UREDSKI 140x80x75"/>
    <s v="01.10"/>
    <s v="KOM"/>
    <n v="1"/>
    <n v="1633.82"/>
    <n v="1412.59"/>
    <n v="221.23"/>
    <n v="653.52800000000002"/>
    <x v="1"/>
  </r>
  <r>
    <n v="1"/>
    <s v="NAMJEŠTAJ"/>
    <x v="1"/>
    <n v="104234"/>
    <s v="G9"/>
    <s v="STOL UREDSKI 140x80x75"/>
    <s v="01.10"/>
    <s v="KOM"/>
    <n v="1"/>
    <n v="1633.82"/>
    <n v="1412.59"/>
    <n v="221.23"/>
    <n v="653.52800000000002"/>
    <x v="1"/>
  </r>
  <r>
    <n v="1"/>
    <s v="NAMJEŠTAJ"/>
    <x v="1"/>
    <n v="104235"/>
    <s v="G9"/>
    <s v="STOLICA HRAST DRVENA"/>
    <s v="01.97"/>
    <s v="KOM"/>
    <n v="1"/>
    <n v="326.85000000000002"/>
    <n v="326.85000000000002"/>
    <n v="0"/>
    <n v="130.74"/>
    <x v="1"/>
  </r>
  <r>
    <n v="1"/>
    <s v="NAMJEŠTAJ"/>
    <x v="1"/>
    <n v="104254"/>
    <s v="G9"/>
    <s v="ORMAR NISKI ZA ZBIRKU"/>
    <s v="01.97"/>
    <s v="KOM"/>
    <n v="1"/>
    <n v="847.85"/>
    <n v="847.85"/>
    <n v="0"/>
    <n v="339.14000000000004"/>
    <x v="1"/>
  </r>
  <r>
    <n v="1"/>
    <s v="NAMJEŠTAJ"/>
    <x v="1"/>
    <n v="104255"/>
    <s v="G9"/>
    <s v="ORMAR NISKI ZA ZBIRKU"/>
    <s v="01.97"/>
    <s v="KOM"/>
    <n v="1"/>
    <n v="847.85"/>
    <n v="847.85"/>
    <n v="0"/>
    <n v="339.14000000000004"/>
    <x v="1"/>
  </r>
  <r>
    <n v="1"/>
    <s v="NAMJEŠTAJ"/>
    <x v="1"/>
    <n v="104256"/>
    <s v="G9"/>
    <s v="ORMAR NISKI ZA ZBIRKU"/>
    <s v="01.97"/>
    <s v="KOM"/>
    <n v="1"/>
    <n v="847.85"/>
    <n v="847.85"/>
    <n v="0"/>
    <n v="339.14000000000004"/>
    <x v="1"/>
  </r>
  <r>
    <n v="1"/>
    <s v="NAMJEŠTAJ"/>
    <x v="1"/>
    <n v="104257"/>
    <s v="G9"/>
    <s v="ORMAR"/>
    <s v="02.04"/>
    <s v="KOM"/>
    <n v="1"/>
    <n v="22500.46"/>
    <n v="22500.46"/>
    <n v="0"/>
    <n v="9000.1839999999993"/>
    <x v="1"/>
  </r>
  <r>
    <n v="1"/>
    <s v="NAMJEŠTAJ"/>
    <x v="1"/>
    <n v="104258"/>
    <s v="G9"/>
    <s v="STOL CRTAĆI STAKLENI"/>
    <s v="01.97"/>
    <s v="KOM"/>
    <n v="1"/>
    <n v="500"/>
    <n v="500"/>
    <n v="0"/>
    <n v="200"/>
    <x v="1"/>
  </r>
  <r>
    <n v="1"/>
    <s v="NAMJEŠTAJ"/>
    <x v="1"/>
    <n v="104265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66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67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68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69"/>
    <s v="G9"/>
    <s v="STOLAC KONFER. CRNI"/>
    <s v="05.07"/>
    <s v="KOM"/>
    <n v="1"/>
    <n v="178.22"/>
    <n v="178.22"/>
    <n v="0"/>
    <n v="71.287999999999997"/>
    <x v="1"/>
  </r>
  <r>
    <n v="1"/>
    <s v="NAMJEŠTAJ"/>
    <x v="1"/>
    <n v="104270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71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72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73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74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76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77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78"/>
    <s v="G9"/>
    <s v="STOLAC KONFER. CRNI"/>
    <s v="05.07"/>
    <s v="KOM"/>
    <n v="1"/>
    <n v="178.22"/>
    <n v="178.22"/>
    <n v="0"/>
    <n v="71.287999999999997"/>
    <x v="1"/>
  </r>
  <r>
    <n v="1"/>
    <s v="NAMJEŠTAJ"/>
    <x v="1"/>
    <n v="104279"/>
    <s v="G9"/>
    <s v="STOLAC KONFER. CRNI"/>
    <s v="05.07"/>
    <s v="KOM"/>
    <n v="1"/>
    <n v="178.22"/>
    <n v="178.22"/>
    <n v="0"/>
    <n v="71.287999999999997"/>
    <x v="1"/>
  </r>
  <r>
    <n v="1"/>
    <s v="NAMJEŠTAJ"/>
    <x v="1"/>
    <n v="104280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81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82"/>
    <s v="G9"/>
    <s v="STOLAC KONF."/>
    <s v="05.06"/>
    <s v="KOM"/>
    <n v="1"/>
    <n v="178.22"/>
    <n v="178.22"/>
    <n v="0"/>
    <n v="71.287999999999997"/>
    <x v="1"/>
  </r>
  <r>
    <n v="1"/>
    <s v="NAMJEŠTAJ"/>
    <x v="1"/>
    <n v="104283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84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85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86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87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88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89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90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91"/>
    <s v="G9"/>
    <s v="STOLAC KONFER. CRNI"/>
    <s v="05.07"/>
    <s v="KOM"/>
    <n v="1"/>
    <n v="178.22"/>
    <n v="178.22"/>
    <n v="0"/>
    <n v="71.287999999999997"/>
    <x v="1"/>
  </r>
  <r>
    <n v="1"/>
    <s v="NAMJEŠTAJ"/>
    <x v="1"/>
    <n v="104292"/>
    <s v="G9"/>
    <s v="STOLAC METALNI S"/>
    <n v="10.98"/>
    <s v="KOM"/>
    <n v="1"/>
    <n v="384.3"/>
    <n v="384.3"/>
    <n v="0"/>
    <n v="153.72000000000003"/>
    <x v="1"/>
  </r>
  <r>
    <n v="1"/>
    <s v="NAMJEŠTAJ"/>
    <x v="1"/>
    <n v="104293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94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04295"/>
    <s v="G9"/>
    <s v="KLUPA ŠKOLSKA"/>
    <s v="05.07"/>
    <s v="KOM"/>
    <n v="1"/>
    <n v="528.41999999999996"/>
    <n v="528.41999999999996"/>
    <n v="0"/>
    <n v="211.36799999999999"/>
    <x v="1"/>
  </r>
  <r>
    <n v="1"/>
    <s v="NAMJEŠTAJ"/>
    <x v="1"/>
    <n v="104296"/>
    <s v="G9"/>
    <s v="STOL 160X160(PLOČA BUKVA)"/>
    <n v="10.98"/>
    <s v="KOM"/>
    <n v="1"/>
    <n v="1342"/>
    <n v="1342"/>
    <n v="0"/>
    <n v="536.80000000000007"/>
    <x v="1"/>
  </r>
  <r>
    <n v="1"/>
    <s v="NAMJEŠTAJ"/>
    <x v="1"/>
    <n v="104297"/>
    <s v="G9"/>
    <s v="STOL 120X60(PLOČA BUKVA)"/>
    <n v="10.98"/>
    <s v="KOM"/>
    <n v="1"/>
    <n v="1159"/>
    <n v="1159"/>
    <n v="0"/>
    <n v="463.6"/>
    <x v="1"/>
  </r>
  <r>
    <n v="1"/>
    <s v="NAMJEŠTAJ"/>
    <x v="1"/>
    <n v="104298"/>
    <s v="G9"/>
    <s v="STOL 160X160(PLOČA BUKVA)"/>
    <n v="10.98"/>
    <s v="KOM"/>
    <n v="1"/>
    <n v="1342"/>
    <n v="1342"/>
    <n v="0"/>
    <n v="536.80000000000007"/>
    <x v="1"/>
  </r>
  <r>
    <n v="1"/>
    <s v="NAMJEŠTAJ"/>
    <x v="1"/>
    <n v="104299"/>
    <s v="G9"/>
    <s v="STOL 160X160(PLOČA BUKVA)"/>
    <n v="10.98"/>
    <s v="KOM"/>
    <n v="1"/>
    <n v="1342"/>
    <n v="1342"/>
    <n v="0"/>
    <n v="536.80000000000007"/>
    <x v="1"/>
  </r>
  <r>
    <n v="1"/>
    <s v="NAMJEŠTAJ"/>
    <x v="1"/>
    <n v="104300"/>
    <s v="G9"/>
    <s v="KLUPA ŠKOLSKA"/>
    <s v="05.07"/>
    <s v="KOM"/>
    <n v="1"/>
    <n v="528.41999999999996"/>
    <n v="528.41999999999996"/>
    <n v="0"/>
    <n v="211.36799999999999"/>
    <x v="1"/>
  </r>
  <r>
    <n v="1"/>
    <s v="NAMJEŠTAJ"/>
    <x v="1"/>
    <n v="104301"/>
    <s v="G9"/>
    <s v="STOL 160X160(PLOČA BUKVA)"/>
    <n v="10.98"/>
    <s v="KOM"/>
    <n v="1"/>
    <n v="1342"/>
    <n v="1342"/>
    <n v="0"/>
    <n v="536.80000000000007"/>
    <x v="1"/>
  </r>
  <r>
    <n v="1"/>
    <s v="NAMJEŠTAJ"/>
    <x v="1"/>
    <n v="104302"/>
    <s v="G9"/>
    <s v="KLUPA ŠKOLSKA"/>
    <s v="05.07"/>
    <s v="KOM"/>
    <n v="1"/>
    <n v="528.41"/>
    <n v="528.41"/>
    <n v="0"/>
    <n v="211.364"/>
    <x v="1"/>
  </r>
  <r>
    <n v="1"/>
    <s v="NAMJEŠTAJ"/>
    <x v="1"/>
    <n v="104303"/>
    <s v="G9"/>
    <s v="STOL 160X160(PLOČA BUKVA)"/>
    <n v="10.98"/>
    <s v="KOM"/>
    <n v="1"/>
    <n v="1342"/>
    <n v="1342"/>
    <n v="0"/>
    <n v="536.80000000000007"/>
    <x v="1"/>
  </r>
  <r>
    <n v="1"/>
    <s v="NAMJEŠTAJ"/>
    <x v="1"/>
    <n v="104304"/>
    <s v="G9"/>
    <s v="STOL 160X160(PLOČA BUKVA)"/>
    <n v="10.98"/>
    <s v="KOM"/>
    <n v="1"/>
    <n v="1342"/>
    <n v="1342"/>
    <n v="0"/>
    <n v="536.80000000000007"/>
    <x v="1"/>
  </r>
  <r>
    <n v="1"/>
    <s v="NAMJEŠTAJ"/>
    <x v="1"/>
    <n v="104305"/>
    <s v="G9"/>
    <s v="STOL 160X160(PLOČA BUKVA)"/>
    <n v="10.98"/>
    <s v="KOM"/>
    <n v="1"/>
    <n v="1342"/>
    <n v="1342"/>
    <n v="0"/>
    <n v="536.80000000000007"/>
    <x v="1"/>
  </r>
  <r>
    <n v="1"/>
    <s v="NAMJEŠTAJ"/>
    <x v="1"/>
    <n v="104306"/>
    <s v="G9"/>
    <s v="STOL 160X160(PLOČA BUKVA)"/>
    <n v="10.98"/>
    <s v="KOM"/>
    <n v="1"/>
    <n v="1342"/>
    <n v="1342"/>
    <n v="0"/>
    <n v="536.80000000000007"/>
    <x v="1"/>
  </r>
  <r>
    <n v="1"/>
    <s v="NAMJEŠTAJ"/>
    <x v="1"/>
    <n v="104307"/>
    <s v="G9"/>
    <s v="STOL 160X160(PLOČA BUKVA)"/>
    <n v="10.98"/>
    <s v="KOM"/>
    <n v="1"/>
    <n v="1342"/>
    <n v="1342"/>
    <n v="0"/>
    <n v="536.80000000000007"/>
    <x v="1"/>
  </r>
  <r>
    <n v="1"/>
    <s v="NAMJEŠTAJ"/>
    <x v="1"/>
    <n v="104308"/>
    <s v="G9"/>
    <s v="STOL 160X160(PLOČA BUKVA)"/>
    <n v="10.98"/>
    <s v="KOM"/>
    <n v="1"/>
    <n v="1342"/>
    <n v="1342"/>
    <n v="0"/>
    <n v="536.80000000000007"/>
    <x v="1"/>
  </r>
  <r>
    <n v="1"/>
    <s v="NAMJEŠTAJ"/>
    <x v="1"/>
    <n v="104311"/>
    <s v="G9"/>
    <s v="STOLICA DRVENA (ŠTOKRL)"/>
    <s v="01.97"/>
    <s v="KOM"/>
    <n v="1"/>
    <n v="56.51"/>
    <n v="56.51"/>
    <n v="0"/>
    <n v="22.603999999999999"/>
    <x v="1"/>
  </r>
  <r>
    <n v="1"/>
    <s v="NAMJEŠTAJ"/>
    <x v="1"/>
    <n v="104312"/>
    <s v="G9"/>
    <s v="STALAK ZA TV SAMSUNG"/>
    <n v="10.98"/>
    <s v="KOM"/>
    <n v="1"/>
    <n v="1442.96"/>
    <n v="1442.96"/>
    <n v="0"/>
    <n v="577.18400000000008"/>
    <x v="1"/>
  </r>
  <r>
    <n v="1"/>
    <s v="NAMJEŠTAJ"/>
    <x v="1"/>
    <n v="104315"/>
    <s v="G9"/>
    <s v="STOLICA DRVENA (ŠTOKRL)"/>
    <s v="01.97"/>
    <s v="KOM"/>
    <n v="1"/>
    <n v="56.51"/>
    <n v="56.51"/>
    <n v="0"/>
    <n v="22.603999999999999"/>
    <x v="1"/>
  </r>
  <r>
    <n v="1"/>
    <s v="NAMJEŠTAJ"/>
    <x v="1"/>
    <n v="104316"/>
    <s v="G9"/>
    <s v="STOLICA DRVENA (ŠTOKRL)"/>
    <s v="01.97"/>
    <s v="KOM"/>
    <n v="1"/>
    <n v="56.51"/>
    <n v="56.51"/>
    <n v="0"/>
    <n v="22.603999999999999"/>
    <x v="1"/>
  </r>
  <r>
    <n v="1"/>
    <s v="NAMJEŠTAJ"/>
    <x v="1"/>
    <n v="104317"/>
    <s v="G9"/>
    <s v="ORMAR ZA NACRTE DRVENI"/>
    <s v="01.97"/>
    <s v="KOM"/>
    <n v="1"/>
    <n v="565.22"/>
    <n v="565.22"/>
    <n v="0"/>
    <n v="226.08800000000002"/>
    <x v="1"/>
  </r>
  <r>
    <n v="1"/>
    <s v="NAMJEŠTAJ"/>
    <x v="1"/>
    <n v="104318"/>
    <s v="G9"/>
    <s v="ORMAR ZA NACRTE DRVENI"/>
    <s v="01.97"/>
    <s v="KOM"/>
    <n v="1"/>
    <n v="565.22"/>
    <n v="565.22"/>
    <n v="0"/>
    <n v="226.08800000000002"/>
    <x v="1"/>
  </r>
  <r>
    <n v="1"/>
    <s v="NAMJEŠTAJ"/>
    <x v="1"/>
    <n v="104319"/>
    <s v="G9"/>
    <s v="ORMAR ZA NACRTE DRVENI"/>
    <s v="01.97"/>
    <s v="KOM"/>
    <n v="1"/>
    <n v="565.22"/>
    <n v="565.22"/>
    <n v="0"/>
    <n v="226.08800000000002"/>
    <x v="1"/>
  </r>
  <r>
    <n v="1"/>
    <s v="NAMJEŠTAJ"/>
    <x v="1"/>
    <n v="104320"/>
    <s v="G9"/>
    <s v="ORMAR ON5 ZA NACRT. METAL"/>
    <s v="01.97"/>
    <s v="KOM"/>
    <n v="1"/>
    <n v="4347.72"/>
    <n v="4347.72"/>
    <n v="0"/>
    <n v="1739.0880000000002"/>
    <x v="1"/>
  </r>
  <r>
    <n v="1"/>
    <s v="NAMJEŠTAJ"/>
    <x v="1"/>
    <n v="104321"/>
    <s v="G9"/>
    <s v="ORMAR ZA NACRTE DRVENI"/>
    <s v="01.97"/>
    <s v="KOM"/>
    <n v="1"/>
    <n v="565.22"/>
    <n v="565.22"/>
    <n v="0"/>
    <n v="226.08800000000002"/>
    <x v="1"/>
  </r>
  <r>
    <n v="1"/>
    <s v="NAMJEŠTAJ"/>
    <x v="1"/>
    <n v="104322"/>
    <s v="G9"/>
    <s v="ORMAR ZA NACRTE DRVENI"/>
    <s v="01.97"/>
    <s v="KOM"/>
    <n v="1"/>
    <n v="565.22"/>
    <n v="565.22"/>
    <n v="0"/>
    <n v="226.08800000000002"/>
    <x v="1"/>
  </r>
  <r>
    <n v="1"/>
    <s v="NAMJEŠTAJ"/>
    <x v="1"/>
    <n v="104323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4324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4325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4326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4327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4329"/>
    <s v="G9"/>
    <s v="ORMAR SA VRATIMA"/>
    <s v="03.02"/>
    <s v="KOM"/>
    <n v="1"/>
    <n v="2097.79"/>
    <n v="2097.79"/>
    <n v="0"/>
    <n v="839.11599999999999"/>
    <x v="1"/>
  </r>
  <r>
    <n v="1"/>
    <s v="NAMJEŠTAJ"/>
    <x v="1"/>
    <n v="104334"/>
    <s v="G9"/>
    <s v="KOLICA AV"/>
    <n v="11.97"/>
    <s v="KOM"/>
    <n v="1"/>
    <n v="504"/>
    <n v="504"/>
    <n v="0"/>
    <n v="201.60000000000002"/>
    <x v="1"/>
  </r>
  <r>
    <n v="1"/>
    <s v="NAMJEŠTAJ"/>
    <x v="1"/>
    <n v="104335"/>
    <s v="G9"/>
    <s v="ORMAR ZA KNJIGE I ARHIVU"/>
    <s v="01.97"/>
    <s v="KOM"/>
    <n v="1"/>
    <n v="1130.46"/>
    <n v="1130.46"/>
    <n v="0"/>
    <n v="452.18400000000003"/>
    <x v="1"/>
  </r>
  <r>
    <n v="1"/>
    <s v="NAMJEŠTAJ"/>
    <x v="1"/>
    <n v="104336"/>
    <s v="G9"/>
    <s v="STOLICA DRVENA (ŠTOKRL)"/>
    <s v="01.97"/>
    <s v="KOM"/>
    <n v="1"/>
    <n v="56.51"/>
    <n v="56.51"/>
    <n v="0"/>
    <n v="22.603999999999999"/>
    <x v="1"/>
  </r>
  <r>
    <n v="1"/>
    <s v="NAMJEŠTAJ"/>
    <x v="1"/>
    <n v="104337"/>
    <s v="G9"/>
    <s v="ORMAR ON5 ZA NACRT. METAL"/>
    <s v="01.97"/>
    <s v="KOM"/>
    <n v="1"/>
    <n v="2826.14"/>
    <n v="2826.14"/>
    <n v="0"/>
    <n v="1130.4559999999999"/>
    <x v="1"/>
  </r>
  <r>
    <n v="1"/>
    <s v="NAMJEŠTAJ"/>
    <x v="1"/>
    <n v="104338"/>
    <s v="G9"/>
    <s v="ORMAR ON5 ZA NACRT. METAL"/>
    <s v="01.97"/>
    <s v="KOM"/>
    <n v="1"/>
    <n v="2826.14"/>
    <n v="2826.14"/>
    <n v="0"/>
    <n v="1130.4559999999999"/>
    <x v="1"/>
  </r>
  <r>
    <n v="1"/>
    <s v="NAMJEŠTAJ"/>
    <x v="1"/>
    <n v="104339"/>
    <s v="G9"/>
    <s v="LADIČAR ARHIVSKI 6LADICA"/>
    <s v="09.06"/>
    <s v="KOM"/>
    <n v="1"/>
    <n v="4526.2"/>
    <n v="4526.2"/>
    <n v="0"/>
    <n v="1810.48"/>
    <x v="1"/>
  </r>
  <r>
    <n v="1"/>
    <s v="NAMJEŠTAJ"/>
    <x v="1"/>
    <n v="104340"/>
    <s v="G9"/>
    <s v="STOL STAKLENI"/>
    <s v="01.97"/>
    <s v="KOM"/>
    <n v="1"/>
    <n v="500"/>
    <n v="500"/>
    <n v="0"/>
    <n v="200"/>
    <x v="1"/>
  </r>
  <r>
    <n v="1"/>
    <s v="NAMJEŠTAJ"/>
    <x v="1"/>
    <n v="104341"/>
    <s v="G9"/>
    <s v="VJEŠALICA DRVENA"/>
    <s v="01.97"/>
    <s v="KOM"/>
    <n v="1"/>
    <n v="56.57"/>
    <n v="56.57"/>
    <n v="0"/>
    <n v="22.628"/>
    <x v="1"/>
  </r>
  <r>
    <n v="1"/>
    <s v="NAMJEŠTAJ"/>
    <x v="1"/>
    <n v="104342"/>
    <s v="G9"/>
    <s v="ORMAR ROLO"/>
    <s v="01.97"/>
    <s v="KOM"/>
    <n v="1"/>
    <n v="1413.08"/>
    <n v="1413.08"/>
    <n v="0"/>
    <n v="565.23199999999997"/>
    <x v="1"/>
  </r>
  <r>
    <n v="1"/>
    <s v="NAMJEŠTAJ"/>
    <x v="1"/>
    <n v="104343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4344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4345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4346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4347"/>
    <s v="G9"/>
    <s v="VITRINA III-1 ZA UZOR."/>
    <s v="01.97"/>
    <s v="KOM"/>
    <n v="1"/>
    <n v="847.85"/>
    <n v="847.85"/>
    <n v="0"/>
    <n v="339.14000000000004"/>
    <x v="1"/>
  </r>
  <r>
    <n v="1"/>
    <s v="NAMJEŠTAJ"/>
    <x v="1"/>
    <n v="104348"/>
    <s v="G9"/>
    <s v="VITRINA ZA ZBIRKU STAKLO"/>
    <s v="01.97"/>
    <s v="KOM"/>
    <n v="1"/>
    <n v="847.84"/>
    <n v="847.84"/>
    <n v="0"/>
    <n v="339.13600000000002"/>
    <x v="1"/>
  </r>
  <r>
    <n v="1"/>
    <s v="NAMJEŠTAJ"/>
    <x v="1"/>
    <n v="104349"/>
    <s v="G9"/>
    <s v="VITRINA ZA ZBIRKU STAKLO"/>
    <s v="01.97"/>
    <s v="KOM"/>
    <n v="1"/>
    <n v="847.84"/>
    <n v="847.84"/>
    <n v="0"/>
    <n v="339.13600000000002"/>
    <x v="1"/>
  </r>
  <r>
    <n v="1"/>
    <s v="NAMJEŠTAJ"/>
    <x v="1"/>
    <n v="104350"/>
    <s v="G9"/>
    <s v="VITRINA ZA ZBIRKU STAKLO"/>
    <s v="01.97"/>
    <s v="KOM"/>
    <n v="1"/>
    <n v="847.84"/>
    <n v="847.84"/>
    <n v="0"/>
    <n v="339.13600000000002"/>
    <x v="1"/>
  </r>
  <r>
    <n v="1"/>
    <s v="NAMJEŠTAJ"/>
    <x v="1"/>
    <n v="104353"/>
    <s v="G9"/>
    <s v="ORMAR ZA KNJIGE I ARHIVU"/>
    <s v="01.97"/>
    <s v="KOM"/>
    <n v="1"/>
    <n v="1130.46"/>
    <n v="1130.46"/>
    <n v="0"/>
    <n v="452.18400000000003"/>
    <x v="1"/>
  </r>
  <r>
    <n v="1"/>
    <s v="NAMJEŠTAJ"/>
    <x v="1"/>
    <n v="104354"/>
    <s v="G9"/>
    <s v="ORMAR ZA KNJIGE I ARHIVU"/>
    <s v="01.97"/>
    <s v="KOM"/>
    <n v="1"/>
    <n v="1130.46"/>
    <n v="1130.46"/>
    <n v="0"/>
    <n v="452.18400000000003"/>
    <x v="1"/>
  </r>
  <r>
    <n v="1"/>
    <s v="NAMJEŠTAJ"/>
    <x v="1"/>
    <n v="104355"/>
    <s v="G9"/>
    <s v="ORMAR ZA KNJIGE I ARHIVU"/>
    <s v="01.97"/>
    <s v="KOM"/>
    <n v="1"/>
    <n v="1130.46"/>
    <n v="1130.46"/>
    <n v="0"/>
    <n v="452.18400000000003"/>
    <x v="1"/>
  </r>
  <r>
    <n v="1"/>
    <s v="NAMJEŠTAJ"/>
    <x v="1"/>
    <n v="104356"/>
    <s v="G9"/>
    <s v="ORMAR ZA KNJIGE I ARHIVU"/>
    <s v="01.97"/>
    <s v="KOM"/>
    <n v="1"/>
    <n v="1130.46"/>
    <n v="1130.46"/>
    <n v="0"/>
    <n v="452.18400000000003"/>
    <x v="1"/>
  </r>
  <r>
    <n v="1"/>
    <s v="NAMJEŠTAJ"/>
    <x v="1"/>
    <n v="104357"/>
    <s v="G9"/>
    <s v="ORMAR ZA KNJIGE I ARHIVU"/>
    <s v="01.97"/>
    <s v="KOM"/>
    <n v="1"/>
    <n v="1130.46"/>
    <n v="1130.46"/>
    <n v="0"/>
    <n v="452.18400000000003"/>
    <x v="1"/>
  </r>
  <r>
    <n v="1"/>
    <s v="NAMJEŠTAJ"/>
    <x v="1"/>
    <n v="104358"/>
    <s v="G9"/>
    <s v="ORMAR ZA KNJIGE I ARHIVU"/>
    <s v="01.97"/>
    <s v="KOM"/>
    <n v="1"/>
    <n v="1130.46"/>
    <n v="1130.46"/>
    <n v="0"/>
    <n v="452.18400000000003"/>
    <x v="1"/>
  </r>
  <r>
    <n v="1"/>
    <s v="NAMJEŠTAJ"/>
    <x v="1"/>
    <n v="104369"/>
    <s v="G9"/>
    <s v="VJEŠALICA"/>
    <n v="12.07"/>
    <s v="KOM"/>
    <n v="1"/>
    <n v="300.85000000000002"/>
    <n v="300.85000000000002"/>
    <n v="0"/>
    <n v="120.34000000000002"/>
    <x v="1"/>
  </r>
  <r>
    <n v="1"/>
    <s v="NAMJEŠTAJ"/>
    <x v="1"/>
    <n v="104370"/>
    <s v="G9"/>
    <s v="STOLAC KONFERENCIJSKI"/>
    <n v="12.07"/>
    <s v="KOM"/>
    <n v="1"/>
    <n v="178.22"/>
    <n v="178.22"/>
    <n v="0"/>
    <n v="71.287999999999997"/>
    <x v="1"/>
  </r>
  <r>
    <n v="1"/>
    <s v="NAMJEŠTAJ"/>
    <x v="1"/>
    <n v="104371"/>
    <s v="G9"/>
    <s v="STOLAC KONFERENCIJSKI"/>
    <n v="12.07"/>
    <s v="KOM"/>
    <n v="1"/>
    <n v="178.22"/>
    <n v="178.22"/>
    <n v="0"/>
    <n v="71.287999999999997"/>
    <x v="1"/>
  </r>
  <r>
    <n v="1"/>
    <s v="NAMJEŠTAJ"/>
    <x v="1"/>
    <n v="104372"/>
    <s v="G9"/>
    <s v="ORMAR NISKI"/>
    <n v="12.07"/>
    <s v="KOM"/>
    <n v="1"/>
    <n v="850.29"/>
    <n v="850.29"/>
    <n v="0"/>
    <n v="340.11599999999999"/>
    <x v="1"/>
  </r>
  <r>
    <n v="1"/>
    <s v="NAMJEŠTAJ"/>
    <x v="1"/>
    <n v="104373"/>
    <s v="G9"/>
    <s v="ORMAR VISOKI"/>
    <n v="12.07"/>
    <s v="KOM"/>
    <n v="1"/>
    <n v="2561.61"/>
    <n v="2561.61"/>
    <n v="0"/>
    <n v="1024.644"/>
    <x v="1"/>
  </r>
  <r>
    <n v="1"/>
    <s v="NAMJEŠTAJ"/>
    <x v="1"/>
    <n v="104374"/>
    <s v="G9"/>
    <s v="POKRETNA KAZETA"/>
    <n v="12.07"/>
    <s v="KOM"/>
    <n v="1"/>
    <n v="896.46"/>
    <n v="896.46"/>
    <n v="0"/>
    <n v="358.58400000000006"/>
    <x v="1"/>
  </r>
  <r>
    <n v="1"/>
    <s v="NAMJEŠTAJ"/>
    <x v="1"/>
    <n v="104375"/>
    <s v="G9"/>
    <s v="KUTNI DODATAK"/>
    <n v="12.07"/>
    <s v="KOM"/>
    <n v="1"/>
    <n v="749.37"/>
    <n v="749.37"/>
    <n v="0"/>
    <n v="299.74799999999999"/>
    <x v="1"/>
  </r>
  <r>
    <n v="1"/>
    <s v="NAMJEŠTAJ"/>
    <x v="1"/>
    <n v="104376"/>
    <s v="G9"/>
    <s v="STOL RADNI C 502"/>
    <n v="12.07"/>
    <s v="KOM"/>
    <n v="1"/>
    <n v="951.21"/>
    <n v="951.21"/>
    <n v="0"/>
    <n v="380.48400000000004"/>
    <x v="1"/>
  </r>
  <r>
    <n v="1"/>
    <s v="NAMJEŠTAJ"/>
    <x v="1"/>
    <n v="104379"/>
    <s v="G9"/>
    <s v="STOLAC UREDSKI SIVI"/>
    <s v="04.06"/>
    <s v="KOM"/>
    <n v="1"/>
    <n v="715.9"/>
    <n v="715.9"/>
    <n v="0"/>
    <n v="286.36"/>
    <x v="1"/>
  </r>
  <r>
    <n v="1"/>
    <s v="NAMJEŠTAJ"/>
    <x v="1"/>
    <n v="104380"/>
    <s v="G9"/>
    <s v="POKRETNA KAZETA"/>
    <s v="04.06"/>
    <s v="KOM"/>
    <n v="1"/>
    <n v="896.46"/>
    <n v="896.46"/>
    <n v="0"/>
    <n v="358.58400000000006"/>
    <x v="1"/>
  </r>
  <r>
    <n v="1"/>
    <s v="NAMJEŠTAJ"/>
    <x v="1"/>
    <n v="104381"/>
    <s v="G9"/>
    <s v="ORMAR VISOKI 80x40x187,5"/>
    <s v="04.06"/>
    <s v="KOM"/>
    <n v="1"/>
    <n v="1294.76"/>
    <n v="1294.76"/>
    <n v="0"/>
    <n v="517.904"/>
    <x v="1"/>
  </r>
  <r>
    <n v="1"/>
    <s v="NAMJEŠTAJ"/>
    <x v="1"/>
    <n v="104384"/>
    <s v="G9"/>
    <s v="STOLIĆ UZ PIS. STOL"/>
    <s v="01.97"/>
    <s v="KOM"/>
    <n v="1"/>
    <n v="141.30000000000001"/>
    <n v="141.30000000000001"/>
    <n v="0"/>
    <n v="56.52000000000001"/>
    <x v="1"/>
  </r>
  <r>
    <n v="1"/>
    <s v="NAMJEŠTAJ"/>
    <x v="1"/>
    <n v="104394"/>
    <s v="G9"/>
    <s v="FOTELJA UREDSKA"/>
    <n v="12.14"/>
    <s v="KOM"/>
    <n v="1"/>
    <n v="721.5"/>
    <n v="180.38"/>
    <n v="541.12"/>
    <n v="541.12"/>
    <x v="0"/>
  </r>
  <r>
    <n v="1"/>
    <s v="NAMJEŠTAJ"/>
    <x v="1"/>
    <n v="104399"/>
    <s v="G9"/>
    <s v="STOLAC UREDSKI"/>
    <s v="04.12"/>
    <s v="KOM"/>
    <n v="1"/>
    <n v="765.44"/>
    <n v="446.51"/>
    <n v="318.93"/>
    <n v="318.93"/>
    <x v="0"/>
  </r>
  <r>
    <n v="1"/>
    <s v="NAMJEŠTAJ"/>
    <x v="1"/>
    <n v="104400"/>
    <s v="G9"/>
    <s v="ORMAR VISOKI 80x40x187,5"/>
    <s v="04.06"/>
    <s v="KOM"/>
    <n v="1"/>
    <n v="1294.76"/>
    <n v="1294.76"/>
    <n v="0"/>
    <n v="517.904"/>
    <x v="1"/>
  </r>
  <r>
    <n v="1"/>
    <s v="NAMJEŠTAJ"/>
    <x v="1"/>
    <n v="104401"/>
    <s v="G9"/>
    <s v="STOL RADNI 265x64x76"/>
    <s v="01.97"/>
    <s v="KOM"/>
    <n v="1"/>
    <n v="974.77"/>
    <n v="974.77"/>
    <n v="0"/>
    <n v="389.90800000000002"/>
    <x v="1"/>
  </r>
  <r>
    <n v="1"/>
    <s v="NAMJEŠTAJ"/>
    <x v="1"/>
    <n v="104402"/>
    <s v="G9"/>
    <s v="ORMARIĆ KANA 2a ZA NAST."/>
    <s v="01.97"/>
    <s v="KOM"/>
    <n v="1"/>
    <n v="279.42"/>
    <n v="279.42"/>
    <n v="0"/>
    <n v="111.76800000000001"/>
    <x v="1"/>
  </r>
  <r>
    <n v="1"/>
    <s v="NAMJEŠTAJ"/>
    <x v="1"/>
    <n v="104403"/>
    <s v="G9"/>
    <s v="ORMARIĆ KANA 2a ZA NAST."/>
    <s v="01.97"/>
    <s v="KOM"/>
    <n v="1"/>
    <n v="279.42"/>
    <n v="279.42"/>
    <n v="0"/>
    <n v="111.76800000000001"/>
    <x v="1"/>
  </r>
  <r>
    <n v="1"/>
    <s v="NAMJEŠTAJ"/>
    <x v="1"/>
    <n v="104404"/>
    <s v="G9"/>
    <s v="Polica"/>
    <s v="03.14"/>
    <s v="KOM"/>
    <n v="1"/>
    <n v="1510.35"/>
    <n v="519.17999999999995"/>
    <n v="991.17"/>
    <n v="991.17"/>
    <x v="0"/>
  </r>
  <r>
    <n v="1"/>
    <s v="NAMJEŠTAJ"/>
    <x v="1"/>
    <n v="104405"/>
    <s v="G9"/>
    <s v="POLICA"/>
    <s v="09.09"/>
    <s v="KOM"/>
    <n v="1"/>
    <n v="1687.09"/>
    <n v="1528.95"/>
    <n v="158.13999999999999"/>
    <n v="674.83600000000001"/>
    <x v="1"/>
  </r>
  <r>
    <n v="1"/>
    <s v="NAMJEŠTAJ"/>
    <x v="1"/>
    <n v="104406"/>
    <s v="G9"/>
    <s v="POLICA"/>
    <s v="09.09"/>
    <s v="KOM"/>
    <n v="1"/>
    <n v="1687.09"/>
    <n v="1528.95"/>
    <n v="158.13999999999999"/>
    <n v="674.83600000000001"/>
    <x v="1"/>
  </r>
  <r>
    <n v="1"/>
    <s v="NAMJEŠTAJ"/>
    <x v="1"/>
    <n v="104408"/>
    <s v="G9"/>
    <s v="STOLAC KONFERENC."/>
    <n v="11.07"/>
    <s v="KOM"/>
    <n v="1"/>
    <n v="178.22"/>
    <n v="178.22"/>
    <n v="0"/>
    <n v="71.287999999999997"/>
    <x v="1"/>
  </r>
  <r>
    <n v="1"/>
    <s v="NAMJEŠTAJ"/>
    <x v="1"/>
    <n v="104414"/>
    <s v="G9"/>
    <s v="ORMAR 204 O"/>
    <s v="06.05"/>
    <s v="KOM"/>
    <n v="1"/>
    <n v="2384.5700000000002"/>
    <n v="2384.5700000000002"/>
    <n v="0"/>
    <n v="953.82800000000009"/>
    <x v="1"/>
  </r>
  <r>
    <n v="1"/>
    <s v="NAMJEŠTAJ"/>
    <x v="1"/>
    <n v="104415"/>
    <s v="G9"/>
    <s v="STOLAC UREDSKI"/>
    <s v="07.11"/>
    <s v="KOM"/>
    <n v="1"/>
    <n v="855.31"/>
    <n v="579.1"/>
    <n v="276.20999999999998"/>
    <n v="342.12400000000002"/>
    <x v="1"/>
  </r>
  <r>
    <n v="1"/>
    <s v="NAMJEŠTAJ"/>
    <x v="1"/>
    <n v="104418"/>
    <s v="G9"/>
    <s v="POLICA MANJA"/>
    <s v="02.08"/>
    <s v="KOM"/>
    <n v="1"/>
    <n v="375"/>
    <n v="375"/>
    <n v="0"/>
    <n v="150"/>
    <x v="1"/>
  </r>
  <r>
    <n v="1"/>
    <s v="NAMJEŠTAJ"/>
    <x v="1"/>
    <n v="104419"/>
    <s v="G9"/>
    <s v="POLICA VEĆA"/>
    <s v="02.08"/>
    <s v="KOM"/>
    <n v="1"/>
    <n v="484.1"/>
    <n v="484.1"/>
    <n v="0"/>
    <n v="193.64000000000001"/>
    <x v="1"/>
  </r>
  <r>
    <n v="1"/>
    <s v="NAMJEŠTAJ"/>
    <x v="1"/>
    <n v="104420"/>
    <s v="G9"/>
    <s v="STOL RADNI C505 180x80x72"/>
    <n v="11.07"/>
    <s v="KOM"/>
    <n v="1"/>
    <n v="1171.3"/>
    <n v="1171.3"/>
    <n v="0"/>
    <n v="468.52"/>
    <x v="1"/>
  </r>
  <r>
    <n v="1"/>
    <s v="NAMJEŠTAJ"/>
    <x v="1"/>
    <n v="104423"/>
    <s v="G9"/>
    <s v="VJEŠALICA CRNA"/>
    <s v="05.06"/>
    <s v="KOM"/>
    <n v="1"/>
    <n v="265.70999999999998"/>
    <n v="265.70999999999998"/>
    <n v="0"/>
    <n v="106.28399999999999"/>
    <x v="1"/>
  </r>
  <r>
    <n v="1"/>
    <s v="NAMJEŠTAJ"/>
    <x v="1"/>
    <n v="104424"/>
    <s v="G9"/>
    <s v="STOLAC UREDSKI SIVI"/>
    <s v="04.06"/>
    <s v="KOM"/>
    <n v="1"/>
    <n v="715.9"/>
    <n v="715.9"/>
    <n v="0"/>
    <n v="286.36"/>
    <x v="1"/>
  </r>
  <r>
    <n v="1"/>
    <s v="NAMJEŠTAJ"/>
    <x v="1"/>
    <n v="104426"/>
    <s v="G9"/>
    <s v="POKRETNA KAZETA"/>
    <s v="06.05"/>
    <s v="KOM"/>
    <n v="1"/>
    <n v="1261.6400000000001"/>
    <n v="1261.6400000000001"/>
    <n v="0"/>
    <n v="504.65600000000006"/>
    <x v="1"/>
  </r>
  <r>
    <n v="1"/>
    <s v="NAMJEŠTAJ"/>
    <x v="1"/>
    <n v="104427"/>
    <s v="G9"/>
    <s v="POKRETNA KAZETA"/>
    <s v="06.05"/>
    <s v="KOM"/>
    <n v="1"/>
    <n v="1261.6400000000001"/>
    <n v="1261.6400000000001"/>
    <n v="0"/>
    <n v="504.65600000000006"/>
    <x v="1"/>
  </r>
  <r>
    <n v="1"/>
    <s v="NAMJEŠTAJ"/>
    <x v="1"/>
    <n v="104428"/>
    <s v="G9"/>
    <s v="STOL RADNI 180x80x74H"/>
    <s v="06.05"/>
    <s v="KOM"/>
    <n v="1"/>
    <n v="1666.27"/>
    <n v="1666.27"/>
    <n v="0"/>
    <n v="666.50800000000004"/>
    <x v="1"/>
  </r>
  <r>
    <n v="1"/>
    <s v="NAMJEŠTAJ"/>
    <x v="1"/>
    <n v="104437"/>
    <s v="G9"/>
    <s v="REGAL/POLICA"/>
    <s v="02.08"/>
    <s v="KOM"/>
    <n v="1"/>
    <n v="249"/>
    <n v="249"/>
    <n v="0"/>
    <n v="99.600000000000009"/>
    <x v="1"/>
  </r>
  <r>
    <n v="1"/>
    <s v="NAMJEŠTAJ"/>
    <x v="1"/>
    <n v="104438"/>
    <s v="G9"/>
    <s v="STOLAC KONFERENC."/>
    <n v="11.07"/>
    <s v="KOM"/>
    <n v="1"/>
    <n v="178.21"/>
    <n v="178.21"/>
    <n v="0"/>
    <n v="71.284000000000006"/>
    <x v="1"/>
  </r>
  <r>
    <n v="1"/>
    <s v="NAMJEŠTAJ"/>
    <x v="1"/>
    <n v="104439"/>
    <s v="G9"/>
    <s v="ORMAR NISKI S DRV.VRATIMA"/>
    <n v="11.07"/>
    <s v="KOM"/>
    <n v="1"/>
    <n v="1007.72"/>
    <n v="1007.72"/>
    <n v="0"/>
    <n v="403.08800000000002"/>
    <x v="1"/>
  </r>
  <r>
    <n v="1"/>
    <s v="NAMJEŠTAJ"/>
    <x v="1"/>
    <n v="104440"/>
    <s v="G9"/>
    <s v="STOLAC UREDSKI SIVI"/>
    <s v="09.06"/>
    <s v="KOM"/>
    <n v="1"/>
    <n v="715.9"/>
    <n v="715.9"/>
    <n v="0"/>
    <n v="286.36"/>
    <x v="1"/>
  </r>
  <r>
    <n v="1"/>
    <s v="NAMJEŠTAJ"/>
    <x v="1"/>
    <n v="104441"/>
    <s v="G9"/>
    <s v="POKRETNA KAZETA"/>
    <s v="09.06"/>
    <s v="KOM"/>
    <n v="1"/>
    <n v="896.46"/>
    <n v="896.46"/>
    <n v="0"/>
    <n v="358.58400000000006"/>
    <x v="1"/>
  </r>
  <r>
    <n v="1"/>
    <s v="NAMJEŠTAJ"/>
    <x v="1"/>
    <n v="104442"/>
    <s v="G9"/>
    <s v="POKRETNA KAZETA"/>
    <s v="09.06"/>
    <s v="KOM"/>
    <n v="1"/>
    <n v="896.45"/>
    <n v="896.45"/>
    <n v="0"/>
    <n v="358.58000000000004"/>
    <x v="1"/>
  </r>
  <r>
    <n v="1"/>
    <s v="NAMJEŠTAJ"/>
    <x v="1"/>
    <n v="104443"/>
    <s v="G9"/>
    <s v="STOL RADNI C 505"/>
    <s v="09.06"/>
    <s v="KOM"/>
    <n v="1"/>
    <n v="878.2"/>
    <n v="878.2"/>
    <n v="0"/>
    <n v="351.28000000000003"/>
    <x v="1"/>
  </r>
  <r>
    <n v="1"/>
    <s v="NAMJEŠTAJ"/>
    <x v="1"/>
    <n v="104444"/>
    <s v="G9"/>
    <s v="ORMARIĆ UZ PIS. STOL 5LAD"/>
    <s v="01.97"/>
    <s v="KOM"/>
    <n v="1"/>
    <n v="353.26"/>
    <n v="353.26"/>
    <n v="0"/>
    <n v="141.304"/>
    <x v="1"/>
  </r>
  <r>
    <n v="1"/>
    <s v="NAMJEŠTAJ"/>
    <x v="1"/>
    <n v="104445"/>
    <s v="G9"/>
    <s v="STOLICA N46 SA NASLONOM"/>
    <s v="01.97"/>
    <s v="KOM"/>
    <n v="1"/>
    <n v="226.25"/>
    <n v="226.25"/>
    <n v="0"/>
    <n v="90.5"/>
    <x v="1"/>
  </r>
  <r>
    <n v="1"/>
    <s v="NAMJEŠTAJ"/>
    <x v="1"/>
    <n v="104446"/>
    <s v="G9"/>
    <s v="ORMAR VISOKI S DRV.VRATIM"/>
    <n v="11.07"/>
    <s v="KOM"/>
    <n v="1"/>
    <n v="1457.95"/>
    <n v="1457.95"/>
    <n v="0"/>
    <n v="583.18000000000006"/>
    <x v="1"/>
  </r>
  <r>
    <n v="1"/>
    <s v="NAMJEŠTAJ"/>
    <x v="1"/>
    <n v="104447"/>
    <s v="G9"/>
    <s v="ORMAR VISOKI S DRV.VRATIM"/>
    <s v="09.06"/>
    <s v="KOM"/>
    <n v="1"/>
    <n v="1294.76"/>
    <n v="1294.76"/>
    <n v="0"/>
    <n v="517.904"/>
    <x v="1"/>
  </r>
  <r>
    <n v="1"/>
    <s v="NAMJEŠTAJ"/>
    <x v="1"/>
    <n v="104448"/>
    <s v="G9"/>
    <s v="ORMAR VISOKI 80x40x187,5"/>
    <s v="04.06"/>
    <s v="KOM"/>
    <n v="1"/>
    <n v="1294.76"/>
    <n v="1294.76"/>
    <n v="0"/>
    <n v="517.904"/>
    <x v="1"/>
  </r>
  <r>
    <n v="1"/>
    <s v="NAMJEŠTAJ"/>
    <x v="1"/>
    <n v="104449"/>
    <s v="G9"/>
    <s v="STOLICA N46 SA NASLONOM"/>
    <s v="01.97"/>
    <s v="KOM"/>
    <n v="1"/>
    <n v="226.25"/>
    <n v="226.25"/>
    <n v="0"/>
    <n v="90.5"/>
    <x v="1"/>
  </r>
  <r>
    <n v="1"/>
    <s v="NAMJEŠTAJ"/>
    <x v="1"/>
    <n v="104450"/>
    <s v="G9"/>
    <s v="KOLICA METALNA"/>
    <s v="04.08"/>
    <s v="KOM"/>
    <n v="1"/>
    <n v="2647.4"/>
    <n v="2647.4"/>
    <n v="0"/>
    <n v="1058.96"/>
    <x v="1"/>
  </r>
  <r>
    <n v="1"/>
    <s v="NAMJEŠTAJ"/>
    <x v="1"/>
    <n v="104535"/>
    <s v="G9"/>
    <s v="STOLAC UREDSKI"/>
    <s v="04.14"/>
    <s v="KOM"/>
    <n v="1"/>
    <n v="735.11"/>
    <n v="245.04"/>
    <n v="490.07"/>
    <n v="490.07"/>
    <x v="0"/>
  </r>
  <r>
    <n v="1"/>
    <s v="NAMJEŠTAJ"/>
    <x v="1"/>
    <n v="104543"/>
    <s v="G9"/>
    <s v="STOLICA DRVENA (ŠTOKRL)"/>
    <s v="01.97"/>
    <s v="KOM"/>
    <n v="1"/>
    <n v="56.51"/>
    <n v="56.51"/>
    <n v="0"/>
    <n v="22.603999999999999"/>
    <x v="1"/>
  </r>
  <r>
    <n v="1"/>
    <s v="NAMJEŠTAJ"/>
    <x v="1"/>
    <n v="104544"/>
    <s v="G9"/>
    <s v="STOLICA DRVENA (ŠTOKRL)"/>
    <s v="01.97"/>
    <s v="KOM"/>
    <n v="1"/>
    <n v="56.51"/>
    <n v="56.51"/>
    <n v="0"/>
    <n v="22.603999999999999"/>
    <x v="1"/>
  </r>
  <r>
    <n v="1"/>
    <s v="NAMJEŠTAJ"/>
    <x v="1"/>
    <n v="104550"/>
    <s v="G9"/>
    <s v="ORMARIĆ VISEĆI 59"/>
    <s v="01.97"/>
    <s v="KOM"/>
    <n v="1"/>
    <n v="232.91"/>
    <n v="232.91"/>
    <n v="0"/>
    <n v="93.164000000000001"/>
    <x v="1"/>
  </r>
  <r>
    <n v="1"/>
    <s v="NAMJEŠTAJ"/>
    <x v="1"/>
    <n v="104557"/>
    <s v="G9"/>
    <s v="STOLAC UREDSKI"/>
    <s v="07.11"/>
    <s v="KOM"/>
    <n v="1"/>
    <n v="745.55"/>
    <n v="504.78"/>
    <n v="240.77"/>
    <n v="298.21999999999997"/>
    <x v="1"/>
  </r>
  <r>
    <n v="1"/>
    <s v="NAMJEŠTAJ"/>
    <x v="1"/>
    <n v="104558"/>
    <s v="G9"/>
    <s v="POLICA"/>
    <s v="05.07"/>
    <s v="KOM"/>
    <n v="1"/>
    <n v="510.44"/>
    <n v="510.44"/>
    <n v="0"/>
    <n v="204.17600000000002"/>
    <x v="1"/>
  </r>
  <r>
    <n v="1"/>
    <s v="NAMJEŠTAJ"/>
    <x v="1"/>
    <n v="104559"/>
    <s v="G9"/>
    <s v="ORMAR VISOKI S DRV.VRATIM"/>
    <s v="04.07"/>
    <s v="KOM"/>
    <n v="1"/>
    <n v="3172.49"/>
    <n v="3172.49"/>
    <n v="0"/>
    <n v="1268.9960000000001"/>
    <x v="1"/>
  </r>
  <r>
    <n v="1"/>
    <s v="NAMJEŠTAJ"/>
    <x v="1"/>
    <n v="104560"/>
    <s v="G9"/>
    <s v="ORMAR NISKI S DRV.VRATIMA"/>
    <s v="04.07"/>
    <s v="KOM"/>
    <n v="1"/>
    <n v="1628.65"/>
    <n v="1628.65"/>
    <n v="0"/>
    <n v="651.46"/>
    <x v="1"/>
  </r>
  <r>
    <n v="1"/>
    <s v="NAMJEŠTAJ"/>
    <x v="1"/>
    <n v="104561"/>
    <s v="G9"/>
    <s v="STOLAC KONFERENCIJSKI"/>
    <s v="04.07"/>
    <s v="KOM"/>
    <n v="1"/>
    <n v="354.3"/>
    <n v="354.3"/>
    <n v="0"/>
    <n v="141.72"/>
    <x v="1"/>
  </r>
  <r>
    <n v="1"/>
    <s v="NAMJEŠTAJ"/>
    <x v="1"/>
    <n v="104562"/>
    <s v="G9"/>
    <s v="STOLAC KONFERENCIJSKI"/>
    <s v="04.07"/>
    <s v="KOM"/>
    <n v="1"/>
    <n v="354.3"/>
    <n v="354.3"/>
    <n v="0"/>
    <n v="141.72"/>
    <x v="1"/>
  </r>
  <r>
    <n v="1"/>
    <s v="NAMJEŠTAJ"/>
    <x v="1"/>
    <n v="104563"/>
    <s v="G9"/>
    <s v="POKRETNA KAZETA 3 LADICE"/>
    <s v="04.07"/>
    <s v="KOM"/>
    <n v="1"/>
    <n v="1253.96"/>
    <n v="1253.96"/>
    <n v="0"/>
    <n v="501.58400000000006"/>
    <x v="1"/>
  </r>
  <r>
    <n v="1"/>
    <s v="NAMJEŠTAJ"/>
    <x v="1"/>
    <n v="104564"/>
    <s v="G9"/>
    <s v="POKRETNA KAZETA 3 LADICE"/>
    <s v="04.07"/>
    <s v="KOM"/>
    <n v="1"/>
    <n v="1253.96"/>
    <n v="1253.96"/>
    <n v="0"/>
    <n v="501.58400000000006"/>
    <x v="1"/>
  </r>
  <r>
    <n v="1"/>
    <s v="NAMJEŠTAJ"/>
    <x v="1"/>
    <n v="104565"/>
    <s v="G9"/>
    <s v="STOL RADNI L180"/>
    <s v="04.07"/>
    <s v="KOM"/>
    <n v="1"/>
    <n v="2310.5300000000002"/>
    <n v="2310.5300000000002"/>
    <n v="0"/>
    <n v="924.2120000000001"/>
    <x v="1"/>
  </r>
  <r>
    <n v="1"/>
    <s v="NAMJEŠTAJ"/>
    <x v="1"/>
    <n v="104566"/>
    <s v="G9"/>
    <s v="STOL RADNI L200"/>
    <s v="04.07"/>
    <s v="KOM"/>
    <n v="1"/>
    <n v="2721.87"/>
    <n v="2721.87"/>
    <n v="0"/>
    <n v="1088.748"/>
    <x v="1"/>
  </r>
  <r>
    <n v="1"/>
    <s v="NAMJEŠTAJ"/>
    <x v="1"/>
    <n v="104588"/>
    <s v="G9"/>
    <s v="ORMAR ZA UZORKE120x27x214"/>
    <s v="01.10"/>
    <s v="KOM"/>
    <n v="1"/>
    <n v="4472.9799999999996"/>
    <n v="3867.25"/>
    <n v="605.73"/>
    <n v="1789.192"/>
    <x v="1"/>
  </r>
  <r>
    <n v="1"/>
    <s v="NAMJEŠTAJ"/>
    <x v="1"/>
    <n v="104589"/>
    <s v="G9"/>
    <s v="ORMAR ZA UZORKE120x27x214"/>
    <s v="01.10"/>
    <s v="KOM"/>
    <n v="1"/>
    <n v="4472.9799999999996"/>
    <n v="3867.25"/>
    <n v="605.73"/>
    <n v="1789.192"/>
    <x v="1"/>
  </r>
  <r>
    <n v="1"/>
    <s v="NAMJEŠTAJ"/>
    <x v="1"/>
    <n v="104590"/>
    <s v="G9"/>
    <s v="STOLICA DRVENA SA NASL."/>
    <s v="01.97"/>
    <s v="KOM"/>
    <n v="1"/>
    <n v="114.64"/>
    <n v="114.64"/>
    <n v="0"/>
    <n v="45.856000000000002"/>
    <x v="1"/>
  </r>
  <r>
    <n v="1"/>
    <s v="NAMJEŠTAJ"/>
    <x v="1"/>
    <n v="104591"/>
    <s v="G9"/>
    <s v="PULT LABORAT.S ZID.STALAŽ"/>
    <s v="01.97"/>
    <s v="KOM"/>
    <n v="1"/>
    <n v="2230.41"/>
    <n v="2230.41"/>
    <n v="0"/>
    <n v="892.16399999999999"/>
    <x v="1"/>
  </r>
  <r>
    <n v="1"/>
    <s v="NAMJEŠTAJ"/>
    <x v="1"/>
    <n v="104593"/>
    <s v="G9"/>
    <s v="STOL PISAĆI"/>
    <s v="01.97"/>
    <s v="KOM"/>
    <n v="1"/>
    <n v="616.61"/>
    <n v="616.61"/>
    <n v="0"/>
    <n v="246.64400000000001"/>
    <x v="1"/>
  </r>
  <r>
    <n v="1"/>
    <s v="NAMJEŠTAJ"/>
    <x v="1"/>
    <n v="104594"/>
    <s v="G9"/>
    <s v="STOL LABORATORIJSKI SA"/>
    <s v="09.09"/>
    <s v="KOM"/>
    <n v="1"/>
    <n v="3542.4"/>
    <n v="3210.3"/>
    <n v="332.1"/>
    <n v="1416.96"/>
    <x v="1"/>
  </r>
  <r>
    <n v="1"/>
    <s v="NAMJEŠTAJ"/>
    <x v="1"/>
    <n v="104596"/>
    <s v="G9"/>
    <s v="STOLICE DRVENE ŠTOKRLI"/>
    <s v="01.97"/>
    <s v="KOM"/>
    <n v="1"/>
    <n v="226.07"/>
    <n v="226.07"/>
    <n v="0"/>
    <n v="90.427999999999997"/>
    <x v="1"/>
  </r>
  <r>
    <n v="1"/>
    <s v="NAMJEŠTAJ"/>
    <x v="1"/>
    <n v="104597"/>
    <s v="G9"/>
    <s v="STOLICA DRVENA (ŠTOKRL)"/>
    <s v="01.97"/>
    <s v="KOM"/>
    <n v="1"/>
    <n v="56.51"/>
    <n v="56.51"/>
    <n v="0"/>
    <n v="22.603999999999999"/>
    <x v="1"/>
  </r>
  <r>
    <n v="1"/>
    <s v="NAMJEŠTAJ"/>
    <x v="1"/>
    <n v="104598"/>
    <s v="G9"/>
    <s v="STOLICA DRVENA (ŠTOKRL)"/>
    <s v="01.97"/>
    <s v="KOM"/>
    <n v="1"/>
    <n v="56.51"/>
    <n v="56.51"/>
    <n v="0"/>
    <n v="22.603999999999999"/>
    <x v="1"/>
  </r>
  <r>
    <n v="1"/>
    <s v="NAMJEŠTAJ"/>
    <x v="1"/>
    <n v="104599"/>
    <s v="G9"/>
    <s v="STOLICA N46 SA NASLONOM"/>
    <s v="01.97"/>
    <s v="KOM"/>
    <n v="1"/>
    <n v="226.25"/>
    <n v="226.25"/>
    <n v="0"/>
    <n v="90.5"/>
    <x v="1"/>
  </r>
  <r>
    <n v="1"/>
    <s v="NAMJEŠTAJ"/>
    <x v="1"/>
    <n v="104624"/>
    <s v="G9"/>
    <s v="STOLAC KONFERENCIJSKI"/>
    <s v="08.12"/>
    <s v="KOM"/>
    <n v="1"/>
    <n v="143.35"/>
    <n v="77.650000000000006"/>
    <n v="65.7"/>
    <n v="65.7"/>
    <x v="0"/>
  </r>
  <r>
    <n v="1"/>
    <s v="NAMJEŠTAJ"/>
    <x v="1"/>
    <n v="104625"/>
    <s v="G9"/>
    <s v="STOLAC KONFERENCIJSKI"/>
    <s v="08.12"/>
    <s v="KOM"/>
    <n v="1"/>
    <n v="143.34"/>
    <n v="77.650000000000006"/>
    <n v="65.69"/>
    <n v="65.69"/>
    <x v="0"/>
  </r>
  <r>
    <n v="1"/>
    <s v="NAMJEŠTAJ"/>
    <x v="1"/>
    <n v="104626"/>
    <s v="G9"/>
    <s v="STOLAC KONFERENCIJSKI"/>
    <s v="08.12"/>
    <s v="KOM"/>
    <n v="1"/>
    <n v="143.34"/>
    <n v="77.650000000000006"/>
    <n v="65.69"/>
    <n v="65.69"/>
    <x v="0"/>
  </r>
  <r>
    <n v="1"/>
    <s v="NAMJEŠTAJ"/>
    <x v="1"/>
    <n v="104627"/>
    <s v="G9"/>
    <s v="POKRETNA KAZETA"/>
    <s v="08.12"/>
    <s v="KOM"/>
    <n v="1"/>
    <n v="849.81"/>
    <n v="460.33"/>
    <n v="389.48"/>
    <n v="389.48"/>
    <x v="0"/>
  </r>
  <r>
    <n v="1"/>
    <s v="NAMJEŠTAJ"/>
    <x v="1"/>
    <n v="104628"/>
    <s v="G9"/>
    <s v="STOL RADNI 140x80x72"/>
    <s v="08.12"/>
    <s v="KOM"/>
    <n v="1"/>
    <n v="1257.07"/>
    <n v="680.9"/>
    <n v="576.16999999999996"/>
    <n v="576.16999999999996"/>
    <x v="0"/>
  </r>
  <r>
    <n v="1"/>
    <s v="NAMJEŠTAJ"/>
    <x v="1"/>
    <n v="104629"/>
    <s v="G9"/>
    <s v="ORMAR VISOKI S VRATIMA"/>
    <s v="08.12"/>
    <s v="KOM"/>
    <n v="1"/>
    <n v="1105.77"/>
    <n v="598.95000000000005"/>
    <n v="506.82"/>
    <n v="506.82"/>
    <x v="0"/>
  </r>
  <r>
    <n v="1"/>
    <s v="NAMJEŠTAJ"/>
    <x v="1"/>
    <n v="104630"/>
    <s v="G9"/>
    <s v="ORMAR NISKI OTVORENI"/>
    <s v="08.12"/>
    <s v="KOM"/>
    <n v="1"/>
    <n v="583.61"/>
    <n v="316.12"/>
    <n v="267.49"/>
    <n v="267.49"/>
    <x v="0"/>
  </r>
  <r>
    <n v="1"/>
    <s v="NAMJEŠTAJ"/>
    <x v="1"/>
    <n v="104631"/>
    <s v="G9"/>
    <s v="ORMAR NISKI OTVORENI"/>
    <s v="08.12"/>
    <s v="KOM"/>
    <n v="1"/>
    <n v="583.6"/>
    <n v="316.12"/>
    <n v="267.48"/>
    <n v="267.48"/>
    <x v="0"/>
  </r>
  <r>
    <n v="1"/>
    <s v="NAMJEŠTAJ"/>
    <x v="1"/>
    <n v="104632"/>
    <s v="G9"/>
    <s v="ORMAR NISKI OTVORENI"/>
    <s v="08.12"/>
    <s v="KOM"/>
    <n v="1"/>
    <n v="583.6"/>
    <n v="316.12"/>
    <n v="267.48"/>
    <n v="267.48"/>
    <x v="0"/>
  </r>
  <r>
    <n v="1"/>
    <s v="NAMJEŠTAJ"/>
    <x v="1"/>
    <n v="104633"/>
    <s v="G9"/>
    <s v="ORMAR NISKI OTVORENI"/>
    <s v="08.12"/>
    <s v="KOM"/>
    <n v="1"/>
    <n v="583.6"/>
    <n v="316.12"/>
    <n v="267.48"/>
    <n v="267.48"/>
    <x v="0"/>
  </r>
  <r>
    <n v="1"/>
    <s v="NAMJEŠTAJ"/>
    <x v="1"/>
    <n v="104634"/>
    <s v="G9"/>
    <s v="ORMAR NISKI OTVORENI"/>
    <s v="08.12"/>
    <s v="KOM"/>
    <n v="1"/>
    <n v="583.6"/>
    <n v="316.12"/>
    <n v="267.48"/>
    <n v="267.48"/>
    <x v="0"/>
  </r>
  <r>
    <n v="1"/>
    <s v="NAMJEŠTAJ"/>
    <x v="1"/>
    <n v="104635"/>
    <s v="G9"/>
    <s v="ORMAR VISOKI OTVORENI"/>
    <s v="08.12"/>
    <s v="KOM"/>
    <n v="1"/>
    <n v="1362.87"/>
    <n v="738.23"/>
    <n v="624.64"/>
    <n v="624.64"/>
    <x v="0"/>
  </r>
  <r>
    <n v="1"/>
    <s v="NAMJEŠTAJ"/>
    <x v="1"/>
    <n v="104636"/>
    <s v="G9"/>
    <s v="ORMAR VISOKI OTVORENI"/>
    <s v="08.12"/>
    <s v="KOM"/>
    <n v="1"/>
    <n v="1362.88"/>
    <n v="738.23"/>
    <n v="624.65"/>
    <n v="624.65"/>
    <x v="0"/>
  </r>
  <r>
    <n v="1"/>
    <s v="NAMJEŠTAJ"/>
    <x v="1"/>
    <n v="104637"/>
    <s v="G9"/>
    <s v="ORMAR VISOKI 90x47x219"/>
    <s v="08.12"/>
    <s v="KOM"/>
    <n v="1"/>
    <n v="1867.98"/>
    <n v="1011.83"/>
    <n v="856.15"/>
    <n v="856.15"/>
    <x v="0"/>
  </r>
  <r>
    <n v="1"/>
    <s v="NAMJEŠTAJ"/>
    <x v="1"/>
    <n v="104638"/>
    <s v="G9"/>
    <s v="ORMAR VISOKI 90x47x219"/>
    <s v="08.12"/>
    <s v="KOM"/>
    <n v="1"/>
    <n v="1867.98"/>
    <n v="1011.83"/>
    <n v="856.15"/>
    <n v="856.15"/>
    <x v="0"/>
  </r>
  <r>
    <n v="1"/>
    <s v="NAMJEŠTAJ"/>
    <x v="1"/>
    <n v="104639"/>
    <s v="G9"/>
    <s v="ORMAR VISOKI 90x47x219"/>
    <s v="08.12"/>
    <s v="KOM"/>
    <n v="1"/>
    <n v="1867.98"/>
    <n v="1011.83"/>
    <n v="856.15"/>
    <n v="856.15"/>
    <x v="0"/>
  </r>
  <r>
    <n v="1"/>
    <s v="NAMJEŠTAJ"/>
    <x v="1"/>
    <n v="104645"/>
    <s v="G9"/>
    <s v="STOLICA DRVENA (ŠTOKRL)"/>
    <s v="01.97"/>
    <s v="KOM"/>
    <n v="1"/>
    <n v="56.51"/>
    <n v="56.51"/>
    <n v="0"/>
    <n v="22.603999999999999"/>
    <x v="1"/>
  </r>
  <r>
    <n v="1"/>
    <s v="NAMJEŠTAJ"/>
    <x v="1"/>
    <n v="104646"/>
    <s v="G9"/>
    <s v="STOLICA DRVENA (ŠTOKRL)"/>
    <s v="01.97"/>
    <s v="KOM"/>
    <n v="1"/>
    <n v="56.51"/>
    <n v="56.51"/>
    <n v="0"/>
    <n v="22.603999999999999"/>
    <x v="1"/>
  </r>
  <r>
    <n v="1"/>
    <s v="NAMJEŠTAJ"/>
    <x v="1"/>
    <n v="104648"/>
    <s v="G9"/>
    <s v="STOL RADNI"/>
    <s v="01.97"/>
    <s v="KOM"/>
    <n v="1"/>
    <n v="551.11"/>
    <n v="551.11"/>
    <n v="0"/>
    <n v="220.44400000000002"/>
    <x v="1"/>
  </r>
  <r>
    <n v="1"/>
    <s v="NAMJEŠTAJ"/>
    <x v="1"/>
    <n v="104649"/>
    <s v="G9"/>
    <s v="STOLICA DRVENA SA NASL."/>
    <s v="01.97"/>
    <s v="KOM"/>
    <n v="1"/>
    <n v="114.64"/>
    <n v="114.64"/>
    <n v="0"/>
    <n v="45.856000000000002"/>
    <x v="1"/>
  </r>
  <r>
    <n v="1"/>
    <s v="NAMJEŠTAJ"/>
    <x v="1"/>
    <n v="104650"/>
    <s v="G9"/>
    <s v="VJEŠALICA DRVENA"/>
    <s v="01.97"/>
    <s v="KOM"/>
    <n v="1"/>
    <n v="56.57"/>
    <n v="56.57"/>
    <n v="0"/>
    <n v="22.628"/>
    <x v="1"/>
  </r>
  <r>
    <n v="1"/>
    <s v="NAMJEŠTAJ"/>
    <x v="1"/>
    <n v="104655"/>
    <s v="G9"/>
    <s v="STOL RADNI 160x80xH72cm"/>
    <n v="11.07"/>
    <s v="KOM"/>
    <n v="1"/>
    <n v="1024.21"/>
    <n v="1024.21"/>
    <n v="0"/>
    <n v="409.68400000000003"/>
    <x v="1"/>
  </r>
  <r>
    <n v="1"/>
    <s v="NAMJEŠTAJ"/>
    <x v="1"/>
    <n v="104660"/>
    <s v="G9"/>
    <s v="STOLAC UREDSKI CRNI"/>
    <n v="10.050000000000001"/>
    <s v="KOM"/>
    <n v="1"/>
    <n v="972.9"/>
    <n v="972.9"/>
    <n v="0"/>
    <n v="389.16"/>
    <x v="1"/>
  </r>
  <r>
    <n v="1"/>
    <s v="NAMJEŠTAJ"/>
    <x v="1"/>
    <n v="104664"/>
    <s v="G9"/>
    <s v="POKRETNA KAZETA"/>
    <s v="08.12"/>
    <s v="KOM"/>
    <n v="1"/>
    <n v="849.8"/>
    <n v="460.33"/>
    <n v="389.47"/>
    <n v="389.47"/>
    <x v="0"/>
  </r>
  <r>
    <n v="1"/>
    <s v="NAMJEŠTAJ"/>
    <x v="1"/>
    <n v="104665"/>
    <s v="G9"/>
    <s v="STOL RADNI 140x80x72"/>
    <s v="08.12"/>
    <s v="KOM"/>
    <n v="1"/>
    <n v="1257.08"/>
    <n v="680.94"/>
    <n v="576.14"/>
    <n v="576.14"/>
    <x v="0"/>
  </r>
  <r>
    <n v="1"/>
    <s v="NAMJEŠTAJ"/>
    <x v="1"/>
    <n v="104666"/>
    <s v="G9"/>
    <s v="POKRETNA KAZETA"/>
    <s v="08.12"/>
    <s v="KOM"/>
    <n v="1"/>
    <n v="849.81"/>
    <n v="460.33"/>
    <n v="389.48"/>
    <n v="389.48"/>
    <x v="0"/>
  </r>
  <r>
    <n v="1"/>
    <s v="NAMJEŠTAJ"/>
    <x v="1"/>
    <n v="104667"/>
    <s v="G9"/>
    <s v="STOL RADNI 140x80x72"/>
    <s v="08.12"/>
    <s v="KOM"/>
    <n v="1"/>
    <n v="1257.07"/>
    <n v="680.9"/>
    <n v="576.16999999999996"/>
    <n v="576.16999999999996"/>
    <x v="0"/>
  </r>
  <r>
    <n v="1"/>
    <s v="NAMJEŠTAJ"/>
    <x v="1"/>
    <n v="104670"/>
    <s v="G9"/>
    <s v="POKRETNA KAZETA"/>
    <s v="04.06"/>
    <s v="KOM"/>
    <n v="1"/>
    <n v="896.46"/>
    <n v="896.46"/>
    <n v="0"/>
    <n v="358.58400000000006"/>
    <x v="1"/>
  </r>
  <r>
    <n v="1"/>
    <s v="NAMJEŠTAJ"/>
    <x v="1"/>
    <n v="104671"/>
    <s v="G9"/>
    <s v="STOLAC UREDSKI CRNO/SIVI"/>
    <n v="10.050000000000001"/>
    <s v="KOM"/>
    <n v="1"/>
    <n v="763.78"/>
    <n v="763.78"/>
    <n v="0"/>
    <n v="305.512"/>
    <x v="1"/>
  </r>
  <r>
    <n v="1"/>
    <s v="NAMJEŠTAJ"/>
    <x v="1"/>
    <n v="104774"/>
    <s v="G9"/>
    <s v="POKRETNA KAZETA"/>
    <s v="09.08"/>
    <s v="KOM"/>
    <n v="1"/>
    <n v="1101.51"/>
    <n v="1101.51"/>
    <n v="0"/>
    <n v="440.60400000000004"/>
    <x v="1"/>
  </r>
  <r>
    <n v="1"/>
    <s v="NAMJEŠTAJ"/>
    <x v="1"/>
    <n v="104775"/>
    <s v="G9"/>
    <s v="FOTELJA UREDSKA CRNA KOŽA"/>
    <s v="09.08"/>
    <s v="KOM"/>
    <n v="1"/>
    <n v="1530.62"/>
    <n v="1530.62"/>
    <n v="0"/>
    <n v="612.24799999999993"/>
    <x v="1"/>
  </r>
  <r>
    <n v="1"/>
    <s v="NAMJEŠTAJ"/>
    <x v="1"/>
    <n v="104776"/>
    <s v="G9"/>
    <s v="STOLAC KONFERENC."/>
    <s v="09.08"/>
    <s v="KOM"/>
    <n v="1"/>
    <n v="317.32"/>
    <n v="317.32"/>
    <n v="0"/>
    <n v="126.928"/>
    <x v="1"/>
  </r>
  <r>
    <n v="1"/>
    <s v="NAMJEŠTAJ"/>
    <x v="1"/>
    <n v="104777"/>
    <s v="G9"/>
    <s v="STOLAC KONFERENC."/>
    <s v="09.08"/>
    <s v="KOM"/>
    <n v="1"/>
    <n v="317.32"/>
    <n v="317.32"/>
    <n v="0"/>
    <n v="126.928"/>
    <x v="1"/>
  </r>
  <r>
    <n v="1"/>
    <s v="NAMJEŠTAJ"/>
    <x v="1"/>
    <n v="104778"/>
    <s v="G9"/>
    <s v="STOLAC KONFERENC."/>
    <s v="09.08"/>
    <s v="KOM"/>
    <n v="1"/>
    <n v="317.32"/>
    <n v="317.32"/>
    <n v="0"/>
    <n v="126.928"/>
    <x v="1"/>
  </r>
  <r>
    <n v="1"/>
    <s v="NAMJEŠTAJ"/>
    <x v="1"/>
    <n v="104779"/>
    <s v="G9"/>
    <s v="VJEŠALICA"/>
    <s v="09.08"/>
    <s v="KOM"/>
    <n v="1"/>
    <n v="366.73"/>
    <n v="366.73"/>
    <n v="0"/>
    <n v="146.69200000000001"/>
    <x v="1"/>
  </r>
  <r>
    <n v="1"/>
    <s v="NAMJEŠTAJ"/>
    <x v="1"/>
    <n v="104780"/>
    <s v="G9"/>
    <s v="ORMAR NISKI DR.VRATA C551"/>
    <s v="09.08"/>
    <s v="KOM"/>
    <n v="1"/>
    <n v="1323.75"/>
    <n v="1323.75"/>
    <n v="0"/>
    <n v="529.5"/>
    <x v="1"/>
  </r>
  <r>
    <n v="1"/>
    <s v="NAMJEŠTAJ"/>
    <x v="1"/>
    <n v="104781"/>
    <s v="G9"/>
    <s v="ORMAR NISKI DR.VRATA C551"/>
    <s v="09.08"/>
    <s v="KOM"/>
    <n v="1"/>
    <n v="1323.75"/>
    <n v="1323.75"/>
    <n v="0"/>
    <n v="529.5"/>
    <x v="1"/>
  </r>
  <r>
    <n v="1"/>
    <s v="NAMJEŠTAJ"/>
    <x v="1"/>
    <n v="104782"/>
    <s v="G9"/>
    <s v="ORMAR VISOKI DR.VRATA 591"/>
    <s v="09.08"/>
    <s v="KOM"/>
    <n v="1"/>
    <n v="3520.33"/>
    <n v="3520.33"/>
    <n v="0"/>
    <n v="1408.1320000000001"/>
    <x v="1"/>
  </r>
  <r>
    <n v="1"/>
    <s v="NAMJEŠTAJ"/>
    <x v="1"/>
    <n v="104783"/>
    <s v="G9"/>
    <s v="ORMAR VISOKI DR.VRATA 591"/>
    <s v="09.08"/>
    <s v="KOM"/>
    <n v="1"/>
    <n v="3520.33"/>
    <n v="3520.33"/>
    <n v="0"/>
    <n v="1408.1320000000001"/>
    <x v="1"/>
  </r>
  <r>
    <n v="1"/>
    <s v="NAMJEŠTAJ"/>
    <x v="1"/>
    <n v="104784"/>
    <s v="G9"/>
    <s v="ORMAR VISOKI DR.+STAK.594"/>
    <s v="09.08"/>
    <s v="KOM"/>
    <n v="1"/>
    <n v="3101.63"/>
    <n v="3101.63"/>
    <n v="0"/>
    <n v="1240.652"/>
    <x v="1"/>
  </r>
  <r>
    <n v="1"/>
    <s v="NAMJEŠTAJ"/>
    <x v="1"/>
    <n v="104785"/>
    <s v="G9"/>
    <s v="ORMAR VISOKI DR.+STAK.594"/>
    <s v="09.08"/>
    <s v="KOM"/>
    <n v="1"/>
    <n v="3101.63"/>
    <n v="3101.63"/>
    <n v="0"/>
    <n v="1240.652"/>
    <x v="1"/>
  </r>
  <r>
    <n v="1"/>
    <s v="NAMJEŠTAJ"/>
    <x v="1"/>
    <n v="104786"/>
    <s v="G9"/>
    <s v="STOL RADNI S KUT.DODATKOM"/>
    <s v="09.08"/>
    <s v="KOM"/>
    <n v="1"/>
    <n v="2132.8000000000002"/>
    <n v="2132.8000000000002"/>
    <n v="0"/>
    <n v="853.12000000000012"/>
    <x v="1"/>
  </r>
  <r>
    <n v="1"/>
    <s v="NAMJEŠTAJ"/>
    <x v="1"/>
    <n v="104787"/>
    <s v="G9"/>
    <s v="STOL RADNI C 505"/>
    <s v="09.08"/>
    <s v="KOM"/>
    <n v="1"/>
    <n v="1645.89"/>
    <n v="1645.89"/>
    <n v="0"/>
    <n v="658.35600000000011"/>
    <x v="1"/>
  </r>
  <r>
    <n v="1"/>
    <s v="NAMJEŠTAJ"/>
    <x v="1"/>
    <n v="104798"/>
    <s v="G9"/>
    <s v="STOLAC DAKTILO"/>
    <s v="04.04"/>
    <s v="KOM"/>
    <n v="1"/>
    <n v="1611.86"/>
    <n v="1611.86"/>
    <n v="0"/>
    <n v="644.74400000000003"/>
    <x v="1"/>
  </r>
  <r>
    <n v="1"/>
    <s v="NAMJEŠTAJ"/>
    <x v="1"/>
    <n v="104800"/>
    <s v="G9"/>
    <s v="ORMARIĆ POKRETNI S POLICA"/>
    <n v="10.029999999999999"/>
    <s v="KOM"/>
    <n v="1"/>
    <n v="1152.9000000000001"/>
    <n v="1152.9000000000001"/>
    <n v="0"/>
    <n v="461.16000000000008"/>
    <x v="1"/>
  </r>
  <r>
    <n v="1"/>
    <s v="NAMJEŠTAJ"/>
    <x v="1"/>
    <n v="104801"/>
    <s v="G9"/>
    <s v="ORMARIĆ POKRETNI S LADIC."/>
    <n v="10.029999999999999"/>
    <s v="KOM"/>
    <n v="1"/>
    <n v="1494.5"/>
    <n v="1494.5"/>
    <n v="0"/>
    <n v="597.80000000000007"/>
    <x v="1"/>
  </r>
  <r>
    <n v="1"/>
    <s v="NAMJEŠTAJ"/>
    <x v="1"/>
    <n v="104802"/>
    <s v="G9"/>
    <s v="STOL RADNI"/>
    <n v="10.029999999999999"/>
    <s v="KOM"/>
    <n v="1"/>
    <n v="1317.6"/>
    <n v="1317.6"/>
    <n v="0"/>
    <n v="527.04"/>
    <x v="1"/>
  </r>
  <r>
    <n v="1"/>
    <s v="NAMJEŠTAJ"/>
    <x v="1"/>
    <n v="104803"/>
    <s v="G9"/>
    <s v="REGAL"/>
    <n v="10.029999999999999"/>
    <s v="KOM"/>
    <n v="1"/>
    <n v="4489.6000000000004"/>
    <n v="4489.6000000000004"/>
    <n v="0"/>
    <n v="1795.8400000000001"/>
    <x v="1"/>
  </r>
  <r>
    <n v="1"/>
    <s v="NAMJEŠTAJ"/>
    <x v="1"/>
    <n v="104805"/>
    <s v="G9"/>
    <s v="STOLAC UREDSKI"/>
    <s v="07.11"/>
    <s v="KOM"/>
    <n v="1"/>
    <n v="855.31"/>
    <n v="579.1"/>
    <n v="276.20999999999998"/>
    <n v="342.12400000000002"/>
    <x v="1"/>
  </r>
  <r>
    <n v="1"/>
    <s v="NAMJEŠTAJ"/>
    <x v="1"/>
    <n v="104809"/>
    <s v="G9"/>
    <s v="ORMARIĆ POKRETNI S POLICA"/>
    <n v="10.029999999999999"/>
    <s v="KOM"/>
    <n v="1"/>
    <n v="1152.9000000000001"/>
    <n v="1152.9000000000001"/>
    <n v="0"/>
    <n v="461.16000000000008"/>
    <x v="1"/>
  </r>
  <r>
    <n v="1"/>
    <s v="NAMJEŠTAJ"/>
    <x v="1"/>
    <n v="104810"/>
    <s v="G9"/>
    <s v="ORMARIĆ POKRETNI S LADIC."/>
    <n v="10.029999999999999"/>
    <s v="KOM"/>
    <n v="1"/>
    <n v="1494.5"/>
    <n v="1494.5"/>
    <n v="0"/>
    <n v="597.80000000000007"/>
    <x v="1"/>
  </r>
  <r>
    <n v="1"/>
    <s v="NAMJEŠTAJ"/>
    <x v="1"/>
    <n v="104811"/>
    <s v="G9"/>
    <s v="STOL RADNI"/>
    <n v="10.029999999999999"/>
    <s v="KOM"/>
    <n v="1"/>
    <n v="1317.6"/>
    <n v="1317.6"/>
    <n v="0"/>
    <n v="527.04"/>
    <x v="1"/>
  </r>
  <r>
    <n v="1"/>
    <s v="NAMJEŠTAJ"/>
    <x v="1"/>
    <n v="104909"/>
    <s v="G1"/>
    <s v="STOL RADNI S LADICAMA"/>
    <s v="01.97"/>
    <s v="KOM"/>
    <n v="1"/>
    <n v="226.11"/>
    <n v="226.11"/>
    <n v="0"/>
    <n v="90.444000000000017"/>
    <x v="1"/>
  </r>
  <r>
    <n v="1"/>
    <s v="NAMJEŠTAJ"/>
    <x v="1"/>
    <n v="104911"/>
    <s v="G1"/>
    <s v="STOLAC UREDSKI"/>
    <s v="04.14"/>
    <s v="KOM"/>
    <n v="1"/>
    <n v="735.11"/>
    <n v="245.04"/>
    <n v="490.07"/>
    <n v="490.07"/>
    <x v="0"/>
  </r>
  <r>
    <n v="1"/>
    <s v="NAMJEŠTAJ"/>
    <x v="1"/>
    <n v="104913"/>
    <s v="G1"/>
    <s v="STOLAC DAKTIL. NARANČ."/>
    <s v="01.97"/>
    <s v="KOM"/>
    <n v="1"/>
    <n v="254.14"/>
    <n v="254.14"/>
    <n v="0"/>
    <n v="101.65600000000001"/>
    <x v="1"/>
  </r>
  <r>
    <n v="1"/>
    <s v="NAMJEŠTAJ"/>
    <x v="1"/>
    <n v="104914"/>
    <s v="G1"/>
    <s v="STOLICA URED. S NASLONOM"/>
    <s v="01.97"/>
    <s v="KOM"/>
    <n v="1"/>
    <n v="1393.05"/>
    <n v="1393.05"/>
    <n v="0"/>
    <n v="557.22"/>
    <x v="1"/>
  </r>
  <r>
    <n v="1"/>
    <s v="NAMJEŠTAJ"/>
    <x v="1"/>
    <n v="104919"/>
    <s v="G1"/>
    <s v="STOL PISAĆI HRAST"/>
    <s v="01.97"/>
    <s v="KOM"/>
    <n v="1"/>
    <n v="2826.14"/>
    <n v="2826.14"/>
    <n v="0"/>
    <n v="1130.4559999999999"/>
    <x v="1"/>
  </r>
  <r>
    <n v="1"/>
    <s v="NAMJEŠTAJ"/>
    <x v="1"/>
    <n v="104921"/>
    <s v="G1"/>
    <s v="ORMAR DRVENI ČETVERO."/>
    <s v="01.97"/>
    <s v="KOM"/>
    <n v="1"/>
    <n v="1695.7"/>
    <n v="1695.7"/>
    <n v="0"/>
    <n v="678.28000000000009"/>
    <x v="1"/>
  </r>
  <r>
    <n v="1"/>
    <s v="NAMJEŠTAJ"/>
    <x v="1"/>
    <n v="104923"/>
    <s v="G1"/>
    <s v="STOL DAKTILO SA ORMAR."/>
    <s v="01.97"/>
    <s v="KOM"/>
    <n v="1"/>
    <n v="282.61"/>
    <n v="282.61"/>
    <n v="0"/>
    <n v="113.04400000000001"/>
    <x v="1"/>
  </r>
  <r>
    <n v="1"/>
    <s v="NAMJEŠTAJ"/>
    <x v="1"/>
    <n v="104926"/>
    <s v="G1"/>
    <s v="STOL CRNI KLUB"/>
    <s v="01.97"/>
    <s v="KOM"/>
    <n v="1"/>
    <n v="476.98"/>
    <n v="476.98"/>
    <n v="0"/>
    <n v="190.79200000000003"/>
    <x v="1"/>
  </r>
  <r>
    <n v="1"/>
    <s v="NAMJEŠTAJ"/>
    <x v="1"/>
    <n v="104927"/>
    <s v="G1"/>
    <s v="FOTELJA UREDSKA"/>
    <s v="07.00"/>
    <s v="KOM"/>
    <n v="1"/>
    <n v="1180.83"/>
    <n v="1180.83"/>
    <n v="0"/>
    <n v="472.33199999999999"/>
    <x v="1"/>
  </r>
  <r>
    <n v="1"/>
    <s v="NAMJEŠTAJ"/>
    <x v="1"/>
    <n v="104936"/>
    <s v="G1"/>
    <s v="ORMAR UGRADBENI U HODNIKU"/>
    <s v="07.09"/>
    <s v="KOM"/>
    <n v="1"/>
    <n v="12572"/>
    <n v="11655.29"/>
    <n v="916.71"/>
    <n v="5028.8"/>
    <x v="1"/>
  </r>
  <r>
    <n v="1"/>
    <s v="NAMJEŠTAJ"/>
    <x v="1"/>
    <n v="104937"/>
    <s v="G1"/>
    <s v="STOL DRVENI S ORM. VEĆI"/>
    <s v="01.97"/>
    <s v="KOM"/>
    <n v="1"/>
    <n v="2004.79"/>
    <n v="1720.08"/>
    <n v="284.70999999999998"/>
    <n v="801.91600000000005"/>
    <x v="1"/>
  </r>
  <r>
    <n v="1"/>
    <s v="NAMJEŠTAJ"/>
    <x v="1"/>
    <n v="104940"/>
    <s v="G1"/>
    <s v="STOLICA ŠKOLSKA DRVENA"/>
    <s v="01.97"/>
    <s v="KOM"/>
    <n v="1"/>
    <n v="214.74"/>
    <n v="214.74"/>
    <n v="0"/>
    <n v="85.896000000000015"/>
    <x v="1"/>
  </r>
  <r>
    <n v="1"/>
    <s v="NAMJEŠTAJ"/>
    <x v="1"/>
    <n v="104941"/>
    <s v="G1"/>
    <s v="STOL DRVENI S 2 LAD."/>
    <s v="01.97"/>
    <s v="KOM"/>
    <n v="1"/>
    <n v="169.58"/>
    <n v="169.58"/>
    <n v="0"/>
    <n v="67.832000000000008"/>
    <x v="1"/>
  </r>
  <r>
    <n v="1"/>
    <s v="NAMJEŠTAJ"/>
    <x v="1"/>
    <n v="104944"/>
    <s v="G1"/>
    <s v="ORMARIĆ KUHINJSKI VISEĆI"/>
    <s v="01.97"/>
    <s v="KOM"/>
    <n v="1"/>
    <n v="396.64"/>
    <n v="396.64"/>
    <n v="0"/>
    <n v="158.65600000000001"/>
    <x v="1"/>
  </r>
  <r>
    <n v="1"/>
    <s v="NAMJEŠTAJ"/>
    <x v="1"/>
    <n v="104945"/>
    <s v="G1"/>
    <s v="ORMARIĆ VISEĆI KUHINJ."/>
    <s v="01.97"/>
    <s v="KOM"/>
    <n v="1"/>
    <n v="302.5"/>
    <n v="302.5"/>
    <n v="0"/>
    <n v="121"/>
    <x v="1"/>
  </r>
  <r>
    <n v="1"/>
    <s v="NAMJEŠTAJ"/>
    <x v="1"/>
    <n v="104946"/>
    <s v="G1"/>
    <s v="ORMARIĆ SA SUDOPEROM"/>
    <s v="01.97"/>
    <s v="KOM"/>
    <n v="1"/>
    <n v="1130.45"/>
    <n v="1130.45"/>
    <n v="0"/>
    <n v="452.18000000000006"/>
    <x v="1"/>
  </r>
  <r>
    <n v="1"/>
    <s v="NAMJEŠTAJ"/>
    <x v="1"/>
    <n v="104947"/>
    <s v="G1"/>
    <s v="ORMARIĆ VISEĆI KUHINJ."/>
    <s v="01.97"/>
    <s v="KOM"/>
    <n v="1"/>
    <n v="396.64"/>
    <n v="396.64"/>
    <n v="0"/>
    <n v="158.65600000000001"/>
    <x v="1"/>
  </r>
  <r>
    <n v="1"/>
    <s v="NAMJEŠTAJ"/>
    <x v="1"/>
    <n v="104952"/>
    <s v="G1"/>
    <s v="STOLAC ŠKOLSKI DRVENI"/>
    <s v="01.97"/>
    <s v="KOM"/>
    <n v="1"/>
    <n v="214.74"/>
    <n v="214.74"/>
    <n v="0"/>
    <n v="85.896000000000015"/>
    <x v="1"/>
  </r>
  <r>
    <n v="1"/>
    <s v="NAMJEŠTAJ"/>
    <x v="1"/>
    <n v="104954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4955"/>
    <s v="G1"/>
    <s v="STOLAC PLAVI ŠTOF"/>
    <s v="01.97"/>
    <s v="KOM"/>
    <n v="1"/>
    <n v="791.3"/>
    <n v="791.3"/>
    <n v="0"/>
    <n v="316.52"/>
    <x v="1"/>
  </r>
  <r>
    <n v="1"/>
    <s v="NAMJEŠTAJ"/>
    <x v="1"/>
    <n v="104958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4960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4961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4962"/>
    <s v="G1"/>
    <s v="POLICA DRVENA ZA KNJIGE"/>
    <s v="01.97"/>
    <s v="KOM"/>
    <n v="1"/>
    <n v="836.54"/>
    <n v="836.54"/>
    <n v="0"/>
    <n v="334.61599999999999"/>
    <x v="1"/>
  </r>
  <r>
    <n v="1"/>
    <s v="NAMJEŠTAJ"/>
    <x v="1"/>
    <n v="104963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4964"/>
    <s v="G1"/>
    <s v="VITRINA S POL. ZA KNJIGE"/>
    <s v="01.97"/>
    <s v="KOM"/>
    <n v="1"/>
    <n v="2204.41"/>
    <n v="2204.41"/>
    <n v="0"/>
    <n v="881.76400000000001"/>
    <x v="1"/>
  </r>
  <r>
    <n v="1"/>
    <s v="NAMJEŠTAJ"/>
    <x v="1"/>
    <n v="104968"/>
    <s v="G1"/>
    <s v="VITRINA ZA UZORKE(STAKLO)"/>
    <s v="01.97"/>
    <s v="KOM"/>
    <n v="1"/>
    <n v="1950.05"/>
    <n v="1950.05"/>
    <n v="0"/>
    <n v="780.02"/>
    <x v="1"/>
  </r>
  <r>
    <n v="1"/>
    <s v="NAMJEŠTAJ"/>
    <x v="1"/>
    <n v="104969"/>
    <s v="G1"/>
    <s v="VITRINA ZA UZORKE(STAKLO)"/>
    <s v="01.97"/>
    <s v="KOM"/>
    <n v="1"/>
    <n v="1950.05"/>
    <n v="1950.05"/>
    <n v="0"/>
    <n v="780.02"/>
    <x v="1"/>
  </r>
  <r>
    <n v="1"/>
    <s v="NAMJEŠTAJ"/>
    <x v="1"/>
    <n v="104970"/>
    <s v="G1"/>
    <s v="VITRINA ZA UZORKE(STAKLO)"/>
    <s v="01.97"/>
    <s v="KOM"/>
    <n v="1"/>
    <n v="1950.05"/>
    <n v="1950.05"/>
    <n v="0"/>
    <n v="780.02"/>
    <x v="1"/>
  </r>
  <r>
    <n v="1"/>
    <s v="NAMJEŠTAJ"/>
    <x v="1"/>
    <n v="104971"/>
    <s v="G1"/>
    <s v="VITRINA ZA UZORKE(STAKLO)"/>
    <s v="01.97"/>
    <s v="KOM"/>
    <n v="1"/>
    <n v="1950.05"/>
    <n v="1950.05"/>
    <n v="0"/>
    <n v="780.02"/>
    <x v="1"/>
  </r>
  <r>
    <n v="1"/>
    <s v="NAMJEŠTAJ"/>
    <x v="1"/>
    <n v="104973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4974"/>
    <s v="G1"/>
    <s v="STOL RADNI (PROC.)"/>
    <s v="01.97"/>
    <s v="KOM"/>
    <n v="1"/>
    <n v="551.11"/>
    <n v="551.11"/>
    <n v="0"/>
    <n v="220.44400000000002"/>
    <x v="1"/>
  </r>
  <r>
    <n v="1"/>
    <s v="NAMJEŠTAJ"/>
    <x v="1"/>
    <n v="104976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4977"/>
    <s v="G1"/>
    <s v="STOL DAKTILOGRAFSKI"/>
    <s v="01.97"/>
    <s v="KOM"/>
    <n v="1"/>
    <n v="723.29"/>
    <n v="723.29"/>
    <n v="0"/>
    <n v="289.31599999999997"/>
    <x v="1"/>
  </r>
  <r>
    <n v="1"/>
    <s v="NAMJEŠTAJ"/>
    <x v="1"/>
    <n v="104978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4979"/>
    <s v="G1"/>
    <s v="ORMAR GARDEROBNI DRVENI"/>
    <s v="01.97"/>
    <s v="KOM"/>
    <n v="1"/>
    <n v="847.77"/>
    <n v="847.77"/>
    <n v="0"/>
    <n v="339.108"/>
    <x v="1"/>
  </r>
  <r>
    <n v="1"/>
    <s v="NAMJEŠTAJ"/>
    <x v="1"/>
    <n v="104981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4982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4986"/>
    <s v="G1"/>
    <s v="ORMAR JED. SA STAKL. VRAT"/>
    <s v="01.97"/>
    <s v="KOM"/>
    <n v="1"/>
    <n v="1695.7"/>
    <n v="1695.7"/>
    <n v="0"/>
    <n v="678.28000000000009"/>
    <x v="1"/>
  </r>
  <r>
    <n v="1"/>
    <s v="NAMJEŠTAJ"/>
    <x v="1"/>
    <n v="104987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4988"/>
    <s v="G1"/>
    <s v="STOLIĆ S DVIJE LADICE"/>
    <s v="01.97"/>
    <s v="KOM"/>
    <n v="1"/>
    <n v="226.11"/>
    <n v="226.11"/>
    <n v="0"/>
    <n v="90.444000000000017"/>
    <x v="1"/>
  </r>
  <r>
    <n v="1"/>
    <s v="NAMJEŠTAJ"/>
    <x v="1"/>
    <n v="104989"/>
    <s v="G1"/>
    <s v="STOL RADNI"/>
    <s v="01.97"/>
    <s v="KOM"/>
    <n v="1"/>
    <n v="551.11"/>
    <n v="551.11"/>
    <n v="0"/>
    <n v="220.44400000000002"/>
    <x v="1"/>
  </r>
  <r>
    <n v="1"/>
    <s v="NAMJEŠTAJ"/>
    <x v="1"/>
    <n v="104990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4991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4992"/>
    <s v="G1"/>
    <s v="STOL RADNI (PROC.)"/>
    <s v="01.97"/>
    <s v="KOM"/>
    <n v="1"/>
    <n v="551.11"/>
    <n v="551.11"/>
    <n v="0"/>
    <n v="220.44400000000002"/>
    <x v="1"/>
  </r>
  <r>
    <n v="1"/>
    <s v="NAMJEŠTAJ"/>
    <x v="1"/>
    <n v="104993"/>
    <s v="G1"/>
    <s v="ORMAR GARDEROBNI STAKLO"/>
    <s v="01.97"/>
    <s v="KOM"/>
    <n v="1"/>
    <n v="847.84"/>
    <n v="847.84"/>
    <n v="0"/>
    <n v="339.13600000000002"/>
    <x v="1"/>
  </r>
  <r>
    <n v="1"/>
    <s v="NAMJEŠTAJ"/>
    <x v="1"/>
    <n v="104994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4995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4998"/>
    <s v="G1"/>
    <s v="STOL"/>
    <s v="04.04"/>
    <s v="KOM"/>
    <n v="1"/>
    <n v="2340.7199999999998"/>
    <n v="2340.7199999999998"/>
    <n v="0"/>
    <n v="936.28800000000001"/>
    <x v="1"/>
  </r>
  <r>
    <n v="1"/>
    <s v="NAMJEŠTAJ"/>
    <x v="1"/>
    <n v="104999"/>
    <s v="G1"/>
    <s v="STOLAC URED. TAP. NA KOT."/>
    <s v="01.97"/>
    <s v="KOM"/>
    <n v="1"/>
    <n v="695.3"/>
    <n v="695.3"/>
    <n v="0"/>
    <n v="278.12"/>
    <x v="1"/>
  </r>
  <r>
    <n v="1"/>
    <s v="NAMJEŠTAJ"/>
    <x v="1"/>
    <n v="105000"/>
    <s v="G1"/>
    <s v="STOLAC UREDSKI SPINALIS"/>
    <n v="10.09"/>
    <s v="KOM"/>
    <n v="1"/>
    <n v="3930.96"/>
    <n v="3521.49"/>
    <n v="409.47"/>
    <n v="1572.384"/>
    <x v="1"/>
  </r>
  <r>
    <n v="1"/>
    <s v="NAMJEŠTAJ"/>
    <x v="1"/>
    <n v="105006"/>
    <s v="G1"/>
    <s v="ORMAR ZA SPISE 330x42x213"/>
    <n v="10.09"/>
    <s v="KOM"/>
    <n v="1"/>
    <n v="15867"/>
    <n v="14214.22"/>
    <n v="1652.78"/>
    <n v="6346.8"/>
    <x v="1"/>
  </r>
  <r>
    <n v="1"/>
    <s v="NAMJEŠTAJ"/>
    <x v="1"/>
    <n v="105007"/>
    <s v="G1"/>
    <s v="STOL CRNI KLUB"/>
    <s v="01.97"/>
    <s v="KOM"/>
    <n v="1"/>
    <n v="633.09"/>
    <n v="633.09"/>
    <n v="0"/>
    <n v="253.23600000000002"/>
    <x v="1"/>
  </r>
  <r>
    <n v="1"/>
    <s v="NAMJEŠTAJ"/>
    <x v="1"/>
    <n v="105009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5010"/>
    <s v="G1"/>
    <s v="STOLAC UREDSKI"/>
    <s v="04.00"/>
    <s v="KOM"/>
    <n v="1"/>
    <n v="661.24"/>
    <n v="661.24"/>
    <n v="0"/>
    <n v="264.49600000000004"/>
    <x v="1"/>
  </r>
  <r>
    <n v="1"/>
    <s v="NAMJEŠTAJ"/>
    <x v="1"/>
    <n v="105014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5015"/>
    <s v="G1"/>
    <s v="STOL ZA PROF."/>
    <s v="01.97"/>
    <s v="KOM"/>
    <n v="1"/>
    <n v="961"/>
    <n v="961"/>
    <n v="0"/>
    <n v="384.40000000000003"/>
    <x v="1"/>
  </r>
  <r>
    <n v="1"/>
    <s v="NAMJEŠTAJ"/>
    <x v="1"/>
    <n v="105016"/>
    <s v="G1"/>
    <s v="STOL DRVENI MALI"/>
    <s v="01.97"/>
    <s v="KOM"/>
    <n v="1"/>
    <n v="522.80999999999995"/>
    <n v="522.80999999999995"/>
    <n v="0"/>
    <n v="209.124"/>
    <x v="1"/>
  </r>
  <r>
    <n v="1"/>
    <s v="NAMJEŠTAJ"/>
    <x v="1"/>
    <n v="105030"/>
    <s v="G1"/>
    <s v="STOL RADNI S LADICAMA"/>
    <s v="01.97"/>
    <s v="KOM"/>
    <n v="1"/>
    <n v="551.11"/>
    <n v="551.11"/>
    <n v="0"/>
    <n v="220.44400000000002"/>
    <x v="1"/>
  </r>
  <r>
    <n v="1"/>
    <s v="NAMJEŠTAJ"/>
    <x v="1"/>
    <n v="105032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5033"/>
    <s v="G1"/>
    <s v="STOL CRNI KLUB"/>
    <s v="01.97"/>
    <s v="KOM"/>
    <n v="1"/>
    <n v="633.09"/>
    <n v="633.09"/>
    <n v="0"/>
    <n v="253.23600000000002"/>
    <x v="1"/>
  </r>
  <r>
    <n v="1"/>
    <s v="NAMJEŠTAJ"/>
    <x v="1"/>
    <n v="105037"/>
    <s v="G1"/>
    <s v="STOLA ZA MIKROSKOPSKOPIRA"/>
    <s v="03.06"/>
    <s v="KOM"/>
    <n v="1"/>
    <n v="12810"/>
    <n v="12810"/>
    <n v="0"/>
    <n v="5124"/>
    <x v="1"/>
  </r>
  <r>
    <n v="1"/>
    <s v="NAMJEŠTAJ"/>
    <x v="1"/>
    <n v="105038"/>
    <s v="G1"/>
    <s v="STOL RADNI"/>
    <s v="01.97"/>
    <s v="KOM"/>
    <n v="1"/>
    <n v="773.31"/>
    <n v="558.04999999999995"/>
    <n v="215.26"/>
    <n v="309.32400000000001"/>
    <x v="1"/>
  </r>
  <r>
    <n v="1"/>
    <s v="NAMJEŠTAJ"/>
    <x v="1"/>
    <n v="105039"/>
    <s v="G1"/>
    <s v="STOL RADNI"/>
    <s v="01.97"/>
    <s v="KOM"/>
    <n v="1"/>
    <n v="773.31"/>
    <n v="558.04999999999995"/>
    <n v="215.26"/>
    <n v="309.32400000000001"/>
    <x v="1"/>
  </r>
  <r>
    <n v="1"/>
    <s v="NAMJEŠTAJ"/>
    <x v="1"/>
    <n v="105049"/>
    <s v="G1"/>
    <s v="STOL RADNI SA POLICOM"/>
    <s v="09.09"/>
    <s v="KOM"/>
    <n v="1"/>
    <n v="1494.45"/>
    <n v="1354.37"/>
    <n v="140.08000000000001"/>
    <n v="597.78000000000009"/>
    <x v="1"/>
  </r>
  <r>
    <n v="1"/>
    <s v="NAMJEŠTAJ"/>
    <x v="1"/>
    <n v="105079"/>
    <s v="G1"/>
    <s v="STOLAC UREDSKI 120-2/RUKO"/>
    <s v="02.98"/>
    <s v="KOM"/>
    <n v="1"/>
    <n v="769.72"/>
    <n v="769.72"/>
    <n v="0"/>
    <n v="307.88800000000003"/>
    <x v="1"/>
  </r>
  <r>
    <n v="1"/>
    <s v="NAMJEŠTAJ"/>
    <x v="1"/>
    <n v="105082"/>
    <s v="G1"/>
    <s v="PLOHA RAD. S ORM. I INST."/>
    <s v="01.97"/>
    <s v="KOM"/>
    <n v="1"/>
    <n v="3574.1"/>
    <n v="3574.1"/>
    <n v="0"/>
    <n v="1429.64"/>
    <x v="1"/>
  </r>
  <r>
    <n v="1"/>
    <s v="NAMJEŠTAJ"/>
    <x v="1"/>
    <n v="105083"/>
    <s v="G1"/>
    <s v="PLOHA RAD. S ORM. I INST."/>
    <s v="01.97"/>
    <s v="KOM"/>
    <n v="1"/>
    <n v="3574.1"/>
    <n v="3574.1"/>
    <n v="0"/>
    <n v="1429.64"/>
    <x v="1"/>
  </r>
  <r>
    <n v="1"/>
    <s v="NAMJEŠTAJ"/>
    <x v="1"/>
    <n v="105084"/>
    <s v="G1"/>
    <s v="REGAL JEDROSTRANI NEPOKRE"/>
    <s v="07.08"/>
    <s v="KOM"/>
    <n v="1"/>
    <n v="3307.42"/>
    <n v="3307.42"/>
    <n v="0"/>
    <n v="1322.9680000000001"/>
    <x v="1"/>
  </r>
  <r>
    <n v="1"/>
    <s v="NAMJEŠTAJ"/>
    <x v="1"/>
    <n v="105085"/>
    <s v="G1"/>
    <s v="REGAL JEDROSTRANI NEPOKRE"/>
    <s v="07.08"/>
    <s v="KOM"/>
    <n v="1"/>
    <n v="2199.66"/>
    <n v="2199.66"/>
    <n v="0"/>
    <n v="879.86400000000003"/>
    <x v="1"/>
  </r>
  <r>
    <n v="1"/>
    <s v="NAMJEŠTAJ"/>
    <x v="1"/>
    <n v="105086"/>
    <s v="G1"/>
    <s v="DIGESTOR UGRAĐENI"/>
    <s v="01.97"/>
    <s v="KOM"/>
    <n v="1"/>
    <n v="1974.76"/>
    <n v="1974.76"/>
    <n v="0"/>
    <n v="789.904"/>
    <x v="1"/>
  </r>
  <r>
    <n v="1"/>
    <s v="NAMJEŠTAJ"/>
    <x v="1"/>
    <n v="105087"/>
    <s v="G1"/>
    <s v="STOL DRVENI(PROC)"/>
    <s v="01.97"/>
    <s v="KOM"/>
    <n v="1"/>
    <n v="551.11"/>
    <n v="551.11"/>
    <n v="0"/>
    <n v="220.44400000000002"/>
    <x v="1"/>
  </r>
  <r>
    <n v="1"/>
    <s v="NAMJEŠTAJ"/>
    <x v="1"/>
    <n v="105089"/>
    <s v="G1"/>
    <s v="SUDOPER"/>
    <n v="10.08"/>
    <s v="KOM"/>
    <n v="1"/>
    <n v="838.9"/>
    <n v="838.9"/>
    <n v="0"/>
    <n v="335.56"/>
    <x v="1"/>
  </r>
  <r>
    <n v="1"/>
    <s v="NAMJEŠTAJ"/>
    <x v="1"/>
    <n v="105091"/>
    <s v="G1"/>
    <s v="REGAL DVOSTRANI POKRETNI"/>
    <s v="07.08"/>
    <s v="KOM"/>
    <n v="1"/>
    <n v="15686.76"/>
    <n v="15686.76"/>
    <n v="0"/>
    <n v="6274.7040000000006"/>
    <x v="1"/>
  </r>
  <r>
    <n v="1"/>
    <s v="NAMJEŠTAJ"/>
    <x v="1"/>
    <n v="105092"/>
    <s v="G1"/>
    <s v="REGAL DVOSTRANI POKRETNI"/>
    <s v="07.08"/>
    <s v="KOM"/>
    <n v="1"/>
    <n v="15686.76"/>
    <n v="15686.76"/>
    <n v="0"/>
    <n v="6274.7040000000006"/>
    <x v="1"/>
  </r>
  <r>
    <n v="1"/>
    <s v="NAMJEŠTAJ"/>
    <x v="1"/>
    <n v="105093"/>
    <s v="G1"/>
    <s v="ORMAR DVOKRILNI DRVENI"/>
    <s v="01.97"/>
    <s v="KOM"/>
    <n v="1"/>
    <n v="1695.7"/>
    <n v="1695.7"/>
    <n v="0"/>
    <n v="678.28000000000009"/>
    <x v="1"/>
  </r>
  <r>
    <n v="1"/>
    <s v="NAMJEŠTAJ"/>
    <x v="1"/>
    <n v="105096"/>
    <s v="G1"/>
    <s v="STOLICA ŠKOLSKA DRVENA"/>
    <s v="01.97"/>
    <s v="KOM"/>
    <n v="1"/>
    <n v="214.74"/>
    <n v="214.74"/>
    <n v="0"/>
    <n v="85.896000000000015"/>
    <x v="1"/>
  </r>
  <r>
    <n v="1"/>
    <s v="NAMJEŠTAJ"/>
    <x v="1"/>
    <n v="105097"/>
    <s v="G1"/>
    <s v="STOLAC PLAVI ŠTOF"/>
    <s v="01.97"/>
    <s v="KOM"/>
    <n v="1"/>
    <n v="791.3"/>
    <n v="791.3"/>
    <n v="0"/>
    <n v="316.52"/>
    <x v="1"/>
  </r>
  <r>
    <n v="1"/>
    <s v="NAMJEŠTAJ"/>
    <x v="1"/>
    <n v="105099"/>
    <s v="G1"/>
    <s v="STOLICA ŠKOLSKA DRVENA"/>
    <s v="01.97"/>
    <s v="KOM"/>
    <n v="1"/>
    <n v="214.74"/>
    <n v="214.74"/>
    <n v="0"/>
    <n v="85.896000000000015"/>
    <x v="1"/>
  </r>
  <r>
    <n v="1"/>
    <s v="NAMJEŠTAJ"/>
    <x v="1"/>
    <n v="105100"/>
    <s v="G1"/>
    <s v="STOLAC DRVENI (PROC. PF)"/>
    <s v="01.97"/>
    <s v="KOM"/>
    <n v="1"/>
    <n v="200"/>
    <n v="200"/>
    <n v="0"/>
    <n v="80"/>
    <x v="1"/>
  </r>
  <r>
    <n v="1"/>
    <s v="NAMJEŠTAJ"/>
    <x v="1"/>
    <n v="105101"/>
    <s v="G1"/>
    <s v="STOLAC DRVENI (PROC. PF)"/>
    <s v="01.97"/>
    <s v="KOM"/>
    <n v="1"/>
    <n v="200"/>
    <n v="200"/>
    <n v="0"/>
    <n v="80"/>
    <x v="1"/>
  </r>
  <r>
    <n v="1"/>
    <s v="NAMJEŠTAJ"/>
    <x v="1"/>
    <n v="105102"/>
    <s v="G1"/>
    <s v="STOLAC ŠKOLSKI DRVENI"/>
    <s v="01.97"/>
    <s v="KOM"/>
    <n v="1"/>
    <n v="214.74"/>
    <n v="214.74"/>
    <n v="0"/>
    <n v="85.896000000000015"/>
    <x v="1"/>
  </r>
  <r>
    <n v="1"/>
    <s v="NAMJEŠTAJ"/>
    <x v="1"/>
    <n v="105124"/>
    <s v="G1"/>
    <s v="STOL LABORATORIJSKI"/>
    <n v="10.050000000000001"/>
    <s v="KOM"/>
    <n v="1"/>
    <n v="3744.59"/>
    <n v="3744.59"/>
    <n v="0"/>
    <n v="1497.8360000000002"/>
    <x v="1"/>
  </r>
  <r>
    <n v="1"/>
    <s v="NAMJEŠTAJ"/>
    <x v="1"/>
    <n v="105126"/>
    <s v="G1"/>
    <s v="STOLICA DRVENA ŠKOLSKA"/>
    <s v="01.97"/>
    <s v="KOM"/>
    <n v="1"/>
    <n v="214.74"/>
    <n v="214.74"/>
    <n v="0"/>
    <n v="85.896000000000015"/>
    <x v="1"/>
  </r>
  <r>
    <n v="1"/>
    <s v="NAMJEŠTAJ"/>
    <x v="1"/>
    <n v="105127"/>
    <s v="G1"/>
    <s v="ORMARIĆ KUH.-VIS. STALAŽA"/>
    <s v="01.97"/>
    <s v="KOM"/>
    <n v="1"/>
    <n v="452.13"/>
    <n v="452.13"/>
    <n v="0"/>
    <n v="180.852"/>
    <x v="1"/>
  </r>
  <r>
    <n v="1"/>
    <s v="NAMJEŠTAJ"/>
    <x v="1"/>
    <n v="105133"/>
    <s v="G1"/>
    <s v="STOL"/>
    <s v="04.04"/>
    <s v="KOM"/>
    <n v="1"/>
    <n v="1662.15"/>
    <n v="1662.15"/>
    <n v="0"/>
    <n v="664.86000000000013"/>
    <x v="1"/>
  </r>
  <r>
    <n v="1"/>
    <s v="NAMJEŠTAJ"/>
    <x v="1"/>
    <n v="105136"/>
    <s v="G1"/>
    <s v="ŠTOKRL DRVENI"/>
    <s v="01.97"/>
    <s v="KOM"/>
    <n v="1"/>
    <n v="56.53"/>
    <n v="56.53"/>
    <n v="0"/>
    <n v="22.612000000000002"/>
    <x v="1"/>
  </r>
  <r>
    <n v="1"/>
    <s v="NAMJEŠTAJ"/>
    <x v="1"/>
    <n v="105137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5139"/>
    <s v="G1"/>
    <s v="POLICA ZA KNJIGE"/>
    <s v="01.09"/>
    <s v="KOM"/>
    <n v="1"/>
    <n v="2565.0500000000002"/>
    <n v="2538.3200000000002"/>
    <n v="26.73"/>
    <n v="1026.0200000000002"/>
    <x v="1"/>
  </r>
  <r>
    <n v="1"/>
    <s v="NAMJEŠTAJ"/>
    <x v="1"/>
    <n v="105143"/>
    <s v="G1"/>
    <s v="FOTELJA KLUB NISKA CRNA"/>
    <n v="11.08"/>
    <s v="KOM"/>
    <n v="1"/>
    <n v="1149.8499999999999"/>
    <n v="1149.8399999999999"/>
    <n v="0.01"/>
    <n v="459.94"/>
    <x v="1"/>
  </r>
  <r>
    <n v="1"/>
    <s v="NAMJEŠTAJ"/>
    <x v="1"/>
    <n v="105144"/>
    <s v="G1"/>
    <s v="FOTELJA KLUB NISKA CRNA"/>
    <n v="11.08"/>
    <s v="KOM"/>
    <n v="1"/>
    <n v="1149.8499999999999"/>
    <n v="1149.8399999999999"/>
    <n v="0.01"/>
    <n v="459.94"/>
    <x v="1"/>
  </r>
  <r>
    <n v="1"/>
    <s v="NAMJEŠTAJ"/>
    <x v="1"/>
    <n v="105146"/>
    <s v="G1"/>
    <s v="ORMAR 100x64x150 S KLIZN."/>
    <n v="11.08"/>
    <s v="KOM"/>
    <n v="1"/>
    <n v="1964.2"/>
    <n v="1964.2"/>
    <n v="0"/>
    <n v="785.68000000000006"/>
    <x v="1"/>
  </r>
  <r>
    <n v="1"/>
    <s v="NAMJEŠTAJ"/>
    <x v="1"/>
    <n v="105147"/>
    <s v="G1"/>
    <s v="STOLAC RADNI"/>
    <n v="11.08"/>
    <s v="KOM"/>
    <n v="1"/>
    <n v="1238.3"/>
    <n v="1238.3"/>
    <n v="0"/>
    <n v="495.32"/>
    <x v="1"/>
  </r>
  <r>
    <n v="1"/>
    <s v="NAMJEŠTAJ"/>
    <x v="1"/>
    <n v="105148"/>
    <s v="G1"/>
    <s v="STOLAC RADNI"/>
    <n v="11.08"/>
    <s v="KOM"/>
    <n v="1"/>
    <n v="1238.3"/>
    <n v="1238.3"/>
    <n v="0"/>
    <n v="495.32"/>
    <x v="1"/>
  </r>
  <r>
    <n v="1"/>
    <s v="NAMJEŠTAJ"/>
    <x v="1"/>
    <n v="105149"/>
    <s v="G1"/>
    <s v="POLICA ZA KNJIGE 154x33x7"/>
    <n v="11.08"/>
    <s v="KOM"/>
    <n v="1"/>
    <n v="2565.0500000000002"/>
    <n v="2565.04"/>
    <n v="0.01"/>
    <n v="1026.0200000000002"/>
    <x v="1"/>
  </r>
  <r>
    <n v="1"/>
    <s v="NAMJEŠTAJ"/>
    <x v="1"/>
    <n v="105152"/>
    <s v="G1"/>
    <s v="ORMAR ZA REGIST.80x40x110"/>
    <n v="12.11"/>
    <s v="KOM"/>
    <n v="1"/>
    <n v="1525.2"/>
    <n v="953.25"/>
    <n v="571.95000000000005"/>
    <n v="610.08000000000004"/>
    <x v="1"/>
  </r>
  <r>
    <n v="1"/>
    <s v="NAMJEŠTAJ"/>
    <x v="1"/>
    <n v="105153"/>
    <s v="G1"/>
    <s v="POKRETNA KAZETA"/>
    <n v="12.11"/>
    <s v="KOM"/>
    <n v="1"/>
    <n v="897.9"/>
    <n v="561.20000000000005"/>
    <n v="336.7"/>
    <n v="359.16"/>
    <x v="1"/>
  </r>
  <r>
    <n v="1"/>
    <s v="NAMJEŠTAJ"/>
    <x v="1"/>
    <n v="105154"/>
    <s v="G1"/>
    <s v="POKRETNA KAZETA"/>
    <n v="12.11"/>
    <s v="KOM"/>
    <n v="1"/>
    <n v="897.9"/>
    <n v="561.20000000000005"/>
    <n v="336.7"/>
    <n v="359.16"/>
    <x v="1"/>
  </r>
  <r>
    <n v="1"/>
    <s v="NAMJEŠTAJ"/>
    <x v="1"/>
    <n v="105158"/>
    <s v="G1"/>
    <s v="KLUPA ŠKOLSKA ŽUTA"/>
    <s v="01.97"/>
    <s v="KOM"/>
    <n v="1"/>
    <n v="84.95"/>
    <n v="84.95"/>
    <n v="0"/>
    <n v="33.980000000000004"/>
    <x v="1"/>
  </r>
  <r>
    <n v="1"/>
    <s v="NAMJEŠTAJ"/>
    <x v="1"/>
    <n v="105161"/>
    <s v="G1"/>
    <s v="STOLICA ŠKOLSKA DRVENA"/>
    <s v="01.97"/>
    <s v="KOM"/>
    <n v="1"/>
    <n v="214.74"/>
    <n v="214.74"/>
    <n v="0"/>
    <n v="85.896000000000015"/>
    <x v="1"/>
  </r>
  <r>
    <n v="1"/>
    <s v="NAMJEŠTAJ"/>
    <x v="1"/>
    <n v="105162"/>
    <s v="G1"/>
    <s v="STOL UREDSKI*KAZETA"/>
    <s v="07.00"/>
    <s v="KOM"/>
    <n v="1"/>
    <n v="2601.17"/>
    <n v="2601.17"/>
    <n v="0"/>
    <n v="1040.4680000000001"/>
    <x v="1"/>
  </r>
  <r>
    <n v="1"/>
    <s v="NAMJEŠTAJ"/>
    <x v="1"/>
    <n v="105163"/>
    <s v="G1"/>
    <s v="FOTELJA CRNA SKAJ"/>
    <s v="01.97"/>
    <s v="KOM"/>
    <n v="1"/>
    <n v="847.84"/>
    <n v="847.84"/>
    <n v="0"/>
    <n v="339.13600000000002"/>
    <x v="1"/>
  </r>
  <r>
    <n v="1"/>
    <s v="NAMJEŠTAJ"/>
    <x v="1"/>
    <n v="105168"/>
    <s v="G1"/>
    <s v="STALAŽA METALNA"/>
    <s v="01.97"/>
    <s v="KOM"/>
    <n v="1"/>
    <n v="836.54"/>
    <n v="836.54"/>
    <n v="0"/>
    <n v="334.61599999999999"/>
    <x v="1"/>
  </r>
  <r>
    <n v="1"/>
    <s v="NAMJEŠTAJ"/>
    <x v="1"/>
    <n v="105169"/>
    <s v="G1"/>
    <s v="STOLAC DAKTILO S15"/>
    <s v="02.08"/>
    <s v="KOM"/>
    <n v="1"/>
    <n v="299.2"/>
    <n v="299.2"/>
    <n v="0"/>
    <n v="119.68"/>
    <x v="1"/>
  </r>
  <r>
    <n v="1"/>
    <s v="NAMJEŠTAJ"/>
    <x v="1"/>
    <n v="105170"/>
    <s v="G1"/>
    <s v="FOTELJA NA ZAVRTAJ ŽUTA"/>
    <s v="01.97"/>
    <s v="KOM"/>
    <n v="1"/>
    <n v="200"/>
    <n v="200"/>
    <n v="0"/>
    <n v="80"/>
    <x v="1"/>
  </r>
  <r>
    <n v="1"/>
    <s v="NAMJEŠTAJ"/>
    <x v="1"/>
    <n v="105173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5176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190"/>
    <s v="G1"/>
    <s v="ORMAR ZA REGIST.60x40x110"/>
    <n v="12.11"/>
    <s v="KOM"/>
    <n v="1"/>
    <n v="1156.2"/>
    <n v="722.65"/>
    <n v="433.55"/>
    <n v="462.48"/>
    <x v="1"/>
  </r>
  <r>
    <n v="1"/>
    <s v="NAMJEŠTAJ"/>
    <x v="1"/>
    <n v="105198"/>
    <s v="G1"/>
    <s v="STOLICA CRNA NA OTAČIMA"/>
    <s v="01.97"/>
    <s v="KOM"/>
    <n v="1"/>
    <n v="791.31"/>
    <n v="791.31"/>
    <n v="0"/>
    <n v="316.524"/>
    <x v="1"/>
  </r>
  <r>
    <n v="1"/>
    <s v="NAMJEŠTAJ"/>
    <x v="1"/>
    <n v="105199"/>
    <s v="G1"/>
    <s v="STOL RADNI S 2 ORMARIĆA"/>
    <s v="01.97"/>
    <s v="KOM"/>
    <n v="1"/>
    <n v="791.34"/>
    <n v="791.34"/>
    <n v="0"/>
    <n v="316.53600000000006"/>
    <x v="1"/>
  </r>
  <r>
    <n v="1"/>
    <s v="NAMJEŠTAJ"/>
    <x v="1"/>
    <n v="105200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5201"/>
    <s v="G1"/>
    <s v="STOL DAKTILO"/>
    <s v="01.97"/>
    <s v="KOM"/>
    <n v="1"/>
    <n v="876.05"/>
    <n v="876.05"/>
    <n v="0"/>
    <n v="350.42"/>
    <x v="1"/>
  </r>
  <r>
    <n v="1"/>
    <s v="NAMJEŠTAJ"/>
    <x v="1"/>
    <n v="105203"/>
    <s v="G1"/>
    <s v="STOL RADNI 180x75x75+LAD."/>
    <n v="11.08"/>
    <s v="KOM"/>
    <n v="1"/>
    <n v="9110.35"/>
    <n v="9110.32"/>
    <n v="0.03"/>
    <n v="3644.1400000000003"/>
    <x v="1"/>
  </r>
  <r>
    <n v="1"/>
    <s v="NAMJEŠTAJ"/>
    <x v="1"/>
    <n v="105204"/>
    <s v="G1"/>
    <s v="STOL RADNI 180x75x75+LAD."/>
    <n v="11.08"/>
    <s v="KOM"/>
    <n v="1"/>
    <n v="9110.35"/>
    <n v="9110.32"/>
    <n v="0.03"/>
    <n v="3644.1400000000003"/>
    <x v="1"/>
  </r>
  <r>
    <n v="1"/>
    <s v="NAMJEŠTAJ"/>
    <x v="1"/>
    <n v="105205"/>
    <s v="G1"/>
    <s v="STOL RADNI 180x75x75+LAD."/>
    <n v="11.08"/>
    <s v="KOM"/>
    <n v="1"/>
    <n v="9110.35"/>
    <n v="9110.32"/>
    <n v="0.03"/>
    <n v="3644.1400000000003"/>
    <x v="1"/>
  </r>
  <r>
    <n v="1"/>
    <s v="NAMJEŠTAJ"/>
    <x v="1"/>
    <n v="105206"/>
    <s v="G1"/>
    <s v="VJEŠALICA LIPA-CRNA"/>
    <n v="11.08"/>
    <s v="KOM"/>
    <n v="1"/>
    <n v="359.9"/>
    <n v="359.9"/>
    <n v="0"/>
    <n v="143.96"/>
    <x v="1"/>
  </r>
  <r>
    <n v="1"/>
    <s v="NAMJEŠTAJ"/>
    <x v="1"/>
    <n v="105208"/>
    <s v="G1"/>
    <s v="STOLAC RADNI"/>
    <n v="11.08"/>
    <s v="KOM"/>
    <n v="1"/>
    <n v="1238.3"/>
    <n v="1238.3"/>
    <n v="0"/>
    <n v="495.32"/>
    <x v="1"/>
  </r>
  <r>
    <n v="1"/>
    <s v="NAMJEŠTAJ"/>
    <x v="1"/>
    <n v="105214"/>
    <s v="G1"/>
    <s v="PLOHA RAD. S ORM. I INST."/>
    <s v="01.97"/>
    <s v="KOM"/>
    <n v="1"/>
    <n v="8578.52"/>
    <n v="8578.52"/>
    <n v="0"/>
    <n v="3431.4080000000004"/>
    <x v="1"/>
  </r>
  <r>
    <n v="1"/>
    <s v="NAMJEŠTAJ"/>
    <x v="1"/>
    <n v="105215"/>
    <s v="G1"/>
    <s v="PLOHA RAD. S ORM. I INST."/>
    <s v="01.97"/>
    <s v="KOM"/>
    <n v="1"/>
    <n v="3574.1"/>
    <n v="3574.1"/>
    <n v="0"/>
    <n v="1429.64"/>
    <x v="1"/>
  </r>
  <r>
    <n v="1"/>
    <s v="NAMJEŠTAJ"/>
    <x v="1"/>
    <n v="105216"/>
    <s v="G1"/>
    <s v="STOL CRNI"/>
    <s v="01.97"/>
    <s v="KOM"/>
    <n v="1"/>
    <n v="423.92"/>
    <n v="423.92"/>
    <n v="0"/>
    <n v="169.56800000000001"/>
    <x v="1"/>
  </r>
  <r>
    <n v="1"/>
    <s v="NAMJEŠTAJ"/>
    <x v="1"/>
    <n v="105218"/>
    <s v="G1"/>
    <s v="STOL ZA VAGU"/>
    <s v="01.97"/>
    <s v="KOM"/>
    <n v="1"/>
    <n v="856.23"/>
    <n v="856.23"/>
    <n v="0"/>
    <n v="342.49200000000002"/>
    <x v="1"/>
  </r>
  <r>
    <n v="1"/>
    <s v="NAMJEŠTAJ"/>
    <x v="1"/>
    <n v="105219"/>
    <s v="G1"/>
    <s v="ORMARIĆ KUH.-VIS. STALAŽA"/>
    <s v="01.97"/>
    <s v="KOM"/>
    <n v="1"/>
    <n v="452.13"/>
    <n v="452.13"/>
    <n v="0"/>
    <n v="180.852"/>
    <x v="1"/>
  </r>
  <r>
    <n v="1"/>
    <s v="NAMJEŠTAJ"/>
    <x v="1"/>
    <n v="105220"/>
    <s v="G1"/>
    <s v="ORMARIĆ KUH.-VIS. STALAŽA"/>
    <s v="01.97"/>
    <s v="KOM"/>
    <n v="1"/>
    <n v="452.13"/>
    <n v="452.13"/>
    <n v="0"/>
    <n v="180.852"/>
    <x v="1"/>
  </r>
  <r>
    <n v="1"/>
    <s v="NAMJEŠTAJ"/>
    <x v="1"/>
    <n v="105221"/>
    <s v="G1"/>
    <s v="ORMARIĆ KUH.-VIS. STALAŽA"/>
    <s v="01.97"/>
    <s v="KOM"/>
    <n v="1"/>
    <n v="452.13"/>
    <n v="452.13"/>
    <n v="0"/>
    <n v="180.852"/>
    <x v="1"/>
  </r>
  <r>
    <n v="1"/>
    <s v="NAMJEŠTAJ"/>
    <x v="1"/>
    <n v="105222"/>
    <s v="G1"/>
    <s v="ORMARIĆ S LADICAMA POKRET"/>
    <s v="01.97"/>
    <s v="KOM"/>
    <n v="1"/>
    <n v="357.07"/>
    <n v="357.07"/>
    <n v="0"/>
    <n v="142.828"/>
    <x v="1"/>
  </r>
  <r>
    <n v="1"/>
    <s v="NAMJEŠTAJ"/>
    <x v="1"/>
    <n v="105223"/>
    <s v="G1"/>
    <s v="ORMARIĆ KUH.-VIS. STALAŽA"/>
    <s v="01.97"/>
    <s v="KOM"/>
    <n v="1"/>
    <n v="452.12"/>
    <n v="452.12"/>
    <n v="0"/>
    <n v="180.84800000000001"/>
    <x v="1"/>
  </r>
  <r>
    <n v="1"/>
    <s v="NAMJEŠTAJ"/>
    <x v="1"/>
    <n v="105224"/>
    <s v="G1"/>
    <s v="POLICA DRVENA ZA SUĐE"/>
    <s v="01.97"/>
    <s v="KOM"/>
    <n v="1"/>
    <n v="565.15"/>
    <n v="565.15"/>
    <n v="0"/>
    <n v="226.06"/>
    <x v="1"/>
  </r>
  <r>
    <n v="1"/>
    <s v="NAMJEŠTAJ"/>
    <x v="1"/>
    <n v="105226"/>
    <s v="G1"/>
    <s v="STOLAC UREDSKI 120-2/S"/>
    <s v="02.98"/>
    <s v="KOM"/>
    <n v="1"/>
    <n v="616"/>
    <n v="616"/>
    <n v="0"/>
    <n v="246.4"/>
    <x v="1"/>
  </r>
  <r>
    <n v="1"/>
    <s v="NAMJEŠTAJ"/>
    <x v="1"/>
    <n v="105227"/>
    <s v="G1"/>
    <s v="STOL DAKTILOGRAFSKI"/>
    <s v="01.97"/>
    <s v="KOM"/>
    <n v="1"/>
    <n v="401.29"/>
    <n v="401.29"/>
    <n v="0"/>
    <n v="160.51600000000002"/>
    <x v="1"/>
  </r>
  <r>
    <n v="1"/>
    <s v="NAMJEŠTAJ"/>
    <x v="1"/>
    <n v="105228"/>
    <s v="G1"/>
    <s v="STOLAC PLAVI ŠTOF"/>
    <s v="01.97"/>
    <s v="KOM"/>
    <n v="1"/>
    <n v="791.3"/>
    <n v="791.3"/>
    <n v="0"/>
    <n v="316.52"/>
    <x v="1"/>
  </r>
  <r>
    <n v="1"/>
    <s v="NAMJEŠTAJ"/>
    <x v="1"/>
    <n v="105229"/>
    <s v="G1"/>
    <s v="STOL DRVENI (ZA SEPAR.)"/>
    <s v="01.97"/>
    <s v="KOM"/>
    <n v="1"/>
    <n v="522.79999999999995"/>
    <n v="522.79999999999995"/>
    <n v="0"/>
    <n v="209.12"/>
    <x v="1"/>
  </r>
  <r>
    <n v="1"/>
    <s v="NAMJEŠTAJ"/>
    <x v="1"/>
    <n v="105231"/>
    <s v="G1"/>
    <s v="POLICA PODNA"/>
    <s v="01.97"/>
    <s v="KOM"/>
    <n v="1"/>
    <n v="788.49"/>
    <n v="788.49"/>
    <n v="0"/>
    <n v="315.39600000000002"/>
    <x v="1"/>
  </r>
  <r>
    <n v="1"/>
    <s v="NAMJEŠTAJ"/>
    <x v="1"/>
    <n v="105241"/>
    <s v="G1"/>
    <s v="VITRINA SA STAK. VRATIMA"/>
    <s v="01.97"/>
    <s v="KOM"/>
    <n v="1"/>
    <n v="1599.61"/>
    <n v="1599.61"/>
    <n v="0"/>
    <n v="639.84400000000005"/>
    <x v="1"/>
  </r>
  <r>
    <n v="1"/>
    <s v="NAMJEŠTAJ"/>
    <x v="1"/>
    <n v="105242"/>
    <s v="G1"/>
    <s v="VITRINA SA STAK. VRATIMA"/>
    <s v="01.97"/>
    <s v="KOM"/>
    <n v="1"/>
    <n v="1599.61"/>
    <n v="1599.61"/>
    <n v="0"/>
    <n v="639.84400000000005"/>
    <x v="1"/>
  </r>
  <r>
    <n v="1"/>
    <s v="NAMJEŠTAJ"/>
    <x v="1"/>
    <n v="105248"/>
    <s v="G1"/>
    <s v="DIGESTOR"/>
    <s v="01.97"/>
    <s v="KOM"/>
    <n v="1"/>
    <n v="9668.2199999999993"/>
    <n v="9668.2199999999993"/>
    <n v="0"/>
    <n v="3867.288"/>
    <x v="1"/>
  </r>
  <r>
    <n v="1"/>
    <s v="NAMJEŠTAJ"/>
    <x v="1"/>
    <n v="105249"/>
    <s v="G1"/>
    <s v="KOMODA NA KOTAČIMA"/>
    <s v="03.11"/>
    <s v="KOM"/>
    <n v="1"/>
    <n v="1527.84"/>
    <n v="954.9"/>
    <n v="572.94000000000005"/>
    <n v="611.13599999999997"/>
    <x v="1"/>
  </r>
  <r>
    <n v="1"/>
    <s v="NAMJEŠTAJ"/>
    <x v="1"/>
    <n v="105261"/>
    <s v="G1"/>
    <s v="STOL S ORMARIĆIMA"/>
    <s v="01.97"/>
    <s v="KOM"/>
    <n v="1"/>
    <n v="423.92"/>
    <n v="423.92"/>
    <n v="0"/>
    <n v="169.56800000000001"/>
    <x v="1"/>
  </r>
  <r>
    <n v="1"/>
    <s v="NAMJEŠTAJ"/>
    <x v="1"/>
    <n v="105263"/>
    <s v="G1"/>
    <s v="POLICA OTVORENA"/>
    <s v="01.97"/>
    <s v="KOM"/>
    <n v="1"/>
    <n v="788.47"/>
    <n v="788.47"/>
    <n v="0"/>
    <n v="315.38800000000003"/>
    <x v="1"/>
  </r>
  <r>
    <n v="1"/>
    <s v="NAMJEŠTAJ"/>
    <x v="1"/>
    <n v="105265"/>
    <s v="G1"/>
    <s v="POLICA OTVORENA"/>
    <s v="01.97"/>
    <s v="KOM"/>
    <n v="1"/>
    <n v="788.49"/>
    <n v="788.49"/>
    <n v="0"/>
    <n v="315.39600000000002"/>
    <x v="1"/>
  </r>
  <r>
    <n v="1"/>
    <s v="NAMJEŠTAJ"/>
    <x v="1"/>
    <n v="105266"/>
    <s v="G1"/>
    <s v="POLICA OTVORENA"/>
    <s v="01.97"/>
    <s v="KOM"/>
    <n v="1"/>
    <n v="788.49"/>
    <n v="788.49"/>
    <n v="0"/>
    <n v="315.39600000000002"/>
    <x v="1"/>
  </r>
  <r>
    <n v="1"/>
    <s v="NAMJEŠTAJ"/>
    <x v="1"/>
    <n v="105268"/>
    <s v="G1"/>
    <s v="POLICA OTVORENA"/>
    <s v="01.97"/>
    <s v="KOM"/>
    <n v="1"/>
    <n v="788.49"/>
    <n v="788.49"/>
    <n v="0"/>
    <n v="315.39600000000002"/>
    <x v="1"/>
  </r>
  <r>
    <n v="1"/>
    <s v="NAMJEŠTAJ"/>
    <x v="1"/>
    <n v="105270"/>
    <s v="G1"/>
    <s v="POLICA OTVORENA"/>
    <s v="01.97"/>
    <s v="KOM"/>
    <n v="1"/>
    <n v="788.49"/>
    <n v="788.49"/>
    <n v="0"/>
    <n v="315.39600000000002"/>
    <x v="1"/>
  </r>
  <r>
    <n v="1"/>
    <s v="NAMJEŠTAJ"/>
    <x v="1"/>
    <n v="105273"/>
    <s v="G1"/>
    <s v="POLICA OTVORENA"/>
    <s v="01.97"/>
    <s v="KOM"/>
    <n v="1"/>
    <n v="788.49"/>
    <n v="788.49"/>
    <n v="0"/>
    <n v="315.39600000000002"/>
    <x v="1"/>
  </r>
  <r>
    <n v="1"/>
    <s v="NAMJEŠTAJ"/>
    <x v="1"/>
    <n v="105274"/>
    <s v="G1"/>
    <s v="STOL S ORMARIĆIMA"/>
    <s v="01.97"/>
    <s v="KOM"/>
    <n v="1"/>
    <n v="423.93"/>
    <n v="423.93"/>
    <n v="0"/>
    <n v="169.572"/>
    <x v="1"/>
  </r>
  <r>
    <n v="1"/>
    <s v="NAMJEŠTAJ"/>
    <x v="1"/>
    <n v="105279"/>
    <s v="G1"/>
    <s v="POLICA ZA KNJIGE"/>
    <s v="01.97"/>
    <s v="KOM"/>
    <n v="1"/>
    <n v="836.54"/>
    <n v="836.54"/>
    <n v="0"/>
    <n v="334.61599999999999"/>
    <x v="1"/>
  </r>
  <r>
    <n v="1"/>
    <s v="NAMJEŠTAJ"/>
    <x v="1"/>
    <n v="105281"/>
    <s v="G1"/>
    <s v="POLICA ZA KNJIGE"/>
    <s v="01.97"/>
    <s v="KOM"/>
    <n v="1"/>
    <n v="836.54"/>
    <n v="836.54"/>
    <n v="0"/>
    <n v="334.61599999999999"/>
    <x v="1"/>
  </r>
  <r>
    <n v="1"/>
    <s v="NAMJEŠTAJ"/>
    <x v="1"/>
    <n v="105282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5283"/>
    <s v="G1"/>
    <s v="STOLIĆ MALI DRVENI"/>
    <s v="01.97"/>
    <s v="KOM"/>
    <n v="1"/>
    <n v="522.79999999999995"/>
    <n v="522.79999999999995"/>
    <n v="0"/>
    <n v="209.12"/>
    <x v="1"/>
  </r>
  <r>
    <n v="1"/>
    <s v="NAMJEŠTAJ"/>
    <x v="1"/>
    <n v="105284"/>
    <s v="G1"/>
    <s v="ORMAR DVOKRILNI DRVENI"/>
    <s v="01.97"/>
    <s v="KOM"/>
    <n v="1"/>
    <n v="1695.7"/>
    <n v="1695.7"/>
    <n v="0"/>
    <n v="678.28000000000009"/>
    <x v="1"/>
  </r>
  <r>
    <n v="1"/>
    <s v="NAMJEŠTAJ"/>
    <x v="1"/>
    <n v="105285"/>
    <s v="G1"/>
    <s v="ORMAR DVOKRILNI DRVENI"/>
    <s v="01.97"/>
    <s v="KOM"/>
    <n v="1"/>
    <n v="1695.66"/>
    <n v="1695.66"/>
    <n v="0"/>
    <n v="678.26400000000012"/>
    <x v="1"/>
  </r>
  <r>
    <n v="1"/>
    <s v="NAMJEŠTAJ"/>
    <x v="1"/>
    <n v="105286"/>
    <s v="G1"/>
    <s v="ORMAR ZA KOROZIVNE TVARI"/>
    <s v="02.11"/>
    <s v="KOM"/>
    <n v="1"/>
    <n v="5959.35"/>
    <n v="4345.37"/>
    <n v="1613.98"/>
    <n v="2383.7400000000002"/>
    <x v="1"/>
  </r>
  <r>
    <n v="1"/>
    <s v="NAMJEŠTAJ"/>
    <x v="1"/>
    <n v="105287"/>
    <s v="G1"/>
    <s v="ORMAR ZA KEMIKALIJE"/>
    <s v="05.15"/>
    <s v="KOM"/>
    <n v="1"/>
    <n v="3466.25"/>
    <n v="686.03"/>
    <n v="2780.22"/>
    <n v="2780.22"/>
    <x v="0"/>
  </r>
  <r>
    <n v="1"/>
    <s v="NAMJEŠTAJ"/>
    <x v="1"/>
    <n v="105288"/>
    <s v="G1"/>
    <s v="ORMAR ZA KEMIKALIJE"/>
    <s v="05.15"/>
    <s v="KOM"/>
    <n v="1"/>
    <n v="3466.25"/>
    <n v="686.03"/>
    <n v="2780.22"/>
    <n v="2780.22"/>
    <x v="0"/>
  </r>
  <r>
    <n v="1"/>
    <s v="NAMJEŠTAJ"/>
    <x v="1"/>
    <n v="105289"/>
    <s v="G1"/>
    <s v="VITRINA SA STAK. VRATIMA"/>
    <s v="01.97"/>
    <s v="KOM"/>
    <n v="1"/>
    <n v="1599.61"/>
    <n v="1599.61"/>
    <n v="0"/>
    <n v="639.84400000000005"/>
    <x v="1"/>
  </r>
  <r>
    <n v="1"/>
    <s v="NAMJEŠTAJ"/>
    <x v="1"/>
    <n v="105292"/>
    <s v="G1"/>
    <s v="STOLIĆ ZA RAČUNALO"/>
    <s v="03.08"/>
    <s v="KOM"/>
    <n v="1"/>
    <n v="319"/>
    <n v="319"/>
    <n v="0"/>
    <n v="127.60000000000001"/>
    <x v="1"/>
  </r>
  <r>
    <n v="1"/>
    <s v="NAMJEŠTAJ"/>
    <x v="1"/>
    <n v="105298"/>
    <s v="G1"/>
    <s v="STOL ZA VAGU"/>
    <s v="01.97"/>
    <s v="KOM"/>
    <n v="1"/>
    <n v="856.23"/>
    <n v="856.23"/>
    <n v="0"/>
    <n v="342.49200000000002"/>
    <x v="1"/>
  </r>
  <r>
    <n v="1"/>
    <s v="NAMJEŠTAJ"/>
    <x v="1"/>
    <n v="105305"/>
    <s v="G1"/>
    <s v="ORMAR GARDEROBNI STAKLO"/>
    <s v="01.97"/>
    <s v="KOM"/>
    <n v="1"/>
    <n v="847.84"/>
    <n v="847.84"/>
    <n v="0"/>
    <n v="339.13600000000002"/>
    <x v="1"/>
  </r>
  <r>
    <n v="1"/>
    <s v="NAMJEŠTAJ"/>
    <x v="1"/>
    <n v="105309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5311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313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5316"/>
    <s v="G1"/>
    <s v="STOL LABORATORIJSKI"/>
    <n v="10.050000000000001"/>
    <s v="KOM"/>
    <n v="1"/>
    <n v="3744.6"/>
    <n v="3744.6"/>
    <n v="0"/>
    <n v="1497.8400000000001"/>
    <x v="1"/>
  </r>
  <r>
    <n v="1"/>
    <s v="NAMJEŠTAJ"/>
    <x v="1"/>
    <n v="105318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319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320"/>
    <s v="G1"/>
    <s v="POLICA DRVENA OTVORENA"/>
    <s v="01.97"/>
    <s v="KOM"/>
    <n v="1"/>
    <n v="847.84"/>
    <n v="847.84"/>
    <n v="0"/>
    <n v="339.13600000000002"/>
    <x v="1"/>
  </r>
  <r>
    <n v="1"/>
    <s v="NAMJEŠTAJ"/>
    <x v="1"/>
    <n v="105333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5335"/>
    <s v="G1"/>
    <s v="ORMAR DRVENI"/>
    <s v="01.97"/>
    <s v="KOM"/>
    <n v="1"/>
    <n v="989.04"/>
    <n v="989.04"/>
    <n v="0"/>
    <n v="395.61599999999999"/>
    <x v="1"/>
  </r>
  <r>
    <n v="1"/>
    <s v="NAMJEŠTAJ"/>
    <x v="1"/>
    <n v="105336"/>
    <s v="G1"/>
    <s v="ORMAR DRVENI"/>
    <s v="01.97"/>
    <s v="KOM"/>
    <n v="1"/>
    <n v="282.68"/>
    <n v="282.68"/>
    <n v="0"/>
    <n v="113.072"/>
    <x v="1"/>
  </r>
  <r>
    <n v="1"/>
    <s v="NAMJEŠTAJ"/>
    <x v="1"/>
    <n v="105337"/>
    <s v="G1"/>
    <s v="ORMARIĆ VISEĆI"/>
    <s v="01.97"/>
    <s v="KOM"/>
    <n v="1"/>
    <n v="788.49"/>
    <n v="788.49"/>
    <n v="0"/>
    <n v="315.39600000000002"/>
    <x v="1"/>
  </r>
  <r>
    <n v="1"/>
    <s v="NAMJEŠTAJ"/>
    <x v="1"/>
    <n v="105338"/>
    <s v="G1"/>
    <s v="STOL RADNI S ORMAR. DUGI"/>
    <s v="01.97"/>
    <s v="KOM"/>
    <n v="1"/>
    <n v="339.11"/>
    <n v="339.11"/>
    <n v="0"/>
    <n v="135.64400000000001"/>
    <x v="1"/>
  </r>
  <r>
    <n v="1"/>
    <s v="NAMJEŠTAJ"/>
    <x v="1"/>
    <n v="105341"/>
    <s v="G1"/>
    <s v="STOL CRNI DUŽI"/>
    <s v="01.97"/>
    <s v="KOM"/>
    <n v="1"/>
    <n v="423.92"/>
    <n v="423.92"/>
    <n v="0"/>
    <n v="169.56800000000001"/>
    <x v="1"/>
  </r>
  <r>
    <n v="1"/>
    <s v="NAMJEŠTAJ"/>
    <x v="1"/>
    <n v="105343"/>
    <s v="G1"/>
    <s v="VITRINA VISEĆA"/>
    <s v="01.97"/>
    <s v="KOM"/>
    <n v="1"/>
    <n v="282.54000000000002"/>
    <n v="282.54000000000002"/>
    <n v="0"/>
    <n v="113.01600000000002"/>
    <x v="1"/>
  </r>
  <r>
    <n v="1"/>
    <s v="NAMJEŠTAJ"/>
    <x v="1"/>
    <n v="105344"/>
    <s v="G1"/>
    <s v="VITRINA VISEĆA"/>
    <s v="01.97"/>
    <s v="KOM"/>
    <n v="1"/>
    <n v="1130.46"/>
    <n v="1130.46"/>
    <n v="0"/>
    <n v="452.18400000000003"/>
    <x v="1"/>
  </r>
  <r>
    <n v="1"/>
    <s v="NAMJEŠTAJ"/>
    <x v="1"/>
    <n v="105345"/>
    <s v="G1"/>
    <s v="ORMARIĆ SA RADNOM PLOHOM"/>
    <s v="01.97"/>
    <s v="KOM"/>
    <n v="1"/>
    <n v="339.11"/>
    <n v="339.11"/>
    <n v="0"/>
    <n v="135.64400000000001"/>
    <x v="1"/>
  </r>
  <r>
    <n v="1"/>
    <s v="NAMJEŠTAJ"/>
    <x v="1"/>
    <n v="105346"/>
    <s v="G1"/>
    <s v="VITRINA VISEĆA"/>
    <s v="01.97"/>
    <s v="KOM"/>
    <n v="1"/>
    <n v="788.49"/>
    <n v="788.49"/>
    <n v="0"/>
    <n v="315.39600000000002"/>
    <x v="1"/>
  </r>
  <r>
    <n v="1"/>
    <s v="NAMJEŠTAJ"/>
    <x v="1"/>
    <n v="105347"/>
    <s v="G1"/>
    <s v="VITRINA VISEĆA"/>
    <s v="01.97"/>
    <s v="KOM"/>
    <n v="1"/>
    <n v="788.49"/>
    <n v="788.49"/>
    <n v="0"/>
    <n v="315.39600000000002"/>
    <x v="1"/>
  </r>
  <r>
    <n v="1"/>
    <s v="NAMJEŠTAJ"/>
    <x v="1"/>
    <n v="105352"/>
    <s v="G1"/>
    <s v="VITRINA VISEĆA"/>
    <s v="01.97"/>
    <s v="KOM"/>
    <n v="1"/>
    <n v="282.54000000000002"/>
    <n v="282.54000000000002"/>
    <n v="0"/>
    <n v="113.01600000000002"/>
    <x v="1"/>
  </r>
  <r>
    <n v="1"/>
    <s v="NAMJEŠTAJ"/>
    <x v="1"/>
    <n v="105354"/>
    <s v="G1"/>
    <s v="STOL - RADNI"/>
    <s v="01.97"/>
    <s v="KOM"/>
    <n v="1"/>
    <n v="565.16"/>
    <n v="565.16"/>
    <n v="0"/>
    <n v="226.06399999999999"/>
    <x v="1"/>
  </r>
  <r>
    <n v="1"/>
    <s v="NAMJEŠTAJ"/>
    <x v="1"/>
    <n v="105359"/>
    <s v="G1"/>
    <s v="FOTELJA CRNA STARA"/>
    <s v="01.97"/>
    <s v="KOM"/>
    <n v="1"/>
    <n v="791.31"/>
    <n v="791.31"/>
    <n v="0"/>
    <n v="316.524"/>
    <x v="1"/>
  </r>
  <r>
    <n v="1"/>
    <s v="NAMJEŠTAJ"/>
    <x v="1"/>
    <n v="105378"/>
    <s v="G1"/>
    <s v="STOLAC SMEĐI ŠTOF"/>
    <s v="01.97"/>
    <s v="KOM"/>
    <n v="1"/>
    <n v="791.3"/>
    <n v="791.3"/>
    <n v="0"/>
    <n v="316.52"/>
    <x v="1"/>
  </r>
  <r>
    <n v="1"/>
    <s v="NAMJEŠTAJ"/>
    <x v="1"/>
    <n v="105380"/>
    <s v="G1"/>
    <s v="STOL RADNI S LADICAMA"/>
    <s v="01.97"/>
    <s v="KOM"/>
    <n v="1"/>
    <n v="551.11"/>
    <n v="551.11"/>
    <n v="0"/>
    <n v="220.44400000000002"/>
    <x v="1"/>
  </r>
  <r>
    <n v="1"/>
    <s v="NAMJEŠTAJ"/>
    <x v="1"/>
    <n v="105381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5385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5386"/>
    <s v="G1"/>
    <s v="STOL RADNI"/>
    <s v="01.97"/>
    <s v="KOM"/>
    <n v="1"/>
    <n v="551.11"/>
    <n v="551.11"/>
    <n v="0"/>
    <n v="220.44400000000002"/>
    <x v="1"/>
  </r>
  <r>
    <n v="1"/>
    <s v="NAMJEŠTAJ"/>
    <x v="1"/>
    <n v="105387"/>
    <s v="G1"/>
    <s v="STOLAC DAKTILO"/>
    <s v="03.02"/>
    <s v="KOM"/>
    <n v="1"/>
    <n v="629.09"/>
    <n v="629.09"/>
    <n v="0"/>
    <n v="251.63600000000002"/>
    <x v="1"/>
  </r>
  <r>
    <n v="1"/>
    <s v="NAMJEŠTAJ"/>
    <x v="1"/>
    <n v="105388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5391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5392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5393"/>
    <s v="G1"/>
    <s v="ORMAR GARDEROBNI STAKLO"/>
    <s v="01.97"/>
    <s v="KOM"/>
    <n v="1"/>
    <n v="847.84"/>
    <n v="847.84"/>
    <n v="0"/>
    <n v="339.13600000000002"/>
    <x v="1"/>
  </r>
  <r>
    <n v="1"/>
    <s v="NAMJEŠTAJ"/>
    <x v="1"/>
    <n v="105395"/>
    <s v="G1"/>
    <s v="STOLAC UREDSKI"/>
    <n v="11.12"/>
    <s v="KOM"/>
    <n v="1"/>
    <n v="399"/>
    <n v="203.68"/>
    <n v="195.32"/>
    <n v="195.32"/>
    <x v="0"/>
  </r>
  <r>
    <n v="1"/>
    <s v="NAMJEŠTAJ"/>
    <x v="1"/>
    <n v="105396"/>
    <s v="G1"/>
    <s v="STOL RADNI S LADICAMA"/>
    <s v="01.97"/>
    <s v="KOM"/>
    <n v="1"/>
    <n v="551.11"/>
    <n v="551.11"/>
    <n v="0"/>
    <n v="220.44400000000002"/>
    <x v="1"/>
  </r>
  <r>
    <n v="1"/>
    <s v="NAMJEŠTAJ"/>
    <x v="1"/>
    <n v="105397"/>
    <s v="G1"/>
    <s v="STOLICA DRVENA S NASLON."/>
    <s v="01.97"/>
    <s v="KOM"/>
    <n v="1"/>
    <n v="214.74"/>
    <n v="214.74"/>
    <n v="0"/>
    <n v="85.896000000000015"/>
    <x v="1"/>
  </r>
  <r>
    <n v="1"/>
    <s v="NAMJEŠTAJ"/>
    <x v="1"/>
    <n v="105399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402"/>
    <s v="G1"/>
    <s v="ORMAR DVOKRILNI DRVENI"/>
    <s v="01.97"/>
    <s v="KOM"/>
    <n v="1"/>
    <n v="1695.7"/>
    <n v="1695.7"/>
    <n v="0"/>
    <n v="678.28000000000009"/>
    <x v="1"/>
  </r>
  <r>
    <n v="1"/>
    <s v="NAMJEŠTAJ"/>
    <x v="1"/>
    <n v="105404"/>
    <s v="G1"/>
    <s v="ORMAR DVOKRILNI DRVENI"/>
    <s v="01.97"/>
    <s v="KOM"/>
    <n v="1"/>
    <n v="1695.7"/>
    <n v="1695.7"/>
    <n v="0"/>
    <n v="678.28000000000009"/>
    <x v="1"/>
  </r>
  <r>
    <n v="1"/>
    <s v="NAMJEŠTAJ"/>
    <x v="1"/>
    <n v="105405"/>
    <s v="G1"/>
    <s v="VITRINA SA STAK. VRATIMA"/>
    <s v="01.97"/>
    <s v="KOM"/>
    <n v="1"/>
    <n v="1848.33"/>
    <n v="1848.33"/>
    <n v="0"/>
    <n v="739.33199999999999"/>
    <x v="1"/>
  </r>
  <r>
    <n v="1"/>
    <s v="NAMJEŠTAJ"/>
    <x v="1"/>
    <n v="105412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5420"/>
    <s v="G1"/>
    <s v="STOLAC DRVENI ŠKOLSKI"/>
    <s v="01.97"/>
    <s v="KOM"/>
    <n v="1"/>
    <n v="214.74"/>
    <n v="214.74"/>
    <n v="0"/>
    <n v="85.896000000000015"/>
    <x v="1"/>
  </r>
  <r>
    <n v="1"/>
    <s v="NAMJEŠTAJ"/>
    <x v="1"/>
    <n v="105421"/>
    <s v="G1"/>
    <s v="STOL RADNI METALNI"/>
    <s v="01.97"/>
    <s v="KOM"/>
    <n v="1"/>
    <n v="423.92"/>
    <n v="423.92"/>
    <n v="0"/>
    <n v="169.56800000000001"/>
    <x v="1"/>
  </r>
  <r>
    <n v="1"/>
    <s v="NAMJEŠTAJ"/>
    <x v="1"/>
    <n v="105422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5427"/>
    <s v="G1"/>
    <s v="PLOČA ŠKOLSKA (BIJELA)"/>
    <n v="10.02"/>
    <s v="KOM"/>
    <n v="1"/>
    <n v="3118.32"/>
    <n v="3118.32"/>
    <n v="0"/>
    <n v="1247.3280000000002"/>
    <x v="1"/>
  </r>
  <r>
    <n v="1"/>
    <s v="NAMJEŠTAJ"/>
    <x v="1"/>
    <n v="105436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5437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5438"/>
    <s v="G1"/>
    <s v="ORMAR SA STAKLENIM VRAT."/>
    <s v="01.97"/>
    <s v="KOM"/>
    <n v="1"/>
    <n v="2355.12"/>
    <n v="2355.12"/>
    <n v="0"/>
    <n v="942.048"/>
    <x v="1"/>
  </r>
  <r>
    <n v="1"/>
    <s v="NAMJEŠTAJ"/>
    <x v="1"/>
    <n v="105439"/>
    <s v="G1"/>
    <s v="ORMAR DRVENI JEDNOKRILNI"/>
    <s v="01.97"/>
    <s v="KOM"/>
    <n v="1"/>
    <n v="546.51"/>
    <n v="546.51"/>
    <n v="0"/>
    <n v="218.60400000000001"/>
    <x v="1"/>
  </r>
  <r>
    <n v="1"/>
    <s v="NAMJEŠTAJ"/>
    <x v="1"/>
    <n v="105441"/>
    <s v="G1"/>
    <s v="POLICA VIS.ZATVO.80x40x35"/>
    <n v="12.11"/>
    <s v="KOM"/>
    <n v="1"/>
    <n v="867.15"/>
    <n v="541.95000000000005"/>
    <n v="325.2"/>
    <n v="346.86"/>
    <x v="1"/>
  </r>
  <r>
    <n v="1"/>
    <s v="NAMJEŠTAJ"/>
    <x v="1"/>
    <n v="105442"/>
    <s v="G1"/>
    <s v="POLICA VISEĆA 80x80x35"/>
    <n v="12.11"/>
    <s v="KOM"/>
    <n v="1"/>
    <n v="787.2"/>
    <n v="492"/>
    <n v="295.2"/>
    <n v="314.88000000000005"/>
    <x v="1"/>
  </r>
  <r>
    <n v="1"/>
    <s v="NAMJEŠTAJ"/>
    <x v="1"/>
    <n v="105443"/>
    <s v="G1"/>
    <s v="ORMAR ZA REGIST.STAKLO"/>
    <n v="12.11"/>
    <s v="KOM"/>
    <n v="1"/>
    <n v="1402.2"/>
    <n v="876.4"/>
    <n v="525.79999999999995"/>
    <n v="560.88"/>
    <x v="1"/>
  </r>
  <r>
    <n v="1"/>
    <s v="NAMJEŠTAJ"/>
    <x v="1"/>
    <n v="105444"/>
    <s v="G1"/>
    <s v="STOL RADNI 200x80x75"/>
    <n v="12.11"/>
    <s v="KOM"/>
    <n v="1"/>
    <n v="2958.15"/>
    <n v="1848.85"/>
    <n v="1109.3"/>
    <n v="1183.26"/>
    <x v="1"/>
  </r>
  <r>
    <n v="1"/>
    <s v="NAMJEŠTAJ"/>
    <x v="1"/>
    <n v="105445"/>
    <s v="G1"/>
    <s v="FOTELJA UREDSKA"/>
    <n v="12.11"/>
    <s v="KOM"/>
    <n v="1"/>
    <n v="1595"/>
    <n v="996.9"/>
    <n v="598.1"/>
    <n v="638"/>
    <x v="1"/>
  </r>
  <r>
    <n v="1"/>
    <s v="NAMJEŠTAJ"/>
    <x v="1"/>
    <n v="105448"/>
    <s v="G1"/>
    <s v="STOL RADNI 175x80x75"/>
    <n v="12.11"/>
    <s v="KOM"/>
    <n v="1"/>
    <n v="1998.75"/>
    <n v="1249.2"/>
    <n v="749.55"/>
    <n v="799.5"/>
    <x v="1"/>
  </r>
  <r>
    <n v="1"/>
    <s v="NAMJEŠTAJ"/>
    <x v="1"/>
    <n v="105449"/>
    <s v="G1"/>
    <s v="POKRETNA ORMARIĆ"/>
    <n v="12.11"/>
    <s v="KOM"/>
    <n v="1"/>
    <n v="848.7"/>
    <n v="530.45000000000005"/>
    <n v="318.25"/>
    <n v="339.48"/>
    <x v="1"/>
  </r>
  <r>
    <n v="1"/>
    <s v="NAMJEŠTAJ"/>
    <x v="1"/>
    <n v="105450"/>
    <s v="G1"/>
    <s v="ORMAR ZA REGIST.80x40x110"/>
    <n v="12.11"/>
    <s v="KOM"/>
    <n v="1"/>
    <n v="1525.2"/>
    <n v="953.25"/>
    <n v="571.95000000000005"/>
    <n v="610.08000000000004"/>
    <x v="1"/>
  </r>
  <r>
    <n v="1"/>
    <s v="NAMJEŠTAJ"/>
    <x v="1"/>
    <n v="105451"/>
    <s v="G1"/>
    <s v="STOL RADNI 80x80x75"/>
    <n v="12.11"/>
    <s v="KOM"/>
    <n v="1"/>
    <n v="1193.0999999999999"/>
    <n v="745.7"/>
    <n v="447.4"/>
    <n v="477.24"/>
    <x v="1"/>
  </r>
  <r>
    <n v="1"/>
    <s v="NAMJEŠTAJ"/>
    <x v="1"/>
    <n v="105453"/>
    <s v="G1"/>
    <s v="STOLAC DRVENI ŠKOLSKI"/>
    <s v="01.97"/>
    <s v="KOM"/>
    <n v="1"/>
    <n v="214.74"/>
    <n v="214.74"/>
    <n v="0"/>
    <n v="85.896000000000015"/>
    <x v="1"/>
  </r>
  <r>
    <n v="1"/>
    <s v="NAMJEŠTAJ"/>
    <x v="1"/>
    <n v="105455"/>
    <s v="G1"/>
    <s v="ORMAR GARDEROBNI"/>
    <n v="12.11"/>
    <s v="KOM"/>
    <n v="1"/>
    <n v="2140.1999999999998"/>
    <n v="1337.65"/>
    <n v="802.55"/>
    <n v="856.07999999999993"/>
    <x v="1"/>
  </r>
  <r>
    <n v="1"/>
    <s v="NAMJEŠTAJ"/>
    <x v="1"/>
    <n v="105457"/>
    <s v="G1"/>
    <s v="FOTELJA UREDSKA CRNA KOŽA"/>
    <s v="01.08"/>
    <s v="KOM"/>
    <n v="1"/>
    <n v="1083.72"/>
    <n v="1083.72"/>
    <n v="0"/>
    <n v="433.48800000000006"/>
    <x v="1"/>
  </r>
  <r>
    <n v="1"/>
    <s v="NAMJEŠTAJ"/>
    <x v="1"/>
    <n v="105463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471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473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474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475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476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477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478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480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481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482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483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484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492"/>
    <s v="G1"/>
    <s v="VITRINA STAKLENA S UZOR."/>
    <s v="01.97"/>
    <s v="KOM"/>
    <n v="1"/>
    <n v="1413.1"/>
    <n v="1413.1"/>
    <n v="0"/>
    <n v="565.24"/>
    <x v="1"/>
  </r>
  <r>
    <n v="1"/>
    <s v="NAMJEŠTAJ"/>
    <x v="1"/>
    <n v="105493"/>
    <s v="G1"/>
    <s v="VITRINA STAKLENA S UZOR."/>
    <s v="01.97"/>
    <s v="KOM"/>
    <n v="1"/>
    <n v="1413.1"/>
    <n v="1413.1"/>
    <n v="0"/>
    <n v="565.24"/>
    <x v="1"/>
  </r>
  <r>
    <n v="1"/>
    <s v="NAMJEŠTAJ"/>
    <x v="1"/>
    <n v="105494"/>
    <s v="G1"/>
    <s v="VITRINA ZA UZORKE(VIŠA)"/>
    <s v="01.97"/>
    <s v="KOM"/>
    <n v="1"/>
    <n v="1950.05"/>
    <n v="1950.05"/>
    <n v="0"/>
    <n v="780.02"/>
    <x v="1"/>
  </r>
  <r>
    <n v="1"/>
    <s v="NAMJEŠTAJ"/>
    <x v="1"/>
    <n v="105495"/>
    <s v="G1"/>
    <s v="VITRINA ZA UZORKE(VIŠA)"/>
    <s v="01.97"/>
    <s v="KOM"/>
    <n v="1"/>
    <n v="1950.05"/>
    <n v="1950.05"/>
    <n v="0"/>
    <n v="780.02"/>
    <x v="1"/>
  </r>
  <r>
    <n v="1"/>
    <s v="NAMJEŠTAJ"/>
    <x v="1"/>
    <n v="105496"/>
    <s v="G1"/>
    <s v="VITRINA ZA UZORKE(VIŠA)"/>
    <s v="01.97"/>
    <s v="KOM"/>
    <n v="1"/>
    <n v="1950.05"/>
    <n v="1950.05"/>
    <n v="0"/>
    <n v="780.02"/>
    <x v="1"/>
  </r>
  <r>
    <n v="1"/>
    <s v="NAMJEŠTAJ"/>
    <x v="1"/>
    <n v="105498"/>
    <s v="G1"/>
    <s v="STOLICA ŠKOLSKA DRVENA"/>
    <s v="01.97"/>
    <s v="KOM"/>
    <n v="1"/>
    <n v="214.74"/>
    <n v="214.74"/>
    <n v="0"/>
    <n v="85.896000000000015"/>
    <x v="1"/>
  </r>
  <r>
    <n v="1"/>
    <s v="NAMJEŠTAJ"/>
    <x v="1"/>
    <n v="105500"/>
    <s v="G1"/>
    <s v="STOLICA ŠKOLSKA DRVENA"/>
    <s v="01.97"/>
    <s v="KOM"/>
    <n v="1"/>
    <n v="214.9"/>
    <n v="214.9"/>
    <n v="0"/>
    <n v="85.960000000000008"/>
    <x v="1"/>
  </r>
  <r>
    <n v="1"/>
    <s v="NAMJEŠTAJ"/>
    <x v="1"/>
    <n v="105504"/>
    <s v="G1"/>
    <s v="PLOČA ŠKOLSKA ZELENA"/>
    <s v="01.97"/>
    <s v="KOM"/>
    <n v="1"/>
    <n v="204.9"/>
    <n v="204.9"/>
    <n v="0"/>
    <n v="81.960000000000008"/>
    <x v="1"/>
  </r>
  <r>
    <n v="1"/>
    <s v="NAMJEŠTAJ"/>
    <x v="1"/>
    <n v="105505"/>
    <s v="G1"/>
    <s v="VITRINA STAKLENA S UZOR."/>
    <s v="01.97"/>
    <s v="KOM"/>
    <n v="1"/>
    <n v="1413.1"/>
    <n v="1413.1"/>
    <n v="0"/>
    <n v="565.24"/>
    <x v="1"/>
  </r>
  <r>
    <n v="1"/>
    <s v="NAMJEŠTAJ"/>
    <x v="1"/>
    <n v="105508"/>
    <s v="G1"/>
    <s v="VITRINA ZA UZORKE(VIŠA)"/>
    <s v="01.97"/>
    <s v="KOM"/>
    <n v="1"/>
    <n v="1950.05"/>
    <n v="1950.05"/>
    <n v="0"/>
    <n v="780.02"/>
    <x v="1"/>
  </r>
  <r>
    <n v="1"/>
    <s v="NAMJEŠTAJ"/>
    <x v="1"/>
    <n v="105509"/>
    <s v="G1"/>
    <s v="VITRINA ZA UZORKE(VIŠA)"/>
    <s v="01.97"/>
    <s v="KOM"/>
    <n v="1"/>
    <n v="1950.05"/>
    <n v="1950.05"/>
    <n v="0"/>
    <n v="780.02"/>
    <x v="1"/>
  </r>
  <r>
    <n v="1"/>
    <s v="NAMJEŠTAJ"/>
    <x v="1"/>
    <n v="105510"/>
    <s v="G1"/>
    <s v="VITRINA ZA UZORKE(VIŠA)"/>
    <s v="01.97"/>
    <s v="KOM"/>
    <n v="1"/>
    <n v="1950.05"/>
    <n v="1950.05"/>
    <n v="0"/>
    <n v="780.02"/>
    <x v="1"/>
  </r>
  <r>
    <n v="1"/>
    <s v="NAMJEŠTAJ"/>
    <x v="1"/>
    <n v="105511"/>
    <s v="G1"/>
    <s v="KLUPA ŠKOLSKA ŽUTA"/>
    <s v="01.97"/>
    <s v="KOM"/>
    <n v="1"/>
    <n v="84.95"/>
    <n v="84.95"/>
    <n v="0"/>
    <n v="33.980000000000004"/>
    <x v="1"/>
  </r>
  <r>
    <n v="1"/>
    <s v="NAMJEŠTAJ"/>
    <x v="1"/>
    <n v="105514"/>
    <s v="G1"/>
    <s v="STOLAC DRVENI ŠKOLSKI"/>
    <s v="01.97"/>
    <s v="KOM"/>
    <n v="1"/>
    <n v="214.74"/>
    <n v="214.74"/>
    <n v="0"/>
    <n v="85.896000000000015"/>
    <x v="1"/>
  </r>
  <r>
    <n v="1"/>
    <s v="NAMJEŠTAJ"/>
    <x v="1"/>
    <n v="105515"/>
    <s v="G1"/>
    <s v="STOLICA ŠKOLSKA DRVENA"/>
    <s v="01.97"/>
    <s v="KOM"/>
    <n v="1"/>
    <n v="214.74"/>
    <n v="214.74"/>
    <n v="0"/>
    <n v="85.896000000000015"/>
    <x v="1"/>
  </r>
  <r>
    <n v="1"/>
    <s v="NAMJEŠTAJ"/>
    <x v="1"/>
    <n v="105516"/>
    <s v="G1"/>
    <s v="STOLAC LAB. OKRUGLI"/>
    <s v="01.97"/>
    <s v="KOM"/>
    <n v="1"/>
    <n v="127.18"/>
    <n v="127.18"/>
    <n v="0"/>
    <n v="50.872000000000007"/>
    <x v="1"/>
  </r>
  <r>
    <n v="1"/>
    <s v="NAMJEŠTAJ"/>
    <x v="1"/>
    <n v="105518"/>
    <s v="G1"/>
    <s v="STOLAC DRVENI ŠKOLSKI"/>
    <s v="01.97"/>
    <s v="KOM"/>
    <n v="1"/>
    <n v="214.74"/>
    <n v="214.74"/>
    <n v="0"/>
    <n v="85.896000000000015"/>
    <x v="1"/>
  </r>
  <r>
    <n v="1"/>
    <s v="NAMJEŠTAJ"/>
    <x v="1"/>
    <n v="105519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20"/>
    <s v="G1"/>
    <s v="PLOČA ŠKOL.MAGNET.100x300"/>
    <s v="03.00"/>
    <s v="KOM"/>
    <n v="1"/>
    <n v="3367.2"/>
    <n v="3367.2"/>
    <n v="0"/>
    <n v="1346.88"/>
    <x v="1"/>
  </r>
  <r>
    <n v="1"/>
    <s v="NAMJEŠTAJ"/>
    <x v="1"/>
    <n v="105524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25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26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28"/>
    <s v="G1"/>
    <s v="STOLICA ŠKOLSKA DRVENA"/>
    <s v="01.97"/>
    <s v="KOM"/>
    <n v="1"/>
    <n v="214.74"/>
    <n v="214.74"/>
    <n v="0"/>
    <n v="85.896000000000015"/>
    <x v="1"/>
  </r>
  <r>
    <n v="1"/>
    <s v="NAMJEŠTAJ"/>
    <x v="1"/>
    <n v="105529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30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31"/>
    <s v="G1"/>
    <s v="STOLICA ŠKOLSKA DRVENA"/>
    <s v="01.97"/>
    <s v="KOM"/>
    <n v="1"/>
    <n v="214.74"/>
    <n v="214.74"/>
    <n v="0"/>
    <n v="85.896000000000015"/>
    <x v="1"/>
  </r>
  <r>
    <n v="1"/>
    <s v="NAMJEŠTAJ"/>
    <x v="1"/>
    <n v="105532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33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34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35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36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37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38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39"/>
    <s v="G1"/>
    <s v="STOLAC DRVENI (PROC. PF)"/>
    <s v="01.97"/>
    <s v="KOM"/>
    <n v="1"/>
    <n v="200"/>
    <n v="200"/>
    <n v="0"/>
    <n v="80"/>
    <x v="1"/>
  </r>
  <r>
    <n v="1"/>
    <s v="NAMJEŠTAJ"/>
    <x v="1"/>
    <n v="105540"/>
    <s v="G1"/>
    <s v="STOLICA ŠKOLSKA DRVENA"/>
    <s v="01.97"/>
    <s v="KOM"/>
    <n v="1"/>
    <n v="214.74"/>
    <n v="214.74"/>
    <n v="0"/>
    <n v="85.896000000000015"/>
    <x v="1"/>
  </r>
  <r>
    <n v="1"/>
    <s v="NAMJEŠTAJ"/>
    <x v="1"/>
    <n v="105541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42"/>
    <s v="G1"/>
    <s v="VITRINA ZA UZORKE"/>
    <s v="01.97"/>
    <s v="KOM"/>
    <n v="1"/>
    <n v="1950.05"/>
    <n v="1950.05"/>
    <n v="0"/>
    <n v="780.02"/>
    <x v="1"/>
  </r>
  <r>
    <n v="1"/>
    <s v="NAMJEŠTAJ"/>
    <x v="1"/>
    <n v="105543"/>
    <s v="G1"/>
    <s v="VITRINA ZA UZORKE"/>
    <s v="01.97"/>
    <s v="KOM"/>
    <n v="1"/>
    <n v="1950.05"/>
    <n v="1950.05"/>
    <n v="0"/>
    <n v="780.02"/>
    <x v="1"/>
  </r>
  <r>
    <n v="1"/>
    <s v="NAMJEŠTAJ"/>
    <x v="1"/>
    <n v="105544"/>
    <s v="G1"/>
    <s v="VITRINA ZA UZORKE"/>
    <s v="01.97"/>
    <s v="KOM"/>
    <n v="1"/>
    <n v="1950.05"/>
    <n v="1950.05"/>
    <n v="0"/>
    <n v="780.02"/>
    <x v="1"/>
  </r>
  <r>
    <n v="1"/>
    <s v="NAMJEŠTAJ"/>
    <x v="1"/>
    <n v="105545"/>
    <s v="G1"/>
    <s v="VITRINA ZA UZORKE"/>
    <s v="01.97"/>
    <s v="KOM"/>
    <n v="1"/>
    <n v="1950.05"/>
    <n v="1950.05"/>
    <n v="0"/>
    <n v="780.02"/>
    <x v="1"/>
  </r>
  <r>
    <n v="1"/>
    <s v="NAMJEŠTAJ"/>
    <x v="1"/>
    <n v="105546"/>
    <s v="G1"/>
    <s v="VITRINA ZA UZORKE"/>
    <s v="01.97"/>
    <s v="KOM"/>
    <n v="1"/>
    <n v="1950.05"/>
    <n v="1950.05"/>
    <n v="0"/>
    <n v="780.02"/>
    <x v="1"/>
  </r>
  <r>
    <n v="1"/>
    <s v="NAMJEŠTAJ"/>
    <x v="1"/>
    <n v="105547"/>
    <s v="G1"/>
    <s v="VITRINA ZA UZORKE"/>
    <s v="01.97"/>
    <s v="KOM"/>
    <n v="1"/>
    <n v="1950.05"/>
    <n v="1950.05"/>
    <n v="0"/>
    <n v="780.02"/>
    <x v="1"/>
  </r>
  <r>
    <n v="1"/>
    <s v="NAMJEŠTAJ"/>
    <x v="1"/>
    <n v="105548"/>
    <s v="G1"/>
    <s v="VITRINA ZA UZORKE"/>
    <s v="01.97"/>
    <s v="KOM"/>
    <n v="1"/>
    <n v="1950.05"/>
    <n v="1950.05"/>
    <n v="0"/>
    <n v="780.02"/>
    <x v="1"/>
  </r>
  <r>
    <n v="1"/>
    <s v="NAMJEŠTAJ"/>
    <x v="1"/>
    <n v="105549"/>
    <s v="G1"/>
    <s v="VITRINA ZA UZORKE"/>
    <s v="01.97"/>
    <s v="KOM"/>
    <n v="1"/>
    <n v="1950.05"/>
    <n v="1950.05"/>
    <n v="0"/>
    <n v="780.02"/>
    <x v="1"/>
  </r>
  <r>
    <n v="1"/>
    <s v="NAMJEŠTAJ"/>
    <x v="1"/>
    <n v="105550"/>
    <s v="G1"/>
    <s v="VITRINA ZA UZORKE"/>
    <s v="01.97"/>
    <s v="KOM"/>
    <n v="1"/>
    <n v="1950.05"/>
    <n v="1950.05"/>
    <n v="0"/>
    <n v="780.02"/>
    <x v="1"/>
  </r>
  <r>
    <n v="1"/>
    <s v="NAMJEŠTAJ"/>
    <x v="1"/>
    <n v="105551"/>
    <s v="G1"/>
    <s v="VITRINA ZA UZORKE"/>
    <s v="01.97"/>
    <s v="KOM"/>
    <n v="1"/>
    <n v="1950.05"/>
    <n v="1950.05"/>
    <n v="0"/>
    <n v="780.02"/>
    <x v="1"/>
  </r>
  <r>
    <n v="1"/>
    <s v="NAMJEŠTAJ"/>
    <x v="1"/>
    <n v="105552"/>
    <s v="G1"/>
    <s v="VITRINA ZA UZORKE"/>
    <s v="01.97"/>
    <s v="KOM"/>
    <n v="1"/>
    <n v="1950.05"/>
    <n v="1950.05"/>
    <n v="0"/>
    <n v="780.02"/>
    <x v="1"/>
  </r>
  <r>
    <n v="1"/>
    <s v="NAMJEŠTAJ"/>
    <x v="1"/>
    <n v="105553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54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55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56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59"/>
    <s v="G1"/>
    <s v="VITRINA ZA UZORKE"/>
    <s v="01.97"/>
    <s v="KOM"/>
    <n v="1"/>
    <n v="1950.05"/>
    <n v="1950.05"/>
    <n v="0"/>
    <n v="780.02"/>
    <x v="1"/>
  </r>
  <r>
    <n v="1"/>
    <s v="NAMJEŠTAJ"/>
    <x v="1"/>
    <n v="105560"/>
    <s v="G1"/>
    <s v="VITRINA ZA UZORKE"/>
    <s v="01.97"/>
    <s v="KOM"/>
    <n v="1"/>
    <n v="1950.05"/>
    <n v="1950.05"/>
    <n v="0"/>
    <n v="780.02"/>
    <x v="1"/>
  </r>
  <r>
    <n v="1"/>
    <s v="NAMJEŠTAJ"/>
    <x v="1"/>
    <n v="105561"/>
    <s v="G1"/>
    <s v="VITRINA ZA UZORKE"/>
    <s v="01.97"/>
    <s v="KOM"/>
    <n v="1"/>
    <n v="1950.05"/>
    <n v="1950.05"/>
    <n v="0"/>
    <n v="780.02"/>
    <x v="1"/>
  </r>
  <r>
    <n v="1"/>
    <s v="NAMJEŠTAJ"/>
    <x v="1"/>
    <n v="105562"/>
    <s v="G1"/>
    <s v="VITRINA ZA UZORKE"/>
    <s v="01.97"/>
    <s v="KOM"/>
    <n v="1"/>
    <n v="1950.05"/>
    <n v="1950.05"/>
    <n v="0"/>
    <n v="780.02"/>
    <x v="1"/>
  </r>
  <r>
    <n v="1"/>
    <s v="NAMJEŠTAJ"/>
    <x v="1"/>
    <n v="105563"/>
    <s v="G1"/>
    <s v="VITRINA ZA UZORKE"/>
    <s v="01.97"/>
    <s v="KOM"/>
    <n v="1"/>
    <n v="1950.05"/>
    <n v="1950.05"/>
    <n v="0"/>
    <n v="780.02"/>
    <x v="1"/>
  </r>
  <r>
    <n v="1"/>
    <s v="NAMJEŠTAJ"/>
    <x v="1"/>
    <n v="105564"/>
    <s v="G1"/>
    <s v="VITRINA ZA UZORKE VISOKA"/>
    <s v="01.97"/>
    <s v="KOM"/>
    <n v="1"/>
    <n v="1950.05"/>
    <n v="1950.05"/>
    <n v="0"/>
    <n v="780.02"/>
    <x v="1"/>
  </r>
  <r>
    <n v="1"/>
    <s v="NAMJEŠTAJ"/>
    <x v="1"/>
    <n v="105565"/>
    <s v="G1"/>
    <s v="VITRINA ZA UZORKE"/>
    <s v="01.97"/>
    <s v="KOM"/>
    <n v="1"/>
    <n v="1130.45"/>
    <n v="1130.45"/>
    <n v="0"/>
    <n v="452.18000000000006"/>
    <x v="1"/>
  </r>
  <r>
    <n v="1"/>
    <s v="NAMJEŠTAJ"/>
    <x v="1"/>
    <n v="105566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67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68"/>
    <s v="G1"/>
    <s v="ORMAR S LADIC. ZA MODELE"/>
    <s v="01.97"/>
    <s v="KOM"/>
    <n v="1"/>
    <n v="2034.94"/>
    <n v="2034.94"/>
    <n v="0"/>
    <n v="813.97600000000011"/>
    <x v="1"/>
  </r>
  <r>
    <n v="1"/>
    <s v="NAMJEŠTAJ"/>
    <x v="1"/>
    <n v="105570"/>
    <s v="G1"/>
    <s v="VITRINA ZA UZORKE(STAKLO)"/>
    <s v="01.97"/>
    <s v="KOM"/>
    <n v="1"/>
    <n v="1950.05"/>
    <n v="1950.05"/>
    <n v="0"/>
    <n v="780.02"/>
    <x v="1"/>
  </r>
  <r>
    <n v="1"/>
    <s v="NAMJEŠTAJ"/>
    <x v="1"/>
    <n v="105571"/>
    <s v="G1"/>
    <s v="VITRINA ZA UZORKE(STAKLO)"/>
    <s v="01.97"/>
    <s v="KOM"/>
    <n v="1"/>
    <n v="1950.05"/>
    <n v="1950.05"/>
    <n v="0"/>
    <n v="780.02"/>
    <x v="1"/>
  </r>
  <r>
    <n v="1"/>
    <s v="NAMJEŠTAJ"/>
    <x v="1"/>
    <n v="105573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74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75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76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77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78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79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80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81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82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83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84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85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86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87"/>
    <s v="G1"/>
    <s v="VITRINA ZA UZORKE"/>
    <s v="01.97"/>
    <s v="KOM"/>
    <n v="1"/>
    <n v="2204.41"/>
    <n v="2204.41"/>
    <n v="0"/>
    <n v="881.76400000000001"/>
    <x v="1"/>
  </r>
  <r>
    <n v="1"/>
    <s v="NAMJEŠTAJ"/>
    <x v="1"/>
    <n v="105588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89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90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91"/>
    <s v="G1"/>
    <s v="STOLAC NA SLAGANJE SMEĐI"/>
    <n v="11.05"/>
    <s v="KOM"/>
    <n v="1"/>
    <n v="218.38"/>
    <n v="218.38"/>
    <n v="0"/>
    <n v="87.352000000000004"/>
    <x v="1"/>
  </r>
  <r>
    <n v="1"/>
    <s v="NAMJEŠTAJ"/>
    <x v="1"/>
    <n v="105592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93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94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95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96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97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598"/>
    <s v="G1"/>
    <s v="STOLAC NA SLAGANJE SMEĐI"/>
    <n v="10.050000000000001"/>
    <s v="KOM"/>
    <n v="1"/>
    <n v="218.38"/>
    <n v="218.38"/>
    <n v="0"/>
    <n v="87.352000000000004"/>
    <x v="1"/>
  </r>
  <r>
    <n v="1"/>
    <s v="NAMJEŠTAJ"/>
    <x v="1"/>
    <n v="105605"/>
    <s v="G1"/>
    <s v="STOL RADNI SA POLICOM"/>
    <s v="09.09"/>
    <s v="KOM"/>
    <n v="1"/>
    <n v="1494.45"/>
    <n v="1354.37"/>
    <n v="140.08000000000001"/>
    <n v="597.78000000000009"/>
    <x v="1"/>
  </r>
  <r>
    <n v="1"/>
    <s v="NAMJEŠTAJ"/>
    <x v="1"/>
    <n v="105607"/>
    <s v="G1"/>
    <s v="STOL RADNI SA POLICOM"/>
    <s v="09.09"/>
    <s v="KOM"/>
    <n v="1"/>
    <n v="1494.45"/>
    <n v="1354.37"/>
    <n v="140.08000000000001"/>
    <n v="597.78000000000009"/>
    <x v="1"/>
  </r>
  <r>
    <n v="1"/>
    <s v="NAMJEŠTAJ"/>
    <x v="1"/>
    <n v="105608"/>
    <s v="G1"/>
    <s v="STOL RADNI SA POLICOM"/>
    <s v="09.09"/>
    <s v="KOM"/>
    <n v="1"/>
    <n v="1494.45"/>
    <n v="1354.37"/>
    <n v="140.08000000000001"/>
    <n v="597.78000000000009"/>
    <x v="1"/>
  </r>
  <r>
    <n v="1"/>
    <s v="NAMJEŠTAJ"/>
    <x v="1"/>
    <n v="105609"/>
    <s v="G1"/>
    <s v="STOL RADNI SA POLICOM"/>
    <s v="09.09"/>
    <s v="KOM"/>
    <n v="1"/>
    <n v="1494.45"/>
    <n v="1354.37"/>
    <n v="140.08000000000001"/>
    <n v="597.78000000000009"/>
    <x v="1"/>
  </r>
  <r>
    <n v="1"/>
    <s v="NAMJEŠTAJ"/>
    <x v="1"/>
    <n v="105610"/>
    <s v="G1"/>
    <s v="STOL RADNI SA POLICOM"/>
    <s v="09.09"/>
    <s v="KOM"/>
    <n v="1"/>
    <n v="1494.45"/>
    <n v="1354.37"/>
    <n v="140.08000000000001"/>
    <n v="597.78000000000009"/>
    <x v="1"/>
  </r>
  <r>
    <n v="1"/>
    <s v="NAMJEŠTAJ"/>
    <x v="1"/>
    <n v="105611"/>
    <s v="G1"/>
    <s v="STOL RADNI SA POLICOM"/>
    <s v="09.09"/>
    <s v="KOM"/>
    <n v="1"/>
    <n v="1494.45"/>
    <n v="1354.37"/>
    <n v="140.08000000000001"/>
    <n v="597.78000000000009"/>
    <x v="1"/>
  </r>
  <r>
    <n v="1"/>
    <s v="NAMJEŠTAJ"/>
    <x v="1"/>
    <n v="105612"/>
    <s v="G1"/>
    <s v="STOL RADNI SA POLICOM"/>
    <s v="09.09"/>
    <s v="KOM"/>
    <n v="1"/>
    <n v="1494.45"/>
    <n v="1354.37"/>
    <n v="140.08000000000001"/>
    <n v="597.78000000000009"/>
    <x v="1"/>
  </r>
  <r>
    <n v="1"/>
    <s v="NAMJEŠTAJ"/>
    <x v="1"/>
    <n v="105614"/>
    <s v="G1"/>
    <s v="STOL RADNI SA POLICOM"/>
    <s v="09.09"/>
    <s v="KOM"/>
    <n v="1"/>
    <n v="1494.45"/>
    <n v="1354.37"/>
    <n v="140.08000000000001"/>
    <n v="597.78000000000009"/>
    <x v="1"/>
  </r>
  <r>
    <n v="1"/>
    <s v="NAMJEŠTAJ"/>
    <x v="1"/>
    <n v="105616"/>
    <s v="G1"/>
    <s v="STOL RADNI S POLICOM"/>
    <s v="09.09"/>
    <s v="KOM"/>
    <n v="1"/>
    <n v="1494.45"/>
    <n v="1354.37"/>
    <n v="140.08000000000001"/>
    <n v="597.78000000000009"/>
    <x v="1"/>
  </r>
  <r>
    <n v="1"/>
    <s v="NAMJEŠTAJ"/>
    <x v="1"/>
    <n v="105619"/>
    <s v="G1"/>
    <s v="STOL RADNI S POLICOM"/>
    <s v="09.09"/>
    <s v="KOM"/>
    <n v="1"/>
    <n v="1494.45"/>
    <n v="1354.37"/>
    <n v="140.08000000000001"/>
    <n v="597.78000000000009"/>
    <x v="1"/>
  </r>
  <r>
    <n v="1"/>
    <s v="NAMJEŠTAJ"/>
    <x v="1"/>
    <n v="105620"/>
    <s v="G1"/>
    <s v="STOL RADNI S POLICOM"/>
    <s v="09.09"/>
    <s v="KOM"/>
    <n v="1"/>
    <n v="1494.45"/>
    <n v="1354.37"/>
    <n v="140.08000000000001"/>
    <n v="597.78000000000009"/>
    <x v="1"/>
  </r>
  <r>
    <n v="1"/>
    <s v="NAMJEŠTAJ"/>
    <x v="1"/>
    <n v="105621"/>
    <s v="G1"/>
    <s v="STOL RADNI SA POLICOM"/>
    <s v="09.09"/>
    <s v="KOM"/>
    <n v="1"/>
    <n v="1494.45"/>
    <n v="1354.37"/>
    <n v="140.08000000000001"/>
    <n v="597.78000000000009"/>
    <x v="1"/>
  </r>
  <r>
    <n v="1"/>
    <s v="NAMJEŠTAJ"/>
    <x v="1"/>
    <n v="105622"/>
    <s v="G1"/>
    <s v="VITRINA ZA UZORKE"/>
    <s v="01.97"/>
    <s v="KOM"/>
    <n v="1"/>
    <n v="1950.05"/>
    <n v="1950.05"/>
    <n v="0"/>
    <n v="780.02"/>
    <x v="1"/>
  </r>
  <r>
    <n v="1"/>
    <s v="NAMJEŠTAJ"/>
    <x v="1"/>
    <n v="105623"/>
    <s v="G1"/>
    <s v="VITRINA ZA UZORKE"/>
    <s v="01.97"/>
    <s v="KOM"/>
    <n v="1"/>
    <n v="1950.05"/>
    <n v="1950.05"/>
    <n v="0"/>
    <n v="780.02"/>
    <x v="1"/>
  </r>
  <r>
    <n v="1"/>
    <s v="NAMJEŠTAJ"/>
    <x v="1"/>
    <n v="105624"/>
    <s v="G1"/>
    <s v="VITRINA ZA UZORKE"/>
    <s v="01.97"/>
    <s v="KOM"/>
    <n v="1"/>
    <n v="1950.05"/>
    <n v="1950.05"/>
    <n v="0"/>
    <n v="780.02"/>
    <x v="1"/>
  </r>
  <r>
    <n v="1"/>
    <s v="NAMJEŠTAJ"/>
    <x v="1"/>
    <n v="105625"/>
    <s v="G1"/>
    <s v="VITRINA ZA UZORKE"/>
    <s v="01.97"/>
    <s v="KOM"/>
    <n v="1"/>
    <n v="1950.05"/>
    <n v="1950.05"/>
    <n v="0"/>
    <n v="780.02"/>
    <x v="1"/>
  </r>
  <r>
    <n v="1"/>
    <s v="NAMJEŠTAJ"/>
    <x v="1"/>
    <n v="105626"/>
    <s v="G1"/>
    <s v="VITRINA STAKLENA NA ORMAR"/>
    <s v="01.97"/>
    <s v="KOM"/>
    <n v="1"/>
    <n v="1950.05"/>
    <n v="1950.05"/>
    <n v="0"/>
    <n v="780.02"/>
    <x v="1"/>
  </r>
  <r>
    <n v="1"/>
    <s v="NAMJEŠTAJ"/>
    <x v="1"/>
    <n v="105627"/>
    <s v="G1"/>
    <s v="VITRINA STAKLENA NA ORMAR"/>
    <s v="01.97"/>
    <s v="KOM"/>
    <n v="1"/>
    <n v="1413.1"/>
    <n v="1413.1"/>
    <n v="0"/>
    <n v="565.24"/>
    <x v="1"/>
  </r>
  <r>
    <n v="1"/>
    <s v="NAMJEŠTAJ"/>
    <x v="1"/>
    <n v="105632"/>
    <s v="G1"/>
    <s v="POLICA"/>
    <s v="04.04"/>
    <s v="KOM"/>
    <n v="1"/>
    <n v="4422.3"/>
    <n v="4422.3"/>
    <n v="0"/>
    <n v="1768.92"/>
    <x v="1"/>
  </r>
  <r>
    <n v="1"/>
    <s v="NAMJEŠTAJ"/>
    <x v="1"/>
    <n v="105633"/>
    <s v="G1"/>
    <s v="STOLAC DAKTILO"/>
    <s v="03.02"/>
    <s v="KOM"/>
    <n v="1"/>
    <n v="182.88"/>
    <n v="182.88"/>
    <n v="0"/>
    <n v="73.152000000000001"/>
    <x v="1"/>
  </r>
  <r>
    <n v="1"/>
    <s v="NAMJEŠTAJ"/>
    <x v="1"/>
    <n v="105634"/>
    <s v="G1"/>
    <s v="STOL MALI"/>
    <s v="04.04"/>
    <s v="KOM"/>
    <n v="1"/>
    <n v="678.58"/>
    <n v="678.58"/>
    <n v="0"/>
    <n v="271.43200000000002"/>
    <x v="1"/>
  </r>
  <r>
    <n v="1"/>
    <s v="NAMJEŠTAJ"/>
    <x v="1"/>
    <n v="105636"/>
    <s v="G1"/>
    <s v="ORMARIĆ JAVOR"/>
    <s v="09.01"/>
    <s v="KOM"/>
    <n v="1"/>
    <n v="603"/>
    <n v="603"/>
    <n v="0"/>
    <n v="241.20000000000002"/>
    <x v="1"/>
  </r>
  <r>
    <n v="1"/>
    <s v="NAMJEŠTAJ"/>
    <x v="1"/>
    <n v="105637"/>
    <s v="G1"/>
    <s v="STOLAC DAKTILO"/>
    <s v="03.02"/>
    <s v="KOM"/>
    <n v="1"/>
    <n v="182.88"/>
    <n v="182.88"/>
    <n v="0"/>
    <n v="73.152000000000001"/>
    <x v="1"/>
  </r>
  <r>
    <n v="1"/>
    <s v="NAMJEŠTAJ"/>
    <x v="1"/>
    <n v="105638"/>
    <s v="G1"/>
    <s v="VITRINA STAKLENA S UZOR."/>
    <s v="01.97"/>
    <s v="KOM"/>
    <n v="1"/>
    <n v="1413.1"/>
    <n v="1413.1"/>
    <n v="0"/>
    <n v="565.24"/>
    <x v="1"/>
  </r>
  <r>
    <n v="1"/>
    <s v="NAMJEŠTAJ"/>
    <x v="1"/>
    <n v="105645"/>
    <s v="G1"/>
    <s v="STOLICA ŠKOLSKA DRVENA"/>
    <s v="01.97"/>
    <s v="KOM"/>
    <n v="1"/>
    <n v="214.74"/>
    <n v="214.74"/>
    <n v="0"/>
    <n v="85.896000000000015"/>
    <x v="1"/>
  </r>
  <r>
    <n v="1"/>
    <s v="NAMJEŠTAJ"/>
    <x v="1"/>
    <n v="105646"/>
    <s v="G1"/>
    <s v="ORMARIĆ S LADICAMA"/>
    <s v="01.97"/>
    <s v="KOM"/>
    <n v="1"/>
    <n v="339.14"/>
    <n v="339.14"/>
    <n v="0"/>
    <n v="135.65600000000001"/>
    <x v="1"/>
  </r>
  <r>
    <n v="1"/>
    <s v="NAMJEŠTAJ"/>
    <x v="1"/>
    <n v="105647"/>
    <s v="G1"/>
    <s v="VITRINA STAKLENA"/>
    <s v="01.97"/>
    <s v="KOM"/>
    <n v="1"/>
    <n v="2204.41"/>
    <n v="2204.41"/>
    <n v="0"/>
    <n v="881.76400000000001"/>
    <x v="1"/>
  </r>
  <r>
    <n v="1"/>
    <s v="NAMJEŠTAJ"/>
    <x v="1"/>
    <n v="105648"/>
    <s v="G1"/>
    <s v="FOTELJA CRNA SKAJ"/>
    <s v="01.97"/>
    <s v="KOM"/>
    <n v="1"/>
    <n v="847.84"/>
    <n v="847.84"/>
    <n v="0"/>
    <n v="339.13600000000002"/>
    <x v="1"/>
  </r>
  <r>
    <n v="1"/>
    <s v="NAMJEŠTAJ"/>
    <x v="1"/>
    <n v="105649"/>
    <s v="G1"/>
    <s v="FOTELJA CRNA SKAJ"/>
    <s v="01.97"/>
    <s v="KOM"/>
    <n v="1"/>
    <n v="847.84"/>
    <n v="847.84"/>
    <n v="0"/>
    <n v="339.13600000000002"/>
    <x v="1"/>
  </r>
  <r>
    <n v="1"/>
    <s v="NAMJEŠTAJ"/>
    <x v="1"/>
    <n v="105650"/>
    <s v="G1"/>
    <s v="STOL CRNI KLUB"/>
    <s v="01.97"/>
    <s v="KOM"/>
    <n v="1"/>
    <n v="476.98"/>
    <n v="476.98"/>
    <n v="0"/>
    <n v="190.79200000000003"/>
    <x v="1"/>
  </r>
  <r>
    <n v="1"/>
    <s v="NAMJEŠTAJ"/>
    <x v="1"/>
    <n v="105651"/>
    <s v="G1"/>
    <s v="VITRINA VISEĆA"/>
    <s v="01.97"/>
    <s v="KOM"/>
    <n v="1"/>
    <n v="788.49"/>
    <n v="788.49"/>
    <n v="0"/>
    <n v="315.39600000000002"/>
    <x v="1"/>
  </r>
  <r>
    <n v="1"/>
    <s v="NAMJEŠTAJ"/>
    <x v="1"/>
    <n v="105652"/>
    <s v="G1"/>
    <s v="VITRINA VISEĆA"/>
    <s v="01.97"/>
    <s v="KOM"/>
    <n v="1"/>
    <n v="788.49"/>
    <n v="788.49"/>
    <n v="0"/>
    <n v="315.39600000000002"/>
    <x v="1"/>
  </r>
  <r>
    <n v="1"/>
    <s v="NAMJEŠTAJ"/>
    <x v="1"/>
    <n v="105653"/>
    <s v="G1"/>
    <s v="ORMAR DVOK.DRVENI"/>
    <s v="01.97"/>
    <s v="KOM"/>
    <n v="1"/>
    <n v="1695.7"/>
    <n v="1695.7"/>
    <n v="0"/>
    <n v="678.28000000000009"/>
    <x v="1"/>
  </r>
  <r>
    <n v="1"/>
    <s v="NAMJEŠTAJ"/>
    <x v="1"/>
    <n v="105656"/>
    <s v="G1"/>
    <s v="ORMARIĆ S ULTRAPASOM"/>
    <s v="01.97"/>
    <s v="KOM"/>
    <n v="1"/>
    <n v="1655.8"/>
    <n v="1655.8"/>
    <n v="0"/>
    <n v="662.32"/>
    <x v="1"/>
  </r>
  <r>
    <n v="1"/>
    <s v="NAMJEŠTAJ"/>
    <x v="1"/>
    <n v="105657"/>
    <s v="G1"/>
    <s v="ORMARIĆI S RADNOM PLOHOM"/>
    <s v="01.97"/>
    <s v="KOM"/>
    <n v="1"/>
    <n v="958.11"/>
    <n v="958.11"/>
    <n v="0"/>
    <n v="383.24400000000003"/>
    <x v="1"/>
  </r>
  <r>
    <n v="1"/>
    <s v="NAMJEŠTAJ"/>
    <x v="1"/>
    <n v="105659"/>
    <s v="G1"/>
    <s v="ORMAR S LADICAMA NISKI"/>
    <s v="01.97"/>
    <s v="KOM"/>
    <n v="1"/>
    <n v="847.91"/>
    <n v="847.91"/>
    <n v="0"/>
    <n v="339.16399999999999"/>
    <x v="1"/>
  </r>
  <r>
    <n v="1"/>
    <s v="NAMJEŠTAJ"/>
    <x v="1"/>
    <n v="105661"/>
    <s v="G1"/>
    <s v="STOL RADNI DRVENI"/>
    <s v="01.97"/>
    <s v="KOM"/>
    <n v="1"/>
    <n v="551.11"/>
    <n v="551.11"/>
    <n v="0"/>
    <n v="220.44400000000002"/>
    <x v="1"/>
  </r>
  <r>
    <n v="1"/>
    <s v="NAMJEŠTAJ"/>
    <x v="1"/>
    <n v="105662"/>
    <s v="G1"/>
    <s v="VITRINA STAKLENA ZA KNJI."/>
    <s v="01.97"/>
    <s v="KOM"/>
    <n v="1"/>
    <n v="847.85"/>
    <n v="847.85"/>
    <n v="0"/>
    <n v="339.14000000000004"/>
    <x v="1"/>
  </r>
  <r>
    <n v="1"/>
    <s v="NAMJEŠTAJ"/>
    <x v="1"/>
    <n v="105663"/>
    <s v="G1"/>
    <s v="VITRINA ZA ZBIRKU STAKLO"/>
    <s v="01.97"/>
    <s v="KOM"/>
    <n v="1"/>
    <n v="847.84"/>
    <n v="847.84"/>
    <n v="0"/>
    <n v="339.13600000000002"/>
    <x v="1"/>
  </r>
  <r>
    <n v="1"/>
    <s v="NAMJEŠTAJ"/>
    <x v="1"/>
    <n v="105664"/>
    <s v="G1"/>
    <s v="VITRINA STAKLENA S UZOR."/>
    <s v="01.97"/>
    <s v="KOM"/>
    <n v="1"/>
    <n v="847.84"/>
    <n v="847.84"/>
    <n v="0"/>
    <n v="339.13600000000002"/>
    <x v="1"/>
  </r>
  <r>
    <n v="1"/>
    <s v="NAMJEŠTAJ"/>
    <x v="1"/>
    <n v="105665"/>
    <s v="G1"/>
    <s v="VITRINA STAKLENA S UZOR."/>
    <s v="01.97"/>
    <s v="KOM"/>
    <n v="1"/>
    <n v="847.84"/>
    <n v="847.84"/>
    <n v="0"/>
    <n v="339.13600000000002"/>
    <x v="1"/>
  </r>
  <r>
    <n v="1"/>
    <s v="NAMJEŠTAJ"/>
    <x v="1"/>
    <n v="105666"/>
    <s v="G1"/>
    <s v="VITRINA STAKLENA S UZOR."/>
    <s v="01.97"/>
    <s v="KOM"/>
    <n v="1"/>
    <n v="847.85"/>
    <n v="847.85"/>
    <n v="0"/>
    <n v="339.14000000000004"/>
    <x v="1"/>
  </r>
  <r>
    <n v="1"/>
    <s v="NAMJEŠTAJ"/>
    <x v="1"/>
    <n v="105667"/>
    <s v="G1"/>
    <s v="VITRINA STAKLENA S UZOR."/>
    <s v="01.97"/>
    <s v="KOM"/>
    <n v="1"/>
    <n v="847.85"/>
    <n v="847.85"/>
    <n v="0"/>
    <n v="339.14000000000004"/>
    <x v="1"/>
  </r>
  <r>
    <n v="1"/>
    <s v="NAMJEŠTAJ"/>
    <x v="1"/>
    <n v="105668"/>
    <s v="G1"/>
    <s v="VITRINA STAKLENA S UZOR."/>
    <s v="01.97"/>
    <s v="KOM"/>
    <n v="1"/>
    <n v="847.85"/>
    <n v="847.85"/>
    <n v="0"/>
    <n v="339.14000000000004"/>
    <x v="1"/>
  </r>
  <r>
    <n v="1"/>
    <s v="NAMJEŠTAJ"/>
    <x v="1"/>
    <n v="105669"/>
    <s v="G1"/>
    <s v="VITRINA STAKLENA S UZOR."/>
    <s v="01.97"/>
    <s v="KOM"/>
    <n v="1"/>
    <n v="847.85"/>
    <n v="847.85"/>
    <n v="0"/>
    <n v="339.14000000000004"/>
    <x v="1"/>
  </r>
  <r>
    <n v="1"/>
    <s v="NAMJEŠTAJ"/>
    <x v="1"/>
    <n v="105670"/>
    <s v="G1"/>
    <s v="VITRINA STAKLENA S UZOR."/>
    <s v="01.97"/>
    <s v="KOM"/>
    <n v="1"/>
    <n v="847.85"/>
    <n v="847.85"/>
    <n v="0"/>
    <n v="339.14000000000004"/>
    <x v="1"/>
  </r>
  <r>
    <n v="1"/>
    <s v="NAMJEŠTAJ"/>
    <x v="1"/>
    <n v="105671"/>
    <s v="G1"/>
    <s v="VITRINA STAKLENA S UZOR."/>
    <s v="01.97"/>
    <s v="KOM"/>
    <n v="1"/>
    <n v="847.85"/>
    <n v="847.85"/>
    <n v="0"/>
    <n v="339.14000000000004"/>
    <x v="1"/>
  </r>
  <r>
    <n v="1"/>
    <s v="NAMJEŠTAJ"/>
    <x v="1"/>
    <n v="105672"/>
    <s v="G1"/>
    <s v="VITRINA STAKLENA S UZOR."/>
    <s v="01.97"/>
    <s v="KOM"/>
    <n v="1"/>
    <n v="847.85"/>
    <n v="847.85"/>
    <n v="0"/>
    <n v="339.14000000000004"/>
    <x v="1"/>
  </r>
  <r>
    <n v="1"/>
    <s v="NAMJEŠTAJ"/>
    <x v="1"/>
    <n v="105673"/>
    <s v="G1"/>
    <s v="VITRINA STAKLENA S UZOR."/>
    <s v="01.97"/>
    <s v="KOM"/>
    <n v="1"/>
    <n v="847.85"/>
    <n v="847.85"/>
    <n v="0"/>
    <n v="339.14000000000004"/>
    <x v="1"/>
  </r>
  <r>
    <n v="1"/>
    <s v="NAMJEŠTAJ"/>
    <x v="1"/>
    <n v="105674"/>
    <s v="G1"/>
    <s v="VITRINA STAKLENA ZA KNJI."/>
    <s v="01.97"/>
    <s v="KOM"/>
    <n v="1"/>
    <n v="847.85"/>
    <n v="847.85"/>
    <n v="0"/>
    <n v="339.14000000000004"/>
    <x v="1"/>
  </r>
  <r>
    <n v="1"/>
    <s v="NAMJEŠTAJ"/>
    <x v="1"/>
    <n v="105675"/>
    <s v="G1"/>
    <s v="VITRINA STAKLENA S UZOR."/>
    <s v="01.97"/>
    <s v="KOM"/>
    <n v="1"/>
    <n v="847.85"/>
    <n v="847.85"/>
    <n v="0"/>
    <n v="339.14000000000004"/>
    <x v="1"/>
  </r>
  <r>
    <n v="1"/>
    <s v="NAMJEŠTAJ"/>
    <x v="1"/>
    <n v="105676"/>
    <s v="G1"/>
    <s v="ORMAR S STAKLENIM VRATIMA"/>
    <s v="01.97"/>
    <s v="KOM"/>
    <n v="1"/>
    <n v="1695.7"/>
    <n v="1695.7"/>
    <n v="0"/>
    <n v="678.28000000000009"/>
    <x v="1"/>
  </r>
  <r>
    <n v="1"/>
    <s v="NAMJEŠTAJ"/>
    <x v="1"/>
    <n v="105677"/>
    <s v="G1"/>
    <s v="ORMAR DVOKRILNI DRVENI"/>
    <s v="01.97"/>
    <s v="KOM"/>
    <n v="1"/>
    <n v="1695.7"/>
    <n v="1695.7"/>
    <n v="0"/>
    <n v="678.28000000000009"/>
    <x v="1"/>
  </r>
  <r>
    <n v="1"/>
    <s v="NAMJEŠTAJ"/>
    <x v="1"/>
    <n v="105679"/>
    <s v="G1"/>
    <s v="REGAL S OTVORENIM PRETINC"/>
    <s v="03.01"/>
    <s v="KOM"/>
    <n v="1"/>
    <n v="2196"/>
    <n v="2196"/>
    <n v="0"/>
    <n v="878.40000000000009"/>
    <x v="1"/>
  </r>
  <r>
    <n v="1"/>
    <s v="NAMJEŠTAJ"/>
    <x v="1"/>
    <n v="105714"/>
    <s v="R1"/>
    <s v="STOLICA DAKTILO PAN"/>
    <s v="01.97"/>
    <s v="KOM"/>
    <n v="1"/>
    <n v="282.68"/>
    <n v="282.68"/>
    <n v="0"/>
    <n v="113.072"/>
    <x v="1"/>
  </r>
  <r>
    <n v="1"/>
    <s v="NAMJEŠTAJ"/>
    <x v="1"/>
    <n v="105715"/>
    <s v="R1"/>
    <s v="STOL CRTAĆI DAN"/>
    <s v="01.97"/>
    <s v="KOM"/>
    <n v="1"/>
    <n v="1243.44"/>
    <n v="1243.44"/>
    <n v="0"/>
    <n v="497.37600000000003"/>
    <x v="1"/>
  </r>
  <r>
    <n v="1"/>
    <s v="NAMJEŠTAJ"/>
    <x v="1"/>
    <n v="105716"/>
    <s v="R1"/>
    <s v="STOL ZA TELEFON"/>
    <s v="01.97"/>
    <s v="KOM"/>
    <n v="1"/>
    <n v="141.31"/>
    <n v="141.31"/>
    <n v="0"/>
    <n v="56.524000000000001"/>
    <x v="1"/>
  </r>
  <r>
    <n v="1"/>
    <s v="NAMJEŠTAJ"/>
    <x v="1"/>
    <n v="105737"/>
    <s v="R1"/>
    <s v="STOLICA OKRUGLA"/>
    <s v="01.97"/>
    <s v="KOM"/>
    <n v="1"/>
    <n v="141.27000000000001"/>
    <n v="141.27000000000001"/>
    <n v="0"/>
    <n v="56.50800000000001"/>
    <x v="1"/>
  </r>
  <r>
    <n v="1"/>
    <s v="NAMJEŠTAJ"/>
    <x v="1"/>
    <n v="105738"/>
    <s v="R1"/>
    <s v="STOL ZA PISANJE"/>
    <s v="01.97"/>
    <s v="KOM"/>
    <n v="1"/>
    <n v="508.69"/>
    <n v="508.69"/>
    <n v="0"/>
    <n v="203.476"/>
    <x v="1"/>
  </r>
  <r>
    <n v="1"/>
    <s v="NAMJEŠTAJ"/>
    <x v="1"/>
    <n v="105739"/>
    <s v="R1"/>
    <s v="VITRINA SPOLICAMA"/>
    <s v="01.97"/>
    <s v="KOM"/>
    <n v="1"/>
    <n v="395.67"/>
    <n v="395.67"/>
    <n v="0"/>
    <n v="158.26800000000003"/>
    <x v="1"/>
  </r>
  <r>
    <n v="1"/>
    <s v="NAMJEŠTAJ"/>
    <x v="1"/>
    <n v="105740"/>
    <s v="R1"/>
    <s v="VITRINA S POLICAMA DUBOKA"/>
    <s v="01.97"/>
    <s v="KOM"/>
    <n v="1"/>
    <n v="452.1"/>
    <n v="452.1"/>
    <n v="0"/>
    <n v="180.84000000000003"/>
    <x v="1"/>
  </r>
  <r>
    <n v="1"/>
    <s v="NAMJEŠTAJ"/>
    <x v="1"/>
    <n v="105741"/>
    <s v="R1"/>
    <s v="ORMARIĆ S LADICAMA"/>
    <s v="01.97"/>
    <s v="KOM"/>
    <n v="1"/>
    <n v="169.56"/>
    <n v="169.56"/>
    <n v="0"/>
    <n v="67.823999999999998"/>
    <x v="1"/>
  </r>
  <r>
    <n v="1"/>
    <s v="NAMJEŠTAJ"/>
    <x v="1"/>
    <n v="105742"/>
    <s v="R1"/>
    <s v="ORMARIĆ S LADICAMA"/>
    <s v="01.97"/>
    <s v="KOM"/>
    <n v="1"/>
    <n v="169.56"/>
    <n v="169.56"/>
    <n v="0"/>
    <n v="67.823999999999998"/>
    <x v="1"/>
  </r>
  <r>
    <n v="1"/>
    <s v="NAMJEŠTAJ"/>
    <x v="1"/>
    <n v="105743"/>
    <s v="R1"/>
    <s v="ORMARIĆ S LADICAMA"/>
    <s v="01.97"/>
    <s v="KOM"/>
    <n v="1"/>
    <n v="169.56"/>
    <n v="169.56"/>
    <n v="0"/>
    <n v="67.823999999999998"/>
    <x v="1"/>
  </r>
  <r>
    <n v="1"/>
    <s v="NAMJEŠTAJ"/>
    <x v="1"/>
    <n v="105744"/>
    <s v="R1"/>
    <s v="ORMARIĆ S LADICAMA"/>
    <s v="01.97"/>
    <s v="KOM"/>
    <n v="1"/>
    <n v="169.57"/>
    <n v="169.57"/>
    <n v="0"/>
    <n v="67.828000000000003"/>
    <x v="1"/>
  </r>
  <r>
    <n v="1"/>
    <s v="NAMJEŠTAJ"/>
    <x v="1"/>
    <n v="105745"/>
    <s v="R1"/>
    <s v="VITRINA ZA KNJIGE STARA"/>
    <s v="01.97"/>
    <s v="KOM"/>
    <n v="1"/>
    <n v="960.88"/>
    <n v="960.88"/>
    <n v="0"/>
    <n v="384.35200000000003"/>
    <x v="1"/>
  </r>
  <r>
    <n v="1"/>
    <s v="NAMJEŠTAJ"/>
    <x v="1"/>
    <n v="105746"/>
    <s v="R1"/>
    <s v="ORMAR ZA GARDEROBU"/>
    <s v="01.97"/>
    <s v="KOM"/>
    <n v="1"/>
    <n v="282.61"/>
    <n v="282.61"/>
    <n v="0"/>
    <n v="113.04400000000001"/>
    <x v="1"/>
  </r>
  <r>
    <n v="1"/>
    <s v="NAMJEŠTAJ"/>
    <x v="1"/>
    <n v="105747"/>
    <s v="R1"/>
    <s v="ORMAR ZA KNJIGE TRODJELNI"/>
    <s v="01.97"/>
    <s v="KOM"/>
    <n v="1"/>
    <n v="739.04"/>
    <n v="739.04"/>
    <n v="0"/>
    <n v="295.61599999999999"/>
    <x v="1"/>
  </r>
  <r>
    <n v="1"/>
    <s v="NAMJEŠTAJ"/>
    <x v="1"/>
    <n v="105748"/>
    <s v="R1"/>
    <s v="VITRINA STAKLENA ZA KNJI."/>
    <s v="01.97"/>
    <s v="KOM"/>
    <n v="1"/>
    <n v="678.29"/>
    <n v="678.29"/>
    <n v="0"/>
    <n v="271.31599999999997"/>
    <x v="1"/>
  </r>
  <r>
    <n v="1"/>
    <s v="NAMJEŠTAJ"/>
    <x v="1"/>
    <n v="105749"/>
    <s v="R1"/>
    <s v="VITRINA STAKLENA ZA KNJI."/>
    <s v="01.97"/>
    <s v="KOM"/>
    <n v="1"/>
    <n v="678.28"/>
    <n v="678.28"/>
    <n v="0"/>
    <n v="271.31200000000001"/>
    <x v="1"/>
  </r>
  <r>
    <n v="1"/>
    <s v="NAMJEŠTAJ"/>
    <x v="1"/>
    <n v="105750"/>
    <s v="R1"/>
    <s v="VITRINA STAKLENA ZA KNJI."/>
    <s v="01.97"/>
    <s v="KOM"/>
    <n v="1"/>
    <n v="678.28"/>
    <n v="678.28"/>
    <n v="0"/>
    <n v="271.31200000000001"/>
    <x v="1"/>
  </r>
  <r>
    <n v="1"/>
    <s v="NAMJEŠTAJ"/>
    <x v="1"/>
    <n v="105751"/>
    <s v="R1"/>
    <s v="VITRINA STAKLENA ZA KNJI."/>
    <s v="01.97"/>
    <s v="KOM"/>
    <n v="1"/>
    <n v="678.28"/>
    <n v="678.28"/>
    <n v="0"/>
    <n v="271.31200000000001"/>
    <x v="1"/>
  </r>
  <r>
    <n v="1"/>
    <s v="NAMJEŠTAJ"/>
    <x v="1"/>
    <n v="105752"/>
    <s v="R1"/>
    <s v="VITRINA STAKLENA ZA KNJI."/>
    <s v="01.97"/>
    <s v="KOM"/>
    <n v="1"/>
    <n v="678.28"/>
    <n v="678.28"/>
    <n v="0"/>
    <n v="271.31200000000001"/>
    <x v="1"/>
  </r>
  <r>
    <n v="1"/>
    <s v="NAMJEŠTAJ"/>
    <x v="1"/>
    <n v="105753"/>
    <s v="R1"/>
    <s v="VITRINA STAKLENA ZA KNJI."/>
    <s v="01.97"/>
    <s v="KOM"/>
    <n v="1"/>
    <n v="678.29"/>
    <n v="678.29"/>
    <n v="0"/>
    <n v="271.31599999999997"/>
    <x v="1"/>
  </r>
  <r>
    <n v="1"/>
    <s v="NAMJEŠTAJ"/>
    <x v="1"/>
    <n v="105768"/>
    <s v="R1"/>
    <s v="ORMAR ZA KEMIKALIJE STAK."/>
    <s v="01.97"/>
    <s v="KOM"/>
    <n v="1"/>
    <n v="452.24"/>
    <n v="452.24"/>
    <n v="0"/>
    <n v="180.89600000000002"/>
    <x v="1"/>
  </r>
  <r>
    <n v="1"/>
    <s v="NAMJEŠTAJ"/>
    <x v="1"/>
    <n v="105769"/>
    <s v="R1"/>
    <s v="ORMAR ZA KEMIKALIJE"/>
    <s v="01.97"/>
    <s v="KOM"/>
    <n v="1"/>
    <n v="423.95"/>
    <n v="423.95"/>
    <n v="0"/>
    <n v="169.58"/>
    <x v="1"/>
  </r>
  <r>
    <n v="1"/>
    <s v="NAMJEŠTAJ"/>
    <x v="1"/>
    <n v="105770"/>
    <s v="R1"/>
    <s v="ORMAR ZA INSTRUMENTE"/>
    <s v="01.97"/>
    <s v="KOM"/>
    <n v="1"/>
    <n v="791.27"/>
    <n v="791.27"/>
    <n v="0"/>
    <n v="316.50800000000004"/>
    <x v="1"/>
  </r>
  <r>
    <n v="1"/>
    <s v="NAMJEŠTAJ"/>
    <x v="1"/>
    <n v="105771"/>
    <s v="R1"/>
    <s v="ORMAR ZA INSTRUMENTE"/>
    <s v="01.97"/>
    <s v="KOM"/>
    <n v="1"/>
    <n v="791.28"/>
    <n v="791.28"/>
    <n v="0"/>
    <n v="316.512"/>
    <x v="1"/>
  </r>
  <r>
    <n v="1"/>
    <s v="NAMJEŠTAJ"/>
    <x v="1"/>
    <n v="105790"/>
    <s v="R1"/>
    <s v="STOLAC KONF. PLAVI ISO"/>
    <s v="03.05"/>
    <s v="KOM"/>
    <n v="1"/>
    <n v="140.16999999999999"/>
    <n v="140.16999999999999"/>
    <n v="0"/>
    <n v="56.067999999999998"/>
    <x v="1"/>
  </r>
  <r>
    <n v="1"/>
    <s v="NAMJEŠTAJ"/>
    <x v="1"/>
    <n v="105791"/>
    <s v="R1"/>
    <s v="STOLAC KONF. PLAVI ISO"/>
    <s v="03.05"/>
    <s v="KOM"/>
    <n v="1"/>
    <n v="140.18"/>
    <n v="140.18"/>
    <n v="0"/>
    <n v="56.072000000000003"/>
    <x v="1"/>
  </r>
  <r>
    <n v="1"/>
    <s v="NAMJEŠTAJ"/>
    <x v="1"/>
    <n v="105792"/>
    <s v="R1"/>
    <s v="STOLAC KONF. CRNI ISO"/>
    <s v="03.05"/>
    <s v="KOM"/>
    <n v="1"/>
    <n v="140.18"/>
    <n v="140.18"/>
    <n v="0"/>
    <n v="56.072000000000003"/>
    <x v="1"/>
  </r>
  <r>
    <n v="1"/>
    <s v="NAMJEŠTAJ"/>
    <x v="1"/>
    <n v="105793"/>
    <s v="R1"/>
    <s v="STOLAC KONF. CRNI ISO"/>
    <s v="03.05"/>
    <s v="KOM"/>
    <n v="1"/>
    <n v="140.18"/>
    <n v="140.18"/>
    <n v="0"/>
    <n v="56.072000000000003"/>
    <x v="1"/>
  </r>
  <r>
    <n v="1"/>
    <s v="NAMJEŠTAJ"/>
    <x v="1"/>
    <n v="105794"/>
    <s v="R1"/>
    <s v="STOLAC KONF. CRNI ISO"/>
    <s v="03.05"/>
    <s v="KOM"/>
    <n v="1"/>
    <n v="140.18"/>
    <n v="140.18"/>
    <n v="0"/>
    <n v="56.072000000000003"/>
    <x v="1"/>
  </r>
  <r>
    <n v="1"/>
    <s v="NAMJEŠTAJ"/>
    <x v="1"/>
    <n v="105795"/>
    <s v="R1"/>
    <s v="STOLAC KONF. CRNI ISO"/>
    <s v="03.05"/>
    <s v="KOM"/>
    <n v="1"/>
    <n v="140.18"/>
    <n v="140.18"/>
    <n v="0"/>
    <n v="56.072000000000003"/>
    <x v="1"/>
  </r>
  <r>
    <n v="1"/>
    <s v="NAMJEŠTAJ"/>
    <x v="1"/>
    <n v="105796"/>
    <s v="R1"/>
    <s v="STOLAC KONF. CRNI ISO"/>
    <s v="03.05"/>
    <s v="KOM"/>
    <n v="1"/>
    <n v="140.18"/>
    <n v="140.18"/>
    <n v="0"/>
    <n v="56.072000000000003"/>
    <x v="1"/>
  </r>
  <r>
    <n v="1"/>
    <s v="NAMJEŠTAJ"/>
    <x v="1"/>
    <n v="105797"/>
    <s v="R1"/>
    <s v="STOLAC KONF. CRNI ISO"/>
    <s v="03.05"/>
    <s v="KOM"/>
    <n v="1"/>
    <n v="140.18"/>
    <n v="140.18"/>
    <n v="0"/>
    <n v="56.072000000000003"/>
    <x v="1"/>
  </r>
  <r>
    <n v="1"/>
    <s v="NAMJEŠTAJ"/>
    <x v="1"/>
    <n v="105798"/>
    <s v="R1"/>
    <s v="STOLAC KONF. CRNI ISO"/>
    <s v="03.05"/>
    <s v="KOM"/>
    <n v="1"/>
    <n v="140.18"/>
    <n v="140.18"/>
    <n v="0"/>
    <n v="56.072000000000003"/>
    <x v="1"/>
  </r>
  <r>
    <n v="1"/>
    <s v="NAMJEŠTAJ"/>
    <x v="1"/>
    <n v="105799"/>
    <s v="R1"/>
    <s v="STOLAC KONF. CRNI ISO"/>
    <s v="03.05"/>
    <s v="KOM"/>
    <n v="1"/>
    <n v="140.18"/>
    <n v="140.18"/>
    <n v="0"/>
    <n v="56.072000000000003"/>
    <x v="1"/>
  </r>
  <r>
    <n v="1"/>
    <s v="NAMJEŠTAJ"/>
    <x v="1"/>
    <n v="105800"/>
    <s v="R1"/>
    <s v="STOLAC KONF. CRNI ISO"/>
    <s v="03.05"/>
    <s v="KOM"/>
    <n v="1"/>
    <n v="140.18"/>
    <n v="140.18"/>
    <n v="0"/>
    <n v="56.072000000000003"/>
    <x v="1"/>
  </r>
  <r>
    <n v="1"/>
    <s v="NAMJEŠTAJ"/>
    <x v="1"/>
    <n v="105801"/>
    <s v="R1"/>
    <s v="STOLAC KONF. CRNI ISO"/>
    <s v="03.05"/>
    <s v="KOM"/>
    <n v="1"/>
    <n v="140.18"/>
    <n v="140.18"/>
    <n v="0"/>
    <n v="56.072000000000003"/>
    <x v="1"/>
  </r>
  <r>
    <n v="1"/>
    <s v="NAMJEŠTAJ"/>
    <x v="1"/>
    <n v="105802"/>
    <s v="R1"/>
    <s v="STOL RADNI 140x100xH72"/>
    <s v="02.05"/>
    <s v="KOM"/>
    <n v="1"/>
    <n v="875.96"/>
    <n v="875.96"/>
    <n v="0"/>
    <n v="350.38400000000001"/>
    <x v="1"/>
  </r>
  <r>
    <n v="1"/>
    <s v="NAMJEŠTAJ"/>
    <x v="1"/>
    <n v="105803"/>
    <s v="R1"/>
    <s v="STOLAC UREDSKI TORINO"/>
    <s v="02.05"/>
    <s v="KOM"/>
    <n v="1"/>
    <n v="370.88"/>
    <n v="370.88"/>
    <n v="0"/>
    <n v="148.352"/>
    <x v="1"/>
  </r>
  <r>
    <n v="1"/>
    <s v="NAMJEŠTAJ"/>
    <x v="1"/>
    <n v="105804"/>
    <s v="R1"/>
    <s v="STOLAC UREDSKI TORINO"/>
    <s v="02.05"/>
    <s v="KOM"/>
    <n v="1"/>
    <n v="370.88"/>
    <n v="370.88"/>
    <n v="0"/>
    <n v="148.352"/>
    <x v="1"/>
  </r>
  <r>
    <n v="1"/>
    <s v="NAMJEŠTAJ"/>
    <x v="1"/>
    <n v="105805"/>
    <s v="R1"/>
    <s v="LADIČAR POKRETNA KAZETA"/>
    <s v="02.05"/>
    <s v="KOM"/>
    <n v="1"/>
    <n v="841.8"/>
    <n v="841.8"/>
    <n v="0"/>
    <n v="336.72"/>
    <x v="1"/>
  </r>
  <r>
    <n v="1"/>
    <s v="NAMJEŠTAJ"/>
    <x v="1"/>
    <n v="105806"/>
    <s v="R1"/>
    <s v="LADIČAR POKRETNA KAZETA"/>
    <s v="02.05"/>
    <s v="KOM"/>
    <n v="1"/>
    <n v="841.8"/>
    <n v="841.8"/>
    <n v="0"/>
    <n v="336.72"/>
    <x v="1"/>
  </r>
  <r>
    <n v="1"/>
    <s v="NAMJEŠTAJ"/>
    <x v="1"/>
    <n v="105828"/>
    <s v="R1"/>
    <s v="VJEŠALICA"/>
    <s v="01.97"/>
    <s v="KOM"/>
    <n v="1"/>
    <n v="169.59"/>
    <n v="169.59"/>
    <n v="0"/>
    <n v="67.835999999999999"/>
    <x v="1"/>
  </r>
  <r>
    <n v="1"/>
    <s v="NAMJEŠTAJ"/>
    <x v="1"/>
    <n v="105830"/>
    <s v="R1"/>
    <s v="PLOČA ŠKOLSKA ZELENA 300x"/>
    <s v="09.09"/>
    <s v="KOM"/>
    <n v="1"/>
    <n v="1859.76"/>
    <n v="1685.41"/>
    <n v="174.35"/>
    <n v="743.904"/>
    <x v="1"/>
  </r>
  <r>
    <n v="1"/>
    <s v="NAMJEŠTAJ"/>
    <x v="1"/>
    <n v="105832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33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34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35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36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37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38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39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40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41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42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43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44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45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46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47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48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49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50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51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52"/>
    <s v="R1"/>
    <s v="STOL RADNI 130x50x75"/>
    <s v="09.09"/>
    <s v="KOM"/>
    <n v="1"/>
    <n v="1494.45"/>
    <n v="1354.37"/>
    <n v="140.08000000000001"/>
    <n v="597.78000000000009"/>
    <x v="1"/>
  </r>
  <r>
    <n v="1"/>
    <s v="NAMJEŠTAJ"/>
    <x v="1"/>
    <n v="105855"/>
    <s v="R1"/>
    <s v="VJEŠALICA ZIDNA 121x214"/>
    <s v="09.09"/>
    <s v="KOM"/>
    <n v="1"/>
    <n v="2656.8"/>
    <n v="2407.73"/>
    <n v="249.07"/>
    <n v="1062.72"/>
    <x v="1"/>
  </r>
  <r>
    <n v="1"/>
    <s v="NAMJEŠTAJ"/>
    <x v="1"/>
    <n v="105856"/>
    <s v="R1"/>
    <s v="VJEŠALICA ZIDNA 121x214"/>
    <s v="09.09"/>
    <s v="KOM"/>
    <n v="1"/>
    <n v="2656.8"/>
    <n v="2407.73"/>
    <n v="249.07"/>
    <n v="1062.72"/>
    <x v="1"/>
  </r>
  <r>
    <n v="1"/>
    <s v="NAMJEŠTAJ"/>
    <x v="1"/>
    <n v="105857"/>
    <s v="R1"/>
    <s v="VJEŠALICA ZIDNA 121x214"/>
    <s v="09.09"/>
    <s v="KOM"/>
    <n v="1"/>
    <n v="2656.8"/>
    <n v="2407.73"/>
    <n v="249.07"/>
    <n v="1062.72"/>
    <x v="1"/>
  </r>
  <r>
    <n v="1"/>
    <s v="NAMJEŠTAJ"/>
    <x v="1"/>
    <n v="105858"/>
    <s v="R1"/>
    <s v="ORMAR VISOKI 280x45x214"/>
    <s v="09.09"/>
    <s v="KOM"/>
    <n v="1"/>
    <n v="11291.4"/>
    <n v="10232.870000000001"/>
    <n v="1058.53"/>
    <n v="4516.5600000000004"/>
    <x v="1"/>
  </r>
  <r>
    <n v="1"/>
    <s v="NAMJEŠTAJ"/>
    <x v="1"/>
    <n v="105859"/>
    <s v="R1"/>
    <s v="ORMAR VISOKI 280x45x214"/>
    <s v="09.09"/>
    <s v="KOM"/>
    <n v="1"/>
    <n v="11291.4"/>
    <n v="10232.870000000001"/>
    <n v="1058.53"/>
    <n v="4516.5600000000004"/>
    <x v="1"/>
  </r>
  <r>
    <n v="1"/>
    <s v="NAMJEŠTAJ"/>
    <x v="1"/>
    <n v="105860"/>
    <s v="R1"/>
    <s v="ORMAR VISOKI 422x45x214"/>
    <s v="09.09"/>
    <s v="KOM"/>
    <n v="1"/>
    <n v="14280.3"/>
    <n v="12941.54"/>
    <n v="1338.76"/>
    <n v="5712.12"/>
    <x v="1"/>
  </r>
  <r>
    <n v="1"/>
    <s v="NAMJEŠTAJ"/>
    <x v="1"/>
    <n v="105861"/>
    <s v="R1"/>
    <s v="STOL RADNI S FIKSNIM POL."/>
    <s v="09.09"/>
    <s v="KOM"/>
    <n v="1"/>
    <n v="2546.1"/>
    <n v="2307.39"/>
    <n v="238.71"/>
    <n v="1018.44"/>
    <x v="1"/>
  </r>
  <r>
    <n v="1"/>
    <s v="NAMJEŠTAJ"/>
    <x v="1"/>
    <n v="105862"/>
    <s v="R1"/>
    <s v="KATEDRA / STOL MOBILNI"/>
    <s v="09.09"/>
    <s v="KOM"/>
    <n v="1"/>
    <n v="2546.1"/>
    <n v="2307.39"/>
    <n v="238.71"/>
    <n v="1018.44"/>
    <x v="1"/>
  </r>
  <r>
    <n v="1"/>
    <s v="NAMJEŠTAJ"/>
    <x v="1"/>
    <n v="105874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75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77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78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79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80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81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82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83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84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85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86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87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88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89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90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91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92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93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94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95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96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97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98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899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00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01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02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03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04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05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06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07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08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09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10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11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12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13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14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15"/>
    <s v="R1"/>
    <s v="STOLAC KONFERENC. LK 01"/>
    <s v="09.09"/>
    <s v="KOM"/>
    <n v="1"/>
    <n v="431.73"/>
    <n v="391.28"/>
    <n v="40.450000000000003"/>
    <n v="172.69200000000001"/>
    <x v="1"/>
  </r>
  <r>
    <n v="1"/>
    <s v="NAMJEŠTAJ"/>
    <x v="1"/>
    <n v="105923"/>
    <s v="R1"/>
    <s v="KOMODA S"/>
    <s v="02.05"/>
    <s v="KOM"/>
    <n v="1"/>
    <n v="1712.88"/>
    <n v="1712.88"/>
    <n v="0"/>
    <n v="685.15200000000004"/>
    <x v="1"/>
  </r>
  <r>
    <n v="1"/>
    <s v="NAMJEŠTAJ"/>
    <x v="1"/>
    <n v="105924"/>
    <s v="R1"/>
    <s v="STOLAC KONF. CRNI"/>
    <s v="01.05"/>
    <s v="KOM"/>
    <n v="1"/>
    <n v="218.92"/>
    <n v="218.92"/>
    <n v="0"/>
    <n v="87.567999999999998"/>
    <x v="1"/>
  </r>
  <r>
    <n v="1"/>
    <s v="NAMJEŠTAJ"/>
    <x v="1"/>
    <n v="105925"/>
    <s v="R1"/>
    <s v="POKRETNA KAZETA"/>
    <s v="01.05"/>
    <s v="KOM"/>
    <n v="1"/>
    <n v="931.8"/>
    <n v="931.8"/>
    <n v="0"/>
    <n v="372.72"/>
    <x v="1"/>
  </r>
  <r>
    <n v="1"/>
    <s v="NAMJEŠTAJ"/>
    <x v="1"/>
    <n v="105926"/>
    <s v="R1"/>
    <s v="POKRETNA KAZETA"/>
    <n v="12.04"/>
    <s v="KOM"/>
    <n v="1"/>
    <n v="871.93"/>
    <n v="871.93"/>
    <n v="0"/>
    <n v="348.77199999999999"/>
    <x v="1"/>
  </r>
  <r>
    <n v="1"/>
    <s v="NAMJEŠTAJ"/>
    <x v="1"/>
    <n v="105927"/>
    <s v="R1"/>
    <s v="ORMAR"/>
    <n v="12.04"/>
    <s v="KOM"/>
    <n v="1"/>
    <n v="10022.549999999999"/>
    <n v="10022.549999999999"/>
    <n v="0"/>
    <n v="4009.02"/>
    <x v="1"/>
  </r>
  <r>
    <n v="1"/>
    <s v="NAMJEŠTAJ"/>
    <x v="1"/>
    <n v="105928"/>
    <s v="R1"/>
    <s v="STOLAC KONF."/>
    <n v="12.04"/>
    <s v="KOM"/>
    <n v="1"/>
    <n v="229.14"/>
    <n v="229.14"/>
    <n v="0"/>
    <n v="91.656000000000006"/>
    <x v="1"/>
  </r>
  <r>
    <n v="1"/>
    <s v="NAMJEŠTAJ"/>
    <x v="1"/>
    <n v="105929"/>
    <s v="R1"/>
    <s v="STOLAC KONF."/>
    <n v="12.04"/>
    <s v="KOM"/>
    <n v="1"/>
    <n v="229.14"/>
    <n v="229.14"/>
    <n v="0"/>
    <n v="91.656000000000006"/>
    <x v="1"/>
  </r>
  <r>
    <n v="1"/>
    <s v="NAMJEŠTAJ"/>
    <x v="1"/>
    <n v="105930"/>
    <s v="R1"/>
    <s v="STOLAC KONF."/>
    <n v="12.04"/>
    <s v="KOM"/>
    <n v="1"/>
    <n v="229.14"/>
    <n v="229.14"/>
    <n v="0"/>
    <n v="91.656000000000006"/>
    <x v="1"/>
  </r>
  <r>
    <n v="1"/>
    <s v="NAMJEŠTAJ"/>
    <x v="1"/>
    <n v="105931"/>
    <s v="R1"/>
    <s v="STOLAC KONF."/>
    <n v="12.04"/>
    <s v="KOM"/>
    <n v="1"/>
    <n v="229.14"/>
    <n v="229.14"/>
    <n v="0"/>
    <n v="91.656000000000006"/>
    <x v="1"/>
  </r>
  <r>
    <n v="1"/>
    <s v="NAMJEŠTAJ"/>
    <x v="1"/>
    <n v="105932"/>
    <s v="R1"/>
    <s v="STOLAC"/>
    <n v="12.04"/>
    <s v="KOM"/>
    <n v="1"/>
    <n v="989.08"/>
    <n v="989.08"/>
    <n v="0"/>
    <n v="395.63200000000006"/>
    <x v="1"/>
  </r>
  <r>
    <n v="1"/>
    <s v="NAMJEŠTAJ"/>
    <x v="1"/>
    <n v="105933"/>
    <s v="R1"/>
    <s v="STOLAC KONF."/>
    <n v="12.04"/>
    <s v="KOM"/>
    <n v="1"/>
    <n v="229.14"/>
    <n v="229.14"/>
    <n v="0"/>
    <n v="91.656000000000006"/>
    <x v="1"/>
  </r>
  <r>
    <n v="1"/>
    <s v="NAMJEŠTAJ"/>
    <x v="1"/>
    <n v="105934"/>
    <s v="R1"/>
    <s v="STOL 120x80"/>
    <n v="12.04"/>
    <s v="KOM"/>
    <n v="1"/>
    <n v="1512.24"/>
    <n v="1512.24"/>
    <n v="0"/>
    <n v="604.89600000000007"/>
    <x v="1"/>
  </r>
  <r>
    <n v="1"/>
    <s v="NAMJEŠTAJ"/>
    <x v="1"/>
    <n v="105935"/>
    <s v="R1"/>
    <s v="STOL 120X80+segm.90"/>
    <n v="12.04"/>
    <s v="KOM"/>
    <n v="1"/>
    <n v="1677.98"/>
    <n v="1677.98"/>
    <n v="0"/>
    <n v="671.19200000000001"/>
    <x v="1"/>
  </r>
  <r>
    <n v="1"/>
    <s v="NAMJEŠTAJ"/>
    <x v="1"/>
    <n v="105936"/>
    <s v="R1"/>
    <s v="STOL 80X80"/>
    <n v="12.04"/>
    <s v="KOM"/>
    <n v="1"/>
    <n v="917.23"/>
    <n v="917.23"/>
    <n v="0"/>
    <n v="366.89200000000005"/>
    <x v="1"/>
  </r>
  <r>
    <n v="1"/>
    <s v="NAMJEŠTAJ"/>
    <x v="1"/>
    <n v="105939"/>
    <s v="R1"/>
    <s v="VJEŠALICA"/>
    <s v="01.97"/>
    <s v="KOM"/>
    <n v="1"/>
    <n v="169.59"/>
    <n v="169.59"/>
    <n v="0"/>
    <n v="67.835999999999999"/>
    <x v="1"/>
  </r>
  <r>
    <n v="1"/>
    <s v="NAMJEŠTAJ"/>
    <x v="1"/>
    <n v="105946"/>
    <s v="R1"/>
    <s v="STOL NISKI KLUB"/>
    <s v="01.97"/>
    <s v="KOM"/>
    <n v="1"/>
    <n v="197.97"/>
    <n v="197.97"/>
    <n v="0"/>
    <n v="79.188000000000002"/>
    <x v="1"/>
  </r>
  <r>
    <n v="1"/>
    <s v="NAMJEŠTAJ"/>
    <x v="1"/>
    <n v="105951"/>
    <s v="R1"/>
    <s v="STOLAC KONF. PLAVI ISO"/>
    <s v="03.05"/>
    <s v="KOM"/>
    <n v="1"/>
    <n v="140.16999999999999"/>
    <n v="140.16999999999999"/>
    <n v="0"/>
    <n v="56.067999999999998"/>
    <x v="1"/>
  </r>
  <r>
    <n v="1"/>
    <s v="NAMJEŠTAJ"/>
    <x v="1"/>
    <n v="105952"/>
    <s v="R1"/>
    <s v="STOLAC KONF. PLAVI ISO"/>
    <s v="03.05"/>
    <s v="KOM"/>
    <n v="1"/>
    <n v="140.16999999999999"/>
    <n v="140.16999999999999"/>
    <n v="0"/>
    <n v="56.067999999999998"/>
    <x v="1"/>
  </r>
  <r>
    <n v="1"/>
    <s v="NAMJEŠTAJ"/>
    <x v="1"/>
    <n v="105953"/>
    <s v="R1"/>
    <s v="FOTELJA KOŽNA"/>
    <s v="01.97"/>
    <s v="KOM"/>
    <n v="1"/>
    <n v="1499"/>
    <n v="1499"/>
    <n v="0"/>
    <n v="599.6"/>
    <x v="1"/>
  </r>
  <r>
    <n v="1"/>
    <s v="NAMJEŠTAJ"/>
    <x v="1"/>
    <n v="105954"/>
    <s v="R1"/>
    <s v="KATEDRA TGK"/>
    <s v="01.97"/>
    <s v="KOM"/>
    <n v="1"/>
    <n v="235.41"/>
    <n v="235.41"/>
    <n v="0"/>
    <n v="94.164000000000001"/>
    <x v="1"/>
  </r>
  <r>
    <n v="1"/>
    <s v="NAMJEŠTAJ"/>
    <x v="1"/>
    <n v="105955"/>
    <s v="R1"/>
    <s v="STOL ZA PISANJE"/>
    <s v="01.97"/>
    <s v="KOM"/>
    <n v="1"/>
    <n v="508.69"/>
    <n v="508.69"/>
    <n v="0"/>
    <n v="203.476"/>
    <x v="1"/>
  </r>
  <r>
    <n v="1"/>
    <s v="NAMJEŠTAJ"/>
    <x v="1"/>
    <n v="105956"/>
    <s v="R1"/>
    <s v="ORMARIĆ S LADICAMA"/>
    <s v="01.97"/>
    <s v="KOM"/>
    <n v="1"/>
    <n v="169.56"/>
    <n v="169.56"/>
    <n v="0"/>
    <n v="67.823999999999998"/>
    <x v="1"/>
  </r>
  <r>
    <n v="1"/>
    <s v="NAMJEŠTAJ"/>
    <x v="1"/>
    <n v="105957"/>
    <s v="R1"/>
    <s v="VITRINA ZA KNJIGE STARA"/>
    <s v="01.97"/>
    <s v="KOM"/>
    <n v="1"/>
    <n v="960.88"/>
    <n v="960.88"/>
    <n v="0"/>
    <n v="384.35200000000003"/>
    <x v="1"/>
  </r>
  <r>
    <n v="1"/>
    <s v="NAMJEŠTAJ"/>
    <x v="1"/>
    <n v="105958"/>
    <s v="R1"/>
    <s v="ORMAR ZA KNJIGE TRODJELNI"/>
    <s v="01.97"/>
    <s v="KOM"/>
    <n v="1"/>
    <n v="739.03"/>
    <n v="739.03"/>
    <n v="0"/>
    <n v="295.61200000000002"/>
    <x v="1"/>
  </r>
  <r>
    <n v="1"/>
    <s v="NAMJEŠTAJ"/>
    <x v="1"/>
    <n v="105959"/>
    <s v="R1"/>
    <s v="ORMAR ZA GARDEROBU"/>
    <s v="01.97"/>
    <s v="KOM"/>
    <n v="1"/>
    <n v="282.61"/>
    <n v="282.61"/>
    <n v="0"/>
    <n v="113.04400000000001"/>
    <x v="1"/>
  </r>
  <r>
    <n v="1"/>
    <s v="NAMJEŠTAJ"/>
    <x v="1"/>
    <n v="105960"/>
    <s v="R1"/>
    <s v="ORMAR ZA KNJIGE TRODJELNI"/>
    <s v="01.97"/>
    <s v="KOM"/>
    <n v="1"/>
    <n v="739.04"/>
    <n v="739.04"/>
    <n v="0"/>
    <n v="295.61599999999999"/>
    <x v="1"/>
  </r>
  <r>
    <n v="1"/>
    <s v="NAMJEŠTAJ"/>
    <x v="1"/>
    <n v="105961"/>
    <s v="R1"/>
    <s v="VITRINA STAKLENA ZA KNJI."/>
    <s v="01.97"/>
    <s v="KOM"/>
    <n v="1"/>
    <n v="678.28"/>
    <n v="678.28"/>
    <n v="0"/>
    <n v="271.31200000000001"/>
    <x v="1"/>
  </r>
  <r>
    <n v="1"/>
    <s v="NAMJEŠTAJ"/>
    <x v="1"/>
    <n v="105962"/>
    <s v="R1"/>
    <s v="STOLAC KONF. CRNI ISO"/>
    <s v="03.05"/>
    <s v="KOM"/>
    <n v="1"/>
    <n v="140.18"/>
    <n v="140.18"/>
    <n v="0"/>
    <n v="56.072000000000003"/>
    <x v="1"/>
  </r>
  <r>
    <n v="1"/>
    <s v="NAMJEŠTAJ"/>
    <x v="1"/>
    <n v="105963"/>
    <s v="R1"/>
    <s v="FOTELJA KOŽNA"/>
    <s v="01.97"/>
    <s v="KOM"/>
    <n v="1"/>
    <n v="1499"/>
    <n v="1499"/>
    <n v="0"/>
    <n v="599.6"/>
    <x v="1"/>
  </r>
  <r>
    <n v="1"/>
    <s v="NAMJEŠTAJ"/>
    <x v="1"/>
    <n v="105965"/>
    <s v="R1"/>
    <s v="VITRINA STAKLENA ZA KNJI."/>
    <s v="01.97"/>
    <s v="KOM"/>
    <n v="1"/>
    <n v="678.28"/>
    <n v="678.28"/>
    <n v="0"/>
    <n v="271.31200000000001"/>
    <x v="1"/>
  </r>
  <r>
    <n v="1"/>
    <s v="NAMJEŠTAJ"/>
    <x v="1"/>
    <n v="105966"/>
    <s v="R1"/>
    <s v="VITRINA STAKLENA ZA KNJI."/>
    <s v="01.97"/>
    <s v="KOM"/>
    <n v="1"/>
    <n v="678.28"/>
    <n v="678.28"/>
    <n v="0"/>
    <n v="271.31200000000001"/>
    <x v="1"/>
  </r>
  <r>
    <n v="1"/>
    <s v="NAMJEŠTAJ"/>
    <x v="1"/>
    <n v="105967"/>
    <s v="R1"/>
    <s v="VITRINA STAKLENA ZA KNJI."/>
    <s v="01.97"/>
    <s v="KOM"/>
    <n v="1"/>
    <n v="678.28"/>
    <n v="678.28"/>
    <n v="0"/>
    <n v="271.31200000000001"/>
    <x v="1"/>
  </r>
  <r>
    <n v="1"/>
    <s v="NAMJEŠTAJ"/>
    <x v="1"/>
    <n v="105969"/>
    <s v="R1"/>
    <s v="ORMARIĆ S LADICAMA"/>
    <s v="01.97"/>
    <s v="KOM"/>
    <n v="1"/>
    <n v="169.57"/>
    <n v="169.57"/>
    <n v="0"/>
    <n v="67.828000000000003"/>
    <x v="1"/>
  </r>
  <r>
    <n v="1"/>
    <s v="NAMJEŠTAJ"/>
    <x v="1"/>
    <n v="105970"/>
    <s v="R1"/>
    <s v="LADIČAR POKRETNA KAZETA"/>
    <s v="02.05"/>
    <s v="KOM"/>
    <n v="1"/>
    <n v="841.8"/>
    <n v="841.8"/>
    <n v="0"/>
    <n v="336.72"/>
    <x v="1"/>
  </r>
  <r>
    <n v="1"/>
    <s v="NAMJEŠTAJ"/>
    <x v="1"/>
    <n v="105971"/>
    <s v="R1"/>
    <s v="STOL RADNI 140x80xH72"/>
    <s v="02.05"/>
    <s v="KOM"/>
    <n v="1"/>
    <n v="836.92"/>
    <n v="836.92"/>
    <n v="0"/>
    <n v="334.76800000000003"/>
    <x v="1"/>
  </r>
  <r>
    <n v="1"/>
    <s v="NAMJEŠTAJ"/>
    <x v="1"/>
    <n v="105972"/>
    <s v="R1"/>
    <s v="VITRINA ZA KNJIGE STARA"/>
    <s v="01.97"/>
    <s v="KOM"/>
    <n v="1"/>
    <n v="960.88"/>
    <n v="960.88"/>
    <n v="0"/>
    <n v="384.35200000000003"/>
    <x v="1"/>
  </r>
  <r>
    <n v="1"/>
    <s v="NAMJEŠTAJ"/>
    <x v="1"/>
    <n v="105973"/>
    <s v="R1"/>
    <s v="ORMAR ZA KNJIGE &quot;STOL&quot;"/>
    <s v="01.97"/>
    <s v="KOM"/>
    <n v="1"/>
    <n v="1105.29"/>
    <n v="1105.29"/>
    <n v="0"/>
    <n v="442.11599999999999"/>
    <x v="1"/>
  </r>
  <r>
    <n v="1"/>
    <s v="NAMJEŠTAJ"/>
    <x v="1"/>
    <n v="105974"/>
    <s v="R1"/>
    <s v="ORMAR ZA KNJIGE &quot;STOL&quot;"/>
    <s v="01.97"/>
    <s v="KOM"/>
    <n v="1"/>
    <n v="1105.29"/>
    <n v="1105.29"/>
    <n v="0"/>
    <n v="442.11599999999999"/>
    <x v="1"/>
  </r>
  <r>
    <n v="1"/>
    <s v="NAMJEŠTAJ"/>
    <x v="1"/>
    <n v="105977"/>
    <s v="R1"/>
    <s v="STOL RADNI 140x80xH72"/>
    <s v="02.05"/>
    <s v="KOM"/>
    <n v="1"/>
    <n v="836.92"/>
    <n v="836.92"/>
    <n v="0"/>
    <n v="334.76800000000003"/>
    <x v="1"/>
  </r>
  <r>
    <n v="1"/>
    <s v="NAMJEŠTAJ"/>
    <x v="1"/>
    <n v="105978"/>
    <s v="R1"/>
    <s v="STOL RADNI 140x80xH72"/>
    <s v="02.05"/>
    <s v="KOM"/>
    <n v="1"/>
    <n v="836.92"/>
    <n v="836.92"/>
    <n v="0"/>
    <n v="334.76800000000003"/>
    <x v="1"/>
  </r>
  <r>
    <n v="1"/>
    <s v="NAMJEŠTAJ"/>
    <x v="1"/>
    <n v="105979"/>
    <s v="R1"/>
    <s v="DIGESTOR VELIKI"/>
    <s v="01.97"/>
    <s v="KOM"/>
    <n v="1"/>
    <n v="2172.33"/>
    <n v="2172.33"/>
    <n v="0"/>
    <n v="868.93200000000002"/>
    <x v="1"/>
  </r>
  <r>
    <n v="1"/>
    <s v="NAMJEŠTAJ"/>
    <x v="1"/>
    <n v="105980"/>
    <s v="R1"/>
    <s v="STOL KONFERENC. 180x100"/>
    <s v="02.05"/>
    <s v="KOM"/>
    <n v="1"/>
    <n v="1811.7"/>
    <n v="1811.7"/>
    <n v="0"/>
    <n v="724.68000000000006"/>
    <x v="1"/>
  </r>
  <r>
    <n v="1"/>
    <s v="NAMJEŠTAJ"/>
    <x v="1"/>
    <n v="105981"/>
    <s v="R1"/>
    <s v="ORMAR VISOKI 90x42xH245"/>
    <s v="02.05"/>
    <s v="KOM"/>
    <n v="1"/>
    <n v="2072.7800000000002"/>
    <n v="2072.7800000000002"/>
    <n v="0"/>
    <n v="829.11200000000008"/>
    <x v="1"/>
  </r>
  <r>
    <n v="1"/>
    <s v="NAMJEŠTAJ"/>
    <x v="1"/>
    <n v="105982"/>
    <s v="R1"/>
    <s v="ORMAR VISOKI 90x42xH245"/>
    <s v="02.05"/>
    <s v="KOM"/>
    <n v="1"/>
    <n v="1756.8"/>
    <n v="1756.8"/>
    <n v="0"/>
    <n v="702.72"/>
    <x v="1"/>
  </r>
  <r>
    <n v="1"/>
    <s v="NAMJEŠTAJ"/>
    <x v="1"/>
    <n v="105983"/>
    <s v="R1"/>
    <s v="ORMAR VISOKI 90x42xH245"/>
    <s v="02.05"/>
    <s v="KOM"/>
    <n v="1"/>
    <n v="2072.7800000000002"/>
    <n v="2072.7800000000002"/>
    <n v="0"/>
    <n v="829.11200000000008"/>
    <x v="1"/>
  </r>
  <r>
    <n v="1"/>
    <s v="NAMJEŠTAJ"/>
    <x v="1"/>
    <n v="105984"/>
    <s v="R1"/>
    <s v="ORMAR VISOKI 90x42xH245"/>
    <s v="02.05"/>
    <s v="KOM"/>
    <n v="1"/>
    <n v="1756.8"/>
    <n v="1756.8"/>
    <n v="0"/>
    <n v="702.72"/>
    <x v="1"/>
  </r>
  <r>
    <n v="1"/>
    <s v="NAMJEŠTAJ"/>
    <x v="1"/>
    <n v="105985"/>
    <s v="R1"/>
    <s v="ORMAR VISOKI 90x42xH245"/>
    <s v="02.05"/>
    <s v="KOM"/>
    <n v="1"/>
    <n v="1756.8"/>
    <n v="1756.8"/>
    <n v="0"/>
    <n v="702.72"/>
    <x v="1"/>
  </r>
  <r>
    <n v="1"/>
    <s v="NAMJEŠTAJ"/>
    <x v="1"/>
    <n v="105986"/>
    <s v="R1"/>
    <s v="ORMAR VISOKI 45x42xH245"/>
    <s v="02.05"/>
    <s v="KOM"/>
    <n v="1"/>
    <n v="1670.18"/>
    <n v="1670.18"/>
    <n v="0"/>
    <n v="668.07200000000012"/>
    <x v="1"/>
  </r>
  <r>
    <n v="1"/>
    <s v="NAMJEŠTAJ"/>
    <x v="1"/>
    <n v="105987"/>
    <s v="R1"/>
    <s v="ORMAR VISOKI 90x42xH245"/>
    <s v="02.05"/>
    <s v="KOM"/>
    <n v="1"/>
    <n v="1756.8"/>
    <n v="1756.8"/>
    <n v="0"/>
    <n v="702.72"/>
    <x v="1"/>
  </r>
  <r>
    <n v="1"/>
    <s v="NAMJEŠTAJ"/>
    <x v="1"/>
    <n v="105988"/>
    <s v="R1"/>
    <s v="ORMAR VISOKI 90x42xH245"/>
    <s v="02.05"/>
    <s v="KOM"/>
    <n v="1"/>
    <n v="1756.8"/>
    <n v="1756.8"/>
    <n v="0"/>
    <n v="702.72"/>
    <x v="1"/>
  </r>
  <r>
    <n v="1"/>
    <s v="NAMJEŠTAJ"/>
    <x v="1"/>
    <n v="105989"/>
    <s v="R1"/>
    <s v="ORMAR VISOKI 90x42xH245"/>
    <s v="02.05"/>
    <s v="KOM"/>
    <n v="1"/>
    <n v="1188.28"/>
    <n v="1188.28"/>
    <n v="0"/>
    <n v="475.31200000000001"/>
    <x v="1"/>
  </r>
  <r>
    <n v="1"/>
    <s v="NAMJEŠTAJ"/>
    <x v="1"/>
    <n v="105990"/>
    <s v="R1"/>
    <s v="ORMAR NISKI 80x42xH80"/>
    <s v="02.05"/>
    <s v="KOM"/>
    <n v="1"/>
    <n v="841.8"/>
    <n v="841.8"/>
    <n v="0"/>
    <n v="336.72"/>
    <x v="1"/>
  </r>
  <r>
    <n v="1"/>
    <s v="NAMJEŠTAJ"/>
    <x v="1"/>
    <n v="105991"/>
    <s v="R1"/>
    <s v="ORMAR NISKI 80x42xH80"/>
    <s v="02.05"/>
    <s v="KOM"/>
    <n v="1"/>
    <n v="841.8"/>
    <n v="841.8"/>
    <n v="0"/>
    <n v="336.72"/>
    <x v="1"/>
  </r>
  <r>
    <n v="1"/>
    <s v="NAMJEŠTAJ"/>
    <x v="1"/>
    <n v="105992"/>
    <s v="R1"/>
    <s v="ORMAR NISKI 40x42xH80"/>
    <s v="02.05"/>
    <s v="KOM"/>
    <n v="1"/>
    <n v="683.2"/>
    <n v="683.2"/>
    <n v="0"/>
    <n v="273.28000000000003"/>
    <x v="1"/>
  </r>
  <r>
    <n v="1"/>
    <s v="NAMJEŠTAJ"/>
    <x v="1"/>
    <n v="105993"/>
    <s v="R1"/>
    <s v="ORMAR NISKI 80x42xH80"/>
    <s v="02.05"/>
    <s v="KOM"/>
    <n v="1"/>
    <n v="841.8"/>
    <n v="841.8"/>
    <n v="0"/>
    <n v="336.72"/>
    <x v="1"/>
  </r>
  <r>
    <n v="1"/>
    <s v="NAMJEŠTAJ"/>
    <x v="1"/>
    <n v="105994"/>
    <s v="R1"/>
    <s v="ORMAR NISKI 80x42xH80"/>
    <s v="02.05"/>
    <s v="KOM"/>
    <n v="1"/>
    <n v="841.8"/>
    <n v="841.8"/>
    <n v="0"/>
    <n v="336.72"/>
    <x v="1"/>
  </r>
  <r>
    <n v="1"/>
    <s v="NAMJEŠTAJ"/>
    <x v="1"/>
    <n v="105995"/>
    <s v="R1"/>
    <s v="ORMAR NISKI 80x42xH80"/>
    <s v="02.05"/>
    <s v="KOM"/>
    <n v="1"/>
    <n v="841.8"/>
    <n v="841.8"/>
    <n v="0"/>
    <n v="336.72"/>
    <x v="1"/>
  </r>
  <r>
    <n v="1"/>
    <s v="NAMJEŠTAJ"/>
    <x v="1"/>
    <n v="105996"/>
    <s v="R1"/>
    <s v="ORMAR NISKI 80x42xH80"/>
    <s v="02.05"/>
    <s v="KOM"/>
    <n v="1"/>
    <n v="841.8"/>
    <n v="841.8"/>
    <n v="0"/>
    <n v="336.72"/>
    <x v="1"/>
  </r>
  <r>
    <n v="1"/>
    <s v="NAMJEŠTAJ"/>
    <x v="1"/>
    <n v="105997"/>
    <s v="R1"/>
    <s v="ORMAR NISKI 80x42xH80"/>
    <s v="02.05"/>
    <s v="KOM"/>
    <n v="1"/>
    <n v="841.8"/>
    <n v="841.8"/>
    <n v="0"/>
    <n v="336.72"/>
    <x v="1"/>
  </r>
  <r>
    <n v="1"/>
    <s v="NAMJEŠTAJ"/>
    <x v="1"/>
    <n v="105998"/>
    <s v="R1"/>
    <s v="ORMAR NISKI 80x42xH80"/>
    <s v="02.05"/>
    <s v="KOM"/>
    <n v="1"/>
    <n v="841.8"/>
    <n v="841.8"/>
    <n v="0"/>
    <n v="336.72"/>
    <x v="1"/>
  </r>
  <r>
    <n v="1"/>
    <s v="NAMJEŠTAJ"/>
    <x v="1"/>
    <n v="105999"/>
    <s v="R1"/>
    <s v="ORMAR ZA KARTE 100x90x140"/>
    <s v="02.05"/>
    <s v="KOM"/>
    <n v="1"/>
    <n v="1510.36"/>
    <n v="1510.36"/>
    <n v="0"/>
    <n v="604.14400000000001"/>
    <x v="1"/>
  </r>
  <r>
    <n v="1"/>
    <s v="NAMJEŠTAJ"/>
    <x v="1"/>
    <n v="106180"/>
    <s v="R5"/>
    <s v="POLICA STOJEĆA"/>
    <s v="01.97"/>
    <s v="KOM"/>
    <n v="1"/>
    <n v="226.07"/>
    <n v="226.07"/>
    <n v="0"/>
    <n v="90.427999999999997"/>
    <x v="1"/>
  </r>
  <r>
    <n v="1"/>
    <s v="NAMJEŠTAJ"/>
    <x v="1"/>
    <n v="106187"/>
    <s v="R5"/>
    <s v="STOLAC RADNI"/>
    <n v="11.08"/>
    <s v="KOM"/>
    <n v="1"/>
    <n v="1238.3"/>
    <n v="1238.3"/>
    <n v="0"/>
    <n v="495.32"/>
    <x v="1"/>
  </r>
  <r>
    <n v="1"/>
    <s v="NAMJEŠTAJ"/>
    <x v="1"/>
    <n v="106217"/>
    <s v="R5"/>
    <s v="ORMAR ZA KNJIGE I ARHIVU"/>
    <s v="01.97"/>
    <s v="KOM"/>
    <n v="1"/>
    <n v="1978.3"/>
    <n v="1978.3"/>
    <n v="0"/>
    <n v="791.32"/>
    <x v="1"/>
  </r>
  <r>
    <n v="1"/>
    <s v="NAMJEŠTAJ"/>
    <x v="1"/>
    <n v="106218"/>
    <s v="R5"/>
    <s v="ORMAR ZA KNJIGE I ARHIVU"/>
    <s v="01.97"/>
    <s v="KOM"/>
    <n v="1"/>
    <n v="1978.3"/>
    <n v="1978.3"/>
    <n v="0"/>
    <n v="791.32"/>
    <x v="1"/>
  </r>
  <r>
    <n v="1"/>
    <s v="NAMJEŠTAJ"/>
    <x v="1"/>
    <n v="106219"/>
    <s v="R5"/>
    <s v="ORMAR ZA KNJIGE I ARHIVU"/>
    <s v="01.97"/>
    <s v="KOM"/>
    <n v="1"/>
    <n v="1978.3"/>
    <n v="1978.3"/>
    <n v="0"/>
    <n v="791.32"/>
    <x v="1"/>
  </r>
  <r>
    <n v="1"/>
    <s v="NAMJEŠTAJ"/>
    <x v="1"/>
    <n v="106220"/>
    <s v="R5"/>
    <s v="ORMAR TE 113 HN-HB"/>
    <s v="01.97"/>
    <s v="KOM"/>
    <n v="1"/>
    <n v="1348.21"/>
    <n v="1348.21"/>
    <n v="0"/>
    <n v="539.28399999999999"/>
    <x v="1"/>
  </r>
  <r>
    <n v="1"/>
    <s v="NAMJEŠTAJ"/>
    <x v="1"/>
    <n v="106222"/>
    <s v="R5"/>
    <s v="ORMAR HRASTOV"/>
    <s v="01.97"/>
    <s v="KOM"/>
    <n v="1"/>
    <n v="1130.46"/>
    <n v="1130.46"/>
    <n v="0"/>
    <n v="452.18400000000003"/>
    <x v="1"/>
  </r>
  <r>
    <n v="1"/>
    <s v="NAMJEŠTAJ"/>
    <x v="1"/>
    <n v="106223"/>
    <s v="R5"/>
    <s v="ORMAR HRASTOV"/>
    <s v="01.97"/>
    <s v="KOM"/>
    <n v="1"/>
    <n v="1130.45"/>
    <n v="1130.45"/>
    <n v="0"/>
    <n v="452.18000000000006"/>
    <x v="1"/>
  </r>
  <r>
    <n v="1"/>
    <s v="NAMJEŠTAJ"/>
    <x v="1"/>
    <n v="106224"/>
    <s v="R5"/>
    <s v="ORMARIĆ UZ PISAĆI STOL"/>
    <s v="01.97"/>
    <s v="KOM"/>
    <n v="1"/>
    <n v="395.66"/>
    <n v="395.66"/>
    <n v="0"/>
    <n v="158.26400000000001"/>
    <x v="1"/>
  </r>
  <r>
    <n v="1"/>
    <s v="NAMJEŠTAJ"/>
    <x v="1"/>
    <n v="106225"/>
    <s v="R5"/>
    <s v="ORMARIĆ UZ PISAĆI STOL"/>
    <s v="01.97"/>
    <s v="KOM"/>
    <n v="1"/>
    <n v="395.66"/>
    <n v="395.66"/>
    <n v="0"/>
    <n v="158.26400000000001"/>
    <x v="1"/>
  </r>
  <r>
    <n v="1"/>
    <s v="NAMJEŠTAJ"/>
    <x v="1"/>
    <n v="106228"/>
    <s v="R5"/>
    <s v="STOL PISAĆI"/>
    <s v="01.97"/>
    <s v="KOM"/>
    <n v="1"/>
    <n v="1639.18"/>
    <n v="1639.18"/>
    <n v="0"/>
    <n v="655.67200000000003"/>
    <x v="1"/>
  </r>
  <r>
    <n v="1"/>
    <s v="NAMJEŠTAJ"/>
    <x v="1"/>
    <n v="106231"/>
    <s v="R5"/>
    <s v="ORMARIĆ UZ PISAĆI STOL"/>
    <s v="01.97"/>
    <s v="KOM"/>
    <n v="1"/>
    <n v="395.66"/>
    <n v="395.66"/>
    <n v="0"/>
    <n v="158.26400000000001"/>
    <x v="1"/>
  </r>
  <r>
    <n v="1"/>
    <s v="NAMJEŠTAJ"/>
    <x v="1"/>
    <n v="106232"/>
    <s v="R5"/>
    <s v="ORMAR TE 113 HN-HB"/>
    <s v="01.97"/>
    <s v="KOM"/>
    <n v="1"/>
    <n v="1348.21"/>
    <n v="1348.21"/>
    <n v="0"/>
    <n v="539.28399999999999"/>
    <x v="1"/>
  </r>
  <r>
    <n v="1"/>
    <s v="NAMJEŠTAJ"/>
    <x v="1"/>
    <n v="106233"/>
    <s v="R5"/>
    <s v="ORMAR GARDEROBNI"/>
    <s v="05.01"/>
    <s v="KOM"/>
    <n v="1"/>
    <n v="2384.86"/>
    <n v="2384.86"/>
    <n v="0"/>
    <n v="953.94400000000007"/>
    <x v="1"/>
  </r>
  <r>
    <n v="1"/>
    <s v="NAMJEŠTAJ"/>
    <x v="1"/>
    <n v="106237"/>
    <s v="R5"/>
    <s v="STOL ZA VAGE III-15"/>
    <s v="01.97"/>
    <s v="KOM"/>
    <n v="1"/>
    <n v="1045.6600000000001"/>
    <n v="1045.6600000000001"/>
    <n v="0"/>
    <n v="418.26400000000007"/>
    <x v="1"/>
  </r>
  <r>
    <n v="1"/>
    <s v="NAMJEŠTAJ"/>
    <x v="1"/>
    <n v="106241"/>
    <s v="R5"/>
    <s v="STOL MANIPULATIVNI II-13"/>
    <s v="01.97"/>
    <s v="KOM"/>
    <n v="1"/>
    <n v="706.54"/>
    <n v="706.54"/>
    <n v="0"/>
    <n v="282.61599999999999"/>
    <x v="1"/>
  </r>
  <r>
    <n v="1"/>
    <s v="NAMJEŠTAJ"/>
    <x v="1"/>
    <n v="106244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245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251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253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254"/>
    <s v="R5"/>
    <s v="STOLAC LAB. OKRUGLI"/>
    <s v="01.97"/>
    <s v="KOM"/>
    <n v="1"/>
    <n v="127.18"/>
    <n v="127.18"/>
    <n v="0"/>
    <n v="50.872000000000007"/>
    <x v="1"/>
  </r>
  <r>
    <n v="1"/>
    <s v="NAMJEŠTAJ"/>
    <x v="1"/>
    <n v="106255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256"/>
    <s v="R5"/>
    <s v="STOLAC LAB. OKRUGLI"/>
    <s v="01.97"/>
    <s v="KOM"/>
    <n v="1"/>
    <n v="127.18"/>
    <n v="127.18"/>
    <n v="0"/>
    <n v="50.872000000000007"/>
    <x v="1"/>
  </r>
  <r>
    <n v="1"/>
    <s v="NAMJEŠTAJ"/>
    <x v="1"/>
    <n v="106257"/>
    <s v="R5"/>
    <s v="STOLAC LAB. OKRUGLI"/>
    <s v="01.97"/>
    <s v="KOM"/>
    <n v="1"/>
    <n v="127.18"/>
    <n v="127.18"/>
    <n v="0"/>
    <n v="50.872000000000007"/>
    <x v="1"/>
  </r>
  <r>
    <n v="1"/>
    <s v="NAMJEŠTAJ"/>
    <x v="1"/>
    <n v="106274"/>
    <s v="R5"/>
    <s v="ORMARIĆ OGLASNI 90x10x104"/>
    <s v="09.09"/>
    <s v="KOM"/>
    <n v="1"/>
    <n v="1328.4"/>
    <n v="1203.8599999999999"/>
    <n v="124.54"/>
    <n v="531.36"/>
    <x v="1"/>
  </r>
  <r>
    <n v="1"/>
    <s v="NAMJEŠTAJ"/>
    <x v="1"/>
    <n v="106278"/>
    <s v="R5"/>
    <s v="STOLAC TAPICIR.S RUKOH/PR"/>
    <s v="01.97"/>
    <s v="KOM"/>
    <n v="1"/>
    <n v="695.3"/>
    <n v="695.3"/>
    <n v="0"/>
    <n v="278.12"/>
    <x v="1"/>
  </r>
  <r>
    <n v="1"/>
    <s v="NAMJEŠTAJ"/>
    <x v="1"/>
    <n v="106279"/>
    <s v="R5"/>
    <s v="STOLAC TAPICIR.S RUKOH/PR"/>
    <s v="01.97"/>
    <s v="KOM"/>
    <n v="1"/>
    <n v="695.3"/>
    <n v="695.3"/>
    <n v="0"/>
    <n v="278.12"/>
    <x v="1"/>
  </r>
  <r>
    <n v="1"/>
    <s v="NAMJEŠTAJ"/>
    <x v="1"/>
    <n v="106281"/>
    <s v="R5"/>
    <s v="STOLAC LAB. OKRUGLI"/>
    <s v="01.97"/>
    <s v="KOM"/>
    <n v="1"/>
    <n v="127.18"/>
    <n v="127.18"/>
    <n v="0"/>
    <n v="50.872000000000007"/>
    <x v="1"/>
  </r>
  <r>
    <n v="1"/>
    <s v="NAMJEŠTAJ"/>
    <x v="1"/>
    <n v="106282"/>
    <s v="R4"/>
    <s v="ORMARIĆ OGLASNI110x10x104"/>
    <s v="09.09"/>
    <s v="KOM"/>
    <n v="1"/>
    <n v="1992.6"/>
    <n v="1805.83"/>
    <n v="186.77"/>
    <n v="797.04"/>
    <x v="1"/>
  </r>
  <r>
    <n v="1"/>
    <s v="NAMJEŠTAJ"/>
    <x v="1"/>
    <n v="106283"/>
    <s v="R5"/>
    <s v="ORMARIĆ OGLASNI 90x10x104"/>
    <s v="09.09"/>
    <s v="KOM"/>
    <n v="1"/>
    <n v="1328.4"/>
    <n v="1203.8599999999999"/>
    <n v="124.54"/>
    <n v="531.36"/>
    <x v="1"/>
  </r>
  <r>
    <n v="1"/>
    <s v="NAMJEŠTAJ"/>
    <x v="1"/>
    <n v="106284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285"/>
    <s v="R5"/>
    <s v="STOLIĆ UZ PISAĆI STOL"/>
    <s v="01.97"/>
    <s v="KOM"/>
    <n v="1"/>
    <n v="678.26"/>
    <n v="678.26"/>
    <n v="0"/>
    <n v="271.30400000000003"/>
    <x v="1"/>
  </r>
  <r>
    <n v="1"/>
    <s v="NAMJEŠTAJ"/>
    <x v="1"/>
    <n v="106287"/>
    <s v="R5"/>
    <s v="ORMARIĆ UZ PISAĆI STOL"/>
    <s v="01.97"/>
    <s v="KOM"/>
    <n v="1"/>
    <n v="395.66"/>
    <n v="395.66"/>
    <n v="0"/>
    <n v="158.26400000000001"/>
    <x v="1"/>
  </r>
  <r>
    <n v="1"/>
    <s v="NAMJEŠTAJ"/>
    <x v="1"/>
    <n v="106288"/>
    <s v="R5"/>
    <s v="ORMARIĆ UZ PISAĆI STOL"/>
    <s v="01.97"/>
    <s v="KOM"/>
    <n v="1"/>
    <n v="395.66"/>
    <n v="395.66"/>
    <n v="0"/>
    <n v="158.26400000000001"/>
    <x v="1"/>
  </r>
  <r>
    <n v="1"/>
    <s v="NAMJEŠTAJ"/>
    <x v="1"/>
    <n v="106294"/>
    <s v="R5"/>
    <s v="STOL LAB.JEDNOST.8 RAD.MJ"/>
    <s v="01.97"/>
    <s v="KOM"/>
    <n v="1"/>
    <n v="2555.46"/>
    <n v="2555.46"/>
    <n v="0"/>
    <n v="1022.1840000000001"/>
    <x v="1"/>
  </r>
  <r>
    <n v="1"/>
    <s v="NAMJEŠTAJ"/>
    <x v="1"/>
    <n v="106296"/>
    <s v="R5"/>
    <s v="STOL LAB.JEDNOST.8 RAD.MJ"/>
    <s v="01.97"/>
    <s v="KOM"/>
    <n v="1"/>
    <n v="2555.46"/>
    <n v="2555.46"/>
    <n v="0"/>
    <n v="1022.1840000000001"/>
    <x v="1"/>
  </r>
  <r>
    <n v="1"/>
    <s v="NAMJEŠTAJ"/>
    <x v="1"/>
    <n v="106311"/>
    <s v="R5"/>
    <s v="STOL LAB.JEDNOST.8 RAD.MJ"/>
    <s v="01.97"/>
    <s v="KOM"/>
    <n v="1"/>
    <n v="2555.46"/>
    <n v="2555.46"/>
    <n v="0"/>
    <n v="1022.1840000000001"/>
    <x v="1"/>
  </r>
  <r>
    <n v="1"/>
    <s v="NAMJEŠTAJ"/>
    <x v="1"/>
    <n v="106313"/>
    <s v="R5"/>
    <s v="STOL LAB.JEDNOST.8 RAD.MJ"/>
    <s v="01.97"/>
    <s v="KOM"/>
    <n v="1"/>
    <n v="2555.46"/>
    <n v="2555.46"/>
    <n v="0"/>
    <n v="1022.1840000000001"/>
    <x v="1"/>
  </r>
  <r>
    <n v="1"/>
    <s v="NAMJEŠTAJ"/>
    <x v="1"/>
    <n v="106315"/>
    <s v="R5"/>
    <s v="STOLIĆ POKRETNI D 62"/>
    <s v="01.97"/>
    <s v="KOM"/>
    <n v="1"/>
    <n v="1102.31"/>
    <n v="1102.31"/>
    <n v="0"/>
    <n v="440.92399999999998"/>
    <x v="1"/>
  </r>
  <r>
    <n v="1"/>
    <s v="NAMJEŠTAJ"/>
    <x v="1"/>
    <n v="106316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17"/>
    <s v="R5"/>
    <s v="STOLAC LAB. OKRUGLI"/>
    <s v="01.97"/>
    <s v="KOM"/>
    <n v="1"/>
    <n v="127.18"/>
    <n v="127.18"/>
    <n v="0"/>
    <n v="50.872000000000007"/>
    <x v="1"/>
  </r>
  <r>
    <n v="1"/>
    <s v="NAMJEŠTAJ"/>
    <x v="1"/>
    <n v="106318"/>
    <s v="R5"/>
    <s v="PLOČA MAGNETNA BIJELA"/>
    <n v="11.08"/>
    <s v="KOM"/>
    <n v="1"/>
    <n v="1832.44"/>
    <n v="1832.44"/>
    <n v="0"/>
    <n v="732.97600000000011"/>
    <x v="1"/>
  </r>
  <r>
    <n v="1"/>
    <s v="NAMJEŠTAJ"/>
    <x v="1"/>
    <n v="106319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20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21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22"/>
    <s v="R5"/>
    <s v="STOLAC LAB. OKRUGLI"/>
    <s v="01.97"/>
    <s v="KOM"/>
    <n v="1"/>
    <n v="127.18"/>
    <n v="127.18"/>
    <n v="0"/>
    <n v="50.872000000000007"/>
    <x v="1"/>
  </r>
  <r>
    <n v="1"/>
    <s v="NAMJEŠTAJ"/>
    <x v="1"/>
    <n v="106325"/>
    <s v="R5"/>
    <s v="POLICA STOJEĆA"/>
    <s v="01.97"/>
    <s v="KOM"/>
    <n v="1"/>
    <n v="226.07"/>
    <n v="226.07"/>
    <n v="0"/>
    <n v="90.427999999999997"/>
    <x v="1"/>
  </r>
  <r>
    <n v="1"/>
    <s v="NAMJEŠTAJ"/>
    <x v="1"/>
    <n v="106326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27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28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30"/>
    <s v="R5"/>
    <s v="STOLAC LAB. OKRUGLI"/>
    <s v="01.97"/>
    <s v="KOM"/>
    <n v="1"/>
    <n v="127.18"/>
    <n v="127.18"/>
    <n v="0"/>
    <n v="50.872000000000007"/>
    <x v="1"/>
  </r>
  <r>
    <n v="1"/>
    <s v="NAMJEŠTAJ"/>
    <x v="1"/>
    <n v="106331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32"/>
    <s v="R5"/>
    <s v="STOLAC LAB. OKRUGLI"/>
    <s v="01.97"/>
    <s v="KOM"/>
    <n v="1"/>
    <n v="127.18"/>
    <n v="127.18"/>
    <n v="0"/>
    <n v="50.872000000000007"/>
    <x v="1"/>
  </r>
  <r>
    <n v="1"/>
    <s v="NAMJEŠTAJ"/>
    <x v="1"/>
    <n v="106333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34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35"/>
    <s v="R5"/>
    <s v="STOLAC LAB. OKRUGLI"/>
    <s v="01.97"/>
    <s v="KOM"/>
    <n v="1"/>
    <n v="127.18"/>
    <n v="127.18"/>
    <n v="0"/>
    <n v="50.872000000000007"/>
    <x v="1"/>
  </r>
  <r>
    <n v="1"/>
    <s v="NAMJEŠTAJ"/>
    <x v="1"/>
    <n v="106336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37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38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39"/>
    <s v="R5"/>
    <s v="STOLAC LAB. OKRUGLI"/>
    <s v="01.97"/>
    <s v="KOM"/>
    <n v="1"/>
    <n v="127.18"/>
    <n v="127.18"/>
    <n v="0"/>
    <n v="50.872000000000007"/>
    <x v="1"/>
  </r>
  <r>
    <n v="1"/>
    <s v="NAMJEŠTAJ"/>
    <x v="1"/>
    <n v="106340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41"/>
    <s v="R5"/>
    <s v="STOL ZA VAGE III-15"/>
    <s v="01.97"/>
    <s v="KOM"/>
    <n v="1"/>
    <n v="1045.6600000000001"/>
    <n v="1045.6600000000001"/>
    <n v="0"/>
    <n v="418.26400000000007"/>
    <x v="1"/>
  </r>
  <r>
    <n v="1"/>
    <s v="NAMJEŠTAJ"/>
    <x v="1"/>
    <n v="106343"/>
    <s v="R5"/>
    <s v="STOL MANIPULATIVNI II-13"/>
    <s v="01.97"/>
    <s v="KOM"/>
    <n v="1"/>
    <n v="706.54"/>
    <n v="706.54"/>
    <n v="0"/>
    <n v="282.61599999999999"/>
    <x v="1"/>
  </r>
  <r>
    <n v="1"/>
    <s v="NAMJEŠTAJ"/>
    <x v="1"/>
    <n v="106345"/>
    <s v="R5"/>
    <s v="STOLAC LAB. OKRUGLI"/>
    <s v="01.97"/>
    <s v="KOM"/>
    <n v="1"/>
    <n v="127.18"/>
    <n v="127.18"/>
    <n v="0"/>
    <n v="50.872000000000007"/>
    <x v="1"/>
  </r>
  <r>
    <n v="1"/>
    <s v="NAMJEŠTAJ"/>
    <x v="1"/>
    <n v="106346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47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48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49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50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51"/>
    <s v="R5"/>
    <s v="STOLAC LAB. OKRUGLI"/>
    <s v="01.97"/>
    <s v="KOM"/>
    <n v="1"/>
    <n v="127.18"/>
    <n v="127.18"/>
    <n v="0"/>
    <n v="50.872000000000007"/>
    <x v="1"/>
  </r>
  <r>
    <n v="1"/>
    <s v="NAMJEŠTAJ"/>
    <x v="1"/>
    <n v="106352"/>
    <s v="R5"/>
    <s v="STOLICA LAB.NA VIJAK"/>
    <s v="01.97"/>
    <s v="KOM"/>
    <n v="1"/>
    <n v="254.35"/>
    <n v="254.35"/>
    <n v="0"/>
    <n v="101.74000000000001"/>
    <x v="1"/>
  </r>
  <r>
    <n v="1"/>
    <s v="NAMJEŠTAJ"/>
    <x v="1"/>
    <n v="106353"/>
    <s v="R5"/>
    <s v="STOLAC LAB. OKRUGLI"/>
    <s v="01.97"/>
    <s v="KOM"/>
    <n v="1"/>
    <n v="127.18"/>
    <n v="127.18"/>
    <n v="0"/>
    <n v="50.872000000000007"/>
    <x v="1"/>
  </r>
  <r>
    <n v="1"/>
    <s v="NAMJEŠTAJ"/>
    <x v="1"/>
    <n v="106356"/>
    <s v="R5"/>
    <s v="ORMAR ZA KOROZIVNE TVARI"/>
    <s v="02.11"/>
    <s v="KOM"/>
    <n v="1"/>
    <n v="5959.35"/>
    <n v="4345.37"/>
    <n v="1613.98"/>
    <n v="2383.7400000000002"/>
    <x v="1"/>
  </r>
  <r>
    <n v="1"/>
    <s v="NAMJEŠTAJ"/>
    <x v="1"/>
    <n v="106357"/>
    <s v="R5"/>
    <s v="STOL MANIPULATIVNI II-13"/>
    <s v="01.97"/>
    <s v="KOM"/>
    <n v="1"/>
    <n v="706.54"/>
    <n v="706.54"/>
    <n v="0"/>
    <n v="282.61599999999999"/>
    <x v="1"/>
  </r>
  <r>
    <n v="1"/>
    <s v="NAMJEŠTAJ"/>
    <x v="1"/>
    <n v="106358"/>
    <s v="R5"/>
    <s v="STOL MANIPULATIVNI II-13"/>
    <s v="01.97"/>
    <s v="KOM"/>
    <n v="1"/>
    <n v="706.54"/>
    <n v="706.54"/>
    <n v="0"/>
    <n v="282.61599999999999"/>
    <x v="1"/>
  </r>
  <r>
    <n v="1"/>
    <s v="NAMJEŠTAJ"/>
    <x v="1"/>
    <n v="106359"/>
    <s v="R5"/>
    <s v="STOL LAB.DVOSTR.10 RAD.MJ"/>
    <s v="01.97"/>
    <s v="KOM"/>
    <n v="1"/>
    <n v="6026.64"/>
    <n v="6026.64"/>
    <n v="0"/>
    <n v="2410.6560000000004"/>
    <x v="1"/>
  </r>
  <r>
    <n v="1"/>
    <s v="NAMJEŠTAJ"/>
    <x v="1"/>
    <n v="106360"/>
    <s v="R5"/>
    <s v="STOL MANIPULATIVNI II-13"/>
    <s v="01.97"/>
    <s v="KOM"/>
    <n v="1"/>
    <n v="706.54"/>
    <n v="706.54"/>
    <n v="0"/>
    <n v="282.61599999999999"/>
    <x v="1"/>
  </r>
  <r>
    <n v="1"/>
    <s v="NAMJEŠTAJ"/>
    <x v="1"/>
    <n v="106361"/>
    <s v="R5"/>
    <s v="STOL MANIPULATIVNI II-13"/>
    <s v="01.97"/>
    <s v="KOM"/>
    <n v="1"/>
    <n v="706.54"/>
    <n v="706.54"/>
    <n v="0"/>
    <n v="282.61599999999999"/>
    <x v="1"/>
  </r>
  <r>
    <n v="1"/>
    <s v="NAMJEŠTAJ"/>
    <x v="1"/>
    <n v="106363"/>
    <s v="R5"/>
    <s v="STOL MANIPULATIVNI II-13"/>
    <s v="01.97"/>
    <s v="KOM"/>
    <n v="1"/>
    <n v="706.54"/>
    <n v="706.54"/>
    <n v="0"/>
    <n v="282.61599999999999"/>
    <x v="1"/>
  </r>
  <r>
    <n v="1"/>
    <s v="NAMJEŠTAJ"/>
    <x v="1"/>
    <n v="106364"/>
    <s v="R5"/>
    <s v="STOL MANIPULATIVNI II-13"/>
    <s v="01.97"/>
    <s v="KOM"/>
    <n v="1"/>
    <n v="706.54"/>
    <n v="706.54"/>
    <n v="0"/>
    <n v="282.61599999999999"/>
    <x v="1"/>
  </r>
  <r>
    <n v="1"/>
    <s v="NAMJEŠTAJ"/>
    <x v="1"/>
    <n v="106365"/>
    <s v="R5"/>
    <s v="STOL MANIPULATIVNI II-13"/>
    <s v="01.97"/>
    <s v="KOM"/>
    <n v="1"/>
    <n v="706.54"/>
    <n v="706.54"/>
    <n v="0"/>
    <n v="282.61599999999999"/>
    <x v="1"/>
  </r>
  <r>
    <n v="1"/>
    <s v="NAMJEŠTAJ"/>
    <x v="1"/>
    <n v="106366"/>
    <s v="R5"/>
    <s v="STOL MANIPULATIVNI II-13"/>
    <s v="01.97"/>
    <s v="KOM"/>
    <n v="1"/>
    <n v="706.54"/>
    <n v="706.54"/>
    <n v="0"/>
    <n v="282.61599999999999"/>
    <x v="1"/>
  </r>
  <r>
    <n v="1"/>
    <s v="NAMJEŠTAJ"/>
    <x v="1"/>
    <n v="106369"/>
    <s v="R5"/>
    <s v="ORMAR ZA KEMIKAL.BIJELI"/>
    <s v="03.11"/>
    <s v="KOM"/>
    <n v="1"/>
    <n v="9701.2199999999993"/>
    <n v="6972.74"/>
    <n v="2728.48"/>
    <n v="3880.4879999999998"/>
    <x v="1"/>
  </r>
  <r>
    <n v="1"/>
    <s v="NAMJEŠTAJ"/>
    <x v="1"/>
    <n v="106370"/>
    <s v="R5"/>
    <s v="ORMAR ZA KEMIKAL.SIVI"/>
    <s v="03.11"/>
    <s v="KOM"/>
    <n v="1"/>
    <n v="5053.8599999999997"/>
    <n v="3632.45"/>
    <n v="1421.41"/>
    <n v="2021.5439999999999"/>
    <x v="1"/>
  </r>
  <r>
    <n v="1"/>
    <s v="NAMJEŠTAJ"/>
    <x v="1"/>
    <n v="106372"/>
    <s v="R5"/>
    <s v="STOL MANIPULATIVNI II-13"/>
    <s v="01.97"/>
    <s v="KOM"/>
    <n v="1"/>
    <n v="706.54"/>
    <n v="706.54"/>
    <n v="0"/>
    <n v="282.61599999999999"/>
    <x v="1"/>
  </r>
  <r>
    <n v="1"/>
    <s v="NAMJEŠTAJ"/>
    <x v="1"/>
    <n v="106373"/>
    <s v="R5"/>
    <s v="STOL LAB.SA LADICAMA"/>
    <s v="01.97"/>
    <s v="KOM"/>
    <n v="1"/>
    <n v="1130.44"/>
    <n v="1130.44"/>
    <n v="0"/>
    <n v="452.17600000000004"/>
    <x v="1"/>
  </r>
  <r>
    <n v="1"/>
    <s v="NAMJEŠTAJ"/>
    <x v="1"/>
    <n v="106374"/>
    <s v="R5"/>
    <s v="STOL LAB.SA LADICAMA"/>
    <s v="01.97"/>
    <s v="KOM"/>
    <n v="1"/>
    <n v="1130.44"/>
    <n v="1130.44"/>
    <n v="0"/>
    <n v="452.17600000000004"/>
    <x v="1"/>
  </r>
  <r>
    <n v="1"/>
    <s v="NAMJEŠTAJ"/>
    <x v="1"/>
    <n v="106377"/>
    <s v="R5"/>
    <s v="STOL RADNI 275x60x75+LAD."/>
    <n v="11.08"/>
    <s v="KOM"/>
    <n v="1"/>
    <n v="12383"/>
    <n v="12382.96"/>
    <n v="0.04"/>
    <n v="4953.2000000000007"/>
    <x v="1"/>
  </r>
  <r>
    <n v="1"/>
    <s v="NAMJEŠTAJ"/>
    <x v="1"/>
    <n v="106378"/>
    <s v="R5"/>
    <s v="STOLAC LAB. SA NASLONOM"/>
    <n v="11.08"/>
    <s v="KOM"/>
    <n v="1"/>
    <n v="1105.6300000000001"/>
    <n v="1105.5999999999999"/>
    <n v="0.03"/>
    <n v="442.25200000000007"/>
    <x v="1"/>
  </r>
  <r>
    <n v="1"/>
    <s v="NAMJEŠTAJ"/>
    <x v="1"/>
    <n v="106379"/>
    <s v="R5"/>
    <s v="STOLAC LAB. SA NASLONOM"/>
    <n v="11.08"/>
    <s v="KOM"/>
    <n v="1"/>
    <n v="1105.6300000000001"/>
    <n v="1105.5999999999999"/>
    <n v="0.03"/>
    <n v="442.25200000000007"/>
    <x v="1"/>
  </r>
  <r>
    <n v="1"/>
    <s v="NAMJEŠTAJ"/>
    <x v="1"/>
    <n v="106383"/>
    <s v="R5"/>
    <s v="POLICA 100x70x75"/>
    <n v="11.08"/>
    <s v="KOM"/>
    <n v="1"/>
    <n v="3184.2"/>
    <n v="3184.2"/>
    <n v="0"/>
    <n v="1273.68"/>
    <x v="1"/>
  </r>
  <r>
    <n v="1"/>
    <s v="NAMJEŠTAJ"/>
    <x v="1"/>
    <n v="106384"/>
    <s v="R5"/>
    <s v="STOLAC RADNI"/>
    <n v="11.08"/>
    <s v="KOM"/>
    <n v="1"/>
    <n v="1238.3"/>
    <n v="1238.3"/>
    <n v="0"/>
    <n v="495.32"/>
    <x v="1"/>
  </r>
  <r>
    <n v="1"/>
    <s v="NAMJEŠTAJ"/>
    <x v="1"/>
    <n v="106386"/>
    <s v="R5"/>
    <s v="FOTELJA KLUB NISKA CRNA"/>
    <n v="11.08"/>
    <s v="KOM"/>
    <n v="1"/>
    <n v="1149.8499999999999"/>
    <n v="1149.8399999999999"/>
    <n v="0.01"/>
    <n v="459.94"/>
    <x v="1"/>
  </r>
  <r>
    <n v="1"/>
    <s v="NAMJEŠTAJ"/>
    <x v="1"/>
    <n v="106390"/>
    <s v="R5"/>
    <s v="STOL RADNI 220x75x75+LAD."/>
    <n v="11.08"/>
    <s v="KOM"/>
    <n v="1"/>
    <n v="10967.8"/>
    <n v="10967.8"/>
    <n v="0"/>
    <n v="4387.12"/>
    <x v="1"/>
  </r>
  <r>
    <n v="1"/>
    <s v="NAMJEŠTAJ"/>
    <x v="1"/>
    <n v="106391"/>
    <s v="R5"/>
    <s v="ORMAR 100x64x150 S KLIZN."/>
    <n v="11.08"/>
    <s v="KOM"/>
    <n v="1"/>
    <n v="1964.2"/>
    <n v="1964.2"/>
    <n v="0"/>
    <n v="785.68000000000006"/>
    <x v="1"/>
  </r>
  <r>
    <n v="1"/>
    <s v="NAMJEŠTAJ"/>
    <x v="1"/>
    <n v="106393"/>
    <s v="R5"/>
    <s v="FOTELJA KLUB NISKA CRNA"/>
    <n v="11.08"/>
    <s v="KOM"/>
    <n v="1"/>
    <n v="1149.8499999999999"/>
    <n v="1149.8399999999999"/>
    <n v="0.01"/>
    <n v="459.94"/>
    <x v="1"/>
  </r>
  <r>
    <n v="1"/>
    <s v="NAMJEŠTAJ"/>
    <x v="1"/>
    <n v="106394"/>
    <s v="R5"/>
    <s v="STOLAC RADNI"/>
    <n v="11.08"/>
    <s v="KOM"/>
    <n v="1"/>
    <n v="1238.3"/>
    <n v="1238.3"/>
    <n v="0"/>
    <n v="495.32"/>
    <x v="1"/>
  </r>
  <r>
    <n v="1"/>
    <s v="NAMJEŠTAJ"/>
    <x v="1"/>
    <n v="106397"/>
    <s v="R5"/>
    <s v="STOL RADNI 220x75x75+LAD."/>
    <n v="11.08"/>
    <s v="KOM"/>
    <n v="1"/>
    <n v="10967.8"/>
    <n v="10967.8"/>
    <n v="0"/>
    <n v="4387.12"/>
    <x v="1"/>
  </r>
  <r>
    <n v="1"/>
    <s v="NAMJEŠTAJ"/>
    <x v="1"/>
    <n v="106399"/>
    <s v="R5"/>
    <s v="ORMAR 100x64x150 S KLIZN."/>
    <n v="11.08"/>
    <s v="KOM"/>
    <n v="1"/>
    <n v="1964.2"/>
    <n v="1964.2"/>
    <n v="0"/>
    <n v="785.68000000000006"/>
    <x v="1"/>
  </r>
  <r>
    <n v="1"/>
    <s v="NAMJEŠTAJ"/>
    <x v="1"/>
    <n v="106513"/>
    <s v="CIP"/>
    <s v="STOLAC UREDSKI"/>
    <s v="04.14"/>
    <s v="KOM"/>
    <n v="1"/>
    <n v="735.12"/>
    <n v="245.04"/>
    <n v="490.08"/>
    <n v="490.08"/>
    <x v="0"/>
  </r>
  <r>
    <n v="1"/>
    <s v="NAMJEŠTAJ"/>
    <x v="1"/>
    <n v="106521"/>
    <s v="CIP"/>
    <s v="ORMARIĆ UZ PISAĆI STOL"/>
    <s v="01.97"/>
    <s v="KOM"/>
    <n v="1"/>
    <n v="339.13"/>
    <n v="339.13"/>
    <n v="0"/>
    <n v="135.65200000000002"/>
    <x v="1"/>
  </r>
  <r>
    <n v="1"/>
    <s v="NAMJEŠTAJ"/>
    <x v="1"/>
    <n v="106522"/>
    <s v="CIP"/>
    <s v="STOL PISAĆI S LADICAMA"/>
    <s v="01.97"/>
    <s v="KOM"/>
    <n v="1"/>
    <n v="282.68"/>
    <n v="282.68"/>
    <n v="0"/>
    <n v="113.072"/>
    <x v="1"/>
  </r>
  <r>
    <n v="1"/>
    <s v="NAMJEŠTAJ"/>
    <x v="1"/>
    <n v="106529"/>
    <s v="CIP"/>
    <s v="REGAL ZA TEŠKI TERET"/>
    <s v="07.04"/>
    <s v="KOM"/>
    <n v="1"/>
    <n v="412"/>
    <n v="412"/>
    <n v="0"/>
    <n v="164.8"/>
    <x v="1"/>
  </r>
  <r>
    <n v="1"/>
    <s v="NAMJEŠTAJ"/>
    <x v="1"/>
    <n v="106545"/>
    <s v="CIP"/>
    <s v="STOLAC UREDSKI*MG-10118H"/>
    <s v="05.12"/>
    <s v="KOM"/>
    <n v="1"/>
    <n v="999"/>
    <n v="572.36"/>
    <n v="426.64"/>
    <n v="426.64"/>
    <x v="0"/>
  </r>
  <r>
    <n v="1"/>
    <s v="NAMJEŠTAJ"/>
    <x v="1"/>
    <n v="106607"/>
    <s v="CIP"/>
    <s v="REGAL ZA TEŠKI TERET"/>
    <s v="07.04"/>
    <s v="KOM"/>
    <n v="1"/>
    <n v="412"/>
    <n v="412"/>
    <n v="0"/>
    <n v="164.8"/>
    <x v="1"/>
  </r>
  <r>
    <n v="1"/>
    <s v="NAMJEŠTAJ"/>
    <x v="1"/>
    <n v="106621"/>
    <s v="CIP"/>
    <s v="STOLAC UREDSKI*EACX- 176H0"/>
    <s v="05.12"/>
    <s v="KOM"/>
    <n v="1"/>
    <n v="999"/>
    <n v="572.36"/>
    <n v="426.64"/>
    <n v="426.64"/>
    <x v="0"/>
  </r>
  <r>
    <n v="1"/>
    <s v="NAMJEŠTAJ"/>
    <x v="1"/>
    <n v="106625"/>
    <s v="CIP"/>
    <s v="ORMARIĆ S LADICAMA"/>
    <s v="01.97"/>
    <s v="KOM"/>
    <n v="1"/>
    <n v="339.14"/>
    <n v="339.14"/>
    <n v="0"/>
    <n v="135.65600000000001"/>
    <x v="1"/>
  </r>
  <r>
    <n v="1"/>
    <s v="NAMJEŠTAJ"/>
    <x v="1"/>
    <n v="106626"/>
    <s v="R6"/>
    <s v="VJEŠALICA LIPA-CRNA"/>
    <n v="11.08"/>
    <s v="KOM"/>
    <n v="1"/>
    <n v="359.9"/>
    <n v="359.9"/>
    <n v="0"/>
    <n v="143.96"/>
    <x v="1"/>
  </r>
  <r>
    <n v="1"/>
    <s v="NAMJEŠTAJ"/>
    <x v="1"/>
    <n v="106627"/>
    <s v="R4"/>
    <s v="ORMARIĆ S LADICAMA"/>
    <s v="01.97"/>
    <s v="KOM"/>
    <n v="1"/>
    <n v="565.22"/>
    <n v="565.22"/>
    <n v="0"/>
    <n v="226.08800000000002"/>
    <x v="1"/>
  </r>
  <r>
    <n v="1"/>
    <s v="NAMJEŠTAJ"/>
    <x v="1"/>
    <n v="106640"/>
    <s v="R6"/>
    <s v="FOTELJA KLUB NISKA CRNA"/>
    <n v="11.08"/>
    <s v="KOM"/>
    <n v="1"/>
    <n v="1149.8499999999999"/>
    <n v="1149.8399999999999"/>
    <n v="0.01"/>
    <n v="459.94"/>
    <x v="1"/>
  </r>
  <r>
    <n v="1"/>
    <s v="NAMJEŠTAJ"/>
    <x v="1"/>
    <n v="106641"/>
    <s v="R6"/>
    <s v="ORMAR 100x64x150 S KLIZN."/>
    <n v="11.08"/>
    <s v="KOM"/>
    <n v="1"/>
    <n v="1964.2"/>
    <n v="1964.2"/>
    <n v="0"/>
    <n v="785.68000000000006"/>
    <x v="1"/>
  </r>
  <r>
    <n v="1"/>
    <s v="NAMJEŠTAJ"/>
    <x v="1"/>
    <n v="106642"/>
    <s v="R6"/>
    <s v="STOL RADNI 220x75x75+LAD."/>
    <n v="11.08"/>
    <s v="KOM"/>
    <n v="1"/>
    <n v="10967.8"/>
    <n v="10967.8"/>
    <n v="0"/>
    <n v="4387.12"/>
    <x v="1"/>
  </r>
  <r>
    <n v="1"/>
    <s v="NAMJEŠTAJ"/>
    <x v="1"/>
    <n v="106644"/>
    <s v="R4"/>
    <s v="FOTELJA KLUB NISKA CRNA"/>
    <n v="11.08"/>
    <s v="KOM"/>
    <n v="1"/>
    <n v="1149.8499999999999"/>
    <n v="1149.8399999999999"/>
    <n v="0.01"/>
    <n v="459.94"/>
    <x v="1"/>
  </r>
  <r>
    <n v="1"/>
    <s v="NAMJEŠTAJ"/>
    <x v="1"/>
    <n v="106645"/>
    <s v="R4"/>
    <s v="FOTELJA SKAJ"/>
    <n v="10.029999999999999"/>
    <s v="KOM"/>
    <n v="1"/>
    <n v="626.98"/>
    <n v="626.98"/>
    <n v="0"/>
    <n v="250.79200000000003"/>
    <x v="1"/>
  </r>
  <r>
    <n v="1"/>
    <s v="NAMJEŠTAJ"/>
    <x v="1"/>
    <n v="106647"/>
    <s v="R4"/>
    <s v="STOL RADNI 220x75x75"/>
    <m/>
    <m/>
    <n v="1"/>
    <n v="10967.8"/>
    <n v="10967.8"/>
    <n v="0"/>
    <n v="4387.12"/>
    <x v="1"/>
  </r>
  <r>
    <n v="1"/>
    <s v="NAMJEŠTAJ"/>
    <x v="1"/>
    <n v="106648"/>
    <s v="R4"/>
    <s v="ORMARIĆ S LADICAMA"/>
    <s v="01.97"/>
    <s v="KOM"/>
    <n v="1"/>
    <n v="565.22"/>
    <n v="565.22"/>
    <n v="0"/>
    <n v="226.08800000000002"/>
    <x v="1"/>
  </r>
  <r>
    <n v="1"/>
    <s v="NAMJEŠTAJ"/>
    <x v="1"/>
    <n v="106651"/>
    <s v="R6"/>
    <s v="STOL RADNI S LADICAMA"/>
    <s v="01.97"/>
    <s v="KOM"/>
    <n v="1"/>
    <n v="84.71"/>
    <n v="84.71"/>
    <n v="0"/>
    <n v="33.884"/>
    <x v="1"/>
  </r>
  <r>
    <n v="1"/>
    <s v="NAMJEŠTAJ"/>
    <x v="1"/>
    <n v="106655"/>
    <s v="R4"/>
    <s v="ORMAR 100x64x150 S KLIZN."/>
    <n v="11.08"/>
    <s v="KOM"/>
    <n v="1"/>
    <n v="1964.2"/>
    <n v="1964.2"/>
    <n v="0"/>
    <n v="785.68000000000006"/>
    <x v="1"/>
  </r>
  <r>
    <n v="1"/>
    <s v="NAMJEŠTAJ"/>
    <x v="1"/>
    <n v="110069"/>
    <s v="R3"/>
    <s v="Stolac uredski"/>
    <s v="04.16"/>
    <s v="KOM"/>
    <n v="1"/>
    <n v="805.55"/>
    <n v="67.13"/>
    <n v="738.42"/>
    <n v="738.42"/>
    <x v="0"/>
  </r>
  <r>
    <n v="1"/>
    <s v="NAMJEŠTAJ"/>
    <x v="1"/>
    <n v="110071"/>
    <s v="G1"/>
    <s v="Stol radni 190x75x75"/>
    <s v="05.16"/>
    <s v="KOM"/>
    <n v="1"/>
    <n v="1311.45"/>
    <n v="95.63"/>
    <n v="1215.82"/>
    <n v="1215.82"/>
    <x v="0"/>
  </r>
  <r>
    <n v="1"/>
    <s v="NAMJEŠTAJ"/>
    <x v="1"/>
    <n v="110072"/>
    <s v="G1"/>
    <s v="Pokretna kazeta"/>
    <s v="05.16"/>
    <s v="KOM"/>
    <n v="1"/>
    <n v="913.9"/>
    <n v="66.64"/>
    <n v="847.26"/>
    <n v="847.26"/>
    <x v="0"/>
  </r>
  <r>
    <n v="1"/>
    <s v="NAMJEŠTAJ"/>
    <x v="1"/>
    <n v="110073"/>
    <s v="G1"/>
    <s v="Stolac uredski"/>
    <s v="05.16"/>
    <s v="KOM"/>
    <n v="1"/>
    <n v="1056.7"/>
    <n v="77.05"/>
    <n v="979.65"/>
    <n v="979.65"/>
    <x v="0"/>
  </r>
  <r>
    <n v="1"/>
    <s v="NAMJEŠTAJ"/>
    <x v="1"/>
    <n v="110080"/>
    <s v="05"/>
    <s v="Kuhinjski element viseći"/>
    <s v="06.16"/>
    <s v="KOM"/>
    <n v="1"/>
    <n v="355.93"/>
    <n v="22.25"/>
    <n v="333.68"/>
    <n v="333.68"/>
    <x v="0"/>
  </r>
  <r>
    <n v="1"/>
    <s v="NAMJEŠTAJ"/>
    <x v="1"/>
    <n v="110081"/>
    <s v="05"/>
    <s v="Kuhinjski element i sudop"/>
    <s v="06.16"/>
    <s v="KOM"/>
    <n v="1"/>
    <n v="1024.3499999999999"/>
    <n v="64.02"/>
    <n v="960.33"/>
    <n v="960.33"/>
    <x v="0"/>
  </r>
  <r>
    <n v="1"/>
    <s v="NAMJEŠTAJ"/>
    <x v="1"/>
    <n v="110089"/>
    <s v="05"/>
    <s v="Stolac s kotačima"/>
    <s v="06.16"/>
    <s v="KOM"/>
    <n v="1"/>
    <n v="1298.7"/>
    <n v="81.17"/>
    <n v="1217.53"/>
    <n v="1217.53"/>
    <x v="0"/>
  </r>
  <r>
    <n v="1"/>
    <s v="NAMJEŠTAJ"/>
    <x v="1"/>
    <n v="110090"/>
    <s v="05"/>
    <s v="Stolac s kotačima"/>
    <s v="06.16"/>
    <s v="KOM"/>
    <n v="1"/>
    <n v="1298.7"/>
    <n v="81.17"/>
    <n v="1217.53"/>
    <n v="1217.53"/>
    <x v="0"/>
  </r>
  <r>
    <n v="1"/>
    <s v="NAMJEŠTAJ"/>
    <x v="1"/>
    <n v="110091"/>
    <s v="05"/>
    <s v="Stolac s kotačima"/>
    <s v="06.16"/>
    <s v="KOM"/>
    <n v="1"/>
    <n v="1298.7"/>
    <n v="81.17"/>
    <n v="1217.53"/>
    <n v="1217.53"/>
    <x v="0"/>
  </r>
  <r>
    <n v="1"/>
    <s v="NAMJEŠTAJ"/>
    <x v="1"/>
    <n v="110092"/>
    <s v="05"/>
    <s v="Ormar arhivski1800x800x"/>
    <s v="06.16"/>
    <s v="KOM"/>
    <n v="1"/>
    <n v="1290.19"/>
    <n v="80.64"/>
    <n v="1209.55"/>
    <n v="1209.55"/>
    <x v="0"/>
  </r>
  <r>
    <n v="1"/>
    <s v="NAMJEŠTAJ"/>
    <x v="1"/>
    <n v="110093"/>
    <s v="05"/>
    <s v="Ormar arhivski 1950x920x"/>
    <s v="06.16"/>
    <s v="KOM"/>
    <n v="1"/>
    <n v="1718.46"/>
    <n v="107.4"/>
    <n v="1611.06"/>
    <n v="1611.06"/>
    <x v="0"/>
  </r>
  <r>
    <n v="1"/>
    <s v="NAMJEŠTAJ"/>
    <x v="1"/>
    <n v="110096"/>
    <s v="R2"/>
    <s v="Ormar za kemikalije"/>
    <s v="06.16"/>
    <s v="KOM"/>
    <n v="1"/>
    <n v="3286.43"/>
    <n v="205.4"/>
    <n v="3081.03"/>
    <n v="3081.03"/>
    <x v="0"/>
  </r>
  <r>
    <n v="1"/>
    <s v="NAMJEŠTAJ"/>
    <x v="1"/>
    <n v="110097"/>
    <s v="R2"/>
    <s v="Ormar za kemikalije"/>
    <s v="06.16"/>
    <s v="KOM"/>
    <n v="1"/>
    <n v="3286.43"/>
    <n v="205.4"/>
    <n v="3081.03"/>
    <n v="3081.03"/>
    <x v="0"/>
  </r>
  <r>
    <n v="1"/>
    <s v="NAMJEŠTAJ"/>
    <x v="1"/>
    <n v="110098"/>
    <s v="R2"/>
    <s v="Ormar za kemikalije"/>
    <s v="06.16"/>
    <s v="KOM"/>
    <n v="1"/>
    <n v="3286.44"/>
    <n v="205.4"/>
    <n v="3081.04"/>
    <n v="3081.04"/>
    <x v="0"/>
  </r>
  <r>
    <n v="1"/>
    <s v="NAMJEŠTAJ"/>
    <x v="1"/>
    <n v="110100"/>
    <s v="05"/>
    <s v="Stol 200x90"/>
    <s v="06.16"/>
    <s v="KOM"/>
    <n v="1"/>
    <n v="846.38"/>
    <n v="52.9"/>
    <n v="793.48"/>
    <n v="793.48"/>
    <x v="0"/>
  </r>
  <r>
    <n v="1"/>
    <s v="NAMJEŠTAJ"/>
    <x v="1"/>
    <n v="110101"/>
    <s v="05"/>
    <s v="Stol 200x90"/>
    <s v="06.16"/>
    <s v="KOM"/>
    <n v="1"/>
    <n v="846.4"/>
    <n v="52.9"/>
    <n v="793.5"/>
    <n v="793.5"/>
    <x v="0"/>
  </r>
  <r>
    <n v="1"/>
    <s v="NAMJEŠTAJ"/>
    <x v="1"/>
    <n v="110102"/>
    <s v="05"/>
    <s v="Stol 1500x90"/>
    <s v="06.16"/>
    <s v="KOM"/>
    <n v="1"/>
    <n v="846.38"/>
    <n v="52.9"/>
    <n v="793.48"/>
    <n v="793.48"/>
    <x v="0"/>
  </r>
  <r>
    <n v="1"/>
    <s v="NAMJEŠTAJ"/>
    <x v="1"/>
    <n v="110103"/>
    <s v="05"/>
    <s v="Polica 200x40"/>
    <s v="06.16"/>
    <s v="KOM"/>
    <n v="1"/>
    <n v="384.69"/>
    <n v="24.04"/>
    <n v="360.65"/>
    <n v="360.65"/>
    <x v="0"/>
  </r>
  <r>
    <n v="1"/>
    <s v="NAMJEŠTAJ"/>
    <x v="1"/>
    <n v="110104"/>
    <s v="05"/>
    <s v="Polica 200x40"/>
    <s v="06.16"/>
    <s v="KOM"/>
    <n v="1"/>
    <n v="384.69"/>
    <n v="24.04"/>
    <n v="360.65"/>
    <n v="360.65"/>
    <x v="0"/>
  </r>
  <r>
    <n v="1"/>
    <s v="NAMJEŠTAJ"/>
    <x v="1"/>
    <n v="110105"/>
    <s v="05"/>
    <s v="Polica 200x40"/>
    <s v="06.16"/>
    <s v="KOM"/>
    <n v="1"/>
    <n v="384.68"/>
    <n v="24.04"/>
    <n v="360.64"/>
    <n v="360.64"/>
    <x v="0"/>
  </r>
  <r>
    <n v="1"/>
    <s v="NAMJEŠTAJ"/>
    <x v="1"/>
    <n v="110107"/>
    <s v="R6"/>
    <s v="Stolac uredski"/>
    <s v="06.16"/>
    <s v="KOM"/>
    <n v="1"/>
    <n v="729"/>
    <n v="45.56"/>
    <n v="683.44"/>
    <n v="683.44"/>
    <x v="0"/>
  </r>
  <r>
    <n v="1"/>
    <s v="NAMJEŠTAJ"/>
    <x v="1"/>
    <n v="110116"/>
    <s v="05"/>
    <s v="Ormar s drvenim vratima"/>
    <s v="08.16"/>
    <s v="KOM"/>
    <n v="1"/>
    <n v="2187.66"/>
    <n v="91.15"/>
    <n v="2096.5100000000002"/>
    <n v="2096.5100000000002"/>
    <x v="0"/>
  </r>
  <r>
    <n v="1"/>
    <s v="NAMJEŠTAJ"/>
    <x v="1"/>
    <n v="110117"/>
    <s v="05"/>
    <s v="Stol-dodatak 160x80x2,5"/>
    <s v="08.16"/>
    <s v="KOM"/>
    <n v="1"/>
    <n v="719.69"/>
    <n v="29.99"/>
    <n v="689.7"/>
    <n v="689.7"/>
    <x v="0"/>
  </r>
  <r>
    <n v="1"/>
    <s v="NAMJEŠTAJ"/>
    <x v="1"/>
    <n v="110118"/>
    <s v="05"/>
    <s v="Stol-dodatak 160x80x2,5"/>
    <s v="08.16"/>
    <s v="KOM"/>
    <n v="1"/>
    <n v="719.7"/>
    <n v="29.99"/>
    <n v="689.71"/>
    <n v="689.71"/>
    <x v="0"/>
  </r>
  <r>
    <n v="1"/>
    <s v="NAMJEŠTAJ"/>
    <x v="1"/>
    <n v="110119"/>
    <s v="05"/>
    <s v="Ladičar s 3 ladice"/>
    <s v="08.16"/>
    <s v="KOM"/>
    <n v="1"/>
    <n v="966.45"/>
    <n v="40.270000000000003"/>
    <n v="926.18"/>
    <n v="926.18"/>
    <x v="0"/>
  </r>
  <r>
    <n v="1"/>
    <s v="NAMJEŠTAJ"/>
    <x v="1"/>
    <n v="110120"/>
    <s v="05"/>
    <s v="Stolac konferencijski"/>
    <s v="08.16"/>
    <s v="KOM"/>
    <n v="1"/>
    <n v="255.89"/>
    <n v="10.66"/>
    <n v="245.23"/>
    <n v="245.23"/>
    <x v="0"/>
  </r>
  <r>
    <n v="1"/>
    <s v="NAMJEŠTAJ"/>
    <x v="1"/>
    <n v="110121"/>
    <s v="05"/>
    <s v="Stolac konferencijski"/>
    <s v="08.16"/>
    <s v="KOM"/>
    <n v="1"/>
    <n v="255.89"/>
    <n v="10.66"/>
    <n v="245.23"/>
    <n v="245.23"/>
    <x v="0"/>
  </r>
  <r>
    <n v="1"/>
    <s v="NAMJEŠTAJ"/>
    <x v="1"/>
    <n v="110122"/>
    <s v="05"/>
    <s v="Stolac konferencijski"/>
    <s v="08.16"/>
    <s v="KOM"/>
    <n v="1"/>
    <n v="255.89"/>
    <n v="10.66"/>
    <n v="245.23"/>
    <n v="245.23"/>
    <x v="0"/>
  </r>
  <r>
    <n v="1"/>
    <s v="NAMJEŠTAJ"/>
    <x v="1"/>
    <n v="110123"/>
    <s v="05"/>
    <s v="Stolac konferencijski"/>
    <s v="08.16"/>
    <s v="KOM"/>
    <n v="1"/>
    <n v="255.89"/>
    <n v="10.66"/>
    <n v="245.23"/>
    <n v="245.23"/>
    <x v="0"/>
  </r>
  <r>
    <n v="1"/>
    <s v="NAMJEŠTAJ"/>
    <x v="1"/>
    <n v="110124"/>
    <s v="05"/>
    <s v="Stolac uredski"/>
    <s v="08.16"/>
    <s v="KOM"/>
    <n v="1"/>
    <n v="1517.07"/>
    <n v="63.21"/>
    <n v="1453.86"/>
    <n v="1453.86"/>
    <x v="0"/>
  </r>
  <r>
    <n v="1"/>
    <s v="NAMJEŠTAJ"/>
    <x v="1"/>
    <n v="110129"/>
    <s v="05"/>
    <s v="Stol dodatak 400x80x75"/>
    <s v="09.16"/>
    <s v="KOM"/>
    <n v="1"/>
    <n v="389.55"/>
    <n v="12.17"/>
    <n v="377.38"/>
    <n v="377.38"/>
    <x v="0"/>
  </r>
  <r>
    <n v="1"/>
    <s v="NAMJEŠTAJ"/>
    <x v="1"/>
    <n v="110132"/>
    <s v="05"/>
    <s v="Ormar s drv.vratima100x60"/>
    <s v="09.16"/>
    <s v="KOM"/>
    <n v="1"/>
    <n v="1263.46"/>
    <n v="39.479999999999997"/>
    <n v="1223.98"/>
    <n v="1223.98"/>
    <x v="0"/>
  </r>
  <r>
    <n v="1"/>
    <s v="NAMJEŠTAJ"/>
    <x v="1"/>
    <n v="110134"/>
    <s v="05"/>
    <s v="Stolac uredski"/>
    <s v="09.16"/>
    <s v="KOM"/>
    <n v="1"/>
    <n v="647.72"/>
    <n v="20.239999999999998"/>
    <n v="627.48"/>
    <n v="627.48"/>
    <x v="0"/>
  </r>
  <r>
    <n v="1"/>
    <s v="NAMJEŠTAJ"/>
    <x v="1"/>
    <n v="110140"/>
    <s v="05"/>
    <s v="Stolac konf. sivi"/>
    <s v="09.16"/>
    <s v="KOM"/>
    <n v="1"/>
    <n v="255.89"/>
    <n v="8"/>
    <n v="247.89"/>
    <n v="247.89"/>
    <x v="0"/>
  </r>
  <r>
    <n v="1"/>
    <s v="NAMJEŠTAJ"/>
    <x v="1"/>
    <n v="110141"/>
    <s v="05"/>
    <s v="Stolac konf. sivi"/>
    <s v="09.16"/>
    <s v="KOM"/>
    <n v="1"/>
    <n v="255.89"/>
    <n v="8"/>
    <n v="247.89"/>
    <n v="247.89"/>
    <x v="0"/>
  </r>
  <r>
    <n v="1"/>
    <s v="NAMJEŠTAJ"/>
    <x v="1"/>
    <n v="110142"/>
    <s v="G9"/>
    <s v="STOLAC METALNI S NASLONOM"/>
    <n v="10.98"/>
    <s v="KOM"/>
    <n v="1"/>
    <n v="384.3"/>
    <n v="384.3"/>
    <n v="0"/>
    <n v="153.72000000000003"/>
    <x v="1"/>
  </r>
  <r>
    <n v="1"/>
    <s v="NAMJEŠTAJ"/>
    <x v="1"/>
    <n v="110144"/>
    <s v="G1"/>
    <s v="Polica"/>
    <s v="09.16"/>
    <s v="KOM"/>
    <n v="1"/>
    <n v="159.37"/>
    <n v="4.9800000000000004"/>
    <n v="154.38999999999999"/>
    <n v="154.38999999999999"/>
    <x v="0"/>
  </r>
  <r>
    <n v="1"/>
    <s v="NAMJEŠTAJ"/>
    <x v="1"/>
    <n v="110145"/>
    <s v="G1"/>
    <s v="Ladičar za uzorke"/>
    <s v="09.16"/>
    <s v="KOM"/>
    <n v="1"/>
    <n v="95.58"/>
    <n v="2.99"/>
    <n v="92.59"/>
    <n v="92.59"/>
    <x v="0"/>
  </r>
  <r>
    <n v="1"/>
    <s v="NAMJEŠTAJ"/>
    <x v="1"/>
    <n v="110146"/>
    <s v="G1"/>
    <s v="Ladičar za uzorke"/>
    <s v="09.16"/>
    <s v="KOM"/>
    <n v="1"/>
    <n v="95.58"/>
    <n v="2.99"/>
    <n v="92.59"/>
    <n v="92.59"/>
    <x v="0"/>
  </r>
  <r>
    <n v="1"/>
    <s v="NAMJEŠTAJ"/>
    <x v="1"/>
    <n v="110147"/>
    <s v="G1"/>
    <s v="Ladičar za uzorke"/>
    <s v="09.16"/>
    <s v="KOM"/>
    <n v="1"/>
    <n v="95.58"/>
    <n v="2.99"/>
    <n v="92.59"/>
    <n v="92.59"/>
    <x v="0"/>
  </r>
  <r>
    <n v="1"/>
    <s v="NAMJEŠTAJ"/>
    <x v="1"/>
    <n v="110148"/>
    <s v="G1"/>
    <s v="Ormar otvoreni biblioteka"/>
    <s v="09.16"/>
    <s v="KOM"/>
    <n v="1"/>
    <n v="530.52"/>
    <n v="16.579999999999998"/>
    <n v="513.94000000000005"/>
    <n v="513.94000000000005"/>
    <x v="0"/>
  </r>
  <r>
    <n v="1"/>
    <s v="NAMJEŠTAJ"/>
    <x v="1"/>
    <n v="110149"/>
    <s v="G1"/>
    <s v="Ormar otvoreni biblioteka"/>
    <s v="09.16"/>
    <s v="KOM"/>
    <n v="1"/>
    <n v="530.52"/>
    <n v="16.579999999999998"/>
    <n v="513.94000000000005"/>
    <n v="513.94000000000005"/>
    <x v="0"/>
  </r>
  <r>
    <n v="1"/>
    <s v="NAMJEŠTAJ"/>
    <x v="1"/>
    <n v="110150"/>
    <s v="G1"/>
    <s v="Ormar otvoreni biblioteka"/>
    <s v="09.16"/>
    <s v="KOM"/>
    <n v="1"/>
    <n v="530.52"/>
    <n v="16.579999999999998"/>
    <n v="513.94000000000005"/>
    <n v="513.94000000000005"/>
    <x v="0"/>
  </r>
  <r>
    <n v="1"/>
    <s v="NAMJEŠTAJ"/>
    <x v="1"/>
    <n v="110151"/>
    <s v="G1"/>
    <s v="Ormar otvoreni biblioteka"/>
    <s v="09.16"/>
    <s v="KOM"/>
    <n v="1"/>
    <n v="530.52"/>
    <n v="16.579999999999998"/>
    <n v="513.94000000000005"/>
    <n v="513.94000000000005"/>
    <x v="0"/>
  </r>
  <r>
    <n v="1"/>
    <s v="NAMJEŠTAJ"/>
    <x v="1"/>
    <n v="110152"/>
    <s v="G1"/>
    <s v="Regal otvoreni"/>
    <s v="09.16"/>
    <s v="KOM"/>
    <n v="1"/>
    <n v="371.06"/>
    <n v="11.6"/>
    <n v="359.46"/>
    <n v="359.46"/>
    <x v="0"/>
  </r>
  <r>
    <n v="1"/>
    <s v="NAMJEŠTAJ"/>
    <x v="1"/>
    <n v="110153"/>
    <s v="G1"/>
    <s v="Regal otvoreni"/>
    <s v="09.16"/>
    <s v="KOM"/>
    <n v="1"/>
    <n v="477.36"/>
    <n v="14.92"/>
    <n v="462.44"/>
    <n v="462.44"/>
    <x v="0"/>
  </r>
  <r>
    <n v="1"/>
    <s v="NAMJEŠTAJ"/>
    <x v="1"/>
    <n v="110154"/>
    <s v="G1"/>
    <s v="Regal otvoreni"/>
    <s v="09.16"/>
    <s v="KOM"/>
    <n v="1"/>
    <n v="477.36"/>
    <n v="14.92"/>
    <n v="462.44"/>
    <n v="462.44"/>
    <x v="0"/>
  </r>
  <r>
    <n v="1"/>
    <s v="NAMJEŠTAJ"/>
    <x v="1"/>
    <n v="110155"/>
    <s v="G1"/>
    <s v="Ormarić s ogledalom"/>
    <s v="09.16"/>
    <s v="KOM"/>
    <n v="1"/>
    <n v="264.73"/>
    <n v="8.27"/>
    <n v="256.45999999999998"/>
    <n v="256.45999999999998"/>
    <x v="0"/>
  </r>
  <r>
    <n v="1"/>
    <s v="NAMJEŠTAJ"/>
    <x v="1"/>
    <n v="110156"/>
    <s v="G1"/>
    <s v="Regal otvoreni"/>
    <s v="09.16"/>
    <s v="KOM"/>
    <n v="1"/>
    <n v="849.47"/>
    <n v="26.55"/>
    <n v="822.92"/>
    <n v="822.92"/>
    <x v="0"/>
  </r>
  <r>
    <n v="1"/>
    <s v="NAMJEŠTAJ"/>
    <x v="1"/>
    <n v="110157"/>
    <s v="G1"/>
    <s v="Regal otvoreni"/>
    <s v="09.16"/>
    <s v="KOM"/>
    <n v="1"/>
    <n v="849.47"/>
    <n v="26.55"/>
    <n v="822.92"/>
    <n v="822.92"/>
    <x v="0"/>
  </r>
  <r>
    <n v="1"/>
    <s v="NAMJEŠTAJ"/>
    <x v="1"/>
    <n v="110158"/>
    <s v="G1"/>
    <s v="Regal otvoreni"/>
    <s v="09.16"/>
    <s v="KOM"/>
    <n v="1"/>
    <n v="849.47"/>
    <n v="26.55"/>
    <n v="822.92"/>
    <n v="822.92"/>
    <x v="0"/>
  </r>
  <r>
    <n v="1"/>
    <s v="NAMJEŠTAJ"/>
    <x v="1"/>
    <n v="110159"/>
    <s v="G1"/>
    <s v="Ladičar"/>
    <s v="09.16"/>
    <s v="KOM"/>
    <n v="1"/>
    <n v="743.16"/>
    <n v="23.22"/>
    <n v="719.94"/>
    <n v="719.94"/>
    <x v="0"/>
  </r>
  <r>
    <n v="1"/>
    <s v="NAMJEŠTAJ"/>
    <x v="1"/>
    <n v="110160"/>
    <s v="G1"/>
    <s v="Ormarić s ogledalom"/>
    <s v="09.16"/>
    <s v="KOM"/>
    <n v="1"/>
    <n v="264.73"/>
    <n v="8.27"/>
    <n v="256.45999999999998"/>
    <n v="256.45999999999998"/>
    <x v="0"/>
  </r>
  <r>
    <n v="1"/>
    <s v="NAMJEŠTAJ"/>
    <x v="1"/>
    <n v="110161"/>
    <s v="G1"/>
    <s v="Uredska fotelja"/>
    <n v="10.16"/>
    <s v="KOM"/>
    <n v="1"/>
    <n v="549.99"/>
    <n v="11.46"/>
    <n v="538.53"/>
    <n v="538.53"/>
    <x v="0"/>
  </r>
  <r>
    <n v="1"/>
    <s v="NAMJEŠTAJ"/>
    <x v="1"/>
    <n v="110165"/>
    <s v="R5"/>
    <s v="Ormar visoki za registrat"/>
    <m/>
    <m/>
    <n v="1"/>
    <n v="9013.94"/>
    <n v="187.79"/>
    <n v="8826.15"/>
    <n v="8826.15"/>
    <x v="0"/>
  </r>
  <r>
    <n v="1"/>
    <s v="NAMJEŠTAJ"/>
    <x v="1"/>
    <n v="110171"/>
    <s v="05"/>
    <s v="Ormar arhivski 1950x920x"/>
    <s v="06.16"/>
    <s v="KOM"/>
    <n v="1"/>
    <n v="1718.46"/>
    <n v="107.4"/>
    <n v="1611.06"/>
    <n v="1611.06"/>
    <x v="0"/>
  </r>
  <r>
    <n v="1"/>
    <s v="NAMJEŠTAJ"/>
    <x v="1"/>
    <n v="110181"/>
    <s v="R2"/>
    <s v="Stolac uredski"/>
    <n v="10.16"/>
    <s v="KOM"/>
    <n v="1"/>
    <n v="972.16"/>
    <n v="20.25"/>
    <n v="951.91"/>
    <n v="951.91"/>
    <x v="0"/>
  </r>
  <r>
    <n v="1"/>
    <s v="NAMJEŠTAJ"/>
    <x v="1"/>
    <n v="110204"/>
    <s v="05"/>
    <s v="Stol polukružni dodatak"/>
    <n v="11.16"/>
    <s v="KOM"/>
    <n v="1"/>
    <n v="331.29"/>
    <n v="3.45"/>
    <n v="327.84"/>
    <n v="327.84"/>
    <x v="0"/>
  </r>
  <r>
    <n v="1"/>
    <s v="NAMJEŠTAJ"/>
    <x v="1"/>
    <n v="110207"/>
    <s v="R2"/>
    <s v="Uredska fotelja"/>
    <n v="11.16"/>
    <s v="KOM"/>
    <n v="1"/>
    <n v="1815.24"/>
    <n v="18.91"/>
    <n v="1796.33"/>
    <n v="1796.33"/>
    <x v="0"/>
  </r>
  <r>
    <n v="1"/>
    <s v="NAMJEŠTAJ"/>
    <x v="1"/>
    <n v="110213"/>
    <s v="G9"/>
    <s v="Stolac uredski"/>
    <n v="12.16"/>
    <s v="KOM"/>
    <n v="1"/>
    <n v="1307.3599999999999"/>
    <n v="0"/>
    <n v="1307.3599999999999"/>
    <n v="1307.3599999999999"/>
    <x v="0"/>
  </r>
  <r>
    <n v="1"/>
    <s v="NAMJEŠTAJ"/>
    <x v="1"/>
    <n v="110216"/>
    <s v="R2"/>
    <s v="Stol radni 60x80x74"/>
    <n v="12.16"/>
    <s v="KOM"/>
    <n v="1"/>
    <n v="1228.05"/>
    <n v="0"/>
    <n v="1228.05"/>
    <n v="1228.05"/>
    <x v="0"/>
  </r>
  <r>
    <n v="1"/>
    <s v="NAMJEŠTAJ"/>
    <x v="1"/>
    <n v="110217"/>
    <s v="R2"/>
    <s v="Ladičar"/>
    <n v="12.16"/>
    <s v="KOM"/>
    <n v="1"/>
    <n v="1303.45"/>
    <n v="0"/>
    <n v="1303.45"/>
    <n v="1303.45"/>
    <x v="0"/>
  </r>
  <r>
    <n v="1"/>
    <s v="NAMJEŠTAJ"/>
    <x v="1"/>
    <n v="110218"/>
    <s v="R2"/>
    <s v="Ormar 80x40193"/>
    <n v="12.16"/>
    <s v="KOM"/>
    <n v="1"/>
    <n v="1296.5899999999999"/>
    <n v="0"/>
    <n v="1296.5899999999999"/>
    <n v="1296.5899999999999"/>
    <x v="0"/>
  </r>
  <r>
    <n v="1"/>
    <s v="NAMJEŠTAJ"/>
    <x v="1"/>
    <n v="110219"/>
    <s v="R2"/>
    <s v="Stolac uredski"/>
    <n v="12.16"/>
    <s v="KOM"/>
    <n v="1"/>
    <n v="646.59"/>
    <n v="0"/>
    <n v="646.59"/>
    <n v="646.59"/>
    <x v="0"/>
  </r>
  <r>
    <n v="1"/>
    <s v="NAMJEŠTAJ"/>
    <x v="1"/>
    <n v="110226"/>
    <s v="05"/>
    <s v="Ormar visoki 86x40x214"/>
    <n v="12.16"/>
    <s v="KOM"/>
    <n v="1"/>
    <n v="3280.9"/>
    <n v="0"/>
    <n v="3280.9"/>
    <n v="3280.9"/>
    <x v="0"/>
  </r>
  <r>
    <n v="1"/>
    <s v="NAMJEŠTAJ"/>
    <x v="1"/>
    <n v="110227"/>
    <s v="05"/>
    <s v="Stolac uredski"/>
    <n v="12.16"/>
    <s v="KOM"/>
    <n v="1"/>
    <n v="1801.53"/>
    <n v="0"/>
    <n v="1801.53"/>
    <n v="1801.53"/>
    <x v="0"/>
  </r>
  <r>
    <n v="1"/>
    <s v="OPREMA ZA RAD"/>
    <x v="2"/>
    <s v="G-1/0831"/>
    <s v="G1"/>
    <s v="PISAČ MINOLTA PAGE PRO8"/>
    <n v="11.98"/>
    <s v="KOM"/>
    <n v="1"/>
    <n v="3568.91"/>
    <n v="3568.91"/>
    <n v="0"/>
    <n v="1427.5640000000001"/>
    <x v="1"/>
  </r>
  <r>
    <n v="1"/>
    <s v="OPREMA ZA RAD"/>
    <x v="2"/>
    <s v="G-1/0909"/>
    <s v="G1"/>
    <s v="RAČUNALO INTEL(RTG)"/>
    <s v="05.03"/>
    <s v="KOM"/>
    <n v="1"/>
    <n v="4115.8"/>
    <n v="4115.8"/>
    <n v="0"/>
    <n v="1646.3200000000002"/>
    <x v="1"/>
  </r>
  <r>
    <n v="1"/>
    <s v="OPREMA ZA RAD"/>
    <x v="2"/>
    <s v="G-1/0912"/>
    <s v="G1"/>
    <s v="NOTEBOOK COMPAG"/>
    <s v="07.03"/>
    <s v="KOM"/>
    <n v="1"/>
    <n v="10160.01"/>
    <n v="10160.01"/>
    <n v="0"/>
    <n v="4064.0040000000004"/>
    <x v="1"/>
  </r>
  <r>
    <n v="1"/>
    <s v="OPREMA ZA RAD"/>
    <x v="2"/>
    <s v="G-1/0975"/>
    <s v="G1"/>
    <s v="DISK HDD externi 80GB"/>
    <n v="11.06"/>
    <s v="KOM"/>
    <n v="1"/>
    <n v="852.78"/>
    <n v="852.78"/>
    <n v="0"/>
    <n v="341.11200000000002"/>
    <x v="1"/>
  </r>
  <r>
    <n v="1"/>
    <s v="OPREMA ZA RAD"/>
    <x v="2"/>
    <s v="G-1/1022"/>
    <s v="G1"/>
    <s v="RAČ.INTEL G33*RGNF Tip13"/>
    <s v="01.09"/>
    <s v="KOM"/>
    <n v="1"/>
    <n v="3963.78"/>
    <n v="3963.78"/>
    <n v="0"/>
    <n v="1585.5120000000002"/>
    <x v="1"/>
  </r>
  <r>
    <n v="1"/>
    <s v="OPREMA ZA RAD"/>
    <x v="2"/>
    <s v="G-1/1025"/>
    <s v="G1"/>
    <s v="MONITOR ASUS 19&quot;VW198S"/>
    <s v="03.09"/>
    <s v="KOM"/>
    <n v="1"/>
    <n v="1098"/>
    <n v="1098"/>
    <n v="0"/>
    <n v="439.20000000000005"/>
    <x v="1"/>
  </r>
  <r>
    <n v="1"/>
    <s v="OPREMA ZA RAD"/>
    <x v="2"/>
    <s v="G-1/1037"/>
    <s v="G1"/>
    <s v="PROJEKTOR OPTOMA EX774N"/>
    <n v="11.09"/>
    <s v="KOM"/>
    <n v="1"/>
    <n v="13038"/>
    <n v="13038"/>
    <n v="0"/>
    <n v="5215.2000000000007"/>
    <x v="1"/>
  </r>
  <r>
    <n v="1"/>
    <s v="OPREMA ZA RAD"/>
    <x v="2"/>
    <s v="G-1/1058"/>
    <s v="G1"/>
    <s v="RAČUNALO COMPAQ 8100"/>
    <n v="10.1"/>
    <s v="KOM"/>
    <n v="1"/>
    <n v="6491.76"/>
    <n v="6491.76"/>
    <n v="0"/>
    <n v="2596.7040000000002"/>
    <x v="1"/>
  </r>
  <r>
    <n v="1"/>
    <s v="OPREMA ZA RAD"/>
    <x v="2"/>
    <s v="G-1/1066"/>
    <s v="G1"/>
    <s v="RAČ.COMPAQ 8200"/>
    <s v="06.11"/>
    <s v="KOM"/>
    <n v="1"/>
    <n v="5702.58"/>
    <n v="5702.58"/>
    <n v="0"/>
    <n v="2281.0320000000002"/>
    <x v="1"/>
  </r>
  <r>
    <n v="1"/>
    <s v="OPREMA ZA RAD"/>
    <x v="2"/>
    <s v="G-1/1067"/>
    <s v="G1"/>
    <s v="MON. HP 20&quot; LA2006x"/>
    <s v="06.11"/>
    <s v="KOM"/>
    <n v="1"/>
    <n v="1097.8399999999999"/>
    <n v="1097.8399999999999"/>
    <n v="0"/>
    <n v="439.13599999999997"/>
    <x v="1"/>
  </r>
  <r>
    <n v="1"/>
    <s v="OPREMA ZA RAD"/>
    <x v="2"/>
    <s v="G-1/1098"/>
    <s v="G1"/>
    <s v="RAČ.HP PRO 3400"/>
    <s v="06.12"/>
    <s v="KOM"/>
    <n v="1"/>
    <n v="5262.5"/>
    <n v="5262.5"/>
    <n v="0"/>
    <n v="2105"/>
    <x v="1"/>
  </r>
  <r>
    <n v="1"/>
    <s v="OPREMA ZA RAD"/>
    <x v="2"/>
    <s v="G-1/1099"/>
    <s v="G1"/>
    <s v="MONITOR 23&quot; LA2306x"/>
    <s v="06.12"/>
    <s v="KOM"/>
    <n v="1"/>
    <n v="1521.25"/>
    <n v="1521.25"/>
    <n v="0"/>
    <n v="608.5"/>
    <x v="1"/>
  </r>
  <r>
    <n v="1"/>
    <s v="OPREMA ZA RAD"/>
    <x v="2"/>
    <s v="G-1/1108"/>
    <s v="G1"/>
    <s v="MONITOR 24&quot; DELL U2412M"/>
    <s v="06.13"/>
    <s v="KOM"/>
    <n v="1"/>
    <n v="2300"/>
    <n v="2012.5"/>
    <n v="287.5"/>
    <n v="920"/>
    <x v="1"/>
  </r>
  <r>
    <n v="1"/>
    <s v="OPREMA ZA RAD"/>
    <x v="2"/>
    <s v="G-1/1112"/>
    <s v="G1"/>
    <s v="NOTEBOOK DELL"/>
    <s v="04.14"/>
    <s v="KOM"/>
    <n v="1"/>
    <n v="3950.21"/>
    <n v="2633.47"/>
    <n v="1316.74"/>
    <n v="1580.0840000000001"/>
    <x v="1"/>
  </r>
  <r>
    <n v="1"/>
    <s v="OPREMA ZA RAD"/>
    <x v="2"/>
    <s v="G-1/1113"/>
    <s v="G1"/>
    <s v="TABLET ASUS"/>
    <s v="04.14"/>
    <s v="KOM"/>
    <n v="1"/>
    <n v="3699"/>
    <n v="2466"/>
    <n v="1233"/>
    <n v="1479.6000000000001"/>
    <x v="1"/>
  </r>
  <r>
    <n v="1"/>
    <s v="OPREMA ZA RAD"/>
    <x v="2"/>
    <s v="G-9/0966"/>
    <s v="G9"/>
    <s v="MONITOR SAMSUNG 19&quot;"/>
    <s v="09.06"/>
    <s v="KOM"/>
    <n v="1"/>
    <n v="2518.4499999999998"/>
    <n v="2518.4499999999998"/>
    <n v="0"/>
    <n v="1007.38"/>
    <x v="1"/>
  </r>
  <r>
    <n v="1"/>
    <s v="OPREMA ZA RAD"/>
    <x v="2"/>
    <s v="G-9/1485"/>
    <s v="G9"/>
    <s v="RAČUNALO HP PROONE400"/>
    <s v="05.14"/>
    <s v="KOM"/>
    <n v="1"/>
    <n v="5393.21"/>
    <n v="3483.11"/>
    <n v="1910.1"/>
    <n v="2157.2840000000001"/>
    <x v="1"/>
  </r>
  <r>
    <n v="1"/>
    <s v="OPREMA ZA RAD"/>
    <x v="2"/>
    <s v="G-9/1496"/>
    <s v="G9"/>
    <s v="iPAD APPLE AIR 16GB"/>
    <s v="09.14"/>
    <s v="KOM"/>
    <n v="1"/>
    <n v="4082.49"/>
    <n v="2296.4"/>
    <n v="1786.09"/>
    <n v="1786.09"/>
    <x v="0"/>
  </r>
  <r>
    <n v="1"/>
    <s v="OPREMA ZA RAD"/>
    <x v="2"/>
    <s v="G-9/1507"/>
    <s v="R2"/>
    <s v="MONITOR 24&quot; DELL"/>
    <n v="12.14"/>
    <s v="KOM"/>
    <n v="1"/>
    <n v="1958.88"/>
    <n v="979.44"/>
    <n v="979.44"/>
    <n v="979.44"/>
    <x v="0"/>
  </r>
  <r>
    <n v="1"/>
    <s v="OPREMA ZA RAD"/>
    <x v="2"/>
    <s v="G-9/1540"/>
    <s v="05"/>
    <s v="NOTEBOOK HP PROBOOK 650G1"/>
    <s v="09.15"/>
    <s v="KOM"/>
    <n v="1"/>
    <n v="6945.5"/>
    <n v="2170.4699999999998"/>
    <n v="4775.03"/>
    <n v="4775.03"/>
    <x v="0"/>
  </r>
  <r>
    <n v="1"/>
    <s v="OPREMA ZA RAD"/>
    <x v="2"/>
    <s v="M-1/0009"/>
    <s v="G9"/>
    <s v="SERVER DELL POWERAGE 1430"/>
    <s v="01.10"/>
    <s v="KOM"/>
    <n v="1"/>
    <n v="7990"/>
    <n v="7990"/>
    <n v="0"/>
    <n v="3196"/>
    <x v="1"/>
  </r>
  <r>
    <n v="1"/>
    <s v="OPREMA ZA RAD"/>
    <x v="2"/>
    <s v="RC/0067"/>
    <s v="RC"/>
    <s v="RAČ.SPOT+CDROM+ZV.KART. +"/>
    <s v="03.99"/>
    <s v="KOM"/>
    <n v="1"/>
    <n v="13025.52"/>
    <n v="13025.52"/>
    <n v="0"/>
    <n v="5210.2080000000005"/>
    <x v="1"/>
  </r>
  <r>
    <n v="1"/>
    <s v="OPREMA ZA RAD"/>
    <x v="2"/>
    <s v="RC/0089"/>
    <s v="RC"/>
    <s v="SIMM 16MB,MON.TIP.(NAF)+"/>
    <s v="01.97"/>
    <s v="KOM"/>
    <n v="0"/>
    <n v="10166.09"/>
    <n v="10166.09"/>
    <n v="0"/>
    <n v="4066.4360000000001"/>
    <x v="1"/>
  </r>
  <r>
    <n v="1"/>
    <s v="OPREMA ZA RAD"/>
    <x v="2"/>
    <s v="RC/0107"/>
    <s v="RC"/>
    <s v="DATA SVITCH (G9)"/>
    <s v="01.97"/>
    <s v="KOM"/>
    <n v="0"/>
    <n v="660.4"/>
    <n v="660.4"/>
    <n v="0"/>
    <n v="264.16000000000003"/>
    <x v="1"/>
  </r>
  <r>
    <n v="1"/>
    <s v="OPREMA ZA RAD"/>
    <x v="2"/>
    <s v="RC/0124"/>
    <s v="RC"/>
    <s v="RAČ.IBM NETV A20/MZ"/>
    <n v="10"/>
    <s v="KOM"/>
    <n v="1"/>
    <n v="7582.3"/>
    <n v="7582.3"/>
    <n v="0"/>
    <n v="3032.92"/>
    <x v="1"/>
  </r>
  <r>
    <n v="1"/>
    <s v="OPREMA ZA RAD"/>
    <x v="2"/>
    <s v="RC/0125"/>
    <s v="RC"/>
    <s v="RAČ.IBM NETV A20/MZ"/>
    <n v="10"/>
    <s v="KOM"/>
    <n v="1"/>
    <n v="7582.3"/>
    <n v="7582.3"/>
    <n v="0"/>
    <n v="3032.92"/>
    <x v="1"/>
  </r>
  <r>
    <n v="1"/>
    <s v="OPREMA ZA RAD"/>
    <x v="2"/>
    <s v="RC/0127"/>
    <s v="RC"/>
    <s v="DIGITALIZ.CALCOMP(KODEKS)"/>
    <s v="01.97"/>
    <s v="KOM"/>
    <n v="1"/>
    <n v="18470.95"/>
    <n v="18470.95"/>
    <n v="0"/>
    <n v="7388.380000000001"/>
    <x v="1"/>
  </r>
  <r>
    <n v="1"/>
    <s v="OPREMA ZA RAD"/>
    <x v="2"/>
    <s v="RC/0133"/>
    <s v="RC"/>
    <s v="RAČ.IBM NETV A20/MZ"/>
    <s v="09.00"/>
    <s v="KOM"/>
    <n v="1"/>
    <n v="7582.3"/>
    <n v="7582.3"/>
    <n v="0"/>
    <n v="3032.92"/>
    <x v="1"/>
  </r>
  <r>
    <n v="1"/>
    <s v="OPREMA ZA RAD"/>
    <x v="2"/>
    <s v="RC/0137"/>
    <s v="RC"/>
    <s v="MONITOR 19&quot;"/>
    <s v="07.02"/>
    <s v="KOM"/>
    <n v="1"/>
    <n v="5014.8100000000004"/>
    <n v="5014.8100000000004"/>
    <n v="0"/>
    <n v="2005.9240000000002"/>
    <x v="1"/>
  </r>
  <r>
    <n v="1"/>
    <s v="OPREMA ZA RAD"/>
    <x v="2"/>
    <s v="R-2/1065"/>
    <s v="CIP"/>
    <s v="SKRETNICA ZA MREŽU"/>
    <n v="11.97"/>
    <s v="KOM"/>
    <n v="1"/>
    <n v="2530"/>
    <n v="2530"/>
    <n v="0"/>
    <n v="1012"/>
    <x v="1"/>
  </r>
  <r>
    <n v="1"/>
    <s v="OPREMA ZA RAD"/>
    <x v="2"/>
    <s v="R-2/1130"/>
    <s v="R2"/>
    <s v="PROJEKTOR TOSHIBA S DOKUM"/>
    <n v="12.99"/>
    <s v="KOM"/>
    <n v="1"/>
    <n v="56701.7"/>
    <n v="56701.7"/>
    <n v="0"/>
    <n v="22680.68"/>
    <x v="1"/>
  </r>
  <r>
    <n v="1"/>
    <s v="OPREMA ZA RAD"/>
    <x v="2"/>
    <s v="R-2/1148"/>
    <s v="R2"/>
    <s v="PISAČ HP-LJ 1100"/>
    <n v="10"/>
    <s v="KOM"/>
    <n v="1"/>
    <n v="3977.2"/>
    <n v="3977.2"/>
    <n v="0"/>
    <n v="1590.88"/>
    <x v="1"/>
  </r>
  <r>
    <n v="1"/>
    <s v="OPREMA ZA RAD"/>
    <x v="2"/>
    <s v="R-2/1189"/>
    <s v="R2"/>
    <s v="MONITOR SAMSUNG 17&quot;"/>
    <n v="10.01"/>
    <s v="KOM"/>
    <n v="1"/>
    <n v="2250"/>
    <n v="2250"/>
    <n v="0"/>
    <n v="900"/>
    <x v="1"/>
  </r>
  <r>
    <n v="1"/>
    <s v="OPREMA ZA RAD"/>
    <x v="2"/>
    <s v="R-2/1206"/>
    <s v="R2"/>
    <s v="NOTEBOOK (OMNIBOOK)"/>
    <s v="01.02"/>
    <s v="KOM"/>
    <n v="1"/>
    <n v="11241.08"/>
    <n v="11241.08"/>
    <n v="0"/>
    <n v="4496.4319999999998"/>
    <x v="1"/>
  </r>
  <r>
    <n v="1"/>
    <s v="OPREMA ZA RAD"/>
    <x v="2"/>
    <s v="R-2/1223"/>
    <s v="R2"/>
    <s v="NOTEBOOK"/>
    <s v="04.02"/>
    <s v="KOM"/>
    <n v="1"/>
    <n v="16615.12"/>
    <n v="16615.12"/>
    <n v="0"/>
    <n v="6646.0479999999998"/>
    <x v="1"/>
  </r>
  <r>
    <n v="1"/>
    <s v="OPREMA ZA RAD"/>
    <x v="2"/>
    <s v="R-2/1249"/>
    <s v="R2"/>
    <s v="RAČ.INTEL CELERON 1700*"/>
    <n v="12.02"/>
    <s v="KOM"/>
    <n v="1"/>
    <n v="4262.3599999999997"/>
    <n v="4262.3599999999997"/>
    <n v="0"/>
    <n v="1704.944"/>
    <x v="1"/>
  </r>
  <r>
    <n v="1"/>
    <s v="OPREMA ZA RAD"/>
    <x v="2"/>
    <s v="R-2/1254"/>
    <s v="CIP"/>
    <s v="RAČ.PENTIUM 4"/>
    <s v="02.03"/>
    <s v="KOM"/>
    <n v="1"/>
    <n v="10651.05"/>
    <n v="10651.05"/>
    <n v="0"/>
    <n v="4260.42"/>
    <x v="1"/>
  </r>
  <r>
    <n v="1"/>
    <s v="OPREMA ZA RAD"/>
    <x v="2"/>
    <s v="R-2/1298"/>
    <s v="R2"/>
    <s v="MONITOR SAMSUNG19&quot;"/>
    <s v="06.04"/>
    <s v="KOM"/>
    <n v="1"/>
    <n v="1939.69"/>
    <n v="1939.69"/>
    <n v="0"/>
    <n v="775.87600000000009"/>
    <x v="1"/>
  </r>
  <r>
    <n v="1"/>
    <s v="OPREMA ZA RAD"/>
    <x v="2"/>
    <s v="R-2/1308"/>
    <s v="R2"/>
    <s v="RAČUN. ROCK LAKE+FAX MODE"/>
    <s v="09.04"/>
    <s v="KOM"/>
    <n v="1"/>
    <n v="7984.18"/>
    <n v="7984.18"/>
    <n v="0"/>
    <n v="3193.6720000000005"/>
    <x v="1"/>
  </r>
  <r>
    <n v="1"/>
    <s v="OPREMA ZA RAD"/>
    <x v="2"/>
    <s v="R-2/1346"/>
    <s v="R2"/>
    <s v="MONITOR SAMSUNG 17&quot;"/>
    <s v="02.05"/>
    <s v="KOM"/>
    <n v="1"/>
    <n v="2671.65"/>
    <n v="2671.65"/>
    <n v="0"/>
    <n v="1068.6600000000001"/>
    <x v="1"/>
  </r>
  <r>
    <n v="1"/>
    <s v="OPREMA ZA RAD"/>
    <x v="2"/>
    <s v="R-2/1382"/>
    <s v="R2"/>
    <s v="RAČUNALO PENTIUM 4 640"/>
    <n v="11.05"/>
    <s v="KOM"/>
    <n v="1"/>
    <n v="9706.17"/>
    <n v="9706.17"/>
    <n v="0"/>
    <n v="3882.4680000000003"/>
    <x v="1"/>
  </r>
  <r>
    <n v="1"/>
    <s v="OPREMA ZA RAD"/>
    <x v="2"/>
    <s v="R-2/1427"/>
    <s v="R2"/>
    <s v="DISK externi 120GB"/>
    <n v="12.06"/>
    <s v="KOM"/>
    <n v="1"/>
    <n v="1245.8599999999999"/>
    <n v="1245.8599999999999"/>
    <n v="0"/>
    <n v="498.34399999999999"/>
    <x v="1"/>
  </r>
  <r>
    <n v="1"/>
    <s v="OPREMA ZA RAD"/>
    <x v="2"/>
    <s v="R-2/1431"/>
    <s v="R2"/>
    <s v="DISK externi 80GB"/>
    <n v="12.06"/>
    <s v="KOM"/>
    <n v="1"/>
    <n v="852.78"/>
    <n v="852.78"/>
    <n v="0"/>
    <n v="341.11200000000002"/>
    <x v="1"/>
  </r>
  <r>
    <n v="1"/>
    <s v="OPREMA ZA RAD"/>
    <x v="2"/>
    <s v="R-2/1439"/>
    <s v="R2"/>
    <s v="RAČ.ASUS P5B DELUXE P965"/>
    <s v="02.07"/>
    <s v="KOM"/>
    <n v="1"/>
    <n v="8569.76"/>
    <n v="8569.76"/>
    <n v="0"/>
    <n v="3427.9040000000005"/>
    <x v="1"/>
  </r>
  <r>
    <n v="1"/>
    <s v="OPREMA ZA RAD"/>
    <x v="2"/>
    <s v="R-2/1474"/>
    <s v="CIP"/>
    <s v="VIDEO PREZENTER"/>
    <n v="12.07"/>
    <s v="KOM"/>
    <n v="1"/>
    <n v="1655.05"/>
    <n v="1655.05"/>
    <n v="0"/>
    <n v="662.02"/>
    <x v="1"/>
  </r>
  <r>
    <n v="1"/>
    <s v="OPREMA ZA RAD"/>
    <x v="2"/>
    <s v="R-2/1495"/>
    <s v="R2"/>
    <s v="MON.SAMSUNG 20&quot; SM2032BW"/>
    <s v="01.08"/>
    <s v="KOM"/>
    <n v="1"/>
    <n v="1898.32"/>
    <n v="1898.32"/>
    <n v="0"/>
    <n v="759.32799999999997"/>
    <x v="1"/>
  </r>
  <r>
    <n v="1"/>
    <s v="OPREMA ZA RAD"/>
    <x v="2"/>
    <s v="R-2/1530"/>
    <s v="R2"/>
    <s v="RAČ.INTEL G33 RGNF Tip14"/>
    <s v="03.09"/>
    <s v="KOM"/>
    <n v="1"/>
    <n v="5178.58"/>
    <n v="5178.58"/>
    <n v="0"/>
    <n v="2071.4320000000002"/>
    <x v="1"/>
  </r>
  <r>
    <n v="1"/>
    <s v="OPREMA ZA RAD"/>
    <x v="2"/>
    <s v="R-2/1531"/>
    <s v="R2"/>
    <s v="MONITOR PHILIPS 24&quot;"/>
    <s v="03.09"/>
    <s v="KOM"/>
    <n v="1"/>
    <n v="2806"/>
    <n v="2806"/>
    <n v="0"/>
    <n v="1122.4000000000001"/>
    <x v="1"/>
  </r>
  <r>
    <n v="1"/>
    <s v="OPREMA ZA RAD"/>
    <x v="2"/>
    <s v="R-2/1532"/>
    <s v="R2"/>
    <s v="SCANER MUSTEK SCAN A3"/>
    <s v="03.09"/>
    <s v="KOM"/>
    <n v="1"/>
    <n v="1586"/>
    <n v="1586"/>
    <n v="0"/>
    <n v="634.40000000000009"/>
    <x v="1"/>
  </r>
  <r>
    <n v="1"/>
    <s v="OPREMA ZA RAD"/>
    <x v="2"/>
    <s v="R-2/1535"/>
    <s v="R2"/>
    <s v="RAČ.INTEL G33,RGNF Tip14"/>
    <s v="03.09"/>
    <s v="KOM"/>
    <n v="1"/>
    <n v="4819"/>
    <n v="4819"/>
    <n v="0"/>
    <n v="1927.6000000000001"/>
    <x v="1"/>
  </r>
  <r>
    <n v="1"/>
    <s v="OPREMA ZA RAD"/>
    <x v="2"/>
    <s v="R-2/1536"/>
    <s v="R2"/>
    <s v="MONITOR PHILIPS 22&quot;"/>
    <s v="03.09"/>
    <s v="KOM"/>
    <n v="1"/>
    <n v="2196"/>
    <n v="2196"/>
    <n v="0"/>
    <n v="878.40000000000009"/>
    <x v="1"/>
  </r>
  <r>
    <n v="1"/>
    <s v="OPREMA ZA RAD"/>
    <x v="2"/>
    <s v="R-2/1537"/>
    <s v="R2"/>
    <s v="RAČ.INTEL GMA3100 RGNF 13"/>
    <s v="03.09"/>
    <s v="KOM"/>
    <n v="1"/>
    <n v="4410.3"/>
    <n v="4410.3"/>
    <n v="0"/>
    <n v="1764.1200000000001"/>
    <x v="1"/>
  </r>
  <r>
    <n v="1"/>
    <s v="OPREMA ZA RAD"/>
    <x v="2"/>
    <s v="R-2/1538"/>
    <s v="R2"/>
    <s v="MONITOR PHILIPS 22&quot;"/>
    <s v="03.09"/>
    <s v="KOM"/>
    <n v="1"/>
    <n v="2196"/>
    <n v="2196"/>
    <n v="0"/>
    <n v="878.40000000000009"/>
    <x v="1"/>
  </r>
  <r>
    <n v="1"/>
    <s v="OPREMA ZA RAD"/>
    <x v="2"/>
    <s v="R-2/1539"/>
    <s v="R2"/>
    <s v="PISAČ SAMSUNG ML-2571N"/>
    <s v="03.09"/>
    <s v="KOM"/>
    <n v="1"/>
    <n v="1098"/>
    <n v="1098"/>
    <n v="0"/>
    <n v="439.20000000000005"/>
    <x v="1"/>
  </r>
  <r>
    <n v="1"/>
    <s v="OPREMA ZA RAD"/>
    <x v="2"/>
    <s v="R-2/1555"/>
    <s v="R2"/>
    <s v="PROJEKTOR OPTOMA EX774N"/>
    <s v="04.09"/>
    <s v="KOM"/>
    <n v="1"/>
    <n v="12340.3"/>
    <n v="12340.3"/>
    <n v="0"/>
    <n v="4936.12"/>
    <x v="1"/>
  </r>
  <r>
    <n v="1"/>
    <s v="OPREMA ZA RAD"/>
    <x v="2"/>
    <s v="R-2/1688"/>
    <s v="R2"/>
    <s v="MONITOR 23&quot; LA2306x"/>
    <n v="11.12"/>
    <s v="KOM"/>
    <n v="1"/>
    <n v="1457.36"/>
    <n v="1457.36"/>
    <n v="0"/>
    <n v="582.94399999999996"/>
    <x v="1"/>
  </r>
  <r>
    <n v="1"/>
    <s v="OPREMA ZA RAD"/>
    <x v="2"/>
    <s v="R-2/1689"/>
    <s v="R2"/>
    <s v="MONITOR 23&quot; LA2306x"/>
    <n v="11.12"/>
    <s v="KOM"/>
    <n v="1"/>
    <n v="1457.36"/>
    <n v="1457.36"/>
    <n v="0"/>
    <n v="582.94399999999996"/>
    <x v="1"/>
  </r>
  <r>
    <n v="1"/>
    <s v="OPREMA ZA RAD"/>
    <x v="2"/>
    <s v="R-2/1695"/>
    <s v="R2"/>
    <s v="NOTEBOOK ELITEBOOK E8770w"/>
    <n v="11.12"/>
    <s v="KOM"/>
    <n v="1"/>
    <n v="12187.5"/>
    <n v="12187.5"/>
    <n v="0"/>
    <n v="4875"/>
    <x v="1"/>
  </r>
  <r>
    <n v="1"/>
    <s v="OPREMA ZA RAD"/>
    <x v="2"/>
    <s v="R2/1714"/>
    <s v="R2"/>
    <s v="NOTEB.LENOVO THINKPAD 230"/>
    <s v="07.13"/>
    <s v="KOM"/>
    <n v="1"/>
    <n v="10320.82"/>
    <n v="8794.85"/>
    <n v="1525.97"/>
    <n v="4128.3280000000004"/>
    <x v="1"/>
  </r>
  <r>
    <n v="1"/>
    <s v="OPREMA ZA RAD"/>
    <x v="2"/>
    <s v="R-2/1715"/>
    <s v="R2"/>
    <s v="iPAD APPLE CELLULAR 64GB"/>
    <s v="07.13"/>
    <s v="KOM"/>
    <n v="1"/>
    <n v="7525"/>
    <n v="6427.6"/>
    <n v="1097.4000000000001"/>
    <n v="3010"/>
    <x v="1"/>
  </r>
  <r>
    <n v="1"/>
    <s v="OPREMA ZA RAD"/>
    <x v="2"/>
    <s v="R-2/1747"/>
    <s v="R2"/>
    <s v="NOTEBOOK PROBOOK 650G1"/>
    <n v="10.14"/>
    <s v="KOM"/>
    <n v="1"/>
    <n v="7083.95"/>
    <n v="3837.14"/>
    <n v="3246.81"/>
    <n v="3246.81"/>
    <x v="0"/>
  </r>
  <r>
    <n v="1"/>
    <s v="OPREMA ZA RAD"/>
    <x v="2"/>
    <s v="R-2/1749"/>
    <s v="R2"/>
    <s v="MONITOR 24&quot; DELL U2412M"/>
    <n v="10.14"/>
    <s v="KOM"/>
    <n v="1"/>
    <n v="1958.87"/>
    <n v="1061.06"/>
    <n v="897.81"/>
    <n v="897.81"/>
    <x v="0"/>
  </r>
  <r>
    <n v="1"/>
    <s v="OPREMA ZA RAD"/>
    <x v="2"/>
    <s v="R-3/0678"/>
    <s v="CIP"/>
    <s v="SERVER"/>
    <n v="12.03"/>
    <s v="KOM"/>
    <n v="1"/>
    <n v="12009.1"/>
    <n v="12009.1"/>
    <n v="0"/>
    <n v="4803.6400000000003"/>
    <x v="1"/>
  </r>
  <r>
    <n v="1"/>
    <s v="OPREMA ZA RAD"/>
    <x v="2"/>
    <s v="R-3/0844"/>
    <s v="R3"/>
    <s v="SCANER CANOSCAN 5200F"/>
    <s v="03.05"/>
    <s v="KOM"/>
    <n v="1"/>
    <n v="1106.44"/>
    <n v="1106.44"/>
    <n v="0"/>
    <n v="442.57600000000002"/>
    <x v="1"/>
  </r>
  <r>
    <n v="1"/>
    <s v="OPREMA ZA RAD"/>
    <x v="2"/>
    <s v="R-3/0845"/>
    <s v="R3"/>
    <s v="PISAČ LASERJET 1015"/>
    <s v="03.05"/>
    <s v="KOM"/>
    <n v="1"/>
    <n v="1919.06"/>
    <n v="1919.06"/>
    <n v="0"/>
    <n v="767.62400000000002"/>
    <x v="1"/>
  </r>
  <r>
    <n v="1"/>
    <s v="OPREMA ZA RAD"/>
    <x v="2"/>
    <s v="R-3/0885"/>
    <s v="R3"/>
    <s v="SCANER LiDE 25"/>
    <s v="02.06"/>
    <s v="KOM"/>
    <n v="1"/>
    <n v="378.2"/>
    <n v="378.2"/>
    <n v="0"/>
    <n v="151.28"/>
    <x v="1"/>
  </r>
  <r>
    <n v="1"/>
    <s v="OPREMA ZA RAD"/>
    <x v="2"/>
    <s v="R-3/0889"/>
    <s v="R3"/>
    <s v="NOTEBOOK HP COMPAQ 6320"/>
    <s v="06.06"/>
    <s v="KOM"/>
    <n v="1"/>
    <n v="11991.38"/>
    <n v="11991.38"/>
    <n v="0"/>
    <n v="4796.5519999999997"/>
    <x v="1"/>
  </r>
  <r>
    <n v="1"/>
    <s v="OPREMA ZA RAD"/>
    <x v="2"/>
    <s v="R-3/0911"/>
    <s v="R3"/>
    <s v="RAČ.INTEL D946GZIS"/>
    <s v="09.06"/>
    <s v="KOM"/>
    <n v="1"/>
    <n v="6776.07"/>
    <n v="6776.07"/>
    <n v="0"/>
    <n v="2710.4279999999999"/>
    <x v="1"/>
  </r>
  <r>
    <n v="1"/>
    <s v="OPREMA ZA RAD"/>
    <x v="2"/>
    <s v="R-3/0981"/>
    <s v="R3"/>
    <s v="MONITOR SAMSUNG 19&quot; SM940"/>
    <n v="10.07"/>
    <s v="KOM"/>
    <n v="1"/>
    <n v="1783.15"/>
    <n v="1783.15"/>
    <n v="0"/>
    <n v="713.2600000000001"/>
    <x v="1"/>
  </r>
  <r>
    <n v="1"/>
    <s v="OPREMA ZA RAD"/>
    <x v="2"/>
    <s v="R-3/0996"/>
    <s v="R3"/>
    <s v="RAČ.INTEL GMA 3100"/>
    <n v="10.08"/>
    <s v="KOM"/>
    <n v="1"/>
    <n v="6026.8"/>
    <n v="6026.8"/>
    <n v="0"/>
    <n v="2410.7200000000003"/>
    <x v="1"/>
  </r>
  <r>
    <n v="1"/>
    <s v="OPREMA ZA RAD"/>
    <x v="2"/>
    <s v="R-3/0997"/>
    <s v="R3"/>
    <s v="PISAČ SAMSUNG CLP-610ND"/>
    <n v="10.08"/>
    <s v="KOM"/>
    <n v="1"/>
    <n v="2745"/>
    <n v="2745"/>
    <n v="0"/>
    <n v="1098"/>
    <x v="1"/>
  </r>
  <r>
    <n v="1"/>
    <s v="OPREMA ZA RAD"/>
    <x v="2"/>
    <s v="R-3/1027"/>
    <s v="R3"/>
    <s v="MONITOR PHILIPS 22&quot;"/>
    <s v="07.09"/>
    <s v="KOM"/>
    <n v="1"/>
    <n v="1586"/>
    <n v="1586"/>
    <n v="0"/>
    <n v="634.40000000000009"/>
    <x v="1"/>
  </r>
  <r>
    <n v="1"/>
    <s v="OPREMA ZA RAD"/>
    <x v="2"/>
    <s v="R-3/1103"/>
    <s v="R3"/>
    <s v="HP NOTEBOOK 8100"/>
    <n v="10.1"/>
    <s v="KOM"/>
    <n v="1"/>
    <n v="7782.79"/>
    <n v="7782.79"/>
    <n v="0"/>
    <n v="3113.116"/>
    <x v="1"/>
  </r>
  <r>
    <n v="1"/>
    <s v="OPREMA ZA RAD"/>
    <x v="2"/>
    <s v="R-3/1107"/>
    <s v="R3"/>
    <s v="PISAČ LEXMARK C540N"/>
    <s v="05.11"/>
    <s v="KOM"/>
    <n v="1"/>
    <n v="1216.22"/>
    <n v="1216.22"/>
    <n v="0"/>
    <n v="486.48800000000006"/>
    <x v="1"/>
  </r>
  <r>
    <n v="1"/>
    <s v="OPREMA ZA RAD"/>
    <x v="2"/>
    <s v="R-3/1108"/>
    <s v="R3"/>
    <s v="SERVER DELLT PET110"/>
    <s v="06.11"/>
    <s v="KOM"/>
    <n v="1"/>
    <n v="6374.89"/>
    <n v="6374.89"/>
    <n v="0"/>
    <n v="2549.9560000000001"/>
    <x v="1"/>
  </r>
  <r>
    <n v="1"/>
    <s v="OPREMA ZA RAD"/>
    <x v="2"/>
    <s v="R-3/1109"/>
    <s v="R3"/>
    <s v="NOTEBOOK HP EliteBook8740"/>
    <s v="09.11"/>
    <s v="KOM"/>
    <n v="1"/>
    <n v="11375.5"/>
    <n v="11375.5"/>
    <n v="0"/>
    <n v="4550.2"/>
    <x v="1"/>
  </r>
  <r>
    <n v="1"/>
    <s v="OPREMA ZA RAD"/>
    <x v="2"/>
    <s v="R-3/1110"/>
    <s v="R3"/>
    <s v="PISAČ LEXMARK C540N"/>
    <s v="09.11"/>
    <s v="KOM"/>
    <n v="1"/>
    <n v="1216.22"/>
    <n v="1216.22"/>
    <n v="0"/>
    <n v="486.48800000000006"/>
    <x v="1"/>
  </r>
  <r>
    <n v="1"/>
    <s v="OPREMA ZA RAD"/>
    <x v="2"/>
    <s v="R-3/1114"/>
    <s v="R3"/>
    <s v="MONITOR 24&quot; DELL P2412H"/>
    <s v="03.12"/>
    <s v="KOM"/>
    <n v="1"/>
    <n v="1643.75"/>
    <n v="1643.75"/>
    <n v="0"/>
    <n v="657.5"/>
    <x v="1"/>
  </r>
  <r>
    <n v="1"/>
    <s v="OPREMA ZA RAD"/>
    <x v="2"/>
    <s v="R-3/1208"/>
    <s v="R3"/>
    <s v="NOTEBOOK PROBOOK 650 G1"/>
    <s v="08.14"/>
    <s v="KOM"/>
    <n v="1"/>
    <n v="7363.75"/>
    <n v="4295.53"/>
    <n v="3068.22"/>
    <n v="3068.22"/>
    <x v="0"/>
  </r>
  <r>
    <n v="1"/>
    <s v="OPREMA ZA RAD"/>
    <x v="2"/>
    <s v="R-3/1209"/>
    <s v="R3"/>
    <s v="RAČ.PROONE 600 G1"/>
    <s v="08.14"/>
    <s v="KOM"/>
    <n v="1"/>
    <n v="8153.75"/>
    <n v="4756.3599999999997"/>
    <n v="3397.39"/>
    <n v="3397.39"/>
    <x v="0"/>
  </r>
  <r>
    <n v="1"/>
    <s v="OPREMA ZA RAD"/>
    <x v="2"/>
    <s v="R-3/1211"/>
    <s v="R3"/>
    <s v="NOTEBOOK PROBOOK 650 G1"/>
    <s v="08.14"/>
    <s v="KOM"/>
    <n v="1"/>
    <n v="7636.75"/>
    <n v="4454.78"/>
    <n v="3181.97"/>
    <n v="3181.97"/>
    <x v="0"/>
  </r>
  <r>
    <n v="1"/>
    <s v="OPREMA ZA RAD"/>
    <x v="2"/>
    <s v="R-3/1266"/>
    <s v="R3"/>
    <s v="NOTEBOOK HP 650 G1"/>
    <n v="12.15"/>
    <s v="KOM"/>
    <n v="1"/>
    <n v="6945.5"/>
    <n v="1736.38"/>
    <n v="5209.12"/>
    <n v="5209.12"/>
    <x v="0"/>
  </r>
  <r>
    <n v="1"/>
    <s v="OPREMA ZA RAD"/>
    <x v="2"/>
    <s v="R-3/1267"/>
    <s v="R3"/>
    <s v="MONITOR HP 24&quot;"/>
    <n v="12.15"/>
    <s v="KOM"/>
    <n v="1"/>
    <n v="2640.49"/>
    <n v="660.12"/>
    <n v="1980.37"/>
    <n v="1980.37"/>
    <x v="0"/>
  </r>
  <r>
    <n v="1"/>
    <s v="OPREMA ZA RAD"/>
    <x v="2"/>
    <s v="R-5/0281"/>
    <s v="R5"/>
    <s v="RAČUNALO MB INTEL DP35DPM"/>
    <s v="07.08"/>
    <s v="KOM"/>
    <n v="1"/>
    <n v="5415.16"/>
    <n v="5415.16"/>
    <n v="0"/>
    <n v="2166.0639999999999"/>
    <x v="1"/>
  </r>
  <r>
    <n v="1"/>
    <s v="OPREMA ZA RAD"/>
    <x v="2"/>
    <s v="R-5/0303"/>
    <s v="R5"/>
    <s v="PROJEKTOR OPTOMA EX762"/>
    <s v="05.10"/>
    <s v="KOM"/>
    <n v="1"/>
    <n v="12072.5"/>
    <n v="12072.5"/>
    <n v="0"/>
    <n v="4829"/>
    <x v="1"/>
  </r>
  <r>
    <n v="1"/>
    <s v="OPREMA ZA RAD"/>
    <x v="2"/>
    <s v="R-6/0176"/>
    <s v="R6"/>
    <s v="MONITOR 23&quot; DELL U2312HM"/>
    <n v="10.130000000000001"/>
    <s v="KOM"/>
    <n v="1"/>
    <n v="1481.25"/>
    <n v="1172.6500000000001"/>
    <n v="308.60000000000002"/>
    <n v="592.5"/>
    <x v="1"/>
  </r>
  <r>
    <n v="1"/>
    <s v="OPREMA ZA RAD"/>
    <x v="2"/>
    <s v="R60180"/>
    <s v="R6"/>
    <s v="NOTEBOOK 650 G1"/>
    <n v="11.14"/>
    <s v="KOM"/>
    <n v="1"/>
    <n v="7363.75"/>
    <n v="3835.29"/>
    <n v="3528.46"/>
    <n v="3528.46"/>
    <x v="0"/>
  </r>
  <r>
    <n v="1"/>
    <s v="OPREMA ZA RAD"/>
    <x v="2"/>
    <s v="05/0793"/>
    <s v="05"/>
    <s v="PLOTER-DESING JET 800HP"/>
    <s v="03.02"/>
    <s v="KOM"/>
    <n v="1"/>
    <n v="56210.28"/>
    <n v="56210.28"/>
    <n v="0"/>
    <n v="22484.112000000001"/>
    <x v="1"/>
  </r>
  <r>
    <n v="1"/>
    <s v="OPREMA ZA RAD"/>
    <x v="2"/>
    <s v="05/0849"/>
    <s v="05"/>
    <s v="NOŽ ZA HP-PLOTER"/>
    <s v="06.02"/>
    <s v="KOM"/>
    <n v="1"/>
    <n v="7808"/>
    <n v="7808"/>
    <n v="0"/>
    <n v="3123.2000000000003"/>
    <x v="1"/>
  </r>
  <r>
    <n v="1"/>
    <s v="OPREMA ZA RAD"/>
    <x v="2"/>
    <s v="05/0865"/>
    <s v="05"/>
    <s v="PISAČ MREŽNI LASERSKI A4"/>
    <s v="08.02"/>
    <s v="KOM"/>
    <n v="1"/>
    <n v="5586.38"/>
    <n v="5586.38"/>
    <n v="0"/>
    <n v="2234.5520000000001"/>
    <x v="1"/>
  </r>
  <r>
    <n v="1"/>
    <s v="OPREMA ZA RAD"/>
    <x v="2"/>
    <s v="05/0867"/>
    <s v="CIP"/>
    <s v="MONITOR SAMSUNG 17&quot;(SERVE"/>
    <s v="03.03"/>
    <s v="KOM"/>
    <n v="1"/>
    <n v="1564.38"/>
    <n v="1564.38"/>
    <n v="0"/>
    <n v="625.75200000000007"/>
    <x v="1"/>
  </r>
  <r>
    <n v="1"/>
    <s v="OPREMA ZA RAD"/>
    <x v="2"/>
    <s v="05/0897"/>
    <s v="CIP"/>
    <s v="RAČUNALO PENTIUM 4(SERVE"/>
    <s v="09.03"/>
    <s v="KOM"/>
    <n v="1"/>
    <n v="12168.46"/>
    <n v="12168.46"/>
    <n v="0"/>
    <n v="4867.384"/>
    <x v="1"/>
  </r>
  <r>
    <n v="1"/>
    <s v="OPREMA ZA RAD"/>
    <x v="2"/>
    <s v="05/0898"/>
    <s v="05"/>
    <s v="RAČUNALO (MZ)"/>
    <s v="03.03"/>
    <s v="KOM"/>
    <n v="1"/>
    <n v="5955"/>
    <n v="5955"/>
    <n v="0"/>
    <n v="2382"/>
    <x v="1"/>
  </r>
  <r>
    <n v="1"/>
    <s v="OPREMA ZA RAD"/>
    <x v="2"/>
    <s v="05/0899"/>
    <s v="05"/>
    <s v="MONITOR 17&quot; (MZ)"/>
    <s v="03.03"/>
    <s v="KOM"/>
    <n v="1"/>
    <n v="3500"/>
    <n v="3500"/>
    <n v="0"/>
    <n v="1400"/>
    <x v="1"/>
  </r>
  <r>
    <n v="1"/>
    <s v="OPREMA ZA RAD"/>
    <x v="2"/>
    <s v="05/0900"/>
    <s v="05"/>
    <s v="RAČUNALO (MZ)"/>
    <s v="03.03"/>
    <s v="KOM"/>
    <n v="1"/>
    <n v="6308.8"/>
    <n v="6308.8"/>
    <n v="0"/>
    <n v="2523.5200000000004"/>
    <x v="1"/>
  </r>
  <r>
    <n v="1"/>
    <s v="OPREMA ZA RAD"/>
    <x v="2"/>
    <s v="05/0901"/>
    <s v="05"/>
    <s v="MONITOR 17&quot; (MZ)"/>
    <s v="03.03"/>
    <s v="KOM"/>
    <n v="1"/>
    <n v="3500"/>
    <n v="3500"/>
    <n v="0"/>
    <n v="1400"/>
    <x v="1"/>
  </r>
  <r>
    <n v="1"/>
    <s v="OPREMA ZA RAD"/>
    <x v="2"/>
    <s v="05/0902"/>
    <s v="05"/>
    <s v="RAČUNALO (MZ)"/>
    <s v="03.03"/>
    <s v="KOM"/>
    <n v="1"/>
    <n v="6308.8"/>
    <n v="6308.8"/>
    <n v="0"/>
    <n v="2523.5200000000004"/>
    <x v="1"/>
  </r>
  <r>
    <n v="1"/>
    <s v="OPREMA ZA RAD"/>
    <x v="2"/>
    <s v="05/0903"/>
    <s v="05"/>
    <s v="MONITOR 17&quot; (MZ)"/>
    <s v="03.03"/>
    <s v="KOM"/>
    <n v="1"/>
    <n v="3500"/>
    <n v="3500"/>
    <n v="0"/>
    <n v="1400"/>
    <x v="1"/>
  </r>
  <r>
    <n v="1"/>
    <s v="OPREMA ZA RAD"/>
    <x v="2"/>
    <s v="05/0904"/>
    <s v="05"/>
    <s v="RAČUNALO (MZ)"/>
    <s v="03.03"/>
    <s v="KOM"/>
    <n v="1"/>
    <n v="6308.8"/>
    <n v="6308.8"/>
    <n v="0"/>
    <n v="2523.5200000000004"/>
    <x v="1"/>
  </r>
  <r>
    <n v="1"/>
    <s v="OPREMA ZA RAD"/>
    <x v="2"/>
    <s v="05/0905"/>
    <s v="05"/>
    <s v="MONITOR 17&quot; (MZ)"/>
    <s v="03.03"/>
    <s v="KOM"/>
    <n v="1"/>
    <n v="3500"/>
    <n v="3500"/>
    <n v="0"/>
    <n v="1400"/>
    <x v="1"/>
  </r>
  <r>
    <n v="1"/>
    <s v="OPREMA ZA RAD"/>
    <x v="2"/>
    <s v="05/0906"/>
    <s v="05"/>
    <s v="RAČUNALO (MZ)"/>
    <s v="03.03"/>
    <s v="KOM"/>
    <n v="1"/>
    <n v="5955"/>
    <n v="5955"/>
    <n v="0"/>
    <n v="2382"/>
    <x v="1"/>
  </r>
  <r>
    <n v="1"/>
    <s v="OPREMA ZA RAD"/>
    <x v="2"/>
    <s v="05/0907"/>
    <s v="05"/>
    <s v="MONITOR 17&quot; (MZ)"/>
    <s v="03.03"/>
    <s v="KOM"/>
    <n v="1"/>
    <n v="3500"/>
    <n v="3500"/>
    <n v="0"/>
    <n v="1400"/>
    <x v="1"/>
  </r>
  <r>
    <n v="1"/>
    <s v="OPREMA ZA RAD"/>
    <x v="2"/>
    <s v="05/0908"/>
    <s v="05"/>
    <s v="RAČUNALO (MZ)"/>
    <s v="03.03"/>
    <s v="KOM"/>
    <n v="1"/>
    <n v="6308.8"/>
    <n v="6308.8"/>
    <n v="0"/>
    <n v="2523.5200000000004"/>
    <x v="1"/>
  </r>
  <r>
    <n v="1"/>
    <s v="OPREMA ZA RAD"/>
    <x v="2"/>
    <s v="05/0909"/>
    <s v="05"/>
    <s v="MONITOR 17&quot; (MZ)"/>
    <s v="03.03"/>
    <s v="KOM"/>
    <n v="1"/>
    <n v="3500"/>
    <n v="3500"/>
    <n v="0"/>
    <n v="1400"/>
    <x v="1"/>
  </r>
  <r>
    <n v="1"/>
    <s v="OPREMA ZA RAD"/>
    <x v="2"/>
    <s v="05/0910"/>
    <s v="RC"/>
    <s v="RAČUNALO (MZ)"/>
    <s v="03.03"/>
    <s v="KOM"/>
    <n v="1"/>
    <n v="6308.8"/>
    <n v="6308.8"/>
    <n v="0"/>
    <n v="2523.5200000000004"/>
    <x v="1"/>
  </r>
  <r>
    <n v="1"/>
    <s v="OPREMA ZA RAD"/>
    <x v="2"/>
    <s v="05/0911"/>
    <s v="05"/>
    <s v="MONITOR 17&quot; (MZ)"/>
    <s v="03.03"/>
    <s v="KOM"/>
    <n v="1"/>
    <n v="3500"/>
    <n v="3500"/>
    <n v="0"/>
    <n v="1400"/>
    <x v="1"/>
  </r>
  <r>
    <n v="1"/>
    <s v="OPREMA ZA RAD"/>
    <x v="2"/>
    <s v="05/0912"/>
    <s v="05"/>
    <s v="RAČUNALO (MZ)"/>
    <s v="03.03"/>
    <s v="KOM"/>
    <n v="1"/>
    <n v="6308.8"/>
    <n v="6308.8"/>
    <n v="0"/>
    <n v="2523.5200000000004"/>
    <x v="1"/>
  </r>
  <r>
    <n v="1"/>
    <s v="OPREMA ZA RAD"/>
    <x v="2"/>
    <s v="05/0913"/>
    <s v="G9"/>
    <s v="MONITOR 17&quot; (MZ)"/>
    <s v="03.03"/>
    <s v="KOM"/>
    <n v="1"/>
    <n v="3500"/>
    <n v="3500"/>
    <n v="0"/>
    <n v="1400"/>
    <x v="1"/>
  </r>
  <r>
    <n v="1"/>
    <s v="OPREMA ZA RAD"/>
    <x v="2"/>
    <s v="05/0914"/>
    <s v="05"/>
    <s v="RAČUNALO (MZ)"/>
    <s v="03.03"/>
    <s v="KOM"/>
    <n v="1"/>
    <n v="6308.8"/>
    <n v="6308.8"/>
    <n v="0"/>
    <n v="2523.5200000000004"/>
    <x v="1"/>
  </r>
  <r>
    <n v="1"/>
    <s v="OPREMA ZA RAD"/>
    <x v="2"/>
    <s v="05/0915"/>
    <s v="05"/>
    <s v="MONITOR 17&quot; (MZ)"/>
    <s v="03.03"/>
    <s v="KOM"/>
    <n v="1"/>
    <n v="3500"/>
    <n v="3500"/>
    <n v="0"/>
    <n v="1400"/>
    <x v="1"/>
  </r>
  <r>
    <n v="1"/>
    <s v="OPREMA ZA RAD"/>
    <x v="2"/>
    <s v="05/0916"/>
    <s v="05"/>
    <s v="RAČUNALO (MZ)"/>
    <s v="03.03"/>
    <s v="KOM"/>
    <n v="1"/>
    <n v="6308.8"/>
    <n v="6308.8"/>
    <n v="0"/>
    <n v="2523.5200000000004"/>
    <x v="1"/>
  </r>
  <r>
    <n v="1"/>
    <s v="OPREMA ZA RAD"/>
    <x v="2"/>
    <s v="05/0917"/>
    <s v="05"/>
    <s v="MONITOR 17&quot; (MZ)"/>
    <s v="03.03"/>
    <s v="KOM"/>
    <n v="1"/>
    <n v="3500"/>
    <n v="3500"/>
    <n v="0"/>
    <n v="1400"/>
    <x v="1"/>
  </r>
  <r>
    <n v="1"/>
    <s v="OPREMA ZA RAD"/>
    <x v="2"/>
    <s v="05/0918"/>
    <s v="05"/>
    <s v="RAČUNALO (MZ)"/>
    <s v="03.03"/>
    <s v="KOM"/>
    <n v="1"/>
    <n v="6308.8"/>
    <n v="6308.8"/>
    <n v="0"/>
    <n v="2523.5200000000004"/>
    <x v="1"/>
  </r>
  <r>
    <n v="1"/>
    <s v="OPREMA ZA RAD"/>
    <x v="2"/>
    <s v="05/0919"/>
    <s v="05"/>
    <s v="MONITOR 17&quot; (MZ)"/>
    <s v="03.03"/>
    <s v="KOM"/>
    <n v="1"/>
    <n v="3500"/>
    <n v="3500"/>
    <n v="0"/>
    <n v="1400"/>
    <x v="1"/>
  </r>
  <r>
    <n v="1"/>
    <s v="OPREMA ZA RAD"/>
    <x v="2"/>
    <s v="05/0920"/>
    <s v="05"/>
    <s v="RAČUNALO (MZ)"/>
    <s v="03.03"/>
    <s v="KOM"/>
    <n v="1"/>
    <n v="6308.8"/>
    <n v="6308.8"/>
    <n v="0"/>
    <n v="2523.5200000000004"/>
    <x v="1"/>
  </r>
  <r>
    <n v="1"/>
    <s v="OPREMA ZA RAD"/>
    <x v="2"/>
    <s v="05/0922"/>
    <s v="05"/>
    <s v="RAČUNALO (MZ)"/>
    <s v="03.03"/>
    <s v="KOM"/>
    <n v="1"/>
    <n v="6308.8"/>
    <n v="6308.8"/>
    <n v="0"/>
    <n v="2523.5200000000004"/>
    <x v="1"/>
  </r>
  <r>
    <n v="1"/>
    <s v="OPREMA ZA RAD"/>
    <x v="2"/>
    <s v="05/0923"/>
    <s v="05"/>
    <s v="MONITOR 17&quot; (MZ)"/>
    <s v="03.03"/>
    <s v="KOM"/>
    <n v="1"/>
    <n v="3500"/>
    <n v="3500"/>
    <n v="0"/>
    <n v="1400"/>
    <x v="1"/>
  </r>
  <r>
    <n v="1"/>
    <s v="OPREMA ZA RAD"/>
    <x v="2"/>
    <s v="05/0924"/>
    <s v="05"/>
    <s v="RAČUNALO (MZ)"/>
    <s v="03.03"/>
    <s v="KOM"/>
    <n v="1"/>
    <n v="6308.8"/>
    <n v="6308.8"/>
    <n v="0"/>
    <n v="2523.5200000000004"/>
    <x v="1"/>
  </r>
  <r>
    <n v="1"/>
    <s v="OPREMA ZA RAD"/>
    <x v="2"/>
    <s v="05/0925"/>
    <s v="05"/>
    <s v="MONITOR 17&quot; (MZ)"/>
    <s v="03.03"/>
    <s v="KOM"/>
    <n v="1"/>
    <n v="3500"/>
    <n v="3500"/>
    <n v="0"/>
    <n v="1400"/>
    <x v="1"/>
  </r>
  <r>
    <n v="1"/>
    <s v="OPREMA ZA RAD"/>
    <x v="2"/>
    <s v="05/0926"/>
    <s v="05"/>
    <s v="RAČUNALO (MZ)"/>
    <s v="03.03"/>
    <s v="KOM"/>
    <n v="1"/>
    <n v="5955"/>
    <n v="5955"/>
    <n v="0"/>
    <n v="2382"/>
    <x v="1"/>
  </r>
  <r>
    <n v="1"/>
    <s v="OPREMA ZA RAD"/>
    <x v="2"/>
    <s v="05/0927"/>
    <s v="05"/>
    <s v="MONITOR 17&quot; (MZ)"/>
    <s v="03.03"/>
    <s v="KOM"/>
    <n v="1"/>
    <n v="3500"/>
    <n v="3500"/>
    <n v="0"/>
    <n v="1400"/>
    <x v="1"/>
  </r>
  <r>
    <n v="1"/>
    <s v="OPREMA ZA RAD"/>
    <x v="2"/>
    <s v="05/0928"/>
    <s v="05"/>
    <s v="RAČUNALO (MZ)"/>
    <s v="03.03"/>
    <s v="KOM"/>
    <n v="1"/>
    <n v="6308.8"/>
    <n v="6308.8"/>
    <n v="0"/>
    <n v="2523.5200000000004"/>
    <x v="1"/>
  </r>
  <r>
    <n v="1"/>
    <s v="OPREMA ZA RAD"/>
    <x v="2"/>
    <s v="05/0929"/>
    <s v="05"/>
    <s v="MONITOR 17&quot; (MZ)"/>
    <s v="03.03"/>
    <s v="KOM"/>
    <n v="1"/>
    <n v="3500"/>
    <n v="3500"/>
    <n v="0"/>
    <n v="1400"/>
    <x v="1"/>
  </r>
  <r>
    <n v="1"/>
    <s v="OPREMA ZA RAD"/>
    <x v="2"/>
    <s v="05/0930"/>
    <s v="05"/>
    <s v="RAČUNALO (MZ)"/>
    <s v="03.03"/>
    <s v="KOM"/>
    <n v="1"/>
    <n v="6308.8"/>
    <n v="6308.8"/>
    <n v="0"/>
    <n v="2523.5200000000004"/>
    <x v="1"/>
  </r>
  <r>
    <n v="1"/>
    <s v="OPREMA ZA RAD"/>
    <x v="2"/>
    <s v="05/0931"/>
    <s v="05"/>
    <s v="MONITOR 17&quot; (MZ)"/>
    <s v="03.03"/>
    <s v="KOM"/>
    <n v="1"/>
    <n v="3500"/>
    <n v="3500"/>
    <n v="0"/>
    <n v="1400"/>
    <x v="1"/>
  </r>
  <r>
    <n v="1"/>
    <s v="OPREMA ZA RAD"/>
    <x v="2"/>
    <s v="05/0961"/>
    <s v="05"/>
    <s v="PROJEKTOR LCD"/>
    <n v="11.03"/>
    <s v="KOM"/>
    <n v="1"/>
    <n v="28421.61"/>
    <n v="28421.61"/>
    <n v="0"/>
    <n v="11368.644"/>
    <x v="1"/>
  </r>
  <r>
    <n v="1"/>
    <s v="OPREMA ZA RAD"/>
    <x v="2"/>
    <s v="05/0962"/>
    <s v="RC"/>
    <s v="PROJEKTOR LCD EPSON 730"/>
    <s v="09.03"/>
    <s v="KOM"/>
    <n v="1"/>
    <n v="16648.12"/>
    <n v="16648.12"/>
    <n v="0"/>
    <n v="6659.2479999999996"/>
    <x v="1"/>
  </r>
  <r>
    <n v="1"/>
    <s v="OPREMA ZA RAD"/>
    <x v="2"/>
    <s v="05/0989"/>
    <s v="05"/>
    <s v="PISAČ A3 COLOR+ladica5500"/>
    <s v="01.04"/>
    <s v="KOM"/>
    <n v="1"/>
    <n v="44312.84"/>
    <n v="44312.84"/>
    <n v="0"/>
    <n v="17725.135999999999"/>
    <x v="1"/>
  </r>
  <r>
    <n v="1"/>
    <s v="OPREMA ZA RAD"/>
    <x v="2"/>
    <s v="05/1036"/>
    <s v="05"/>
    <s v="PISAČ MREŽNI SAMSUNG ML"/>
    <s v="08.04"/>
    <s v="KOM"/>
    <n v="1"/>
    <n v="2310"/>
    <n v="2310"/>
    <n v="0"/>
    <n v="924"/>
    <x v="1"/>
  </r>
  <r>
    <n v="1"/>
    <s v="OPREMA ZA RAD"/>
    <x v="2"/>
    <s v="05/1068"/>
    <s v="05"/>
    <s v="RAČUNALO PENTIUM 4 530"/>
    <s v="04.05"/>
    <s v="KOM"/>
    <n v="1"/>
    <n v="5423.74"/>
    <n v="5423.74"/>
    <n v="0"/>
    <n v="2169.4960000000001"/>
    <x v="1"/>
  </r>
  <r>
    <n v="1"/>
    <s v="OPREMA ZA RAD"/>
    <x v="2"/>
    <s v="05/1069"/>
    <s v="05"/>
    <s v="MONITOR LCD PHILIPS 17&quot;"/>
    <s v="04.05"/>
    <s v="KOM"/>
    <n v="1"/>
    <n v="2525.4"/>
    <n v="2525.4"/>
    <n v="0"/>
    <n v="1010.1600000000001"/>
    <x v="1"/>
  </r>
  <r>
    <n v="1"/>
    <s v="OPREMA ZA RAD"/>
    <x v="2"/>
    <s v="05/1070"/>
    <s v="05"/>
    <s v="PROJEKTOR TOSHIBA TDP T90"/>
    <s v="04.05"/>
    <s v="KOM"/>
    <n v="1"/>
    <n v="17821.150000000001"/>
    <n v="17821.150000000001"/>
    <n v="0"/>
    <n v="7128.4600000000009"/>
    <x v="1"/>
  </r>
  <r>
    <n v="1"/>
    <s v="OPREMA ZA RAD"/>
    <x v="2"/>
    <s v="05/1072"/>
    <s v="05"/>
    <s v="ORMARIĆ KOMPJUTERSKI"/>
    <s v="04.05"/>
    <s v="KOM"/>
    <n v="1"/>
    <n v="2940.2"/>
    <n v="2940.2"/>
    <n v="0"/>
    <n v="1176.08"/>
    <x v="1"/>
  </r>
  <r>
    <n v="1"/>
    <s v="OPREMA ZA RAD"/>
    <x v="2"/>
    <s v="05/1079"/>
    <s v="CIP"/>
    <s v="DISK PRIJEN.ZA BACKUP"/>
    <s v="01.05"/>
    <s v="KOM"/>
    <n v="1"/>
    <n v="934.76"/>
    <n v="934.76"/>
    <n v="0"/>
    <n v="373.904"/>
    <x v="1"/>
  </r>
  <r>
    <n v="1"/>
    <s v="OPREMA ZA RAD"/>
    <x v="2"/>
    <s v="05/1084"/>
    <s v="CIP"/>
    <s v="PORTREPLIKATOR HP*PA286A"/>
    <s v="09.05"/>
    <s v="KOM"/>
    <n v="1"/>
    <n v="1156.56"/>
    <n v="1156.56"/>
    <n v="0"/>
    <n v="462.62400000000002"/>
    <x v="1"/>
  </r>
  <r>
    <n v="1"/>
    <s v="OPREMA ZA RAD"/>
    <x v="2"/>
    <s v="05/1087"/>
    <s v="CIP"/>
    <s v="STALAK ZA PORTREPLIKATOR"/>
    <s v="09.05"/>
    <s v="KOM"/>
    <n v="1"/>
    <n v="689.3"/>
    <n v="689.3"/>
    <n v="0"/>
    <n v="275.71999999999997"/>
    <x v="1"/>
  </r>
  <r>
    <n v="1"/>
    <s v="OPREMA ZA RAD"/>
    <x v="2"/>
    <s v="05/1090"/>
    <s v="CIP"/>
    <s v="STALAK ZA PORTREPLIKATOR"/>
    <s v="09.05"/>
    <s v="KOM"/>
    <n v="1"/>
    <n v="689.3"/>
    <n v="689.3"/>
    <n v="0"/>
    <n v="275.71999999999997"/>
    <x v="1"/>
  </r>
  <r>
    <n v="1"/>
    <s v="OPREMA ZA RAD"/>
    <x v="2"/>
    <s v="05/1148"/>
    <s v="05"/>
    <s v="MONITOR LCD PHILIPS 17&quot;"/>
    <n v="12.05"/>
    <s v="KOM"/>
    <n v="1"/>
    <n v="2342.4"/>
    <n v="2342.4"/>
    <n v="0"/>
    <n v="936.96"/>
    <x v="1"/>
  </r>
  <r>
    <n v="1"/>
    <s v="OPREMA ZA RAD"/>
    <x v="2"/>
    <s v="05/1149"/>
    <s v="05"/>
    <s v="PROJEKTOR LCD LP820"/>
    <n v="12.05"/>
    <s v="KOM"/>
    <n v="1"/>
    <n v="31749.279999999999"/>
    <n v="31749.279999999999"/>
    <n v="0"/>
    <n v="12699.712"/>
    <x v="1"/>
  </r>
  <r>
    <n v="1"/>
    <s v="OPREMA ZA RAD"/>
    <x v="2"/>
    <s v="05/1150"/>
    <s v="05"/>
    <s v="RAČUNALO MB INTEL D945"/>
    <s v="02.06"/>
    <s v="KOM"/>
    <n v="1"/>
    <n v="7934.14"/>
    <n v="7934.14"/>
    <n v="0"/>
    <n v="3173.6560000000004"/>
    <x v="1"/>
  </r>
  <r>
    <n v="1"/>
    <s v="OPREMA ZA RAD"/>
    <x v="2"/>
    <s v="05/1152"/>
    <s v="05"/>
    <s v="PISAČ HP DJ 9800D"/>
    <s v="02.06"/>
    <s v="KOM"/>
    <n v="1"/>
    <n v="4440.8"/>
    <n v="4440.8"/>
    <n v="0"/>
    <n v="1776.3200000000002"/>
    <x v="1"/>
  </r>
  <r>
    <n v="1"/>
    <s v="OPREMA ZA RAD"/>
    <x v="2"/>
    <s v="05/1159"/>
    <s v="05"/>
    <s v="RAČUNALO PENTIUM 4 640"/>
    <s v="03.06"/>
    <s v="KOM"/>
    <n v="1"/>
    <n v="5722.97"/>
    <n v="5722.97"/>
    <n v="0"/>
    <n v="2289.1880000000001"/>
    <x v="1"/>
  </r>
  <r>
    <n v="1"/>
    <s v="OPREMA ZA RAD"/>
    <x v="2"/>
    <s v="05/1160"/>
    <s v="05"/>
    <s v="RAČUNALO PENTIUM 4 640"/>
    <s v="03.06"/>
    <s v="KOM"/>
    <n v="1"/>
    <n v="5722.97"/>
    <n v="5722.97"/>
    <n v="0"/>
    <n v="2289.1880000000001"/>
    <x v="1"/>
  </r>
  <r>
    <n v="1"/>
    <s v="OPREMA ZA RAD"/>
    <x v="2"/>
    <s v="05/1161"/>
    <s v="05"/>
    <s v="RAČUNALO PENTIUM 4 640"/>
    <s v="03.06"/>
    <s v="KOM"/>
    <n v="1"/>
    <n v="5722.97"/>
    <n v="5722.97"/>
    <n v="0"/>
    <n v="2289.1880000000001"/>
    <x v="1"/>
  </r>
  <r>
    <n v="1"/>
    <s v="OPREMA ZA RAD"/>
    <x v="2"/>
    <s v="05/1162"/>
    <s v="05"/>
    <s v="MONITOR SAMSUNG 17&quot;"/>
    <s v="03.06"/>
    <s v="KOM"/>
    <n v="1"/>
    <n v="2000"/>
    <n v="2000"/>
    <n v="0"/>
    <n v="800"/>
    <x v="1"/>
  </r>
  <r>
    <n v="1"/>
    <s v="OPREMA ZA RAD"/>
    <x v="2"/>
    <s v="05/1174"/>
    <s v="05"/>
    <s v="RAČ.KONČAR VLATKA/MZ"/>
    <s v="08.06"/>
    <s v="KOM"/>
    <n v="1"/>
    <n v="6766.8"/>
    <n v="6766.8"/>
    <n v="0"/>
    <n v="2706.7200000000003"/>
    <x v="1"/>
  </r>
  <r>
    <n v="1"/>
    <s v="OPREMA ZA RAD"/>
    <x v="2"/>
    <s v="05/1175"/>
    <s v="05"/>
    <s v="MONITOR LCD 17&quot;(KONČAR)MZ"/>
    <s v="08.06"/>
    <s v="KOM"/>
    <n v="1"/>
    <n v="1700"/>
    <n v="1700"/>
    <n v="0"/>
    <n v="680"/>
    <x v="1"/>
  </r>
  <r>
    <n v="1"/>
    <s v="OPREMA ZA RAD"/>
    <x v="2"/>
    <s v="05/1176"/>
    <s v="05"/>
    <s v="RAČ.KONČAR VLATKA/MZ"/>
    <s v="08.06"/>
    <s v="KOM"/>
    <n v="1"/>
    <n v="6766.8"/>
    <n v="6766.8"/>
    <n v="0"/>
    <n v="2706.7200000000003"/>
    <x v="1"/>
  </r>
  <r>
    <n v="1"/>
    <s v="OPREMA ZA RAD"/>
    <x v="2"/>
    <s v="05/1177"/>
    <s v="05"/>
    <s v="MONITOR LCD 17&quot;(KONČAR)MZ"/>
    <s v="08.06"/>
    <s v="KOM"/>
    <n v="1"/>
    <n v="1700"/>
    <n v="1700"/>
    <n v="0"/>
    <n v="680"/>
    <x v="1"/>
  </r>
  <r>
    <n v="1"/>
    <s v="OPREMA ZA RAD"/>
    <x v="2"/>
    <s v="05/1178"/>
    <s v="05"/>
    <s v="RAČ.KONČAR VLATKA/MZ"/>
    <s v="08.06"/>
    <s v="KOM"/>
    <n v="1"/>
    <n v="6766.8"/>
    <n v="6766.8"/>
    <n v="0"/>
    <n v="2706.7200000000003"/>
    <x v="1"/>
  </r>
  <r>
    <n v="1"/>
    <s v="OPREMA ZA RAD"/>
    <x v="2"/>
    <s v="05/1179"/>
    <s v="05"/>
    <s v="MONITOR LCD 17&quot;(KONČAR)MZ"/>
    <s v="08.06"/>
    <s v="KOM"/>
    <n v="1"/>
    <n v="1700"/>
    <n v="1700"/>
    <n v="0"/>
    <n v="680"/>
    <x v="1"/>
  </r>
  <r>
    <n v="1"/>
    <s v="OPREMA ZA RAD"/>
    <x v="2"/>
    <s v="05/1180"/>
    <s v="05"/>
    <s v="RAČ.KONČAR VLATKA/MZ"/>
    <s v="08.06"/>
    <s v="KOM"/>
    <n v="1"/>
    <n v="6766.8"/>
    <n v="6766.8"/>
    <n v="0"/>
    <n v="2706.7200000000003"/>
    <x v="1"/>
  </r>
  <r>
    <n v="1"/>
    <s v="OPREMA ZA RAD"/>
    <x v="2"/>
    <s v="05/1181"/>
    <s v="05"/>
    <s v="MONITOR LCD 17&quot;(KONČAR)MZ"/>
    <s v="08.06"/>
    <s v="KOM"/>
    <n v="1"/>
    <n v="1700"/>
    <n v="1700"/>
    <n v="0"/>
    <n v="680"/>
    <x v="1"/>
  </r>
  <r>
    <n v="1"/>
    <s v="OPREMA ZA RAD"/>
    <x v="2"/>
    <s v="05/1182"/>
    <s v="05"/>
    <s v="RAČ.KONČAR VLATKA/MZ"/>
    <s v="08.06"/>
    <s v="KOM"/>
    <n v="1"/>
    <n v="6766.8"/>
    <n v="6766.8"/>
    <n v="0"/>
    <n v="2706.7200000000003"/>
    <x v="1"/>
  </r>
  <r>
    <n v="1"/>
    <s v="OPREMA ZA RAD"/>
    <x v="2"/>
    <s v="05/1183"/>
    <s v="05"/>
    <s v="MONITOR LCD 17&quot;(KONČAR)MZ"/>
    <s v="08.06"/>
    <s v="KOM"/>
    <n v="1"/>
    <n v="1700"/>
    <n v="1700"/>
    <n v="0"/>
    <n v="680"/>
    <x v="1"/>
  </r>
  <r>
    <n v="1"/>
    <s v="OPREMA ZA RAD"/>
    <x v="2"/>
    <s v="05/1184"/>
    <s v="05"/>
    <s v="RAČ.KONČAR VLATKA/MZ"/>
    <s v="08.06"/>
    <s v="KOM"/>
    <n v="1"/>
    <n v="6766.8"/>
    <n v="6766.8"/>
    <n v="0"/>
    <n v="2706.7200000000003"/>
    <x v="1"/>
  </r>
  <r>
    <n v="1"/>
    <s v="OPREMA ZA RAD"/>
    <x v="2"/>
    <s v="05/1185"/>
    <s v="05"/>
    <s v="MONITOR LCD 17&quot;(KONČAR)MZ"/>
    <s v="08.06"/>
    <s v="KOM"/>
    <n v="1"/>
    <n v="1700"/>
    <n v="1700"/>
    <n v="0"/>
    <n v="680"/>
    <x v="1"/>
  </r>
  <r>
    <n v="1"/>
    <s v="OPREMA ZA RAD"/>
    <x v="2"/>
    <s v="05/1186"/>
    <s v="05"/>
    <s v="RAČ.KONČAR VLATKA/MZ"/>
    <s v="08.06"/>
    <s v="KOM"/>
    <n v="1"/>
    <n v="6766.8"/>
    <n v="6766.8"/>
    <n v="0"/>
    <n v="2706.7200000000003"/>
    <x v="1"/>
  </r>
  <r>
    <n v="1"/>
    <s v="OPREMA ZA RAD"/>
    <x v="2"/>
    <s v="05/1187"/>
    <s v="05"/>
    <s v="MONITOR LCD 17&quot;(KONČAR)MZ"/>
    <s v="08.06"/>
    <s v="KOM"/>
    <n v="1"/>
    <n v="1700"/>
    <n v="1700"/>
    <n v="0"/>
    <n v="680"/>
    <x v="1"/>
  </r>
  <r>
    <n v="1"/>
    <s v="OPREMA ZA RAD"/>
    <x v="2"/>
    <s v="05/1189"/>
    <s v="05"/>
    <s v="MONITOR LCD 17&quot;(KONČAR)MZ"/>
    <s v="08.06"/>
    <s v="KOM"/>
    <n v="1"/>
    <n v="1700"/>
    <n v="1700"/>
    <n v="0"/>
    <n v="680"/>
    <x v="1"/>
  </r>
  <r>
    <n v="1"/>
    <s v="OPREMA ZA RAD"/>
    <x v="2"/>
    <s v="05/1191"/>
    <s v="05"/>
    <s v="PROJEKTOR EPSON S3"/>
    <s v="07.06"/>
    <s v="KOM"/>
    <n v="1"/>
    <n v="9305.18"/>
    <n v="9305.18"/>
    <n v="0"/>
    <n v="3722.0720000000001"/>
    <x v="1"/>
  </r>
  <r>
    <n v="1"/>
    <s v="OPREMA ZA RAD"/>
    <x v="2"/>
    <s v="05/1192"/>
    <s v="05"/>
    <s v="RAČUNALO INTEL D945GTPL"/>
    <s v="09.06"/>
    <s v="KOM"/>
    <n v="1"/>
    <n v="5369.78"/>
    <n v="5369.78"/>
    <n v="0"/>
    <n v="2147.9119999999998"/>
    <x v="1"/>
  </r>
  <r>
    <n v="1"/>
    <s v="OPREMA ZA RAD"/>
    <x v="2"/>
    <s v="05/1256"/>
    <s v="05"/>
    <s v="RAČ.MSGW KING/MZ"/>
    <n v="10.06"/>
    <s v="KOM"/>
    <n v="1"/>
    <n v="3911.99"/>
    <n v="3911.99"/>
    <n v="0"/>
    <n v="1564.796"/>
    <x v="1"/>
  </r>
  <r>
    <n v="1"/>
    <s v="OPREMA ZA RAD"/>
    <x v="2"/>
    <s v="05/1258"/>
    <s v="CIP"/>
    <s v="RAČ.MSGW KING/MZ"/>
    <n v="10.06"/>
    <s v="KOM"/>
    <n v="1"/>
    <n v="3911.99"/>
    <n v="3911.99"/>
    <n v="0"/>
    <n v="1564.796"/>
    <x v="1"/>
  </r>
  <r>
    <n v="1"/>
    <s v="OPREMA ZA RAD"/>
    <x v="2"/>
    <s v="05/1262"/>
    <s v="05"/>
    <s v="MON.LCD 17&quot;SAMSUNG/KING"/>
    <n v="10.06"/>
    <s v="KOM"/>
    <n v="1"/>
    <n v="1700"/>
    <n v="1700"/>
    <n v="0"/>
    <n v="680"/>
    <x v="1"/>
  </r>
  <r>
    <n v="1"/>
    <s v="OPREMA ZA RAD"/>
    <x v="2"/>
    <s v="05/1292"/>
    <s v="CIP"/>
    <s v="MONITOR SAMSUNG 20&quot; 205BW"/>
    <s v="03.07"/>
    <s v="KOM"/>
    <n v="1"/>
    <n v="2698.64"/>
    <n v="2698.64"/>
    <n v="0"/>
    <n v="1079.4559999999999"/>
    <x v="1"/>
  </r>
  <r>
    <n v="1"/>
    <s v="OPREMA ZA RAD"/>
    <x v="2"/>
    <s v="05/1303"/>
    <s v="05"/>
    <s v="PROJ.LCD PANASONIC 5600E"/>
    <s v="04.07"/>
    <s v="KOM"/>
    <n v="1"/>
    <n v="48617"/>
    <n v="48617"/>
    <n v="0"/>
    <n v="19446.8"/>
    <x v="1"/>
  </r>
  <r>
    <n v="1"/>
    <s v="OPREMA ZA RAD"/>
    <x v="2"/>
    <s v="05/1329"/>
    <s v="CIP"/>
    <s v="STALAK ZA PORT REPLIKATOR"/>
    <s v="07.07"/>
    <s v="KOM"/>
    <n v="1"/>
    <n v="475.8"/>
    <n v="475.8"/>
    <n v="0"/>
    <n v="190.32000000000002"/>
    <x v="1"/>
  </r>
  <r>
    <n v="1"/>
    <s v="OPREMA ZA RAD"/>
    <x v="2"/>
    <s v="05/1333"/>
    <s v="05"/>
    <s v="NOSAČ STROPNI ZA LCD"/>
    <s v="09.07"/>
    <s v="KOM"/>
    <n v="1"/>
    <n v="1652.49"/>
    <n v="1652.49"/>
    <n v="0"/>
    <n v="660.99600000000009"/>
    <x v="1"/>
  </r>
  <r>
    <n v="1"/>
    <s v="OPREMA ZA RAD"/>
    <x v="2"/>
    <s v="05/1391"/>
    <s v="05"/>
    <s v="RAČUNALO MGSW Education"/>
    <n v="10.07"/>
    <s v="KOM"/>
    <n v="1"/>
    <n v="5099.75"/>
    <n v="5099.75"/>
    <n v="0"/>
    <n v="2039.9"/>
    <x v="1"/>
  </r>
  <r>
    <n v="1"/>
    <s v="OPREMA ZA RAD"/>
    <x v="2"/>
    <s v="05/1394"/>
    <s v="CIP"/>
    <s v="RAČUNALO MGSW Education"/>
    <n v="10.07"/>
    <s v="KOM"/>
    <n v="1"/>
    <n v="5099.75"/>
    <n v="5099.75"/>
    <n v="0"/>
    <n v="2039.9"/>
    <x v="1"/>
  </r>
  <r>
    <n v="1"/>
    <s v="OPREMA ZA RAD"/>
    <x v="2"/>
    <s v="05/1395"/>
    <s v="05"/>
    <s v="RAČUNALO MGSW Education"/>
    <n v="10.07"/>
    <s v="KOM"/>
    <n v="1"/>
    <n v="5099.75"/>
    <n v="5099.75"/>
    <n v="0"/>
    <n v="2039.9"/>
    <x v="1"/>
  </r>
  <r>
    <n v="1"/>
    <s v="OPREMA ZA RAD"/>
    <x v="2"/>
    <s v="05/1397"/>
    <s v="05"/>
    <s v="RAČUNALO MGSW Education"/>
    <n v="10.07"/>
    <s v="KOM"/>
    <n v="1"/>
    <n v="5099.75"/>
    <n v="5099.75"/>
    <n v="0"/>
    <n v="2039.9"/>
    <x v="1"/>
  </r>
  <r>
    <n v="1"/>
    <s v="OPREMA ZA RAD"/>
    <x v="2"/>
    <s v="05/1398"/>
    <s v="CIP"/>
    <s v="RAČUNALO MGSW Education"/>
    <n v="10.07"/>
    <s v="KOM"/>
    <n v="1"/>
    <n v="5099.75"/>
    <n v="5099.75"/>
    <n v="0"/>
    <n v="2039.9"/>
    <x v="1"/>
  </r>
  <r>
    <n v="1"/>
    <s v="OPREMA ZA RAD"/>
    <x v="2"/>
    <s v="05/1400"/>
    <s v="05"/>
    <s v="PROJEKTOR SHARP XG-F260X"/>
    <n v="10.07"/>
    <s v="KOM"/>
    <n v="1"/>
    <n v="7815.81"/>
    <n v="7815.81"/>
    <n v="0"/>
    <n v="3126.3240000000005"/>
    <x v="1"/>
  </r>
  <r>
    <n v="1"/>
    <s v="OPREMA ZA RAD"/>
    <x v="2"/>
    <s v="05/1401"/>
    <s v="05"/>
    <s v="KIOSK INFO MGSW I5000 17&quot;"/>
    <n v="10.07"/>
    <s v="KOM"/>
    <n v="1"/>
    <n v="14022.44"/>
    <n v="14022.44"/>
    <n v="0"/>
    <n v="5608.9760000000006"/>
    <x v="1"/>
  </r>
  <r>
    <n v="1"/>
    <s v="OPREMA ZA RAD"/>
    <x v="2"/>
    <s v="05/1402"/>
    <s v="05"/>
    <s v="KIOSK INFO MGSW I5000,17&quot;"/>
    <n v="10.07"/>
    <s v="KOM"/>
    <n v="1"/>
    <n v="14022.43"/>
    <n v="14022.43"/>
    <n v="0"/>
    <n v="5608.9720000000007"/>
    <x v="1"/>
  </r>
  <r>
    <n v="1"/>
    <s v="OPREMA ZA RAD"/>
    <x v="2"/>
    <s v="05/1403"/>
    <s v="CIP"/>
    <s v="MONITOR SAMSUNG 17&quot; 740B"/>
    <n v="10.07"/>
    <s v="KOM"/>
    <n v="1"/>
    <n v="1100"/>
    <n v="1100"/>
    <n v="0"/>
    <n v="440"/>
    <x v="1"/>
  </r>
  <r>
    <n v="1"/>
    <s v="OPREMA ZA RAD"/>
    <x v="2"/>
    <s v="05/1406"/>
    <s v="CIP"/>
    <s v="MONITOR SAMSUNG 17&quot; 740B"/>
    <n v="10.07"/>
    <s v="KOM"/>
    <n v="1"/>
    <n v="1100"/>
    <n v="1100"/>
    <n v="0"/>
    <n v="440"/>
    <x v="1"/>
  </r>
  <r>
    <n v="1"/>
    <s v="OPREMA ZA RAD"/>
    <x v="2"/>
    <s v="05/1407"/>
    <s v="CIP"/>
    <s v="MONITOR SAMSUNG 17&quot; 740B"/>
    <n v="10.07"/>
    <s v="KOM"/>
    <n v="1"/>
    <n v="1100"/>
    <n v="1100"/>
    <n v="0"/>
    <n v="440"/>
    <x v="1"/>
  </r>
  <r>
    <n v="1"/>
    <s v="OPREMA ZA RAD"/>
    <x v="2"/>
    <s v="05/1408"/>
    <s v="CIP"/>
    <s v="MONITOR SAMSUNG 17&quot; 740B"/>
    <n v="10.07"/>
    <s v="KOM"/>
    <n v="1"/>
    <n v="1100"/>
    <n v="1100"/>
    <n v="0"/>
    <n v="440"/>
    <x v="1"/>
  </r>
  <r>
    <n v="1"/>
    <s v="OPREMA ZA RAD"/>
    <x v="2"/>
    <s v="05/1409"/>
    <s v="CIP"/>
    <s v="MONITOR SAMSUNG 17&quot; 740B"/>
    <n v="10.07"/>
    <s v="KOM"/>
    <n v="1"/>
    <n v="1100"/>
    <n v="1100"/>
    <n v="0"/>
    <n v="440"/>
    <x v="1"/>
  </r>
  <r>
    <n v="1"/>
    <s v="OPREMA ZA RAD"/>
    <x v="2"/>
    <s v="05/1410"/>
    <s v="05"/>
    <s v="MONITOR SAMSUNG 17&quot; 740B"/>
    <n v="10.07"/>
    <s v="KOM"/>
    <n v="1"/>
    <n v="1100"/>
    <n v="1100"/>
    <n v="0"/>
    <n v="440"/>
    <x v="1"/>
  </r>
  <r>
    <n v="1"/>
    <s v="OPREMA ZA RAD"/>
    <x v="2"/>
    <s v="05/1413"/>
    <s v="05"/>
    <s v="NOSAĆ ZA PROJEKTOR"/>
    <n v="12.07"/>
    <s v="KOM"/>
    <n v="1"/>
    <n v="1683.6"/>
    <n v="1683.6"/>
    <n v="0"/>
    <n v="673.44"/>
    <x v="1"/>
  </r>
  <r>
    <n v="1"/>
    <s v="OPREMA ZA RAD"/>
    <x v="2"/>
    <s v="05/1454"/>
    <s v="CIP"/>
    <s v="PC Preklopnik D-LiNK DKVM"/>
    <s v="03.08"/>
    <s v="KOM"/>
    <n v="1"/>
    <n v="2198.1999999999998"/>
    <n v="2198.1999999999998"/>
    <n v="0"/>
    <n v="879.28"/>
    <x v="1"/>
  </r>
  <r>
    <n v="1"/>
    <s v="OPREMA ZA RAD"/>
    <x v="2"/>
    <s v="05/1461"/>
    <s v="05"/>
    <s v="NOTEBOOK HP 6730b,FU378ES"/>
    <n v="10.08"/>
    <s v="KOM"/>
    <n v="1"/>
    <n v="6409.88"/>
    <n v="6409.88"/>
    <n v="0"/>
    <n v="2563.9520000000002"/>
    <x v="1"/>
  </r>
  <r>
    <n v="1"/>
    <s v="OPREMA ZA RAD"/>
    <x v="2"/>
    <s v="05/1462"/>
    <s v="05"/>
    <s v="PORT REPLIKATOR DVI 120W"/>
    <n v="10.08"/>
    <s v="KOM"/>
    <n v="1"/>
    <n v="841.8"/>
    <n v="841.8"/>
    <n v="0"/>
    <n v="336.72"/>
    <x v="1"/>
  </r>
  <r>
    <n v="1"/>
    <s v="OPREMA ZA RAD"/>
    <x v="2"/>
    <s v="05/1463"/>
    <s v="05"/>
    <s v="PISAČ SAMSUMG ML-2571N"/>
    <n v="10.08"/>
    <s v="KOM"/>
    <n v="1"/>
    <n v="966.24"/>
    <n v="966.24"/>
    <n v="0"/>
    <n v="386.49600000000004"/>
    <x v="1"/>
  </r>
  <r>
    <n v="1"/>
    <s v="OPREMA ZA RAD"/>
    <x v="2"/>
    <s v="05/1465"/>
    <s v="05"/>
    <s v="RAČ.GMA 3100*2,4GHz"/>
    <n v="10.08"/>
    <s v="KOM"/>
    <n v="1"/>
    <n v="3963.78"/>
    <n v="3963.78"/>
    <n v="0"/>
    <n v="1585.5120000000002"/>
    <x v="1"/>
  </r>
  <r>
    <n v="1"/>
    <s v="OPREMA ZA RAD"/>
    <x v="2"/>
    <s v="05/1466"/>
    <s v="CIP"/>
    <s v="RAČ.INTEL GMA3100*2,66GHz"/>
    <n v="10.08"/>
    <s v="KOM"/>
    <n v="1"/>
    <n v="6026.8"/>
    <n v="6026.8"/>
    <n v="0"/>
    <n v="2410.7200000000003"/>
    <x v="1"/>
  </r>
  <r>
    <n v="1"/>
    <s v="OPREMA ZA RAD"/>
    <x v="2"/>
    <s v="05/1468"/>
    <s v="CIP"/>
    <s v="SERVER xSeries 3650 IBM"/>
    <n v="11.08"/>
    <s v="KOM"/>
    <n v="1"/>
    <n v="24339"/>
    <n v="24339"/>
    <n v="0"/>
    <n v="9735.6"/>
    <x v="1"/>
  </r>
  <r>
    <n v="1"/>
    <s v="OPREMA ZA RAD"/>
    <x v="2"/>
    <s v="05/1469"/>
    <s v="CIP"/>
    <s v="TRAČNA JEDINICA ULTRIM 2"/>
    <n v="11.08"/>
    <s v="KOM"/>
    <n v="1"/>
    <n v="8422.39"/>
    <n v="8422.39"/>
    <n v="0"/>
    <n v="3368.9560000000001"/>
    <x v="1"/>
  </r>
  <r>
    <n v="1"/>
    <s v="OPREMA ZA RAD"/>
    <x v="2"/>
    <s v="05/1471"/>
    <s v="05"/>
    <s v="PISAČ SAMSUNG ML-2571N"/>
    <n v="10.08"/>
    <s v="KOM"/>
    <n v="1"/>
    <n v="966.24"/>
    <n v="966.24"/>
    <n v="0"/>
    <n v="386.49600000000004"/>
    <x v="1"/>
  </r>
  <r>
    <n v="1"/>
    <s v="OPREMA ZA RAD"/>
    <x v="2"/>
    <s v="05/1472"/>
    <s v="05"/>
    <s v="RAČ.GMA 3100*2,4GHz"/>
    <n v="10.08"/>
    <s v="KOM"/>
    <n v="1"/>
    <n v="3963.78"/>
    <n v="3963.78"/>
    <n v="0"/>
    <n v="1585.5120000000002"/>
    <x v="1"/>
  </r>
  <r>
    <n v="1"/>
    <s v="OPREMA ZA RAD"/>
    <x v="2"/>
    <s v="05/1473"/>
    <s v="05"/>
    <s v="MONITOR ASUS 22&quot;"/>
    <n v="10.08"/>
    <s v="KOM"/>
    <n v="1"/>
    <n v="1403"/>
    <n v="1403"/>
    <n v="0"/>
    <n v="561.20000000000005"/>
    <x v="1"/>
  </r>
  <r>
    <n v="1"/>
    <s v="OPREMA ZA RAD"/>
    <x v="2"/>
    <s v="05/1474"/>
    <s v="05"/>
    <s v="MONITOR ASUS 22&quot;"/>
    <n v="10.08"/>
    <s v="KOM"/>
    <n v="1"/>
    <n v="1403"/>
    <n v="1403"/>
    <n v="0"/>
    <n v="561.20000000000005"/>
    <x v="1"/>
  </r>
  <r>
    <n v="1"/>
    <s v="OPREMA ZA RAD"/>
    <x v="2"/>
    <s v="05/1475"/>
    <s v="05"/>
    <s v="MONITOR ASUS 22&quot;"/>
    <n v="10.08"/>
    <s v="KOM"/>
    <n v="1"/>
    <n v="1403"/>
    <n v="1403"/>
    <n v="0"/>
    <n v="561.20000000000005"/>
    <x v="1"/>
  </r>
  <r>
    <n v="1"/>
    <s v="OPREMA ZA RAD"/>
    <x v="2"/>
    <s v="05/1476"/>
    <s v="05"/>
    <s v="MONITOR ASUS 22&quot;"/>
    <n v="10.08"/>
    <s v="KOM"/>
    <n v="1"/>
    <n v="1403"/>
    <n v="1403"/>
    <n v="0"/>
    <n v="561.20000000000005"/>
    <x v="1"/>
  </r>
  <r>
    <n v="1"/>
    <s v="OPREMA ZA RAD"/>
    <x v="2"/>
    <s v="05/1477"/>
    <s v="05"/>
    <s v="MONITOR ASUS 22&quot;"/>
    <n v="10.08"/>
    <s v="KOM"/>
    <n v="1"/>
    <n v="1403"/>
    <n v="1403"/>
    <n v="0"/>
    <n v="561.20000000000005"/>
    <x v="1"/>
  </r>
  <r>
    <n v="1"/>
    <s v="OPREMA ZA RAD"/>
    <x v="2"/>
    <s v="05/1478"/>
    <s v="05"/>
    <s v="MONITOR ASUS 22&quot;"/>
    <n v="10.08"/>
    <s v="KOM"/>
    <n v="1"/>
    <n v="1403"/>
    <n v="1403"/>
    <n v="0"/>
    <n v="561.20000000000005"/>
    <x v="1"/>
  </r>
  <r>
    <n v="1"/>
    <s v="OPREMA ZA RAD"/>
    <x v="2"/>
    <s v="05/1479"/>
    <s v="05"/>
    <s v="RAČ.INTEL GMA 3100*2,4GHz"/>
    <n v="11.08"/>
    <s v="KOM"/>
    <n v="1"/>
    <n v="3963.78"/>
    <n v="3963.78"/>
    <n v="0"/>
    <n v="1585.5120000000002"/>
    <x v="1"/>
  </r>
  <r>
    <n v="1"/>
    <s v="OPREMA ZA RAD"/>
    <x v="2"/>
    <s v="05/1480"/>
    <s v="05"/>
    <s v="RAČ.INTEL GMA 3100*2,4GHz"/>
    <n v="11.08"/>
    <s v="KOM"/>
    <n v="1"/>
    <n v="3963.78"/>
    <n v="3963.78"/>
    <n v="0"/>
    <n v="1585.5120000000002"/>
    <x v="1"/>
  </r>
  <r>
    <n v="1"/>
    <s v="OPREMA ZA RAD"/>
    <x v="2"/>
    <s v="05/1481"/>
    <s v="05"/>
    <s v="RAČ.INTEL GMA 3100*2,4GHz"/>
    <n v="11.08"/>
    <s v="KOM"/>
    <n v="1"/>
    <n v="3963.78"/>
    <n v="3963.78"/>
    <n v="0"/>
    <n v="1585.5120000000002"/>
    <x v="1"/>
  </r>
  <r>
    <n v="1"/>
    <s v="OPREMA ZA RAD"/>
    <x v="2"/>
    <s v="05/1482"/>
    <s v="05"/>
    <s v="RAČ.INTEL GMA 3100*2,4GHz"/>
    <n v="11.08"/>
    <s v="KOM"/>
    <n v="1"/>
    <n v="3963.78"/>
    <n v="3963.78"/>
    <n v="0"/>
    <n v="1585.5120000000002"/>
    <x v="1"/>
  </r>
  <r>
    <n v="1"/>
    <s v="OPREMA ZA RAD"/>
    <x v="2"/>
    <s v="05/1483"/>
    <s v="05"/>
    <s v="RAČ.INTEL GMA 3100*2,4GHz"/>
    <n v="11.08"/>
    <s v="KOM"/>
    <n v="1"/>
    <n v="3963.78"/>
    <n v="3963.78"/>
    <n v="0"/>
    <n v="1585.5120000000002"/>
    <x v="1"/>
  </r>
  <r>
    <n v="1"/>
    <s v="OPREMA ZA RAD"/>
    <x v="2"/>
    <s v="05/1484"/>
    <s v="G9"/>
    <s v="MONITOR SAMSUNG 24&quot;SM245B"/>
    <n v="10.08"/>
    <s v="KOM"/>
    <n v="1"/>
    <n v="2641.3"/>
    <n v="2641.3"/>
    <n v="0"/>
    <n v="1056.5200000000002"/>
    <x v="1"/>
  </r>
  <r>
    <n v="1"/>
    <s v="OPREMA ZA RAD"/>
    <x v="2"/>
    <s v="05/1486"/>
    <s v="R3"/>
    <s v="MONITOR SAMSUNG 24&quot;SM245B"/>
    <n v="10.08"/>
    <s v="KOM"/>
    <n v="1"/>
    <n v="2641.3"/>
    <n v="2641.3"/>
    <n v="0"/>
    <n v="1056.5200000000002"/>
    <x v="1"/>
  </r>
  <r>
    <n v="1"/>
    <s v="OPREMA ZA RAD"/>
    <x v="2"/>
    <s v="05/1488"/>
    <s v="G9"/>
    <s v="RAČ. WORKST. DELL T7400"/>
    <n v="11.08"/>
    <s v="KOM"/>
    <n v="1"/>
    <n v="25618.78"/>
    <n v="25618.78"/>
    <n v="0"/>
    <n v="10247.512000000001"/>
    <x v="1"/>
  </r>
  <r>
    <n v="1"/>
    <s v="OPREMA ZA RAD"/>
    <x v="2"/>
    <s v="05/1490"/>
    <s v="R3"/>
    <s v="RAČ. WORKST. DELL T7400"/>
    <n v="11.08"/>
    <s v="KOM"/>
    <n v="1"/>
    <n v="25618.78"/>
    <n v="25618.78"/>
    <n v="0"/>
    <n v="10247.512000000001"/>
    <x v="1"/>
  </r>
  <r>
    <n v="1"/>
    <s v="OPREMA ZA RAD"/>
    <x v="2"/>
    <s v="05/1491"/>
    <s v="R3"/>
    <s v="RAČ. WORKST. DELL T7400"/>
    <n v="11.08"/>
    <s v="KOM"/>
    <n v="1"/>
    <n v="25618.78"/>
    <n v="25618.78"/>
    <n v="0"/>
    <n v="10247.512000000001"/>
    <x v="1"/>
  </r>
  <r>
    <n v="1"/>
    <s v="OPREMA ZA RAD"/>
    <x v="2"/>
    <s v="05/1595"/>
    <s v="05"/>
    <s v="NOTEBOOK HP 8530p"/>
    <s v="03.09"/>
    <s v="KOM"/>
    <n v="1"/>
    <n v="11392.97"/>
    <n v="11392.97"/>
    <n v="0"/>
    <n v="4557.1880000000001"/>
    <x v="1"/>
  </r>
  <r>
    <n v="1"/>
    <s v="OPREMA ZA RAD"/>
    <x v="2"/>
    <s v="05/1596"/>
    <s v="05"/>
    <s v="PORT REPLIKATOR"/>
    <s v="03.09"/>
    <s v="KOM"/>
    <n v="1"/>
    <n v="1024.8"/>
    <n v="1024.8"/>
    <n v="0"/>
    <n v="409.92"/>
    <x v="1"/>
  </r>
  <r>
    <n v="1"/>
    <s v="OPREMA ZA RAD"/>
    <x v="2"/>
    <s v="05/1598"/>
    <s v="05"/>
    <s v="RAČ.INTEL GMA3100,RGNF 13"/>
    <s v="02.09"/>
    <s v="KOM"/>
    <n v="1"/>
    <n v="3963.78"/>
    <n v="3963.78"/>
    <n v="0"/>
    <n v="1585.5120000000002"/>
    <x v="1"/>
  </r>
  <r>
    <n v="1"/>
    <s v="OPREMA ZA RAD"/>
    <x v="2"/>
    <s v="05/1599"/>
    <s v="05"/>
    <s v="MONITOR ASUS 19&quot;"/>
    <s v="02.09"/>
    <s v="KOM"/>
    <n v="1"/>
    <n v="1598.2"/>
    <n v="1598.2"/>
    <n v="0"/>
    <n v="639.28000000000009"/>
    <x v="1"/>
  </r>
  <r>
    <n v="1"/>
    <s v="OPREMA ZA RAD"/>
    <x v="2"/>
    <s v="05/1600"/>
    <s v="R2"/>
    <s v="PORT REPLIKATOR HP EQ773A"/>
    <s v="07.09"/>
    <s v="KOM"/>
    <n v="1"/>
    <n v="854"/>
    <n v="854"/>
    <n v="0"/>
    <n v="341.6"/>
    <x v="1"/>
  </r>
  <r>
    <n v="1"/>
    <s v="OPREMA ZA RAD"/>
    <x v="2"/>
    <s v="05/1601"/>
    <s v="R2"/>
    <s v="MONITOR PHILIPS 24&quot;"/>
    <s v="07.09"/>
    <s v="KOM"/>
    <n v="1"/>
    <n v="3409.9"/>
    <n v="3409.9"/>
    <n v="0"/>
    <n v="1363.96"/>
    <x v="1"/>
  </r>
  <r>
    <n v="1"/>
    <s v="OPREMA ZA RAD"/>
    <x v="2"/>
    <s v="05/1604"/>
    <s v="05"/>
    <s v="PISAČ EPSON AcuLaser A4"/>
    <s v="07.09"/>
    <s v="KOM"/>
    <n v="1"/>
    <n v="890.6"/>
    <n v="890.6"/>
    <n v="0"/>
    <n v="356.24"/>
    <x v="1"/>
  </r>
  <r>
    <n v="1"/>
    <s v="OPREMA ZA RAD"/>
    <x v="2"/>
    <s v="05/1605"/>
    <s v="05"/>
    <s v="MONITOR PHILIPS 24&quot;"/>
    <s v="07.09"/>
    <s v="KOM"/>
    <n v="1"/>
    <n v="2562"/>
    <n v="2562"/>
    <n v="0"/>
    <n v="1024.8"/>
    <x v="1"/>
  </r>
  <r>
    <n v="1"/>
    <s v="OPREMA ZA RAD"/>
    <x v="2"/>
    <s v="05/1606"/>
    <s v="R2"/>
    <s v="NOTEBOOK HP 6730b"/>
    <s v="07.09"/>
    <s v="KOM"/>
    <n v="1"/>
    <n v="6331.8"/>
    <n v="6331.8"/>
    <n v="0"/>
    <n v="2532.7200000000003"/>
    <x v="1"/>
  </r>
  <r>
    <n v="1"/>
    <s v="OPREMA ZA RAD"/>
    <x v="2"/>
    <s v="05/1607"/>
    <s v="CIP"/>
    <s v="PORT REPLIKATOR HP 120W"/>
    <s v="07.09"/>
    <s v="KOM"/>
    <n v="1"/>
    <n v="976"/>
    <n v="976"/>
    <n v="0"/>
    <n v="390.40000000000003"/>
    <x v="1"/>
  </r>
  <r>
    <n v="1"/>
    <s v="OPREMA ZA RAD"/>
    <x v="2"/>
    <s v="05/1608"/>
    <s v="05"/>
    <s v="MONITOR PHILIPS 24&quot;"/>
    <s v="07.09"/>
    <s v="KOM"/>
    <n v="1"/>
    <n v="2562"/>
    <n v="2562"/>
    <n v="0"/>
    <n v="1024.8"/>
    <x v="1"/>
  </r>
  <r>
    <n v="1"/>
    <s v="OPREMA ZA RAD"/>
    <x v="2"/>
    <s v="05/1641"/>
    <s v="05"/>
    <s v="NOSAČ STROPNI LCD"/>
    <s v="09.09"/>
    <s v="KOM"/>
    <n v="1"/>
    <n v="1361.61"/>
    <n v="1361.61"/>
    <n v="0"/>
    <n v="544.64400000000001"/>
    <x v="1"/>
  </r>
  <r>
    <n v="1"/>
    <s v="OPREMA ZA RAD"/>
    <x v="2"/>
    <s v="05/1642"/>
    <s v="05"/>
    <s v="NOSAČ STROPNI LCD"/>
    <s v="09.09"/>
    <s v="KOM"/>
    <n v="1"/>
    <n v="1361.61"/>
    <n v="1361.61"/>
    <n v="0"/>
    <n v="544.64400000000001"/>
    <x v="1"/>
  </r>
  <r>
    <n v="1"/>
    <s v="OPREMA ZA RAD"/>
    <x v="2"/>
    <s v="05/1643"/>
    <s v="05"/>
    <s v="MONITOR 17&quot; interaktivni"/>
    <s v="09.09"/>
    <s v="KOM"/>
    <n v="1"/>
    <n v="4447.93"/>
    <n v="4447.93"/>
    <n v="0"/>
    <n v="1779.1720000000003"/>
    <x v="1"/>
  </r>
  <r>
    <n v="1"/>
    <s v="OPREMA ZA RAD"/>
    <x v="2"/>
    <s v="05/1649"/>
    <s v="05"/>
    <s v="PISAČ HP OFFICEJET K8600"/>
    <n v="12.09"/>
    <s v="KOM"/>
    <n v="1"/>
    <n v="3075"/>
    <n v="3075"/>
    <n v="0"/>
    <n v="1230"/>
    <x v="1"/>
  </r>
  <r>
    <n v="1"/>
    <s v="OPREMA ZA RAD"/>
    <x v="2"/>
    <s v="05/1688"/>
    <s v="05"/>
    <s v="RAČ.INTEL PENTIUM 4"/>
    <n v="12.05"/>
    <s v="KOM"/>
    <n v="1"/>
    <n v="7584.74"/>
    <n v="7584.74"/>
    <n v="0"/>
    <n v="3033.8960000000002"/>
    <x v="1"/>
  </r>
  <r>
    <n v="1"/>
    <s v="OPREMA ZA RAD"/>
    <x v="2"/>
    <s v="05/1733"/>
    <s v="05"/>
    <s v="MONITOR AOC 23,6&quot;"/>
    <n v="12.09"/>
    <s v="KOM"/>
    <n v="1"/>
    <n v="1599"/>
    <n v="1599"/>
    <n v="0"/>
    <n v="639.6"/>
    <x v="1"/>
  </r>
  <r>
    <n v="1"/>
    <s v="OPREMA ZA RAD"/>
    <x v="2"/>
    <s v="05/1734"/>
    <s v="CIP"/>
    <s v="RAČUNALO RGNF Tip13"/>
    <n v="12.09"/>
    <s v="KOM"/>
    <n v="1"/>
    <n v="4059"/>
    <n v="4059"/>
    <n v="0"/>
    <n v="1623.6000000000001"/>
    <x v="1"/>
  </r>
  <r>
    <n v="1"/>
    <s v="OPREMA ZA RAD"/>
    <x v="2"/>
    <s v="05/1735"/>
    <s v="CIP"/>
    <s v="MONITOR AOC 23,6&quot;"/>
    <n v="12.09"/>
    <s v="KOM"/>
    <n v="1"/>
    <n v="1599"/>
    <n v="1599"/>
    <n v="0"/>
    <n v="639.6"/>
    <x v="1"/>
  </r>
  <r>
    <n v="1"/>
    <s v="OPREMA ZA RAD"/>
    <x v="2"/>
    <s v="05/1736"/>
    <s v="CIP"/>
    <s v="RAČUNALO RGNF Tip13"/>
    <n v="12.09"/>
    <s v="KOM"/>
    <n v="1"/>
    <n v="4059"/>
    <n v="4059"/>
    <n v="0"/>
    <n v="1623.6000000000001"/>
    <x v="1"/>
  </r>
  <r>
    <n v="1"/>
    <s v="OPREMA ZA RAD"/>
    <x v="2"/>
    <s v="05/1737"/>
    <s v="CIP"/>
    <s v="MONITOR AOC 23,6&quot;"/>
    <n v="12.09"/>
    <s v="KOM"/>
    <n v="1"/>
    <n v="1599"/>
    <n v="1599"/>
    <n v="0"/>
    <n v="639.6"/>
    <x v="1"/>
  </r>
  <r>
    <n v="1"/>
    <s v="OPREMA ZA RAD"/>
    <x v="2"/>
    <s v="05/1738"/>
    <s v="CIP"/>
    <s v="RAČUNALO RGNF Tip13"/>
    <n v="12.09"/>
    <s v="KOM"/>
    <n v="1"/>
    <n v="4059"/>
    <n v="4059"/>
    <n v="0"/>
    <n v="1623.6000000000001"/>
    <x v="1"/>
  </r>
  <r>
    <n v="1"/>
    <s v="OPREMA ZA RAD"/>
    <x v="2"/>
    <s v="05/1739"/>
    <s v="CIP"/>
    <s v="MONITOR AOC 23,6&quot;"/>
    <n v="12.09"/>
    <s v="KOM"/>
    <n v="1"/>
    <n v="1599"/>
    <n v="1599"/>
    <n v="0"/>
    <n v="639.6"/>
    <x v="1"/>
  </r>
  <r>
    <n v="1"/>
    <s v="OPREMA ZA RAD"/>
    <x v="2"/>
    <s v="05/1740"/>
    <s v="CIP"/>
    <s v="RAČUNALO RGNF Tip13"/>
    <n v="12.09"/>
    <s v="KOM"/>
    <n v="1"/>
    <n v="4059"/>
    <n v="4059"/>
    <n v="0"/>
    <n v="1623.6000000000001"/>
    <x v="1"/>
  </r>
  <r>
    <n v="1"/>
    <s v="OPREMA ZA RAD"/>
    <x v="2"/>
    <s v="05/1741"/>
    <s v="05"/>
    <s v="MONITOR AOC 23,6&quot;"/>
    <n v="12.09"/>
    <s v="KOM"/>
    <n v="1"/>
    <n v="1599"/>
    <n v="1599"/>
    <n v="0"/>
    <n v="639.6"/>
    <x v="1"/>
  </r>
  <r>
    <n v="1"/>
    <s v="OPREMA ZA RAD"/>
    <x v="2"/>
    <s v="05/1742"/>
    <s v="G1"/>
    <s v="RAČUNALO RGNF Tip13"/>
    <n v="12.09"/>
    <s v="KOM"/>
    <n v="1"/>
    <n v="4443.38"/>
    <n v="4443.38"/>
    <n v="0"/>
    <n v="1777.3520000000001"/>
    <x v="1"/>
  </r>
  <r>
    <n v="1"/>
    <s v="OPREMA ZA RAD"/>
    <x v="2"/>
    <s v="05/1743"/>
    <s v="05"/>
    <s v="MONITOR AOC 23,6&quot;"/>
    <n v="12.09"/>
    <s v="KOM"/>
    <n v="1"/>
    <n v="1599"/>
    <n v="1599"/>
    <n v="0"/>
    <n v="639.6"/>
    <x v="1"/>
  </r>
  <r>
    <n v="1"/>
    <s v="OPREMA ZA RAD"/>
    <x v="2"/>
    <s v="05/1744"/>
    <s v="CIP"/>
    <s v="RAČUNALO RGNF Tip13"/>
    <n v="12.09"/>
    <s v="KOM"/>
    <n v="1"/>
    <n v="4059"/>
    <n v="4059"/>
    <n v="0"/>
    <n v="1623.6000000000001"/>
    <x v="1"/>
  </r>
  <r>
    <n v="1"/>
    <s v="OPREMA ZA RAD"/>
    <x v="2"/>
    <s v="05/1745"/>
    <s v="CIP"/>
    <s v="RAČUNALO RGNF Tip 13"/>
    <n v="12.09"/>
    <s v="KOM"/>
    <n v="1"/>
    <n v="4059"/>
    <n v="4059"/>
    <n v="0"/>
    <n v="1623.6000000000001"/>
    <x v="1"/>
  </r>
  <r>
    <n v="1"/>
    <s v="OPREMA ZA RAD"/>
    <x v="2"/>
    <s v="05/1746"/>
    <s v="CIP"/>
    <s v="MONITOR AOC 23,6&quot;"/>
    <n v="12.09"/>
    <s v="KOM"/>
    <n v="1"/>
    <n v="1599"/>
    <n v="1599"/>
    <n v="0"/>
    <n v="639.6"/>
    <x v="1"/>
  </r>
  <r>
    <n v="1"/>
    <s v="OPREMA ZA RAD"/>
    <x v="2"/>
    <s v="05/1747"/>
    <s v="CIP"/>
    <s v="RAČUNALO RGNF Tip 13"/>
    <n v="12.09"/>
    <s v="KOM"/>
    <n v="1"/>
    <n v="4059"/>
    <n v="4059"/>
    <n v="0"/>
    <n v="1623.6000000000001"/>
    <x v="1"/>
  </r>
  <r>
    <n v="1"/>
    <s v="OPREMA ZA RAD"/>
    <x v="2"/>
    <s v="05/1748"/>
    <s v="CIP"/>
    <s v="MONITOR AOC 23,6&quot;"/>
    <n v="12.09"/>
    <s v="KOM"/>
    <n v="1"/>
    <n v="1599"/>
    <n v="1599"/>
    <n v="0"/>
    <n v="639.6"/>
    <x v="1"/>
  </r>
  <r>
    <n v="1"/>
    <s v="OPREMA ZA RAD"/>
    <x v="2"/>
    <s v="05/1752"/>
    <s v="05"/>
    <s v="MONITOR AOC 23,6&quot;"/>
    <n v="12.09"/>
    <s v="KOM"/>
    <n v="1"/>
    <n v="1599"/>
    <n v="1599"/>
    <n v="0"/>
    <n v="639.6"/>
    <x v="1"/>
  </r>
  <r>
    <n v="1"/>
    <s v="OPREMA ZA RAD"/>
    <x v="2"/>
    <s v="05/1754"/>
    <s v="CIP"/>
    <s v="TRAČNA JEDINICAULTRIM 2"/>
    <s v="03.10"/>
    <s v="KOM"/>
    <n v="1"/>
    <n v="7872"/>
    <n v="7872"/>
    <n v="0"/>
    <n v="3148.8"/>
    <x v="1"/>
  </r>
  <r>
    <n v="1"/>
    <s v="OPREMA ZA RAD"/>
    <x v="2"/>
    <s v="05/1774"/>
    <s v="05"/>
    <s v="PROJEKT.MITSUBISHI XD600U"/>
    <s v="04.11"/>
    <s v="KOM"/>
    <n v="1"/>
    <n v="11088.45"/>
    <n v="11088.45"/>
    <n v="0"/>
    <n v="4435.38"/>
    <x v="1"/>
  </r>
  <r>
    <n v="1"/>
    <s v="OPREMA ZA RAD"/>
    <x v="2"/>
    <s v="05/1778"/>
    <s v="CIP"/>
    <s v="MONITOR LCD 24&quot;"/>
    <s v="06.11"/>
    <s v="KOM"/>
    <n v="1"/>
    <n v="1795.78"/>
    <n v="1795.78"/>
    <n v="0"/>
    <n v="718.31200000000001"/>
    <x v="1"/>
  </r>
  <r>
    <n v="1"/>
    <s v="OPREMA ZA RAD"/>
    <x v="2"/>
    <s v="05/1780"/>
    <s v="05"/>
    <s v="MONITOR 24&quot; HP"/>
    <s v="06.11"/>
    <s v="KOM"/>
    <n v="1"/>
    <n v="1795.78"/>
    <n v="1795.78"/>
    <n v="0"/>
    <n v="718.31200000000001"/>
    <x v="1"/>
  </r>
  <r>
    <n v="1"/>
    <s v="OPREMA ZA RAD"/>
    <x v="2"/>
    <s v="05/1784"/>
    <s v="R1"/>
    <s v="RAČUNALO COMPAQ 8200"/>
    <n v="11.11"/>
    <s v="KOM"/>
    <n v="1"/>
    <n v="5889.81"/>
    <n v="5889.81"/>
    <n v="0"/>
    <n v="2355.9240000000004"/>
    <x v="1"/>
  </r>
  <r>
    <n v="1"/>
    <s v="OPREMA ZA RAD"/>
    <x v="2"/>
    <s v="05/1790"/>
    <s v="CIP"/>
    <s v="NOTEBOOK COMPAQ 6460B"/>
    <s v="02.12"/>
    <s v="KOM"/>
    <n v="1"/>
    <n v="8014.68"/>
    <n v="8014.68"/>
    <n v="0"/>
    <n v="3205.8720000000003"/>
    <x v="1"/>
  </r>
  <r>
    <n v="1"/>
    <s v="OPREMA ZA RAD"/>
    <x v="2"/>
    <s v="05/1791"/>
    <s v="05"/>
    <s v="PORTREPLIKATOR"/>
    <s v="02.12"/>
    <s v="KOM"/>
    <n v="1"/>
    <n v="945.87"/>
    <n v="945.87"/>
    <n v="0"/>
    <n v="378.34800000000001"/>
    <x v="1"/>
  </r>
  <r>
    <n v="1"/>
    <s v="OPREMA ZA RAD"/>
    <x v="2"/>
    <s v="05/1793"/>
    <s v="CIP"/>
    <s v="NOTEBOOK8560p"/>
    <s v="05.12"/>
    <s v="KOM"/>
    <n v="1"/>
    <n v="9061.48"/>
    <n v="9061.48"/>
    <n v="0"/>
    <n v="3624.5920000000001"/>
    <x v="1"/>
  </r>
  <r>
    <n v="1"/>
    <s v="OPREMA ZA RAD"/>
    <x v="2"/>
    <s v="05/1798"/>
    <s v="05"/>
    <s v="PROJEKTOR OPTOMA EX784"/>
    <s v="06.12"/>
    <s v="KOM"/>
    <n v="1"/>
    <n v="19325"/>
    <n v="19325"/>
    <n v="0"/>
    <n v="7730"/>
    <x v="1"/>
  </r>
  <r>
    <n v="1"/>
    <s v="OPREMA ZA RAD"/>
    <x v="2"/>
    <s v="05/1801"/>
    <s v="05"/>
    <s v="PROJEKTOR OPTOMA EW615"/>
    <n v="10.119999999999999"/>
    <s v="KOM"/>
    <n v="1"/>
    <n v="8000"/>
    <n v="8000"/>
    <n v="0"/>
    <n v="3200"/>
    <x v="1"/>
  </r>
  <r>
    <n v="1"/>
    <s v="OPREMA ZA RAD"/>
    <x v="2"/>
    <s v="05/1802"/>
    <s v="05"/>
    <s v="PROJEKTOR OPTOMA EW615"/>
    <n v="10.119999999999999"/>
    <s v="KOM"/>
    <n v="1"/>
    <n v="8000"/>
    <n v="8000"/>
    <n v="0"/>
    <n v="3200"/>
    <x v="1"/>
  </r>
  <r>
    <n v="1"/>
    <s v="OPREMA ZA RAD"/>
    <x v="2"/>
    <s v="05/1805"/>
    <s v="CIP"/>
    <s v="NOTEBOOK COMPAQ 6470B"/>
    <n v="11.12"/>
    <s v="KOM"/>
    <n v="1"/>
    <n v="8145"/>
    <n v="8145"/>
    <n v="0"/>
    <n v="3258"/>
    <x v="1"/>
  </r>
  <r>
    <n v="1"/>
    <s v="OPREMA ZA RAD"/>
    <x v="2"/>
    <s v="05/1806"/>
    <s v="05"/>
    <s v="RAČUNALO PRO 3500"/>
    <n v="11.12"/>
    <s v="KOM"/>
    <n v="1"/>
    <n v="5041.47"/>
    <n v="5041.47"/>
    <n v="0"/>
    <n v="2016.5880000000002"/>
    <x v="1"/>
  </r>
  <r>
    <n v="1"/>
    <s v="OPREMA ZA RAD"/>
    <x v="2"/>
    <s v="05/1807"/>
    <s v="05"/>
    <s v="MONITOR 22&quot; LA2206xc"/>
    <n v="11.12"/>
    <s v="KOM"/>
    <n v="1"/>
    <n v="1759.13"/>
    <n v="1759.13"/>
    <n v="0"/>
    <n v="703.65200000000004"/>
    <x v="1"/>
  </r>
  <r>
    <n v="1"/>
    <s v="OPREMA ZA RAD"/>
    <x v="2"/>
    <s v="05/1808"/>
    <s v="05"/>
    <s v="MONITOR 23&quot; LA2306x"/>
    <n v="12.12"/>
    <s v="KOM"/>
    <n v="1"/>
    <n v="1457.36"/>
    <n v="1457.36"/>
    <n v="0"/>
    <n v="582.94399999999996"/>
    <x v="1"/>
  </r>
  <r>
    <n v="1"/>
    <s v="OPREMA ZA RAD"/>
    <x v="2"/>
    <s v="05/1811"/>
    <s v="05"/>
    <s v="RAČUNALO HP COMPAQ6300PRO"/>
    <s v="05.13"/>
    <s v="KOM"/>
    <n v="1"/>
    <n v="5643.75"/>
    <n v="5055.87"/>
    <n v="587.88"/>
    <n v="2257.5"/>
    <x v="1"/>
  </r>
  <r>
    <n v="1"/>
    <s v="OPREMA ZA RAD"/>
    <x v="2"/>
    <s v="05/1812"/>
    <s v="05"/>
    <s v="MONITOR 23&quot; DELL U2312HM"/>
    <s v="05.13"/>
    <s v="KOM"/>
    <n v="1"/>
    <n v="1481.25"/>
    <n v="1326.95"/>
    <n v="154.30000000000001"/>
    <n v="592.5"/>
    <x v="1"/>
  </r>
  <r>
    <n v="1"/>
    <s v="OPREMA ZA RAD"/>
    <x v="2"/>
    <s v="05/1813"/>
    <s v="05"/>
    <s v="RAČUNALO HP COMPAQ6300PRO"/>
    <s v="05.13"/>
    <s v="KOM"/>
    <n v="1"/>
    <n v="5643.75"/>
    <n v="5055.87"/>
    <n v="587.88"/>
    <n v="2257.5"/>
    <x v="1"/>
  </r>
  <r>
    <n v="1"/>
    <s v="OPREMA ZA RAD"/>
    <x v="2"/>
    <s v="05/1814"/>
    <s v="05"/>
    <s v="MONITOR 23&quot; DELL U2312HM"/>
    <s v="05.13"/>
    <s v="KOM"/>
    <n v="1"/>
    <n v="1481.25"/>
    <n v="1326.95"/>
    <n v="154.30000000000001"/>
    <n v="592.5"/>
    <x v="1"/>
  </r>
  <r>
    <n v="1"/>
    <s v="OPREMA ZA RAD"/>
    <x v="2"/>
    <s v="05/1815"/>
    <s v="05"/>
    <s v="RAČUNALO HP COMPAQ 6300PR"/>
    <s v="05.13"/>
    <s v="KOM"/>
    <n v="1"/>
    <n v="5643.75"/>
    <n v="5055.87"/>
    <n v="587.88"/>
    <n v="2257.5"/>
    <x v="1"/>
  </r>
  <r>
    <n v="1"/>
    <s v="OPREMA ZA RAD"/>
    <x v="2"/>
    <s v="05/1816"/>
    <s v="05"/>
    <s v="RAČUNALO HP COMPAQ 6300PR"/>
    <s v="05.13"/>
    <s v="KOM"/>
    <n v="1"/>
    <n v="5643.75"/>
    <n v="5055.87"/>
    <n v="587.88"/>
    <n v="2257.5"/>
    <x v="1"/>
  </r>
  <r>
    <n v="1"/>
    <s v="OPREMA ZA RAD"/>
    <x v="2"/>
    <s v="05/1817"/>
    <s v="05"/>
    <s v="RAČUNALO HP COMPAQ 6300PR"/>
    <s v="05.13"/>
    <s v="KOM"/>
    <n v="1"/>
    <n v="5643.75"/>
    <n v="5055.87"/>
    <n v="587.88"/>
    <n v="2257.5"/>
    <x v="1"/>
  </r>
  <r>
    <n v="1"/>
    <s v="OPREMA ZA RAD"/>
    <x v="2"/>
    <s v="05/1818"/>
    <s v="05"/>
    <s v="RAČUNALO HP COMPAQ 6300PR"/>
    <s v="05.13"/>
    <s v="KOM"/>
    <n v="1"/>
    <n v="5643.75"/>
    <n v="5055.87"/>
    <n v="587.88"/>
    <n v="2257.5"/>
    <x v="1"/>
  </r>
  <r>
    <n v="1"/>
    <s v="OPREMA ZA RAD"/>
    <x v="2"/>
    <s v="05/1819"/>
    <s v="05"/>
    <s v="RAČUNALO HP COMPAQ 6300PR"/>
    <s v="05.13"/>
    <s v="KOM"/>
    <n v="1"/>
    <n v="5643.75"/>
    <n v="5055.87"/>
    <n v="587.88"/>
    <n v="2257.5"/>
    <x v="1"/>
  </r>
  <r>
    <n v="1"/>
    <s v="OPREMA ZA RAD"/>
    <x v="2"/>
    <s v="05/1820"/>
    <s v="05"/>
    <s v="RAČUNALO HP COMPAQ 6300PR"/>
    <s v="05.13"/>
    <s v="KOM"/>
    <n v="1"/>
    <n v="5643.75"/>
    <n v="5055.87"/>
    <n v="587.88"/>
    <n v="2257.5"/>
    <x v="1"/>
  </r>
  <r>
    <n v="1"/>
    <s v="OPREMA ZA RAD"/>
    <x v="2"/>
    <s v="05/1821"/>
    <s v="05"/>
    <s v="RAČUNALO HP COMPAQ 6300PR"/>
    <s v="05.13"/>
    <s v="KOM"/>
    <n v="1"/>
    <n v="5643.75"/>
    <n v="5055.87"/>
    <n v="587.88"/>
    <n v="2257.5"/>
    <x v="1"/>
  </r>
  <r>
    <n v="1"/>
    <s v="OPREMA ZA RAD"/>
    <x v="2"/>
    <s v="05/1822"/>
    <s v="05"/>
    <s v="RAČUNALO HP COMPAQ 6300PR"/>
    <s v="05.13"/>
    <s v="KOM"/>
    <n v="1"/>
    <n v="5643.75"/>
    <n v="5055.87"/>
    <n v="587.88"/>
    <n v="2257.5"/>
    <x v="1"/>
  </r>
  <r>
    <n v="1"/>
    <s v="OPREMA ZA RAD"/>
    <x v="2"/>
    <s v="05/1823"/>
    <s v="05"/>
    <s v="MONITOR 23&quot; DELL U2312HM"/>
    <s v="05.13"/>
    <s v="KOM"/>
    <n v="1"/>
    <n v="1481.25"/>
    <n v="1326.95"/>
    <n v="154.30000000000001"/>
    <n v="592.5"/>
    <x v="1"/>
  </r>
  <r>
    <n v="1"/>
    <s v="OPREMA ZA RAD"/>
    <x v="2"/>
    <s v="05/1824"/>
    <s v="05"/>
    <s v="MONITOR 23&quot; DELL U2312HM"/>
    <s v="05.13"/>
    <s v="KOM"/>
    <n v="1"/>
    <n v="1481.25"/>
    <n v="1326.95"/>
    <n v="154.30000000000001"/>
    <n v="592.5"/>
    <x v="1"/>
  </r>
  <r>
    <n v="1"/>
    <s v="OPREMA ZA RAD"/>
    <x v="2"/>
    <s v="05/1825"/>
    <s v="05"/>
    <s v="MONITOR 23&quot; DELL U2312HM"/>
    <s v="05.13"/>
    <s v="KOM"/>
    <n v="1"/>
    <n v="1481.25"/>
    <n v="1326.95"/>
    <n v="154.30000000000001"/>
    <n v="592.5"/>
    <x v="1"/>
  </r>
  <r>
    <n v="1"/>
    <s v="OPREMA ZA RAD"/>
    <x v="2"/>
    <s v="05/1826"/>
    <s v="05"/>
    <s v="MONITOR 23&quot; DELL U2312HM"/>
    <s v="05.13"/>
    <s v="KOM"/>
    <n v="1"/>
    <n v="1481.25"/>
    <n v="1326.95"/>
    <n v="154.30000000000001"/>
    <n v="592.5"/>
    <x v="1"/>
  </r>
  <r>
    <n v="1"/>
    <s v="OPREMA ZA RAD"/>
    <x v="2"/>
    <s v="05/1827"/>
    <s v="05"/>
    <s v="MONITOR 23&quot; DELL U2312HM"/>
    <s v="05.13"/>
    <s v="KOM"/>
    <n v="1"/>
    <n v="1481.25"/>
    <n v="1326.95"/>
    <n v="154.30000000000001"/>
    <n v="592.5"/>
    <x v="1"/>
  </r>
  <r>
    <n v="1"/>
    <s v="OPREMA ZA RAD"/>
    <x v="2"/>
    <s v="05/1828"/>
    <s v="05"/>
    <s v="MONITOR 23&quot; DELL U2312HM"/>
    <s v="05.13"/>
    <s v="KOM"/>
    <n v="1"/>
    <n v="1481.25"/>
    <n v="1326.95"/>
    <n v="154.30000000000001"/>
    <n v="592.5"/>
    <x v="1"/>
  </r>
  <r>
    <n v="1"/>
    <s v="OPREMA ZA RAD"/>
    <x v="2"/>
    <s v="05/1829"/>
    <s v="05"/>
    <s v="MONITOR 23&quot; DELL U2312HM"/>
    <s v="05.13"/>
    <s v="KOM"/>
    <n v="1"/>
    <n v="1481.25"/>
    <n v="1326.95"/>
    <n v="154.30000000000001"/>
    <n v="592.5"/>
    <x v="1"/>
  </r>
  <r>
    <n v="1"/>
    <s v="OPREMA ZA RAD"/>
    <x v="2"/>
    <s v="05/1830"/>
    <s v="05"/>
    <s v="MONITOR 23&quot; DELL U2312HM"/>
    <s v="05.13"/>
    <s v="KOM"/>
    <n v="1"/>
    <n v="1481.25"/>
    <n v="1326.95"/>
    <n v="154.30000000000001"/>
    <n v="592.5"/>
    <x v="1"/>
  </r>
  <r>
    <n v="1"/>
    <s v="OPREMA ZA RAD"/>
    <x v="2"/>
    <s v="05/1835"/>
    <s v="05"/>
    <s v="NOTEB.LENOVO THINKPAD 230"/>
    <s v="09.13"/>
    <s v="KOM"/>
    <n v="1"/>
    <n v="10585.94"/>
    <n v="6836.75"/>
    <n v="3749.19"/>
    <n v="4234.3760000000002"/>
    <x v="1"/>
  </r>
  <r>
    <n v="1"/>
    <s v="OPREMA ZA RAD"/>
    <x v="2"/>
    <s v="05/1836"/>
    <s v="05"/>
    <s v="PORTREPLIKATOR+PRŽILICA"/>
    <s v="09.13"/>
    <s v="KOM"/>
    <n v="1"/>
    <n v="2446.14"/>
    <n v="1579.8"/>
    <n v="866.34"/>
    <n v="978.45600000000002"/>
    <x v="1"/>
  </r>
  <r>
    <n v="1"/>
    <s v="OPREMA ZA RAD"/>
    <x v="2"/>
    <s v="05/1837"/>
    <s v="CIP"/>
    <s v="NOTEB.COMPAQ PRONOOK 6570"/>
    <s v="09.13"/>
    <s v="KOM"/>
    <n v="1"/>
    <n v="7507.15"/>
    <n v="6099.57"/>
    <n v="1407.58"/>
    <n v="3002.86"/>
    <x v="1"/>
  </r>
  <r>
    <n v="1"/>
    <s v="OPREMA ZA RAD"/>
    <x v="2"/>
    <s v="05/1839"/>
    <s v="05"/>
    <s v="RAČ.HP COMPAQ 6300PRO"/>
    <n v="10.130000000000001"/>
    <s v="KOM"/>
    <n v="1"/>
    <n v="5643.75"/>
    <n v="4467.9799999999996"/>
    <n v="1175.77"/>
    <n v="2257.5"/>
    <x v="1"/>
  </r>
  <r>
    <n v="1"/>
    <s v="OPREMA ZA RAD"/>
    <x v="2"/>
    <s v="05/1840"/>
    <s v="05"/>
    <s v="RAČ.HP COMPAQ 6300PRO"/>
    <n v="10.130000000000001"/>
    <s v="KOM"/>
    <n v="1"/>
    <n v="5643.75"/>
    <n v="4467.9799999999996"/>
    <n v="1175.77"/>
    <n v="2257.5"/>
    <x v="1"/>
  </r>
  <r>
    <n v="1"/>
    <s v="OPREMA ZA RAD"/>
    <x v="2"/>
    <s v="05/1841"/>
    <s v="05"/>
    <s v="RAČ.HP COMPAQ 6300PRO"/>
    <n v="10.130000000000001"/>
    <s v="KOM"/>
    <n v="1"/>
    <n v="5643.75"/>
    <n v="4467.9799999999996"/>
    <n v="1175.77"/>
    <n v="2257.5"/>
    <x v="1"/>
  </r>
  <r>
    <n v="1"/>
    <s v="OPREMA ZA RAD"/>
    <x v="2"/>
    <s v="05/1842"/>
    <s v="05"/>
    <s v="RAČ.HP COMPAQ 6300PRO"/>
    <n v="10.130000000000001"/>
    <s v="KOM"/>
    <n v="1"/>
    <n v="5643.75"/>
    <n v="4467.9799999999996"/>
    <n v="1175.77"/>
    <n v="2257.5"/>
    <x v="1"/>
  </r>
  <r>
    <n v="1"/>
    <s v="OPREMA ZA RAD"/>
    <x v="2"/>
    <s v="05/1843"/>
    <s v="05"/>
    <s v="MONITOR 23&quot; DELL U2312HM"/>
    <n v="10.130000000000001"/>
    <s v="KOM"/>
    <n v="1"/>
    <n v="1481.25"/>
    <n v="1172.6500000000001"/>
    <n v="308.60000000000002"/>
    <n v="592.5"/>
    <x v="1"/>
  </r>
  <r>
    <n v="1"/>
    <s v="OPREMA ZA RAD"/>
    <x v="2"/>
    <s v="05/1844"/>
    <s v="05"/>
    <s v="MONITOR 23&quot; DELL U2312HM"/>
    <n v="10.130000000000001"/>
    <s v="KOM"/>
    <n v="1"/>
    <n v="1481.25"/>
    <n v="1172.6500000000001"/>
    <n v="308.60000000000002"/>
    <n v="592.5"/>
    <x v="1"/>
  </r>
  <r>
    <n v="1"/>
    <s v="OPREMA ZA RAD"/>
    <x v="2"/>
    <s v="05/1845"/>
    <s v="05"/>
    <s v="MONITOR 23&quot; DELL U2312HM"/>
    <n v="10.130000000000001"/>
    <s v="KOM"/>
    <n v="1"/>
    <n v="1481.25"/>
    <n v="1172.6500000000001"/>
    <n v="308.60000000000002"/>
    <n v="592.5"/>
    <x v="1"/>
  </r>
  <r>
    <n v="1"/>
    <s v="OPREMA ZA RAD"/>
    <x v="2"/>
    <s v="05/1846"/>
    <s v="05"/>
    <s v="MONITOR 23&quot; DELL U2312HM"/>
    <n v="10.130000000000001"/>
    <s v="KOM"/>
    <n v="1"/>
    <n v="1481.25"/>
    <n v="1172.6500000000001"/>
    <n v="308.60000000000002"/>
    <n v="592.5"/>
    <x v="1"/>
  </r>
  <r>
    <n v="1"/>
    <s v="OPREMA ZA RAD"/>
    <x v="2"/>
    <s v="05/1849"/>
    <s v="05"/>
    <s v="PORTREPLIKATOR"/>
    <n v="10.130000000000001"/>
    <s v="KOM"/>
    <n v="1"/>
    <n v="1680.98"/>
    <n v="1050.6099999999999"/>
    <n v="630.37"/>
    <n v="672.39200000000005"/>
    <x v="1"/>
  </r>
  <r>
    <n v="1"/>
    <s v="OPREMA ZA RAD"/>
    <x v="2"/>
    <s v="05/1866"/>
    <s v="05"/>
    <s v="RAČUNALO PRODESK 400 G1"/>
    <s v="06.14"/>
    <s v="KOM"/>
    <n v="1"/>
    <n v="5287.5"/>
    <n v="3304.7"/>
    <n v="1982.8"/>
    <n v="2115"/>
    <x v="1"/>
  </r>
  <r>
    <n v="1"/>
    <s v="OPREMA ZA RAD"/>
    <x v="2"/>
    <s v="05/1867"/>
    <s v="05"/>
    <s v="MONITOR 22&quot; DELL"/>
    <s v="06.14"/>
    <s v="KOM"/>
    <n v="1"/>
    <n v="1341.25"/>
    <n v="838.28"/>
    <n v="502.97"/>
    <n v="536.5"/>
    <x v="1"/>
  </r>
  <r>
    <n v="1"/>
    <s v="OPREMA ZA RAD"/>
    <x v="2"/>
    <s v="05/1869"/>
    <s v="CIP"/>
    <s v="RAČUNALO PRODESK 400 G1"/>
    <s v="06.14"/>
    <s v="KOM"/>
    <n v="1"/>
    <n v="5287.5"/>
    <n v="1982.82"/>
    <n v="3304.68"/>
    <n v="3304.68"/>
    <x v="0"/>
  </r>
  <r>
    <n v="1"/>
    <s v="OPREMA ZA RAD"/>
    <x v="2"/>
    <s v="05/1870"/>
    <s v="05"/>
    <s v="RAČUNALO PRODESK 400 G1"/>
    <s v="06.14"/>
    <s v="KOM"/>
    <n v="1"/>
    <n v="5287.5"/>
    <n v="3304.7"/>
    <n v="1982.8"/>
    <n v="2115"/>
    <x v="1"/>
  </r>
  <r>
    <n v="1"/>
    <s v="OPREMA ZA RAD"/>
    <x v="2"/>
    <s v="05/1871"/>
    <s v="05"/>
    <s v="RAČUNALO PRODESK 400 G1"/>
    <s v="06.14"/>
    <s v="KOM"/>
    <n v="1"/>
    <n v="5287.5"/>
    <n v="3304.7"/>
    <n v="1982.8"/>
    <n v="2115"/>
    <x v="1"/>
  </r>
  <r>
    <n v="1"/>
    <s v="OPREMA ZA RAD"/>
    <x v="2"/>
    <s v="05/1872"/>
    <s v="05"/>
    <s v="RAČUNALO PRODESK 400 G1"/>
    <s v="06.14"/>
    <s v="KOM"/>
    <n v="1"/>
    <n v="5287.5"/>
    <n v="3304.7"/>
    <n v="1982.8"/>
    <n v="2115"/>
    <x v="1"/>
  </r>
  <r>
    <n v="1"/>
    <s v="OPREMA ZA RAD"/>
    <x v="2"/>
    <s v="05/1873"/>
    <s v="05"/>
    <s v="RAČUNALO PRODESK 400 G1"/>
    <s v="06.14"/>
    <s v="KOM"/>
    <n v="1"/>
    <n v="5287.5"/>
    <n v="3304.7"/>
    <n v="1982.8"/>
    <n v="2115"/>
    <x v="1"/>
  </r>
  <r>
    <n v="1"/>
    <s v="OPREMA ZA RAD"/>
    <x v="2"/>
    <s v="05/1874"/>
    <s v="05"/>
    <s v="RAČUNALO PRODESK 400 G1"/>
    <s v="06.14"/>
    <s v="KOM"/>
    <n v="1"/>
    <n v="5287.5"/>
    <n v="3304.7"/>
    <n v="1982.8"/>
    <n v="2115"/>
    <x v="1"/>
  </r>
  <r>
    <n v="1"/>
    <s v="OPREMA ZA RAD"/>
    <x v="2"/>
    <s v="05/1875"/>
    <s v="05"/>
    <s v="RAČUNALO PRODESK 400 G1"/>
    <s v="06.14"/>
    <s v="KOM"/>
    <n v="1"/>
    <n v="5287.5"/>
    <n v="3304.7"/>
    <n v="1982.8"/>
    <n v="2115"/>
    <x v="1"/>
  </r>
  <r>
    <n v="1"/>
    <s v="OPREMA ZA RAD"/>
    <x v="2"/>
    <s v="05/1876"/>
    <s v="05"/>
    <s v="RAČUNALO PRODESK 400 G1"/>
    <s v="06.14"/>
    <s v="KOM"/>
    <n v="1"/>
    <n v="5287.5"/>
    <n v="3304.7"/>
    <n v="1982.8"/>
    <n v="2115"/>
    <x v="1"/>
  </r>
  <r>
    <n v="1"/>
    <s v="OPREMA ZA RAD"/>
    <x v="2"/>
    <s v="05/1880"/>
    <s v="05"/>
    <s v="MONITOR 22&quot; DELL"/>
    <s v="06.14"/>
    <s v="KOM"/>
    <n v="1"/>
    <n v="1341.25"/>
    <n v="838.28"/>
    <n v="502.97"/>
    <n v="536.5"/>
    <x v="1"/>
  </r>
  <r>
    <n v="1"/>
    <s v="OPREMA ZA RAD"/>
    <x v="2"/>
    <s v="05/1881"/>
    <s v="05"/>
    <s v="MONITOR 22&quot; DELL"/>
    <s v="06.14"/>
    <s v="KOM"/>
    <n v="1"/>
    <n v="1341.25"/>
    <n v="838.28"/>
    <n v="502.97"/>
    <n v="536.5"/>
    <x v="1"/>
  </r>
  <r>
    <n v="1"/>
    <s v="OPREMA ZA RAD"/>
    <x v="2"/>
    <s v="05/1882"/>
    <s v="05"/>
    <s v="MONITOR 22&quot; DELL"/>
    <s v="06.14"/>
    <s v="KOM"/>
    <n v="1"/>
    <n v="1341.25"/>
    <n v="838.28"/>
    <n v="502.97"/>
    <n v="536.5"/>
    <x v="1"/>
  </r>
  <r>
    <n v="1"/>
    <s v="OPREMA ZA RAD"/>
    <x v="2"/>
    <s v="05/1883"/>
    <s v="05"/>
    <s v="MONITOR 22&quot; DELL"/>
    <s v="06.14"/>
    <s v="KOM"/>
    <n v="1"/>
    <n v="1341.25"/>
    <n v="838.28"/>
    <n v="502.97"/>
    <n v="536.5"/>
    <x v="1"/>
  </r>
  <r>
    <n v="1"/>
    <s v="OPREMA ZA RAD"/>
    <x v="2"/>
    <s v="05/1884"/>
    <s v="05"/>
    <s v="MONITOR 22&quot; DELL"/>
    <s v="06.14"/>
    <s v="KOM"/>
    <n v="1"/>
    <n v="1341.25"/>
    <n v="838.28"/>
    <n v="502.97"/>
    <n v="536.5"/>
    <x v="1"/>
  </r>
  <r>
    <n v="1"/>
    <s v="OPREMA ZA RAD"/>
    <x v="2"/>
    <s v="05/1885"/>
    <s v="05"/>
    <s v="MONITOR 22&quot; DELL"/>
    <s v="06.14"/>
    <s v="KOM"/>
    <n v="1"/>
    <n v="1341.25"/>
    <n v="838.28"/>
    <n v="502.97"/>
    <n v="536.5"/>
    <x v="1"/>
  </r>
  <r>
    <n v="1"/>
    <s v="OPREMA ZA RAD"/>
    <x v="2"/>
    <s v="05/1886"/>
    <s v="05"/>
    <s v="MONITOR 22&quot; DELL"/>
    <s v="06.14"/>
    <s v="KOM"/>
    <n v="1"/>
    <n v="1341.25"/>
    <n v="838.28"/>
    <n v="502.97"/>
    <n v="536.5"/>
    <x v="1"/>
  </r>
  <r>
    <n v="1"/>
    <s v="OPREMA ZA RAD"/>
    <x v="2"/>
    <s v="05/1894"/>
    <s v="05"/>
    <s v="PISAČ LEXMARK MS310DN"/>
    <s v="09.14"/>
    <s v="KOM"/>
    <n v="1"/>
    <n v="863.39"/>
    <n v="485.66"/>
    <n v="377.73"/>
    <n v="377.73"/>
    <x v="0"/>
  </r>
  <r>
    <n v="1"/>
    <s v="OPREMA ZA RAD"/>
    <x v="2"/>
    <s v="05/1895"/>
    <s v="05"/>
    <s v="PISAČ LEXMARK MS310DN"/>
    <s v="09.14"/>
    <s v="KOM"/>
    <n v="1"/>
    <n v="863.38"/>
    <n v="485.66"/>
    <n v="377.72"/>
    <n v="377.72"/>
    <x v="0"/>
  </r>
  <r>
    <n v="1"/>
    <s v="OPREMA ZA RAD"/>
    <x v="2"/>
    <s v="05/1904"/>
    <s v="05"/>
    <s v="RAČ. PRODESK 400 G2"/>
    <s v="09.14"/>
    <s v="KOM"/>
    <n v="1"/>
    <n v="5287.5"/>
    <n v="2974.23"/>
    <n v="2313.27"/>
    <n v="2313.27"/>
    <x v="0"/>
  </r>
  <r>
    <n v="1"/>
    <s v="OPREMA ZA RAD"/>
    <x v="2"/>
    <s v="05/1905"/>
    <s v="05"/>
    <s v="MONITOR 22&quot; DELL"/>
    <s v="09.14"/>
    <s v="KOM"/>
    <n v="1"/>
    <n v="1341.25"/>
    <n v="754.45"/>
    <n v="586.79999999999995"/>
    <n v="586.79999999999995"/>
    <x v="0"/>
  </r>
  <r>
    <n v="1"/>
    <s v="OPREMA ZA RAD"/>
    <x v="2"/>
    <s v="05/1906"/>
    <s v="05"/>
    <s v="RAČ. PRODESK 400 G2"/>
    <s v="09.14"/>
    <s v="KOM"/>
    <n v="1"/>
    <n v="5287.5"/>
    <n v="2974.23"/>
    <n v="2313.27"/>
    <n v="2313.27"/>
    <x v="0"/>
  </r>
  <r>
    <n v="1"/>
    <s v="OPREMA ZA RAD"/>
    <x v="2"/>
    <s v="05/1907"/>
    <s v="05"/>
    <s v="MONITOR 22&quot; DELL"/>
    <s v="09.14"/>
    <s v="KOM"/>
    <n v="1"/>
    <n v="1341.25"/>
    <n v="754.45"/>
    <n v="586.79999999999995"/>
    <n v="586.79999999999995"/>
    <x v="0"/>
  </r>
  <r>
    <n v="1"/>
    <s v="OPREMA ZA RAD"/>
    <x v="2"/>
    <s v="05/1909"/>
    <s v="R2"/>
    <s v="MONITOR 22&quot; DELL"/>
    <s v="09.14"/>
    <s v="KOM"/>
    <n v="1"/>
    <n v="1341.25"/>
    <n v="754.45"/>
    <n v="586.79999999999995"/>
    <n v="586.79999999999995"/>
    <x v="0"/>
  </r>
  <r>
    <n v="1"/>
    <s v="OPREMA ZA RAD"/>
    <x v="2"/>
    <s v="05/1910"/>
    <s v="05"/>
    <s v="PISAČ LEXMARK MS310DN"/>
    <s v="09.14"/>
    <s v="KOM"/>
    <n v="1"/>
    <n v="897.5"/>
    <n v="504.85"/>
    <n v="392.65"/>
    <n v="392.65"/>
    <x v="0"/>
  </r>
  <r>
    <n v="1"/>
    <s v="OPREMA ZA RAD"/>
    <x v="2"/>
    <s v="05/1911"/>
    <s v="05"/>
    <s v="PISAČ LEXMARK MS310DN"/>
    <n v="11.14"/>
    <s v="KOM"/>
    <n v="1"/>
    <n v="897.5"/>
    <n v="467.46"/>
    <n v="430.04"/>
    <n v="430.04"/>
    <x v="0"/>
  </r>
  <r>
    <n v="1"/>
    <s v="OPREMA ZA RAD"/>
    <x v="2"/>
    <s v="05/1912"/>
    <s v="05"/>
    <s v="PROJEKTOR OPTOMA W316"/>
    <n v="10.14"/>
    <s v="KOM"/>
    <n v="1"/>
    <n v="4737.5"/>
    <n v="2566.16"/>
    <n v="2171.34"/>
    <n v="2171.34"/>
    <x v="0"/>
  </r>
  <r>
    <n v="1"/>
    <s v="OPREMA ZA RAD"/>
    <x v="2"/>
    <s v="05/1914"/>
    <s v="CIP"/>
    <s v="PROJEKTOR OPTOMA W316"/>
    <n v="10.14"/>
    <s v="KOM"/>
    <n v="1"/>
    <n v="4737.5"/>
    <n v="2566.16"/>
    <n v="2171.34"/>
    <n v="2171.34"/>
    <x v="0"/>
  </r>
  <r>
    <n v="1"/>
    <s v="OPREMA ZA RAD"/>
    <x v="2"/>
    <s v="05/1915"/>
    <s v="05"/>
    <s v="NOTEBOOK HP 250 G3"/>
    <n v="12.14"/>
    <s v="KOM"/>
    <n v="1"/>
    <n v="3587.5"/>
    <n v="1793.76"/>
    <n v="1793.74"/>
    <n v="1793.74"/>
    <x v="0"/>
  </r>
  <r>
    <n v="1"/>
    <s v="OPREMA ZA RAD"/>
    <x v="2"/>
    <s v="05/1916"/>
    <s v="CIP"/>
    <s v="RAČUNALO HP PRODESK 400G2"/>
    <n v="12.14"/>
    <s v="KOM"/>
    <n v="1"/>
    <n v="5086.58"/>
    <n v="2543.3000000000002"/>
    <n v="2543.2800000000002"/>
    <n v="2543.2800000000002"/>
    <x v="0"/>
  </r>
  <r>
    <n v="1"/>
    <s v="OPREMA ZA RAD"/>
    <x v="2"/>
    <s v="05/1917"/>
    <s v="CIP"/>
    <s v="PISAČ LEXMARK MS310DN LAS"/>
    <n v="12.14"/>
    <s v="KOM"/>
    <n v="1"/>
    <n v="863.39"/>
    <n v="431.7"/>
    <n v="431.69"/>
    <n v="431.69"/>
    <x v="0"/>
  </r>
  <r>
    <n v="1"/>
    <s v="OPREMA ZA RAD"/>
    <x v="2"/>
    <s v="05/1926"/>
    <s v="05"/>
    <s v="RAČUNALO MSGW INFINITY"/>
    <s v="03.15"/>
    <s v="KOM"/>
    <n v="1"/>
    <n v="6156.25"/>
    <n v="2693.36"/>
    <n v="3462.89"/>
    <n v="3462.89"/>
    <x v="0"/>
  </r>
  <r>
    <n v="1"/>
    <s v="OPREMA ZA RAD"/>
    <x v="2"/>
    <s v="05/1927"/>
    <s v="05"/>
    <s v="NOTEBOOK HP ZBOOK 17"/>
    <s v="06.15"/>
    <s v="KOM"/>
    <n v="1"/>
    <n v="16471.61"/>
    <n v="6176.85"/>
    <n v="10294.76"/>
    <n v="10294.76"/>
    <x v="0"/>
  </r>
  <r>
    <n v="1"/>
    <s v="OPREMA ZA RAD"/>
    <x v="2"/>
    <s v="05/1929"/>
    <s v="05"/>
    <s v="NOTEBOOK HP 650 G1"/>
    <s v="06.15"/>
    <s v="KOM"/>
    <n v="1"/>
    <n v="6945.5"/>
    <n v="2604.5700000000002"/>
    <n v="4340.93"/>
    <n v="4340.93"/>
    <x v="0"/>
  </r>
  <r>
    <n v="1"/>
    <s v="OPREMA ZA RAD"/>
    <x v="2"/>
    <s v="05/1931"/>
    <s v="05"/>
    <s v="RAČ.MSGW Infinity sp2194"/>
    <s v="07.15"/>
    <s v="KOM"/>
    <n v="1"/>
    <n v="4810.3599999999997"/>
    <n v="1703.67"/>
    <n v="3106.69"/>
    <n v="3106.69"/>
    <x v="0"/>
  </r>
  <r>
    <n v="1"/>
    <s v="OPREMA ZA RAD"/>
    <x v="2"/>
    <s v="05/1932"/>
    <s v="05"/>
    <s v="MONITOR LG 22&quot;"/>
    <s v="07.15"/>
    <s v="KOM"/>
    <n v="1"/>
    <n v="1197.5"/>
    <n v="424.12"/>
    <n v="773.38"/>
    <n v="773.38"/>
    <x v="0"/>
  </r>
  <r>
    <n v="1"/>
    <s v="OPREMA ZA RAD"/>
    <x v="2"/>
    <s v="05/1933"/>
    <s v="05"/>
    <s v="RAČ.MSGW Infinity sp2194"/>
    <s v="07.15"/>
    <s v="KOM"/>
    <n v="1"/>
    <n v="4810.3599999999997"/>
    <n v="1703.67"/>
    <n v="3106.69"/>
    <n v="3106.69"/>
    <x v="0"/>
  </r>
  <r>
    <n v="1"/>
    <s v="OPREMA ZA RAD"/>
    <x v="2"/>
    <s v="05/1935"/>
    <s v="05"/>
    <s v="RAČ.MSGW Infinity sp2194"/>
    <s v="07.15"/>
    <s v="KOM"/>
    <n v="1"/>
    <n v="4810.3599999999997"/>
    <n v="1703.67"/>
    <n v="3106.69"/>
    <n v="3106.69"/>
    <x v="0"/>
  </r>
  <r>
    <n v="1"/>
    <s v="OPREMA ZA RAD"/>
    <x v="2"/>
    <s v="05/1937"/>
    <s v="05"/>
    <s v="RAČ.MSGW Infinity sp2194"/>
    <s v="07.15"/>
    <s v="KOM"/>
    <n v="1"/>
    <n v="4810.3599999999997"/>
    <n v="1703.67"/>
    <n v="3106.69"/>
    <n v="3106.69"/>
    <x v="0"/>
  </r>
  <r>
    <n v="1"/>
    <s v="OPREMA ZA RAD"/>
    <x v="2"/>
    <s v="05/1939"/>
    <s v="05"/>
    <s v="RAČ.MSGW Infinity sp2194"/>
    <s v="07.15"/>
    <s v="KOM"/>
    <n v="1"/>
    <n v="4810.3599999999997"/>
    <n v="1703.67"/>
    <n v="3106.69"/>
    <n v="3106.69"/>
    <x v="0"/>
  </r>
  <r>
    <n v="1"/>
    <s v="OPREMA ZA RAD"/>
    <x v="2"/>
    <s v="05/1940"/>
    <s v="05"/>
    <s v="MONITOR LG 22&quot;"/>
    <s v="07.15"/>
    <s v="KOM"/>
    <n v="1"/>
    <n v="1197.5"/>
    <n v="424.12"/>
    <n v="773.38"/>
    <n v="773.38"/>
    <x v="0"/>
  </r>
  <r>
    <n v="1"/>
    <s v="OPREMA ZA RAD"/>
    <x v="2"/>
    <s v="05/1941"/>
    <s v="05"/>
    <s v="RAČ.MSGW Infinity sp2194"/>
    <s v="07.15"/>
    <s v="KOM"/>
    <n v="1"/>
    <n v="4810.3599999999997"/>
    <n v="1703.67"/>
    <n v="3106.69"/>
    <n v="3106.69"/>
    <x v="0"/>
  </r>
  <r>
    <n v="1"/>
    <s v="OPREMA ZA RAD"/>
    <x v="2"/>
    <s v="05/1942"/>
    <s v="05"/>
    <s v="MONITOR LG 22&quot;"/>
    <s v="07.15"/>
    <s v="KOM"/>
    <n v="1"/>
    <n v="1197.5"/>
    <n v="424.12"/>
    <n v="773.38"/>
    <n v="773.38"/>
    <x v="0"/>
  </r>
  <r>
    <n v="1"/>
    <s v="OPREMA ZA RAD"/>
    <x v="2"/>
    <s v="05/1943"/>
    <s v="05"/>
    <s v="RAČ.MSGW Infinity sp2194"/>
    <s v="07.15"/>
    <s v="KOM"/>
    <n v="1"/>
    <n v="4810.3599999999997"/>
    <n v="1703.67"/>
    <n v="3106.69"/>
    <n v="3106.69"/>
    <x v="0"/>
  </r>
  <r>
    <n v="1"/>
    <s v="OPREMA ZA RAD"/>
    <x v="2"/>
    <s v="05/1944"/>
    <s v="05"/>
    <s v="MONITOR LG 22&quot;"/>
    <s v="07.15"/>
    <s v="KOM"/>
    <n v="1"/>
    <n v="1250"/>
    <n v="442.71"/>
    <n v="807.29"/>
    <n v="807.29"/>
    <x v="0"/>
  </r>
  <r>
    <n v="1"/>
    <s v="OPREMA ZA RAD"/>
    <x v="2"/>
    <s v="05/1945"/>
    <s v="05"/>
    <s v="RAČ.MSGW Infinity sp2194"/>
    <s v="07.15"/>
    <s v="KOM"/>
    <n v="1"/>
    <n v="4810.3599999999997"/>
    <n v="1703.67"/>
    <n v="3106.69"/>
    <n v="3106.69"/>
    <x v="0"/>
  </r>
  <r>
    <n v="1"/>
    <s v="OPREMA ZA RAD"/>
    <x v="2"/>
    <s v="05/1946"/>
    <s v="05"/>
    <s v="MONITOR LG 22&quot;"/>
    <s v="07.15"/>
    <s v="KOM"/>
    <n v="1"/>
    <n v="1250"/>
    <n v="442.71"/>
    <n v="807.29"/>
    <n v="807.29"/>
    <x v="0"/>
  </r>
  <r>
    <n v="1"/>
    <s v="OPREMA ZA RAD"/>
    <x v="2"/>
    <s v="05/1947"/>
    <s v="05"/>
    <s v="RAČ.MSGW Infinity sp2194"/>
    <s v="07.15"/>
    <s v="KOM"/>
    <n v="1"/>
    <n v="4810.3599999999997"/>
    <n v="1703.67"/>
    <n v="3106.69"/>
    <n v="3106.69"/>
    <x v="0"/>
  </r>
  <r>
    <n v="1"/>
    <s v="OPREMA ZA RAD"/>
    <x v="2"/>
    <s v="05/1948"/>
    <s v="05"/>
    <s v="MONITOR LG 22&quot;"/>
    <s v="07.15"/>
    <s v="KOM"/>
    <n v="1"/>
    <n v="1250"/>
    <n v="442.71"/>
    <n v="807.29"/>
    <n v="807.29"/>
    <x v="0"/>
  </r>
  <r>
    <n v="1"/>
    <s v="OPREMA ZA RAD"/>
    <x v="2"/>
    <s v="05/1949"/>
    <s v="05"/>
    <s v="RAČ.MSGW Infinity sp2194"/>
    <s v="07.15"/>
    <s v="KOM"/>
    <n v="1"/>
    <n v="4810.34"/>
    <n v="1703.67"/>
    <n v="3106.67"/>
    <n v="3106.67"/>
    <x v="0"/>
  </r>
  <r>
    <n v="1"/>
    <s v="OPREMA ZA RAD"/>
    <x v="2"/>
    <s v="05/1950"/>
    <s v="05"/>
    <s v="MONITOR LG 22&quot;"/>
    <s v="07.15"/>
    <s v="KOM"/>
    <n v="1"/>
    <n v="1250"/>
    <n v="442.71"/>
    <n v="807.29"/>
    <n v="807.29"/>
    <x v="0"/>
  </r>
  <r>
    <n v="1"/>
    <s v="OPREMA ZA RAD"/>
    <x v="2"/>
    <s v="05/1951"/>
    <s v="05"/>
    <s v="RAČ.MSGW Infinity sp2194"/>
    <s v="07.15"/>
    <s v="KOM"/>
    <n v="1"/>
    <n v="5021.25"/>
    <n v="1778.36"/>
    <n v="3242.89"/>
    <n v="3242.89"/>
    <x v="0"/>
  </r>
  <r>
    <n v="1"/>
    <s v="OPREMA ZA RAD"/>
    <x v="2"/>
    <s v="05/1953"/>
    <s v="05"/>
    <s v="RAČ.MSGW Infinity sp2194"/>
    <s v="07.15"/>
    <s v="KOM"/>
    <n v="1"/>
    <n v="5021.25"/>
    <n v="1778.36"/>
    <n v="3242.89"/>
    <n v="3242.89"/>
    <x v="0"/>
  </r>
  <r>
    <n v="1"/>
    <s v="OPREMA ZA RAD"/>
    <x v="2"/>
    <s v="05/1955"/>
    <s v="05"/>
    <s v="RAČ.MSGW Infinity sp2194"/>
    <s v="07.15"/>
    <s v="KOM"/>
    <n v="1"/>
    <n v="5021.25"/>
    <n v="1778.36"/>
    <n v="3242.89"/>
    <n v="3242.89"/>
    <x v="0"/>
  </r>
  <r>
    <n v="1"/>
    <s v="OPREMA ZA RAD"/>
    <x v="2"/>
    <s v="05/1956"/>
    <s v="05"/>
    <s v="MONITOR LG 22&quot;"/>
    <s v="07.15"/>
    <s v="KOM"/>
    <n v="1"/>
    <n v="1250"/>
    <n v="442.71"/>
    <n v="807.29"/>
    <n v="807.29"/>
    <x v="0"/>
  </r>
  <r>
    <n v="1"/>
    <s v="OPREMA ZA RAD"/>
    <x v="2"/>
    <s v="05/1957"/>
    <s v="05"/>
    <s v="RAČ.MSGW Infinity sp2194"/>
    <s v="07.15"/>
    <s v="KOM"/>
    <n v="1"/>
    <n v="5021.25"/>
    <n v="1778.36"/>
    <n v="3242.89"/>
    <n v="3242.89"/>
    <x v="0"/>
  </r>
  <r>
    <n v="1"/>
    <s v="OPREMA ZA RAD"/>
    <x v="2"/>
    <s v="05/1958"/>
    <s v="05"/>
    <s v="MONITOR LG 22&quot;"/>
    <s v="07.15"/>
    <s v="KOM"/>
    <n v="1"/>
    <n v="1250"/>
    <n v="442.71"/>
    <n v="807.29"/>
    <n v="807.29"/>
    <x v="0"/>
  </r>
  <r>
    <n v="1"/>
    <s v="OPREMA ZA RAD"/>
    <x v="2"/>
    <s v="05/1959"/>
    <s v="CIP"/>
    <s v="RAČ.MSGW Infinity sp2194"/>
    <s v="07.15"/>
    <s v="KOM"/>
    <n v="1"/>
    <n v="5021.25"/>
    <n v="1778.36"/>
    <n v="3242.89"/>
    <n v="3242.89"/>
    <x v="0"/>
  </r>
  <r>
    <n v="1"/>
    <s v="OPREMA ZA RAD"/>
    <x v="2"/>
    <s v="05/1960"/>
    <s v="CIP"/>
    <s v="RAČ.MSGW Infinity sp2194"/>
    <s v="07.15"/>
    <s v="KOM"/>
    <n v="1"/>
    <n v="5021.25"/>
    <n v="1778.36"/>
    <n v="3242.89"/>
    <n v="3242.89"/>
    <x v="0"/>
  </r>
  <r>
    <n v="1"/>
    <s v="OPREMA ZA RAD"/>
    <x v="2"/>
    <s v="05/1961"/>
    <s v="CIP"/>
    <s v="RAČ.MSGW Infinity sp2194"/>
    <s v="07.15"/>
    <s v="KOM"/>
    <n v="1"/>
    <n v="5021.25"/>
    <n v="1778.36"/>
    <n v="3242.89"/>
    <n v="3242.89"/>
    <x v="0"/>
  </r>
  <r>
    <n v="1"/>
    <s v="OPREMA ZA RAD"/>
    <x v="2"/>
    <s v="05/1962"/>
    <s v="CIP"/>
    <s v="RAČ.MSGW Infinity sp2194"/>
    <s v="07.15"/>
    <s v="KOM"/>
    <n v="1"/>
    <n v="5021.25"/>
    <n v="1778.36"/>
    <n v="3242.89"/>
    <n v="3242.89"/>
    <x v="0"/>
  </r>
  <r>
    <n v="1"/>
    <s v="OPREMA ZA RAD"/>
    <x v="2"/>
    <s v="05/1964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65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66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67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68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69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70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71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72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73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74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75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76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77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78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79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80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81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82"/>
    <s v="05"/>
    <s v="RAČ.MSGW INFINITY sp2195v"/>
    <s v="09.15"/>
    <s v="KOM"/>
    <n v="1"/>
    <n v="6156.25"/>
    <n v="1923.83"/>
    <n v="4232.42"/>
    <n v="4232.42"/>
    <x v="0"/>
  </r>
  <r>
    <n v="1"/>
    <s v="OPREMA ZA RAD"/>
    <x v="2"/>
    <s v="05/1983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1984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1985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1986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1987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1988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1989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1990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1991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1992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1993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1994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1995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1996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1997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1998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1999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2000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2001"/>
    <s v="05"/>
    <s v="MONITOR LG 22&quot;"/>
    <s v="09.15"/>
    <s v="KOM"/>
    <n v="1"/>
    <n v="1250"/>
    <n v="390.63"/>
    <n v="859.37"/>
    <n v="859.37"/>
    <x v="0"/>
  </r>
  <r>
    <n v="1"/>
    <s v="OPREMA ZA RAD"/>
    <x v="2"/>
    <s v="05/2017"/>
    <s v="05"/>
    <s v="RAČ.STOLNO(don.Japan)"/>
    <n v="11.15"/>
    <s v="KOM"/>
    <n v="1"/>
    <n v="2200"/>
    <n v="595.83000000000004"/>
    <n v="1604.17"/>
    <n v="1604.17"/>
    <x v="0"/>
  </r>
  <r>
    <n v="1"/>
    <s v="OPREMA ZA RAD"/>
    <x v="2"/>
    <s v="05/2018"/>
    <s v="05"/>
    <s v="PRINTER XEROX(don.Japan"/>
    <n v="11.15"/>
    <s v="KOM"/>
    <n v="1"/>
    <n v="3000"/>
    <n v="812.5"/>
    <n v="2187.5"/>
    <n v="2187.5"/>
    <x v="0"/>
  </r>
  <r>
    <n v="1"/>
    <s v="OPREMA ZA RAD"/>
    <x v="2"/>
    <s v="05/2019"/>
    <s v="CIP"/>
    <s v="PROJEKTOR OPTOMA W316"/>
    <n v="11.15"/>
    <s v="KOM"/>
    <n v="1"/>
    <n v="4778.03"/>
    <n v="1294.05"/>
    <n v="3483.98"/>
    <n v="3483.98"/>
    <x v="0"/>
  </r>
  <r>
    <n v="1"/>
    <s v="OPREMA ZA RAD"/>
    <x v="2"/>
    <s v="05/2022"/>
    <s v="05"/>
    <s v="PISAČ ZEBRA GC420T"/>
    <n v="12.15"/>
    <s v="KOM"/>
    <n v="1"/>
    <n v="2696.51"/>
    <n v="674.13"/>
    <n v="2022.38"/>
    <n v="2022.38"/>
    <x v="0"/>
  </r>
  <r>
    <n v="1"/>
    <s v="OPREMA ZA RAD"/>
    <x v="2"/>
    <n v="100812"/>
    <s v="R6"/>
    <s v="MONITOR SAMSUNG 20&quot; 205BW"/>
    <s v="01.08"/>
    <s v="KOM"/>
    <n v="1"/>
    <n v="2089.86"/>
    <n v="2089.86"/>
    <n v="0"/>
    <n v="835.94400000000007"/>
    <x v="1"/>
  </r>
  <r>
    <n v="1"/>
    <s v="OPREMA ZA RAD"/>
    <x v="2"/>
    <n v="100813"/>
    <s v="R6"/>
    <s v="RAČUNALO MGSW Education"/>
    <n v="10.07"/>
    <s v="KOM"/>
    <n v="1"/>
    <n v="5099.75"/>
    <n v="5099.75"/>
    <n v="0"/>
    <n v="2039.9"/>
    <x v="1"/>
  </r>
  <r>
    <n v="1"/>
    <s v="OPREMA ZA RAD"/>
    <x v="2"/>
    <n v="100822"/>
    <s v="R6"/>
    <s v="MONITOR 23&quot; HP LA2306x"/>
    <s v="01.12"/>
    <s v="KOM"/>
    <n v="1"/>
    <n v="1496.91"/>
    <n v="1496.91"/>
    <n v="0"/>
    <n v="598.76400000000001"/>
    <x v="1"/>
  </r>
  <r>
    <n v="1"/>
    <s v="OPREMA ZA RAD"/>
    <x v="2"/>
    <n v="100823"/>
    <s v="R6"/>
    <s v="RAČ.HP ELITE 7300"/>
    <s v="01.12"/>
    <s v="KOM"/>
    <n v="1"/>
    <n v="6493.17"/>
    <n v="6493.17"/>
    <n v="0"/>
    <n v="2597.268"/>
    <x v="1"/>
  </r>
  <r>
    <n v="1"/>
    <s v="OPREMA ZA RAD"/>
    <x v="2"/>
    <n v="100828"/>
    <s v="R6"/>
    <s v="RAČUNALO TIP B"/>
    <s v="01.08"/>
    <s v="KOM"/>
    <n v="1"/>
    <n v="8364.02"/>
    <n v="8364.02"/>
    <n v="0"/>
    <n v="3345.6080000000002"/>
    <x v="1"/>
  </r>
  <r>
    <n v="1"/>
    <s v="OPREMA ZA RAD"/>
    <x v="2"/>
    <n v="100837"/>
    <s v="R6"/>
    <s v="RAČUNALO TIP B"/>
    <s v="01.08"/>
    <s v="KOM"/>
    <n v="1"/>
    <n v="8364.01"/>
    <n v="8364.01"/>
    <n v="0"/>
    <n v="3345.6040000000003"/>
    <x v="1"/>
  </r>
  <r>
    <n v="1"/>
    <s v="OPREMA ZA RAD"/>
    <x v="2"/>
    <n v="100867"/>
    <s v="R6"/>
    <s v="SCANER CANON LiDE 90"/>
    <s v="01.08"/>
    <s v="KOM"/>
    <n v="1"/>
    <n v="625.13"/>
    <n v="625.13"/>
    <n v="0"/>
    <n v="250.05200000000002"/>
    <x v="1"/>
  </r>
  <r>
    <n v="1"/>
    <s v="OPREMA ZA RAD"/>
    <x v="2"/>
    <n v="100868"/>
    <s v="R6"/>
    <s v="RAČUNALO HP PRO 3500"/>
    <n v="11.12"/>
    <s v="KOM"/>
    <n v="1"/>
    <n v="5262.5"/>
    <n v="5262.5"/>
    <n v="0"/>
    <n v="2105"/>
    <x v="1"/>
  </r>
  <r>
    <n v="1"/>
    <s v="OPREMA ZA RAD"/>
    <x v="2"/>
    <n v="100869"/>
    <s v="R6"/>
    <s v="MONITOR 23&quot; LA2306x"/>
    <n v="11.12"/>
    <s v="KOM"/>
    <n v="1"/>
    <n v="3042.5"/>
    <n v="3042.5"/>
    <n v="0"/>
    <n v="1217"/>
    <x v="1"/>
  </r>
  <r>
    <n v="1"/>
    <s v="OPREMA ZA RAD"/>
    <x v="2"/>
    <n v="100870"/>
    <s v="R6"/>
    <s v="MONITOR ASUS 24&quot;"/>
    <n v="12.15"/>
    <s v="KOM"/>
    <n v="1"/>
    <n v="2756.25"/>
    <n v="689.06"/>
    <n v="2067.19"/>
    <n v="2067.19"/>
    <x v="0"/>
  </r>
  <r>
    <n v="1"/>
    <s v="OPREMA ZA RAD"/>
    <x v="2"/>
    <n v="100877"/>
    <s v="R6"/>
    <s v="PISAČ LEXMARK C540N"/>
    <s v="09.11"/>
    <s v="KOM"/>
    <n v="1"/>
    <n v="1216.22"/>
    <n v="1216.22"/>
    <n v="0"/>
    <n v="486.48800000000006"/>
    <x v="1"/>
  </r>
  <r>
    <n v="1"/>
    <s v="OPREMA ZA RAD"/>
    <x v="2"/>
    <n v="100878"/>
    <s v="R6"/>
    <s v="RAČ.HP COMPAQ 8200Elite"/>
    <s v="09.11"/>
    <s v="KOM"/>
    <n v="1"/>
    <n v="7950.26"/>
    <n v="7950.26"/>
    <n v="0"/>
    <n v="3180.1040000000003"/>
    <x v="1"/>
  </r>
  <r>
    <n v="1"/>
    <s v="OPREMA ZA RAD"/>
    <x v="2"/>
    <n v="100907"/>
    <s v="R6"/>
    <s v="SCANER CANON LiDE 60"/>
    <s v="09.06"/>
    <s v="KOM"/>
    <n v="1"/>
    <n v="579.5"/>
    <n v="579.5"/>
    <n v="0"/>
    <n v="231.8"/>
    <x v="1"/>
  </r>
  <r>
    <n v="1"/>
    <s v="OPREMA ZA RAD"/>
    <x v="2"/>
    <n v="100919"/>
    <s v="R5"/>
    <s v="NOSAČ PROJEKTORA"/>
    <s v="05.10"/>
    <s v="KOM"/>
    <n v="1"/>
    <n v="3729.6"/>
    <n v="3729.6"/>
    <n v="0"/>
    <n v="1491.8400000000001"/>
    <x v="1"/>
  </r>
  <r>
    <n v="1"/>
    <s v="OPREMA ZA RAD"/>
    <x v="2"/>
    <n v="100950"/>
    <s v="R6"/>
    <s v="RAČ. HP ELITE 7500"/>
    <n v="10.130000000000001"/>
    <s v="KOM"/>
    <n v="1"/>
    <n v="7093.75"/>
    <n v="5615.89"/>
    <n v="1477.86"/>
    <n v="2837.5"/>
    <x v="1"/>
  </r>
  <r>
    <n v="1"/>
    <s v="OPREMA ZA RAD"/>
    <x v="2"/>
    <n v="100957"/>
    <s v="R6"/>
    <s v="MONITOR LCD 24&quot; HP LA2405"/>
    <s v="09.11"/>
    <s v="KOM"/>
    <n v="1"/>
    <n v="1854.74"/>
    <n v="1854.74"/>
    <n v="0"/>
    <n v="741.89600000000007"/>
    <x v="1"/>
  </r>
  <r>
    <n v="1"/>
    <s v="OPREMA ZA RAD"/>
    <x v="2"/>
    <n v="100958"/>
    <s v="R6"/>
    <s v="RAČUNALO INTEL ROCK"/>
    <m/>
    <m/>
    <n v="1"/>
    <n v="7164.81"/>
    <n v="7164.81"/>
    <n v="0"/>
    <n v="2865.9240000000004"/>
    <x v="1"/>
  </r>
  <r>
    <n v="1"/>
    <s v="OPREMA ZA RAD"/>
    <x v="2"/>
    <n v="100959"/>
    <s v="R6"/>
    <s v="MONITOR SAMSUNG 17&quot;SM732N"/>
    <s v="09.07"/>
    <s v="KOM"/>
    <n v="1"/>
    <n v="1783.15"/>
    <n v="1783.15"/>
    <n v="0"/>
    <n v="713.2600000000001"/>
    <x v="1"/>
  </r>
  <r>
    <n v="1"/>
    <s v="OPREMA ZA RAD"/>
    <x v="2"/>
    <n v="100962"/>
    <s v="R6"/>
    <s v="Tablet 9.4&quot;, M8"/>
    <n v="11.15"/>
    <s v="KOM"/>
    <n v="1"/>
    <n v="1046.25"/>
    <n v="283.36"/>
    <n v="762.89"/>
    <n v="762.89"/>
    <x v="0"/>
  </r>
  <r>
    <n v="1"/>
    <s v="OPREMA ZA RAD"/>
    <x v="2"/>
    <n v="101054"/>
    <s v="R3"/>
    <s v="NOSAČ PROJEKTORA"/>
    <s v="09.09"/>
    <s v="KOM"/>
    <n v="1"/>
    <n v="1245.99"/>
    <n v="1245.99"/>
    <n v="0"/>
    <n v="498.39600000000002"/>
    <x v="1"/>
  </r>
  <r>
    <n v="1"/>
    <s v="OPREMA ZA RAD"/>
    <x v="2"/>
    <n v="101055"/>
    <s v="R3"/>
    <s v="PROJEKTOR ACER P5390W"/>
    <s v="02.12"/>
    <s v="KOM"/>
    <n v="1"/>
    <n v="7072.5"/>
    <n v="7072.5"/>
    <n v="0"/>
    <n v="2829"/>
    <x v="1"/>
  </r>
  <r>
    <n v="1"/>
    <s v="OPREMA ZA RAD"/>
    <x v="2"/>
    <n v="101117"/>
    <s v="R3"/>
    <s v="RAČ.ASUS, Intel G33"/>
    <s v="09.09"/>
    <s v="KOM"/>
    <n v="1"/>
    <n v="4072.22"/>
    <n v="4072.22"/>
    <n v="0"/>
    <n v="1628.8879999999999"/>
    <x v="1"/>
  </r>
  <r>
    <n v="1"/>
    <s v="OPREMA ZA RAD"/>
    <x v="2"/>
    <n v="101136"/>
    <s v="R3"/>
    <s v="SCANER CANON LiDE 25"/>
    <n v="11.06"/>
    <s v="KOM"/>
    <n v="1"/>
    <n v="378.2"/>
    <n v="378.2"/>
    <n v="0"/>
    <n v="151.28"/>
    <x v="1"/>
  </r>
  <r>
    <n v="1"/>
    <s v="OPREMA ZA RAD"/>
    <x v="2"/>
    <n v="101152"/>
    <s v="R3"/>
    <s v="PISAČ CANON PIXMA IP4500"/>
    <s v="01.08"/>
    <s v="KOM"/>
    <n v="1"/>
    <n v="790.85"/>
    <n v="790.85"/>
    <n v="0"/>
    <n v="316.34000000000003"/>
    <x v="1"/>
  </r>
  <r>
    <n v="1"/>
    <s v="OPREMA ZA RAD"/>
    <x v="2"/>
    <n v="101154"/>
    <s v="R3"/>
    <s v="RAČ.PROONE 600 G1"/>
    <s v="08.14"/>
    <s v="KOM"/>
    <n v="1"/>
    <n v="8153.75"/>
    <n v="4756.3599999999997"/>
    <n v="3397.39"/>
    <n v="3397.39"/>
    <x v="0"/>
  </r>
  <r>
    <n v="1"/>
    <s v="OPREMA ZA RAD"/>
    <x v="2"/>
    <n v="101155"/>
    <s v="R3"/>
    <s v="STALAK ZA MONITOR-F1453A"/>
    <s v="09.02"/>
    <s v="KOM"/>
    <n v="1"/>
    <n v="629.4"/>
    <n v="629.4"/>
    <n v="0"/>
    <n v="251.76"/>
    <x v="1"/>
  </r>
  <r>
    <n v="1"/>
    <s v="OPREMA ZA RAD"/>
    <x v="2"/>
    <n v="101157"/>
    <s v="R3"/>
    <s v="PORT REPLIKATOR PA286A"/>
    <s v="09.05"/>
    <s v="KOM"/>
    <n v="1"/>
    <n v="1200.48"/>
    <n v="1200.48"/>
    <n v="0"/>
    <n v="480.19200000000001"/>
    <x v="1"/>
  </r>
  <r>
    <n v="1"/>
    <s v="OPREMA ZA RAD"/>
    <x v="2"/>
    <n v="101219"/>
    <s v="R3"/>
    <s v="RAČ.PRODESK 400G2"/>
    <s v="08.14"/>
    <s v="KOM"/>
    <n v="1"/>
    <n v="5287.5"/>
    <n v="3084.39"/>
    <n v="2203.11"/>
    <n v="2203.11"/>
    <x v="0"/>
  </r>
  <r>
    <n v="1"/>
    <s v="OPREMA ZA RAD"/>
    <x v="2"/>
    <n v="101220"/>
    <s v="R3"/>
    <s v="MONITOR 24&quot;"/>
    <n v="12.14"/>
    <s v="KOM"/>
    <n v="1"/>
    <n v="1750"/>
    <n v="875"/>
    <n v="875"/>
    <n v="875"/>
    <x v="0"/>
  </r>
  <r>
    <n v="1"/>
    <s v="OPREMA ZA RAD"/>
    <x v="2"/>
    <n v="101272"/>
    <s v="R3"/>
    <s v="PISAČ HP LASERJET 1022"/>
    <n v="12.06"/>
    <s v="KOM"/>
    <n v="1"/>
    <n v="1771.44"/>
    <n v="1771.44"/>
    <n v="0"/>
    <n v="708.57600000000002"/>
    <x v="1"/>
  </r>
  <r>
    <n v="1"/>
    <s v="OPREMA ZA RAD"/>
    <x v="2"/>
    <n v="101273"/>
    <s v="R3"/>
    <s v="SCANER CANON LiDE 25"/>
    <n v="12.06"/>
    <s v="KOM"/>
    <n v="1"/>
    <n v="378.2"/>
    <n v="378.2"/>
    <n v="0"/>
    <n v="151.28"/>
    <x v="1"/>
  </r>
  <r>
    <n v="1"/>
    <s v="OPREMA ZA RAD"/>
    <x v="2"/>
    <n v="101274"/>
    <s v="R3"/>
    <s v="RAČ.INTEL GMA3100,RGNF 15"/>
    <s v="01.09"/>
    <s v="KOM"/>
    <n v="1"/>
    <n v="6026.8"/>
    <n v="6026.8"/>
    <n v="0"/>
    <n v="2410.7200000000003"/>
    <x v="1"/>
  </r>
  <r>
    <n v="1"/>
    <s v="OPREMA ZA RAD"/>
    <x v="2"/>
    <n v="101275"/>
    <s v="R3"/>
    <s v="MONITOR AOC 21,6&quot;"/>
    <n v="11.09"/>
    <s v="KOM"/>
    <n v="1"/>
    <n v="1353"/>
    <n v="1353"/>
    <n v="0"/>
    <n v="541.20000000000005"/>
    <x v="1"/>
  </r>
  <r>
    <n v="1"/>
    <s v="OPREMA ZA RAD"/>
    <x v="2"/>
    <n v="101276"/>
    <s v="R3"/>
    <s v="MONITOR AOC 21,6&quot;"/>
    <n v="11.09"/>
    <s v="KOM"/>
    <n v="1"/>
    <n v="1476"/>
    <n v="1476"/>
    <n v="0"/>
    <n v="590.4"/>
    <x v="1"/>
  </r>
  <r>
    <n v="1"/>
    <s v="OPREMA ZA RAD"/>
    <x v="2"/>
    <n v="101277"/>
    <s v="R3"/>
    <s v="iPAD APPLE CELLULAR 64GB"/>
    <s v="07.13"/>
    <s v="KOM"/>
    <n v="1"/>
    <n v="7525"/>
    <n v="6427.6"/>
    <n v="1097.4000000000001"/>
    <n v="3010"/>
    <x v="1"/>
  </r>
  <r>
    <n v="1"/>
    <s v="OPREMA ZA RAD"/>
    <x v="2"/>
    <n v="101278"/>
    <s v="R3"/>
    <s v="NETOBOOK HP PROBOOK 650G1"/>
    <s v="05.14"/>
    <s v="KOM"/>
    <n v="1"/>
    <n v="7083.93"/>
    <n v="4615.84"/>
    <n v="2468.09"/>
    <n v="2833.5720000000001"/>
    <x v="1"/>
  </r>
  <r>
    <n v="1"/>
    <s v="OPREMA ZA RAD"/>
    <x v="2"/>
    <n v="101279"/>
    <s v="R3"/>
    <s v="RAČ.HP PRODESK 490G1"/>
    <s v="07.14"/>
    <s v="KOM"/>
    <n v="1"/>
    <n v="6612.5"/>
    <n v="3995.06"/>
    <n v="2617.44"/>
    <n v="2645"/>
    <x v="1"/>
  </r>
  <r>
    <n v="1"/>
    <s v="OPREMA ZA RAD"/>
    <x v="2"/>
    <n v="101307"/>
    <s v="R3"/>
    <s v="PISAČ"/>
    <s v="09.02"/>
    <s v="KOM"/>
    <n v="1"/>
    <n v="2222.35"/>
    <n v="2222.35"/>
    <n v="0"/>
    <n v="888.94"/>
    <x v="1"/>
  </r>
  <r>
    <n v="1"/>
    <s v="OPREMA ZA RAD"/>
    <x v="2"/>
    <n v="101318"/>
    <s v="R3"/>
    <s v="SCANER 4570C"/>
    <s v="09.03"/>
    <s v="KOM"/>
    <n v="1"/>
    <n v="1635.76"/>
    <n v="1635.76"/>
    <n v="0"/>
    <n v="654.30400000000009"/>
    <x v="1"/>
  </r>
  <r>
    <n v="1"/>
    <s v="OPREMA ZA RAD"/>
    <x v="2"/>
    <n v="101360"/>
    <s v="R3"/>
    <s v="MONITOR SAMSUNG 19&quot;SM940B"/>
    <s v="01.07"/>
    <s v="KOM"/>
    <n v="1"/>
    <n v="2009.34"/>
    <n v="2009.34"/>
    <n v="0"/>
    <n v="803.73599999999999"/>
    <x v="1"/>
  </r>
  <r>
    <n v="1"/>
    <s v="OPREMA ZA RAD"/>
    <x v="2"/>
    <n v="101366"/>
    <s v="R3"/>
    <s v="RAČ.INTEL GMA 3100,Tip 13"/>
    <s v="07.09"/>
    <s v="KOM"/>
    <n v="1"/>
    <n v="3660"/>
    <n v="3660"/>
    <n v="0"/>
    <n v="1464"/>
    <x v="1"/>
  </r>
  <r>
    <n v="1"/>
    <s v="OPREMA ZA RAD"/>
    <x v="2"/>
    <n v="101368"/>
    <s v="R3"/>
    <s v="MONITOR 23&quot; DELL U2312HM"/>
    <s v="04.13"/>
    <s v="KOM"/>
    <n v="1"/>
    <n v="1427.93"/>
    <n v="1308.93"/>
    <n v="119"/>
    <n v="571.17200000000003"/>
    <x v="1"/>
  </r>
  <r>
    <n v="1"/>
    <s v="OPREMA ZA RAD"/>
    <x v="2"/>
    <n v="101370"/>
    <s v="R3"/>
    <s v="RAČUNALO HP PRODESK 490G1"/>
    <s v="05.14"/>
    <s v="KOM"/>
    <n v="1"/>
    <n v="6612.5"/>
    <n v="4270.58"/>
    <n v="2341.92"/>
    <n v="2645"/>
    <x v="1"/>
  </r>
  <r>
    <n v="1"/>
    <s v="OPREMA ZA RAD"/>
    <x v="2"/>
    <n v="101470"/>
    <s v="R3"/>
    <s v="RAČUNALO HP ELITE7500"/>
    <n v="11.12"/>
    <s v="KOM"/>
    <n v="1"/>
    <n v="6321.6"/>
    <n v="6321.6"/>
    <n v="0"/>
    <n v="2528.6400000000003"/>
    <x v="1"/>
  </r>
  <r>
    <n v="1"/>
    <s v="OPREMA ZA RAD"/>
    <x v="2"/>
    <n v="101471"/>
    <s v="R3"/>
    <s v="TABLET ASUS NEXUS7"/>
    <s v="05.14"/>
    <s v="KOM"/>
    <n v="1"/>
    <n v="1791.73"/>
    <n v="1157.1500000000001"/>
    <n v="634.58000000000004"/>
    <n v="716.69200000000001"/>
    <x v="1"/>
  </r>
  <r>
    <n v="1"/>
    <s v="OPREMA ZA RAD"/>
    <x v="2"/>
    <n v="101472"/>
    <s v="R3"/>
    <s v="PISAČ LEXMARK MS310DN"/>
    <n v="12.14"/>
    <s v="KOM"/>
    <n v="1"/>
    <n v="863.4"/>
    <n v="431.7"/>
    <n v="431.7"/>
    <n v="431.7"/>
    <x v="0"/>
  </r>
  <r>
    <n v="1"/>
    <s v="OPREMA ZA RAD"/>
    <x v="2"/>
    <n v="101484"/>
    <s v="R3"/>
    <s v="RAČ.ASUA,Intel G43,Tip15"/>
    <n v="11.09"/>
    <s v="KOM"/>
    <n v="1"/>
    <n v="5289"/>
    <n v="5289"/>
    <n v="0"/>
    <n v="2115.6"/>
    <x v="1"/>
  </r>
  <r>
    <n v="1"/>
    <s v="OPREMA ZA RAD"/>
    <x v="2"/>
    <n v="101485"/>
    <s v="R3"/>
    <s v="MONITOR 24&quot; DELL U2412M"/>
    <s v="04.13"/>
    <s v="KOM"/>
    <n v="1"/>
    <n v="2217.1999999999998"/>
    <n v="2032.43"/>
    <n v="184.77"/>
    <n v="886.88"/>
    <x v="1"/>
  </r>
  <r>
    <n v="1"/>
    <s v="OPREMA ZA RAD"/>
    <x v="2"/>
    <n v="101509"/>
    <s v="R3"/>
    <s v="PISAĆ CANON PIXMA IP4700"/>
    <s v="05.10"/>
    <s v="KOM"/>
    <n v="1"/>
    <n v="701.59"/>
    <n v="701.59"/>
    <n v="0"/>
    <n v="280.63600000000002"/>
    <x v="1"/>
  </r>
  <r>
    <n v="1"/>
    <s v="OPREMA ZA RAD"/>
    <x v="2"/>
    <n v="101510"/>
    <s v="R3"/>
    <s v="RAČUNALO HP PRODESK 490G1"/>
    <s v="05.14"/>
    <s v="KOM"/>
    <n v="1"/>
    <n v="6612.5"/>
    <n v="4270.58"/>
    <n v="2341.92"/>
    <n v="2645"/>
    <x v="1"/>
  </r>
  <r>
    <n v="1"/>
    <s v="OPREMA ZA RAD"/>
    <x v="2"/>
    <n v="101511"/>
    <s v="R3"/>
    <s v="MONITOR 24&quot; DELL U2412M"/>
    <s v="06.14"/>
    <s v="KOM"/>
    <n v="1"/>
    <n v="2036.25"/>
    <n v="1272.6500000000001"/>
    <n v="763.6"/>
    <n v="814.5"/>
    <x v="1"/>
  </r>
  <r>
    <n v="1"/>
    <s v="OPREMA ZA RAD"/>
    <x v="2"/>
    <n v="101520"/>
    <s v="R3"/>
    <s v="RAČ.ASUS,IntelGMA45,Tip15"/>
    <s v="07.09"/>
    <s v="KOM"/>
    <n v="1"/>
    <n v="5246"/>
    <n v="5246"/>
    <n v="0"/>
    <n v="2098.4"/>
    <x v="1"/>
  </r>
  <r>
    <n v="1"/>
    <s v="OPREMA ZA RAD"/>
    <x v="2"/>
    <n v="101621"/>
    <s v="R3"/>
    <s v="PISAČ LEXMARK C540N"/>
    <n v="10.11"/>
    <s v="KOM"/>
    <n v="1"/>
    <n v="1216.22"/>
    <n v="1216.22"/>
    <n v="0"/>
    <n v="486.48800000000006"/>
    <x v="1"/>
  </r>
  <r>
    <n v="1"/>
    <s v="OPREMA ZA RAD"/>
    <x v="2"/>
    <n v="101625"/>
    <s v="R3"/>
    <s v="SCANER CANON LIDE 70"/>
    <s v="09.07"/>
    <s v="KOM"/>
    <n v="1"/>
    <n v="564.91999999999996"/>
    <n v="564.91999999999996"/>
    <n v="0"/>
    <n v="225.96799999999999"/>
    <x v="1"/>
  </r>
  <r>
    <n v="1"/>
    <s v="OPREMA ZA RAD"/>
    <x v="2"/>
    <n v="101626"/>
    <s v="R3"/>
    <s v="MONITOR SAMSUNG 19&quot;SM940N"/>
    <n v="11.07"/>
    <s v="KOM"/>
    <n v="1"/>
    <n v="1783.15"/>
    <n v="1783.15"/>
    <n v="0"/>
    <n v="713.2600000000001"/>
    <x v="1"/>
  </r>
  <r>
    <n v="1"/>
    <s v="OPREMA ZA RAD"/>
    <x v="2"/>
    <n v="101627"/>
    <s v="R3"/>
    <s v="MONITOR 24&quot; DELL U2412M"/>
    <s v="04.13"/>
    <s v="KOM"/>
    <n v="1"/>
    <n v="2217.1999999999998"/>
    <n v="2032.43"/>
    <n v="184.77"/>
    <n v="886.88"/>
    <x v="1"/>
  </r>
  <r>
    <n v="1"/>
    <s v="OPREMA ZA RAD"/>
    <x v="2"/>
    <n v="101630"/>
    <s v="R3"/>
    <s v="RAČUNALO PC ELITE 7500"/>
    <n v="11.12"/>
    <s v="KOM"/>
    <n v="1"/>
    <n v="6598.75"/>
    <n v="6598.75"/>
    <n v="0"/>
    <n v="2639.5"/>
    <x v="1"/>
  </r>
  <r>
    <n v="1"/>
    <s v="OPREMA ZA RAD"/>
    <x v="2"/>
    <n v="101635"/>
    <s v="R3"/>
    <s v="MONITOR PHILIPS 17&quot;LCD"/>
    <n v="10.07"/>
    <s v="KOM"/>
    <n v="1"/>
    <n v="1468.03"/>
    <n v="1468.03"/>
    <n v="0"/>
    <n v="587.21199999999999"/>
    <x v="1"/>
  </r>
  <r>
    <n v="1"/>
    <s v="OPREMA ZA RAD"/>
    <x v="2"/>
    <n v="101652"/>
    <s v="R3"/>
    <s v="RAČ.COMPAQ 6300 PRO"/>
    <n v="11.13"/>
    <s v="KOM"/>
    <n v="1"/>
    <n v="5643.75"/>
    <n v="4350.3999999999996"/>
    <n v="1293.3499999999999"/>
    <n v="2257.5"/>
    <x v="1"/>
  </r>
  <r>
    <n v="1"/>
    <s v="OPREMA ZA RAD"/>
    <x v="2"/>
    <n v="101742"/>
    <s v="R3"/>
    <s v="PROJEKTOR ACER P5290"/>
    <s v="01.12"/>
    <s v="KOM"/>
    <n v="1"/>
    <n v="5849.28"/>
    <n v="5849.28"/>
    <n v="0"/>
    <n v="2339.712"/>
    <x v="1"/>
  </r>
  <r>
    <n v="1"/>
    <s v="OPREMA ZA RAD"/>
    <x v="2"/>
    <n v="101748"/>
    <s v="R3"/>
    <s v="SCANER CANON LiDE 25"/>
    <s v="03.08"/>
    <s v="KOM"/>
    <n v="1"/>
    <n v="416.33"/>
    <n v="416.33"/>
    <n v="0"/>
    <n v="166.53200000000001"/>
    <x v="1"/>
  </r>
  <r>
    <n v="1"/>
    <s v="OPREMA ZA RAD"/>
    <x v="2"/>
    <n v="101757"/>
    <s v="R3"/>
    <s v="RAČ.PROONE 600 G1"/>
    <s v="06.14"/>
    <s v="KOM"/>
    <n v="1"/>
    <n v="7843.91"/>
    <n v="4902.45"/>
    <n v="2941.46"/>
    <n v="3137.5640000000003"/>
    <x v="1"/>
  </r>
  <r>
    <n v="1"/>
    <s v="OPREMA ZA RAD"/>
    <x v="2"/>
    <n v="101758"/>
    <s v="R3"/>
    <s v="NOTEBOOK HP 6540b"/>
    <s v="06.10"/>
    <s v="KOM"/>
    <n v="1"/>
    <n v="6440.54"/>
    <n v="6440.54"/>
    <n v="0"/>
    <n v="2576.2160000000003"/>
    <x v="1"/>
  </r>
  <r>
    <n v="1"/>
    <s v="OPREMA ZA RAD"/>
    <x v="2"/>
    <n v="101759"/>
    <s v="R3"/>
    <s v="MONITOR 24&quot; DELL U2412M"/>
    <s v="06.14"/>
    <s v="KOM"/>
    <n v="1"/>
    <n v="1958.87"/>
    <n v="1224.3"/>
    <n v="734.57"/>
    <n v="783.548"/>
    <x v="1"/>
  </r>
  <r>
    <n v="1"/>
    <s v="OPREMA ZA RAD"/>
    <x v="2"/>
    <n v="101760"/>
    <s v="R3"/>
    <s v="TABLET ASUS NEXUS 7"/>
    <s v="06.14"/>
    <s v="KOM"/>
    <n v="1"/>
    <n v="1791.73"/>
    <n v="1119.83"/>
    <n v="671.9"/>
    <n v="716.69200000000001"/>
    <x v="1"/>
  </r>
  <r>
    <n v="1"/>
    <s v="OPREMA ZA RAD"/>
    <x v="2"/>
    <n v="101770"/>
    <s v="R3"/>
    <s v="RAČ.PROONE 600 G1"/>
    <s v="08.14"/>
    <s v="KOM"/>
    <n v="1"/>
    <n v="8153.75"/>
    <n v="4756.3599999999997"/>
    <n v="3397.39"/>
    <n v="3397.39"/>
    <x v="0"/>
  </r>
  <r>
    <n v="1"/>
    <s v="OPREMA ZA RAD"/>
    <x v="2"/>
    <n v="101771"/>
    <s v="R3"/>
    <s v="NOTEBOOK PROOBOK 650 G1"/>
    <s v="08.14"/>
    <s v="KOM"/>
    <n v="1"/>
    <n v="7363.75"/>
    <n v="4295.53"/>
    <n v="3068.22"/>
    <n v="3068.22"/>
    <x v="0"/>
  </r>
  <r>
    <n v="1"/>
    <s v="OPREMA ZA RAD"/>
    <x v="2"/>
    <n v="101783"/>
    <s v="R3"/>
    <s v="MONITOR 23&quot; DELL P2312H"/>
    <s v="04.13"/>
    <s v="KOM"/>
    <n v="1"/>
    <n v="1481.25"/>
    <n v="1357.81"/>
    <n v="123.44"/>
    <n v="592.5"/>
    <x v="1"/>
  </r>
  <r>
    <n v="1"/>
    <s v="OPREMA ZA RAD"/>
    <x v="2"/>
    <n v="101784"/>
    <s v="R3"/>
    <s v="MONITOR 23&quot; DELL P2312H"/>
    <s v="04.13"/>
    <s v="KOM"/>
    <n v="1"/>
    <n v="1481.25"/>
    <n v="1357.81"/>
    <n v="123.44"/>
    <n v="592.5"/>
    <x v="1"/>
  </r>
  <r>
    <n v="1"/>
    <s v="OPREMA ZA RAD"/>
    <x v="2"/>
    <n v="101788"/>
    <s v="R3"/>
    <s v="RAČ.PRODESK 490G1"/>
    <s v="07.14"/>
    <s v="KOM"/>
    <n v="1"/>
    <n v="6612.5"/>
    <n v="3995.06"/>
    <n v="2617.44"/>
    <n v="2645"/>
    <x v="1"/>
  </r>
  <r>
    <n v="1"/>
    <s v="OPREMA ZA RAD"/>
    <x v="2"/>
    <n v="101836"/>
    <s v="R3"/>
    <s v="MONITOR AOC 17&quot;"/>
    <n v="11.02"/>
    <s v="KOM"/>
    <n v="1"/>
    <n v="1860"/>
    <n v="1860"/>
    <n v="0"/>
    <n v="744"/>
    <x v="1"/>
  </r>
  <r>
    <n v="1"/>
    <s v="OPREMA ZA RAD"/>
    <x v="2"/>
    <n v="101866"/>
    <s v="R3"/>
    <s v="MONITOR 24&quot; DELL P2412H"/>
    <s v="05.12"/>
    <s v="KOM"/>
    <n v="1"/>
    <n v="1643.75"/>
    <n v="1643.75"/>
    <n v="0"/>
    <n v="657.5"/>
    <x v="1"/>
  </r>
  <r>
    <n v="1"/>
    <s v="OPREMA ZA RAD"/>
    <x v="2"/>
    <n v="101867"/>
    <s v="R3"/>
    <s v="MONITOR 24&quot; DELL P2412H"/>
    <s v="05.12"/>
    <s v="KOM"/>
    <n v="1"/>
    <n v="1643.75"/>
    <n v="1643.75"/>
    <n v="0"/>
    <n v="657.5"/>
    <x v="1"/>
  </r>
  <r>
    <n v="1"/>
    <s v="OPREMA ZA RAD"/>
    <x v="2"/>
    <n v="101868"/>
    <s v="R3"/>
    <s v="MONITOR DELL 19"/>
    <s v="02.04"/>
    <s v="KOM"/>
    <n v="1"/>
    <n v="5910.9"/>
    <n v="5910.9"/>
    <n v="0"/>
    <n v="2364.36"/>
    <x v="1"/>
  </r>
  <r>
    <n v="1"/>
    <s v="OPREMA ZA RAD"/>
    <x v="2"/>
    <n v="101869"/>
    <s v="R3"/>
    <s v="RAČUNALO COMPAQ EVO D510*"/>
    <s v="03.03"/>
    <s v="KOM"/>
    <n v="1"/>
    <n v="6790"/>
    <n v="6790"/>
    <n v="0"/>
    <n v="2716"/>
    <x v="1"/>
  </r>
  <r>
    <n v="1"/>
    <s v="OPREMA ZA RAD"/>
    <x v="2"/>
    <n v="101872"/>
    <s v="R3"/>
    <s v="RAČ.INTEL DP35DPM"/>
    <n v="10.07"/>
    <s v="KOM"/>
    <n v="1"/>
    <n v="9144.68"/>
    <n v="9144.68"/>
    <n v="0"/>
    <n v="3657.8720000000003"/>
    <x v="1"/>
  </r>
  <r>
    <n v="1"/>
    <s v="OPREMA ZA RAD"/>
    <x v="2"/>
    <n v="101877"/>
    <s v="R3"/>
    <s v="NOTEBOOK HP 650"/>
    <s v="05.14"/>
    <s v="KOM"/>
    <n v="1"/>
    <n v="7083.93"/>
    <n v="4575.03"/>
    <n v="2508.9"/>
    <n v="2833.5720000000001"/>
    <x v="1"/>
  </r>
  <r>
    <n v="1"/>
    <s v="OPREMA ZA RAD"/>
    <x v="2"/>
    <n v="101878"/>
    <s v="R3"/>
    <s v="NOTEBOOK PROOBOK 650 G1"/>
    <s v="08.14"/>
    <s v="KOM"/>
    <n v="1"/>
    <n v="7363.75"/>
    <n v="4295.53"/>
    <n v="3068.22"/>
    <n v="3068.22"/>
    <x v="0"/>
  </r>
  <r>
    <n v="1"/>
    <s v="OPREMA ZA RAD"/>
    <x v="2"/>
    <n v="101879"/>
    <s v="R3"/>
    <s v="NOTEBOOK COMPAQ nx6310"/>
    <s v="04.07"/>
    <s v="KOM"/>
    <n v="1"/>
    <n v="6978.4"/>
    <n v="6978.4"/>
    <n v="0"/>
    <n v="2791.36"/>
    <x v="1"/>
  </r>
  <r>
    <n v="1"/>
    <s v="OPREMA ZA RAD"/>
    <x v="2"/>
    <n v="101889"/>
    <s v="R3"/>
    <s v="MONITOR HP 24&quot;"/>
    <n v="12.15"/>
    <s v="KOM"/>
    <n v="1"/>
    <n v="2756.25"/>
    <n v="689.06"/>
    <n v="2067.19"/>
    <n v="2067.19"/>
    <x v="0"/>
  </r>
  <r>
    <n v="1"/>
    <s v="OPREMA ZA RAD"/>
    <x v="2"/>
    <n v="102013"/>
    <s v="R2"/>
    <s v="PISAČ LEXMARK E360DN"/>
    <n v="11.12"/>
    <s v="KOM"/>
    <n v="1"/>
    <n v="1907.62"/>
    <n v="1907.62"/>
    <n v="0"/>
    <n v="763.048"/>
    <x v="1"/>
  </r>
  <r>
    <n v="1"/>
    <s v="OPREMA ZA RAD"/>
    <x v="2"/>
    <n v="102019"/>
    <s v="R2"/>
    <s v="RAČ. HP COMPAQ 8100"/>
    <s v="09.10"/>
    <s v="KOM"/>
    <n v="1"/>
    <n v="7782.8"/>
    <n v="7782.8"/>
    <n v="0"/>
    <n v="3113.1200000000003"/>
    <x v="1"/>
  </r>
  <r>
    <n v="1"/>
    <s v="OPREMA ZA RAD"/>
    <x v="2"/>
    <n v="102020"/>
    <s v="R2"/>
    <s v="MONITOR 24&quot; HP LA2405wg"/>
    <s v="09.10"/>
    <s v="KOM"/>
    <n v="1"/>
    <n v="2197.9499999999998"/>
    <n v="2197.9499999999998"/>
    <n v="0"/>
    <n v="879.18"/>
    <x v="1"/>
  </r>
  <r>
    <n v="1"/>
    <s v="OPREMA ZA RAD"/>
    <x v="2"/>
    <n v="102061"/>
    <s v="R2"/>
    <s v="MONITOR SAMSUNG 19&quot;*"/>
    <s v="04.03"/>
    <s v="KOM"/>
    <n v="1"/>
    <n v="2425.5"/>
    <n v="2425.5"/>
    <n v="0"/>
    <n v="970.2"/>
    <x v="1"/>
  </r>
  <r>
    <n v="1"/>
    <s v="OPREMA ZA RAD"/>
    <x v="2"/>
    <n v="102062"/>
    <s v="R2"/>
    <s v="MONITOR SAMSUNG 19&quot;"/>
    <s v="02.06"/>
    <s v="KOM"/>
    <n v="1"/>
    <n v="3382.72"/>
    <n v="3382.72"/>
    <n v="0"/>
    <n v="1353.088"/>
    <x v="1"/>
  </r>
  <r>
    <n v="1"/>
    <s v="OPREMA ZA RAD"/>
    <x v="2"/>
    <n v="102063"/>
    <s v="R2"/>
    <s v="RAČ.INTEL G33 2.66GHz"/>
    <n v="10.08"/>
    <s v="KOM"/>
    <n v="1"/>
    <n v="5275.28"/>
    <n v="5275.28"/>
    <n v="0"/>
    <n v="2110.1120000000001"/>
    <x v="1"/>
  </r>
  <r>
    <n v="1"/>
    <s v="OPREMA ZA RAD"/>
    <x v="2"/>
    <n v="102076"/>
    <s v="R2"/>
    <s v="MONITOR 24&quot; DELL U2713HM"/>
    <n v="11.14"/>
    <s v="KOM"/>
    <n v="1"/>
    <n v="4099.32"/>
    <n v="2135.06"/>
    <n v="1964.26"/>
    <n v="1964.26"/>
    <x v="0"/>
  </r>
  <r>
    <n v="1"/>
    <s v="OPREMA ZA RAD"/>
    <x v="2"/>
    <n v="102077"/>
    <s v="R2"/>
    <s v="RAČ.INTEL G33 2.66GHz"/>
    <n v="10.08"/>
    <s v="KOM"/>
    <n v="1"/>
    <n v="5275.28"/>
    <n v="5275.28"/>
    <n v="0"/>
    <n v="2110.1120000000001"/>
    <x v="1"/>
  </r>
  <r>
    <n v="1"/>
    <s v="OPREMA ZA RAD"/>
    <x v="2"/>
    <n v="102106"/>
    <s v="R2"/>
    <s v="PISAČ HP LASER JET 4L"/>
    <s v="01.97"/>
    <s v="KOM"/>
    <n v="1"/>
    <n v="4392.1400000000003"/>
    <n v="4392.1400000000003"/>
    <n v="0"/>
    <n v="1756.8560000000002"/>
    <x v="1"/>
  </r>
  <r>
    <n v="1"/>
    <s v="OPREMA ZA RAD"/>
    <x v="2"/>
    <n v="102114"/>
    <s v="R2"/>
    <s v="RAČUNALO PENTIUM 4"/>
    <n v="11.03"/>
    <s v="KOM"/>
    <n v="1"/>
    <n v="7096.57"/>
    <n v="7096.57"/>
    <n v="0"/>
    <n v="2838.6280000000002"/>
    <x v="1"/>
  </r>
  <r>
    <n v="1"/>
    <s v="OPREMA ZA RAD"/>
    <x v="2"/>
    <n v="102116"/>
    <s v="R2"/>
    <s v="MONITOR SAMSUNG 19&quot;"/>
    <s v="02.02"/>
    <s v="KOM"/>
    <n v="1"/>
    <n v="3742.84"/>
    <n v="3742.84"/>
    <n v="0"/>
    <n v="1497.1360000000002"/>
    <x v="1"/>
  </r>
  <r>
    <n v="1"/>
    <s v="OPREMA ZA RAD"/>
    <x v="2"/>
    <n v="102123"/>
    <s v="R2"/>
    <s v="PISAČ CANON PIXMA IP 4500"/>
    <n v="12.07"/>
    <s v="KOM"/>
    <n v="1"/>
    <n v="777.14"/>
    <n v="777.14"/>
    <n v="0"/>
    <n v="310.85599999999999"/>
    <x v="1"/>
  </r>
  <r>
    <n v="1"/>
    <s v="OPREMA ZA RAD"/>
    <x v="2"/>
    <n v="102153"/>
    <s v="R2"/>
    <s v="MONITOR PHILIPS 22&quot;"/>
    <n v="10.08"/>
    <s v="KOM"/>
    <n v="1"/>
    <n v="2989"/>
    <n v="2989"/>
    <n v="0"/>
    <n v="1195.6000000000001"/>
    <x v="1"/>
  </r>
  <r>
    <n v="1"/>
    <s v="OPREMA ZA RAD"/>
    <x v="2"/>
    <n v="102154"/>
    <s v="R2"/>
    <s v="RAČUNALO PRO 3500"/>
    <n v="12.12"/>
    <s v="KOM"/>
    <n v="1"/>
    <n v="5041.4799999999996"/>
    <n v="5041.4799999999996"/>
    <n v="0"/>
    <n v="2016.5919999999999"/>
    <x v="1"/>
  </r>
  <r>
    <n v="1"/>
    <s v="OPREMA ZA RAD"/>
    <x v="2"/>
    <n v="102169"/>
    <s v="R2"/>
    <s v="MONITOR LG 22&quot;"/>
    <s v="05.15"/>
    <s v="KOM"/>
    <n v="1"/>
    <n v="1250"/>
    <n v="494.79"/>
    <n v="755.21"/>
    <n v="755.21"/>
    <x v="0"/>
  </r>
  <r>
    <n v="1"/>
    <s v="OPREMA ZA RAD"/>
    <x v="2"/>
    <n v="102170"/>
    <s v="R2"/>
    <s v="NOTEBOOK HP 840 G2"/>
    <s v="05.15"/>
    <s v="KOM"/>
    <n v="1"/>
    <n v="8505"/>
    <n v="3366.56"/>
    <n v="5138.4399999999996"/>
    <n v="5138.4399999999996"/>
    <x v="0"/>
  </r>
  <r>
    <n v="1"/>
    <s v="OPREMA ZA RAD"/>
    <x v="2"/>
    <n v="102198"/>
    <s v="R5"/>
    <s v="PISAČ LASER JET 1018"/>
    <s v="01.08"/>
    <s v="KOM"/>
    <n v="1"/>
    <n v="865.96"/>
    <n v="865.96"/>
    <n v="0"/>
    <n v="346.38400000000001"/>
    <x v="1"/>
  </r>
  <r>
    <n v="1"/>
    <s v="OPREMA ZA RAD"/>
    <x v="2"/>
    <n v="102202"/>
    <s v="R2"/>
    <s v="NOTEBOOK 8570p"/>
    <n v="11.12"/>
    <s v="KOM"/>
    <n v="1"/>
    <n v="8612.42"/>
    <n v="8612.42"/>
    <n v="0"/>
    <n v="3444.9680000000003"/>
    <x v="1"/>
  </r>
  <r>
    <n v="1"/>
    <s v="OPREMA ZA RAD"/>
    <x v="2"/>
    <n v="102215"/>
    <s v="R2"/>
    <s v="NOSAČ PROJEKTORA STROPNI"/>
    <s v="05.09"/>
    <s v="KOM"/>
    <n v="1"/>
    <n v="3121.49"/>
    <n v="3121.49"/>
    <n v="0"/>
    <n v="1248.596"/>
    <x v="1"/>
  </r>
  <r>
    <n v="1"/>
    <s v="OPREMA ZA RAD"/>
    <x v="2"/>
    <n v="102216"/>
    <s v="R2"/>
    <s v="PROJEKTOR OPTOMA EW762"/>
    <n v="12.12"/>
    <s v="KOM"/>
    <n v="1"/>
    <n v="9225"/>
    <n v="9225"/>
    <n v="0"/>
    <n v="3690"/>
    <x v="1"/>
  </r>
  <r>
    <n v="1"/>
    <s v="OPREMA ZA RAD"/>
    <x v="2"/>
    <n v="102219"/>
    <s v="R2"/>
    <s v="TABLET ASUS NEXUS 7"/>
    <s v="05.14"/>
    <s v="KOM"/>
    <n v="1"/>
    <n v="1791.73"/>
    <n v="1157.1500000000001"/>
    <n v="634.58000000000004"/>
    <n v="716.69200000000001"/>
    <x v="1"/>
  </r>
  <r>
    <n v="1"/>
    <s v="OPREMA ZA RAD"/>
    <x v="2"/>
    <n v="102220"/>
    <s v="R2"/>
    <s v="TABLET MINIX NEO X7"/>
    <s v="05.14"/>
    <s v="KOM"/>
    <n v="1"/>
    <n v="870.61"/>
    <n v="562.26"/>
    <n v="308.35000000000002"/>
    <n v="348.24400000000003"/>
    <x v="1"/>
  </r>
  <r>
    <n v="1"/>
    <s v="OPREMA ZA RAD"/>
    <x v="2"/>
    <n v="102221"/>
    <s v="R2"/>
    <s v="MONITOR PHILIPS 22&quot;"/>
    <n v="10.08"/>
    <s v="KOM"/>
    <n v="1"/>
    <n v="2989"/>
    <n v="2989"/>
    <n v="0"/>
    <n v="1195.6000000000001"/>
    <x v="1"/>
  </r>
  <r>
    <n v="1"/>
    <s v="OPREMA ZA RAD"/>
    <x v="2"/>
    <n v="102284"/>
    <s v="R2"/>
    <s v="RAČUNALO HP 8100CMT"/>
    <n v="10.1"/>
    <s v="KOM"/>
    <n v="1"/>
    <n v="6491.76"/>
    <n v="6491.76"/>
    <n v="0"/>
    <n v="2596.7040000000002"/>
    <x v="1"/>
  </r>
  <r>
    <n v="1"/>
    <s v="OPREMA ZA RAD"/>
    <x v="2"/>
    <n v="102285"/>
    <s v="R2"/>
    <s v="MONITOR 24&quot; HP LA2405wg"/>
    <n v="10.1"/>
    <s v="KOM"/>
    <n v="1"/>
    <n v="2197.9499999999998"/>
    <n v="2197.9499999999998"/>
    <n v="0"/>
    <n v="879.18"/>
    <x v="1"/>
  </r>
  <r>
    <n v="1"/>
    <s v="OPREMA ZA RAD"/>
    <x v="2"/>
    <n v="102367"/>
    <s v="R2"/>
    <s v="MONITOR SAMSUNG 17&quot;SM710V"/>
    <s v="05.05"/>
    <s v="KOM"/>
    <n v="1"/>
    <n v="2015.7"/>
    <n v="2015.7"/>
    <n v="0"/>
    <n v="806.28000000000009"/>
    <x v="1"/>
  </r>
  <r>
    <n v="1"/>
    <s v="OPREMA ZA RAD"/>
    <x v="2"/>
    <n v="102368"/>
    <s v="R2"/>
    <s v="MONITOR SAMSUNG 19&quot;"/>
    <s v="09.06"/>
    <s v="KOM"/>
    <n v="1"/>
    <n v="2598.6"/>
    <n v="2598.6"/>
    <n v="0"/>
    <n v="1039.44"/>
    <x v="1"/>
  </r>
  <r>
    <n v="1"/>
    <s v="OPREMA ZA RAD"/>
    <x v="2"/>
    <n v="102369"/>
    <s v="R2"/>
    <s v="RAČUNALO INTEL D965"/>
    <s v="09.06"/>
    <s v="KOM"/>
    <n v="1"/>
    <n v="6598.31"/>
    <n v="6598.31"/>
    <n v="0"/>
    <n v="2639.3240000000005"/>
    <x v="1"/>
  </r>
  <r>
    <n v="1"/>
    <s v="OPREMA ZA RAD"/>
    <x v="2"/>
    <n v="102371"/>
    <s v="R2"/>
    <s v="MON.SAMSUNG 24&quot;"/>
    <s v="06.10"/>
    <s v="KOM"/>
    <n v="1"/>
    <n v="1797.44"/>
    <n v="1797.44"/>
    <n v="0"/>
    <n v="718.97600000000011"/>
    <x v="1"/>
  </r>
  <r>
    <n v="1"/>
    <s v="OPREMA ZA RAD"/>
    <x v="2"/>
    <n v="102372"/>
    <s v="R2"/>
    <s v="RAČ.ASUS P6T,Intel X58"/>
    <s v="06.10"/>
    <s v="KOM"/>
    <n v="1"/>
    <n v="9106.2800000000007"/>
    <n v="9106.2800000000007"/>
    <n v="0"/>
    <n v="3642.5120000000006"/>
    <x v="1"/>
  </r>
  <r>
    <n v="1"/>
    <s v="OPREMA ZA RAD"/>
    <x v="2"/>
    <n v="102387"/>
    <s v="R2"/>
    <s v="TABLET APPLE iPAD AIR16GB"/>
    <n v="10.14"/>
    <s v="KOM"/>
    <n v="1"/>
    <n v="4082.49"/>
    <n v="2211.34"/>
    <n v="1871.15"/>
    <n v="1871.15"/>
    <x v="0"/>
  </r>
  <r>
    <n v="1"/>
    <s v="OPREMA ZA RAD"/>
    <x v="2"/>
    <n v="102388"/>
    <s v="R2"/>
    <s v="DISK externi 80GB"/>
    <n v="12.06"/>
    <s v="KOM"/>
    <n v="1"/>
    <n v="852.78"/>
    <n v="852.78"/>
    <n v="0"/>
    <n v="341.11200000000002"/>
    <x v="1"/>
  </r>
  <r>
    <n v="1"/>
    <s v="OPREMA ZA RAD"/>
    <x v="2"/>
    <n v="102395"/>
    <s v="R2"/>
    <s v="PISAČ HP LASER JET 1100"/>
    <s v="01.01"/>
    <s v="KOM"/>
    <n v="1"/>
    <n v="3750.89"/>
    <n v="3750.89"/>
    <n v="0"/>
    <n v="1500.356"/>
    <x v="1"/>
  </r>
  <r>
    <n v="1"/>
    <s v="OPREMA ZA RAD"/>
    <x v="2"/>
    <n v="102404"/>
    <s v="R2"/>
    <s v="RAČUNALO HP PRODESK 400G1"/>
    <s v="06.14"/>
    <s v="KOM"/>
    <n v="1"/>
    <n v="5086.58"/>
    <n v="3179.12"/>
    <n v="1907.46"/>
    <n v="2034.6320000000001"/>
    <x v="1"/>
  </r>
  <r>
    <n v="1"/>
    <s v="OPREMA ZA RAD"/>
    <x v="2"/>
    <n v="102405"/>
    <s v="R2"/>
    <s v="MONITOR 24&quot; DELL"/>
    <s v="06.14"/>
    <s v="KOM"/>
    <n v="1"/>
    <n v="1958.87"/>
    <n v="1224.3"/>
    <n v="734.57"/>
    <n v="783.548"/>
    <x v="1"/>
  </r>
  <r>
    <n v="1"/>
    <s v="OPREMA ZA RAD"/>
    <x v="2"/>
    <n v="102414"/>
    <s v="R2"/>
    <s v="MONITOR 24&quot; DELL"/>
    <s v="06.14"/>
    <s v="KOM"/>
    <n v="1"/>
    <n v="1958.87"/>
    <n v="1224.3"/>
    <n v="734.57"/>
    <n v="783.548"/>
    <x v="1"/>
  </r>
  <r>
    <n v="1"/>
    <s v="OPREMA ZA RAD"/>
    <x v="2"/>
    <n v="102444"/>
    <s v="R2"/>
    <s v="RAČUNALO INTEL DQ35MPE"/>
    <n v="11.07"/>
    <s v="KOM"/>
    <n v="1"/>
    <n v="6725.91"/>
    <n v="6725.91"/>
    <n v="0"/>
    <n v="2690.364"/>
    <x v="1"/>
  </r>
  <r>
    <n v="1"/>
    <s v="OPREMA ZA RAD"/>
    <x v="2"/>
    <n v="102445"/>
    <s v="R2"/>
    <s v="MONITOR 23&quot; DELL U2312HM"/>
    <n v="11.13"/>
    <s v="KOM"/>
    <n v="1"/>
    <n v="1185"/>
    <n v="913.44"/>
    <n v="271.56"/>
    <n v="474"/>
    <x v="1"/>
  </r>
  <r>
    <n v="1"/>
    <s v="OPREMA ZA RAD"/>
    <x v="2"/>
    <n v="102446"/>
    <s v="R2"/>
    <s v="PISAČ LaserJet 1010"/>
    <n v="12.04"/>
    <s v="KOM"/>
    <n v="1"/>
    <n v="1405.88"/>
    <n v="1405.88"/>
    <n v="0"/>
    <n v="562.35200000000009"/>
    <x v="1"/>
  </r>
  <r>
    <n v="1"/>
    <s v="OPREMA ZA RAD"/>
    <x v="2"/>
    <n v="102450"/>
    <s v="R2"/>
    <s v="NOTEBOOK HP 6720s"/>
    <s v="01.09"/>
    <s v="KOM"/>
    <n v="1"/>
    <n v="3567.28"/>
    <n v="3567.28"/>
    <n v="0"/>
    <n v="1426.9120000000003"/>
    <x v="1"/>
  </r>
  <r>
    <n v="1"/>
    <s v="OPREMA ZA RAD"/>
    <x v="2"/>
    <n v="102481"/>
    <s v="R2"/>
    <s v="PISAČ SAMSUNG ML-2571N"/>
    <s v="03.09"/>
    <s v="KOM"/>
    <n v="1"/>
    <n v="1098"/>
    <n v="1098"/>
    <n v="0"/>
    <n v="439.20000000000005"/>
    <x v="1"/>
  </r>
  <r>
    <n v="1"/>
    <s v="OPREMA ZA RAD"/>
    <x v="2"/>
    <n v="102482"/>
    <s v="R2"/>
    <s v="MONITOR 24&quot; DELL U2412M"/>
    <s v="04.13"/>
    <s v="KOM"/>
    <n v="1"/>
    <n v="2217.1999999999998"/>
    <n v="2032.43"/>
    <n v="184.77"/>
    <n v="886.88"/>
    <x v="1"/>
  </r>
  <r>
    <n v="1"/>
    <s v="OPREMA ZA RAD"/>
    <x v="2"/>
    <n v="102483"/>
    <s v="R2"/>
    <s v="RAC.ELITE COMPAQ 7500"/>
    <s v="04.13"/>
    <s v="KOM"/>
    <n v="1"/>
    <n v="6838.37"/>
    <n v="6268.5"/>
    <n v="569.87"/>
    <n v="2735.348"/>
    <x v="1"/>
  </r>
  <r>
    <n v="1"/>
    <s v="OPREMA ZA RAD"/>
    <x v="2"/>
    <n v="102488"/>
    <s v="R2"/>
    <s v="TABLET ASUS TF101 16GB"/>
    <s v="09.11"/>
    <s v="KOM"/>
    <n v="1"/>
    <n v="3979.58"/>
    <n v="3979.58"/>
    <n v="0"/>
    <n v="1591.8320000000001"/>
    <x v="1"/>
  </r>
  <r>
    <n v="1"/>
    <s v="OPREMA ZA RAD"/>
    <x v="2"/>
    <n v="102556"/>
    <s v="R2"/>
    <s v="RAČ. PRODESK 400 G2"/>
    <s v="09.14"/>
    <s v="KOM"/>
    <n v="1"/>
    <n v="5287.5"/>
    <n v="2974.23"/>
    <n v="2313.27"/>
    <n v="2313.27"/>
    <x v="0"/>
  </r>
  <r>
    <n v="1"/>
    <s v="OPREMA ZA RAD"/>
    <x v="2"/>
    <n v="102558"/>
    <s v="R2"/>
    <s v="PROJEKTOR OPTOMA W316"/>
    <n v="10.14"/>
    <s v="KOM"/>
    <n v="1"/>
    <n v="5009.1899999999996"/>
    <n v="2713.32"/>
    <n v="2295.87"/>
    <n v="2295.87"/>
    <x v="0"/>
  </r>
  <r>
    <n v="1"/>
    <s v="OPREMA ZA RAD"/>
    <x v="2"/>
    <n v="102578"/>
    <s v="R2"/>
    <s v="ISPRAVLJAČ"/>
    <s v="01.97"/>
    <s v="KOM"/>
    <n v="1"/>
    <n v="6224.03"/>
    <n v="6224.03"/>
    <n v="0"/>
    <n v="2489.6120000000001"/>
    <x v="1"/>
  </r>
  <r>
    <n v="1"/>
    <s v="OPREMA ZA RAD"/>
    <x v="2"/>
    <n v="102591"/>
    <s v="R2"/>
    <s v="HIDROCIKLON MOZLEY"/>
    <s v="01.97"/>
    <s v="KOM"/>
    <n v="1"/>
    <n v="57166.9"/>
    <n v="57166.9"/>
    <n v="0"/>
    <n v="22866.760000000002"/>
    <x v="1"/>
  </r>
  <r>
    <n v="1"/>
    <s v="OPREMA ZA RAD"/>
    <x v="2"/>
    <n v="102636"/>
    <s v="R4"/>
    <s v="MONITOR 24&quot;"/>
    <n v="11.12"/>
    <s v="KOM"/>
    <n v="1"/>
    <n v="1574.71"/>
    <n v="1574.71"/>
    <n v="0"/>
    <n v="629.88400000000001"/>
    <x v="1"/>
  </r>
  <r>
    <n v="1"/>
    <s v="OPREMA ZA RAD"/>
    <x v="2"/>
    <n v="102637"/>
    <s v="R6"/>
    <s v="SCENER G3110"/>
    <n v="11.1"/>
    <s v="KOM"/>
    <n v="1"/>
    <n v="717.29"/>
    <n v="717.29"/>
    <n v="0"/>
    <n v="286.916"/>
    <x v="1"/>
  </r>
  <r>
    <n v="1"/>
    <s v="OPREMA ZA RAD"/>
    <x v="2"/>
    <n v="102646"/>
    <s v="R2"/>
    <s v="RAČUNALO HP 3400"/>
    <s v="06.12"/>
    <s v="KOM"/>
    <n v="1"/>
    <n v="5041.4799999999996"/>
    <n v="5041.4799999999996"/>
    <n v="0"/>
    <n v="2016.5919999999999"/>
    <x v="1"/>
  </r>
  <r>
    <n v="1"/>
    <s v="OPREMA ZA RAD"/>
    <x v="2"/>
    <n v="102647"/>
    <s v="R4"/>
    <s v="RAČUNALO HP PRO 3500"/>
    <n v="11.12"/>
    <s v="KOM"/>
    <n v="1"/>
    <n v="5041.47"/>
    <n v="5041.47"/>
    <n v="0"/>
    <n v="2016.5880000000002"/>
    <x v="1"/>
  </r>
  <r>
    <n v="1"/>
    <s v="OPREMA ZA RAD"/>
    <x v="2"/>
    <n v="102648"/>
    <s v="R2"/>
    <s v="PISAČ HP P2055DN"/>
    <n v="11.1"/>
    <s v="KOM"/>
    <n v="1"/>
    <n v="2598.3000000000002"/>
    <n v="2598.3000000000002"/>
    <n v="0"/>
    <n v="1039.3200000000002"/>
    <x v="1"/>
  </r>
  <r>
    <n v="1"/>
    <s v="OPREMA ZA RAD"/>
    <x v="2"/>
    <n v="102655"/>
    <s v="R2"/>
    <s v="PISAČ MINOLTA PAGE PRO 6+"/>
    <s v="04.98"/>
    <s v="KOM"/>
    <n v="1"/>
    <n v="3390.99"/>
    <n v="3390.99"/>
    <n v="0"/>
    <n v="1356.396"/>
    <x v="1"/>
  </r>
  <r>
    <n v="1"/>
    <s v="OPREMA ZA RAD"/>
    <x v="2"/>
    <n v="102755"/>
    <s v="R2"/>
    <s v="MONITOR SAMSUNG 19&quot;SN940"/>
    <n v="11.07"/>
    <s v="KOM"/>
    <n v="1"/>
    <n v="1573.07"/>
    <n v="1573.07"/>
    <n v="0"/>
    <n v="629.22800000000007"/>
    <x v="1"/>
  </r>
  <r>
    <n v="1"/>
    <s v="OPREMA ZA RAD"/>
    <x v="2"/>
    <n v="102796"/>
    <s v="R2"/>
    <s v="SCANER CANON LIDE 25"/>
    <n v="10.06"/>
    <s v="KOM"/>
    <n v="1"/>
    <n v="378.2"/>
    <n v="378.2"/>
    <n v="0"/>
    <n v="151.28"/>
    <x v="1"/>
  </r>
  <r>
    <n v="1"/>
    <s v="OPREMA ZA RAD"/>
    <x v="2"/>
    <n v="102797"/>
    <s v="R2"/>
    <s v="MONITOR ASUS 19&quot;"/>
    <n v="10.08"/>
    <s v="KOM"/>
    <n v="1"/>
    <n v="1403"/>
    <n v="1403"/>
    <n v="0"/>
    <n v="561.20000000000005"/>
    <x v="1"/>
  </r>
  <r>
    <n v="1"/>
    <s v="OPREMA ZA RAD"/>
    <x v="2"/>
    <n v="102799"/>
    <s v="R2"/>
    <s v="RAČ.HP ELITE 7500"/>
    <n v="10.119999999999999"/>
    <s v="KOM"/>
    <n v="1"/>
    <n v="6598.75"/>
    <n v="6598.75"/>
    <n v="0"/>
    <n v="2639.5"/>
    <x v="1"/>
  </r>
  <r>
    <n v="1"/>
    <s v="OPREMA ZA RAD"/>
    <x v="2"/>
    <n v="102800"/>
    <s v="R2"/>
    <s v="PISAČ LEXMARK E360DN"/>
    <n v="11.12"/>
    <s v="KOM"/>
    <n v="1"/>
    <n v="1991.25"/>
    <n v="1991.25"/>
    <n v="0"/>
    <n v="796.5"/>
    <x v="1"/>
  </r>
  <r>
    <n v="1"/>
    <s v="OPREMA ZA RAD"/>
    <x v="2"/>
    <n v="102811"/>
    <s v="R2"/>
    <s v="SCANER LiDE 25"/>
    <s v="02.06"/>
    <s v="KOM"/>
    <n v="1"/>
    <n v="399.33"/>
    <n v="399.33"/>
    <n v="0"/>
    <n v="159.732"/>
    <x v="1"/>
  </r>
  <r>
    <n v="1"/>
    <s v="OPREMA ZA RAD"/>
    <x v="2"/>
    <n v="102815"/>
    <s v="R2"/>
    <s v="RAČUNALO ELITE 7500"/>
    <n v="12.13"/>
    <s v="KOM"/>
    <n v="1"/>
    <n v="7093.75"/>
    <n v="5320.32"/>
    <n v="1773.43"/>
    <n v="2837.5"/>
    <x v="1"/>
  </r>
  <r>
    <n v="1"/>
    <s v="OPREMA ZA RAD"/>
    <x v="2"/>
    <n v="102827"/>
    <s v="R2"/>
    <s v="SCANER LiDE 25"/>
    <s v="02.06"/>
    <s v="KOM"/>
    <n v="1"/>
    <n v="399.33"/>
    <n v="399.33"/>
    <n v="0"/>
    <n v="159.732"/>
    <x v="1"/>
  </r>
  <r>
    <n v="1"/>
    <s v="OPREMA ZA RAD"/>
    <x v="2"/>
    <n v="102829"/>
    <s v="R2"/>
    <s v="PISAČ SAMSUNG CLP-610ND"/>
    <n v="11.09"/>
    <s v="KOM"/>
    <n v="1"/>
    <n v="3444"/>
    <n v="3444"/>
    <n v="0"/>
    <n v="1377.6000000000001"/>
    <x v="1"/>
  </r>
  <r>
    <n v="1"/>
    <s v="OPREMA ZA RAD"/>
    <x v="2"/>
    <n v="102830"/>
    <s v="R2"/>
    <s v="NOTEBOOK HP 8530w"/>
    <s v="01.10"/>
    <s v="KOM"/>
    <n v="1"/>
    <n v="9876.9"/>
    <n v="9876.9"/>
    <n v="0"/>
    <n v="3950.76"/>
    <x v="1"/>
  </r>
  <r>
    <n v="1"/>
    <s v="OPREMA ZA RAD"/>
    <x v="2"/>
    <n v="102831"/>
    <s v="R2"/>
    <s v="MON. AOC 23,6&quot;"/>
    <s v="01.10"/>
    <s v="KOM"/>
    <n v="1"/>
    <n v="1599"/>
    <n v="1599"/>
    <n v="0"/>
    <n v="639.6"/>
    <x v="1"/>
  </r>
  <r>
    <n v="1"/>
    <s v="OPREMA ZA RAD"/>
    <x v="2"/>
    <n v="102832"/>
    <s v="R2"/>
    <s v="PORTREPLIKATOR HP"/>
    <s v="01.10"/>
    <s v="KOM"/>
    <n v="1"/>
    <n v="1008.6"/>
    <n v="1008.6"/>
    <n v="0"/>
    <n v="403.44000000000005"/>
    <x v="1"/>
  </r>
  <r>
    <n v="1"/>
    <s v="OPREMA ZA RAD"/>
    <x v="2"/>
    <n v="102892"/>
    <s v="R2"/>
    <s v="PISAČ EPSON STYLUS D88"/>
    <s v="07.07"/>
    <s v="KOM"/>
    <n v="1"/>
    <n v="549"/>
    <n v="549"/>
    <n v="0"/>
    <n v="219.60000000000002"/>
    <x v="1"/>
  </r>
  <r>
    <n v="1"/>
    <s v="OPREMA ZA RAD"/>
    <x v="2"/>
    <n v="102911"/>
    <s v="R2"/>
    <s v="RAČUNALO HP 8100CMT"/>
    <n v="10.1"/>
    <s v="KOM"/>
    <n v="1"/>
    <n v="6491.77"/>
    <n v="6491.77"/>
    <n v="0"/>
    <n v="2596.7080000000005"/>
    <x v="1"/>
  </r>
  <r>
    <n v="1"/>
    <s v="OPREMA ZA RAD"/>
    <x v="2"/>
    <n v="102917"/>
    <s v="R2"/>
    <s v="PISAČ LASER JET 1300"/>
    <s v="06.04"/>
    <s v="KOM"/>
    <n v="1"/>
    <n v="3185.97"/>
    <n v="3185.97"/>
    <n v="0"/>
    <n v="1274.3879999999999"/>
    <x v="1"/>
  </r>
  <r>
    <n v="1"/>
    <s v="OPREMA ZA RAD"/>
    <x v="2"/>
    <n v="102923"/>
    <s v="R2"/>
    <s v="MON.PHILIPS 24&quot;"/>
    <s v="01.10"/>
    <s v="KOM"/>
    <n v="1"/>
    <n v="2118.7800000000002"/>
    <n v="2118.7800000000002"/>
    <n v="0"/>
    <n v="847.51200000000017"/>
    <x v="1"/>
  </r>
  <r>
    <n v="1"/>
    <s v="OPREMA ZA RAD"/>
    <x v="2"/>
    <n v="102924"/>
    <s v="R2"/>
    <s v="RAČ. RGNF Tip15"/>
    <s v="01.10"/>
    <s v="KOM"/>
    <n v="1"/>
    <n v="4826.1099999999997"/>
    <n v="4826.1099999999997"/>
    <n v="0"/>
    <n v="1930.444"/>
    <x v="1"/>
  </r>
  <r>
    <n v="1"/>
    <s v="OPREMA ZA RAD"/>
    <x v="2"/>
    <n v="102969"/>
    <s v="R2"/>
    <s v="MONITOR SAMSUNG 24&quot;"/>
    <s v="01.10"/>
    <s v="KOM"/>
    <n v="1"/>
    <n v="2458.06"/>
    <n v="2458.06"/>
    <n v="0"/>
    <n v="983.22400000000005"/>
    <x v="1"/>
  </r>
  <r>
    <n v="1"/>
    <s v="OPREMA ZA RAD"/>
    <x v="2"/>
    <n v="102976"/>
    <s v="R2"/>
    <s v="MONITOR 24&quot; DELL U2412M"/>
    <s v="05.13"/>
    <s v="KOM"/>
    <n v="1"/>
    <n v="2300"/>
    <n v="2060.42"/>
    <n v="239.58"/>
    <n v="920"/>
    <x v="1"/>
  </r>
  <r>
    <n v="1"/>
    <s v="OPREMA ZA RAD"/>
    <x v="2"/>
    <n v="102977"/>
    <s v="R2"/>
    <s v="NOTEBOOK HP PROBOOK 650G1"/>
    <n v="11.14"/>
    <s v="KOM"/>
    <n v="1"/>
    <n v="7083.93"/>
    <n v="3689.54"/>
    <n v="3394.39"/>
    <n v="3394.39"/>
    <x v="0"/>
  </r>
  <r>
    <n v="1"/>
    <s v="OPREMA ZA RAD"/>
    <x v="2"/>
    <n v="102980"/>
    <s v="R2"/>
    <s v="RAĆ. COMPAQ ELITE 7500"/>
    <s v="05.13"/>
    <s v="KOM"/>
    <n v="1"/>
    <n v="7093.75"/>
    <n v="6354.83"/>
    <n v="738.92"/>
    <n v="2837.5"/>
    <x v="1"/>
  </r>
  <r>
    <n v="1"/>
    <s v="OPREMA ZA RAD"/>
    <x v="2"/>
    <n v="103012"/>
    <s v="R2"/>
    <s v="RAČ.PENTIUM II+NADOGR.99"/>
    <n v="12.98"/>
    <s v="KOM"/>
    <n v="1"/>
    <n v="11342.56"/>
    <n v="11342.56"/>
    <n v="0"/>
    <n v="4537.0240000000003"/>
    <x v="1"/>
  </r>
  <r>
    <n v="1"/>
    <s v="OPREMA ZA RAD"/>
    <x v="2"/>
    <n v="103014"/>
    <s v="R2"/>
    <s v="DISK HDD externi 80GB"/>
    <n v="11.06"/>
    <s v="KOM"/>
    <n v="1"/>
    <n v="852.78"/>
    <n v="852.78"/>
    <n v="0"/>
    <n v="341.11200000000002"/>
    <x v="1"/>
  </r>
  <r>
    <n v="1"/>
    <s v="OPREMA ZA RAD"/>
    <x v="2"/>
    <n v="103015"/>
    <s v="R2"/>
    <s v="PORT REPLIKATOR BASIC286A"/>
    <n v="11.06"/>
    <s v="KOM"/>
    <n v="1"/>
    <n v="1189.5"/>
    <n v="1189.5"/>
    <n v="0"/>
    <n v="475.8"/>
    <x v="1"/>
  </r>
  <r>
    <n v="1"/>
    <s v="OPREMA ZA RAD"/>
    <x v="2"/>
    <n v="103017"/>
    <s v="R2"/>
    <s v="MONITOR 22&quot; AOC"/>
    <n v="11.09"/>
    <s v="KOM"/>
    <n v="1"/>
    <n v="1599"/>
    <n v="1599"/>
    <n v="0"/>
    <n v="639.6"/>
    <x v="1"/>
  </r>
  <r>
    <n v="1"/>
    <s v="OPREMA ZA RAD"/>
    <x v="2"/>
    <n v="103031"/>
    <s v="R2"/>
    <s v="RAČ.PRODESK 490 G2"/>
    <n v="12.14"/>
    <s v="KOM"/>
    <n v="1"/>
    <n v="6361.22"/>
    <n v="3180.62"/>
    <n v="3180.6"/>
    <n v="3180.6"/>
    <x v="0"/>
  </r>
  <r>
    <n v="1"/>
    <s v="OPREMA ZA RAD"/>
    <x v="2"/>
    <n v="103076"/>
    <s v="R2"/>
    <s v="PISAČ HP LASER JET 4L"/>
    <s v="01.97"/>
    <s v="KOM"/>
    <n v="1"/>
    <n v="4392.1400000000003"/>
    <n v="4392.1400000000003"/>
    <n v="0"/>
    <n v="1756.8560000000002"/>
    <x v="1"/>
  </r>
  <r>
    <n v="1"/>
    <s v="OPREMA ZA RAD"/>
    <x v="2"/>
    <n v="103077"/>
    <s v="R2"/>
    <s v="MONITOR SAMSUNG 19&quot;"/>
    <n v="10.06"/>
    <s v="KOM"/>
    <n v="1"/>
    <n v="2598.6"/>
    <n v="2598.6"/>
    <n v="0"/>
    <n v="1039.44"/>
    <x v="1"/>
  </r>
  <r>
    <n v="1"/>
    <s v="OPREMA ZA RAD"/>
    <x v="2"/>
    <n v="103080"/>
    <s v="R2"/>
    <s v="RAČ.DIGITAL+MONITOR+MEM."/>
    <s v="01.97"/>
    <s v="KOM"/>
    <n v="1"/>
    <n v="17790.900000000001"/>
    <n v="17790.900000000001"/>
    <n v="0"/>
    <n v="7116.3600000000006"/>
    <x v="1"/>
  </r>
  <r>
    <n v="1"/>
    <s v="OPREMA ZA RAD"/>
    <x v="2"/>
    <n v="103117"/>
    <s v="R2"/>
    <s v="SPIDERPAK-CO DIGIT.MJERNA"/>
    <s v="06.00"/>
    <s v="KOM"/>
    <n v="1"/>
    <n v="48342.65"/>
    <n v="37332.28"/>
    <n v="11010.37"/>
    <n v="19337.060000000001"/>
    <x v="1"/>
  </r>
  <r>
    <n v="1"/>
    <s v="OPREMA ZA RAD"/>
    <x v="2"/>
    <n v="103118"/>
    <s v="R2"/>
    <s v="RAČ.CPU PENT.III+MON.+MEM"/>
    <n v="10"/>
    <s v="KOM"/>
    <n v="1"/>
    <n v="11263.48"/>
    <n v="11263.48"/>
    <n v="0"/>
    <n v="4505.3919999999998"/>
    <x v="1"/>
  </r>
  <r>
    <n v="1"/>
    <s v="OPREMA ZA RAD"/>
    <x v="2"/>
    <n v="103119"/>
    <s v="R2"/>
    <s v="PISAČ HP DJ 1220C"/>
    <s v="06.01"/>
    <s v="KOM"/>
    <n v="1"/>
    <n v="4890.72"/>
    <n v="4890.72"/>
    <n v="0"/>
    <n v="1956.2880000000002"/>
    <x v="1"/>
  </r>
  <r>
    <n v="1"/>
    <s v="OPREMA ZA RAD"/>
    <x v="2"/>
    <n v="103141"/>
    <s v="R2"/>
    <s v="SCANER HP SCANJET 40"/>
    <s v="01.97"/>
    <s v="KOM"/>
    <n v="1"/>
    <n v="6286.5"/>
    <n v="6286.5"/>
    <n v="0"/>
    <n v="2514.6000000000004"/>
    <x v="1"/>
  </r>
  <r>
    <n v="1"/>
    <s v="OPREMA ZA RAD"/>
    <x v="2"/>
    <n v="103142"/>
    <s v="R2"/>
    <s v="MONITOR 17&quot;PHILIPS(UZ RAČ"/>
    <s v="02.00"/>
    <s v="KOM"/>
    <n v="1"/>
    <n v="2295"/>
    <n v="2295"/>
    <n v="0"/>
    <n v="918"/>
    <x v="1"/>
  </r>
  <r>
    <n v="1"/>
    <s v="OPREMA ZA RAD"/>
    <x v="2"/>
    <n v="103143"/>
    <s v="R2"/>
    <s v="RAČ.INTEL G33,RGNF Tip15"/>
    <s v="07.09"/>
    <s v="KOM"/>
    <n v="1"/>
    <n v="5246"/>
    <n v="5246"/>
    <n v="0"/>
    <n v="2098.4"/>
    <x v="1"/>
  </r>
  <r>
    <n v="1"/>
    <s v="OPREMA ZA RAD"/>
    <x v="2"/>
    <n v="103144"/>
    <s v="R2"/>
    <s v="MOMITOR ASUS 22&quot; VW220TE"/>
    <s v="07.09"/>
    <s v="KOM"/>
    <n v="1"/>
    <n v="1134.5999999999999"/>
    <n v="1134.5999999999999"/>
    <n v="0"/>
    <n v="453.84"/>
    <x v="1"/>
  </r>
  <r>
    <n v="1"/>
    <s v="OPREMA ZA RAD"/>
    <x v="2"/>
    <n v="103153"/>
    <s v="R2"/>
    <s v="RAČUNALO HP COMPAQ 7300"/>
    <s v="05.12"/>
    <s v="KOM"/>
    <n v="1"/>
    <n v="6598.75"/>
    <n v="6598.75"/>
    <n v="0"/>
    <n v="2639.5"/>
    <x v="1"/>
  </r>
  <r>
    <n v="1"/>
    <s v="OPREMA ZA RAD"/>
    <x v="2"/>
    <n v="103154"/>
    <s v="R2"/>
    <s v="MONITOR 24&quot; DELL"/>
    <s v="05.12"/>
    <s v="KOM"/>
    <n v="1"/>
    <n v="1643.75"/>
    <n v="1643.75"/>
    <n v="0"/>
    <n v="657.5"/>
    <x v="1"/>
  </r>
  <r>
    <n v="1"/>
    <s v="OPREMA ZA RAD"/>
    <x v="2"/>
    <n v="103155"/>
    <s v="R2"/>
    <s v="MONITOR 24&quot; DELL"/>
    <s v="05.12"/>
    <s v="KOM"/>
    <n v="1"/>
    <n v="1643.75"/>
    <n v="1643.75"/>
    <n v="0"/>
    <n v="657.5"/>
    <x v="1"/>
  </r>
  <r>
    <n v="1"/>
    <s v="OPREMA ZA RAD"/>
    <x v="2"/>
    <n v="103168"/>
    <s v="R2"/>
    <s v="RAČ. CPU PENTIUM 4 650"/>
    <n v="11.05"/>
    <s v="KOM"/>
    <n v="1"/>
    <n v="9955.9"/>
    <n v="9955.9"/>
    <n v="0"/>
    <n v="3982.36"/>
    <x v="1"/>
  </r>
  <r>
    <n v="1"/>
    <s v="OPREMA ZA RAD"/>
    <x v="2"/>
    <n v="103288"/>
    <s v="R2"/>
    <s v="RAČ.HP COMPAQ 8100"/>
    <n v="11.1"/>
    <s v="KOM"/>
    <n v="1"/>
    <n v="6491.76"/>
    <n v="6491.76"/>
    <n v="0"/>
    <n v="2596.7040000000002"/>
    <x v="1"/>
  </r>
  <r>
    <n v="1"/>
    <s v="OPREMA ZA RAD"/>
    <x v="2"/>
    <n v="103290"/>
    <s v="R2"/>
    <s v="MONITOR 24&quot; HP LA2405wg"/>
    <n v="11.1"/>
    <s v="KOM"/>
    <n v="1"/>
    <n v="2197.9499999999998"/>
    <n v="2197.9499999999998"/>
    <n v="0"/>
    <n v="879.18"/>
    <x v="1"/>
  </r>
  <r>
    <n v="1"/>
    <s v="OPREMA ZA RAD"/>
    <x v="2"/>
    <n v="103337"/>
    <s v="R2"/>
    <s v="MONITOR PHILIPS 19&quot;"/>
    <n v="10.08"/>
    <s v="KOM"/>
    <n v="1"/>
    <n v="1403"/>
    <n v="1403"/>
    <n v="0"/>
    <n v="561.20000000000005"/>
    <x v="1"/>
  </r>
  <r>
    <n v="1"/>
    <s v="OPREMA ZA RAD"/>
    <x v="2"/>
    <n v="103340"/>
    <s v="R2"/>
    <s v="RAČ.INTEL G33, RGNF Tip14"/>
    <s v="03.09"/>
    <s v="KOM"/>
    <n v="1"/>
    <n v="4819"/>
    <n v="4819"/>
    <n v="0"/>
    <n v="1927.6000000000001"/>
    <x v="1"/>
  </r>
  <r>
    <n v="1"/>
    <s v="OPREMA ZA RAD"/>
    <x v="2"/>
    <n v="103391"/>
    <s v="R2"/>
    <s v="RAČ.PRODESK 400G1"/>
    <s v="07.14"/>
    <s v="KOM"/>
    <n v="1"/>
    <n v="5086.58"/>
    <n v="3073.15"/>
    <n v="2013.43"/>
    <n v="2034.6320000000001"/>
    <x v="1"/>
  </r>
  <r>
    <n v="1"/>
    <s v="OPREMA ZA RAD"/>
    <x v="2"/>
    <n v="103396"/>
    <s v="R2"/>
    <s v="PISAČ LASER JET 1010"/>
    <s v="09.04"/>
    <s v="KOM"/>
    <n v="1"/>
    <n v="1405.88"/>
    <n v="1405.88"/>
    <n v="0"/>
    <n v="562.35200000000009"/>
    <x v="1"/>
  </r>
  <r>
    <n v="1"/>
    <s v="OPREMA ZA RAD"/>
    <x v="2"/>
    <n v="103416"/>
    <s v="R2"/>
    <s v="PISAČ HP6L"/>
    <n v="12.97"/>
    <s v="KOM"/>
    <n v="1"/>
    <n v="2906.84"/>
    <n v="2906.84"/>
    <n v="0"/>
    <n v="1162.7360000000001"/>
    <x v="1"/>
  </r>
  <r>
    <n v="1"/>
    <s v="OPREMA ZA RAD"/>
    <x v="2"/>
    <n v="103417"/>
    <s v="R2"/>
    <s v="MONITOR PHILIPS 22&quot;"/>
    <s v="01.09"/>
    <s v="KOM"/>
    <n v="1"/>
    <n v="2318"/>
    <n v="2318"/>
    <n v="0"/>
    <n v="927.2"/>
    <x v="1"/>
  </r>
  <r>
    <n v="1"/>
    <s v="OPREMA ZA RAD"/>
    <x v="2"/>
    <n v="103442"/>
    <s v="R2"/>
    <s v="RAČUNALO MB INTEL DG965RY"/>
    <n v="11.06"/>
    <s v="KOM"/>
    <n v="1"/>
    <n v="5906.18"/>
    <n v="5906.18"/>
    <n v="0"/>
    <n v="2362.4720000000002"/>
    <x v="1"/>
  </r>
  <r>
    <n v="1"/>
    <s v="OPREMA ZA RAD"/>
    <x v="2"/>
    <n v="103516"/>
    <s v="R2"/>
    <s v="NOTEBOOK 6470B"/>
    <n v="12.12"/>
    <s v="KOM"/>
    <n v="1"/>
    <n v="7802.91"/>
    <n v="7640.36"/>
    <n v="162.55000000000001"/>
    <n v="3121.1640000000002"/>
    <x v="1"/>
  </r>
  <r>
    <n v="1"/>
    <s v="OPREMA ZA RAD"/>
    <x v="2"/>
    <n v="103517"/>
    <s v="R2"/>
    <s v="RAČ.MB INTEL DP35DPM"/>
    <s v="01.08"/>
    <s v="KOM"/>
    <n v="1"/>
    <n v="6597.3"/>
    <n v="6597.3"/>
    <n v="0"/>
    <n v="2638.92"/>
    <x v="1"/>
  </r>
  <r>
    <n v="1"/>
    <s v="OPREMA ZA RAD"/>
    <x v="2"/>
    <n v="103549"/>
    <s v="R2"/>
    <s v="PISAČ LEXMARK MS310D"/>
    <s v="06.14"/>
    <s v="KOM"/>
    <n v="1"/>
    <n v="863.39"/>
    <n v="539.62"/>
    <n v="323.77"/>
    <n v="345.35599999999999"/>
    <x v="1"/>
  </r>
  <r>
    <n v="1"/>
    <s v="OPREMA ZA RAD"/>
    <x v="2"/>
    <n v="103550"/>
    <s v="R2"/>
    <s v="RAČUNALO PENTIUM 4 520"/>
    <s v="05.05"/>
    <s v="KOM"/>
    <n v="1"/>
    <n v="5280.1"/>
    <n v="5280.1"/>
    <n v="0"/>
    <n v="2112.0400000000004"/>
    <x v="1"/>
  </r>
  <r>
    <n v="1"/>
    <s v="OPREMA ZA RAD"/>
    <x v="2"/>
    <n v="103551"/>
    <s v="R2"/>
    <s v="RAČUNALO HP PRODESK 400G1"/>
    <s v="06.14"/>
    <s v="KOM"/>
    <n v="1"/>
    <n v="5086.58"/>
    <n v="3179.12"/>
    <n v="1907.46"/>
    <n v="2034.6320000000001"/>
    <x v="1"/>
  </r>
  <r>
    <n v="1"/>
    <s v="OPREMA ZA RAD"/>
    <x v="2"/>
    <n v="103553"/>
    <s v="R2"/>
    <s v="MONITOR SAMSUNG 17&quot;"/>
    <s v="01.01"/>
    <s v="KOM"/>
    <n v="1"/>
    <n v="3014.03"/>
    <n v="3014.03"/>
    <n v="0"/>
    <n v="1205.6120000000001"/>
    <x v="1"/>
  </r>
  <r>
    <n v="1"/>
    <s v="OPREMA ZA RAD"/>
    <x v="2"/>
    <n v="103558"/>
    <s v="R2"/>
    <s v="MONITOR PHILIPS 24&quot;"/>
    <s v="03.09"/>
    <s v="KOM"/>
    <n v="1"/>
    <n v="2806"/>
    <n v="2806"/>
    <n v="0"/>
    <n v="1122.4000000000001"/>
    <x v="1"/>
  </r>
  <r>
    <n v="1"/>
    <s v="OPREMA ZA RAD"/>
    <x v="2"/>
    <n v="103561"/>
    <s v="R2"/>
    <s v="SCANER CANON LiDE 25"/>
    <s v="05.06"/>
    <s v="KOM"/>
    <n v="1"/>
    <n v="378.2"/>
    <n v="378.2"/>
    <n v="0"/>
    <n v="151.28"/>
    <x v="1"/>
  </r>
  <r>
    <n v="1"/>
    <s v="OPREMA ZA RAD"/>
    <x v="2"/>
    <n v="103562"/>
    <s v="R2"/>
    <s v="RAČ.ASUS P5B DELUXE P965"/>
    <s v="01.07"/>
    <s v="KOM"/>
    <n v="1"/>
    <n v="8442.61"/>
    <n v="8442.61"/>
    <n v="0"/>
    <n v="3377.0440000000003"/>
    <x v="1"/>
  </r>
  <r>
    <n v="1"/>
    <s v="OPREMA ZA RAD"/>
    <x v="2"/>
    <n v="103567"/>
    <s v="R2"/>
    <s v="RAČ.HP PRODESK 490 G1"/>
    <n v="10.14"/>
    <s v="KOM"/>
    <n v="1"/>
    <n v="6361.22"/>
    <n v="3445.67"/>
    <n v="2915.55"/>
    <n v="2915.55"/>
    <x v="0"/>
  </r>
  <r>
    <n v="1"/>
    <s v="OPREMA ZA RAD"/>
    <x v="2"/>
    <n v="103568"/>
    <s v="R2"/>
    <s v="MONITOR 24&quot; DELL U2412M"/>
    <n v="10.14"/>
    <s v="KOM"/>
    <n v="1"/>
    <n v="1958.86"/>
    <n v="1061.06"/>
    <n v="897.8"/>
    <n v="897.8"/>
    <x v="0"/>
  </r>
  <r>
    <n v="1"/>
    <s v="OPREMA ZA RAD"/>
    <x v="2"/>
    <n v="103694"/>
    <s v="G9"/>
    <s v="NOTEBOOK DELL XPS L501"/>
    <s v="02.12"/>
    <s v="KOM"/>
    <n v="1"/>
    <n v="8820.0499999999993"/>
    <n v="8820.0499999999993"/>
    <n v="0"/>
    <n v="3528.02"/>
    <x v="1"/>
  </r>
  <r>
    <n v="1"/>
    <s v="OPREMA ZA RAD"/>
    <x v="2"/>
    <n v="103702"/>
    <s v="G9"/>
    <s v="RAČUNALO HP Elite 7200"/>
    <s v="05.11"/>
    <s v="KOM"/>
    <n v="1"/>
    <n v="5832.05"/>
    <n v="5832.05"/>
    <n v="0"/>
    <n v="2332.8200000000002"/>
    <x v="1"/>
  </r>
  <r>
    <n v="1"/>
    <s v="OPREMA ZA RAD"/>
    <x v="2"/>
    <n v="103703"/>
    <s v="G9"/>
    <s v="MON. LCD 23&quot;(donac.Japan)"/>
    <n v="11.11"/>
    <s v="KOM"/>
    <n v="1"/>
    <n v="1199"/>
    <n v="1199"/>
    <n v="0"/>
    <n v="479.6"/>
    <x v="1"/>
  </r>
  <r>
    <n v="1"/>
    <s v="OPREMA ZA RAD"/>
    <x v="2"/>
    <n v="103704"/>
    <s v="G9"/>
    <s v="RAČ.HP Z400(donac.Japan)"/>
    <n v="11.11"/>
    <s v="KOM"/>
    <n v="1"/>
    <n v="13220"/>
    <n v="13220"/>
    <n v="0"/>
    <n v="5288"/>
    <x v="1"/>
  </r>
  <r>
    <n v="1"/>
    <s v="OPREMA ZA RAD"/>
    <x v="2"/>
    <n v="103710"/>
    <s v="G9"/>
    <s v="MONITOR 24&quot; HP LA2405wg"/>
    <s v="09.10"/>
    <s v="KOM"/>
    <n v="1"/>
    <n v="2197.9499999999998"/>
    <n v="2197.9499999999998"/>
    <n v="0"/>
    <n v="879.18"/>
    <x v="1"/>
  </r>
  <r>
    <n v="1"/>
    <s v="OPREMA ZA RAD"/>
    <x v="2"/>
    <n v="103724"/>
    <s v="G9"/>
    <s v="TABLET SAMSUNG SM-P6050"/>
    <s v="09.15"/>
    <s v="KOM"/>
    <n v="1"/>
    <n v="4778.03"/>
    <n v="1493.14"/>
    <n v="3284.89"/>
    <n v="3284.89"/>
    <x v="0"/>
  </r>
  <r>
    <n v="1"/>
    <s v="OPREMA ZA RAD"/>
    <x v="2"/>
    <n v="103726"/>
    <s v="G9"/>
    <s v="MOTEBOOK HP ZBOOK 17"/>
    <s v="07.14"/>
    <s v="KOM"/>
    <n v="1"/>
    <n v="16214.51"/>
    <n v="9796.27"/>
    <n v="6418.24"/>
    <n v="6485.8040000000001"/>
    <x v="1"/>
  </r>
  <r>
    <n v="1"/>
    <s v="OPREMA ZA RAD"/>
    <x v="2"/>
    <n v="103728"/>
    <s v="G9"/>
    <s v="HARD DISK SEAGATE 40GB"/>
    <s v="04.05"/>
    <s v="KOM"/>
    <n v="1"/>
    <n v="879"/>
    <n v="879"/>
    <n v="0"/>
    <n v="351.6"/>
    <x v="1"/>
  </r>
  <r>
    <n v="1"/>
    <s v="OPREMA ZA RAD"/>
    <x v="2"/>
    <n v="103733"/>
    <s v="G9"/>
    <s v="PORTREPLIKATOR(USB)"/>
    <s v="02.12"/>
    <s v="KOM"/>
    <n v="1"/>
    <n v="1532.5"/>
    <n v="1532.5"/>
    <n v="0"/>
    <n v="613"/>
    <x v="1"/>
  </r>
  <r>
    <n v="1"/>
    <s v="OPREMA ZA RAD"/>
    <x v="2"/>
    <n v="103735"/>
    <s v="G9"/>
    <s v="MON. LCD 23&quot;(donac.Japan)"/>
    <n v="11.11"/>
    <s v="KOM"/>
    <n v="1"/>
    <n v="1999"/>
    <n v="1999"/>
    <n v="0"/>
    <n v="799.6"/>
    <x v="1"/>
  </r>
  <r>
    <n v="1"/>
    <s v="OPREMA ZA RAD"/>
    <x v="2"/>
    <n v="103750"/>
    <s v="G9"/>
    <s v="TABLET SAMSUNG"/>
    <n v="12.14"/>
    <s v="KOM"/>
    <n v="1"/>
    <n v="2899"/>
    <n v="1449.5"/>
    <n v="1449.5"/>
    <n v="1449.5"/>
    <x v="0"/>
  </r>
  <r>
    <n v="1"/>
    <s v="OPREMA ZA RAD"/>
    <x v="2"/>
    <n v="103764"/>
    <s v="G9"/>
    <s v="MONITOR 24&quot; DELL U2412M"/>
    <s v="09.13"/>
    <s v="KOM"/>
    <n v="1"/>
    <n v="2217.1999999999998"/>
    <n v="1801.48"/>
    <n v="415.72"/>
    <n v="886.88"/>
    <x v="1"/>
  </r>
  <r>
    <n v="1"/>
    <s v="OPREMA ZA RAD"/>
    <x v="2"/>
    <n v="103765"/>
    <s v="G9"/>
    <s v="RAČUNALO HP ELITE 7500"/>
    <s v="09.13"/>
    <s v="KOM"/>
    <n v="1"/>
    <n v="6838.37"/>
    <n v="5556.17"/>
    <n v="1282.2"/>
    <n v="2735.348"/>
    <x v="1"/>
  </r>
  <r>
    <n v="1"/>
    <s v="OPREMA ZA RAD"/>
    <x v="2"/>
    <n v="103766"/>
    <s v="G9"/>
    <s v="iPAD APPLE CELLULAR 64GB"/>
    <s v="05.13"/>
    <s v="KOM"/>
    <n v="1"/>
    <n v="7254.11"/>
    <n v="6498.48"/>
    <n v="755.63"/>
    <n v="2901.6440000000002"/>
    <x v="1"/>
  </r>
  <r>
    <n v="1"/>
    <s v="OPREMA ZA RAD"/>
    <x v="2"/>
    <n v="103778"/>
    <s v="G9"/>
    <s v="NOTEBOOK HP 6550"/>
    <n v="10.1"/>
    <s v="KOM"/>
    <n v="1"/>
    <n v="7887.31"/>
    <n v="7887.31"/>
    <n v="0"/>
    <n v="3154.9240000000004"/>
    <x v="1"/>
  </r>
  <r>
    <n v="1"/>
    <s v="OPREMA ZA RAD"/>
    <x v="2"/>
    <n v="103780"/>
    <s v="G9"/>
    <s v="SCANER CANON LiDE 90"/>
    <n v="11.07"/>
    <s v="KOM"/>
    <n v="1"/>
    <n v="625.13"/>
    <n v="625.13"/>
    <n v="0"/>
    <n v="250.05200000000002"/>
    <x v="1"/>
  </r>
  <r>
    <n v="1"/>
    <s v="OPREMA ZA RAD"/>
    <x v="2"/>
    <n v="103781"/>
    <s v="G9"/>
    <s v="PISAČ LASERJET 1320"/>
    <n v="10.06"/>
    <s v="KOM"/>
    <n v="1"/>
    <n v="2438.7800000000002"/>
    <n v="2438.7800000000002"/>
    <n v="0"/>
    <n v="975.51200000000017"/>
    <x v="1"/>
  </r>
  <r>
    <n v="1"/>
    <s v="OPREMA ZA RAD"/>
    <x v="2"/>
    <n v="103782"/>
    <s v="G9"/>
    <s v="MONITOR SAMSUNG 19&quot;"/>
    <n v="10.06"/>
    <s v="KOM"/>
    <n v="1"/>
    <n v="3599"/>
    <n v="3599"/>
    <n v="0"/>
    <n v="1439.6000000000001"/>
    <x v="1"/>
  </r>
  <r>
    <n v="1"/>
    <s v="OPREMA ZA RAD"/>
    <x v="2"/>
    <n v="103783"/>
    <s v="G9"/>
    <s v="RAČUNALOINTEL D975XB"/>
    <n v="10.06"/>
    <s v="KOM"/>
    <n v="1"/>
    <n v="8042.13"/>
    <n v="8042.13"/>
    <n v="0"/>
    <n v="3216.8520000000003"/>
    <x v="1"/>
  </r>
  <r>
    <n v="1"/>
    <s v="OPREMA ZA RAD"/>
    <x v="2"/>
    <n v="103811"/>
    <s v="G9"/>
    <s v="PORT REPLIKATOR PA286A"/>
    <s v="09.05"/>
    <s v="KOM"/>
    <n v="1"/>
    <n v="1200.48"/>
    <n v="1200.48"/>
    <n v="0"/>
    <n v="480.19200000000001"/>
    <x v="1"/>
  </r>
  <r>
    <n v="1"/>
    <s v="OPREMA ZA RAD"/>
    <x v="2"/>
    <n v="103812"/>
    <s v="G9"/>
    <s v="MONITOR 24&quot; DELL U2412M"/>
    <s v="06.14"/>
    <s v="KOM"/>
    <n v="1"/>
    <n v="1958.87"/>
    <n v="1224.3"/>
    <n v="734.57"/>
    <n v="783.548"/>
    <x v="1"/>
  </r>
  <r>
    <n v="1"/>
    <s v="OPREMA ZA RAD"/>
    <x v="2"/>
    <n v="103813"/>
    <s v="G9"/>
    <s v="NOTEBOOK HP 8530w"/>
    <s v="03.09"/>
    <s v="KOM"/>
    <n v="1"/>
    <n v="13395.6"/>
    <n v="13395.6"/>
    <n v="0"/>
    <n v="5358.2400000000007"/>
    <x v="1"/>
  </r>
  <r>
    <n v="1"/>
    <s v="OPREMA ZA RAD"/>
    <x v="2"/>
    <n v="103814"/>
    <s v="G9"/>
    <s v="PISAČ HP PHOTOSMART 3210"/>
    <s v="09.06"/>
    <s v="KOM"/>
    <n v="1"/>
    <n v="2379"/>
    <n v="2379"/>
    <n v="0"/>
    <n v="951.6"/>
    <x v="1"/>
  </r>
  <r>
    <n v="1"/>
    <s v="OPREMA ZA RAD"/>
    <x v="2"/>
    <n v="103829"/>
    <s v="G9"/>
    <s v="PISAČ HP DJ 9800D, A3"/>
    <s v="02.08"/>
    <s v="KOM"/>
    <n v="1"/>
    <n v="4206.5600000000004"/>
    <n v="4206.5600000000004"/>
    <n v="0"/>
    <n v="1682.6240000000003"/>
    <x v="1"/>
  </r>
  <r>
    <n v="1"/>
    <s v="OPREMA ZA RAD"/>
    <x v="2"/>
    <n v="103845"/>
    <s v="G9"/>
    <s v="MONIT.SAMSUNG 20&quot; 2043BW"/>
    <s v="02.08"/>
    <s v="KOM"/>
    <n v="1"/>
    <n v="2097.1799999999998"/>
    <n v="2097.1799999999998"/>
    <n v="0"/>
    <n v="838.87199999999996"/>
    <x v="1"/>
  </r>
  <r>
    <n v="1"/>
    <s v="OPREMA ZA RAD"/>
    <x v="2"/>
    <n v="103846"/>
    <s v="G9"/>
    <s v="RAČ.MB INTEL DP35DPM*ATX"/>
    <s v="02.08"/>
    <s v="KOM"/>
    <n v="1"/>
    <n v="8034.97"/>
    <n v="8034.97"/>
    <n v="0"/>
    <n v="3213.9880000000003"/>
    <x v="1"/>
  </r>
  <r>
    <n v="1"/>
    <s v="OPREMA ZA RAD"/>
    <x v="2"/>
    <n v="103852"/>
    <s v="G9"/>
    <s v="RAČ.HP COMPAQ 8200Elite"/>
    <s v="07.11"/>
    <s v="KOM"/>
    <n v="1"/>
    <n v="6486.41"/>
    <n v="6486.41"/>
    <n v="0"/>
    <n v="2594.5640000000003"/>
    <x v="1"/>
  </r>
  <r>
    <n v="1"/>
    <s v="OPREMA ZA RAD"/>
    <x v="2"/>
    <n v="103864"/>
    <s v="G9"/>
    <s v="MONITOR 24&quot; DELL U2412M"/>
    <n v="11.14"/>
    <s v="KOM"/>
    <n v="1"/>
    <n v="1958.87"/>
    <n v="1020.25"/>
    <n v="938.62"/>
    <n v="938.62"/>
    <x v="0"/>
  </r>
  <r>
    <n v="1"/>
    <s v="OPREMA ZA RAD"/>
    <x v="2"/>
    <n v="103865"/>
    <s v="G9"/>
    <s v="RAČUNALO PRODESK 490G1"/>
    <n v="11.14"/>
    <s v="KOM"/>
    <n v="1"/>
    <n v="6752.04"/>
    <n v="3516.69"/>
    <n v="3235.35"/>
    <n v="3235.35"/>
    <x v="0"/>
  </r>
  <r>
    <n v="1"/>
    <s v="OPREMA ZA RAD"/>
    <x v="2"/>
    <n v="103866"/>
    <s v="G9"/>
    <s v="MONITOR SAMSUNG 19&quot;"/>
    <n v="12.05"/>
    <s v="KOM"/>
    <n v="1"/>
    <n v="4598.79"/>
    <n v="4598.79"/>
    <n v="0"/>
    <n v="1839.5160000000001"/>
    <x v="1"/>
  </r>
  <r>
    <n v="1"/>
    <s v="OPREMA ZA RAD"/>
    <x v="2"/>
    <n v="103867"/>
    <s v="G9"/>
    <s v="RAČUNALO PENTIUM 4 650"/>
    <n v="12.05"/>
    <s v="KOM"/>
    <n v="1"/>
    <n v="9670.09"/>
    <n v="9670.09"/>
    <n v="0"/>
    <n v="3868.0360000000001"/>
    <x v="1"/>
  </r>
  <r>
    <n v="1"/>
    <s v="OPREMA ZA RAD"/>
    <x v="2"/>
    <n v="103885"/>
    <s v="G9"/>
    <s v="SCANER CANON LiDE 25"/>
    <s v="01.07"/>
    <s v="KOM"/>
    <n v="1"/>
    <n v="378.2"/>
    <n v="378.2"/>
    <n v="0"/>
    <n v="151.28"/>
    <x v="1"/>
  </r>
  <r>
    <n v="1"/>
    <s v="OPREMA ZA RAD"/>
    <x v="2"/>
    <n v="103895"/>
    <s v="G9"/>
    <s v="RAČ.INTEL GMA3100(2.66GHz"/>
    <n v="10.08"/>
    <s v="KOM"/>
    <n v="1"/>
    <n v="6717.26"/>
    <n v="6717.26"/>
    <n v="0"/>
    <n v="2686.9040000000005"/>
    <x v="1"/>
  </r>
  <r>
    <n v="1"/>
    <s v="OPREMA ZA RAD"/>
    <x v="2"/>
    <n v="103896"/>
    <s v="G9"/>
    <s v="MON.SAMSUNG 22&quot; SM225BW"/>
    <s v="02.08"/>
    <s v="KOM"/>
    <n v="1"/>
    <n v="2098.2800000000002"/>
    <n v="2098.2800000000002"/>
    <n v="0"/>
    <n v="839.31200000000013"/>
    <x v="1"/>
  </r>
  <r>
    <n v="1"/>
    <s v="OPREMA ZA RAD"/>
    <x v="2"/>
    <n v="103913"/>
    <s v="G9"/>
    <s v="MONITOR 24&quot; HP LA2405wg"/>
    <n v="10.1"/>
    <s v="KOM"/>
    <n v="1"/>
    <n v="2197.9499999999998"/>
    <n v="2197.9499999999998"/>
    <n v="0"/>
    <n v="879.18"/>
    <x v="1"/>
  </r>
  <r>
    <n v="1"/>
    <s v="OPREMA ZA RAD"/>
    <x v="2"/>
    <n v="103914"/>
    <s v="G9"/>
    <s v="HARD DISK SAMSUNG 40GB"/>
    <s v="04.05"/>
    <s v="KOM"/>
    <n v="1"/>
    <n v="855.61"/>
    <n v="855.61"/>
    <n v="0"/>
    <n v="342.24400000000003"/>
    <x v="1"/>
  </r>
  <r>
    <n v="1"/>
    <s v="OPREMA ZA RAD"/>
    <x v="2"/>
    <n v="103983"/>
    <s v="G9"/>
    <s v="PROJEKTOR OPTOMA W316"/>
    <n v="11.15"/>
    <s v="KOM"/>
    <n v="1"/>
    <n v="4778.03"/>
    <n v="1294.05"/>
    <n v="3483.98"/>
    <n v="3483.98"/>
    <x v="0"/>
  </r>
  <r>
    <n v="1"/>
    <s v="OPREMA ZA RAD"/>
    <x v="2"/>
    <n v="104119"/>
    <s v="CIP"/>
    <s v="RAČUNALO HP COMPAQ 8200"/>
    <s v="06.11"/>
    <s v="KOM"/>
    <n v="1"/>
    <n v="6699.37"/>
    <n v="6699.37"/>
    <n v="0"/>
    <n v="2679.748"/>
    <x v="1"/>
  </r>
  <r>
    <n v="1"/>
    <s v="OPREMA ZA RAD"/>
    <x v="2"/>
    <n v="104120"/>
    <s v="05"/>
    <s v="MONITOR LG 22&quot;"/>
    <s v="07.15"/>
    <s v="KOM"/>
    <n v="1"/>
    <n v="1250"/>
    <n v="442.71"/>
    <n v="807.29"/>
    <n v="807.29"/>
    <x v="0"/>
  </r>
  <r>
    <n v="1"/>
    <s v="OPREMA ZA RAD"/>
    <x v="2"/>
    <n v="104121"/>
    <s v="05"/>
    <s v="MONITOR LG 22&quot;"/>
    <s v="07.15"/>
    <s v="KOM"/>
    <n v="1"/>
    <n v="1250"/>
    <n v="442.71"/>
    <n v="807.29"/>
    <n v="807.29"/>
    <x v="0"/>
  </r>
  <r>
    <n v="1"/>
    <s v="OPREMA ZA RAD"/>
    <x v="2"/>
    <n v="104122"/>
    <s v="CIP"/>
    <s v="MONITOR LG 22&quot;"/>
    <s v="07.15"/>
    <s v="KOM"/>
    <n v="1"/>
    <n v="1197.5"/>
    <n v="424.12"/>
    <n v="773.38"/>
    <n v="773.38"/>
    <x v="0"/>
  </r>
  <r>
    <n v="1"/>
    <s v="OPREMA ZA RAD"/>
    <x v="2"/>
    <n v="104123"/>
    <s v="CIP"/>
    <s v="MONITOR LG 22&quot;"/>
    <s v="07.15"/>
    <s v="KOM"/>
    <n v="1"/>
    <n v="1197.5"/>
    <n v="424.12"/>
    <n v="773.38"/>
    <n v="773.38"/>
    <x v="0"/>
  </r>
  <r>
    <n v="1"/>
    <s v="OPREMA ZA RAD"/>
    <x v="2"/>
    <n v="104124"/>
    <s v="CIP"/>
    <s v="MONITOR LG 22&quot;"/>
    <s v="07.15"/>
    <s v="KOM"/>
    <n v="1"/>
    <n v="1197.5"/>
    <n v="424.12"/>
    <n v="773.38"/>
    <n v="773.38"/>
    <x v="0"/>
  </r>
  <r>
    <n v="1"/>
    <s v="OPREMA ZA RAD"/>
    <x v="2"/>
    <n v="104127"/>
    <s v="R2"/>
    <s v="SERVER R320"/>
    <n v="12.13"/>
    <s v="KOM"/>
    <n v="1"/>
    <n v="20605.5"/>
    <n v="15454.14"/>
    <n v="5151.3599999999997"/>
    <n v="8242.2000000000007"/>
    <x v="1"/>
  </r>
  <r>
    <n v="1"/>
    <s v="OPREMA ZA RAD"/>
    <x v="2"/>
    <n v="104145"/>
    <s v="G1"/>
    <s v="NOTEBOOK LENOVO T540p"/>
    <n v="10.15"/>
    <s v="KOM"/>
    <n v="1"/>
    <n v="14490.53"/>
    <n v="4226.3999999999996"/>
    <n v="10264.129999999999"/>
    <n v="10264.129999999999"/>
    <x v="0"/>
  </r>
  <r>
    <n v="1"/>
    <s v="OPREMA ZA RAD"/>
    <x v="2"/>
    <n v="104150"/>
    <s v="G1"/>
    <s v="NOTEBOOK HP 8530w"/>
    <s v="01.09"/>
    <s v="KOM"/>
    <n v="1"/>
    <n v="13945.82"/>
    <n v="13945.82"/>
    <n v="0"/>
    <n v="5578.3280000000004"/>
    <x v="1"/>
  </r>
  <r>
    <n v="1"/>
    <s v="OPREMA ZA RAD"/>
    <x v="2"/>
    <n v="104162"/>
    <s v="G9"/>
    <s v="PROJEKTOR OPTOMA EX631"/>
    <s v="08.12"/>
    <s v="KOM"/>
    <n v="1"/>
    <n v="7275.62"/>
    <n v="7275.62"/>
    <n v="0"/>
    <n v="2910.248"/>
    <x v="1"/>
  </r>
  <r>
    <n v="1"/>
    <s v="OPREMA ZA RAD"/>
    <x v="2"/>
    <n v="104164"/>
    <s v="G9"/>
    <s v="RAČ. INTEL D945GTPL"/>
    <s v="09.06"/>
    <s v="KOM"/>
    <n v="1"/>
    <n v="4057"/>
    <n v="4057"/>
    <n v="0"/>
    <n v="1622.8000000000002"/>
    <x v="1"/>
  </r>
  <r>
    <n v="1"/>
    <s v="OPREMA ZA RAD"/>
    <x v="2"/>
    <n v="104165"/>
    <s v="G9"/>
    <s v="PISAČ HP LASERJET 1022"/>
    <n v="11.06"/>
    <s v="KOM"/>
    <n v="1"/>
    <n v="1650.1"/>
    <n v="1650.1"/>
    <n v="0"/>
    <n v="660.04"/>
    <x v="1"/>
  </r>
  <r>
    <n v="1"/>
    <s v="OPREMA ZA RAD"/>
    <x v="2"/>
    <n v="104166"/>
    <s v="G9"/>
    <s v="SERVER 3.1 HP DL380 G7"/>
    <n v="11.12"/>
    <s v="KOM"/>
    <n v="1"/>
    <n v="37832.720000000001"/>
    <n v="0"/>
    <n v="37832.720000000001"/>
    <n v="37832.720000000001"/>
    <x v="0"/>
  </r>
  <r>
    <n v="1"/>
    <s v="OPREMA ZA RAD"/>
    <x v="2"/>
    <n v="104167"/>
    <s v="G9"/>
    <s v="DISK 3.2. Zywel NSA221"/>
    <n v="11.12"/>
    <s v="KOM"/>
    <n v="1"/>
    <n v="3768.32"/>
    <n v="0"/>
    <n v="3768.32"/>
    <n v="3768.32"/>
    <x v="0"/>
  </r>
  <r>
    <n v="1"/>
    <s v="OPREMA ZA RAD"/>
    <x v="2"/>
    <n v="104188"/>
    <s v="G9"/>
    <s v="MONITOR SAMSUNG 20&quot;"/>
    <s v="01.10"/>
    <s v="KOM"/>
    <n v="1"/>
    <n v="1556.51"/>
    <n v="1556.51"/>
    <n v="0"/>
    <n v="622.60400000000004"/>
    <x v="1"/>
  </r>
  <r>
    <n v="1"/>
    <s v="OPREMA ZA RAD"/>
    <x v="2"/>
    <n v="104191"/>
    <s v="G9"/>
    <s v="MONITOR LCD 23&quot; LG"/>
    <s v="05.11"/>
    <s v="KOM"/>
    <n v="1"/>
    <n v="1295.79"/>
    <n v="1295.79"/>
    <n v="0"/>
    <n v="518.31600000000003"/>
    <x v="1"/>
  </r>
  <r>
    <n v="1"/>
    <s v="OPREMA ZA RAD"/>
    <x v="2"/>
    <n v="104192"/>
    <s v="G9"/>
    <s v="RAČ. HP COMPAQ 8100"/>
    <s v="09.10"/>
    <s v="KOM"/>
    <n v="1"/>
    <n v="6491.77"/>
    <n v="6491.77"/>
    <n v="0"/>
    <n v="2596.7080000000005"/>
    <x v="1"/>
  </r>
  <r>
    <n v="1"/>
    <s v="OPREMA ZA RAD"/>
    <x v="2"/>
    <n v="104193"/>
    <s v="G9"/>
    <s v="NOTEBOOK ELITE 8560w"/>
    <n v="11.12"/>
    <s v="KOM"/>
    <n v="1"/>
    <n v="12250"/>
    <n v="0"/>
    <n v="12250"/>
    <n v="12250"/>
    <x v="0"/>
  </r>
  <r>
    <n v="1"/>
    <s v="OPREMA ZA RAD"/>
    <x v="2"/>
    <n v="104194"/>
    <s v="G9"/>
    <s v="NOTEBOOK ELITE 8560w"/>
    <n v="11.12"/>
    <s v="KOM"/>
    <n v="1"/>
    <n v="12250"/>
    <n v="0"/>
    <n v="12250"/>
    <n v="12250"/>
    <x v="0"/>
  </r>
  <r>
    <n v="1"/>
    <s v="OPREMA ZA RAD"/>
    <x v="2"/>
    <n v="104195"/>
    <s v="G9"/>
    <s v="MIŠ HP 3D"/>
    <n v="11.12"/>
    <s v="KOM"/>
    <n v="1"/>
    <n v="1849"/>
    <n v="1849"/>
    <n v="0"/>
    <n v="739.6"/>
    <x v="1"/>
  </r>
  <r>
    <n v="1"/>
    <s v="OPREMA ZA RAD"/>
    <x v="2"/>
    <n v="104196"/>
    <s v="G9"/>
    <s v="PISAČ XEROX 7556 MULTIFUN"/>
    <n v="10.119999999999999"/>
    <s v="KOM"/>
    <n v="1"/>
    <n v="87918.3"/>
    <n v="87918.3"/>
    <n v="0"/>
    <n v="35167.32"/>
    <x v="1"/>
  </r>
  <r>
    <n v="1"/>
    <s v="OPREMA ZA RAD"/>
    <x v="2"/>
    <n v="104205"/>
    <s v="G9"/>
    <s v="NOTEBOOK DELL"/>
    <n v="12.13"/>
    <s v="KOM"/>
    <n v="1"/>
    <n v="39408.660000000003"/>
    <n v="28735.49"/>
    <n v="10673.17"/>
    <n v="15763.464000000002"/>
    <x v="1"/>
  </r>
  <r>
    <n v="1"/>
    <s v="OPREMA ZA RAD"/>
    <x v="2"/>
    <n v="104206"/>
    <s v="G9"/>
    <s v="NOTEBOOK DELL"/>
    <n v="12.13"/>
    <s v="KOM"/>
    <n v="1"/>
    <n v="39408.660000000003"/>
    <n v="28735.49"/>
    <n v="10673.17"/>
    <n v="15763.464000000002"/>
    <x v="1"/>
  </r>
  <r>
    <n v="1"/>
    <s v="OPREMA ZA RAD"/>
    <x v="2"/>
    <n v="104242"/>
    <s v="G9"/>
    <s v="HP NOTEBOOK 6550b"/>
    <n v="12.1"/>
    <s v="KOM"/>
    <n v="1"/>
    <n v="7887.31"/>
    <n v="7887.31"/>
    <n v="0"/>
    <n v="3154.9240000000004"/>
    <x v="1"/>
  </r>
  <r>
    <n v="1"/>
    <s v="OPREMA ZA RAD"/>
    <x v="2"/>
    <n v="104252"/>
    <s v="G9"/>
    <s v="RAČUNALO INTEL D915PSYL"/>
    <s v="09.05"/>
    <s v="KOM"/>
    <n v="1"/>
    <n v="5558.53"/>
    <n v="5558.53"/>
    <n v="0"/>
    <n v="2223.4119999999998"/>
    <x v="1"/>
  </r>
  <r>
    <n v="1"/>
    <s v="OPREMA ZA RAD"/>
    <x v="2"/>
    <n v="104259"/>
    <s v="G9"/>
    <s v="PROJEKTOR LCD-BENQ MP720p"/>
    <n v="11.06"/>
    <s v="KOM"/>
    <n v="1"/>
    <n v="15108.74"/>
    <n v="15108.74"/>
    <n v="0"/>
    <n v="6043.4960000000001"/>
    <x v="1"/>
  </r>
  <r>
    <n v="1"/>
    <s v="OPREMA ZA RAD"/>
    <x v="2"/>
    <n v="104260"/>
    <s v="G9"/>
    <s v="PROJEKTOR LCD-BENQ MP720p"/>
    <n v="11.06"/>
    <s v="KOM"/>
    <n v="1"/>
    <n v="15108.73"/>
    <n v="15108.73"/>
    <n v="0"/>
    <n v="6043.4920000000002"/>
    <x v="1"/>
  </r>
  <r>
    <n v="1"/>
    <s v="OPREMA ZA RAD"/>
    <x v="2"/>
    <n v="104331"/>
    <s v="G9"/>
    <s v="MONITOR SAMSUNG 17&quot;"/>
    <n v="10.039999999999999"/>
    <s v="KOM"/>
    <n v="1"/>
    <n v="3037.63"/>
    <n v="3037.63"/>
    <n v="0"/>
    <n v="1215.0520000000001"/>
    <x v="1"/>
  </r>
  <r>
    <n v="1"/>
    <s v="OPREMA ZA RAD"/>
    <x v="2"/>
    <n v="104332"/>
    <s v="G9"/>
    <s v="RAČ.HP PRODESK (don.Japan"/>
    <n v="11.15"/>
    <s v="KOM"/>
    <n v="1"/>
    <n v="3500"/>
    <n v="947.92"/>
    <n v="2552.08"/>
    <n v="2552.08"/>
    <x v="0"/>
  </r>
  <r>
    <n v="1"/>
    <s v="OPREMA ZA RAD"/>
    <x v="2"/>
    <n v="104361"/>
    <s v="G9"/>
    <s v="NOTEBOOK ELITEBOOK 820"/>
    <s v="06.14"/>
    <s v="KOM"/>
    <n v="1"/>
    <n v="9852.5"/>
    <n v="5011.26"/>
    <n v="4841.24"/>
    <n v="4841.24"/>
    <x v="0"/>
  </r>
  <r>
    <n v="1"/>
    <s v="OPREMA ZA RAD"/>
    <x v="2"/>
    <n v="104363"/>
    <s v="G9"/>
    <s v="TABLET ASUS TF701T"/>
    <s v="06.14"/>
    <s v="KOM"/>
    <n v="1"/>
    <n v="4395.1400000000003"/>
    <n v="2746.97"/>
    <n v="1648.17"/>
    <n v="1758.0560000000003"/>
    <x v="1"/>
  </r>
  <r>
    <n v="1"/>
    <s v="OPREMA ZA RAD"/>
    <x v="2"/>
    <n v="104364"/>
    <s v="G9"/>
    <s v="RAČUNALO ASUS P9X79"/>
    <s v="05.14"/>
    <s v="KOM"/>
    <n v="1"/>
    <n v="11958.34"/>
    <n v="7723.08"/>
    <n v="4235.26"/>
    <n v="4783.3360000000002"/>
    <x v="1"/>
  </r>
  <r>
    <n v="1"/>
    <s v="OPREMA ZA RAD"/>
    <x v="2"/>
    <n v="104365"/>
    <s v="G9"/>
    <s v="NOTEBOOK ELITEBOOK 8770W"/>
    <n v="12.12"/>
    <s v="KOM"/>
    <n v="1"/>
    <n v="12104.33"/>
    <n v="12104.32"/>
    <n v="0.01"/>
    <n v="4841.732"/>
    <x v="1"/>
  </r>
  <r>
    <n v="1"/>
    <s v="OPREMA ZA RAD"/>
    <x v="2"/>
    <n v="104366"/>
    <s v="G9"/>
    <s v="MONITOR ASUS 19&quot;"/>
    <s v="03.09"/>
    <s v="KOM"/>
    <n v="1"/>
    <n v="1098"/>
    <n v="1098"/>
    <n v="0"/>
    <n v="439.20000000000005"/>
    <x v="1"/>
  </r>
  <r>
    <n v="1"/>
    <s v="OPREMA ZA RAD"/>
    <x v="2"/>
    <n v="104367"/>
    <s v="G9"/>
    <s v="MONITOR ASUS 19&quot;"/>
    <s v="03.09"/>
    <s v="KOM"/>
    <n v="1"/>
    <n v="1098"/>
    <n v="1098"/>
    <n v="0"/>
    <n v="439.20000000000005"/>
    <x v="1"/>
  </r>
  <r>
    <n v="1"/>
    <s v="OPREMA ZA RAD"/>
    <x v="2"/>
    <n v="104368"/>
    <s v="G9"/>
    <s v="RAČ.INTEL G33 RGNF Tip15"/>
    <s v="03.09"/>
    <s v="KOM"/>
    <n v="1"/>
    <n v="5978"/>
    <n v="5978"/>
    <n v="0"/>
    <n v="2391.2000000000003"/>
    <x v="1"/>
  </r>
  <r>
    <n v="1"/>
    <s v="OPREMA ZA RAD"/>
    <x v="2"/>
    <n v="104377"/>
    <s v="G9"/>
    <s v="PISAČ CANON PIXMA IP4300"/>
    <n v="11.06"/>
    <s v="KOM"/>
    <n v="1"/>
    <n v="1061.4000000000001"/>
    <n v="1061.4000000000001"/>
    <n v="0"/>
    <n v="424.56000000000006"/>
    <x v="1"/>
  </r>
  <r>
    <n v="1"/>
    <s v="OPREMA ZA RAD"/>
    <x v="2"/>
    <n v="104378"/>
    <s v="G9"/>
    <s v="MONITOR SAMSUNG 19&quot;SM940N"/>
    <n v="11.06"/>
    <s v="KOM"/>
    <n v="1"/>
    <n v="1998.36"/>
    <n v="1998.36"/>
    <n v="0"/>
    <n v="799.34400000000005"/>
    <x v="1"/>
  </r>
  <r>
    <n v="1"/>
    <s v="OPREMA ZA RAD"/>
    <x v="2"/>
    <n v="104382"/>
    <s v="G9"/>
    <s v="DISK MOBILNI ČVRSTI"/>
    <n v="11.03"/>
    <s v="KOM"/>
    <n v="1"/>
    <n v="1398.86"/>
    <n v="1398.86"/>
    <n v="0"/>
    <n v="559.54399999999998"/>
    <x v="1"/>
  </r>
  <r>
    <n v="1"/>
    <s v="OPREMA ZA RAD"/>
    <x v="2"/>
    <n v="104395"/>
    <s v="G9"/>
    <s v="NOTEBOOK HP PROBOOK 650G1"/>
    <s v="07.14"/>
    <s v="KOM"/>
    <n v="1"/>
    <n v="7083.93"/>
    <n v="4279.87"/>
    <n v="2804.06"/>
    <n v="2833.5720000000001"/>
    <x v="1"/>
  </r>
  <r>
    <n v="1"/>
    <s v="OPREMA ZA RAD"/>
    <x v="2"/>
    <n v="104396"/>
    <s v="G9"/>
    <s v="MONITOR 24&quot;"/>
    <n v="12.14"/>
    <s v="KOM"/>
    <n v="1"/>
    <n v="1958.87"/>
    <n v="979.44"/>
    <n v="979.43"/>
    <n v="979.43"/>
    <x v="0"/>
  </r>
  <r>
    <n v="1"/>
    <s v="OPREMA ZA RAD"/>
    <x v="2"/>
    <n v="104397"/>
    <s v="G9"/>
    <s v="MONITOR 24&quot; DELL"/>
    <s v="05.12"/>
    <s v="KOM"/>
    <n v="1"/>
    <n v="1574.72"/>
    <n v="1574.72"/>
    <n v="0"/>
    <n v="629.88800000000003"/>
    <x v="1"/>
  </r>
  <r>
    <n v="1"/>
    <s v="OPREMA ZA RAD"/>
    <x v="2"/>
    <n v="104398"/>
    <s v="G9"/>
    <s v="RAČUNALO ELITE 7300"/>
    <s v="05.12"/>
    <s v="KOM"/>
    <n v="1"/>
    <n v="6321.6"/>
    <n v="6321.6"/>
    <n v="0"/>
    <n v="2528.6400000000003"/>
    <x v="1"/>
  </r>
  <r>
    <n v="1"/>
    <s v="OPREMA ZA RAD"/>
    <x v="2"/>
    <n v="104412"/>
    <s v="G9"/>
    <s v="MONITOR ASUS 24&quot;"/>
    <s v="05.15"/>
    <s v="KOM"/>
    <n v="1"/>
    <n v="2640.49"/>
    <n v="1045.19"/>
    <n v="1595.3"/>
    <n v="1595.3"/>
    <x v="0"/>
  </r>
  <r>
    <n v="1"/>
    <s v="OPREMA ZA RAD"/>
    <x v="2"/>
    <n v="104413"/>
    <s v="G9"/>
    <s v="GRAFIČKA RADNA STANICA"/>
    <s v="04.15"/>
    <s v="KOM"/>
    <n v="1"/>
    <n v="10222.82"/>
    <n v="4259.51"/>
    <n v="5963.31"/>
    <n v="5963.31"/>
    <x v="0"/>
  </r>
  <r>
    <n v="1"/>
    <s v="OPREMA ZA RAD"/>
    <x v="2"/>
    <n v="104416"/>
    <s v="G9"/>
    <s v="MONITOR LCD 24&quot;LA2405"/>
    <s v="07.11"/>
    <s v="KOM"/>
    <n v="1"/>
    <n v="1795.78"/>
    <n v="1795.78"/>
    <n v="0"/>
    <n v="718.31200000000001"/>
    <x v="1"/>
  </r>
  <r>
    <n v="1"/>
    <s v="OPREMA ZA RAD"/>
    <x v="2"/>
    <n v="104429"/>
    <s v="G9"/>
    <s v="MONITOR SAMSUNG 19&quot;SM193P"/>
    <s v="06.05"/>
    <s v="KOM"/>
    <n v="1"/>
    <n v="4135.8"/>
    <n v="4135.8"/>
    <n v="0"/>
    <n v="1654.3200000000002"/>
    <x v="1"/>
  </r>
  <r>
    <n v="1"/>
    <s v="OPREMA ZA RAD"/>
    <x v="2"/>
    <n v="104433"/>
    <s v="G9"/>
    <s v="MONITOR LCD SAMSUNG 17&quot;"/>
    <s v="07.06"/>
    <s v="KOM"/>
    <n v="1"/>
    <n v="2398.52"/>
    <n v="2398.52"/>
    <n v="0"/>
    <n v="959.40800000000002"/>
    <x v="1"/>
  </r>
  <r>
    <n v="1"/>
    <s v="OPREMA ZA RAD"/>
    <x v="2"/>
    <n v="104434"/>
    <s v="G9"/>
    <s v="RAČUNALO MB INTEL D945"/>
    <s v="07.06"/>
    <s v="KOM"/>
    <n v="1"/>
    <n v="6550.97"/>
    <n v="6550.97"/>
    <n v="0"/>
    <n v="2620.3880000000004"/>
    <x v="1"/>
  </r>
  <r>
    <n v="1"/>
    <s v="OPREMA ZA RAD"/>
    <x v="2"/>
    <n v="104435"/>
    <s v="G9"/>
    <s v="MONITOR LCD 24&quot;"/>
    <s v="07.11"/>
    <s v="KOM"/>
    <n v="1"/>
    <n v="1795.78"/>
    <n v="1795.78"/>
    <n v="0"/>
    <n v="718.31200000000001"/>
    <x v="1"/>
  </r>
  <r>
    <n v="1"/>
    <s v="OPREMA ZA RAD"/>
    <x v="2"/>
    <n v="104436"/>
    <s v="G9"/>
    <s v="RAČUNALO HP COMPAQ 8200"/>
    <s v="07.11"/>
    <s v="KOM"/>
    <n v="1"/>
    <n v="6486.41"/>
    <n v="6486.41"/>
    <n v="0"/>
    <n v="2594.5640000000003"/>
    <x v="1"/>
  </r>
  <r>
    <n v="1"/>
    <s v="OPREMA ZA RAD"/>
    <x v="2"/>
    <n v="104453"/>
    <s v="G9"/>
    <s v="MONITOR 23&quot; DELL U2312HM"/>
    <n v="10.130000000000001"/>
    <s v="KOM"/>
    <n v="1"/>
    <n v="1427.92"/>
    <n v="1130.44"/>
    <n v="297.48"/>
    <n v="571.16800000000001"/>
    <x v="1"/>
  </r>
  <r>
    <n v="1"/>
    <s v="OPREMA ZA RAD"/>
    <x v="2"/>
    <n v="104475"/>
    <s v="G9"/>
    <s v="NOTEBOOK DELL ALIENWARE"/>
    <s v="04.15"/>
    <s v="KOM"/>
    <n v="1"/>
    <n v="16471.61"/>
    <n v="6863.17"/>
    <n v="9608.44"/>
    <n v="9608.44"/>
    <x v="0"/>
  </r>
  <r>
    <n v="1"/>
    <s v="OPREMA ZA RAD"/>
    <x v="2"/>
    <n v="104476"/>
    <s v="G9"/>
    <s v="TABLET APPLE iPAD AIR 128"/>
    <n v="10.14"/>
    <s v="KOM"/>
    <n v="1"/>
    <n v="8000.23"/>
    <n v="4333.46"/>
    <n v="3666.77"/>
    <n v="3666.77"/>
    <x v="0"/>
  </r>
  <r>
    <n v="1"/>
    <s v="OPREMA ZA RAD"/>
    <x v="2"/>
    <n v="104536"/>
    <s v="G9"/>
    <s v="MONITOR Philips &quot;22"/>
    <s v="07.09"/>
    <s v="KOM"/>
    <n v="1"/>
    <n v="1586"/>
    <n v="1586"/>
    <n v="0"/>
    <n v="634.40000000000009"/>
    <x v="1"/>
  </r>
  <r>
    <n v="1"/>
    <s v="OPREMA ZA RAD"/>
    <x v="2"/>
    <n v="104537"/>
    <s v="G9"/>
    <s v="RAČ.INTEL G33*RGNF Tip 13"/>
    <s v="07.09"/>
    <s v="KOM"/>
    <n v="1"/>
    <n v="3660"/>
    <n v="3660"/>
    <n v="0"/>
    <n v="1464"/>
    <x v="1"/>
  </r>
  <r>
    <n v="1"/>
    <s v="OPREMA ZA RAD"/>
    <x v="2"/>
    <n v="104556"/>
    <s v="G9"/>
    <s v="MONITOR SAMSING 20&quot; 205BW"/>
    <n v="11.07"/>
    <s v="KOM"/>
    <n v="1"/>
    <n v="1998.36"/>
    <n v="1998.36"/>
    <n v="0"/>
    <n v="799.34400000000005"/>
    <x v="1"/>
  </r>
  <r>
    <n v="1"/>
    <s v="OPREMA ZA RAD"/>
    <x v="2"/>
    <n v="104567"/>
    <s v="G9"/>
    <s v="MONITOR SAMSUNG 19&quot;"/>
    <s v="04.07"/>
    <s v="KOM"/>
    <n v="1"/>
    <n v="2798.68"/>
    <n v="2798.68"/>
    <n v="0"/>
    <n v="1119.472"/>
    <x v="1"/>
  </r>
  <r>
    <n v="1"/>
    <s v="OPREMA ZA RAD"/>
    <x v="2"/>
    <n v="104568"/>
    <s v="G9"/>
    <s v="MONITOR SAMSUNG 19&quot; SM913"/>
    <s v="04.07"/>
    <s v="KOM"/>
    <n v="1"/>
    <n v="2798.68"/>
    <n v="2798.68"/>
    <n v="0"/>
    <n v="1119.472"/>
    <x v="1"/>
  </r>
  <r>
    <n v="1"/>
    <s v="OPREMA ZA RAD"/>
    <x v="2"/>
    <n v="104569"/>
    <s v="G9"/>
    <s v="RAČ.INTEL DQ965 GFEKR"/>
    <s v="04.07"/>
    <s v="KOM"/>
    <n v="1"/>
    <n v="7611.42"/>
    <n v="7611.42"/>
    <n v="0"/>
    <n v="3044.5680000000002"/>
    <x v="1"/>
  </r>
  <r>
    <n v="1"/>
    <s v="OPREMA ZA RAD"/>
    <x v="2"/>
    <n v="104601"/>
    <s v="G9"/>
    <s v="iPAD APPLE CELLULAR 64GB"/>
    <s v="07.13"/>
    <s v="KOM"/>
    <n v="1"/>
    <n v="7254.1"/>
    <n v="6196.2"/>
    <n v="1057.9000000000001"/>
    <n v="2901.6400000000003"/>
    <x v="1"/>
  </r>
  <r>
    <n v="1"/>
    <s v="OPREMA ZA RAD"/>
    <x v="2"/>
    <n v="104603"/>
    <s v="G9"/>
    <s v="NOTEBOOK 8560p"/>
    <s v="06.12"/>
    <s v="KOM"/>
    <n v="1"/>
    <n v="8612.42"/>
    <n v="8612.42"/>
    <n v="0"/>
    <n v="3444.9680000000003"/>
    <x v="1"/>
  </r>
  <r>
    <n v="1"/>
    <s v="OPREMA ZA RAD"/>
    <x v="2"/>
    <n v="104604"/>
    <s v="G9"/>
    <s v="MONITOR 24&quot; DELL U2412M"/>
    <n v="12.14"/>
    <s v="KOM"/>
    <n v="1"/>
    <n v="2036.25"/>
    <n v="1018.12"/>
    <n v="1018.13"/>
    <n v="1018.13"/>
    <x v="0"/>
  </r>
  <r>
    <n v="1"/>
    <s v="OPREMA ZA RAD"/>
    <x v="2"/>
    <n v="104605"/>
    <s v="G9"/>
    <s v="iPAD APPLE CELLULAR 64GB"/>
    <s v="07.13"/>
    <s v="KOM"/>
    <n v="1"/>
    <n v="7254.1"/>
    <n v="6196.2"/>
    <n v="1057.9000000000001"/>
    <n v="2901.6400000000003"/>
    <x v="1"/>
  </r>
  <r>
    <n v="1"/>
    <s v="OPREMA ZA RAD"/>
    <x v="2"/>
    <n v="104609"/>
    <s v="G9"/>
    <s v="NOTEBOOK HP 8510p GB955EA"/>
    <s v="09.07"/>
    <s v="KOM"/>
    <n v="1"/>
    <n v="12278.38"/>
    <n v="12278.38"/>
    <n v="0"/>
    <n v="4911.3519999999999"/>
    <x v="1"/>
  </r>
  <r>
    <n v="1"/>
    <s v="OPREMA ZA RAD"/>
    <x v="2"/>
    <n v="104640"/>
    <s v="G9"/>
    <s v="MONITOR 24&quot; DELL P2412H"/>
    <s v="01.12"/>
    <s v="KOM"/>
    <n v="1"/>
    <n v="1553.94"/>
    <n v="1553.94"/>
    <n v="0"/>
    <n v="621.57600000000002"/>
    <x v="1"/>
  </r>
  <r>
    <n v="1"/>
    <s v="OPREMA ZA RAD"/>
    <x v="2"/>
    <n v="104654"/>
    <s v="G9"/>
    <s v="iPAD APPLE AIR 16GB"/>
    <s v="09.14"/>
    <s v="KOM"/>
    <n v="1"/>
    <n v="4082.49"/>
    <n v="2296.4"/>
    <n v="1786.09"/>
    <n v="1786.09"/>
    <x v="0"/>
  </r>
  <r>
    <n v="1"/>
    <s v="OPREMA ZA RAD"/>
    <x v="2"/>
    <n v="104662"/>
    <s v="G9"/>
    <s v="MONITOR 24&quot; HP LA2405wg"/>
    <n v="10.1"/>
    <s v="KOM"/>
    <n v="1"/>
    <n v="2197.9499999999998"/>
    <n v="2197.9499999999998"/>
    <n v="0"/>
    <n v="879.18"/>
    <x v="1"/>
  </r>
  <r>
    <n v="1"/>
    <s v="OPREMA ZA RAD"/>
    <x v="2"/>
    <n v="104663"/>
    <s v="G9"/>
    <s v="RAČ.COMPAQ 7300 ELITE"/>
    <s v="07.12"/>
    <s v="KOM"/>
    <n v="1"/>
    <n v="6321.6"/>
    <n v="6321.6"/>
    <n v="0"/>
    <n v="2528.6400000000003"/>
    <x v="1"/>
  </r>
  <r>
    <n v="1"/>
    <s v="OPREMA ZA RAD"/>
    <x v="2"/>
    <n v="104668"/>
    <s v="G9"/>
    <s v="MONITOR SAMSUNG 19&quot;SM940N"/>
    <n v="10.07"/>
    <s v="KOM"/>
    <n v="1"/>
    <n v="1783.15"/>
    <n v="1783.15"/>
    <n v="0"/>
    <n v="713.2600000000001"/>
    <x v="1"/>
  </r>
  <r>
    <n v="1"/>
    <s v="OPREMA ZA RAD"/>
    <x v="2"/>
    <n v="104669"/>
    <s v="G9"/>
    <s v="RAČ.MB INTEL DP35DPM"/>
    <n v="10.07"/>
    <s v="KOM"/>
    <n v="1"/>
    <n v="6126.41"/>
    <n v="6126.41"/>
    <n v="0"/>
    <n v="2450.5639999999999"/>
    <x v="1"/>
  </r>
  <r>
    <n v="1"/>
    <s v="OPREMA ZA RAD"/>
    <x v="2"/>
    <n v="104789"/>
    <s v="G9"/>
    <s v="MONITOR 24&quot; HP LA2405wg"/>
    <n v="10.1"/>
    <s v="KOM"/>
    <n v="1"/>
    <n v="2197.9499999999998"/>
    <n v="2197.9499999999998"/>
    <n v="0"/>
    <n v="879.18"/>
    <x v="1"/>
  </r>
  <r>
    <n v="1"/>
    <s v="OPREMA ZA RAD"/>
    <x v="2"/>
    <n v="104790"/>
    <s v="G9"/>
    <s v="RAČ.HP 8100CMT COMPING"/>
    <n v="10.1"/>
    <s v="KOM"/>
    <n v="1"/>
    <n v="6491.77"/>
    <n v="6491.77"/>
    <n v="0"/>
    <n v="2596.7080000000005"/>
    <x v="1"/>
  </r>
  <r>
    <n v="1"/>
    <s v="OPREMA ZA RAD"/>
    <x v="2"/>
    <n v="104791"/>
    <s v="G9"/>
    <s v="RAČ.HP PRODESK 490 G2"/>
    <n v="12.14"/>
    <s v="KOM"/>
    <n v="1"/>
    <n v="6612.5"/>
    <n v="3306.26"/>
    <n v="3306.24"/>
    <n v="3306.24"/>
    <x v="0"/>
  </r>
  <r>
    <n v="1"/>
    <s v="OPREMA ZA RAD"/>
    <x v="2"/>
    <n v="104793"/>
    <s v="G9"/>
    <s v="RAČ. PRODESK 490 G2"/>
    <n v="12.14"/>
    <s v="KOM"/>
    <n v="1"/>
    <n v="8375"/>
    <n v="4187.5"/>
    <n v="4187.5"/>
    <n v="4187.5"/>
    <x v="0"/>
  </r>
  <r>
    <n v="1"/>
    <s v="OPREMA ZA RAD"/>
    <x v="2"/>
    <n v="104794"/>
    <s v="G9"/>
    <s v="RAČ.INTEL33*RGNF Tip 15"/>
    <n v="10.09"/>
    <s v="KOM"/>
    <n v="1"/>
    <n v="5289"/>
    <n v="5289"/>
    <n v="0"/>
    <n v="2115.6"/>
    <x v="1"/>
  </r>
  <r>
    <n v="1"/>
    <s v="OPREMA ZA RAD"/>
    <x v="2"/>
    <n v="104795"/>
    <s v="G9"/>
    <s v="MONITOR SAMSUNG 22&quot; SM225"/>
    <s v="04.07"/>
    <s v="KOM"/>
    <n v="1"/>
    <n v="2938.61"/>
    <n v="2938.61"/>
    <n v="0"/>
    <n v="1175.4440000000002"/>
    <x v="1"/>
  </r>
  <r>
    <n v="1"/>
    <s v="OPREMA ZA RAD"/>
    <x v="2"/>
    <n v="104796"/>
    <s v="G9"/>
    <s v="PISAČ HP LASERJET 1020USB"/>
    <s v="04.07"/>
    <s v="KOM"/>
    <n v="1"/>
    <n v="1283.79"/>
    <n v="1283.79"/>
    <n v="0"/>
    <n v="513.51599999999996"/>
    <x v="1"/>
  </r>
  <r>
    <n v="1"/>
    <s v="OPREMA ZA RAD"/>
    <x v="2"/>
    <n v="104797"/>
    <s v="G9"/>
    <s v="MONITOR SONY LCD 17&quot;"/>
    <s v="04.04"/>
    <s v="KOM"/>
    <n v="1"/>
    <n v="4264.3999999999996"/>
    <n v="4264.3999999999996"/>
    <n v="0"/>
    <n v="1705.76"/>
    <x v="1"/>
  </r>
  <r>
    <n v="1"/>
    <s v="OPREMA ZA RAD"/>
    <x v="2"/>
    <n v="104799"/>
    <s v="G9"/>
    <s v="SCANER HP 5530C"/>
    <n v="12.03"/>
    <s v="KOM"/>
    <n v="1"/>
    <n v="2372.9"/>
    <n v="2372.9"/>
    <n v="0"/>
    <n v="949.16000000000008"/>
    <x v="1"/>
  </r>
  <r>
    <n v="1"/>
    <s v="OPREMA ZA RAD"/>
    <x v="2"/>
    <n v="104804"/>
    <s v="G9"/>
    <s v="MONITOR 24&quot; DELL U2412M"/>
    <n v="12.14"/>
    <s v="KOM"/>
    <n v="1"/>
    <n v="2036.25"/>
    <n v="1018.12"/>
    <n v="1018.13"/>
    <n v="1018.13"/>
    <x v="0"/>
  </r>
  <r>
    <n v="1"/>
    <s v="OPREMA ZA RAD"/>
    <x v="2"/>
    <n v="104806"/>
    <s v="G9"/>
    <s v="MONITOR ASUS 19&quot;"/>
    <s v="03.09"/>
    <s v="KOM"/>
    <n v="1"/>
    <n v="1098"/>
    <n v="1098"/>
    <n v="0"/>
    <n v="439.20000000000005"/>
    <x v="1"/>
  </r>
  <r>
    <n v="1"/>
    <s v="OPREMA ZA RAD"/>
    <x v="2"/>
    <n v="104807"/>
    <s v="G9"/>
    <s v="MONITOR ASUS 19&quot;"/>
    <s v="03.09"/>
    <s v="KOM"/>
    <n v="1"/>
    <n v="1098"/>
    <n v="1098"/>
    <n v="0"/>
    <n v="439.20000000000005"/>
    <x v="1"/>
  </r>
  <r>
    <n v="1"/>
    <s v="OPREMA ZA RAD"/>
    <x v="2"/>
    <n v="104808"/>
    <s v="G9"/>
    <s v="RAČ.INTEL G33*RGNF Tip15"/>
    <s v="03.09"/>
    <s v="KOM"/>
    <n v="1"/>
    <n v="5978"/>
    <n v="5978"/>
    <n v="0"/>
    <n v="2391.2000000000003"/>
    <x v="1"/>
  </r>
  <r>
    <n v="1"/>
    <s v="OPREMA ZA RAD"/>
    <x v="2"/>
    <n v="104816"/>
    <s v="G9"/>
    <s v="MONITOR 24&quot; DELL U2413"/>
    <s v="06.14"/>
    <s v="KOM"/>
    <n v="1"/>
    <n v="3939.39"/>
    <n v="2462.12"/>
    <n v="1477.27"/>
    <n v="1575.7560000000001"/>
    <x v="1"/>
  </r>
  <r>
    <n v="1"/>
    <s v="OPREMA ZA RAD"/>
    <x v="2"/>
    <n v="104817"/>
    <s v="G9"/>
    <s v="RAČUNALO ASUS P9X79"/>
    <s v="05.14"/>
    <s v="KOM"/>
    <n v="1"/>
    <n v="22902.15"/>
    <n v="14790.98"/>
    <n v="8111.17"/>
    <n v="9160.86"/>
    <x v="1"/>
  </r>
  <r>
    <n v="1"/>
    <s v="OPREMA ZA RAD"/>
    <x v="2"/>
    <n v="104915"/>
    <s v="G1"/>
    <s v="PISAČ MREŽNI HP COLOR3600"/>
    <n v="11.07"/>
    <s v="KOM"/>
    <n v="1"/>
    <n v="5253.38"/>
    <n v="5253.38"/>
    <n v="0"/>
    <n v="2101.3520000000003"/>
    <x v="1"/>
  </r>
  <r>
    <n v="1"/>
    <s v="OPREMA ZA RAD"/>
    <x v="2"/>
    <n v="104918"/>
    <s v="G1"/>
    <s v="RAČ. MSGW INFINITY sp2194"/>
    <s v="09.15"/>
    <s v="KOM"/>
    <n v="1"/>
    <n v="4810.3599999999997"/>
    <n v="1503.24"/>
    <n v="3307.12"/>
    <n v="3307.12"/>
    <x v="0"/>
  </r>
  <r>
    <n v="1"/>
    <s v="OPREMA ZA RAD"/>
    <x v="2"/>
    <n v="104920"/>
    <s v="G1"/>
    <s v="MONITOR 24&quot; LA2206xc"/>
    <n v="11.12"/>
    <s v="KOM"/>
    <n v="1"/>
    <n v="1836.25"/>
    <n v="1836.25"/>
    <n v="0"/>
    <n v="734.5"/>
    <x v="1"/>
  </r>
  <r>
    <n v="1"/>
    <s v="OPREMA ZA RAD"/>
    <x v="2"/>
    <n v="104928"/>
    <s v="G1"/>
    <s v="RAČ.INTEL GMA3100*RGNF 14"/>
    <s v="03.09"/>
    <s v="KOM"/>
    <n v="1"/>
    <n v="4819"/>
    <n v="4819"/>
    <n v="0"/>
    <n v="1927.6000000000001"/>
    <x v="1"/>
  </r>
  <r>
    <n v="1"/>
    <s v="OPREMA ZA RAD"/>
    <x v="2"/>
    <n v="104929"/>
    <s v="G1"/>
    <s v="MONITOR ASUS 22&quot; VW221D"/>
    <n v="10.08"/>
    <s v="KOM"/>
    <n v="1"/>
    <n v="1403"/>
    <n v="1403"/>
    <n v="0"/>
    <n v="561.20000000000005"/>
    <x v="1"/>
  </r>
  <r>
    <n v="1"/>
    <s v="OPREMA ZA RAD"/>
    <x v="2"/>
    <n v="104975"/>
    <s v="G1"/>
    <s v="RAČ. INTEL GMA 3100"/>
    <s v="07.09"/>
    <s v="KOM"/>
    <n v="1"/>
    <n v="3660"/>
    <n v="3660"/>
    <n v="0"/>
    <n v="1464"/>
    <x v="1"/>
  </r>
  <r>
    <n v="1"/>
    <s v="OPREMA ZA RAD"/>
    <x v="2"/>
    <n v="104984"/>
    <s v="G1"/>
    <s v="RAČ.HP PROONE 600 G1"/>
    <s v="06.14"/>
    <s v="KOM"/>
    <n v="1"/>
    <n v="7843.91"/>
    <n v="4902.45"/>
    <n v="2941.46"/>
    <n v="3137.5640000000003"/>
    <x v="1"/>
  </r>
  <r>
    <n v="1"/>
    <s v="OPREMA ZA RAD"/>
    <x v="2"/>
    <n v="104985"/>
    <s v="G1"/>
    <s v="PISAČ DJ 5150"/>
    <s v="02.04"/>
    <s v="KOM"/>
    <n v="1"/>
    <n v="812.67"/>
    <n v="812.67"/>
    <n v="0"/>
    <n v="325.06799999999998"/>
    <x v="1"/>
  </r>
  <r>
    <n v="1"/>
    <s v="OPREMA ZA RAD"/>
    <x v="2"/>
    <n v="105001"/>
    <s v="G1"/>
    <s v="NOTEBOOK P6560bU5241"/>
    <s v="06.11"/>
    <s v="KOM"/>
    <n v="1"/>
    <n v="6792.42"/>
    <n v="6792.42"/>
    <n v="0"/>
    <n v="2716.9680000000003"/>
    <x v="1"/>
  </r>
  <r>
    <n v="1"/>
    <s v="OPREMA ZA RAD"/>
    <x v="2"/>
    <n v="105004"/>
    <s v="G1"/>
    <s v="PORTREPLIKATOR VB043AA"/>
    <s v="06.11"/>
    <s v="KOM"/>
    <n v="1"/>
    <n v="1037.3699999999999"/>
    <n v="1037.3699999999999"/>
    <n v="0"/>
    <n v="414.94799999999998"/>
    <x v="1"/>
  </r>
  <r>
    <n v="1"/>
    <s v="OPREMA ZA RAD"/>
    <x v="2"/>
    <n v="105005"/>
    <s v="G1"/>
    <s v="MONITOR LCD 24&quot; HP LA2405"/>
    <s v="06.11"/>
    <s v="KOM"/>
    <n v="1"/>
    <n v="1795.78"/>
    <n v="1795.78"/>
    <n v="0"/>
    <n v="718.31200000000001"/>
    <x v="1"/>
  </r>
  <r>
    <n v="1"/>
    <s v="OPREMA ZA RAD"/>
    <x v="2"/>
    <n v="105012"/>
    <s v="G1"/>
    <s v="MONITOR SAMSUNG 20&quot; 205BW"/>
    <s v="01.08"/>
    <s v="KOM"/>
    <n v="1"/>
    <n v="2089.86"/>
    <n v="2089.86"/>
    <n v="0"/>
    <n v="835.94400000000007"/>
    <x v="1"/>
  </r>
  <r>
    <n v="1"/>
    <s v="OPREMA ZA RAD"/>
    <x v="2"/>
    <n v="105020"/>
    <s v="G1"/>
    <s v="TABLET SAMSUNG GALAXY NOT"/>
    <s v="07.14"/>
    <s v="KOM"/>
    <n v="1"/>
    <n v="5808.75"/>
    <n v="3509.46"/>
    <n v="2299.29"/>
    <n v="2323.5"/>
    <x v="1"/>
  </r>
  <r>
    <n v="1"/>
    <s v="OPREMA ZA RAD"/>
    <x v="2"/>
    <n v="105021"/>
    <s v="G1"/>
    <s v="NOTEBOOK COMPAQ 6570B"/>
    <s v="04.13"/>
    <s v="KOM"/>
    <n v="1"/>
    <n v="7787.5"/>
    <n v="7138.53"/>
    <n v="648.97"/>
    <n v="3115"/>
    <x v="1"/>
  </r>
  <r>
    <n v="1"/>
    <s v="OPREMA ZA RAD"/>
    <x v="2"/>
    <n v="105023"/>
    <s v="G1"/>
    <s v="PORTREPLIKATOR HP,VB043AA"/>
    <n v="11.11"/>
    <s v="KOM"/>
    <n v="1"/>
    <n v="1269.29"/>
    <n v="1269.29"/>
    <n v="0"/>
    <n v="507.71600000000001"/>
    <x v="1"/>
  </r>
  <r>
    <n v="1"/>
    <s v="OPREMA ZA RAD"/>
    <x v="2"/>
    <n v="105024"/>
    <s v="G1"/>
    <s v="NOTEBOOK HP 6550b"/>
    <n v="11.11"/>
    <s v="KOM"/>
    <n v="1"/>
    <n v="7015.42"/>
    <n v="7015.42"/>
    <n v="0"/>
    <n v="2806.1680000000001"/>
    <x v="1"/>
  </r>
  <r>
    <n v="1"/>
    <s v="OPREMA ZA RAD"/>
    <x v="2"/>
    <n v="105027"/>
    <s v="G1"/>
    <s v="MONITOR*Samsung 17"/>
    <s v="02.04"/>
    <s v="KOM"/>
    <n v="1"/>
    <n v="4379.55"/>
    <n v="4379.55"/>
    <n v="0"/>
    <n v="1751.8200000000002"/>
    <x v="1"/>
  </r>
  <r>
    <n v="1"/>
    <s v="OPREMA ZA RAD"/>
    <x v="2"/>
    <n v="105028"/>
    <s v="G1"/>
    <s v="MONITOR 22&quot; AOC"/>
    <n v="11.09"/>
    <s v="KOM"/>
    <n v="1"/>
    <n v="1599"/>
    <n v="1599"/>
    <n v="0"/>
    <n v="639.6"/>
    <x v="1"/>
  </r>
  <r>
    <n v="1"/>
    <s v="OPREMA ZA RAD"/>
    <x v="2"/>
    <n v="105029"/>
    <s v="G1"/>
    <s v="RAČ.ASUS,IntelG43*Tip 14"/>
    <n v="11.09"/>
    <s v="KOM"/>
    <n v="1"/>
    <n v="4797"/>
    <n v="4797"/>
    <n v="0"/>
    <n v="1918.8000000000002"/>
    <x v="1"/>
  </r>
  <r>
    <n v="1"/>
    <s v="OPREMA ZA RAD"/>
    <x v="2"/>
    <n v="105031"/>
    <s v="G1"/>
    <s v="MONITOR 27&quot; DELL U2713HM"/>
    <s v="06.14"/>
    <s v="KOM"/>
    <n v="1"/>
    <n v="4261.25"/>
    <n v="2663.28"/>
    <n v="1597.97"/>
    <n v="1704.5"/>
    <x v="1"/>
  </r>
  <r>
    <n v="1"/>
    <s v="OPREMA ZA RAD"/>
    <x v="2"/>
    <n v="105041"/>
    <s v="G1"/>
    <s v="PROJEKTOR LCD LP540"/>
    <s v="02.05"/>
    <s v="KOM"/>
    <n v="1"/>
    <n v="12546.48"/>
    <n v="12546.48"/>
    <n v="0"/>
    <n v="5018.5920000000006"/>
    <x v="1"/>
  </r>
  <r>
    <n v="1"/>
    <s v="OPREMA ZA RAD"/>
    <x v="2"/>
    <n v="105042"/>
    <s v="G1"/>
    <s v="NOSAČ ZA PROJEKTOR LCD"/>
    <s v="02.05"/>
    <s v="KOM"/>
    <n v="1"/>
    <n v="1088.24"/>
    <n v="1088.24"/>
    <n v="0"/>
    <n v="435.29600000000005"/>
    <x v="1"/>
  </r>
  <r>
    <n v="1"/>
    <s v="OPREMA ZA RAD"/>
    <x v="2"/>
    <n v="105051"/>
    <s v="G1"/>
    <s v="RAČUNALO PRO3500"/>
    <n v="10.119999999999999"/>
    <s v="KOM"/>
    <n v="1"/>
    <n v="5262.5"/>
    <n v="5262.5"/>
    <n v="0"/>
    <n v="2105"/>
    <x v="1"/>
  </r>
  <r>
    <n v="1"/>
    <s v="OPREMA ZA RAD"/>
    <x v="2"/>
    <n v="105108"/>
    <s v="G1"/>
    <s v="PORTREPLIKATOR VB043AA"/>
    <s v="06.11"/>
    <s v="KOM"/>
    <n v="1"/>
    <n v="1037.3699999999999"/>
    <n v="1037.3699999999999"/>
    <n v="0"/>
    <n v="414.94799999999998"/>
    <x v="1"/>
  </r>
  <r>
    <n v="1"/>
    <s v="OPREMA ZA RAD"/>
    <x v="2"/>
    <n v="105110"/>
    <s v="G1"/>
    <s v="MONITOR PHILIPS 22&quot;"/>
    <s v="01.09"/>
    <s v="KOM"/>
    <n v="1"/>
    <n v="2318"/>
    <n v="2318"/>
    <n v="0"/>
    <n v="927.2"/>
    <x v="1"/>
  </r>
  <r>
    <n v="1"/>
    <s v="OPREMA ZA RAD"/>
    <x v="2"/>
    <n v="105130"/>
    <s v="G1"/>
    <s v="PORT REPLIKATOR HP"/>
    <s v="01.09"/>
    <s v="KOM"/>
    <n v="1"/>
    <n v="854"/>
    <n v="854"/>
    <n v="0"/>
    <n v="341.6"/>
    <x v="1"/>
  </r>
  <r>
    <n v="1"/>
    <s v="OPREMA ZA RAD"/>
    <x v="2"/>
    <n v="105131"/>
    <s v="G1"/>
    <s v="NOTEBOOK LENOVO T540p"/>
    <n v="10.15"/>
    <s v="KOM"/>
    <n v="1"/>
    <n v="16347.31"/>
    <n v="4767.97"/>
    <n v="11579.34"/>
    <n v="11579.34"/>
    <x v="0"/>
  </r>
  <r>
    <n v="1"/>
    <s v="OPREMA ZA RAD"/>
    <x v="2"/>
    <n v="105138"/>
    <s v="G1"/>
    <s v="MONITOR LCD 23&quot;LA2306x"/>
    <s v="09.11"/>
    <s v="KOM"/>
    <n v="1"/>
    <n v="1406.26"/>
    <n v="1406.26"/>
    <n v="0"/>
    <n v="562.50400000000002"/>
    <x v="1"/>
  </r>
  <r>
    <n v="1"/>
    <s v="OPREMA ZA RAD"/>
    <x v="2"/>
    <n v="105140"/>
    <s v="G1"/>
    <s v="PISAČ CAN.PIXMA IP"/>
    <n v="11.04"/>
    <s v="KOM"/>
    <n v="1"/>
    <n v="1119.8599999999999"/>
    <n v="1119.8599999999999"/>
    <n v="0"/>
    <n v="447.94399999999996"/>
    <x v="1"/>
  </r>
  <r>
    <n v="1"/>
    <s v="OPREMA ZA RAD"/>
    <x v="2"/>
    <n v="105141"/>
    <s v="G1"/>
    <s v="RAČ.HP COMPAQ 8200Elite"/>
    <s v="09.11"/>
    <s v="KOM"/>
    <n v="1"/>
    <n v="5889.82"/>
    <n v="5889.82"/>
    <n v="0"/>
    <n v="2355.9279999999999"/>
    <x v="1"/>
  </r>
  <r>
    <n v="1"/>
    <s v="OPREMA ZA RAD"/>
    <x v="2"/>
    <n v="105142"/>
    <s v="G1"/>
    <s v="RAČ.HP PROONE 600G1"/>
    <n v="10.14"/>
    <s v="KOM"/>
    <n v="1"/>
    <n v="7843.91"/>
    <n v="4248.79"/>
    <n v="3595.12"/>
    <n v="3595.12"/>
    <x v="0"/>
  </r>
  <r>
    <n v="1"/>
    <s v="OPREMA ZA RAD"/>
    <x v="2"/>
    <n v="105156"/>
    <s v="G1"/>
    <s v="MONITOR LCD 24&quot;"/>
    <n v="11.11"/>
    <s v="KOM"/>
    <n v="1"/>
    <n v="2218.7600000000002"/>
    <n v="2218.7600000000002"/>
    <n v="0"/>
    <n v="887.50400000000013"/>
    <x v="1"/>
  </r>
  <r>
    <n v="1"/>
    <s v="OPREMA ZA RAD"/>
    <x v="2"/>
    <n v="105157"/>
    <s v="G1"/>
    <s v="RAČ.HP COMPAQ 8200Elite"/>
    <n v="11.11"/>
    <s v="KOM"/>
    <n v="1"/>
    <n v="7772.3"/>
    <n v="7772.3"/>
    <n v="0"/>
    <n v="3108.92"/>
    <x v="1"/>
  </r>
  <r>
    <n v="1"/>
    <s v="OPREMA ZA RAD"/>
    <x v="2"/>
    <n v="105175"/>
    <s v="G1"/>
    <s v="MONITOR ASUS 22&quot; VW220TE"/>
    <s v="07.09"/>
    <s v="KOM"/>
    <n v="1"/>
    <n v="1134.5999999999999"/>
    <n v="1134.5999999999999"/>
    <n v="0"/>
    <n v="453.84"/>
    <x v="1"/>
  </r>
  <r>
    <n v="1"/>
    <s v="OPREMA ZA RAD"/>
    <x v="2"/>
    <n v="105187"/>
    <s v="G1"/>
    <s v="PROJEKTOR LCD"/>
    <s v="05.04"/>
    <s v="KOM"/>
    <n v="1"/>
    <n v="14760.78"/>
    <n v="14760.78"/>
    <n v="0"/>
    <n v="5904.3120000000008"/>
    <x v="1"/>
  </r>
  <r>
    <n v="1"/>
    <s v="OPREMA ZA RAD"/>
    <x v="2"/>
    <n v="105188"/>
    <s v="G1"/>
    <s v="SCANER CANON A4 4400F"/>
    <s v="01.09"/>
    <s v="KOM"/>
    <n v="1"/>
    <n v="732"/>
    <n v="732"/>
    <n v="0"/>
    <n v="292.8"/>
    <x v="1"/>
  </r>
  <r>
    <n v="1"/>
    <s v="OPREMA ZA RAD"/>
    <x v="2"/>
    <n v="105197"/>
    <s v="G1"/>
    <s v="MONITOR 24&quot; DELL U2412M"/>
    <n v="11.13"/>
    <s v="KOM"/>
    <n v="1"/>
    <n v="2271.1999999999998"/>
    <n v="1750.72"/>
    <n v="520.48"/>
    <n v="908.48"/>
    <x v="1"/>
  </r>
  <r>
    <n v="1"/>
    <s v="OPREMA ZA RAD"/>
    <x v="2"/>
    <n v="105202"/>
    <s v="G1"/>
    <s v="PISAČ INK.JET HP DESK.JET"/>
    <s v="02.02"/>
    <s v="KOM"/>
    <n v="1"/>
    <n v="1220"/>
    <n v="1220"/>
    <n v="0"/>
    <n v="488"/>
    <x v="1"/>
  </r>
  <r>
    <n v="1"/>
    <s v="OPREMA ZA RAD"/>
    <x v="2"/>
    <n v="105280"/>
    <s v="G1"/>
    <s v="RAČ.COMPAQ ELITE 7500"/>
    <n v="11.13"/>
    <s v="KOM"/>
    <n v="1"/>
    <n v="6838.37"/>
    <n v="5271.24"/>
    <n v="1567.13"/>
    <n v="2735.348"/>
    <x v="1"/>
  </r>
  <r>
    <n v="1"/>
    <s v="OPREMA ZA RAD"/>
    <x v="2"/>
    <n v="105310"/>
    <s v="G1"/>
    <s v="RAČ.SUPERMICRO PIIISEA+MO"/>
    <s v="04.00"/>
    <s v="KOM"/>
    <n v="1"/>
    <n v="11750.33"/>
    <n v="11750.33"/>
    <n v="0"/>
    <n v="4700.1320000000005"/>
    <x v="1"/>
  </r>
  <r>
    <n v="1"/>
    <s v="OPREMA ZA RAD"/>
    <x v="2"/>
    <n v="105348"/>
    <s v="G1"/>
    <s v="MONITOR SONY 15&quot;"/>
    <s v="06.03"/>
    <s v="KOM"/>
    <n v="1"/>
    <n v="4148.91"/>
    <n v="4148.91"/>
    <n v="0"/>
    <n v="1659.5640000000001"/>
    <x v="1"/>
  </r>
  <r>
    <n v="1"/>
    <s v="OPREMA ZA RAD"/>
    <x v="2"/>
    <n v="105375"/>
    <s v="G1"/>
    <s v="RAČ.INTEL DQ965 GFEKR"/>
    <s v="04.07"/>
    <s v="KOM"/>
    <n v="1"/>
    <n v="5423.31"/>
    <n v="5423.31"/>
    <n v="0"/>
    <n v="2169.3240000000001"/>
    <x v="1"/>
  </r>
  <r>
    <n v="1"/>
    <s v="OPREMA ZA RAD"/>
    <x v="2"/>
    <n v="105394"/>
    <s v="G1"/>
    <s v="RAČ.HP COMPAG 8100"/>
    <n v="12.1"/>
    <s v="KOM"/>
    <n v="1"/>
    <n v="6491.76"/>
    <n v="6491.76"/>
    <n v="0"/>
    <n v="2596.7040000000002"/>
    <x v="1"/>
  </r>
  <r>
    <n v="1"/>
    <s v="OPREMA ZA RAD"/>
    <x v="2"/>
    <n v="105400"/>
    <s v="G1"/>
    <s v="MONITOR 24&quot; HP LA2405wg"/>
    <n v="12.1"/>
    <s v="KOM"/>
    <n v="1"/>
    <n v="2197.9499999999998"/>
    <n v="2197.9499999999998"/>
    <n v="0"/>
    <n v="879.18"/>
    <x v="1"/>
  </r>
  <r>
    <n v="1"/>
    <s v="OPREMA ZA RAD"/>
    <x v="2"/>
    <n v="105426"/>
    <s v="G1"/>
    <s v="PROJEKTOR LCD OptomaEP774"/>
    <n v="10.08"/>
    <s v="KOM"/>
    <n v="1"/>
    <n v="10858"/>
    <n v="10858"/>
    <n v="0"/>
    <n v="4343.2"/>
    <x v="1"/>
  </r>
  <r>
    <n v="1"/>
    <s v="OPREMA ZA RAD"/>
    <x v="2"/>
    <n v="105489"/>
    <s v="G1"/>
    <s v="RAČ. MBintel"/>
    <s v="04.03"/>
    <s v="KOM"/>
    <n v="1"/>
    <n v="4043.66"/>
    <n v="4043.66"/>
    <n v="0"/>
    <n v="1617.4639999999999"/>
    <x v="1"/>
  </r>
  <r>
    <n v="1"/>
    <s v="OPREMA ZA RAD"/>
    <x v="2"/>
    <n v="105490"/>
    <s v="G1"/>
    <s v="MON.SAMSUNG"/>
    <s v="04.03"/>
    <s v="KOM"/>
    <n v="1"/>
    <n v="1480.82"/>
    <n v="1480.82"/>
    <n v="0"/>
    <n v="592.32799999999997"/>
    <x v="1"/>
  </r>
  <r>
    <n v="1"/>
    <s v="OPREMA ZA RAD"/>
    <x v="2"/>
    <n v="105603"/>
    <s v="G1"/>
    <s v="MONITOR 22&quot; LENOVO"/>
    <n v="10.119999999999999"/>
    <s v="KOM"/>
    <n v="1"/>
    <n v="1836.25"/>
    <n v="1836.25"/>
    <n v="0"/>
    <n v="734.5"/>
    <x v="1"/>
  </r>
  <r>
    <n v="1"/>
    <s v="OPREMA ZA RAD"/>
    <x v="2"/>
    <n v="105641"/>
    <s v="G1"/>
    <s v="RAČUNALO INTEL COREi7"/>
    <s v="05.14"/>
    <s v="KOM"/>
    <n v="1"/>
    <n v="10743.82"/>
    <n v="6938.71"/>
    <n v="3805.11"/>
    <n v="4297.5280000000002"/>
    <x v="1"/>
  </r>
  <r>
    <n v="1"/>
    <s v="OPREMA ZA RAD"/>
    <x v="2"/>
    <n v="105642"/>
    <s v="G1"/>
    <s v="MONITOR 24&quot; DELL"/>
    <s v="05.14"/>
    <s v="KOM"/>
    <n v="1"/>
    <n v="2036.25"/>
    <n v="1315.07"/>
    <n v="721.18"/>
    <n v="814.5"/>
    <x v="1"/>
  </r>
  <r>
    <n v="1"/>
    <s v="OPREMA ZA RAD"/>
    <x v="2"/>
    <n v="105680"/>
    <s v="R1"/>
    <s v="MONITOR 24&quot; DELL U2412M"/>
    <s v="09.13"/>
    <s v="KOM"/>
    <n v="1"/>
    <n v="2217.1999999999998"/>
    <n v="1801.48"/>
    <n v="415.72"/>
    <n v="886.88"/>
    <x v="1"/>
  </r>
  <r>
    <n v="1"/>
    <s v="OPREMA ZA RAD"/>
    <x v="2"/>
    <n v="105681"/>
    <s v="R1"/>
    <s v="MONITOR 24&quot; DELL U2412M"/>
    <s v="09.13"/>
    <s v="KOM"/>
    <n v="1"/>
    <n v="2217.1999999999998"/>
    <n v="1801.48"/>
    <n v="415.72"/>
    <n v="886.88"/>
    <x v="1"/>
  </r>
  <r>
    <n v="1"/>
    <s v="OPREMA ZA RAD"/>
    <x v="2"/>
    <n v="105682"/>
    <s v="R1"/>
    <s v="RAČUNALO HP ELITE 7500"/>
    <s v="09.13"/>
    <s v="KOM"/>
    <n v="1"/>
    <n v="7013.1"/>
    <n v="5698.16"/>
    <n v="1314.94"/>
    <n v="2805.2400000000002"/>
    <x v="1"/>
  </r>
  <r>
    <n v="1"/>
    <s v="OPREMA ZA RAD"/>
    <x v="2"/>
    <n v="105685"/>
    <s v="R1"/>
    <s v="MONITOR SAMSUNG 17&quot;"/>
    <s v="02.05"/>
    <s v="KOM"/>
    <n v="1"/>
    <n v="2671.65"/>
    <n v="2671.65"/>
    <n v="0"/>
    <n v="1068.6600000000001"/>
    <x v="1"/>
  </r>
  <r>
    <n v="1"/>
    <s v="OPREMA ZA RAD"/>
    <x v="2"/>
    <n v="105754"/>
    <s v="R1"/>
    <s v="RAČUNALO PENTIUM 4"/>
    <s v="02.05"/>
    <s v="KOM"/>
    <n v="1"/>
    <n v="6348.55"/>
    <n v="6348.55"/>
    <n v="0"/>
    <n v="2539.42"/>
    <x v="1"/>
  </r>
  <r>
    <n v="1"/>
    <s v="OPREMA ZA RAD"/>
    <x v="2"/>
    <n v="105772"/>
    <s v="R1"/>
    <s v="RAČUNALO HP PRO 3500"/>
    <n v="12.14"/>
    <s v="KOM"/>
    <n v="1"/>
    <n v="2895"/>
    <n v="1447.5"/>
    <n v="1447.5"/>
    <n v="1447.5"/>
    <x v="0"/>
  </r>
  <r>
    <n v="1"/>
    <s v="OPREMA ZA RAD"/>
    <x v="2"/>
    <n v="105779"/>
    <s v="R1"/>
    <s v="NOTEBOOK LG GE50"/>
    <n v="12.05"/>
    <s v="KOM"/>
    <n v="1"/>
    <n v="6124.49"/>
    <n v="6124.49"/>
    <n v="0"/>
    <n v="2449.7959999999998"/>
    <x v="1"/>
  </r>
  <r>
    <n v="1"/>
    <s v="OPREMA ZA RAD"/>
    <x v="2"/>
    <n v="105781"/>
    <s v="R1"/>
    <s v="MONITOR 22&quot; AOC"/>
    <n v="10.09"/>
    <s v="KOM"/>
    <n v="1"/>
    <n v="1599"/>
    <n v="1599"/>
    <n v="0"/>
    <n v="639.6"/>
    <x v="1"/>
  </r>
  <r>
    <n v="1"/>
    <s v="OPREMA ZA RAD"/>
    <x v="2"/>
    <n v="105782"/>
    <s v="R1"/>
    <s v="RAČ.ASUS,Intel G43,Tip 15"/>
    <n v="10.09"/>
    <s v="KOM"/>
    <n v="1"/>
    <n v="5289"/>
    <n v="5289"/>
    <n v="0"/>
    <n v="2115.6"/>
    <x v="1"/>
  </r>
  <r>
    <n v="1"/>
    <s v="OPREMA ZA RAD"/>
    <x v="2"/>
    <n v="105785"/>
    <s v="R1"/>
    <s v="MONITOR SAMSUNG 20&quot; 205BW"/>
    <s v="02.08"/>
    <s v="KOM"/>
    <n v="1"/>
    <n v="2089.86"/>
    <n v="2089.86"/>
    <n v="0"/>
    <n v="835.94400000000007"/>
    <x v="1"/>
  </r>
  <r>
    <n v="1"/>
    <s v="OPREMA ZA RAD"/>
    <x v="2"/>
    <n v="105786"/>
    <s v="R1"/>
    <s v="PROJEKTOR BENQ MP622"/>
    <s v="01.08"/>
    <s v="KOM"/>
    <n v="1"/>
    <n v="6997.92"/>
    <n v="6997.92"/>
    <n v="0"/>
    <n v="2799.1680000000001"/>
    <x v="1"/>
  </r>
  <r>
    <n v="1"/>
    <s v="OPREMA ZA RAD"/>
    <x v="2"/>
    <n v="105810"/>
    <s v="R1"/>
    <s v="RAČ.DTK GG 1400"/>
    <s v="09.01"/>
    <s v="KOM"/>
    <n v="1"/>
    <n v="11871.58"/>
    <n v="11871.58"/>
    <n v="0"/>
    <n v="4748.6320000000005"/>
    <x v="1"/>
  </r>
  <r>
    <n v="1"/>
    <s v="OPREMA ZA RAD"/>
    <x v="2"/>
    <n v="105811"/>
    <s v="R1"/>
    <s v="RAČ. WORKST. DELL T7400"/>
    <n v="11.08"/>
    <s v="KOM"/>
    <n v="1"/>
    <n v="25618.78"/>
    <n v="25618.78"/>
    <n v="0"/>
    <n v="10247.512000000001"/>
    <x v="1"/>
  </r>
  <r>
    <n v="1"/>
    <s v="OPREMA ZA RAD"/>
    <x v="2"/>
    <n v="105812"/>
    <s v="R1"/>
    <s v="MONITOR SAMSUNG 24&quot;SM245B"/>
    <n v="10.08"/>
    <s v="KOM"/>
    <n v="1"/>
    <n v="2641.3"/>
    <n v="2641.3"/>
    <n v="0"/>
    <n v="1056.5200000000002"/>
    <x v="1"/>
  </r>
  <r>
    <n v="1"/>
    <s v="OPREMA ZA RAD"/>
    <x v="2"/>
    <n v="105853"/>
    <s v="R1"/>
    <s v="NOSAČ PROJEKTORA"/>
    <s v="09.09"/>
    <s v="KOM"/>
    <n v="1"/>
    <n v="1330.86"/>
    <n v="1330.86"/>
    <n v="0"/>
    <n v="532.34399999999994"/>
    <x v="1"/>
  </r>
  <r>
    <n v="1"/>
    <s v="OPREMA ZA RAD"/>
    <x v="2"/>
    <n v="105854"/>
    <s v="R1"/>
    <s v="PROJEKTOR OPTOMA 778"/>
    <s v="09.09"/>
    <s v="KOM"/>
    <n v="1"/>
    <n v="13259.4"/>
    <n v="13259.4"/>
    <n v="0"/>
    <n v="5303.76"/>
    <x v="1"/>
  </r>
  <r>
    <n v="1"/>
    <s v="OPREMA ZA RAD"/>
    <x v="2"/>
    <n v="105872"/>
    <s v="R1"/>
    <s v="MONITOR HP 20&quot;"/>
    <n v="11.11"/>
    <s v="KOM"/>
    <n v="1"/>
    <n v="1133.8800000000001"/>
    <n v="1133.8800000000001"/>
    <n v="0"/>
    <n v="453.55200000000008"/>
    <x v="1"/>
  </r>
  <r>
    <n v="1"/>
    <s v="OPREMA ZA RAD"/>
    <x v="2"/>
    <n v="105922"/>
    <s v="R1"/>
    <s v="NOTEBOOK HP Elite8740w"/>
    <n v="11.11"/>
    <s v="KOM"/>
    <n v="1"/>
    <n v="9847.3700000000008"/>
    <n v="9847.3700000000008"/>
    <n v="0"/>
    <n v="3938.9480000000003"/>
    <x v="1"/>
  </r>
  <r>
    <n v="1"/>
    <s v="OPREMA ZA RAD"/>
    <x v="2"/>
    <n v="105938"/>
    <s v="R1"/>
    <s v="PISAČ HP DJ 5550"/>
    <s v="03.03"/>
    <s v="KOM"/>
    <n v="1"/>
    <n v="1224.8800000000001"/>
    <n v="1224.8800000000001"/>
    <n v="0"/>
    <n v="489.95200000000006"/>
    <x v="1"/>
  </r>
  <r>
    <n v="1"/>
    <s v="OPREMA ZA RAD"/>
    <x v="2"/>
    <n v="105940"/>
    <s v="R1"/>
    <s v="TABLET SAMSUNG GALAXY 10."/>
    <s v="09.14"/>
    <s v="KOM"/>
    <n v="1"/>
    <n v="4527"/>
    <n v="2546.44"/>
    <n v="1980.56"/>
    <n v="1980.56"/>
    <x v="0"/>
  </r>
  <r>
    <n v="1"/>
    <s v="OPREMA ZA RAD"/>
    <x v="2"/>
    <n v="105949"/>
    <s v="R1"/>
    <s v="MONITOR LCD 24&quot; HP"/>
    <s v="09.11"/>
    <s v="KOM"/>
    <n v="1"/>
    <n v="1795.78"/>
    <n v="1795.78"/>
    <n v="0"/>
    <n v="718.31200000000001"/>
    <x v="1"/>
  </r>
  <r>
    <n v="1"/>
    <s v="OPREMA ZA RAD"/>
    <x v="2"/>
    <n v="105950"/>
    <s v="R1"/>
    <s v="RAČUNALO HP COMPAQ 8200"/>
    <s v="09.11"/>
    <s v="KOM"/>
    <n v="1"/>
    <n v="6486.41"/>
    <n v="6486.41"/>
    <n v="0"/>
    <n v="2594.5640000000003"/>
    <x v="1"/>
  </r>
  <r>
    <n v="1"/>
    <s v="OPREMA ZA RAD"/>
    <x v="2"/>
    <n v="105968"/>
    <s v="R1"/>
    <s v="MONITOR PHILIPS 19&quot;"/>
    <n v="10.08"/>
    <s v="KOM"/>
    <n v="1"/>
    <n v="2989"/>
    <n v="2989"/>
    <n v="0"/>
    <n v="1195.6000000000001"/>
    <x v="1"/>
  </r>
  <r>
    <n v="1"/>
    <s v="OPREMA ZA RAD"/>
    <x v="2"/>
    <n v="105975"/>
    <s v="R1"/>
    <s v="RAČ.INTEL GMA3100*2,66GHz"/>
    <n v="10.08"/>
    <s v="KOM"/>
    <n v="1"/>
    <n v="5275.28"/>
    <n v="5275.28"/>
    <n v="0"/>
    <n v="2110.1120000000001"/>
    <x v="1"/>
  </r>
  <r>
    <n v="1"/>
    <s v="OPREMA ZA RAD"/>
    <x v="2"/>
    <n v="106184"/>
    <s v="R5"/>
    <s v="RAČUNALO HP PRO3500"/>
    <n v="10.119999999999999"/>
    <s v="KOM"/>
    <n v="1"/>
    <n v="5262.5"/>
    <n v="5262.5"/>
    <n v="0"/>
    <n v="2105"/>
    <x v="1"/>
  </r>
  <r>
    <n v="1"/>
    <s v="OPREMA ZA RAD"/>
    <x v="2"/>
    <n v="106185"/>
    <s v="R5"/>
    <s v="MONITOR SAMSUNG 19&quot; SM932"/>
    <s v="01.08"/>
    <s v="KOM"/>
    <n v="1"/>
    <n v="1976.4"/>
    <n v="1976.4"/>
    <n v="0"/>
    <n v="790.56000000000006"/>
    <x v="1"/>
  </r>
  <r>
    <n v="1"/>
    <s v="OPREMA ZA RAD"/>
    <x v="2"/>
    <n v="106226"/>
    <s v="R5"/>
    <s v="RAČUNALO COMPAQ 6300PRO"/>
    <s v="04.13"/>
    <s v="KOM"/>
    <n v="1"/>
    <n v="5643.75"/>
    <n v="5173.45"/>
    <n v="470.3"/>
    <n v="2257.5"/>
    <x v="1"/>
  </r>
  <r>
    <n v="1"/>
    <s v="OPREMA ZA RAD"/>
    <x v="2"/>
    <n v="106227"/>
    <s v="R5"/>
    <s v="MONITOR 23&quot; DELL U2312HM"/>
    <s v="04.13"/>
    <s v="KOM"/>
    <n v="1"/>
    <n v="1481.25"/>
    <n v="1357.81"/>
    <n v="123.44"/>
    <n v="592.5"/>
    <x v="1"/>
  </r>
  <r>
    <n v="1"/>
    <s v="OPREMA ZA RAD"/>
    <x v="2"/>
    <n v="106234"/>
    <s v="R5"/>
    <s v="PROJEKTOR OPTOMA W316"/>
    <n v="11.15"/>
    <s v="KOM"/>
    <n v="1"/>
    <n v="4778.0200000000004"/>
    <n v="1294.05"/>
    <n v="3483.97"/>
    <n v="3483.97"/>
    <x v="0"/>
  </r>
  <r>
    <n v="1"/>
    <s v="OPREMA ZA RAD"/>
    <x v="2"/>
    <n v="106292"/>
    <s v="R5"/>
    <s v="MONITOR SAMSUNG 20&quot; 205BW"/>
    <s v="01.08"/>
    <s v="KOM"/>
    <n v="1"/>
    <n v="2110.6"/>
    <n v="2110.6"/>
    <n v="0"/>
    <n v="844.24"/>
    <x v="1"/>
  </r>
  <r>
    <n v="1"/>
    <s v="OPREMA ZA RAD"/>
    <x v="2"/>
    <n v="106293"/>
    <s v="R5"/>
    <s v="PISAČ HP LASER JET 1200"/>
    <s v="03.03"/>
    <s v="KOM"/>
    <n v="1"/>
    <n v="4060.28"/>
    <n v="4060.28"/>
    <n v="0"/>
    <n v="1624.1120000000001"/>
    <x v="1"/>
  </r>
  <r>
    <n v="1"/>
    <s v="OPREMA ZA RAD"/>
    <x v="2"/>
    <n v="106295"/>
    <s v="R5"/>
    <s v="RAČ.CPU INTEL CORE2"/>
    <s v="01.08"/>
    <s v="KOM"/>
    <n v="1"/>
    <n v="8028.82"/>
    <n v="8028.82"/>
    <n v="0"/>
    <n v="3211.5280000000002"/>
    <x v="1"/>
  </r>
  <r>
    <n v="1"/>
    <s v="OPREMA ZA RAD"/>
    <x v="2"/>
    <n v="106297"/>
    <s v="R5"/>
    <s v="SCANER CANON LiDE 25"/>
    <s v="01.08"/>
    <s v="KOM"/>
    <n v="1"/>
    <n v="416.02"/>
    <n v="416.02"/>
    <n v="0"/>
    <n v="166.40800000000002"/>
    <x v="1"/>
  </r>
  <r>
    <n v="1"/>
    <s v="OPREMA ZA RAD"/>
    <x v="2"/>
    <n v="106387"/>
    <s v="R5"/>
    <s v="MONITOR SAMSUNG 202043BW"/>
    <s v="07.08"/>
    <s v="KOM"/>
    <n v="1"/>
    <n v="1993.83"/>
    <n v="1993.83"/>
    <n v="0"/>
    <n v="797.53200000000004"/>
    <x v="1"/>
  </r>
  <r>
    <n v="1"/>
    <s v="OPREMA ZA RAD"/>
    <x v="2"/>
    <n v="106396"/>
    <s v="R5"/>
    <s v="MONITOR SAMSUNG 20&quot;"/>
    <s v="01.10"/>
    <s v="KOM"/>
    <n v="1"/>
    <n v="1993.83"/>
    <n v="1993.83"/>
    <n v="0"/>
    <n v="797.53200000000004"/>
    <x v="1"/>
  </r>
  <r>
    <n v="1"/>
    <s v="OPREMA ZA RAD"/>
    <x v="2"/>
    <n v="106398"/>
    <s v="R5"/>
    <s v="RAČUNALO MB INTEL D35"/>
    <s v="01.10"/>
    <s v="KOM"/>
    <n v="1"/>
    <n v="5415.16"/>
    <n v="5415.16"/>
    <n v="0"/>
    <n v="2166.0639999999999"/>
    <x v="1"/>
  </r>
  <r>
    <n v="1"/>
    <s v="OPREMA ZA RAD"/>
    <x v="2"/>
    <n v="106503"/>
    <s v="CIP"/>
    <s v="RAČUNALO DELL*S (MZ)"/>
    <s v="03.03"/>
    <s v="KOM"/>
    <n v="1"/>
    <n v="26933.4"/>
    <n v="26933.4"/>
    <n v="0"/>
    <n v="10773.36"/>
    <x v="1"/>
  </r>
  <r>
    <n v="1"/>
    <s v="OPREMA ZA RAD"/>
    <x v="2"/>
    <n v="106507"/>
    <s v="CIP"/>
    <s v="UPS APC SMART 1000(SERVER"/>
    <s v="03.03"/>
    <s v="KOM"/>
    <n v="1"/>
    <n v="2616"/>
    <n v="2616"/>
    <n v="0"/>
    <n v="1046.4000000000001"/>
    <x v="1"/>
  </r>
  <r>
    <n v="1"/>
    <s v="OPREMA ZA RAD"/>
    <x v="2"/>
    <n v="106510"/>
    <s v="CIP"/>
    <s v="SERVER ZA POINT 2000*IBM"/>
    <s v="01.01"/>
    <s v="KOM"/>
    <n v="1"/>
    <n v="41958.239999999998"/>
    <n v="41958.239999999998"/>
    <n v="0"/>
    <n v="16783.295999999998"/>
    <x v="1"/>
  </r>
  <r>
    <n v="1"/>
    <s v="OPREMA ZA RAD"/>
    <x v="2"/>
    <n v="106511"/>
    <s v="CIP"/>
    <s v="UPS APC SMART 1000(SERVER"/>
    <s v="02.03"/>
    <s v="KOM"/>
    <n v="1"/>
    <n v="2559.33"/>
    <n v="2559.33"/>
    <n v="0"/>
    <n v="1023.732"/>
    <x v="1"/>
  </r>
  <r>
    <n v="1"/>
    <s v="OPREMA ZA RAD"/>
    <x v="2"/>
    <n v="106516"/>
    <s v="CIP"/>
    <s v="RAČUNALO DELL*S (MZ)"/>
    <s v="03.03"/>
    <s v="KOM"/>
    <n v="1"/>
    <n v="27726.42"/>
    <n v="27726.42"/>
    <n v="0"/>
    <n v="11090.567999999999"/>
    <x v="1"/>
  </r>
  <r>
    <n v="1"/>
    <s v="OPREMA ZA RAD"/>
    <x v="2"/>
    <n v="106518"/>
    <s v="R2"/>
    <s v="STALAK ZA MONITOR PA507A"/>
    <s v="01.09"/>
    <s v="KOM"/>
    <n v="1"/>
    <n v="750.67"/>
    <n v="750.67"/>
    <n v="0"/>
    <n v="300.26799999999997"/>
    <x v="1"/>
  </r>
  <r>
    <n v="1"/>
    <s v="OPREMA ZA RAD"/>
    <x v="2"/>
    <n v="106520"/>
    <s v="CIP"/>
    <s v="UPS APC-UREĐ.ZA TRAJNO"/>
    <s v="02.01"/>
    <s v="KOM"/>
    <n v="1"/>
    <n v="3927"/>
    <n v="3927"/>
    <n v="0"/>
    <n v="1570.8000000000002"/>
    <x v="1"/>
  </r>
  <r>
    <n v="1"/>
    <s v="OPREMA ZA RAD"/>
    <x v="2"/>
    <n v="106523"/>
    <s v="CIP"/>
    <s v="MONITOR LG 22&quot;"/>
    <s v="06.15"/>
    <s v="KOM"/>
    <n v="1"/>
    <n v="1197.5"/>
    <n v="449.07"/>
    <n v="748.43"/>
    <n v="748.43"/>
    <x v="0"/>
  </r>
  <r>
    <n v="1"/>
    <s v="OPREMA ZA RAD"/>
    <x v="2"/>
    <n v="106530"/>
    <s v="CIP"/>
    <s v="SCANER"/>
    <n v="10.039999999999999"/>
    <s v="KOM"/>
    <n v="1"/>
    <n v="471.59"/>
    <n v="471.59"/>
    <n v="0"/>
    <n v="188.636"/>
    <x v="1"/>
  </r>
  <r>
    <n v="1"/>
    <s v="OPREMA ZA RAD"/>
    <x v="2"/>
    <n v="106535"/>
    <s v="CIP"/>
    <s v="PORT REPLIKATOR BASIC 488"/>
    <s v="07.07"/>
    <s v="KOM"/>
    <n v="1"/>
    <n v="1037"/>
    <n v="1037"/>
    <n v="0"/>
    <n v="414.8"/>
    <x v="1"/>
  </r>
  <r>
    <n v="1"/>
    <s v="OPREMA ZA RAD"/>
    <x v="2"/>
    <n v="106542"/>
    <s v="CIP"/>
    <s v="STALAK ZA PORTREPLI.PA507"/>
    <s v="05.08"/>
    <s v="KOM"/>
    <n v="1"/>
    <n v="608.78"/>
    <n v="608.78"/>
    <n v="0"/>
    <n v="243.512"/>
    <x v="1"/>
  </r>
  <r>
    <n v="1"/>
    <s v="OPREMA ZA RAD"/>
    <x v="2"/>
    <n v="106558"/>
    <s v="CIP"/>
    <s v="RAČ.INTEL 7500(SERVER)"/>
    <s v="02.03"/>
    <s v="KOM"/>
    <n v="1"/>
    <n v="31091.58"/>
    <n v="31091.58"/>
    <n v="0"/>
    <n v="12436.632000000001"/>
    <x v="1"/>
  </r>
  <r>
    <n v="1"/>
    <s v="OPREMA ZA RAD"/>
    <x v="2"/>
    <n v="106559"/>
    <s v="CIP"/>
    <s v="RAČ.INTEL 7500(SERVER)"/>
    <s v="03.03"/>
    <s v="KOM"/>
    <n v="1"/>
    <n v="21697.040000000001"/>
    <n v="21697.040000000001"/>
    <n v="0"/>
    <n v="8678.8160000000007"/>
    <x v="1"/>
  </r>
  <r>
    <n v="1"/>
    <s v="OPREMA ZA RAD"/>
    <x v="2"/>
    <n v="106572"/>
    <s v="CIP"/>
    <s v="TABLET ASUS NEXUS 7"/>
    <s v="06.14"/>
    <s v="KOM"/>
    <n v="1"/>
    <n v="1862.5"/>
    <n v="1164.07"/>
    <n v="698.43"/>
    <n v="745"/>
    <x v="1"/>
  </r>
  <r>
    <n v="1"/>
    <s v="OPREMA ZA RAD"/>
    <x v="2"/>
    <n v="106573"/>
    <s v="CIP"/>
    <s v="SERVER R720XD"/>
    <n v="12.13"/>
    <s v="KOM"/>
    <n v="1"/>
    <n v="41815.910000000003"/>
    <n v="31361.94"/>
    <n v="10453.969999999999"/>
    <n v="16726.364000000001"/>
    <x v="1"/>
  </r>
  <r>
    <n v="1"/>
    <s v="OPREMA ZA RAD"/>
    <x v="2"/>
    <n v="106576"/>
    <s v="CIP"/>
    <s v="UPS APC SMT2200I"/>
    <n v="11.11"/>
    <s v="KOM"/>
    <n v="1"/>
    <n v="5563.2"/>
    <n v="5563.2"/>
    <n v="0"/>
    <n v="2225.2800000000002"/>
    <x v="1"/>
  </r>
  <r>
    <n v="1"/>
    <s v="OPREMA ZA RAD"/>
    <x v="2"/>
    <n v="106577"/>
    <s v="CIP"/>
    <s v="UPS APC SMT2200I"/>
    <n v="11.11"/>
    <s v="KOM"/>
    <n v="1"/>
    <n v="5563.21"/>
    <n v="5563.21"/>
    <n v="0"/>
    <n v="2225.2840000000001"/>
    <x v="1"/>
  </r>
  <r>
    <n v="1"/>
    <s v="OPREMA ZA RAD"/>
    <x v="2"/>
    <n v="106578"/>
    <s v="CIP"/>
    <s v="UPS MGE 1400Watts"/>
    <n v="11.08"/>
    <s v="KOM"/>
    <n v="1"/>
    <n v="6283"/>
    <n v="6283"/>
    <n v="0"/>
    <n v="2513.2000000000003"/>
    <x v="1"/>
  </r>
  <r>
    <n v="1"/>
    <s v="OPREMA ZA RAD"/>
    <x v="2"/>
    <n v="106579"/>
    <s v="CIP"/>
    <s v="PORTREPLIKATOR HP,VB043AA"/>
    <s v="09.11"/>
    <s v="KOM"/>
    <n v="1"/>
    <n v="1037.3699999999999"/>
    <n v="1037.3699999999999"/>
    <n v="0"/>
    <n v="414.94799999999998"/>
    <x v="1"/>
  </r>
  <r>
    <n v="1"/>
    <s v="OPREMA ZA RAD"/>
    <x v="2"/>
    <n v="106580"/>
    <s v="CIP"/>
    <s v="PORTREPLIKATOR VB043AA"/>
    <s v="06.11"/>
    <s v="KOM"/>
    <n v="1"/>
    <n v="1037.3699999999999"/>
    <n v="1037.3699999999999"/>
    <n v="0"/>
    <n v="414.94799999999998"/>
    <x v="1"/>
  </r>
  <r>
    <n v="1"/>
    <s v="OPREMA ZA RAD"/>
    <x v="2"/>
    <n v="106581"/>
    <s v="CIP"/>
    <s v="NOTEBOOK P6560"/>
    <s v="06.11"/>
    <s v="KOM"/>
    <n v="1"/>
    <n v="6792.42"/>
    <n v="6792.42"/>
    <n v="0"/>
    <n v="2716.9680000000003"/>
    <x v="1"/>
  </r>
  <r>
    <n v="1"/>
    <s v="OPREMA ZA RAD"/>
    <x v="2"/>
    <n v="106582"/>
    <s v="CIP"/>
    <s v="SERVER HP PROLIANT DL320G"/>
    <n v="11.1"/>
    <s v="KOM"/>
    <n v="1"/>
    <n v="16851.36"/>
    <n v="16643.240000000002"/>
    <n v="208.12"/>
    <n v="6740.5440000000008"/>
    <x v="1"/>
  </r>
  <r>
    <n v="1"/>
    <s v="OPREMA ZA RAD"/>
    <x v="2"/>
    <n v="106584"/>
    <s v="CIP"/>
    <s v="PORT REPLIKATOR BASIC488A"/>
    <s v="04.08"/>
    <s v="KOM"/>
    <n v="1"/>
    <n v="962.03"/>
    <n v="962.03"/>
    <n v="0"/>
    <n v="384.81200000000001"/>
    <x v="1"/>
  </r>
  <r>
    <n v="1"/>
    <s v="OPREMA ZA RAD"/>
    <x v="2"/>
    <n v="106585"/>
    <s v="CIP"/>
    <s v="NOTEBO.HP 6710bSCNU81024W"/>
    <s v="04.08"/>
    <s v="KOM"/>
    <n v="1"/>
    <n v="8034.44"/>
    <n v="8034.44"/>
    <n v="0"/>
    <n v="3213.7759999999998"/>
    <x v="1"/>
  </r>
  <r>
    <n v="1"/>
    <s v="OPREMA ZA RAD"/>
    <x v="2"/>
    <n v="106590"/>
    <s v="CIP"/>
    <s v="MONITOR SAMSUNG 17&quot; 740B"/>
    <n v="10.07"/>
    <s v="KOM"/>
    <n v="1"/>
    <n v="1100"/>
    <n v="1100"/>
    <n v="0"/>
    <n v="440"/>
    <x v="1"/>
  </r>
  <r>
    <n v="1"/>
    <s v="OPREMA ZA RAD"/>
    <x v="2"/>
    <n v="106594"/>
    <s v="CIP"/>
    <s v="RAČUNALO MGSW Education"/>
    <n v="10.07"/>
    <s v="KOM"/>
    <n v="1"/>
    <n v="5099.75"/>
    <n v="5099.75"/>
    <n v="0"/>
    <n v="2039.9"/>
    <x v="1"/>
  </r>
  <r>
    <n v="1"/>
    <s v="OPREMA ZA RAD"/>
    <x v="2"/>
    <n v="106618"/>
    <s v="CIP"/>
    <s v="TABLET ASUS NEXUS 7"/>
    <s v="06.14"/>
    <s v="KOM"/>
    <n v="1"/>
    <n v="1862.5"/>
    <n v="1164.07"/>
    <n v="698.43"/>
    <n v="745"/>
    <x v="1"/>
  </r>
  <r>
    <n v="1"/>
    <s v="OPREMA ZA RAD"/>
    <x v="2"/>
    <n v="106620"/>
    <s v="CIP"/>
    <s v="RAČUNALO MSGW INFINITY"/>
    <s v="05.15"/>
    <s v="KOM"/>
    <n v="1"/>
    <n v="4810.3599999999997"/>
    <n v="1904.1"/>
    <n v="2906.26"/>
    <n v="2906.26"/>
    <x v="0"/>
  </r>
  <r>
    <n v="1"/>
    <s v="OPREMA ZA RAD"/>
    <x v="2"/>
    <n v="106622"/>
    <s v="CIP"/>
    <s v="PORTREPLIKATOR 90W"/>
    <s v="05.12"/>
    <s v="KOM"/>
    <n v="1"/>
    <n v="920.88"/>
    <n v="920.88"/>
    <n v="0"/>
    <n v="368.35200000000003"/>
    <x v="1"/>
  </r>
  <r>
    <n v="1"/>
    <s v="OPREMA ZA RAD"/>
    <x v="2"/>
    <n v="106623"/>
    <s v="CIP"/>
    <s v="MONITOR 24&quot; DELL P2412H"/>
    <s v="05.12"/>
    <s v="KOM"/>
    <n v="1"/>
    <n v="1574.71"/>
    <n v="1574.71"/>
    <n v="0"/>
    <n v="629.88400000000001"/>
    <x v="1"/>
  </r>
  <r>
    <n v="1"/>
    <s v="OPREMA ZA RAD"/>
    <x v="2"/>
    <n v="106639"/>
    <s v="R6"/>
    <s v="MONITOR 23&quot; HP LED LA2306"/>
    <s v="04.13"/>
    <s v="KOM"/>
    <n v="1"/>
    <n v="1521.25"/>
    <n v="1394.47"/>
    <n v="126.78"/>
    <n v="608.5"/>
    <x v="1"/>
  </r>
  <r>
    <n v="1"/>
    <s v="OPREMA ZA RAD"/>
    <x v="2"/>
    <n v="106643"/>
    <s v="R6"/>
    <s v="RAČUNALO ELITE 7500"/>
    <n v="10.130000000000001"/>
    <s v="KOM"/>
    <n v="1"/>
    <n v="7093.75"/>
    <n v="5615.89"/>
    <n v="1477.86"/>
    <n v="2837.5"/>
    <x v="1"/>
  </r>
  <r>
    <n v="1"/>
    <s v="OPREMA ZA RAD"/>
    <x v="2"/>
    <n v="106646"/>
    <s v="R6"/>
    <s v="PISAĆ LASERJET 1300"/>
    <n v="12.04"/>
    <s v="KOM"/>
    <n v="1"/>
    <n v="2613.2399999999998"/>
    <n v="2613.2399999999998"/>
    <n v="0"/>
    <n v="1045.296"/>
    <x v="1"/>
  </r>
  <r>
    <n v="1"/>
    <s v="OPREMA ZA RAD"/>
    <x v="2"/>
    <n v="106649"/>
    <s v="R4"/>
    <s v="MONITOR SAMSUNG 17&quot; 740B"/>
    <n v="10.07"/>
    <s v="KOM"/>
    <n v="1"/>
    <n v="1100"/>
    <n v="1100"/>
    <n v="0"/>
    <n v="440"/>
    <x v="1"/>
  </r>
  <r>
    <n v="1"/>
    <s v="OPREMA ZA RAD"/>
    <x v="2"/>
    <n v="106650"/>
    <s v="R4"/>
    <s v="RAČUNALO MGSW Education"/>
    <n v="10.07"/>
    <s v="KOM"/>
    <n v="1"/>
    <n v="5099.75"/>
    <n v="5099.75"/>
    <n v="0"/>
    <n v="2039.9"/>
    <x v="1"/>
  </r>
  <r>
    <n v="1"/>
    <s v="OPREMA ZA RAD"/>
    <x v="2"/>
    <n v="106652"/>
    <s v="R4"/>
    <s v="MON.LCD 17&quot;SAMSUNG/KING"/>
    <n v="10.06"/>
    <s v="KOM"/>
    <n v="1"/>
    <n v="1700"/>
    <n v="1700"/>
    <n v="0"/>
    <n v="680"/>
    <x v="1"/>
  </r>
  <r>
    <n v="1"/>
    <s v="OPREMA ZA RAD"/>
    <x v="2"/>
    <n v="110004"/>
    <s v="R3"/>
    <s v="Računalo MSGW sp2195v3"/>
    <s v="01.16"/>
    <s v="KOM"/>
    <n v="1"/>
    <n v="6156.25"/>
    <n v="1410.81"/>
    <n v="4745.4399999999996"/>
    <n v="4745.4399999999996"/>
    <x v="0"/>
  </r>
  <r>
    <n v="1"/>
    <s v="OPREMA ZA RAD"/>
    <x v="2"/>
    <n v="110008"/>
    <s v="05"/>
    <s v="Računalo MSGW sp2194v2"/>
    <s v="01.16"/>
    <s v="KOM"/>
    <n v="1"/>
    <n v="5021.25"/>
    <n v="1150.7"/>
    <n v="3870.55"/>
    <n v="3870.55"/>
    <x v="0"/>
  </r>
  <r>
    <n v="1"/>
    <s v="OPREMA ZA RAD"/>
    <x v="2"/>
    <n v="110009"/>
    <s v="CIP"/>
    <s v="Računalo MSGW sp2194v2"/>
    <s v="01.16"/>
    <s v="KOM"/>
    <n v="1"/>
    <n v="5021.25"/>
    <n v="1150.7"/>
    <n v="3870.55"/>
    <n v="3870.55"/>
    <x v="0"/>
  </r>
  <r>
    <n v="1"/>
    <s v="OPREMA ZA RAD"/>
    <x v="2"/>
    <n v="110010"/>
    <s v="CIP"/>
    <s v="Pisač Canon pixma"/>
    <s v="01.16"/>
    <s v="KOM"/>
    <n v="1"/>
    <n v="643.75"/>
    <n v="147.53"/>
    <n v="496.22"/>
    <n v="496.22"/>
    <x v="0"/>
  </r>
  <r>
    <n v="1"/>
    <s v="OPREMA ZA RAD"/>
    <x v="2"/>
    <n v="110014"/>
    <s v="R2"/>
    <s v="Ploter Canon"/>
    <s v="02.16"/>
    <s v="KOM"/>
    <n v="1"/>
    <n v="22420.36"/>
    <n v="4670.91"/>
    <n v="17749.45"/>
    <n v="17749.45"/>
    <x v="0"/>
  </r>
  <r>
    <n v="1"/>
    <s v="OPREMA ZA RAD"/>
    <x v="2"/>
    <n v="110015"/>
    <s v="R2"/>
    <s v="Projektor Optoma W316"/>
    <s v="02.16"/>
    <s v="KOM"/>
    <n v="1"/>
    <n v="4298.9399999999996"/>
    <n v="895.61"/>
    <n v="3403.33"/>
    <n v="3403.33"/>
    <x v="0"/>
  </r>
  <r>
    <n v="1"/>
    <s v="OPREMA ZA RAD"/>
    <x v="2"/>
    <n v="110016"/>
    <s v="G9"/>
    <s v="Projektor Optoma X312"/>
    <s v="02.16"/>
    <s v="KOM"/>
    <n v="1"/>
    <n v="3258.78"/>
    <n v="678.91"/>
    <n v="2579.87"/>
    <n v="2579.87"/>
    <x v="0"/>
  </r>
  <r>
    <n v="1"/>
    <s v="OPREMA ZA RAD"/>
    <x v="2"/>
    <n v="110017"/>
    <s v="05"/>
    <s v="Projektor Optoma W515"/>
    <s v="02.16"/>
    <s v="KOM"/>
    <n v="1"/>
    <n v="21386.46"/>
    <n v="4455.51"/>
    <n v="16930.95"/>
    <n v="16930.95"/>
    <x v="0"/>
  </r>
  <r>
    <n v="1"/>
    <s v="OPREMA ZA RAD"/>
    <x v="2"/>
    <n v="110018"/>
    <s v="05"/>
    <s v="Nosač projektora OPC815"/>
    <s v="02.16"/>
    <s v="KOM"/>
    <n v="1"/>
    <n v="710.68"/>
    <n v="148.06"/>
    <n v="562.62"/>
    <n v="562.62"/>
    <x v="0"/>
  </r>
  <r>
    <n v="1"/>
    <s v="OPREMA ZA RAD"/>
    <x v="2"/>
    <n v="110019"/>
    <s v="G9"/>
    <s v="Računalo Intel Core i7"/>
    <s v="02.16"/>
    <s v="KOM"/>
    <n v="1"/>
    <n v="13039.64"/>
    <n v="2716.59"/>
    <n v="10323.049999999999"/>
    <n v="10323.049999999999"/>
    <x v="0"/>
  </r>
  <r>
    <n v="1"/>
    <s v="OPREMA ZA RAD"/>
    <x v="2"/>
    <n v="110020"/>
    <s v="G9"/>
    <s v="Računalo Intel Core i7"/>
    <s v="02.16"/>
    <s v="KOM"/>
    <n v="1"/>
    <n v="13039.65"/>
    <n v="2716.59"/>
    <n v="10323.06"/>
    <n v="10323.06"/>
    <x v="0"/>
  </r>
  <r>
    <n v="1"/>
    <s v="OPREMA ZA RAD"/>
    <x v="2"/>
    <n v="110021"/>
    <s v="R2"/>
    <s v="Rač.Intel Core i3"/>
    <s v="02.16"/>
    <s v="KOM"/>
    <n v="1"/>
    <n v="3891.35"/>
    <n v="810.7"/>
    <n v="3080.65"/>
    <n v="3080.65"/>
    <x v="0"/>
  </r>
  <r>
    <n v="1"/>
    <s v="OPREMA ZA RAD"/>
    <x v="2"/>
    <n v="110029"/>
    <s v="G9"/>
    <s v="Računalo Intel Core i7"/>
    <s v="03.16"/>
    <s v="KOM"/>
    <n v="1"/>
    <n v="10305.9"/>
    <n v="1932.36"/>
    <n v="8373.5400000000009"/>
    <n v="8373.5400000000009"/>
    <x v="0"/>
  </r>
  <r>
    <n v="1"/>
    <s v="OPREMA ZA RAD"/>
    <x v="2"/>
    <n v="110030"/>
    <s v="R2"/>
    <s v="Printer 3D"/>
    <s v="03.16"/>
    <s v="KOM"/>
    <n v="1"/>
    <n v="693.25"/>
    <n v="129.97999999999999"/>
    <n v="563.27"/>
    <n v="563.27"/>
    <x v="0"/>
  </r>
  <r>
    <n v="1"/>
    <s v="OPREMA ZA RAD"/>
    <x v="2"/>
    <n v="110037"/>
    <s v="R3"/>
    <s v="Monitor Dell 24&quot;"/>
    <s v="04.16"/>
    <s v="KOM"/>
    <n v="1"/>
    <n v="1752.04"/>
    <n v="292.01"/>
    <n v="1460.03"/>
    <n v="1460.03"/>
    <x v="0"/>
  </r>
  <r>
    <n v="1"/>
    <s v="OPREMA ZA RAD"/>
    <x v="2"/>
    <n v="110040"/>
    <s v="R2"/>
    <s v="Pisač Lexmark MS310DN"/>
    <s v="04.16"/>
    <s v="KOM"/>
    <n v="1"/>
    <n v="841.75"/>
    <n v="140.29"/>
    <n v="701.46"/>
    <n v="701.46"/>
    <x v="0"/>
  </r>
  <r>
    <n v="1"/>
    <s v="OPREMA ZA RAD"/>
    <x v="2"/>
    <n v="110041"/>
    <s v="R6"/>
    <s v="Monitor Dell 22&quot;"/>
    <s v="04.16"/>
    <s v="KOM"/>
    <n v="1"/>
    <n v="1593.75"/>
    <n v="265.63"/>
    <n v="1328.12"/>
    <n v="1328.12"/>
    <x v="0"/>
  </r>
  <r>
    <n v="1"/>
    <s v="OPREMA ZA RAD"/>
    <x v="2"/>
    <n v="110042"/>
    <s v="G9"/>
    <s v="Monitor Dell 24&quot;"/>
    <s v="04.16"/>
    <s v="KOM"/>
    <n v="1"/>
    <n v="1821.25"/>
    <n v="303.54000000000002"/>
    <n v="1517.71"/>
    <n v="1517.71"/>
    <x v="0"/>
  </r>
  <r>
    <n v="1"/>
    <s v="OPREMA ZA RAD"/>
    <x v="2"/>
    <n v="110043"/>
    <s v="G9"/>
    <s v="Monitor Dell 24&quot;"/>
    <s v="04.16"/>
    <s v="KOM"/>
    <n v="1"/>
    <n v="1821.25"/>
    <n v="303.54000000000002"/>
    <n v="1517.71"/>
    <n v="1517.71"/>
    <x v="0"/>
  </r>
  <r>
    <n v="1"/>
    <s v="OPREMA ZA RAD"/>
    <x v="2"/>
    <n v="110046"/>
    <s v="05"/>
    <s v="Notebook Asua X544L"/>
    <s v="04.16"/>
    <s v="KOM"/>
    <n v="1"/>
    <n v="6620"/>
    <n v="1103.33"/>
    <n v="5516.67"/>
    <n v="5516.67"/>
    <x v="0"/>
  </r>
  <r>
    <n v="1"/>
    <s v="OPREMA ZA RAD"/>
    <x v="2"/>
    <n v="110047"/>
    <s v="05"/>
    <s v="Notebook Asua X544L"/>
    <s v="04.16"/>
    <s v="KOM"/>
    <n v="1"/>
    <n v="6620"/>
    <n v="1103.33"/>
    <n v="5516.67"/>
    <n v="5516.67"/>
    <x v="0"/>
  </r>
  <r>
    <n v="1"/>
    <s v="OPREMA ZA RAD"/>
    <x v="2"/>
    <n v="110048"/>
    <s v="CIP"/>
    <s v="Notebook Asua X544L"/>
    <s v="04.16"/>
    <s v="KOM"/>
    <n v="1"/>
    <n v="6620"/>
    <n v="1103.33"/>
    <n v="5516.67"/>
    <n v="5516.67"/>
    <x v="0"/>
  </r>
  <r>
    <n v="1"/>
    <s v="OPREMA ZA RAD"/>
    <x v="2"/>
    <n v="110049"/>
    <s v="05"/>
    <s v="Notebook Acer Predator 17"/>
    <s v="04.16"/>
    <s v="KOM"/>
    <n v="1"/>
    <n v="16492.5"/>
    <n v="2748.75"/>
    <n v="13743.75"/>
    <n v="13743.75"/>
    <x v="0"/>
  </r>
  <r>
    <n v="1"/>
    <s v="OPREMA ZA RAD"/>
    <x v="2"/>
    <n v="110050"/>
    <s v="CIP"/>
    <s v="Računalo Minix Neo Z64"/>
    <s v="04.16"/>
    <s v="KOM"/>
    <n v="1"/>
    <n v="1400"/>
    <n v="233.33"/>
    <n v="1166.67"/>
    <n v="1166.67"/>
    <x v="0"/>
  </r>
  <r>
    <n v="1"/>
    <s v="OPREMA ZA RAD"/>
    <x v="2"/>
    <n v="110055"/>
    <s v="CIP"/>
    <s v="Računalo Minix Neo Z64"/>
    <s v="04.16"/>
    <s v="KOM"/>
    <n v="1"/>
    <n v="1400"/>
    <n v="233.33"/>
    <n v="1166.67"/>
    <n v="1166.67"/>
    <x v="0"/>
  </r>
  <r>
    <n v="1"/>
    <s v="OPREMA ZA RAD"/>
    <x v="2"/>
    <n v="110056"/>
    <s v="R3"/>
    <s v="Monitor Dell 24&quot;"/>
    <s v="04.16"/>
    <s v="KOM"/>
    <n v="1"/>
    <n v="1821.25"/>
    <n v="303.54000000000002"/>
    <n v="1517.71"/>
    <n v="1517.71"/>
    <x v="0"/>
  </r>
  <r>
    <n v="1"/>
    <s v="OPREMA ZA RAD"/>
    <x v="2"/>
    <n v="110057"/>
    <s v="R3"/>
    <s v="Monitor Dell 24&quot;"/>
    <s v="04.16"/>
    <s v="KOM"/>
    <n v="1"/>
    <n v="1821.25"/>
    <n v="303.54000000000002"/>
    <n v="1517.71"/>
    <n v="1517.71"/>
    <x v="0"/>
  </r>
  <r>
    <n v="1"/>
    <s v="OPREMA ZA RAD"/>
    <x v="2"/>
    <n v="110058"/>
    <s v="R3"/>
    <s v="Računalo Infinity sp3251"/>
    <s v="04.16"/>
    <s v="KOM"/>
    <n v="1"/>
    <n v="7033.75"/>
    <n v="1172.29"/>
    <n v="5861.46"/>
    <n v="5861.46"/>
    <x v="0"/>
  </r>
  <r>
    <n v="1"/>
    <s v="OPREMA ZA RAD"/>
    <x v="2"/>
    <n v="110059"/>
    <s v="R3"/>
    <s v="Notebook Asus X544L"/>
    <s v="04.16"/>
    <s v="KOM"/>
    <n v="1"/>
    <n v="6620"/>
    <n v="1103.33"/>
    <n v="5516.67"/>
    <n v="5516.67"/>
    <x v="0"/>
  </r>
  <r>
    <n v="1"/>
    <s v="OPREMA ZA RAD"/>
    <x v="2"/>
    <n v="110060"/>
    <s v="R3"/>
    <s v="Notebook Asus X544L"/>
    <s v="04.16"/>
    <s v="KOM"/>
    <n v="1"/>
    <n v="6620"/>
    <n v="1103.33"/>
    <n v="5516.67"/>
    <n v="5516.67"/>
    <x v="0"/>
  </r>
  <r>
    <n v="1"/>
    <s v="OPREMA ZA RAD"/>
    <x v="2"/>
    <n v="110061"/>
    <s v="G1"/>
    <s v="Monitor Dell 24&quot;"/>
    <s v="04.16"/>
    <s v="KOM"/>
    <n v="1"/>
    <n v="1752.04"/>
    <n v="292.01"/>
    <n v="1460.03"/>
    <n v="1460.03"/>
    <x v="0"/>
  </r>
  <r>
    <n v="1"/>
    <s v="OPREMA ZA RAD"/>
    <x v="2"/>
    <n v="110062"/>
    <s v="G1"/>
    <s v="Računalo Infinity sp3251"/>
    <s v="04.16"/>
    <s v="KOM"/>
    <n v="1"/>
    <n v="6766.47"/>
    <n v="1127.75"/>
    <n v="5638.72"/>
    <n v="5638.72"/>
    <x v="0"/>
  </r>
  <r>
    <n v="1"/>
    <s v="OPREMA ZA RAD"/>
    <x v="2"/>
    <n v="110063"/>
    <s v="G9"/>
    <s v="Monitor Dell 24&quot;"/>
    <s v="04.16"/>
    <s v="KOM"/>
    <n v="1"/>
    <n v="1752.04"/>
    <n v="292.01"/>
    <n v="1460.03"/>
    <n v="1460.03"/>
    <x v="0"/>
  </r>
  <r>
    <n v="1"/>
    <s v="OPREMA ZA RAD"/>
    <x v="2"/>
    <n v="110064"/>
    <s v="G9"/>
    <s v="Računalo Infinity sp3251"/>
    <s v="04.16"/>
    <s v="KOM"/>
    <n v="1"/>
    <n v="6766.47"/>
    <n v="1127.75"/>
    <n v="5638.72"/>
    <n v="5638.72"/>
    <x v="0"/>
  </r>
  <r>
    <n v="1"/>
    <s v="OPREMA ZA RAD"/>
    <x v="2"/>
    <n v="110065"/>
    <s v="R2"/>
    <s v="Notebook Asus X544L"/>
    <s v="04.16"/>
    <s v="KOM"/>
    <n v="1"/>
    <n v="6620"/>
    <n v="1103.33"/>
    <n v="5516.67"/>
    <n v="5516.67"/>
    <x v="0"/>
  </r>
  <r>
    <n v="1"/>
    <s v="OPREMA ZA RAD"/>
    <x v="2"/>
    <n v="110066"/>
    <s v="05"/>
    <s v="Projektor Optoma W316"/>
    <s v="04.16"/>
    <s v="KOM"/>
    <n v="1"/>
    <n v="4485"/>
    <n v="747.5"/>
    <n v="3737.5"/>
    <n v="3737.5"/>
    <x v="0"/>
  </r>
  <r>
    <n v="1"/>
    <s v="OPREMA ZA RAD"/>
    <x v="2"/>
    <n v="110067"/>
    <s v="05"/>
    <s v="Projektor Optoma W316"/>
    <s v="04.16"/>
    <s v="KOM"/>
    <n v="1"/>
    <n v="4485"/>
    <n v="747.5"/>
    <n v="3737.5"/>
    <n v="3737.5"/>
    <x v="0"/>
  </r>
  <r>
    <n v="1"/>
    <s v="OPREMA ZA RAD"/>
    <x v="2"/>
    <n v="110076"/>
    <s v="G9"/>
    <s v="Monitor Dell 27&quot;"/>
    <s v="05.16"/>
    <s v="KOM"/>
    <n v="1"/>
    <n v="3449.97"/>
    <n v="503.12"/>
    <n v="2946.85"/>
    <n v="2946.85"/>
    <x v="0"/>
  </r>
  <r>
    <n v="1"/>
    <s v="OPREMA ZA RAD"/>
    <x v="2"/>
    <n v="110086"/>
    <s v="05"/>
    <s v="Pisač Lexmark MS310DN"/>
    <s v="06.16"/>
    <s v="KOM"/>
    <n v="1"/>
    <n v="875"/>
    <n v="109.38"/>
    <n v="765.62"/>
    <n v="765.62"/>
    <x v="0"/>
  </r>
  <r>
    <n v="1"/>
    <s v="OPREMA ZA RAD"/>
    <x v="2"/>
    <n v="110099"/>
    <s v="05"/>
    <s v="Pisač Lexmark MS310DN"/>
    <s v="06.16"/>
    <s v="KOM"/>
    <n v="1"/>
    <n v="841.75"/>
    <n v="105.22"/>
    <n v="736.53"/>
    <n v="736.53"/>
    <x v="0"/>
  </r>
  <r>
    <n v="1"/>
    <s v="OPREMA ZA RAD"/>
    <x v="2"/>
    <n v="110114"/>
    <s v="G9"/>
    <s v="Notebook Acer V15"/>
    <s v="08.16"/>
    <s v="KOM"/>
    <n v="1"/>
    <n v="9960"/>
    <n v="830"/>
    <n v="9130"/>
    <n v="9130"/>
    <x v="0"/>
  </r>
  <r>
    <n v="1"/>
    <s v="OPREMA ZA RAD"/>
    <x v="2"/>
    <n v="110133"/>
    <s v="R6"/>
    <s v="Računalo Infinity sp3767"/>
    <s v="09.16"/>
    <s v="KOM"/>
    <n v="1"/>
    <n v="7033.75"/>
    <n v="439.61"/>
    <n v="6594.14"/>
    <n v="6594.14"/>
    <x v="0"/>
  </r>
  <r>
    <n v="1"/>
    <s v="OPREMA ZA RAD"/>
    <x v="2"/>
    <n v="110143"/>
    <s v="G9"/>
    <s v="RAČ.INTEL CORE i7 4770k"/>
    <n v="10.130000000000001"/>
    <s v="KOM"/>
    <n v="1"/>
    <n v="11283.97"/>
    <n v="8873.64"/>
    <n v="2410.33"/>
    <n v="4513.5879999999997"/>
    <x v="1"/>
  </r>
  <r>
    <n v="1"/>
    <s v="OPREMA ZA RAD"/>
    <x v="2"/>
    <n v="110163"/>
    <s v="05"/>
    <s v="Monitor 24&quot; Dell"/>
    <n v="10.16"/>
    <s v="KOM"/>
    <n v="1"/>
    <n v="1752.04"/>
    <n v="73"/>
    <n v="1679.04"/>
    <n v="1679.04"/>
    <x v="0"/>
  </r>
  <r>
    <n v="1"/>
    <s v="OPREMA ZA RAD"/>
    <x v="2"/>
    <n v="110166"/>
    <s v="R6"/>
    <s v="Računalo Infinity sp3767"/>
    <n v="10.16"/>
    <s v="KOM"/>
    <n v="1"/>
    <n v="7033.75"/>
    <n v="293.07"/>
    <n v="6740.68"/>
    <n v="6740.68"/>
    <x v="0"/>
  </r>
  <r>
    <n v="1"/>
    <s v="OPREMA ZA RAD"/>
    <x v="2"/>
    <n v="110167"/>
    <s v="R6"/>
    <s v="Monitor 24&quot; Dell"/>
    <n v="10.16"/>
    <s v="KOM"/>
    <n v="1"/>
    <n v="1821.25"/>
    <n v="75.89"/>
    <n v="1745.36"/>
    <n v="1745.36"/>
    <x v="0"/>
  </r>
  <r>
    <n v="1"/>
    <s v="OPREMA ZA RAD"/>
    <x v="2"/>
    <n v="110168"/>
    <s v="R6"/>
    <s v="Računalo Infinity sp3767"/>
    <n v="10.16"/>
    <s v="KOM"/>
    <n v="1"/>
    <n v="7033.75"/>
    <n v="293.07"/>
    <n v="6740.68"/>
    <n v="6740.68"/>
    <x v="0"/>
  </r>
  <r>
    <n v="1"/>
    <s v="OPREMA ZA RAD"/>
    <x v="2"/>
    <n v="110169"/>
    <s v="05"/>
    <s v="Monitor 24&quot; Dell"/>
    <n v="10.16"/>
    <s v="KOM"/>
    <n v="1"/>
    <n v="1752.04"/>
    <n v="73"/>
    <n v="1679.04"/>
    <n v="1679.04"/>
    <x v="0"/>
  </r>
  <r>
    <n v="1"/>
    <s v="OPREMA ZA RAD"/>
    <x v="2"/>
    <n v="110180"/>
    <s v="R2"/>
    <s v="Monitor 27&quot; Dell"/>
    <n v="10.16"/>
    <s v="KOM"/>
    <n v="1"/>
    <n v="3449.97"/>
    <n v="143.75"/>
    <n v="3306.22"/>
    <n v="3306.22"/>
    <x v="0"/>
  </r>
  <r>
    <n v="1"/>
    <s v="OPREMA ZA RAD"/>
    <x v="2"/>
    <n v="110187"/>
    <s v="05"/>
    <s v="Računalo Infinity sp3250"/>
    <n v="11.16"/>
    <s v="KOM"/>
    <n v="1"/>
    <n v="4797.97"/>
    <n v="99.96"/>
    <n v="4698.01"/>
    <n v="4698.01"/>
    <x v="0"/>
  </r>
  <r>
    <n v="1"/>
    <s v="OPREMA ZA RAD"/>
    <x v="2"/>
    <n v="110188"/>
    <s v="05"/>
    <s v="Računalo Infinity sp3250"/>
    <n v="11.16"/>
    <s v="KOM"/>
    <n v="1"/>
    <n v="4797.97"/>
    <n v="99.96"/>
    <n v="4698.01"/>
    <n v="4698.01"/>
    <x v="0"/>
  </r>
  <r>
    <n v="1"/>
    <s v="OPREMA ZA RAD"/>
    <x v="2"/>
    <n v="110189"/>
    <s v="05"/>
    <s v="Računalo Infinity sp3250"/>
    <n v="11.16"/>
    <s v="KOM"/>
    <n v="1"/>
    <n v="4797.97"/>
    <n v="99.96"/>
    <n v="4698.01"/>
    <n v="4698.01"/>
    <x v="0"/>
  </r>
  <r>
    <n v="1"/>
    <s v="OPREMA ZA RAD"/>
    <x v="2"/>
    <n v="110190"/>
    <s v="05"/>
    <s v="Računalo Infinity sp3250"/>
    <n v="11.16"/>
    <s v="KOM"/>
    <n v="1"/>
    <n v="4797.97"/>
    <n v="99.96"/>
    <n v="4698.01"/>
    <n v="4698.01"/>
    <x v="0"/>
  </r>
  <r>
    <n v="1"/>
    <s v="OPREMA ZA RAD"/>
    <x v="2"/>
    <n v="110191"/>
    <s v="05"/>
    <s v="Računalo Infinity sp3250"/>
    <n v="11.16"/>
    <s v="KOM"/>
    <n v="1"/>
    <n v="4797.97"/>
    <n v="99.96"/>
    <n v="4698.01"/>
    <n v="4698.01"/>
    <x v="0"/>
  </r>
  <r>
    <n v="1"/>
    <s v="OPREMA ZA RAD"/>
    <x v="2"/>
    <n v="110192"/>
    <s v="05"/>
    <s v="Računalo Infinity sp3250"/>
    <n v="11.16"/>
    <s v="KOM"/>
    <n v="1"/>
    <n v="4797.97"/>
    <n v="99.96"/>
    <n v="4698.01"/>
    <n v="4698.01"/>
    <x v="0"/>
  </r>
  <r>
    <n v="1"/>
    <s v="OPREMA ZA RAD"/>
    <x v="2"/>
    <n v="110193"/>
    <s v="05"/>
    <s v="Monitor 24&quot; Dell"/>
    <n v="11.16"/>
    <s v="KOM"/>
    <n v="1"/>
    <n v="1752.04"/>
    <n v="36.5"/>
    <n v="1715.54"/>
    <n v="1715.54"/>
    <x v="0"/>
  </r>
  <r>
    <n v="1"/>
    <s v="OPREMA ZA RAD"/>
    <x v="2"/>
    <n v="110194"/>
    <s v="05"/>
    <s v="Monitor 24&quot; Dell"/>
    <n v="11.16"/>
    <s v="KOM"/>
    <n v="1"/>
    <n v="1752.05"/>
    <n v="36.5"/>
    <n v="1715.55"/>
    <n v="1715.55"/>
    <x v="0"/>
  </r>
  <r>
    <n v="1"/>
    <s v="OPREMA ZA RAD"/>
    <x v="2"/>
    <n v="110195"/>
    <s v="05"/>
    <s v="Monitor 24&quot; Dell"/>
    <n v="11.16"/>
    <s v="KOM"/>
    <n v="1"/>
    <n v="1752.05"/>
    <n v="36.5"/>
    <n v="1715.55"/>
    <n v="1715.55"/>
    <x v="0"/>
  </r>
  <r>
    <n v="1"/>
    <s v="OPREMA ZA RAD"/>
    <x v="2"/>
    <n v="110196"/>
    <s v="05"/>
    <s v="Monitor 24&quot; Dell"/>
    <n v="11.16"/>
    <s v="KOM"/>
    <n v="1"/>
    <n v="1752.05"/>
    <n v="36.5"/>
    <n v="1715.55"/>
    <n v="1715.55"/>
    <x v="0"/>
  </r>
  <r>
    <n v="1"/>
    <s v="OPREMA ZA RAD"/>
    <x v="2"/>
    <n v="110197"/>
    <s v="05"/>
    <s v="Monitor 24&quot; Dell"/>
    <n v="11.16"/>
    <s v="KOM"/>
    <n v="1"/>
    <n v="1752.05"/>
    <n v="36.5"/>
    <n v="1715.55"/>
    <n v="1715.55"/>
    <x v="0"/>
  </r>
  <r>
    <n v="1"/>
    <s v="OPREMA ZA RAD"/>
    <x v="2"/>
    <n v="110198"/>
    <s v="05"/>
    <s v="Monitor 24&quot; Dell"/>
    <n v="11.16"/>
    <s v="KOM"/>
    <n v="1"/>
    <n v="1752.05"/>
    <n v="36.5"/>
    <n v="1715.55"/>
    <n v="1715.55"/>
    <x v="0"/>
  </r>
  <r>
    <n v="1"/>
    <s v="OPREMA ZA RAD"/>
    <x v="2"/>
    <n v="110199"/>
    <s v="R2"/>
    <s v="Računalo Infinity sp4017"/>
    <n v="11.16"/>
    <s v="KOM"/>
    <n v="1"/>
    <n v="7033.75"/>
    <n v="146.54"/>
    <n v="6887.21"/>
    <n v="6887.21"/>
    <x v="0"/>
  </r>
  <r>
    <n v="1"/>
    <s v="OPREMA ZA RAD"/>
    <x v="2"/>
    <n v="110200"/>
    <s v="R2"/>
    <s v="Monitor 24&quot; Dell"/>
    <n v="11.16"/>
    <s v="KOM"/>
    <n v="1"/>
    <n v="1821.25"/>
    <n v="37.94"/>
    <n v="1783.31"/>
    <n v="1783.31"/>
    <x v="0"/>
  </r>
  <r>
    <n v="1"/>
    <s v="OPREMA ZA RAD"/>
    <x v="2"/>
    <n v="110208"/>
    <s v="05"/>
    <s v="Notebook HP 650 G2"/>
    <n v="11.16"/>
    <s v="KOM"/>
    <n v="1"/>
    <n v="7599.8"/>
    <n v="158.33000000000001"/>
    <n v="7441.47"/>
    <n v="7441.47"/>
    <x v="0"/>
  </r>
  <r>
    <n v="1"/>
    <s v="OPREMA ZA RAD"/>
    <x v="2"/>
    <n v="110209"/>
    <s v="CIP"/>
    <s v="Monitor 23&quot; Dell"/>
    <n v="11.16"/>
    <s v="KOM"/>
    <n v="1"/>
    <n v="1495.91"/>
    <n v="31.16"/>
    <n v="1464.75"/>
    <n v="1464.75"/>
    <x v="0"/>
  </r>
  <r>
    <n v="1"/>
    <s v="OPREMA ZA RAD"/>
    <x v="2"/>
    <n v="110215"/>
    <s v="R2"/>
    <s v="Računalo terensko Trimble"/>
    <n v="12.16"/>
    <s v="KOM"/>
    <n v="1"/>
    <n v="27099.54"/>
    <n v="0"/>
    <n v="27099.54"/>
    <n v="27099.54"/>
    <x v="0"/>
  </r>
  <r>
    <n v="1"/>
    <s v="OPREMA ZA RAD"/>
    <x v="2"/>
    <n v="110228"/>
    <s v="CIP"/>
    <s v="Monitor 23&quot; Dell"/>
    <n v="12.16"/>
    <s v="KOM"/>
    <n v="1"/>
    <n v="1154.4000000000001"/>
    <n v="0"/>
    <n v="1154.4000000000001"/>
    <n v="1154.4000000000001"/>
    <x v="0"/>
  </r>
  <r>
    <n v="1"/>
    <s v="OPREMA ZA RAD"/>
    <x v="2"/>
    <n v="110241"/>
    <s v="CIP"/>
    <s v="Monitor 23&quot; Dell"/>
    <n v="11.16"/>
    <s v="KOM"/>
    <n v="1"/>
    <n v="1495.91"/>
    <n v="31.16"/>
    <n v="1464.75"/>
    <n v="1464.75"/>
    <x v="0"/>
  </r>
  <r>
    <n v="1"/>
    <s v="OPREMA ZA RAD - ŠKOLSKA UČILA MEH"/>
    <x v="2"/>
    <s v="R-3/0194"/>
    <s v="R3"/>
    <s v="GRAFOSKOP A4 NLS"/>
    <s v="01.97"/>
    <s v="KOM"/>
    <n v="1"/>
    <n v="4346.04"/>
    <n v="4346.04"/>
    <n v="0"/>
    <n v="1738.4160000000002"/>
    <x v="1"/>
  </r>
  <r>
    <n v="1"/>
    <s v="OPREMA ZA RAD - ŠKOLSKA UČILA MEH"/>
    <x v="2"/>
    <n v="101298"/>
    <s v="R3"/>
    <s v="GRAFOSKOP A4 NLS"/>
    <s v="01.97"/>
    <s v="KOM"/>
    <n v="1"/>
    <n v="1313.73"/>
    <n v="1313.73"/>
    <n v="0"/>
    <n v="525.49200000000008"/>
    <x v="1"/>
  </r>
  <r>
    <n v="1"/>
    <s v="OPREMA ZA RAD - ŠKOLSKA UČILA MEH"/>
    <x v="2"/>
    <n v="101359"/>
    <s v="R3"/>
    <s v="MJEŠALICA RW 14basic"/>
    <s v="01.07"/>
    <s v="KOM"/>
    <n v="1"/>
    <n v="4171.8500000000004"/>
    <n v="4171.8500000000004"/>
    <n v="0"/>
    <n v="1668.7400000000002"/>
    <x v="1"/>
  </r>
  <r>
    <n v="1"/>
    <s v="OPREMA ZA RAD - ŠKOLSKA UČILA MEH"/>
    <x v="2"/>
    <n v="101361"/>
    <s v="R3"/>
    <s v="MJEŠALICA RW 14basic"/>
    <s v="02.07"/>
    <s v="KOM"/>
    <n v="1"/>
    <n v="4326.43"/>
    <n v="4326.43"/>
    <n v="0"/>
    <n v="1730.5720000000001"/>
    <x v="1"/>
  </r>
  <r>
    <n v="1"/>
    <s v="OPREMA ZA RAD - ŠKOLSKA UČILA MEH"/>
    <x v="2"/>
    <n v="101362"/>
    <s v="R3"/>
    <s v="SUŠIONIK UNB 200"/>
    <s v="03.07"/>
    <s v="KOM"/>
    <n v="1"/>
    <n v="7350.38"/>
    <n v="7350.38"/>
    <n v="0"/>
    <n v="2940.152"/>
    <x v="1"/>
  </r>
  <r>
    <n v="1"/>
    <s v="OPREMA ZA RAD - ŠKOLSKA UČILA MEH"/>
    <x v="2"/>
    <n v="101631"/>
    <s v="R3"/>
    <s v="GRAFOSKOP A4 NLS"/>
    <s v="01.97"/>
    <s v="KOM"/>
    <n v="1"/>
    <n v="1717.86"/>
    <n v="1717.86"/>
    <n v="0"/>
    <n v="687.14400000000001"/>
    <x v="1"/>
  </r>
  <r>
    <n v="1"/>
    <s v="OPREMA ZA RAD - ŠKOLSKA UČILA MEH"/>
    <x v="2"/>
    <n v="105694"/>
    <s v="R1"/>
    <s v="PRIZMA G PR-1"/>
    <s v="01.97"/>
    <s v="KOM"/>
    <n v="1"/>
    <n v="444.54"/>
    <n v="444.54"/>
    <n v="0"/>
    <n v="177.81600000000003"/>
    <x v="1"/>
  </r>
  <r>
    <n v="1"/>
    <s v="OPREMA ZA RAD - ŠKOLSKA UČILA MEH"/>
    <x v="2"/>
    <n v="105695"/>
    <s v="R1"/>
    <s v="PRIZMA G PR-1"/>
    <s v="01.97"/>
    <s v="KOM"/>
    <n v="1"/>
    <n v="444.54"/>
    <n v="444.54"/>
    <n v="0"/>
    <n v="177.81600000000003"/>
    <x v="1"/>
  </r>
  <r>
    <n v="1"/>
    <s v="OPREMA ZA RAD - ŠKOLSKA UČILA MEH"/>
    <x v="2"/>
    <n v="105696"/>
    <s v="R1"/>
    <s v="PRIZMA G PR-1"/>
    <s v="01.97"/>
    <s v="KOM"/>
    <n v="1"/>
    <n v="444.54"/>
    <n v="444.54"/>
    <n v="0"/>
    <n v="177.81600000000003"/>
    <x v="1"/>
  </r>
  <r>
    <n v="1"/>
    <s v="OPREMA ZA RAD - ŠKOLSKA UČILA MEH"/>
    <x v="2"/>
    <n v="105697"/>
    <s v="R1"/>
    <s v="PRIZMA G PR-1"/>
    <s v="01.97"/>
    <s v="KOM"/>
    <n v="1"/>
    <n v="444.55"/>
    <n v="444.55"/>
    <n v="0"/>
    <n v="177.82000000000002"/>
    <x v="1"/>
  </r>
  <r>
    <n v="1"/>
    <s v="OPREMA ZA RAD - ŠKOLSKA UČILA MEH"/>
    <x v="2"/>
    <n v="105698"/>
    <s v="R1"/>
    <s v="PRIZMA G PR-1"/>
    <s v="01.97"/>
    <s v="KOM"/>
    <n v="1"/>
    <n v="444.55"/>
    <n v="444.55"/>
    <n v="0"/>
    <n v="177.82000000000002"/>
    <x v="1"/>
  </r>
  <r>
    <n v="1"/>
    <s v="OPREMA ZA RAD - ŠKOLSKA UČILA MEH"/>
    <x v="2"/>
    <n v="105699"/>
    <s v="R1"/>
    <s v="PRIZMA G PR-1"/>
    <s v="01.97"/>
    <s v="KOM"/>
    <n v="1"/>
    <n v="444.55"/>
    <n v="444.55"/>
    <n v="0"/>
    <n v="177.82000000000002"/>
    <x v="1"/>
  </r>
  <r>
    <n v="1"/>
    <s v="OPREMA ZA RAD - ŠKOLSKA UČILA MEH"/>
    <x v="2"/>
    <n v="105766"/>
    <s v="R1"/>
    <s v="BUFALOGUN M-12"/>
    <s v="01.97"/>
    <s v="KOM"/>
    <n v="1"/>
    <n v="2160"/>
    <n v="2160"/>
    <n v="0"/>
    <n v="864"/>
    <x v="1"/>
  </r>
  <r>
    <n v="1"/>
    <s v="OPREMA ZA RAD - ŠKOLSKA UČILA MEH"/>
    <x v="2"/>
    <n v="106280"/>
    <s v="R5"/>
    <s v="GRAFOSKOP/HP-A11"/>
    <n v="10"/>
    <s v="KOM"/>
    <n v="1"/>
    <n v="2805"/>
    <n v="2805"/>
    <n v="0"/>
    <n v="1122"/>
    <x v="1"/>
  </r>
  <r>
    <n v="1"/>
    <s v="OPREMA ZA RAD - ŠKOLSKA UČILA OSTALO"/>
    <x v="2"/>
    <s v="G-1/0263"/>
    <s v="G1"/>
    <s v="MIKROSKOP CARL ZEISS"/>
    <s v="01.97"/>
    <s v="KOM"/>
    <n v="1"/>
    <n v="18614.580000000002"/>
    <n v="18614.580000000002"/>
    <n v="0"/>
    <n v="7445.8320000000012"/>
    <x v="1"/>
  </r>
  <r>
    <n v="1"/>
    <s v="OPREMA ZA RAD - ŠKOLSKA UČILA OSTALO"/>
    <x v="2"/>
    <s v="G-1/0289"/>
    <s v="G1"/>
    <s v="VAGA BERGMANOVA"/>
    <s v="01.97"/>
    <s v="KOM"/>
    <n v="1"/>
    <n v="4702.4799999999996"/>
    <n v="4702.4799999999996"/>
    <n v="0"/>
    <n v="1880.992"/>
    <x v="1"/>
  </r>
  <r>
    <n v="1"/>
    <s v="OPREMA ZA RAD - ŠKOLSKA UČILA OSTALO"/>
    <x v="2"/>
    <s v="G-1/0291"/>
    <s v="G1"/>
    <s v="RENTGENSKA KAMERA"/>
    <s v="01.97"/>
    <s v="KOM"/>
    <n v="1"/>
    <n v="9847.76"/>
    <n v="9847.76"/>
    <n v="0"/>
    <n v="3939.1040000000003"/>
    <x v="1"/>
  </r>
  <r>
    <n v="1"/>
    <s v="OPREMA ZA RAD - ŠKOLSKA UČILA OSTALO"/>
    <x v="2"/>
    <s v="G-1/0297"/>
    <s v="G1"/>
    <s v="GRAPHITE MONOKROMATOR"/>
    <s v="01.97"/>
    <s v="KOM"/>
    <n v="1"/>
    <n v="46921.919999999998"/>
    <n v="46921.919999999998"/>
    <n v="0"/>
    <n v="18768.768"/>
    <x v="1"/>
  </r>
  <r>
    <n v="1"/>
    <s v="OPREMA ZA RAD - ŠKOLSKA UČILA OSTALO"/>
    <x v="2"/>
    <s v="G-1/0298"/>
    <s v="G1"/>
    <s v="ADAPTION FOR PW 1758"/>
    <s v="01.97"/>
    <s v="KOM"/>
    <n v="1"/>
    <n v="4532.09"/>
    <n v="4532.09"/>
    <n v="0"/>
    <n v="1812.8360000000002"/>
    <x v="1"/>
  </r>
  <r>
    <n v="1"/>
    <s v="OPREMA ZA RAD - ŠKOLSKA UČILA OSTALO"/>
    <x v="2"/>
    <s v="G-1/0299"/>
    <s v="G1"/>
    <s v="ĆITAČ RTG FILMOVA"/>
    <s v="01.97"/>
    <s v="KOM"/>
    <n v="1"/>
    <n v="7328.15"/>
    <n v="7328.15"/>
    <n v="0"/>
    <n v="2931.26"/>
    <x v="1"/>
  </r>
  <r>
    <n v="1"/>
    <s v="OPREMA ZA RAD - ŠKOLSKA UČILA OSTALO"/>
    <x v="2"/>
    <s v="G-1/0325"/>
    <s v="G1"/>
    <s v="MIKROSKOP LEITZ 525020"/>
    <s v="01.97"/>
    <s v="KOM"/>
    <n v="1"/>
    <n v="5915.29"/>
    <n v="5915.29"/>
    <n v="0"/>
    <n v="2366.116"/>
    <x v="1"/>
  </r>
  <r>
    <n v="1"/>
    <s v="OPREMA ZA RAD - ŠKOLSKA UČILA OSTALO"/>
    <x v="2"/>
    <s v="G-1/0374"/>
    <s v="G1"/>
    <s v="MIKROSKOP ZEISS 810862"/>
    <s v="01.97"/>
    <s v="KOM"/>
    <n v="1"/>
    <n v="32219.03"/>
    <n v="32219.03"/>
    <n v="0"/>
    <n v="12887.612000000001"/>
    <x v="1"/>
  </r>
  <r>
    <n v="1"/>
    <s v="OPREMA ZA RAD - ŠKOLSKA UČILA OSTALO"/>
    <x v="2"/>
    <s v="G-1/0437"/>
    <s v="G1"/>
    <s v="MIKROSKOP&quot;LEITZ&quot;301-21100"/>
    <s v="01.97"/>
    <s v="KOM"/>
    <n v="1"/>
    <n v="16614.29"/>
    <n v="16614.29"/>
    <n v="0"/>
    <n v="6645.7160000000003"/>
    <x v="1"/>
  </r>
  <r>
    <n v="1"/>
    <s v="OPREMA ZA RAD - ŠKOLSKA UČILA OSTALO"/>
    <x v="2"/>
    <s v="G-1/0585"/>
    <s v="G1"/>
    <s v="MIKROSKOP ZEISS 169078"/>
    <s v="01.97"/>
    <s v="KOM"/>
    <n v="1"/>
    <n v="5059.6099999999997"/>
    <n v="5059.6099999999997"/>
    <n v="0"/>
    <n v="2023.8440000000001"/>
    <x v="1"/>
  </r>
  <r>
    <n v="1"/>
    <s v="OPREMA ZA RAD - ŠKOLSKA UČILA OSTALO"/>
    <x v="2"/>
    <s v="G-1/0587"/>
    <s v="G1"/>
    <s v="MIKROSKOP 415819 SOBA 113"/>
    <s v="01.97"/>
    <s v="KOM"/>
    <n v="1"/>
    <n v="1927.49"/>
    <n v="1927.49"/>
    <n v="0"/>
    <n v="770.99600000000009"/>
    <x v="1"/>
  </r>
  <r>
    <n v="1"/>
    <s v="OPREMA ZA RAD - ŠKOLSKA UČILA OSTALO"/>
    <x v="2"/>
    <s v="G-1/0592"/>
    <s v="G1"/>
    <s v="MIKROSKO 62830 ROW"/>
    <s v="01.97"/>
    <s v="KOM"/>
    <n v="1"/>
    <n v="1927.49"/>
    <n v="1927.49"/>
    <n v="0"/>
    <n v="770.99600000000009"/>
    <x v="1"/>
  </r>
  <r>
    <n v="1"/>
    <s v="OPREMA ZA RAD - ŠKOLSKA UČILA OSTALO"/>
    <x v="2"/>
    <s v="G-1/0748"/>
    <s v="G1"/>
    <s v="STOLIĆ ISTR. FLUID.INKLUZ"/>
    <s v="01.97"/>
    <s v="KOM"/>
    <n v="1"/>
    <n v="9231.1"/>
    <n v="9231.1"/>
    <n v="0"/>
    <n v="3692.4400000000005"/>
    <x v="1"/>
  </r>
  <r>
    <n v="1"/>
    <s v="OPREMA ZA RAD - ŠKOLSKA UČILA OSTALO"/>
    <x v="2"/>
    <s v="G-1/0796"/>
    <s v="G1"/>
    <s v="MIKROSKOP MEOPTA 206629"/>
    <s v="01.97"/>
    <s v="KOM"/>
    <n v="1"/>
    <n v="1901.81"/>
    <n v="1901.81"/>
    <n v="0"/>
    <n v="760.72400000000005"/>
    <x v="1"/>
  </r>
  <r>
    <n v="1"/>
    <s v="OPREMA ZA RAD - ŠKOLSKA UČILA OSTALO"/>
    <x v="2"/>
    <s v="G-1/0797"/>
    <s v="G1"/>
    <s v="MIKROSKOP MEOPTA 176761"/>
    <s v="01.97"/>
    <s v="KOM"/>
    <n v="1"/>
    <n v="1901.7"/>
    <n v="1901.7"/>
    <n v="0"/>
    <n v="760.68000000000006"/>
    <x v="1"/>
  </r>
  <r>
    <n v="1"/>
    <s v="OPREMA ZA RAD - ŠKOLSKA UČILA OSTALO"/>
    <x v="2"/>
    <s v="G-1/0803"/>
    <s v="G1"/>
    <s v="KOLORINITAR LANGE"/>
    <s v="01.97"/>
    <s v="KOM"/>
    <n v="1"/>
    <n v="2192.15"/>
    <n v="2192.15"/>
    <n v="0"/>
    <n v="876.86000000000013"/>
    <x v="1"/>
  </r>
  <r>
    <n v="1"/>
    <s v="OPREMA ZA RAD - ŠKOLSKA UČILA OSTALO"/>
    <x v="2"/>
    <s v="G-1/0933"/>
    <s v="G1"/>
    <s v="KOMPRESOR 600(zaG-1/0677)"/>
    <s v="09.04"/>
    <s v="KOM"/>
    <n v="1"/>
    <n v="4999"/>
    <n v="4999"/>
    <n v="0"/>
    <n v="1999.6000000000001"/>
    <x v="1"/>
  </r>
  <r>
    <n v="1"/>
    <s v="OPREMA ZA RAD - ŠKOLSKA UČILA OSTALO"/>
    <x v="2"/>
    <s v="G-1/0934"/>
    <s v="G1"/>
    <s v="PROJEKCI.PLATNO 136x178"/>
    <s v="09.04"/>
    <s v="KOM"/>
    <n v="1"/>
    <n v="1218.78"/>
    <n v="1218.78"/>
    <n v="0"/>
    <n v="487.512"/>
    <x v="1"/>
  </r>
  <r>
    <n v="1"/>
    <s v="OPREMA ZA RAD - ŠKOLSKA UČILA OSTALO"/>
    <x v="2"/>
    <s v="G-1/0989"/>
    <s v="G1"/>
    <s v="MIKROS.TRINOKULARNI LEICA"/>
    <s v="01.08"/>
    <s v="KOM"/>
    <n v="1"/>
    <n v="33532.42"/>
    <n v="33532.42"/>
    <n v="0"/>
    <n v="13412.968000000001"/>
    <x v="1"/>
  </r>
  <r>
    <n v="1"/>
    <s v="OPREMA ZA RAD - ŠKOLSKA UČILA OSTALO"/>
    <x v="2"/>
    <s v="R-2/0061"/>
    <s v="R2"/>
    <s v="BUŠILICA STUPNA"/>
    <s v="01.97"/>
    <s v="KOM"/>
    <n v="1"/>
    <n v="5509.4"/>
    <n v="5509.4"/>
    <n v="0"/>
    <n v="2203.7599999999998"/>
    <x v="1"/>
  </r>
  <r>
    <n v="1"/>
    <s v="OPREMA ZA RAD - ŠKOLSKA UČILA OSTALO"/>
    <x v="2"/>
    <s v="R-2/0085"/>
    <s v="R2"/>
    <s v="MJERAČ DEFORMACIJE"/>
    <s v="01.97"/>
    <s v="KOM"/>
    <n v="1"/>
    <n v="37904.6"/>
    <n v="37904.6"/>
    <n v="0"/>
    <n v="15161.84"/>
    <x v="1"/>
  </r>
  <r>
    <n v="1"/>
    <s v="OPREMA ZA RAD - ŠKOLSKA UČILA OSTALO"/>
    <x v="2"/>
    <s v="R-2/0272"/>
    <s v="R2"/>
    <s v="DINAMOMETAR"/>
    <s v="01.97"/>
    <s v="KOM"/>
    <n v="1"/>
    <n v="1826.14"/>
    <n v="1826.14"/>
    <n v="0"/>
    <n v="730.45600000000013"/>
    <x v="1"/>
  </r>
  <r>
    <n v="1"/>
    <s v="OPREMA ZA RAD - ŠKOLSKA UČILA OSTALO"/>
    <x v="2"/>
    <s v="R-2/0522"/>
    <s v="R2"/>
    <s v="APARAT ZA ANALIZU PLINOVA"/>
    <s v="01.97"/>
    <s v="KOM"/>
    <n v="1"/>
    <n v="31215.42"/>
    <n v="31215.42"/>
    <n v="0"/>
    <n v="12486.168"/>
    <x v="1"/>
  </r>
  <r>
    <n v="1"/>
    <s v="OPREMA ZA RAD - ŠKOLSKA UČILA OSTALO"/>
    <x v="2"/>
    <s v="R-2/0526"/>
    <s v="R2"/>
    <s v="KONIMETAR ZEISS"/>
    <s v="01.97"/>
    <s v="KOM"/>
    <n v="1"/>
    <n v="2105.64"/>
    <n v="2105.64"/>
    <n v="0"/>
    <n v="842.25599999999997"/>
    <x v="1"/>
  </r>
  <r>
    <n v="1"/>
    <s v="OPREMA ZA RAD - ŠKOLSKA UČILA OSTALO"/>
    <x v="2"/>
    <s v="R-2/0898"/>
    <s v="R2"/>
    <s v="FLEKSERICA /PROC."/>
    <s v="01.97"/>
    <s v="KOM"/>
    <n v="1"/>
    <n v="1200"/>
    <n v="1200"/>
    <n v="0"/>
    <n v="480"/>
    <x v="1"/>
  </r>
  <r>
    <n v="1"/>
    <s v="OPREMA ZA RAD - ŠKOLSKA UČILA OSTALO"/>
    <x v="2"/>
    <s v="R-2/1222"/>
    <s v="R2"/>
    <s v="PROJEKCIJSKO PLATNO 3M"/>
    <s v="03.02"/>
    <s v="KOM"/>
    <n v="1"/>
    <n v="1282.5999999999999"/>
    <n v="1282.5999999999999"/>
    <n v="0"/>
    <n v="513.04"/>
    <x v="1"/>
  </r>
  <r>
    <n v="1"/>
    <s v="OPREMA ZA RAD - ŠKOLSKA UČILA OSTALO"/>
    <x v="2"/>
    <s v="R-2/1321"/>
    <s v="R2"/>
    <s v="BUŠILICA BOSCH"/>
    <n v="11.04"/>
    <s v="KOM"/>
    <n v="1"/>
    <n v="2777.64"/>
    <n v="2777.64"/>
    <n v="0"/>
    <n v="1111.056"/>
    <x v="1"/>
  </r>
  <r>
    <n v="1"/>
    <s v="OPREMA ZA RAD - ŠKOLSKA UČILA OSTALO"/>
    <x v="2"/>
    <s v="R-2/1387"/>
    <s v="R2"/>
    <s v="MIKROFON WEIGHT (R-2/1192"/>
    <n v="11.05"/>
    <s v="KOM"/>
    <n v="1"/>
    <n v="7282.18"/>
    <n v="7282.18"/>
    <n v="0"/>
    <n v="2912.8720000000003"/>
    <x v="1"/>
  </r>
  <r>
    <n v="1"/>
    <s v="OPREMA ZA RAD - ŠKOLSKA UČILA OSTALO"/>
    <x v="2"/>
    <s v="R-2/1642"/>
    <s v="R2"/>
    <s v="MIKROSKOP DIGIT.DINO-LITE"/>
    <s v="03.11"/>
    <s v="KOM"/>
    <n v="1"/>
    <n v="3610.67"/>
    <n v="2595.15"/>
    <n v="1015.52"/>
    <n v="1444.268"/>
    <x v="1"/>
  </r>
  <r>
    <n v="1"/>
    <s v="OPREMA ZA RAD - ŠKOLSKA UČILA OSTALO"/>
    <x v="2"/>
    <s v="05/0726"/>
    <s v="05"/>
    <s v="GRAFOSKOP PORTABL"/>
    <s v="02.00"/>
    <s v="KOM"/>
    <n v="1"/>
    <n v="3647.8"/>
    <n v="3647.8"/>
    <n v="0"/>
    <n v="1459.1200000000001"/>
    <x v="1"/>
  </r>
  <r>
    <n v="1"/>
    <s v="OPREMA ZA RAD - ŠKOLSKA UČILA OSTALO"/>
    <x v="2"/>
    <s v="05/0727"/>
    <s v="05"/>
    <s v="PROJEKC. PLATNO"/>
    <s v="02.00"/>
    <s v="KOM"/>
    <n v="1"/>
    <n v="1213.9000000000001"/>
    <n v="1213.9000000000001"/>
    <n v="0"/>
    <n v="485.56000000000006"/>
    <x v="1"/>
  </r>
  <r>
    <n v="1"/>
    <s v="OPREMA ZA RAD - ŠKOLSKA UČILA OSTALO"/>
    <x v="2"/>
    <s v="05/0738"/>
    <s v="05"/>
    <s v="PROJEKC.PLATNO ELEKTRONIČ"/>
    <n v="11"/>
    <s v="KOM"/>
    <n v="1"/>
    <n v="6039"/>
    <n v="6039"/>
    <n v="0"/>
    <n v="2415.6"/>
    <x v="1"/>
  </r>
  <r>
    <n v="1"/>
    <s v="OPREMA ZA RAD - ŠKOLSKA UČILA OSTALO"/>
    <x v="2"/>
    <s v="05/0866"/>
    <s v="RC"/>
    <s v="PROJEKC. PLATNO"/>
    <s v="01.03"/>
    <s v="KOM"/>
    <n v="1"/>
    <n v="1140.7"/>
    <n v="1128.8399999999999"/>
    <n v="11.86"/>
    <n v="456.28000000000003"/>
    <x v="1"/>
  </r>
  <r>
    <n v="1"/>
    <s v="OPREMA ZA RAD - ŠKOLSKA UČILA OSTALO"/>
    <x v="2"/>
    <s v="05/0983"/>
    <s v="05"/>
    <s v="PROJEKC. PLATNO 213x213"/>
    <s v="09.03"/>
    <s v="KOM"/>
    <n v="1"/>
    <n v="1796.45"/>
    <n v="1796.45"/>
    <n v="0"/>
    <n v="718.58"/>
    <x v="1"/>
  </r>
  <r>
    <n v="1"/>
    <s v="OPREMA ZA RAD - ŠKOLSKA UČILA OSTALO"/>
    <x v="2"/>
    <s v="05/1071"/>
    <s v="05"/>
    <s v="PROJEKCIJSKO PLATNO"/>
    <s v="04.05"/>
    <s v="KOM"/>
    <n v="1"/>
    <n v="1339.56"/>
    <n v="1339.56"/>
    <n v="0"/>
    <n v="535.82399999999996"/>
    <x v="1"/>
  </r>
  <r>
    <n v="1"/>
    <s v="OPREMA ZA RAD - ŠKOLSKA UČILA OSTALO"/>
    <x v="2"/>
    <s v="05/1173"/>
    <s v="05"/>
    <s v="KOMPAS/KLINOMETAR SILVA"/>
    <s v="06.06"/>
    <s v="KOM"/>
    <n v="1"/>
    <n v="1975.3"/>
    <n v="1975.3"/>
    <n v="0"/>
    <n v="790.12"/>
    <x v="1"/>
  </r>
  <r>
    <n v="1"/>
    <s v="OPREMA ZA RAD - ŠKOLSKA UČILA OSTALO"/>
    <x v="2"/>
    <s v="05/1195"/>
    <s v="05"/>
    <s v="PROJEKCIJSKO PLATNO 280X2"/>
    <s v="09.06"/>
    <s v="KOM"/>
    <n v="1"/>
    <n v="5246"/>
    <n v="5246"/>
    <n v="0"/>
    <n v="2098.4"/>
    <x v="1"/>
  </r>
  <r>
    <n v="1"/>
    <s v="OPREMA ZA RAD - ŠKOLSKA UČILA OSTALO"/>
    <x v="2"/>
    <s v="05/1331"/>
    <s v="05"/>
    <s v="PROJEKC. PLATNO 300x228"/>
    <s v="09.07"/>
    <s v="KOM"/>
    <n v="1"/>
    <n v="5264.3"/>
    <n v="5264.3"/>
    <n v="0"/>
    <n v="2105.7200000000003"/>
    <x v="1"/>
  </r>
  <r>
    <n v="1"/>
    <s v="OPREMA ZA RAD - ŠKOLSKA UČILA OSTALO"/>
    <x v="2"/>
    <s v="05/1412"/>
    <s v="05"/>
    <s v="PROJEKCIJSKO PLATNO"/>
    <n v="12.07"/>
    <s v="KOM"/>
    <n v="1"/>
    <n v="1732.4"/>
    <n v="1732.4"/>
    <n v="0"/>
    <n v="692.96"/>
    <x v="1"/>
  </r>
  <r>
    <n v="1"/>
    <s v="OPREMA ZA RAD - ŠKOLSKA UČILA OSTALO"/>
    <x v="2"/>
    <s v="05/1660"/>
    <s v="05"/>
    <s v="PROJEKC.PLATNO 240x240"/>
    <s v="09.09"/>
    <s v="KOM"/>
    <n v="1"/>
    <n v="3874.5"/>
    <n v="3511.25"/>
    <n v="363.25"/>
    <n v="1549.8000000000002"/>
    <x v="1"/>
  </r>
  <r>
    <n v="1"/>
    <s v="OPREMA ZA RAD - ŠKOLSKA UČILA OSTALO"/>
    <x v="2"/>
    <s v="05/1731"/>
    <s v="05"/>
    <s v="PROJEKCIJSKO PLATNO"/>
    <n v="12.09"/>
    <s v="KOM"/>
    <n v="1"/>
    <n v="8029.44"/>
    <n v="7025.76"/>
    <n v="1003.68"/>
    <n v="3211.7759999999998"/>
    <x v="1"/>
  </r>
  <r>
    <n v="1"/>
    <s v="OPREMA ZA RAD - ŠKOLSKA UČILA OSTALO"/>
    <x v="2"/>
    <n v="101115"/>
    <s v="R3"/>
    <s v="PROJEKC.PLATNO 240x240"/>
    <n v="12.09"/>
    <s v="KOM"/>
    <n v="1"/>
    <n v="3874.5"/>
    <n v="3390.17"/>
    <n v="484.33"/>
    <n v="1549.8000000000002"/>
    <x v="1"/>
  </r>
  <r>
    <n v="1"/>
    <s v="OPREMA ZA RAD - ŠKOLSKA UČILA OSTALO"/>
    <x v="2"/>
    <n v="101291"/>
    <s v="R3"/>
    <s v="VAGA TEHNICA NA UTEGE/PRO"/>
    <s v="01.97"/>
    <s v="KOM"/>
    <n v="1"/>
    <n v="2619.84"/>
    <n v="2619.84"/>
    <n v="0"/>
    <n v="1047.9360000000001"/>
    <x v="1"/>
  </r>
  <r>
    <n v="1"/>
    <s v="OPREMA ZA RAD - ŠKOLSKA UČILA OSTALO"/>
    <x v="2"/>
    <n v="101292"/>
    <s v="R3"/>
    <s v="VAGA TEHNICA NA UTEGE/PRO"/>
    <s v="01.97"/>
    <s v="KOM"/>
    <n v="1"/>
    <n v="2619.84"/>
    <n v="2619.84"/>
    <n v="0"/>
    <n v="1047.9360000000001"/>
    <x v="1"/>
  </r>
  <r>
    <n v="1"/>
    <s v="OPREMA ZA RAD - ŠKOLSKA UČILA OSTALO"/>
    <x v="2"/>
    <n v="101293"/>
    <s v="R3"/>
    <s v="MIKROSKOP BINOKULAR"/>
    <s v="01.97"/>
    <s v="KOM"/>
    <n v="1"/>
    <n v="8790.7900000000009"/>
    <n v="8790.7900000000009"/>
    <n v="0"/>
    <n v="3516.3160000000007"/>
    <x v="1"/>
  </r>
  <r>
    <n v="1"/>
    <s v="OPREMA ZA RAD - ŠKOLSKA UČILA OSTALO"/>
    <x v="2"/>
    <n v="101294"/>
    <s v="R3"/>
    <s v="CENTRIFUGA JANITZKY"/>
    <s v="01.97"/>
    <s v="KOM"/>
    <n v="1"/>
    <n v="4185.3500000000004"/>
    <n v="4185.3500000000004"/>
    <n v="0"/>
    <n v="1674.1400000000003"/>
    <x v="1"/>
  </r>
  <r>
    <n v="1"/>
    <s v="OPREMA ZA RAD - ŠKOLSKA UČILA OSTALO"/>
    <x v="2"/>
    <n v="101296"/>
    <s v="R3"/>
    <s v="PREŠA FILTER/PROC."/>
    <s v="01.97"/>
    <s v="KOM"/>
    <n v="1"/>
    <n v="2969.49"/>
    <n v="2969.49"/>
    <n v="0"/>
    <n v="1187.796"/>
    <x v="1"/>
  </r>
  <r>
    <n v="1"/>
    <s v="OPREMA ZA RAD - ŠKOLSKA UČILA OSTALO"/>
    <x v="2"/>
    <n v="101303"/>
    <s v="R3"/>
    <s v="VISKOZIMETAR FANN"/>
    <s v="01.97"/>
    <s v="KOM"/>
    <n v="1"/>
    <n v="4358.38"/>
    <n v="4358.38"/>
    <n v="0"/>
    <n v="1743.3520000000001"/>
    <x v="1"/>
  </r>
  <r>
    <n v="1"/>
    <s v="OPREMA ZA RAD - ŠKOLSKA UČILA OSTALO"/>
    <x v="2"/>
    <n v="101306"/>
    <s v="R3"/>
    <s v="PH METAR SA ELEKTRO.PRIJ"/>
    <n v="11.01"/>
    <s v="KOM"/>
    <n v="1"/>
    <n v="6344"/>
    <n v="6344"/>
    <n v="0"/>
    <n v="2537.6000000000004"/>
    <x v="1"/>
  </r>
  <r>
    <n v="1"/>
    <s v="OPREMA ZA RAD - ŠKOLSKA UČILA OSTALO"/>
    <x v="2"/>
    <n v="101308"/>
    <s v="R3"/>
    <s v="VISKOZIMETAR DIGITALNI"/>
    <s v="04.03"/>
    <s v="KOM"/>
    <n v="1"/>
    <n v="26296.799999999999"/>
    <n v="26296.799999999999"/>
    <n v="0"/>
    <n v="10518.720000000001"/>
    <x v="1"/>
  </r>
  <r>
    <n v="1"/>
    <s v="OPREMA ZA RAD - ŠKOLSKA UČILA OSTALO"/>
    <x v="2"/>
    <n v="101312"/>
    <s v="R3"/>
    <s v="GRAFOSKOP PRIJENOSNI 250W"/>
    <s v="03.03"/>
    <s v="KOM"/>
    <n v="1"/>
    <n v="3691.57"/>
    <n v="3691.57"/>
    <n v="0"/>
    <n v="1476.6280000000002"/>
    <x v="1"/>
  </r>
  <r>
    <n v="1"/>
    <s v="OPREMA ZA RAD - ŠKOLSKA UČILA OSTALO"/>
    <x v="2"/>
    <n v="101313"/>
    <s v="R3"/>
    <s v="GRAFOSKOP PRIJENOSNI 250W"/>
    <s v="03.03"/>
    <s v="KOM"/>
    <n v="1"/>
    <n v="3691.57"/>
    <n v="3691.57"/>
    <n v="0"/>
    <n v="1476.6280000000002"/>
    <x v="1"/>
  </r>
  <r>
    <n v="1"/>
    <s v="OPREMA ZA RAD - ŠKOLSKA UČILA OSTALO"/>
    <x v="2"/>
    <n v="101371"/>
    <s v="R3"/>
    <s v="VAGA ZA VAG. CEMENT.UZOR."/>
    <s v="01.97"/>
    <s v="KOM"/>
    <n v="1"/>
    <n v="3000"/>
    <n v="3000"/>
    <n v="0"/>
    <n v="1200"/>
    <x v="1"/>
  </r>
  <r>
    <n v="1"/>
    <s v="OPREMA ZA RAD - ŠKOLSKA UČILA OSTALO"/>
    <x v="2"/>
    <n v="101599"/>
    <s v="R3"/>
    <s v="VISKOZIMETAR FANN"/>
    <s v="01.97"/>
    <s v="KOM"/>
    <n v="1"/>
    <n v="4358.38"/>
    <n v="4358.38"/>
    <n v="0"/>
    <n v="1743.3520000000001"/>
    <x v="1"/>
  </r>
  <r>
    <n v="1"/>
    <s v="OPREMA ZA RAD - ŠKOLSKA UČILA OSTALO"/>
    <x v="2"/>
    <n v="101600"/>
    <s v="R3"/>
    <s v="APAR ZA FIZIČKO ISP.CEMEN"/>
    <s v="01.97"/>
    <s v="KOM"/>
    <n v="1"/>
    <n v="87524.43"/>
    <n v="87524.43"/>
    <n v="0"/>
    <n v="35009.771999999997"/>
    <x v="1"/>
  </r>
  <r>
    <n v="1"/>
    <s v="OPREMA ZA RAD - ŠKOLSKA UČILA OSTALO"/>
    <x v="2"/>
    <n v="101601"/>
    <s v="R3"/>
    <s v="PREŠA FILT.ZA VIS. TEMPER"/>
    <s v="01.97"/>
    <s v="KOM"/>
    <n v="1"/>
    <n v="2969.49"/>
    <n v="2969.49"/>
    <n v="0"/>
    <n v="1187.796"/>
    <x v="1"/>
  </r>
  <r>
    <n v="1"/>
    <s v="OPREMA ZA RAD - ŠKOLSKA UČILA OSTALO"/>
    <x v="2"/>
    <n v="101602"/>
    <s v="R3"/>
    <s v="HALIBURTON ZA ISP. CEMENT"/>
    <s v="01.97"/>
    <s v="KOM"/>
    <n v="1"/>
    <n v="9273.25"/>
    <n v="9273.25"/>
    <n v="0"/>
    <n v="3709.3"/>
    <x v="1"/>
  </r>
  <r>
    <n v="1"/>
    <s v="OPREMA ZA RAD - ŠKOLSKA UČILA OSTALO"/>
    <x v="2"/>
    <n v="101603"/>
    <s v="R3"/>
    <s v="VAGA ELEKTRONSKA/PROC."/>
    <s v="01.97"/>
    <s v="KOM"/>
    <n v="1"/>
    <n v="3896.29"/>
    <n v="3896.29"/>
    <n v="0"/>
    <n v="1558.5160000000001"/>
    <x v="1"/>
  </r>
  <r>
    <n v="1"/>
    <s v="OPREMA ZA RAD - ŠKOLSKA UČILA OSTALO"/>
    <x v="2"/>
    <n v="101605"/>
    <s v="R3"/>
    <s v="HALIBURTON ZA ISP. CEMENT"/>
    <s v="01.97"/>
    <s v="KOM"/>
    <n v="1"/>
    <n v="9273.25"/>
    <n v="9273.25"/>
    <n v="0"/>
    <n v="3709.3"/>
    <x v="1"/>
  </r>
  <r>
    <n v="1"/>
    <s v="OPREMA ZA RAD - ŠKOLSKA UČILA OSTALO"/>
    <x v="2"/>
    <n v="101632"/>
    <s v="R3"/>
    <s v="PROJEKC. PLATNO 200x200"/>
    <n v="12.03"/>
    <s v="KOM"/>
    <n v="1"/>
    <n v="5136.2"/>
    <n v="5136.2"/>
    <n v="0"/>
    <n v="2054.48"/>
    <x v="1"/>
  </r>
  <r>
    <n v="1"/>
    <s v="OPREMA ZA RAD - ŠKOLSKA UČILA OSTALO"/>
    <x v="2"/>
    <n v="102036"/>
    <s v="R2"/>
    <s v="MOTOR ASINHRONI /PROC."/>
    <s v="01.97"/>
    <s v="KOM"/>
    <n v="1"/>
    <n v="1500"/>
    <n v="1500"/>
    <n v="0"/>
    <n v="600"/>
    <x v="1"/>
  </r>
  <r>
    <n v="1"/>
    <s v="OPREMA ZA RAD - ŠKOLSKA UČILA OSTALO"/>
    <x v="2"/>
    <n v="102037"/>
    <s v="R2"/>
    <s v="MOTOR ASINHRONI S IST.GEN"/>
    <s v="01.97"/>
    <s v="KOM"/>
    <n v="1"/>
    <n v="3000"/>
    <n v="3000"/>
    <n v="0"/>
    <n v="1200"/>
    <x v="1"/>
  </r>
  <r>
    <n v="1"/>
    <s v="OPREMA ZA RAD - ŠKOLSKA UČILA OSTALO"/>
    <x v="2"/>
    <n v="102047"/>
    <s v="R2"/>
    <s v="RAZ.PLOČA SA ZAŠTITOM ZA"/>
    <s v="01.97"/>
    <s v="KOM"/>
    <n v="1"/>
    <n v="4500"/>
    <n v="4500"/>
    <n v="0"/>
    <n v="1800"/>
    <x v="1"/>
  </r>
  <r>
    <n v="1"/>
    <s v="OPREMA ZA RAD - ŠKOLSKA UČILA OSTALO"/>
    <x v="2"/>
    <n v="102107"/>
    <s v="R2"/>
    <s v="PROJEKCIJ.PLATNO 213x213"/>
    <s v="06.01"/>
    <s v="KOM"/>
    <n v="1"/>
    <n v="1950.6"/>
    <n v="1950.6"/>
    <n v="0"/>
    <n v="780.24"/>
    <x v="1"/>
  </r>
  <r>
    <n v="1"/>
    <s v="OPREMA ZA RAD - ŠKOLSKA UČILA OSTALO"/>
    <x v="2"/>
    <n v="102108"/>
    <s v="R2"/>
    <s v="MJERAČ UZEMLJENJA/PROC."/>
    <s v="01.97"/>
    <s v="KOM"/>
    <n v="1"/>
    <n v="2000"/>
    <n v="2000"/>
    <n v="0"/>
    <n v="800"/>
    <x v="1"/>
  </r>
  <r>
    <n v="1"/>
    <s v="OPREMA ZA RAD - ŠKOLSKA UČILA OSTALO"/>
    <x v="2"/>
    <n v="102113"/>
    <s v="R2"/>
    <s v="GRAFOSKOP VF"/>
    <s v="01.97"/>
    <s v="KOM"/>
    <n v="1"/>
    <n v="798.56"/>
    <n v="798.56"/>
    <n v="0"/>
    <n v="319.42399999999998"/>
    <x v="1"/>
  </r>
  <r>
    <n v="1"/>
    <s v="OPREMA ZA RAD - ŠKOLSKA UČILA OSTALO"/>
    <x v="2"/>
    <n v="102117"/>
    <s v="R2"/>
    <s v="MULTIMET.DIGIT.+MILIOHMET"/>
    <s v="09.01"/>
    <s v="KOM"/>
    <n v="1"/>
    <n v="10284.200000000001"/>
    <n v="10284.200000000001"/>
    <n v="0"/>
    <n v="4113.68"/>
    <x v="1"/>
  </r>
  <r>
    <n v="1"/>
    <s v="OPREMA ZA RAD - ŠKOLSKA UČILA OSTALO"/>
    <x v="2"/>
    <n v="102118"/>
    <s v="R2"/>
    <s v="INSTR. MJERNI MI 7043"/>
    <n v="12"/>
    <s v="KOM"/>
    <n v="1"/>
    <n v="442.68"/>
    <n v="442.68"/>
    <n v="0"/>
    <n v="177.072"/>
    <x v="1"/>
  </r>
  <r>
    <n v="1"/>
    <s v="OPREMA ZA RAD - ŠKOLSKA UČILA OSTALO"/>
    <x v="2"/>
    <n v="102119"/>
    <s v="R2"/>
    <s v="INST. MJERNI MI 7043"/>
    <n v="12"/>
    <s v="KOM"/>
    <n v="1"/>
    <n v="442.67"/>
    <n v="442.67"/>
    <n v="0"/>
    <n v="177.06800000000001"/>
    <x v="1"/>
  </r>
  <r>
    <n v="1"/>
    <s v="OPREMA ZA RAD - ŠKOLSKA UČILA OSTALO"/>
    <x v="2"/>
    <n v="102120"/>
    <s v="R2"/>
    <s v="TRAFO STRUJNI TAR PDI"/>
    <n v="12"/>
    <s v="KOM"/>
    <n v="1"/>
    <n v="400.16"/>
    <n v="400.16"/>
    <n v="0"/>
    <n v="160.06400000000002"/>
    <x v="1"/>
  </r>
  <r>
    <n v="1"/>
    <s v="OPREMA ZA RAD - ŠKOLSKA UČILA OSTALO"/>
    <x v="2"/>
    <n v="102121"/>
    <s v="R2"/>
    <s v="TRAFO STRUJNI TAR PDI"/>
    <n v="12"/>
    <s v="KOM"/>
    <n v="1"/>
    <n v="400.16"/>
    <n v="400.16"/>
    <n v="0"/>
    <n v="160.06400000000002"/>
    <x v="1"/>
  </r>
  <r>
    <n v="1"/>
    <s v="OPREMA ZA RAD - ŠKOLSKA UČILA OSTALO"/>
    <x v="2"/>
    <n v="102124"/>
    <s v="R2"/>
    <s v="OSCILOSKOP 205-2"/>
    <s v="01.97"/>
    <s v="KOM"/>
    <n v="1"/>
    <n v="19075.41"/>
    <n v="19075.41"/>
    <n v="0"/>
    <n v="7630.1640000000007"/>
    <x v="1"/>
  </r>
  <r>
    <n v="1"/>
    <s v="OPREMA ZA RAD - ŠKOLSKA UČILA OSTALO"/>
    <x v="2"/>
    <n v="102125"/>
    <s v="R2"/>
    <s v="OSCILOSKOP DIGITALNI"/>
    <s v="05.04"/>
    <s v="KOM"/>
    <n v="1"/>
    <n v="74458.95"/>
    <n v="74458.95"/>
    <n v="0"/>
    <n v="29783.58"/>
    <x v="1"/>
  </r>
  <r>
    <n v="1"/>
    <s v="OPREMA ZA RAD - ŠKOLSKA UČILA OSTALO"/>
    <x v="2"/>
    <n v="102128"/>
    <s v="R2"/>
    <s v="SONDA ZA MULTIMETRE"/>
    <n v="12.04"/>
    <s v="KOM"/>
    <n v="1"/>
    <n v="830.09"/>
    <n v="830.09"/>
    <n v="0"/>
    <n v="332.03600000000006"/>
    <x v="1"/>
  </r>
  <r>
    <n v="1"/>
    <s v="OPREMA ZA RAD - ŠKOLSKA UČILA OSTALO"/>
    <x v="2"/>
    <n v="102186"/>
    <s v="R1"/>
    <s v="TEODOLIT THEO 010-3 LEISS"/>
    <s v="01.97"/>
    <s v="KOM"/>
    <n v="1"/>
    <n v="23343.39"/>
    <n v="23343.39"/>
    <n v="0"/>
    <n v="9337.3559999999998"/>
    <x v="1"/>
  </r>
  <r>
    <n v="1"/>
    <s v="OPREMA ZA RAD - ŠKOLSKA UČILA OSTALO"/>
    <x v="2"/>
    <n v="102187"/>
    <s v="R1"/>
    <s v="TEODOLIT DAHLTA 010"/>
    <s v="01.97"/>
    <s v="KOM"/>
    <n v="1"/>
    <n v="34094.81"/>
    <n v="34094.81"/>
    <n v="0"/>
    <n v="13637.923999999999"/>
    <x v="1"/>
  </r>
  <r>
    <n v="1"/>
    <s v="OPREMA ZA RAD - ŠKOLSKA UČILA OSTALO"/>
    <x v="2"/>
    <n v="102189"/>
    <s v="R1"/>
    <s v="LUC"/>
    <s v="01.97"/>
    <s v="KOM"/>
    <n v="1"/>
    <n v="28261.74"/>
    <n v="28261.74"/>
    <n v="0"/>
    <n v="11304.696000000002"/>
    <x v="1"/>
  </r>
  <r>
    <n v="1"/>
    <s v="OPREMA ZA RAD - ŠKOLSKA UČILA OSTALO"/>
    <x v="2"/>
    <n v="102190"/>
    <s v="R1"/>
    <s v="STEREOSKOP ZRCALNI"/>
    <s v="01.97"/>
    <s v="KOM"/>
    <n v="1"/>
    <n v="39566.18"/>
    <n v="39566.18"/>
    <n v="0"/>
    <n v="15826.472000000002"/>
    <x v="1"/>
  </r>
  <r>
    <n v="1"/>
    <s v="OPREMA ZA RAD - ŠKOLSKA UČILA OSTALO"/>
    <x v="2"/>
    <n v="102191"/>
    <s v="R1"/>
    <s v="KLIN &quot;ZEISS&quot; 004"/>
    <s v="01.97"/>
    <s v="KOM"/>
    <n v="1"/>
    <n v="3890.75"/>
    <n v="3890.75"/>
    <n v="0"/>
    <n v="1556.3000000000002"/>
    <x v="1"/>
  </r>
  <r>
    <n v="1"/>
    <s v="OPREMA ZA RAD - ŠKOLSKA UČILA OSTALO"/>
    <x v="2"/>
    <n v="102192"/>
    <s v="R1"/>
    <s v="KLIN DIMES &quot;KERN&quot;"/>
    <s v="01.97"/>
    <s v="KOM"/>
    <n v="1"/>
    <n v="3183.27"/>
    <n v="3183.27"/>
    <n v="0"/>
    <n v="1273.308"/>
    <x v="1"/>
  </r>
  <r>
    <n v="1"/>
    <s v="OPREMA ZA RAD - ŠKOLSKA UČILA OSTALO"/>
    <x v="2"/>
    <n v="102193"/>
    <s v="R1"/>
    <s v="LETVA BMI 4m"/>
    <s v="01.97"/>
    <s v="KOM"/>
    <n v="1"/>
    <n v="1187.02"/>
    <n v="1187.02"/>
    <n v="0"/>
    <n v="474.80799999999999"/>
    <x v="1"/>
  </r>
  <r>
    <n v="1"/>
    <s v="OPREMA ZA RAD - ŠKOLSKA UČILA OSTALO"/>
    <x v="2"/>
    <n v="102194"/>
    <s v="R1"/>
    <s v="LETVA BMI 3m"/>
    <s v="01.97"/>
    <s v="KOM"/>
    <n v="1"/>
    <n v="1017.35"/>
    <n v="1017.35"/>
    <n v="0"/>
    <n v="406.94000000000005"/>
    <x v="1"/>
  </r>
  <r>
    <n v="1"/>
    <s v="OPREMA ZA RAD - ŠKOLSKA UČILA OSTALO"/>
    <x v="2"/>
    <n v="102243"/>
    <s v="R5"/>
    <s v="VAGA TEH.S LADI.I UTEZIMA"/>
    <s v="01.97"/>
    <s v="KOM"/>
    <n v="1"/>
    <n v="2619.84"/>
    <n v="2619.84"/>
    <n v="0"/>
    <n v="1047.9360000000001"/>
    <x v="1"/>
  </r>
  <r>
    <n v="1"/>
    <s v="OPREMA ZA RAD - ŠKOLSKA UČILA OSTALO"/>
    <x v="2"/>
    <n v="102252"/>
    <s v="R2"/>
    <s v="VOD METER EXPLOMET"/>
    <s v="04.04"/>
    <s v="KOM"/>
    <n v="1"/>
    <n v="45908.23"/>
    <n v="45908.23"/>
    <n v="0"/>
    <n v="18363.292000000001"/>
    <x v="1"/>
  </r>
  <r>
    <n v="1"/>
    <s v="OPREMA ZA RAD - ŠKOLSKA UČILA OSTALO"/>
    <x v="2"/>
    <n v="102256"/>
    <s v="R2"/>
    <s v="MJERAČ BRZINE DETONACIJE"/>
    <n v="10.01"/>
    <s v="KOM"/>
    <n v="1"/>
    <n v="79331.87"/>
    <n v="79331.87"/>
    <n v="0"/>
    <n v="31732.748"/>
    <x v="1"/>
  </r>
  <r>
    <n v="1"/>
    <s v="OPREMA ZA RAD - ŠKOLSKA UČILA OSTALO"/>
    <x v="2"/>
    <n v="102271"/>
    <s v="R2"/>
    <s v="SEIZMOG.DIG.ZA MJER.OSCIL"/>
    <n v="10.01"/>
    <s v="KOM"/>
    <n v="1"/>
    <n v="167344.49"/>
    <n v="167344.49"/>
    <n v="0"/>
    <n v="66937.796000000002"/>
    <x v="1"/>
  </r>
  <r>
    <n v="1"/>
    <s v="OPREMA ZA RAD - ŠKOLSKA UČILA OSTALO"/>
    <x v="2"/>
    <n v="102272"/>
    <s v="R2"/>
    <s v="APARAT ZA SEIZ. MJER. 477"/>
    <s v="01.97"/>
    <s v="KOM"/>
    <n v="1"/>
    <n v="63369.3"/>
    <n v="63369.3"/>
    <n v="0"/>
    <n v="25347.72"/>
    <x v="1"/>
  </r>
  <r>
    <n v="1"/>
    <s v="OPREMA ZA RAD - ŠKOLSKA UČILA OSTALO"/>
    <x v="2"/>
    <n v="102363"/>
    <s v="R2"/>
    <s v="SITA LABORAT.KOMPLET/PROC"/>
    <s v="01.97"/>
    <s v="KOM"/>
    <n v="1"/>
    <n v="5500"/>
    <n v="5500"/>
    <n v="0"/>
    <n v="2200"/>
    <x v="1"/>
  </r>
  <r>
    <n v="1"/>
    <s v="OPREMA ZA RAD - ŠKOLSKA UČILA OSTALO"/>
    <x v="2"/>
    <n v="102365"/>
    <s v="R2"/>
    <s v="MJEŠALICA LAB. UM 404"/>
    <s v="01.97"/>
    <s v="KOM"/>
    <n v="1"/>
    <n v="2719.11"/>
    <n v="2719.11"/>
    <n v="0"/>
    <n v="1087.644"/>
    <x v="1"/>
  </r>
  <r>
    <n v="1"/>
    <s v="OPREMA ZA RAD - ŠKOLSKA UČILA OSTALO"/>
    <x v="2"/>
    <n v="102406"/>
    <s v="R2"/>
    <s v="MIKROSKOP"/>
    <s v="01.97"/>
    <s v="KOM"/>
    <n v="1"/>
    <n v="2775.4"/>
    <n v="2775.4"/>
    <n v="0"/>
    <n v="1110.1600000000001"/>
    <x v="1"/>
  </r>
  <r>
    <n v="1"/>
    <s v="OPREMA ZA RAD - ŠKOLSKA UČILA OSTALO"/>
    <x v="2"/>
    <n v="102407"/>
    <s v="R2"/>
    <s v="DIGESTOR /PROC."/>
    <s v="01.97"/>
    <s v="KOM"/>
    <n v="1"/>
    <n v="2525.71"/>
    <n v="2525.71"/>
    <n v="0"/>
    <n v="1010.2840000000001"/>
    <x v="1"/>
  </r>
  <r>
    <n v="1"/>
    <s v="OPREMA ZA RAD - ŠKOLSKA UČILA OSTALO"/>
    <x v="2"/>
    <n v="102501"/>
    <s v="R2"/>
    <s v="VAGA &quot;METLER&quot;/PROC."/>
    <s v="01.97"/>
    <s v="KOM"/>
    <n v="1"/>
    <n v="6929.57"/>
    <n v="6929.57"/>
    <n v="0"/>
    <n v="2771.828"/>
    <x v="1"/>
  </r>
  <r>
    <n v="1"/>
    <s v="OPREMA ZA RAD - ŠKOLSKA UČILA OSTALO"/>
    <x v="2"/>
    <n v="102502"/>
    <s v="R2"/>
    <s v="SITO MLAZNO ALPINA"/>
    <s v="01.97"/>
    <s v="KOM"/>
    <n v="1"/>
    <n v="13012.32"/>
    <n v="13012.32"/>
    <n v="0"/>
    <n v="5204.9279999999999"/>
    <x v="1"/>
  </r>
  <r>
    <n v="1"/>
    <s v="OPREMA ZA RAD - ŠKOLSKA UČILA OSTALO"/>
    <x v="2"/>
    <n v="102509"/>
    <s v="R2"/>
    <s v="DROBILICA ČELJUSNA"/>
    <s v="01.97"/>
    <s v="KOM"/>
    <n v="1"/>
    <n v="5002.49"/>
    <n v="5002.49"/>
    <n v="0"/>
    <n v="2000.9960000000001"/>
    <x v="1"/>
  </r>
  <r>
    <n v="1"/>
    <s v="OPREMA ZA RAD - ŠKOLSKA UČILA OSTALO"/>
    <x v="2"/>
    <n v="102510"/>
    <s v="R2"/>
    <s v="DROBILICA ČELJUSNA"/>
    <s v="01.97"/>
    <s v="KOM"/>
    <n v="1"/>
    <n v="1809.78"/>
    <n v="1809.78"/>
    <n v="0"/>
    <n v="723.91200000000003"/>
    <x v="1"/>
  </r>
  <r>
    <n v="1"/>
    <s v="OPREMA ZA RAD - ŠKOLSKA UČILA OSTALO"/>
    <x v="2"/>
    <n v="102511"/>
    <s v="R2"/>
    <s v="DROBILICA UDARNA"/>
    <s v="01.97"/>
    <s v="KOM"/>
    <n v="1"/>
    <n v="9049.48"/>
    <n v="9049.48"/>
    <n v="0"/>
    <n v="3619.7919999999999"/>
    <x v="1"/>
  </r>
  <r>
    <n v="1"/>
    <s v="OPREMA ZA RAD - ŠKOLSKA UČILA OSTALO"/>
    <x v="2"/>
    <n v="102512"/>
    <s v="R2"/>
    <s v="DROBILICA S VALJ. VB-200"/>
    <s v="01.97"/>
    <s v="KOM"/>
    <n v="1"/>
    <n v="25184.65"/>
    <n v="25184.65"/>
    <n v="0"/>
    <n v="10073.86"/>
    <x v="1"/>
  </r>
  <r>
    <n v="1"/>
    <s v="OPREMA ZA RAD - ŠKOLSKA UČILA OSTALO"/>
    <x v="2"/>
    <n v="102522"/>
    <s v="R2"/>
    <s v="MLIN LAB.ZA REZANJE SM200"/>
    <n v="12.05"/>
    <s v="KOM"/>
    <n v="1"/>
    <n v="113150.85"/>
    <n v="113150.85"/>
    <n v="0"/>
    <n v="45260.340000000004"/>
    <x v="1"/>
  </r>
  <r>
    <n v="1"/>
    <s v="OPREMA ZA RAD - ŠKOLSKA UČILA OSTALO"/>
    <x v="2"/>
    <n v="102524"/>
    <s v="R2"/>
    <s v="MLIN ŽRVANJSKI/PROC."/>
    <s v="01.97"/>
    <s v="KOM"/>
    <n v="1"/>
    <n v="5000"/>
    <n v="5000"/>
    <n v="0"/>
    <n v="2000"/>
    <x v="1"/>
  </r>
  <r>
    <n v="1"/>
    <s v="OPREMA ZA RAD - ŠKOLSKA UČILA OSTALO"/>
    <x v="2"/>
    <n v="102525"/>
    <s v="R2"/>
    <s v="VAGA DECIMALNA/PROC."/>
    <s v="01.97"/>
    <s v="KOM"/>
    <n v="1"/>
    <n v="4500"/>
    <n v="4500"/>
    <n v="0"/>
    <n v="1800"/>
    <x v="1"/>
  </r>
  <r>
    <n v="1"/>
    <s v="OPREMA ZA RAD - ŠKOLSKA UČILA OSTALO"/>
    <x v="2"/>
    <n v="102526"/>
    <s v="R2"/>
    <s v="SITO VIBRACIJSKO LAB./PRO"/>
    <s v="01.97"/>
    <s v="KOM"/>
    <n v="1"/>
    <n v="16467.48"/>
    <n v="16467.48"/>
    <n v="0"/>
    <n v="6586.9920000000002"/>
    <x v="1"/>
  </r>
  <r>
    <n v="1"/>
    <s v="OPREMA ZA RAD - ŠKOLSKA UČILA OSTALO"/>
    <x v="2"/>
    <n v="102527"/>
    <s v="R2"/>
    <s v="MLIN ČEKIĆAR"/>
    <s v="01.97"/>
    <s v="KOM"/>
    <n v="1"/>
    <n v="5429.49"/>
    <n v="5429.49"/>
    <n v="0"/>
    <n v="2171.7959999999998"/>
    <x v="1"/>
  </r>
  <r>
    <n v="1"/>
    <s v="OPREMA ZA RAD - ŠKOLSKA UČILA OSTALO"/>
    <x v="2"/>
    <n v="102528"/>
    <s v="R2"/>
    <s v="MLIN S PALICAMA"/>
    <s v="01.97"/>
    <s v="KOM"/>
    <n v="1"/>
    <n v="6168.03"/>
    <n v="6168.03"/>
    <n v="0"/>
    <n v="2467.212"/>
    <x v="1"/>
  </r>
  <r>
    <n v="1"/>
    <s v="OPREMA ZA RAD - ŠKOLSKA UČILA OSTALO"/>
    <x v="2"/>
    <n v="102533"/>
    <s v="R2"/>
    <s v="TRANSFORMATOR AUTO/PROC."/>
    <s v="01.97"/>
    <s v="KOM"/>
    <n v="1"/>
    <n v="2500"/>
    <n v="2500"/>
    <n v="0"/>
    <n v="1000"/>
    <x v="1"/>
  </r>
  <r>
    <n v="1"/>
    <s v="OPREMA ZA RAD - ŠKOLSKA UČILA OSTALO"/>
    <x v="2"/>
    <n v="102536"/>
    <s v="R2"/>
    <s v="SITO VIBRAC. ANALYSETTE"/>
    <s v="01.97"/>
    <s v="KOM"/>
    <n v="1"/>
    <n v="16467.48"/>
    <n v="16467.48"/>
    <n v="0"/>
    <n v="6586.9920000000002"/>
    <x v="1"/>
  </r>
  <r>
    <n v="1"/>
    <s v="OPREMA ZA RAD - ŠKOLSKA UČILA OSTALO"/>
    <x v="2"/>
    <n v="102537"/>
    <s v="R2"/>
    <s v="BUŠILICA STOLNA"/>
    <s v="01.97"/>
    <s v="KOM"/>
    <n v="1"/>
    <n v="965.47"/>
    <n v="965.47"/>
    <n v="0"/>
    <n v="386.18800000000005"/>
    <x v="1"/>
  </r>
  <r>
    <n v="1"/>
    <s v="OPREMA ZA RAD - ŠKOLSKA UČILA OSTALO"/>
    <x v="2"/>
    <n v="102538"/>
    <s v="R2"/>
    <s v="BRUSILICA KUTNA VB-200"/>
    <s v="01.97"/>
    <s v="KOM"/>
    <n v="1"/>
    <n v="6814.49"/>
    <n v="6814.49"/>
    <n v="0"/>
    <n v="2725.7960000000003"/>
    <x v="1"/>
  </r>
  <r>
    <n v="1"/>
    <s v="OPREMA ZA RAD - ŠKOLSKA UČILA OSTALO"/>
    <x v="2"/>
    <n v="102542"/>
    <s v="R2"/>
    <s v="PUMPA VAKUM"/>
    <s v="01.97"/>
    <s v="KOM"/>
    <n v="1"/>
    <n v="4996.92"/>
    <n v="4996.92"/>
    <n v="0"/>
    <n v="1998.768"/>
    <x v="1"/>
  </r>
  <r>
    <n v="1"/>
    <s v="OPREMA ZA RAD - ŠKOLSKA UČILA OSTALO"/>
    <x v="2"/>
    <n v="102571"/>
    <s v="R2"/>
    <s v="SUŠIONIK VELIKI"/>
    <s v="01.97"/>
    <s v="KOM"/>
    <n v="1"/>
    <n v="3341.04"/>
    <n v="3341.04"/>
    <n v="0"/>
    <n v="1336.4160000000002"/>
    <x v="1"/>
  </r>
  <r>
    <n v="1"/>
    <s v="OPREMA ZA RAD - ŠKOLSKA UČILA OSTALO"/>
    <x v="2"/>
    <n v="102572"/>
    <s v="R2"/>
    <s v="SUŠIONIK KADA"/>
    <s v="01.97"/>
    <s v="KOM"/>
    <n v="1"/>
    <n v="1809.78"/>
    <n v="1809.78"/>
    <n v="0"/>
    <n v="723.91200000000003"/>
    <x v="1"/>
  </r>
  <r>
    <n v="1"/>
    <s v="OPREMA ZA RAD - ŠKOLSKA UČILA OSTALO"/>
    <x v="2"/>
    <n v="102573"/>
    <s v="R2"/>
    <s v="TRESILICA LAB./PROC."/>
    <s v="01.97"/>
    <s v="KOM"/>
    <n v="1"/>
    <n v="1201.72"/>
    <n v="1201.72"/>
    <n v="0"/>
    <n v="480.68800000000005"/>
    <x v="1"/>
  </r>
  <r>
    <n v="1"/>
    <s v="OPREMA ZA RAD - ŠKOLSKA UČILA OSTALO"/>
    <x v="2"/>
    <n v="102574"/>
    <s v="R2"/>
    <s v="KLASIFIKATOR SPIRALNI"/>
    <s v="01.97"/>
    <s v="KOM"/>
    <n v="1"/>
    <n v="7967"/>
    <n v="7967"/>
    <n v="0"/>
    <n v="3186.8"/>
    <x v="1"/>
  </r>
  <r>
    <n v="1"/>
    <s v="OPREMA ZA RAD - ŠKOLSKA UČILA OSTALO"/>
    <x v="2"/>
    <n v="102575"/>
    <s v="R2"/>
    <s v="SPIRALA HUMPERS"/>
    <s v="01.97"/>
    <s v="KOM"/>
    <n v="1"/>
    <n v="3347.28"/>
    <n v="3347.28"/>
    <n v="0"/>
    <n v="1338.9120000000003"/>
    <x v="1"/>
  </r>
  <r>
    <n v="1"/>
    <s v="OPREMA ZA RAD - ŠKOLSKA UČILA OSTALO"/>
    <x v="2"/>
    <n v="102576"/>
    <s v="R2"/>
    <s v="ĆELIJA FLOTACIJSKA FAGERG"/>
    <s v="01.97"/>
    <s v="KOM"/>
    <n v="1"/>
    <n v="4206.29"/>
    <n v="4206.29"/>
    <n v="0"/>
    <n v="1682.5160000000001"/>
    <x v="1"/>
  </r>
  <r>
    <n v="1"/>
    <s v="OPREMA ZA RAD - ŠKOLSKA UČILA OSTALO"/>
    <x v="2"/>
    <n v="102577"/>
    <s v="R2"/>
    <s v="ĆELIJA FLOTAC. DENVER"/>
    <s v="01.97"/>
    <s v="KOM"/>
    <n v="1"/>
    <n v="8018.43"/>
    <n v="8018.43"/>
    <n v="0"/>
    <n v="3207.3720000000003"/>
    <x v="1"/>
  </r>
  <r>
    <n v="1"/>
    <s v="OPREMA ZA RAD - ŠKOLSKA UČILA OSTALO"/>
    <x v="2"/>
    <n v="102579"/>
    <s v="R2"/>
    <s v="SEPARATOR MG. HV"/>
    <s v="01.97"/>
    <s v="KOM"/>
    <n v="1"/>
    <n v="130967.49"/>
    <n v="130967.49"/>
    <n v="0"/>
    <n v="52386.996000000006"/>
    <x v="1"/>
  </r>
  <r>
    <n v="1"/>
    <s v="OPREMA ZA RAD - ŠKOLSKA UČILA OSTALO"/>
    <x v="2"/>
    <n v="102580"/>
    <s v="R2"/>
    <s v="SEPARATOR MG."/>
    <s v="01.97"/>
    <s v="KOM"/>
    <n v="1"/>
    <n v="9174.81"/>
    <n v="9174.81"/>
    <n v="0"/>
    <n v="3669.924"/>
    <x v="1"/>
  </r>
  <r>
    <n v="1"/>
    <s v="OPREMA ZA RAD - ŠKOLSKA UČILA OSTALO"/>
    <x v="2"/>
    <n v="102585"/>
    <s v="R2"/>
    <s v="PEĆ EL. LP-08"/>
    <s v="01.97"/>
    <s v="KOM"/>
    <n v="1"/>
    <n v="2354.77"/>
    <n v="2354.77"/>
    <n v="0"/>
    <n v="941.90800000000002"/>
    <x v="1"/>
  </r>
  <r>
    <n v="1"/>
    <s v="OPREMA ZA RAD - ŠKOLSKA UČILA OSTALO"/>
    <x v="2"/>
    <n v="102586"/>
    <s v="R2"/>
    <s v="KLASIFIKATOR SPIRALNI RUČ"/>
    <s v="01.97"/>
    <s v="KOM"/>
    <n v="1"/>
    <n v="7967"/>
    <n v="7967"/>
    <n v="0"/>
    <n v="3186.8"/>
    <x v="1"/>
  </r>
  <r>
    <n v="1"/>
    <s v="OPREMA ZA RAD - ŠKOLSKA UČILA OSTALO"/>
    <x v="2"/>
    <n v="102589"/>
    <s v="R2"/>
    <s v="PLAKALICA"/>
    <s v="01.97"/>
    <s v="KOM"/>
    <n v="1"/>
    <n v="4524.6000000000004"/>
    <n v="4524.6000000000004"/>
    <n v="0"/>
    <n v="1809.8400000000001"/>
    <x v="1"/>
  </r>
  <r>
    <n v="1"/>
    <s v="OPREMA ZA RAD - ŠKOLSKA UČILA OSTALO"/>
    <x v="2"/>
    <n v="102590"/>
    <s v="R2"/>
    <s v="STOL KONCENTRACIJSKI"/>
    <s v="01.97"/>
    <s v="KOM"/>
    <n v="1"/>
    <n v="3886.73"/>
    <n v="3886.73"/>
    <n v="0"/>
    <n v="1554.692"/>
    <x v="1"/>
  </r>
  <r>
    <n v="1"/>
    <s v="OPREMA ZA RAD - ŠKOLSKA UČILA OSTALO"/>
    <x v="2"/>
    <n v="102594"/>
    <s v="R2"/>
    <s v="MLIN PORCULANSKI LAB./PRO"/>
    <s v="01.97"/>
    <s v="KOM"/>
    <n v="1"/>
    <n v="7500"/>
    <n v="7500"/>
    <n v="0"/>
    <n v="3000"/>
    <x v="1"/>
  </r>
  <r>
    <n v="1"/>
    <s v="OPREMA ZA RAD - ŠKOLSKA UČILA OSTALO"/>
    <x v="2"/>
    <n v="102596"/>
    <s v="R2"/>
    <s v="TERMOSTAT ULTRA TIP 15"/>
    <s v="01.97"/>
    <s v="KOM"/>
    <n v="1"/>
    <n v="3433.59"/>
    <n v="3433.59"/>
    <n v="0"/>
    <n v="1373.4360000000001"/>
    <x v="1"/>
  </r>
  <r>
    <n v="1"/>
    <s v="OPREMA ZA RAD - ŠKOLSKA UČILA OSTALO"/>
    <x v="2"/>
    <n v="102597"/>
    <s v="R2"/>
    <s v="VAGA STOLNA"/>
    <s v="01.97"/>
    <s v="KOM"/>
    <n v="1"/>
    <n v="3896.29"/>
    <n v="3896.29"/>
    <n v="0"/>
    <n v="1558.5160000000001"/>
    <x v="1"/>
  </r>
  <r>
    <n v="1"/>
    <s v="OPREMA ZA RAD - ŠKOLSKA UČILA OSTALO"/>
    <x v="2"/>
    <n v="102608"/>
    <s v="R2"/>
    <s v="MJEŠALICA EL. MG."/>
    <s v="01.97"/>
    <s v="KOM"/>
    <n v="1"/>
    <n v="788.85"/>
    <n v="788.85"/>
    <n v="0"/>
    <n v="315.54000000000002"/>
    <x v="1"/>
  </r>
  <r>
    <n v="1"/>
    <s v="OPREMA ZA RAD - ŠKOLSKA UČILA OSTALO"/>
    <x v="2"/>
    <n v="102609"/>
    <s v="R2"/>
    <s v="SITA LAB. RUČNA/PROC."/>
    <s v="01.97"/>
    <s v="KOM"/>
    <n v="1"/>
    <n v="3000"/>
    <n v="3000"/>
    <n v="0"/>
    <n v="1200"/>
    <x v="1"/>
  </r>
  <r>
    <n v="1"/>
    <s v="OPREMA ZA RAD - ŠKOLSKA UČILA OSTALO"/>
    <x v="2"/>
    <n v="102720"/>
    <s v="R2"/>
    <s v="DIZALICA 50t"/>
    <s v="01.97"/>
    <s v="KOM"/>
    <n v="1"/>
    <n v="1625.95"/>
    <n v="1625.95"/>
    <n v="0"/>
    <n v="650.38000000000011"/>
    <x v="1"/>
  </r>
  <r>
    <n v="1"/>
    <s v="OPREMA ZA RAD - ŠKOLSKA UČILA OSTALO"/>
    <x v="2"/>
    <n v="102721"/>
    <s v="R2"/>
    <s v="DIZALICA 50t"/>
    <s v="01.97"/>
    <s v="KOM"/>
    <n v="1"/>
    <n v="1625.95"/>
    <n v="1625.95"/>
    <n v="0"/>
    <n v="650.38000000000011"/>
    <x v="1"/>
  </r>
  <r>
    <n v="1"/>
    <s v="OPREMA ZA RAD - ŠKOLSKA UČILA OSTALO"/>
    <x v="2"/>
    <n v="102722"/>
    <s v="R2"/>
    <s v="URZA PODRŽ.PRITISKA SERVO"/>
    <s v="01.97"/>
    <s v="KOM"/>
    <n v="1"/>
    <n v="10403"/>
    <n v="10403"/>
    <n v="0"/>
    <n v="4161.2"/>
    <x v="1"/>
  </r>
  <r>
    <n v="1"/>
    <s v="OPREMA ZA RAD - ŠKOLSKA UČILA OSTALO"/>
    <x v="2"/>
    <n v="102723"/>
    <s v="R2"/>
    <s v="UREĐAJ LVD SIGNAL SBEL"/>
    <s v="01.97"/>
    <s v="KOM"/>
    <n v="1"/>
    <n v="1800"/>
    <n v="1800"/>
    <n v="0"/>
    <n v="720"/>
    <x v="1"/>
  </r>
  <r>
    <n v="1"/>
    <s v="OPREMA ZA RAD - ŠKOLSKA UČILA OSTALO"/>
    <x v="2"/>
    <n v="102724"/>
    <s v="R2"/>
    <s v="MULTIMETAR DIGITALNI"/>
    <s v="01.97"/>
    <s v="KOM"/>
    <n v="1"/>
    <n v="3508.66"/>
    <n v="3508.66"/>
    <n v="0"/>
    <n v="1403.4639999999999"/>
    <x v="1"/>
  </r>
  <r>
    <n v="1"/>
    <s v="OPREMA ZA RAD - ŠKOLSKA UČILA OSTALO"/>
    <x v="2"/>
    <n v="102725"/>
    <s v="R2"/>
    <s v="DINAMOMETAR"/>
    <s v="01.97"/>
    <s v="KOM"/>
    <n v="1"/>
    <n v="1826.15"/>
    <n v="1826.15"/>
    <n v="0"/>
    <n v="730.46"/>
    <x v="1"/>
  </r>
  <r>
    <n v="1"/>
    <s v="OPREMA ZA RAD - ŠKOLSKA UČILA OSTALO"/>
    <x v="2"/>
    <n v="102726"/>
    <s v="R2"/>
    <s v="UREĐAJ ZA MJ.DEF.LVDT6KAN"/>
    <s v="01.97"/>
    <s v="KOM"/>
    <n v="1"/>
    <n v="3500"/>
    <n v="3500"/>
    <n v="0"/>
    <n v="1400"/>
    <x v="1"/>
  </r>
  <r>
    <n v="1"/>
    <s v="OPREMA ZA RAD - ŠKOLSKA UČILA OSTALO"/>
    <x v="2"/>
    <n v="102730"/>
    <s v="R2"/>
    <s v="DISK DIJAMANTNI D. B."/>
    <s v="01.97"/>
    <s v="KOM"/>
    <n v="1"/>
    <n v="27448.5"/>
    <n v="27448.5"/>
    <n v="0"/>
    <n v="10979.400000000001"/>
    <x v="1"/>
  </r>
  <r>
    <n v="1"/>
    <s v="OPREMA ZA RAD - ŠKOLSKA UČILA OSTALO"/>
    <x v="2"/>
    <n v="102731"/>
    <s v="R2"/>
    <s v="KRUNA DIJAMANTNA"/>
    <s v="01.97"/>
    <s v="KOM"/>
    <n v="1"/>
    <n v="2200.89"/>
    <n v="2200.89"/>
    <n v="0"/>
    <n v="880.35599999999999"/>
    <x v="1"/>
  </r>
  <r>
    <n v="1"/>
    <s v="OPREMA ZA RAD - ŠKOLSKA UČILA OSTALO"/>
    <x v="2"/>
    <n v="102732"/>
    <s v="R2"/>
    <s v="KRUNA DIJAMANTNA"/>
    <s v="01.97"/>
    <s v="KOM"/>
    <n v="1"/>
    <n v="2200.88"/>
    <n v="2200.88"/>
    <n v="0"/>
    <n v="880.35200000000009"/>
    <x v="1"/>
  </r>
  <r>
    <n v="1"/>
    <s v="OPREMA ZA RAD - ŠKOLSKA UČILA OSTALO"/>
    <x v="2"/>
    <n v="102733"/>
    <s v="R2"/>
    <s v="KRUNA DIJAMANTNA"/>
    <s v="01.97"/>
    <s v="KOM"/>
    <n v="1"/>
    <n v="2200.88"/>
    <n v="2200.88"/>
    <n v="0"/>
    <n v="880.35200000000009"/>
    <x v="1"/>
  </r>
  <r>
    <n v="1"/>
    <s v="OPREMA ZA RAD - ŠKOLSKA UČILA OSTALO"/>
    <x v="2"/>
    <n v="102734"/>
    <s v="R2"/>
    <s v="KRUNA DIJAMANTNA"/>
    <s v="01.97"/>
    <s v="KOM"/>
    <n v="1"/>
    <n v="2200.88"/>
    <n v="2200.88"/>
    <n v="0"/>
    <n v="880.35200000000009"/>
    <x v="1"/>
  </r>
  <r>
    <n v="1"/>
    <s v="OPREMA ZA RAD - ŠKOLSKA UČILA OSTALO"/>
    <x v="2"/>
    <n v="102738"/>
    <s v="R2"/>
    <s v="ANALYES SEIZMIČKI"/>
    <s v="01.97"/>
    <s v="KOM"/>
    <n v="1"/>
    <n v="109326.45"/>
    <n v="109326.45"/>
    <n v="0"/>
    <n v="43730.58"/>
    <x v="1"/>
  </r>
  <r>
    <n v="1"/>
    <s v="OPREMA ZA RAD - ŠKOLSKA UČILA OSTALO"/>
    <x v="2"/>
    <n v="102739"/>
    <s v="R2"/>
    <s v="PUMPA HIDRAULIČNA RUČNA"/>
    <s v="01.97"/>
    <s v="KOM"/>
    <n v="1"/>
    <n v="30000"/>
    <n v="30000"/>
    <n v="0"/>
    <n v="12000"/>
    <x v="1"/>
  </r>
  <r>
    <n v="1"/>
    <s v="OPREMA ZA RAD - ŠKOLSKA UČILA OSTALO"/>
    <x v="2"/>
    <n v="102740"/>
    <s v="R2"/>
    <s v="PUMPA HIDRAULIČNA RUČNA"/>
    <s v="01.97"/>
    <s v="KOM"/>
    <n v="1"/>
    <n v="30000"/>
    <n v="30000"/>
    <n v="0"/>
    <n v="12000"/>
    <x v="1"/>
  </r>
  <r>
    <n v="1"/>
    <s v="OPREMA ZA RAD - ŠKOLSKA UČILA OSTALO"/>
    <x v="2"/>
    <n v="102741"/>
    <s v="R2"/>
    <s v="ĆELIJA TRIAKSIJALNA"/>
    <s v="01.97"/>
    <s v="KOM"/>
    <n v="1"/>
    <n v="121962.92"/>
    <n v="121962.92"/>
    <n v="0"/>
    <n v="48785.168000000005"/>
    <x v="1"/>
  </r>
  <r>
    <n v="1"/>
    <s v="OPREMA ZA RAD - ŠKOLSKA UČILA OSTALO"/>
    <x v="2"/>
    <n v="102742"/>
    <s v="R2"/>
    <s v="APARAT ZA SMICANJE"/>
    <s v="01.97"/>
    <s v="KOM"/>
    <n v="1"/>
    <n v="34783.519999999997"/>
    <n v="18075.38"/>
    <n v="16708.14"/>
    <n v="16708.14"/>
    <x v="0"/>
  </r>
  <r>
    <n v="1"/>
    <s v="OPREMA ZA RAD - ŠKOLSKA UČILA OSTALO"/>
    <x v="2"/>
    <n v="102756"/>
    <s v="R2"/>
    <s v="BUŠILICA DIJAMANTNA BOART"/>
    <s v="01.97"/>
    <s v="KOM"/>
    <n v="1"/>
    <n v="5134.05"/>
    <n v="5134.05"/>
    <n v="0"/>
    <n v="2053.6200000000003"/>
    <x v="1"/>
  </r>
  <r>
    <n v="1"/>
    <s v="OPREMA ZA RAD - ŠKOLSKA UČILA OSTALO"/>
    <x v="2"/>
    <n v="102758"/>
    <s v="R2"/>
    <s v="BUŠILICA RUČNA ISKRA 550W"/>
    <s v="01.97"/>
    <s v="KOM"/>
    <n v="1"/>
    <n v="1995.98"/>
    <n v="1995.98"/>
    <n v="0"/>
    <n v="798.39200000000005"/>
    <x v="1"/>
  </r>
  <r>
    <n v="1"/>
    <s v="OPREMA ZA RAD - ŠKOLSKA UČILA OSTALO"/>
    <x v="2"/>
    <n v="102761"/>
    <s v="R2"/>
    <s v="APARAT ZA SMICANJE"/>
    <s v="01.97"/>
    <s v="KOM"/>
    <n v="1"/>
    <n v="4444.6099999999997"/>
    <n v="4444.6099999999997"/>
    <n v="0"/>
    <n v="1777.8440000000001"/>
    <x v="1"/>
  </r>
  <r>
    <n v="1"/>
    <s v="OPREMA ZA RAD - ŠKOLSKA UČILA OSTALO"/>
    <x v="2"/>
    <n v="102762"/>
    <s v="R2"/>
    <s v="KUTIJA METALNA ZA TALOG"/>
    <n v="10.039999999999999"/>
    <s v="KOM"/>
    <n v="1"/>
    <n v="1586"/>
    <n v="1586"/>
    <n v="0"/>
    <n v="634.40000000000009"/>
    <x v="1"/>
  </r>
  <r>
    <n v="1"/>
    <s v="OPREMA ZA RAD - ŠKOLSKA UČILA OSTALO"/>
    <x v="2"/>
    <n v="102763"/>
    <s v="R2"/>
    <s v="MJERAČ KONVERGENCIJE"/>
    <s v="01.97"/>
    <s v="KOM"/>
    <n v="1"/>
    <n v="66818.210000000006"/>
    <n v="66818.210000000006"/>
    <n v="0"/>
    <n v="26727.284000000003"/>
    <x v="1"/>
  </r>
  <r>
    <n v="1"/>
    <s v="OPREMA ZA RAD - ŠKOLSKA UČILA OSTALO"/>
    <x v="2"/>
    <n v="102766"/>
    <s v="R2"/>
    <s v="PREŠA HIDRAULIČKA"/>
    <s v="01.97"/>
    <s v="KOM"/>
    <n v="1"/>
    <n v="57292.800000000003"/>
    <n v="57292.800000000003"/>
    <n v="0"/>
    <n v="22917.120000000003"/>
    <x v="1"/>
  </r>
  <r>
    <n v="1"/>
    <s v="OPREMA ZA RAD - ŠKOLSKA UČILA OSTALO"/>
    <x v="2"/>
    <n v="102771"/>
    <s v="R2"/>
    <s v="BRUSILICA STOLNA ELEKTROK"/>
    <s v="01.97"/>
    <s v="KOM"/>
    <n v="1"/>
    <n v="1730.18"/>
    <n v="1730.18"/>
    <n v="0"/>
    <n v="692.07200000000012"/>
    <x v="1"/>
  </r>
  <r>
    <n v="1"/>
    <s v="OPREMA ZA RAD - ŠKOLSKA UČILA OSTALO"/>
    <x v="2"/>
    <n v="102809"/>
    <s v="R2"/>
    <s v="RADIJATOR ELEKT./PROC."/>
    <s v="01.97"/>
    <s v="KOM"/>
    <n v="1"/>
    <n v="1447.72"/>
    <n v="1447.72"/>
    <n v="0"/>
    <n v="579.08800000000008"/>
    <x v="1"/>
  </r>
  <r>
    <n v="1"/>
    <s v="OPREMA ZA RAD - ŠKOLSKA UČILA OSTALO"/>
    <x v="2"/>
    <n v="102930"/>
    <s v="R2"/>
    <s v="TRANSFOR. ZA MJER./PROC."/>
    <s v="01.97"/>
    <s v="KOM"/>
    <n v="1"/>
    <n v="2000"/>
    <n v="2000"/>
    <n v="0"/>
    <n v="800"/>
    <x v="1"/>
  </r>
  <r>
    <n v="1"/>
    <s v="OPREMA ZA RAD - ŠKOLSKA UČILA OSTALO"/>
    <x v="2"/>
    <n v="102963"/>
    <s v="R2"/>
    <s v="MJERAČ IZOLACIJE MREŽE"/>
    <s v="01.97"/>
    <s v="KOM"/>
    <n v="1"/>
    <n v="900"/>
    <n v="900"/>
    <n v="0"/>
    <n v="360"/>
    <x v="1"/>
  </r>
  <r>
    <n v="1"/>
    <s v="OPREMA ZA RAD - ŠKOLSKA UČILA OSTALO"/>
    <x v="2"/>
    <n v="102984"/>
    <s v="R2"/>
    <s v="BAROLUX"/>
    <s v="01.97"/>
    <s v="KOM"/>
    <n v="1"/>
    <n v="2843.41"/>
    <n v="2843.41"/>
    <n v="0"/>
    <n v="1137.364"/>
    <x v="1"/>
  </r>
  <r>
    <n v="1"/>
    <s v="OPREMA ZA RAD - ŠKOLSKA UČILA OSTALO"/>
    <x v="2"/>
    <n v="102985"/>
    <s v="R2"/>
    <s v="BARALUX"/>
    <s v="01.97"/>
    <s v="KOM"/>
    <n v="1"/>
    <n v="2843.4"/>
    <n v="2843.4"/>
    <n v="0"/>
    <n v="1137.3600000000001"/>
    <x v="1"/>
  </r>
  <r>
    <n v="1"/>
    <s v="OPREMA ZA RAD - ŠKOLSKA UČILA OSTALO"/>
    <x v="2"/>
    <n v="102986"/>
    <s v="R2"/>
    <s v="PSIHROMETAR/PROC."/>
    <s v="01.97"/>
    <s v="KOM"/>
    <n v="1"/>
    <n v="2000"/>
    <n v="2000"/>
    <n v="0"/>
    <n v="800"/>
    <x v="1"/>
  </r>
  <r>
    <n v="1"/>
    <s v="OPREMA ZA RAD - ŠKOLSKA UČILA OSTALO"/>
    <x v="2"/>
    <n v="102987"/>
    <s v="R2"/>
    <s v="PSIHROMETAR/PROC."/>
    <s v="01.97"/>
    <s v="KOM"/>
    <n v="1"/>
    <n v="2000"/>
    <n v="2000"/>
    <n v="0"/>
    <n v="800"/>
    <x v="1"/>
  </r>
  <r>
    <n v="1"/>
    <s v="OPREMA ZA RAD - ŠKOLSKA UČILA OSTALO"/>
    <x v="2"/>
    <n v="102988"/>
    <s v="R2"/>
    <s v="PSIHROMETAR/PROC."/>
    <s v="01.97"/>
    <s v="KOM"/>
    <n v="1"/>
    <n v="2000"/>
    <n v="2000"/>
    <n v="0"/>
    <n v="800"/>
    <x v="1"/>
  </r>
  <r>
    <n v="1"/>
    <s v="OPREMA ZA RAD - ŠKOLSKA UČILA OSTALO"/>
    <x v="2"/>
    <n v="102989"/>
    <s v="R2"/>
    <s v="MIKROMANOMETAR/PROC."/>
    <s v="01.97"/>
    <s v="KOM"/>
    <n v="1"/>
    <n v="3200"/>
    <n v="3200"/>
    <n v="0"/>
    <n v="1280"/>
    <x v="1"/>
  </r>
  <r>
    <n v="1"/>
    <s v="OPREMA ZA RAD - ŠKOLSKA UČILA OSTALO"/>
    <x v="2"/>
    <n v="102990"/>
    <s v="R2"/>
    <s v="MIKROMANOMETAR/PROC."/>
    <s v="01.97"/>
    <s v="KOM"/>
    <n v="1"/>
    <n v="3200"/>
    <n v="3200"/>
    <n v="0"/>
    <n v="1280"/>
    <x v="1"/>
  </r>
  <r>
    <n v="1"/>
    <s v="OPREMA ZA RAD - ŠKOLSKA UČILA OSTALO"/>
    <x v="2"/>
    <n v="103028"/>
    <s v="R2"/>
    <s v="PROJEKCIJSKO PLATNO ZIDNO"/>
    <s v="01.00"/>
    <s v="KOM"/>
    <n v="1"/>
    <n v="2623"/>
    <n v="2623"/>
    <n v="0"/>
    <n v="1049.2"/>
    <x v="1"/>
  </r>
  <r>
    <n v="1"/>
    <s v="OPREMA ZA RAD - ŠKOLSKA UČILA OSTALO"/>
    <x v="2"/>
    <n v="103054"/>
    <s v="R2"/>
    <s v="PSIHROMETAR/PROC."/>
    <s v="01.97"/>
    <s v="KOM"/>
    <n v="1"/>
    <n v="1000"/>
    <n v="1000"/>
    <n v="0"/>
    <n v="400"/>
    <x v="1"/>
  </r>
  <r>
    <n v="1"/>
    <s v="OPREMA ZA RAD - ŠKOLSKA UČILA OSTALO"/>
    <x v="2"/>
    <n v="103078"/>
    <s v="R2"/>
    <s v="PUMPA EL."/>
    <s v="01.97"/>
    <s v="KOM"/>
    <n v="1"/>
    <n v="36768.449999999997"/>
    <n v="36768.449999999997"/>
    <n v="0"/>
    <n v="14707.38"/>
    <x v="1"/>
  </r>
  <r>
    <n v="1"/>
    <s v="OPREMA ZA RAD - ŠKOLSKA UČILA OSTALO"/>
    <x v="2"/>
    <n v="103079"/>
    <s v="R2"/>
    <s v="PILA ZA KAMEN ROTO-SET II"/>
    <s v="01.97"/>
    <s v="KOM"/>
    <n v="1"/>
    <n v="9249.26"/>
    <n v="9249.26"/>
    <n v="0"/>
    <n v="3699.7040000000002"/>
    <x v="1"/>
  </r>
  <r>
    <n v="1"/>
    <s v="OPREMA ZA RAD - ŠKOLSKA UČILA OSTALO"/>
    <x v="2"/>
    <n v="103086"/>
    <s v="R2"/>
    <s v="BRUSILICA KUTNA"/>
    <s v="01.97"/>
    <s v="KOM"/>
    <n v="1"/>
    <n v="1902.53"/>
    <n v="1902.53"/>
    <n v="0"/>
    <n v="761.01200000000006"/>
    <x v="1"/>
  </r>
  <r>
    <n v="1"/>
    <s v="OPREMA ZA RAD - ŠKOLSKA UČILA OSTALO"/>
    <x v="2"/>
    <n v="103087"/>
    <s v="R2"/>
    <s v="BUŠILICA RUČNA/PROC."/>
    <s v="01.97"/>
    <s v="KOM"/>
    <n v="1"/>
    <n v="1414.38"/>
    <n v="1414.38"/>
    <n v="0"/>
    <n v="565.75200000000007"/>
    <x v="1"/>
  </r>
  <r>
    <n v="1"/>
    <s v="OPREMA ZA RAD - ŠKOLSKA UČILA OSTALO"/>
    <x v="2"/>
    <n v="103089"/>
    <s v="R2"/>
    <s v="UREĐ.ZA ISP.OTPORA VRTNJE"/>
    <s v="01.97"/>
    <s v="KOM"/>
    <n v="1"/>
    <n v="31000"/>
    <n v="31000"/>
    <n v="0"/>
    <n v="12400"/>
    <x v="1"/>
  </r>
  <r>
    <n v="1"/>
    <s v="OPREMA ZA RAD - ŠKOLSKA UČILA OSTALO"/>
    <x v="2"/>
    <n v="103090"/>
    <s v="R2"/>
    <s v="UREĐ.ZA ISP.SKOŠENJAS KRA"/>
    <s v="01.97"/>
    <s v="KOM"/>
    <n v="1"/>
    <n v="54375"/>
    <n v="36569.01"/>
    <n v="17805.990000000002"/>
    <n v="21750"/>
    <x v="1"/>
  </r>
  <r>
    <n v="1"/>
    <s v="OPREMA ZA RAD - ŠKOLSKA UČILA OSTALO"/>
    <x v="2"/>
    <n v="103091"/>
    <s v="R2"/>
    <s v="UREĐ.ZA ISP.SILE POTREBNE"/>
    <s v="01.97"/>
    <s v="KOM"/>
    <n v="1"/>
    <n v="19600"/>
    <n v="19600"/>
    <n v="0"/>
    <n v="7840"/>
    <x v="1"/>
  </r>
  <r>
    <n v="1"/>
    <s v="OPREMA ZA RAD - ŠKOLSKA UČILA OSTALO"/>
    <x v="2"/>
    <n v="103093"/>
    <s v="R2"/>
    <s v="KIDALICA"/>
    <s v="01.97"/>
    <s v="KOM"/>
    <n v="1"/>
    <n v="17503.25"/>
    <n v="17503.25"/>
    <n v="0"/>
    <n v="7001.3"/>
    <x v="1"/>
  </r>
  <r>
    <n v="1"/>
    <s v="OPREMA ZA RAD - ŠKOLSKA UČILA OSTALO"/>
    <x v="2"/>
    <n v="103097"/>
    <s v="R2"/>
    <s v="STALAK ZA BUŠILICU/PROC."/>
    <s v="01.97"/>
    <s v="KOM"/>
    <n v="1"/>
    <n v="800"/>
    <n v="800"/>
    <n v="0"/>
    <n v="320"/>
    <x v="1"/>
  </r>
  <r>
    <n v="1"/>
    <s v="OPREMA ZA RAD - ŠKOLSKA UČILA OSTALO"/>
    <x v="2"/>
    <n v="103101"/>
    <s v="R2"/>
    <s v="MIKROSKOP"/>
    <s v="01.97"/>
    <s v="KOM"/>
    <n v="1"/>
    <n v="3274.22"/>
    <n v="3274.22"/>
    <n v="0"/>
    <n v="1309.6880000000001"/>
    <x v="1"/>
  </r>
  <r>
    <n v="1"/>
    <s v="OPREMA ZA RAD - ŠKOLSKA UČILA OSTALO"/>
    <x v="2"/>
    <n v="103103"/>
    <s v="R2"/>
    <s v="UREĐ. ZA ISPIT. TORZIJOM"/>
    <s v="01.97"/>
    <s v="KOM"/>
    <n v="1"/>
    <n v="1321.08"/>
    <n v="1321.08"/>
    <n v="0"/>
    <n v="528.43200000000002"/>
    <x v="1"/>
  </r>
  <r>
    <n v="1"/>
    <s v="OPREMA ZA RAD - ŠKOLSKA UČILA OSTALO"/>
    <x v="2"/>
    <n v="103104"/>
    <s v="R2"/>
    <s v="UREĐAJ ZA ISPITIV. PREVIJ"/>
    <s v="01.97"/>
    <s v="KOM"/>
    <n v="1"/>
    <n v="1499.37"/>
    <n v="1499.37"/>
    <n v="0"/>
    <n v="599.74799999999993"/>
    <x v="1"/>
  </r>
  <r>
    <n v="1"/>
    <s v="OPREMA ZA RAD - ŠKOLSKA UČILA OSTALO"/>
    <x v="2"/>
    <n v="103129"/>
    <s v="R2"/>
    <s v="KOLICA /PROC."/>
    <s v="01.97"/>
    <s v="KOM"/>
    <n v="1"/>
    <n v="1531"/>
    <n v="1531"/>
    <n v="0"/>
    <n v="612.4"/>
    <x v="1"/>
  </r>
  <r>
    <n v="1"/>
    <s v="OPREMA ZA RAD - ŠKOLSKA UČILA OSTALO"/>
    <x v="2"/>
    <n v="103136"/>
    <s v="R2"/>
    <s v="UREĐAJ ZA VLAČNO OPTEREČ."/>
    <s v="01.97"/>
    <s v="KOM"/>
    <n v="1"/>
    <n v="1048.6500000000001"/>
    <n v="1048.6500000000001"/>
    <n v="0"/>
    <n v="419.46000000000004"/>
    <x v="1"/>
  </r>
  <r>
    <n v="1"/>
    <s v="OPREMA ZA RAD - ŠKOLSKA UČILA OSTALO"/>
    <x v="2"/>
    <n v="103137"/>
    <s v="R2"/>
    <s v="FOTOELASTIČNI UREĐAJ/PROC"/>
    <s v="01.97"/>
    <s v="KOM"/>
    <n v="1"/>
    <n v="5000"/>
    <n v="5000"/>
    <n v="0"/>
    <n v="2000"/>
    <x v="1"/>
  </r>
  <r>
    <n v="1"/>
    <s v="OPREMA ZA RAD - ŠKOLSKA UČILA OSTALO"/>
    <x v="2"/>
    <n v="103138"/>
    <s v="R2"/>
    <s v="BRUSILICA STOLNA/PROC."/>
    <s v="01.97"/>
    <s v="KOM"/>
    <n v="1"/>
    <n v="1730.18"/>
    <n v="1730.18"/>
    <n v="0"/>
    <n v="692.07200000000012"/>
    <x v="1"/>
  </r>
  <r>
    <n v="1"/>
    <s v="OPREMA ZA RAD - ŠKOLSKA UČILA OSTALO"/>
    <x v="2"/>
    <n v="103139"/>
    <s v="R2"/>
    <s v="BUŠILICA STOLNA"/>
    <s v="01.97"/>
    <s v="KOM"/>
    <n v="1"/>
    <n v="1420.07"/>
    <n v="1420.07"/>
    <n v="0"/>
    <n v="568.02800000000002"/>
    <x v="1"/>
  </r>
  <r>
    <n v="1"/>
    <s v="OPREMA ZA RAD - ŠKOLSKA UČILA OSTALO"/>
    <x v="2"/>
    <n v="103140"/>
    <s v="R2"/>
    <s v="TOKARSKI STROJ"/>
    <s v="01.97"/>
    <s v="KOM"/>
    <n v="1"/>
    <n v="8608.34"/>
    <n v="8608.34"/>
    <n v="0"/>
    <n v="3443.3360000000002"/>
    <x v="1"/>
  </r>
  <r>
    <n v="1"/>
    <s v="OPREMA ZA RAD - ŠKOLSKA UČILA OSTALO"/>
    <x v="2"/>
    <n v="103209"/>
    <s v="R2"/>
    <s v="MIKROSKOP DINO-LITE PRO13"/>
    <s v="07.12"/>
    <s v="KOM"/>
    <n v="1"/>
    <n v="3287.74"/>
    <n v="1815.12"/>
    <n v="1472.62"/>
    <n v="1472.62"/>
    <x v="0"/>
  </r>
  <r>
    <n v="1"/>
    <s v="OPREMA ZA RAD - ŠKOLSKA UČILA OSTALO"/>
    <x v="2"/>
    <n v="103310"/>
    <s v="R2"/>
    <s v="GRAFOSKOP 3M"/>
    <s v="03.02"/>
    <s v="KOM"/>
    <n v="1"/>
    <n v="4144.62"/>
    <n v="4144.62"/>
    <n v="0"/>
    <n v="1657.848"/>
    <x v="1"/>
  </r>
  <r>
    <n v="1"/>
    <s v="OPREMA ZA RAD - ŠKOLSKA UČILA OSTALO"/>
    <x v="2"/>
    <n v="103404"/>
    <s v="R2"/>
    <s v="HLADNJAK"/>
    <s v="01.97"/>
    <s v="KOM"/>
    <n v="1"/>
    <n v="2420.77"/>
    <n v="2420.77"/>
    <n v="0"/>
    <n v="968.30799999999999"/>
    <x v="1"/>
  </r>
  <r>
    <n v="1"/>
    <s v="OPREMA ZA RAD - ŠKOLSKA UČILA OSTALO"/>
    <x v="2"/>
    <n v="103405"/>
    <s v="R2"/>
    <s v="PH - METAR"/>
    <s v="01.97"/>
    <s v="KOM"/>
    <n v="1"/>
    <n v="26717.43"/>
    <n v="26717.43"/>
    <n v="0"/>
    <n v="10686.972000000002"/>
    <x v="1"/>
  </r>
  <r>
    <n v="1"/>
    <s v="OPREMA ZA RAD - ŠKOLSKA UČILA OSTALO"/>
    <x v="2"/>
    <n v="103441"/>
    <s v="R2"/>
    <s v="PREKIDAČ KANALNI"/>
    <s v="01.97"/>
    <s v="KOM"/>
    <n v="1"/>
    <n v="23389.84"/>
    <n v="23389.84"/>
    <n v="0"/>
    <n v="9355.9359999999997"/>
    <x v="1"/>
  </r>
  <r>
    <n v="1"/>
    <s v="OPREMA ZA RAD - ŠKOLSKA UČILA OSTALO"/>
    <x v="2"/>
    <n v="103534"/>
    <s v="R2"/>
    <s v="PH-METAR S ULTRA-K STAK."/>
    <s v="06.02"/>
    <s v="KOM"/>
    <n v="1"/>
    <n v="10845.8"/>
    <n v="10845.8"/>
    <n v="0"/>
    <n v="4338.32"/>
    <x v="1"/>
  </r>
  <r>
    <n v="1"/>
    <s v="OPREMA ZA RAD - ŠKOLSKA UČILA OSTALO"/>
    <x v="2"/>
    <n v="103960"/>
    <s v="G9"/>
    <s v="TV SAMSUNG+ANTENA"/>
    <s v="06.97"/>
    <s v="KOM"/>
    <n v="1"/>
    <n v="6429.19"/>
    <n v="6429.19"/>
    <n v="0"/>
    <n v="2571.6759999999999"/>
    <x v="1"/>
  </r>
  <r>
    <n v="1"/>
    <s v="OPREMA ZA RAD - ŠKOLSKA UČILA OSTALO"/>
    <x v="2"/>
    <n v="103961"/>
    <s v="G9"/>
    <s v="PROJEKC.PLATNO ZIDNO ELEK"/>
    <s v="05.04"/>
    <s v="KOM"/>
    <n v="1"/>
    <n v="5637.62"/>
    <n v="5637.62"/>
    <n v="0"/>
    <n v="2255.0480000000002"/>
    <x v="1"/>
  </r>
  <r>
    <n v="1"/>
    <s v="OPREMA ZA RAD - ŠKOLSKA UČILA OSTALO"/>
    <x v="2"/>
    <n v="103965"/>
    <s v="G9"/>
    <s v="GRAFOSKOP F44"/>
    <n v="12.97"/>
    <s v="KOM"/>
    <n v="1"/>
    <n v="3900"/>
    <n v="3900"/>
    <n v="0"/>
    <n v="1560"/>
    <x v="1"/>
  </r>
  <r>
    <n v="1"/>
    <s v="OPREMA ZA RAD - ŠKOLSKA UČILA OSTALO"/>
    <x v="2"/>
    <n v="104118"/>
    <s v="G1"/>
    <s v="STOL S BRUS. PLOČ. ZA POL"/>
    <s v="01.97"/>
    <s v="KOM"/>
    <n v="1"/>
    <n v="2168.31"/>
    <n v="2168.31"/>
    <n v="0"/>
    <n v="867.32400000000007"/>
    <x v="1"/>
  </r>
  <r>
    <n v="1"/>
    <s v="OPREMA ZA RAD - ŠKOLSKA UČILA OSTALO"/>
    <x v="2"/>
    <n v="104129"/>
    <s v="G9"/>
    <s v="KOMPAS BREINHAPUT"/>
    <s v="02.06"/>
    <s v="KOM"/>
    <n v="1"/>
    <n v="8351.76"/>
    <n v="8351.76"/>
    <n v="0"/>
    <n v="3340.7040000000002"/>
    <x v="1"/>
  </r>
  <r>
    <n v="1"/>
    <s v="OPREMA ZA RAD - ŠKOLSKA UČILA OSTALO"/>
    <x v="2"/>
    <n v="104171"/>
    <s v="G9"/>
    <s v="TELETOP REISS S NOGARIMA"/>
    <s v="01.97"/>
    <s v="KOM"/>
    <n v="1"/>
    <n v="1924.43"/>
    <n v="1924.43"/>
    <n v="0"/>
    <n v="769.77200000000005"/>
    <x v="1"/>
  </r>
  <r>
    <n v="1"/>
    <s v="OPREMA ZA RAD - ŠKOLSKA UČILA OSTALO"/>
    <x v="2"/>
    <n v="104198"/>
    <s v="G9"/>
    <s v="STEREOSKOP SPIEGL SLS-2"/>
    <s v="01.97"/>
    <s v="KOM"/>
    <n v="1"/>
    <n v="1799.94"/>
    <n v="1799.94"/>
    <n v="0"/>
    <n v="719.97600000000011"/>
    <x v="1"/>
  </r>
  <r>
    <n v="1"/>
    <s v="OPREMA ZA RAD - ŠKOLSKA UČILA OSTALO"/>
    <x v="2"/>
    <n v="104262"/>
    <s v="G9"/>
    <s v="PROJEKTOR HITACHI LCD"/>
    <s v="03.02"/>
    <s v="KOM"/>
    <n v="1"/>
    <n v="35990"/>
    <n v="35990"/>
    <n v="0"/>
    <n v="14396"/>
    <x v="1"/>
  </r>
  <r>
    <n v="1"/>
    <s v="OPREMA ZA RAD - ŠKOLSKA UČILA OSTALO"/>
    <x v="2"/>
    <n v="104309"/>
    <s v="G9"/>
    <s v="PLOČA ŠKOLSKA 400X120"/>
    <n v="10.98"/>
    <s v="KOM"/>
    <n v="1"/>
    <n v="5953.6"/>
    <n v="5953.6"/>
    <n v="0"/>
    <n v="2381.44"/>
    <x v="1"/>
  </r>
  <r>
    <n v="1"/>
    <s v="OPREMA ZA RAD - ŠKOLSKA UČILA OSTALO"/>
    <x v="2"/>
    <n v="104310"/>
    <s v="G9"/>
    <s v="PROJEKCIONO PLATNO"/>
    <s v="09.97"/>
    <s v="KOM"/>
    <n v="1"/>
    <n v="2127"/>
    <n v="2127"/>
    <n v="0"/>
    <n v="850.80000000000007"/>
    <x v="1"/>
  </r>
  <r>
    <n v="1"/>
    <s v="OPREMA ZA RAD - ŠKOLSKA UČILA OSTALO"/>
    <x v="2"/>
    <n v="104313"/>
    <s v="G9"/>
    <s v="GRAFOSKOP PORTABL ISKRA"/>
    <s v="01.97"/>
    <s v="KOM"/>
    <n v="1"/>
    <n v="1648.68"/>
    <n v="1648.68"/>
    <n v="0"/>
    <n v="659.47200000000009"/>
    <x v="1"/>
  </r>
  <r>
    <n v="1"/>
    <s v="OPREMA ZA RAD - ŠKOLSKA UČILA OSTALO"/>
    <x v="2"/>
    <n v="104314"/>
    <s v="G9"/>
    <s v="GRAFOSKOP PRENOSNI N-150"/>
    <s v="01.97"/>
    <s v="KOM"/>
    <n v="1"/>
    <n v="958.4"/>
    <n v="958.4"/>
    <n v="0"/>
    <n v="383.36"/>
    <x v="1"/>
  </r>
  <r>
    <n v="1"/>
    <s v="OPREMA ZA RAD - ŠKOLSKA UČILA OSTALO"/>
    <x v="2"/>
    <n v="104328"/>
    <s v="G9"/>
    <s v="PROJEKCIJSKO PLATNO ZIDNO"/>
    <s v="03.02"/>
    <s v="KOM"/>
    <n v="1"/>
    <n v="854"/>
    <n v="854"/>
    <n v="0"/>
    <n v="341.6"/>
    <x v="1"/>
  </r>
  <r>
    <n v="1"/>
    <s v="OPREMA ZA RAD - ŠKOLSKA UČILA OSTALO"/>
    <x v="2"/>
    <n v="104333"/>
    <s v="G9"/>
    <s v="GRAFOSKOP/HP-A11 QLC"/>
    <s v="07.00"/>
    <s v="KOM"/>
    <n v="1"/>
    <n v="2805"/>
    <n v="2805"/>
    <n v="0"/>
    <n v="1122"/>
    <x v="1"/>
  </r>
  <r>
    <n v="1"/>
    <s v="OPREMA ZA RAD - ŠKOLSKA UČILA OSTALO"/>
    <x v="2"/>
    <n v="104425"/>
    <s v="G9"/>
    <s v="KOMPAS BREINHAPUT"/>
    <s v="02.06"/>
    <s v="KOM"/>
    <n v="1"/>
    <n v="8351.76"/>
    <n v="8351.76"/>
    <n v="0"/>
    <n v="3340.7040000000002"/>
    <x v="1"/>
  </r>
  <r>
    <n v="1"/>
    <s v="OPREMA ZA RAD - ŠKOLSKA UČILA OSTALO"/>
    <x v="2"/>
    <n v="104549"/>
    <s v="G9"/>
    <s v="NAPA ZA LAB. STOL 85"/>
    <s v="01.97"/>
    <s v="KOM"/>
    <n v="1"/>
    <n v="3235.26"/>
    <n v="3235.26"/>
    <n v="0"/>
    <n v="1294.1040000000003"/>
    <x v="1"/>
  </r>
  <r>
    <n v="1"/>
    <s v="OPREMA ZA RAD - ŠKOLSKA UČILA OSTALO"/>
    <x v="2"/>
    <n v="104551"/>
    <s v="G9"/>
    <s v="PULT LABORATORIJSKI"/>
    <s v="01.97"/>
    <s v="KOM"/>
    <n v="1"/>
    <n v="2230.41"/>
    <n v="2230.41"/>
    <n v="0"/>
    <n v="892.16399999999999"/>
    <x v="1"/>
  </r>
  <r>
    <n v="1"/>
    <s v="OPREMA ZA RAD - ŠKOLSKA UČILA OSTALO"/>
    <x v="2"/>
    <n v="104552"/>
    <s v="G9"/>
    <s v="PULT LABORATORIJSKI"/>
    <s v="01.97"/>
    <s v="KOM"/>
    <n v="1"/>
    <n v="2230.41"/>
    <n v="2230.41"/>
    <n v="0"/>
    <n v="892.16399999999999"/>
    <x v="1"/>
  </r>
  <r>
    <n v="1"/>
    <s v="OPREMA ZA RAD - ŠKOLSKA UČILA OSTALO"/>
    <x v="2"/>
    <n v="104554"/>
    <s v="G9"/>
    <s v="MIKROSKOP TRINOKULARNI ST"/>
    <s v="01.11"/>
    <s v="KOM"/>
    <n v="1"/>
    <n v="15898.51"/>
    <n v="11758.25"/>
    <n v="4140.26"/>
    <n v="6359.4040000000005"/>
    <x v="1"/>
  </r>
  <r>
    <n v="1"/>
    <s v="OPREMA ZA RAD - ŠKOLSKA UČILA OSTALO"/>
    <x v="2"/>
    <n v="104555"/>
    <s v="G9"/>
    <s v="STEREOMIKROSKOP CARL ZEIS"/>
    <s v="01.97"/>
    <s v="KOM"/>
    <n v="1"/>
    <n v="5653.95"/>
    <n v="5653.95"/>
    <n v="0"/>
    <n v="2261.58"/>
    <x v="1"/>
  </r>
  <r>
    <n v="1"/>
    <s v="OPREMA ZA RAD - ŠKOLSKA UČILA OSTALO"/>
    <x v="2"/>
    <n v="104571"/>
    <s v="G9"/>
    <s v="POINT APARAT LOHD TESTA"/>
    <s v="01.97"/>
    <s v="KOM"/>
    <n v="1"/>
    <n v="3200.05"/>
    <n v="3200.05"/>
    <n v="0"/>
    <n v="1280.0200000000002"/>
    <x v="1"/>
  </r>
  <r>
    <n v="1"/>
    <s v="OPREMA ZA RAD - ŠKOLSKA UČILA OSTALO"/>
    <x v="2"/>
    <n v="104573"/>
    <s v="G9"/>
    <s v="MODEL SIMULACIJE TOKA POD"/>
    <s v="04.09"/>
    <s v="KOM"/>
    <n v="1"/>
    <n v="5025.01"/>
    <n v="4815.66"/>
    <n v="209.35"/>
    <n v="2010.0040000000001"/>
    <x v="1"/>
  </r>
  <r>
    <n v="1"/>
    <s v="OPREMA ZA RAD - ŠKOLSKA UČILA OSTALO"/>
    <x v="2"/>
    <n v="104595"/>
    <s v="G9"/>
    <s v="INST. ZA INŽ. GEOL. ISTRA"/>
    <s v="01.97"/>
    <s v="KOM"/>
    <n v="1"/>
    <n v="41303.06"/>
    <n v="41303.06"/>
    <n v="0"/>
    <n v="16521.223999999998"/>
    <x v="1"/>
  </r>
  <r>
    <n v="1"/>
    <s v="OPREMA ZA RAD - ŠKOLSKA UČILA OSTALO"/>
    <x v="2"/>
    <n v="104600"/>
    <s v="G9"/>
    <s v="KOMPAS GEOLOŠKI"/>
    <n v="12.14"/>
    <s v="KOM"/>
    <n v="1"/>
    <n v="4375.18"/>
    <n v="1093.8"/>
    <n v="3281.38"/>
    <n v="3281.38"/>
    <x v="0"/>
  </r>
  <r>
    <n v="1"/>
    <s v="OPREMA ZA RAD - ŠKOLSKA UČILA OSTALO"/>
    <x v="2"/>
    <n v="104608"/>
    <s v="G9"/>
    <s v="KOMPAS BREINHAPUT"/>
    <s v="02.06"/>
    <s v="KOM"/>
    <n v="1"/>
    <n v="8351.76"/>
    <n v="8351.76"/>
    <n v="0"/>
    <n v="3340.7040000000002"/>
    <x v="1"/>
  </r>
  <r>
    <n v="1"/>
    <s v="OPREMA ZA RAD - ŠKOLSKA UČILA OSTALO"/>
    <x v="2"/>
    <n v="104740"/>
    <s v="G9"/>
    <s v="KOMPAS BRUNTON TRANSIT"/>
    <s v="05.07"/>
    <s v="KOM"/>
    <n v="1"/>
    <n v="2308.2399999999998"/>
    <n v="2308.2399999999998"/>
    <n v="0"/>
    <n v="923.29599999999994"/>
    <x v="1"/>
  </r>
  <r>
    <n v="1"/>
    <s v="OPREMA ZA RAD - ŠKOLSKA UČILA OSTALO"/>
    <x v="2"/>
    <n v="104741"/>
    <s v="G9"/>
    <s v="KOMPAS BRUNTON TRANSIT"/>
    <s v="05.07"/>
    <s v="KOM"/>
    <n v="1"/>
    <n v="2308.2399999999998"/>
    <n v="2308.2399999999998"/>
    <n v="0"/>
    <n v="923.29599999999994"/>
    <x v="1"/>
  </r>
  <r>
    <n v="1"/>
    <s v="OPREMA ZA RAD - ŠKOLSKA UČILA OSTALO"/>
    <x v="2"/>
    <n v="104742"/>
    <s v="G9"/>
    <s v="KOMPAS BRUNTON TRANSIT"/>
    <s v="05.07"/>
    <s v="KOM"/>
    <n v="1"/>
    <n v="2308.2399999999998"/>
    <n v="2308.2399999999998"/>
    <n v="0"/>
    <n v="923.29599999999994"/>
    <x v="1"/>
  </r>
  <r>
    <n v="1"/>
    <s v="OPREMA ZA RAD - ŠKOLSKA UČILA OSTALO"/>
    <x v="2"/>
    <n v="104743"/>
    <s v="G9"/>
    <s v="KOMPAS BRUNTON TRANSIT"/>
    <s v="05.07"/>
    <s v="KOM"/>
    <n v="1"/>
    <n v="2308.2399999999998"/>
    <n v="2308.2399999999998"/>
    <n v="0"/>
    <n v="923.29599999999994"/>
    <x v="1"/>
  </r>
  <r>
    <n v="1"/>
    <s v="OPREMA ZA RAD - ŠKOLSKA UČILA OSTALO"/>
    <x v="2"/>
    <n v="104744"/>
    <s v="G9"/>
    <s v="KOMPAS BRUNTON TRANSIT"/>
    <s v="05.07"/>
    <s v="KOM"/>
    <n v="1"/>
    <n v="2308.2399999999998"/>
    <n v="2308.2399999999998"/>
    <n v="0"/>
    <n v="923.29599999999994"/>
    <x v="1"/>
  </r>
  <r>
    <n v="1"/>
    <s v="OPREMA ZA RAD - ŠKOLSKA UČILA OSTALO"/>
    <x v="2"/>
    <n v="104745"/>
    <s v="G9"/>
    <s v="KOMPAS Breithaupt-GEKOM"/>
    <n v="12.04"/>
    <s v="KOM"/>
    <n v="1"/>
    <n v="3612.42"/>
    <n v="3612.42"/>
    <n v="0"/>
    <n v="1444.9680000000001"/>
    <x v="1"/>
  </r>
  <r>
    <n v="1"/>
    <s v="OPREMA ZA RAD - ŠKOLSKA UČILA OSTALO"/>
    <x v="2"/>
    <n v="104746"/>
    <s v="G9"/>
    <s v="KOMPAS Breithaupt-GEKOM"/>
    <n v="12.04"/>
    <s v="KOM"/>
    <n v="1"/>
    <n v="3612.42"/>
    <n v="3612.42"/>
    <n v="0"/>
    <n v="1444.9680000000001"/>
    <x v="1"/>
  </r>
  <r>
    <n v="1"/>
    <s v="OPREMA ZA RAD - ŠKOLSKA UČILA OSTALO"/>
    <x v="2"/>
    <n v="104747"/>
    <s v="G9"/>
    <s v="KOMPAS Breithaupt-GEKOM"/>
    <n v="12.04"/>
    <s v="KOM"/>
    <n v="1"/>
    <n v="3612.42"/>
    <n v="3612.42"/>
    <n v="0"/>
    <n v="1444.9680000000001"/>
    <x v="1"/>
  </r>
  <r>
    <n v="1"/>
    <s v="OPREMA ZA RAD - ŠKOLSKA UČILA OSTALO"/>
    <x v="2"/>
    <n v="104748"/>
    <s v="G9"/>
    <s v="KOMPAS Breithaupt-GEKOM"/>
    <n v="12.04"/>
    <s v="KOM"/>
    <n v="1"/>
    <n v="3612.42"/>
    <n v="3612.42"/>
    <n v="0"/>
    <n v="1444.9680000000001"/>
    <x v="1"/>
  </r>
  <r>
    <n v="1"/>
    <s v="OPREMA ZA RAD - ŠKOLSKA UČILA OSTALO"/>
    <x v="2"/>
    <n v="104749"/>
    <s v="G9"/>
    <s v="KOMPAS Breithaupt-GEKOM"/>
    <n v="12.04"/>
    <s v="KOM"/>
    <n v="1"/>
    <n v="3612.42"/>
    <n v="3612.42"/>
    <n v="0"/>
    <n v="1444.9680000000001"/>
    <x v="1"/>
  </r>
  <r>
    <n v="1"/>
    <s v="OPREMA ZA RAD - ŠKOLSKA UČILA OSTALO"/>
    <x v="2"/>
    <n v="104750"/>
    <s v="G9"/>
    <s v="KOMPAS Breithaupt-GEKOM"/>
    <n v="12.04"/>
    <s v="KOM"/>
    <n v="1"/>
    <n v="3612.42"/>
    <n v="3612.42"/>
    <n v="0"/>
    <n v="1444.9680000000001"/>
    <x v="1"/>
  </r>
  <r>
    <n v="1"/>
    <s v="OPREMA ZA RAD - ŠKOLSKA UČILA OSTALO"/>
    <x v="2"/>
    <n v="104751"/>
    <s v="G9"/>
    <s v="KOMPAS Breithaupt-GEKOM"/>
    <n v="12.04"/>
    <s v="KOM"/>
    <n v="1"/>
    <n v="3612.42"/>
    <n v="3612.42"/>
    <n v="0"/>
    <n v="1444.9680000000001"/>
    <x v="1"/>
  </r>
  <r>
    <n v="1"/>
    <s v="OPREMA ZA RAD - ŠKOLSKA UČILA OSTALO"/>
    <x v="2"/>
    <n v="104752"/>
    <s v="G9"/>
    <s v="KOMPAS Breithaupt-GEKOM"/>
    <n v="12.04"/>
    <s v="KOM"/>
    <n v="1"/>
    <n v="3612.42"/>
    <n v="3612.42"/>
    <n v="0"/>
    <n v="1444.9680000000001"/>
    <x v="1"/>
  </r>
  <r>
    <n v="1"/>
    <s v="OPREMA ZA RAD - ŠKOLSKA UČILA OSTALO"/>
    <x v="2"/>
    <n v="104753"/>
    <s v="G9"/>
    <s v="KOMPAS Breithaupt-GEKOM"/>
    <n v="12.04"/>
    <s v="KOM"/>
    <n v="1"/>
    <n v="3612.42"/>
    <n v="3612.42"/>
    <n v="0"/>
    <n v="1444.9680000000001"/>
    <x v="1"/>
  </r>
  <r>
    <n v="1"/>
    <s v="OPREMA ZA RAD - ŠKOLSKA UČILA OSTALO"/>
    <x v="2"/>
    <n v="104754"/>
    <s v="G9"/>
    <s v="STEREOMIKROSKOP PZO- MST"/>
    <s v="01.97"/>
    <s v="KOM"/>
    <n v="1"/>
    <n v="5557.46"/>
    <n v="5557.46"/>
    <n v="0"/>
    <n v="2222.9839999999999"/>
    <x v="1"/>
  </r>
  <r>
    <n v="1"/>
    <s v="OPREMA ZA RAD - ŠKOLSKA UČILA OSTALO"/>
    <x v="2"/>
    <n v="104756"/>
    <s v="G9"/>
    <s v="MIKROSKOP MEOPTA"/>
    <s v="01.97"/>
    <s v="KOM"/>
    <n v="1"/>
    <n v="1079.3699999999999"/>
    <n v="1079.3699999999999"/>
    <n v="0"/>
    <n v="431.74799999999999"/>
    <x v="1"/>
  </r>
  <r>
    <n v="1"/>
    <s v="OPREMA ZA RAD - ŠKOLSKA UČILA OSTALO"/>
    <x v="2"/>
    <n v="104757"/>
    <s v="G9"/>
    <s v="MIKROSKOP MEOPTA"/>
    <s v="01.97"/>
    <s v="KOM"/>
    <n v="1"/>
    <n v="1079.3699999999999"/>
    <n v="1079.3699999999999"/>
    <n v="0"/>
    <n v="431.74799999999999"/>
    <x v="1"/>
  </r>
  <r>
    <n v="1"/>
    <s v="OPREMA ZA RAD - ŠKOLSKA UČILA OSTALO"/>
    <x v="2"/>
    <n v="104758"/>
    <s v="G9"/>
    <s v="MIKROSKOP MEOPTA"/>
    <s v="01.97"/>
    <s v="KOM"/>
    <n v="1"/>
    <n v="1079.3699999999999"/>
    <n v="1079.3699999999999"/>
    <n v="0"/>
    <n v="431.74799999999999"/>
    <x v="1"/>
  </r>
  <r>
    <n v="1"/>
    <s v="OPREMA ZA RAD - ŠKOLSKA UČILA OSTALO"/>
    <x v="2"/>
    <n v="104759"/>
    <s v="G9"/>
    <s v="STEREOMIKROSKOPREICHERT"/>
    <s v="01.97"/>
    <s v="KOM"/>
    <n v="1"/>
    <n v="3527.79"/>
    <n v="3527.79"/>
    <n v="0"/>
    <n v="1411.116"/>
    <x v="1"/>
  </r>
  <r>
    <n v="1"/>
    <s v="OPREMA ZA RAD - ŠKOLSKA UČILA OSTALO"/>
    <x v="2"/>
    <n v="104760"/>
    <s v="G9"/>
    <s v="STEREOMIKROSKOPREICHERT"/>
    <s v="01.97"/>
    <s v="KOM"/>
    <n v="1"/>
    <n v="3527.79"/>
    <n v="3527.79"/>
    <n v="0"/>
    <n v="1411.116"/>
    <x v="1"/>
  </r>
  <r>
    <n v="1"/>
    <s v="OPREMA ZA RAD - ŠKOLSKA UČILA OSTALO"/>
    <x v="2"/>
    <n v="104761"/>
    <s v="G9"/>
    <s v="MIKROSKOP POLAR. WINKER"/>
    <s v="01.97"/>
    <s v="KOM"/>
    <n v="1"/>
    <n v="9590.8700000000008"/>
    <n v="9590.8700000000008"/>
    <n v="0"/>
    <n v="3836.3480000000004"/>
    <x v="1"/>
  </r>
  <r>
    <n v="1"/>
    <s v="OPREMA ZA RAD - ŠKOLSKA UČILA OSTALO"/>
    <x v="2"/>
    <n v="104762"/>
    <s v="G9"/>
    <s v="STEREOMIKROSKOP MEOPTA"/>
    <s v="01.97"/>
    <s v="KOM"/>
    <n v="1"/>
    <n v="1079.3699999999999"/>
    <n v="1079.3699999999999"/>
    <n v="0"/>
    <n v="431.74799999999999"/>
    <x v="1"/>
  </r>
  <r>
    <n v="1"/>
    <s v="OPREMA ZA RAD - ŠKOLSKA UČILA OSTALO"/>
    <x v="2"/>
    <n v="104763"/>
    <s v="G9"/>
    <s v="STEREOMIKROSKOP CARLEIS"/>
    <s v="01.97"/>
    <s v="KOM"/>
    <n v="1"/>
    <n v="9005.5400000000009"/>
    <n v="9005.5400000000009"/>
    <n v="0"/>
    <n v="3602.2160000000003"/>
    <x v="1"/>
  </r>
  <r>
    <n v="1"/>
    <s v="OPREMA ZA RAD - ŠKOLSKA UČILA OSTALO"/>
    <x v="2"/>
    <n v="104765"/>
    <s v="G9"/>
    <s v="STEREOMIKROSKOPREICHERT"/>
    <s v="01.97"/>
    <s v="KOM"/>
    <n v="1"/>
    <n v="3527.79"/>
    <n v="3527.79"/>
    <n v="0"/>
    <n v="1411.116"/>
    <x v="1"/>
  </r>
  <r>
    <n v="1"/>
    <s v="OPREMA ZA RAD - ŠKOLSKA UČILA OSTALO"/>
    <x v="2"/>
    <n v="104766"/>
    <s v="G9"/>
    <s v="STEREOMIKROSKOP PZO-131"/>
    <s v="01.97"/>
    <s v="KOM"/>
    <n v="1"/>
    <n v="5557.46"/>
    <n v="5557.46"/>
    <n v="0"/>
    <n v="2222.9839999999999"/>
    <x v="1"/>
  </r>
  <r>
    <n v="1"/>
    <s v="OPREMA ZA RAD - ŠKOLSKA UČILA OSTALO"/>
    <x v="2"/>
    <n v="104767"/>
    <s v="G9"/>
    <s v="STEROMIKROSKOP CARLZEIS"/>
    <s v="01.97"/>
    <s v="KOM"/>
    <n v="1"/>
    <n v="18760.830000000002"/>
    <n v="18760.830000000002"/>
    <n v="0"/>
    <n v="7504.3320000000012"/>
    <x v="1"/>
  </r>
  <r>
    <n v="1"/>
    <s v="OPREMA ZA RAD - ŠKOLSKA UČILA OSTALO"/>
    <x v="2"/>
    <n v="105002"/>
    <s v="G1"/>
    <s v="MIKROSKOP OPTON 4757027"/>
    <s v="01.97"/>
    <s v="KOM"/>
    <n v="1"/>
    <n v="38197.120000000003"/>
    <n v="38197.120000000003"/>
    <n v="0"/>
    <n v="15278.848000000002"/>
    <x v="1"/>
  </r>
  <r>
    <n v="1"/>
    <s v="OPREMA ZA RAD - ŠKOLSKA UČILA OSTALO"/>
    <x v="2"/>
    <n v="105036"/>
    <s v="G1"/>
    <s v="PROJEKC. PLATNO 200x200"/>
    <n v="11.08"/>
    <s v="KOM"/>
    <n v="1"/>
    <n v="1609.18"/>
    <n v="1609.18"/>
    <n v="0"/>
    <n v="643.67200000000003"/>
    <x v="1"/>
  </r>
  <r>
    <n v="1"/>
    <s v="OPREMA ZA RAD - ŠKOLSKA UČILA OSTALO"/>
    <x v="2"/>
    <n v="105047"/>
    <s v="G1"/>
    <s v="DIFRAKTOMETAR PHILIPS"/>
    <s v="01.97"/>
    <s v="KOM"/>
    <n v="1"/>
    <n v="147812.22"/>
    <n v="147812.22"/>
    <n v="0"/>
    <n v="59124.888000000006"/>
    <x v="1"/>
  </r>
  <r>
    <n v="1"/>
    <s v="OPREMA ZA RAD - ŠKOLSKA UČILA OSTALO"/>
    <x v="2"/>
    <n v="105048"/>
    <s v="G1"/>
    <s v="KAMERA DEBYE-SCHERER"/>
    <s v="01.97"/>
    <s v="KOM"/>
    <n v="1"/>
    <n v="6132.81"/>
    <n v="6132.81"/>
    <n v="0"/>
    <n v="2453.1240000000003"/>
    <x v="1"/>
  </r>
  <r>
    <n v="1"/>
    <s v="OPREMA ZA RAD - ŠKOLSKA UČILA OSTALO"/>
    <x v="2"/>
    <n v="105050"/>
    <s v="G1"/>
    <s v="PROJEKC. PLATNO 160x160"/>
    <s v="02.05"/>
    <s v="KOM"/>
    <n v="1"/>
    <n v="982.34"/>
    <n v="982.34"/>
    <n v="0"/>
    <n v="392.93600000000004"/>
    <x v="1"/>
  </r>
  <r>
    <n v="1"/>
    <s v="OPREMA ZA RAD - ŠKOLSKA UČILA OSTALO"/>
    <x v="2"/>
    <n v="105053"/>
    <s v="G1"/>
    <s v="PT LONČIĆ"/>
    <s v="07.99"/>
    <s v="KOM"/>
    <n v="1"/>
    <n v="4296.54"/>
    <n v="4296.54"/>
    <n v="0"/>
    <n v="1718.616"/>
    <x v="1"/>
  </r>
  <r>
    <n v="1"/>
    <s v="OPREMA ZA RAD - ŠKOLSKA UČILA OSTALO"/>
    <x v="2"/>
    <n v="105054"/>
    <s v="G1"/>
    <s v="PT LONČIĆ"/>
    <s v="07.99"/>
    <s v="KOM"/>
    <n v="1"/>
    <n v="4296.54"/>
    <n v="4296.54"/>
    <n v="0"/>
    <n v="1718.616"/>
    <x v="1"/>
  </r>
  <r>
    <n v="1"/>
    <s v="OPREMA ZA RAD - ŠKOLSKA UČILA OSTALO"/>
    <x v="2"/>
    <n v="105055"/>
    <s v="G1"/>
    <s v="PT ZDJELICA VELIKA"/>
    <s v="01.97"/>
    <s v="KOM"/>
    <n v="1"/>
    <n v="17710.52"/>
    <n v="17710.52"/>
    <n v="0"/>
    <n v="7084.2080000000005"/>
    <x v="1"/>
  </r>
  <r>
    <n v="1"/>
    <s v="OPREMA ZA RAD - ŠKOLSKA UČILA OSTALO"/>
    <x v="2"/>
    <n v="105056"/>
    <s v="G1"/>
    <s v="PT ZDJELICA SREDNJA"/>
    <s v="01.97"/>
    <s v="KOM"/>
    <n v="1"/>
    <n v="12058.22"/>
    <n v="12058.22"/>
    <n v="0"/>
    <n v="4823.2879999999996"/>
    <x v="1"/>
  </r>
  <r>
    <n v="1"/>
    <s v="OPREMA ZA RAD - ŠKOLSKA UČILA OSTALO"/>
    <x v="2"/>
    <n v="105057"/>
    <s v="G1"/>
    <s v="PT ZDJELICA MALA"/>
    <s v="01.97"/>
    <s v="KOM"/>
    <n v="1"/>
    <n v="5840.69"/>
    <n v="5840.69"/>
    <n v="0"/>
    <n v="2336.2759999999998"/>
    <x v="1"/>
  </r>
  <r>
    <n v="1"/>
    <s v="OPREMA ZA RAD - ŠKOLSKA UČILA OSTALO"/>
    <x v="2"/>
    <n v="105058"/>
    <s v="G1"/>
    <s v="PT LONČIĆ S POKLOP."/>
    <s v="01.97"/>
    <s v="KOM"/>
    <n v="1"/>
    <n v="446.06"/>
    <n v="446.06"/>
    <n v="0"/>
    <n v="178.42400000000001"/>
    <x v="1"/>
  </r>
  <r>
    <n v="1"/>
    <s v="OPREMA ZA RAD - ŠKOLSKA UČILA OSTALO"/>
    <x v="2"/>
    <n v="105059"/>
    <s v="G1"/>
    <s v="PT LONČIĆ S POKLOP."/>
    <s v="01.97"/>
    <s v="KOM"/>
    <n v="1"/>
    <n v="446.06"/>
    <n v="446.06"/>
    <n v="0"/>
    <n v="178.42400000000001"/>
    <x v="1"/>
  </r>
  <r>
    <n v="1"/>
    <s v="OPREMA ZA RAD - ŠKOLSKA UČILA OSTALO"/>
    <x v="2"/>
    <n v="105060"/>
    <s v="G1"/>
    <s v="PT LONČIĆ S POKLOP."/>
    <s v="01.97"/>
    <s v="KOM"/>
    <n v="1"/>
    <n v="446.07"/>
    <n v="446.07"/>
    <n v="0"/>
    <n v="178.428"/>
    <x v="1"/>
  </r>
  <r>
    <n v="1"/>
    <s v="OPREMA ZA RAD - ŠKOLSKA UČILA OSTALO"/>
    <x v="2"/>
    <n v="105061"/>
    <s v="G1"/>
    <s v="PT LONČIĆ S POKLOP."/>
    <s v="01.97"/>
    <s v="KOM"/>
    <n v="1"/>
    <n v="446.07"/>
    <n v="446.07"/>
    <n v="0"/>
    <n v="178.428"/>
    <x v="1"/>
  </r>
  <r>
    <n v="1"/>
    <s v="OPREMA ZA RAD - ŠKOLSKA UČILA OSTALO"/>
    <x v="2"/>
    <n v="105062"/>
    <s v="G1"/>
    <s v="PT LONČIĆ S POKLOP."/>
    <s v="01.97"/>
    <s v="KOM"/>
    <n v="1"/>
    <n v="446.07"/>
    <n v="446.07"/>
    <n v="0"/>
    <n v="178.428"/>
    <x v="1"/>
  </r>
  <r>
    <n v="1"/>
    <s v="OPREMA ZA RAD - ŠKOLSKA UČILA OSTALO"/>
    <x v="2"/>
    <n v="105063"/>
    <s v="G1"/>
    <s v="PT LONČIĆ S POKLOP."/>
    <s v="01.97"/>
    <s v="KOM"/>
    <n v="1"/>
    <n v="446.07"/>
    <n v="446.07"/>
    <n v="0"/>
    <n v="178.428"/>
    <x v="1"/>
  </r>
  <r>
    <n v="1"/>
    <s v="OPREMA ZA RAD - ŠKOLSKA UČILA OSTALO"/>
    <x v="2"/>
    <n v="105064"/>
    <s v="G1"/>
    <s v="STEREOMIKROSKOPSKALUPA"/>
    <s v="01.97"/>
    <s v="KOM"/>
    <n v="1"/>
    <n v="7851.92"/>
    <n v="7851.92"/>
    <n v="0"/>
    <n v="3140.768"/>
    <x v="1"/>
  </r>
  <r>
    <n v="1"/>
    <s v="OPREMA ZA RAD - ŠKOLSKA UČILA OSTALO"/>
    <x v="2"/>
    <n v="105078"/>
    <s v="G1"/>
    <s v="SITA -KOMPLET OD 3KOM."/>
    <s v="05.99"/>
    <s v="KOM"/>
    <n v="1"/>
    <n v="3672.23"/>
    <n v="3672.23"/>
    <n v="0"/>
    <n v="1468.8920000000001"/>
    <x v="1"/>
  </r>
  <r>
    <n v="1"/>
    <s v="OPREMA ZA RAD - ŠKOLSKA UČILA OSTALO"/>
    <x v="2"/>
    <n v="105080"/>
    <s v="G1"/>
    <s v="AUTOKLAV"/>
    <s v="01.97"/>
    <s v="KOM"/>
    <n v="1"/>
    <n v="6152.36"/>
    <n v="6152.36"/>
    <n v="0"/>
    <n v="2460.944"/>
    <x v="1"/>
  </r>
  <r>
    <n v="1"/>
    <s v="OPREMA ZA RAD - ŠKOLSKA UČILA OSTALO"/>
    <x v="2"/>
    <n v="105081"/>
    <s v="G1"/>
    <s v="CENTRIFUGA TEHNIKA"/>
    <s v="01.97"/>
    <s v="KOM"/>
    <n v="1"/>
    <n v="2374.59"/>
    <n v="2374.59"/>
    <n v="0"/>
    <n v="949.83600000000013"/>
    <x v="1"/>
  </r>
  <r>
    <n v="1"/>
    <s v="OPREMA ZA RAD - ŠKOLSKA UČILA OSTALO"/>
    <x v="2"/>
    <n v="105088"/>
    <s v="G1"/>
    <s v="MLIN LABORATORIJSKI"/>
    <s v="01.97"/>
    <s v="KOM"/>
    <n v="1"/>
    <n v="17930.669999999998"/>
    <n v="17930.669999999998"/>
    <n v="0"/>
    <n v="7172.268"/>
    <x v="1"/>
  </r>
  <r>
    <n v="1"/>
    <s v="OPREMA ZA RAD - ŠKOLSKA UČILA OSTALO"/>
    <x v="2"/>
    <n v="105098"/>
    <s v="G1"/>
    <s v="MIKRO.+DODAT.DJEL.BLEITZ"/>
    <s v="01.97"/>
    <s v="KOM"/>
    <n v="1"/>
    <n v="44106.720000000001"/>
    <n v="44106.720000000001"/>
    <n v="0"/>
    <n v="17642.688000000002"/>
    <x v="1"/>
  </r>
  <r>
    <n v="1"/>
    <s v="OPREMA ZA RAD - ŠKOLSKA UČILA OSTALO"/>
    <x v="2"/>
    <n v="105145"/>
    <s v="G1"/>
    <s v="KAZETA OPTON 67380"/>
    <s v="01.97"/>
    <s v="KOM"/>
    <n v="1"/>
    <n v="2342.0100000000002"/>
    <n v="2342.0100000000002"/>
    <n v="0"/>
    <n v="936.80400000000009"/>
    <x v="1"/>
  </r>
  <r>
    <n v="1"/>
    <s v="OPREMA ZA RAD - ŠKOLSKA UČILA OSTALO"/>
    <x v="2"/>
    <n v="105184"/>
    <s v="G1"/>
    <s v="GRAFOSKOP PRIJENOSNI"/>
    <s v="01.01"/>
    <s v="KOM"/>
    <n v="1"/>
    <n v="4209"/>
    <n v="4209"/>
    <n v="0"/>
    <n v="1683.6000000000001"/>
    <x v="1"/>
  </r>
  <r>
    <n v="1"/>
    <s v="OPREMA ZA RAD - ŠKOLSKA UČILA OSTALO"/>
    <x v="2"/>
    <n v="105185"/>
    <s v="G1"/>
    <s v="GRAFOSKOP PRIJENOSNI F44"/>
    <n v="11.99"/>
    <s v="KOM"/>
    <n v="1"/>
    <n v="3904"/>
    <n v="3904"/>
    <n v="0"/>
    <n v="1561.6000000000001"/>
    <x v="1"/>
  </r>
  <r>
    <n v="1"/>
    <s v="OPREMA ZA RAD - ŠKOLSKA UČILA OSTALO"/>
    <x v="2"/>
    <n v="105186"/>
    <s v="G1"/>
    <s v="DIJAPROJ. PRADOVIT LEITZ"/>
    <s v="01.97"/>
    <s v="KOM"/>
    <n v="1"/>
    <n v="1895.46"/>
    <n v="1895.46"/>
    <n v="0"/>
    <n v="758.18400000000008"/>
    <x v="1"/>
  </r>
  <r>
    <n v="1"/>
    <s v="OPREMA ZA RAD - ŠKOLSKA UČILA OSTALO"/>
    <x v="2"/>
    <n v="105191"/>
    <s v="G1"/>
    <s v="PROJEKC.PLATNO 155x155"/>
    <n v="11.99"/>
    <s v="KOM"/>
    <n v="1"/>
    <n v="854"/>
    <n v="854"/>
    <n v="0"/>
    <n v="341.6"/>
    <x v="1"/>
  </r>
  <r>
    <n v="1"/>
    <s v="OPREMA ZA RAD - ŠKOLSKA UČILA OSTALO"/>
    <x v="2"/>
    <n v="105194"/>
    <s v="G1"/>
    <s v="MIKROSKOP. ROW 41989"/>
    <s v="01.97"/>
    <s v="KOM"/>
    <n v="1"/>
    <n v="18614.580000000002"/>
    <n v="18614.580000000002"/>
    <n v="0"/>
    <n v="7445.8320000000012"/>
    <x v="1"/>
  </r>
  <r>
    <n v="1"/>
    <s v="OPREMA ZA RAD - ŠKOLSKA UČILA OSTALO"/>
    <x v="2"/>
    <n v="105195"/>
    <s v="G1"/>
    <s v="MIKROSKOP U STOLU ZA MIK."/>
    <s v="01.97"/>
    <s v="KOM"/>
    <n v="1"/>
    <n v="989.18"/>
    <n v="989.18"/>
    <n v="0"/>
    <n v="395.67200000000003"/>
    <x v="1"/>
  </r>
  <r>
    <n v="1"/>
    <s v="OPREMA ZA RAD - ŠKOLSKA UČILA OSTALO"/>
    <x v="2"/>
    <n v="105196"/>
    <s v="G1"/>
    <s v="MIKROSKOP LEITZ 732423"/>
    <s v="01.97"/>
    <s v="KOM"/>
    <n v="1"/>
    <n v="16614.29"/>
    <n v="16614.29"/>
    <n v="0"/>
    <n v="6645.7160000000003"/>
    <x v="1"/>
  </r>
  <r>
    <n v="1"/>
    <s v="OPREMA ZA RAD - ŠKOLSKA UČILA OSTALO"/>
    <x v="2"/>
    <n v="105207"/>
    <s v="G1"/>
    <s v="MIKROSKOP OPTON 67380"/>
    <s v="01.97"/>
    <s v="KOM"/>
    <n v="1"/>
    <n v="1833.07"/>
    <n v="1833.07"/>
    <n v="0"/>
    <n v="733.22800000000007"/>
    <x v="1"/>
  </r>
  <r>
    <n v="1"/>
    <s v="OPREMA ZA RAD - ŠKOLSKA UČILA OSTALO"/>
    <x v="2"/>
    <n v="105230"/>
    <s v="G1"/>
    <s v="SEPARATOR MAGNETIC"/>
    <s v="01.97"/>
    <s v="KOM"/>
    <n v="1"/>
    <n v="19953.68"/>
    <n v="19953.68"/>
    <n v="0"/>
    <n v="7981.4720000000007"/>
    <x v="1"/>
  </r>
  <r>
    <n v="1"/>
    <s v="OPREMA ZA RAD - ŠKOLSKA UČILA OSTALO"/>
    <x v="2"/>
    <n v="105235"/>
    <s v="G1"/>
    <s v="PEĆ ZA ŽARENJE HEAREOUS"/>
    <s v="01.97"/>
    <s v="KOM"/>
    <n v="1"/>
    <n v="6116.58"/>
    <n v="6116.58"/>
    <n v="0"/>
    <n v="2446.6320000000001"/>
    <x v="1"/>
  </r>
  <r>
    <n v="1"/>
    <s v="OPREMA ZA RAD - ŠKOLSKA UČILA OSTALO"/>
    <x v="2"/>
    <n v="105264"/>
    <s v="G1"/>
    <s v="SUŠIONOK INSTRUMENATA"/>
    <s v="01.97"/>
    <s v="KOM"/>
    <n v="1"/>
    <n v="2063.77"/>
    <n v="2063.77"/>
    <n v="0"/>
    <n v="825.50800000000004"/>
    <x v="1"/>
  </r>
  <r>
    <n v="1"/>
    <s v="OPREMA ZA RAD - ŠKOLSKA UČILA OSTALO"/>
    <x v="2"/>
    <n v="105307"/>
    <s v="G1"/>
    <s v="ANALITIČKA VAGA AB204-S/A"/>
    <s v="06.01"/>
    <s v="KOM"/>
    <n v="1"/>
    <n v="23322.13"/>
    <n v="23322.13"/>
    <n v="0"/>
    <n v="9328.8520000000008"/>
    <x v="1"/>
  </r>
  <r>
    <n v="1"/>
    <s v="OPREMA ZA RAD - ŠKOLSKA UČILA OSTALO"/>
    <x v="2"/>
    <n v="105369"/>
    <s v="G1"/>
    <s v="MIKROSKOP REICHERT 197815"/>
    <s v="01.97"/>
    <s v="KOM"/>
    <n v="1"/>
    <n v="2569.8000000000002"/>
    <n v="2569.8000000000002"/>
    <n v="0"/>
    <n v="1027.92"/>
    <x v="1"/>
  </r>
  <r>
    <n v="1"/>
    <s v="OPREMA ZA RAD - ŠKOLSKA UČILA OSTALO"/>
    <x v="2"/>
    <n v="105411"/>
    <s v="G1"/>
    <s v="MIKROSKOP LEITZ ORTHOPLAN"/>
    <s v="01.97"/>
    <s v="KOM"/>
    <n v="1"/>
    <n v="88439.3"/>
    <n v="88439.3"/>
    <n v="0"/>
    <n v="35375.72"/>
    <x v="1"/>
  </r>
  <r>
    <n v="1"/>
    <s v="OPREMA ZA RAD - ŠKOLSKA UČILA OSTALO"/>
    <x v="2"/>
    <n v="105415"/>
    <s v="G1"/>
    <s v="OPREMA ZA MIKROSKOP LEITZ"/>
    <s v="01.97"/>
    <s v="KOM"/>
    <n v="1"/>
    <n v="8586.57"/>
    <n v="8586.57"/>
    <n v="0"/>
    <n v="3434.6280000000002"/>
    <x v="1"/>
  </r>
  <r>
    <n v="1"/>
    <s v="OPREMA ZA RAD - ŠKOLSKA UČILA OSTALO"/>
    <x v="2"/>
    <n v="105429"/>
    <s v="G1"/>
    <s v="MIKROS.BINOKULARNI LEICA"/>
    <s v="01.08"/>
    <s v="KOM"/>
    <n v="1"/>
    <n v="31733.24"/>
    <n v="31733.24"/>
    <n v="0"/>
    <n v="12693.296000000002"/>
    <x v="1"/>
  </r>
  <r>
    <n v="1"/>
    <s v="OPREMA ZA RAD - ŠKOLSKA UČILA OSTALO"/>
    <x v="2"/>
    <n v="105430"/>
    <s v="G1"/>
    <s v="MIKROS.BINOKULARNI LEICA"/>
    <s v="01.08"/>
    <s v="KOM"/>
    <n v="1"/>
    <n v="31733.24"/>
    <n v="31733.24"/>
    <n v="0"/>
    <n v="12693.296000000002"/>
    <x v="1"/>
  </r>
  <r>
    <n v="1"/>
    <s v="OPREMA ZA RAD - ŠKOLSKA UČILA OSTALO"/>
    <x v="2"/>
    <n v="105433"/>
    <s v="G1"/>
    <s v="MIKROSKOP LEICA DM LSP"/>
    <s v="01.02"/>
    <s v="KOM"/>
    <n v="1"/>
    <n v="115900"/>
    <n v="115900"/>
    <n v="0"/>
    <n v="46360"/>
    <x v="1"/>
  </r>
  <r>
    <n v="1"/>
    <s v="OPREMA ZA RAD - ŠKOLSKA UČILA OSTALO"/>
    <x v="2"/>
    <n v="105434"/>
    <s v="G1"/>
    <s v="MIKROS.BINOKULARNI LEICA"/>
    <s v="01.08"/>
    <s v="KOM"/>
    <n v="1"/>
    <n v="31733.24"/>
    <n v="31733.24"/>
    <n v="0"/>
    <n v="12693.296000000002"/>
    <x v="1"/>
  </r>
  <r>
    <n v="1"/>
    <s v="OPREMA ZA RAD - ŠKOLSKA UČILA OSTALO"/>
    <x v="2"/>
    <n v="105501"/>
    <s v="G1"/>
    <s v="MIKROS.BINOKULARNI LEICA"/>
    <s v="01.08"/>
    <s v="KOM"/>
    <n v="1"/>
    <n v="31733.24"/>
    <n v="31733.24"/>
    <n v="0"/>
    <n v="12693.296000000002"/>
    <x v="1"/>
  </r>
  <r>
    <n v="1"/>
    <s v="OPREMA ZA RAD - ŠKOLSKA UČILA OSTALO"/>
    <x v="2"/>
    <n v="105503"/>
    <s v="G1"/>
    <s v="MIKROSKOP LEITZ 553456"/>
    <s v="01.97"/>
    <s v="KOM"/>
    <n v="1"/>
    <n v="52256.32"/>
    <n v="52256.32"/>
    <n v="0"/>
    <n v="20902.528000000002"/>
    <x v="1"/>
  </r>
  <r>
    <n v="1"/>
    <s v="OPREMA ZA RAD - ŠKOLSKA UČILA OSTALO"/>
    <x v="2"/>
    <n v="105631"/>
    <s v="G1"/>
    <s v="PILA DIJAMANTNA"/>
    <s v="01.97"/>
    <s v="KOM"/>
    <n v="1"/>
    <n v="9249.26"/>
    <n v="9249.26"/>
    <n v="0"/>
    <n v="3699.7040000000002"/>
    <x v="1"/>
  </r>
  <r>
    <n v="1"/>
    <s v="OPREMA ZA RAD - ŠKOLSKA UČILA OSTALO"/>
    <x v="2"/>
    <n v="105655"/>
    <s v="G1"/>
    <s v="STOL SA BRUS. PLOČ. POL."/>
    <s v="01.97"/>
    <s v="KOM"/>
    <n v="1"/>
    <n v="2163.81"/>
    <n v="2163.81"/>
    <n v="0"/>
    <n v="865.524"/>
    <x v="1"/>
  </r>
  <r>
    <n v="1"/>
    <s v="OPREMA ZA RAD - ŠKOLSKA UČILA OSTALO"/>
    <x v="2"/>
    <n v="105658"/>
    <s v="G1"/>
    <s v="STOL SA BRUS. PLOČ. POL."/>
    <s v="01.97"/>
    <s v="KOM"/>
    <n v="1"/>
    <n v="2168.31"/>
    <n v="2168.31"/>
    <n v="0"/>
    <n v="867.32400000000007"/>
    <x v="1"/>
  </r>
  <r>
    <n v="1"/>
    <s v="OPREMA ZA RAD - ŠKOLSKA UČILA OSTALO"/>
    <x v="2"/>
    <n v="105686"/>
    <s v="R1"/>
    <s v="DRŽAČ NOSAČA PRIZME GRZ-"/>
    <s v="01.97"/>
    <s v="KOM"/>
    <n v="1"/>
    <n v="441.43"/>
    <n v="441.43"/>
    <n v="0"/>
    <n v="176.572"/>
    <x v="1"/>
  </r>
  <r>
    <n v="1"/>
    <s v="OPREMA ZA RAD - ŠKOLSKA UČILA OSTALO"/>
    <x v="2"/>
    <n v="105687"/>
    <s v="R1"/>
    <s v="DRŽAČ NOSAČA PRIZME GRZ- 3"/>
    <s v="01.97"/>
    <s v="KOM"/>
    <n v="1"/>
    <n v="441.42"/>
    <n v="441.42"/>
    <n v="0"/>
    <n v="176.56800000000001"/>
    <x v="1"/>
  </r>
  <r>
    <n v="1"/>
    <s v="OPREMA ZA RAD - ŠKOLSKA UČILA OSTALO"/>
    <x v="2"/>
    <n v="105688"/>
    <s v="R1"/>
    <s v="DRŽAČ NOSAČA PRIZME GRZ- 3"/>
    <s v="01.97"/>
    <s v="KOM"/>
    <n v="1"/>
    <n v="441.42"/>
    <n v="441.42"/>
    <n v="0"/>
    <n v="176.56800000000001"/>
    <x v="1"/>
  </r>
  <r>
    <n v="1"/>
    <s v="OPREMA ZA RAD - ŠKOLSKA UČILA OSTALO"/>
    <x v="2"/>
    <n v="105689"/>
    <s v="R1"/>
    <s v="DRŽAČ NOSAČA PRIZME GRZ- 3"/>
    <s v="01.97"/>
    <s v="KOM"/>
    <n v="1"/>
    <n v="441.43"/>
    <n v="441.43"/>
    <n v="0"/>
    <n v="176.572"/>
    <x v="1"/>
  </r>
  <r>
    <n v="1"/>
    <s v="OPREMA ZA RAD - ŠKOLSKA UČILA OSTALO"/>
    <x v="2"/>
    <n v="105690"/>
    <s v="R1"/>
    <s v="NOSAČ PRIZME GPH-3Z"/>
    <s v="01.97"/>
    <s v="KOM"/>
    <n v="1"/>
    <n v="1776.93"/>
    <n v="1776.93"/>
    <n v="0"/>
    <n v="710.77200000000005"/>
    <x v="1"/>
  </r>
  <r>
    <n v="1"/>
    <s v="OPREMA ZA RAD - ŠKOLSKA UČILA OSTALO"/>
    <x v="2"/>
    <n v="105691"/>
    <s v="R1"/>
    <s v="NOSAĆ PRIZME GPH-1Z"/>
    <s v="01.97"/>
    <s v="KOM"/>
    <n v="1"/>
    <n v="468.55"/>
    <n v="468.55"/>
    <n v="0"/>
    <n v="187.42000000000002"/>
    <x v="1"/>
  </r>
  <r>
    <n v="1"/>
    <s v="OPREMA ZA RAD - ŠKOLSKA UČILA OSTALO"/>
    <x v="2"/>
    <n v="105692"/>
    <s v="R1"/>
    <s v="NOSAĆ PRIZME GPH-1Z"/>
    <s v="01.97"/>
    <s v="KOM"/>
    <n v="1"/>
    <n v="468.55"/>
    <n v="468.55"/>
    <n v="0"/>
    <n v="187.42000000000002"/>
    <x v="1"/>
  </r>
  <r>
    <n v="1"/>
    <s v="OPREMA ZA RAD - ŠKOLSKA UČILA OSTALO"/>
    <x v="2"/>
    <n v="105693"/>
    <s v="R1"/>
    <s v="NOSAĆ PRIZME GPH-1Z"/>
    <s v="01.97"/>
    <s v="KOM"/>
    <n v="1"/>
    <n v="468.55"/>
    <n v="468.55"/>
    <n v="0"/>
    <n v="187.42000000000002"/>
    <x v="1"/>
  </r>
  <r>
    <n v="1"/>
    <s v="OPREMA ZA RAD - ŠKOLSKA UČILA OSTALO"/>
    <x v="2"/>
    <n v="105700"/>
    <s v="R1"/>
    <s v="TEODOLIT BUSOLNI STATIV"/>
    <s v="01.97"/>
    <s v="KOM"/>
    <n v="1"/>
    <n v="56523.199999999997"/>
    <n v="56523.199999999997"/>
    <n v="0"/>
    <n v="22609.279999999999"/>
    <x v="1"/>
  </r>
  <r>
    <n v="1"/>
    <s v="OPREMA ZA RAD - ŠKOLSKA UČILA OSTALO"/>
    <x v="2"/>
    <n v="105701"/>
    <s v="R1"/>
    <s v="DALJINAR DIOR 3002 KOMPL."/>
    <s v="01.97"/>
    <s v="KOM"/>
    <n v="1"/>
    <n v="200377.42"/>
    <n v="200377.42"/>
    <n v="0"/>
    <n v="80150.968000000008"/>
    <x v="1"/>
  </r>
  <r>
    <n v="1"/>
    <s v="OPREMA ZA RAD - ŠKOLSKA UČILA OSTALO"/>
    <x v="2"/>
    <n v="105702"/>
    <s v="R1"/>
    <s v="VRPCA BMI 50m"/>
    <s v="01.97"/>
    <s v="KOM"/>
    <n v="1"/>
    <n v="1130.45"/>
    <n v="1130.45"/>
    <n v="0"/>
    <n v="452.18000000000006"/>
    <x v="1"/>
  </r>
  <r>
    <n v="1"/>
    <s v="OPREMA ZA RAD - ŠKOLSKA UČILA OSTALO"/>
    <x v="2"/>
    <n v="105703"/>
    <s v="R1"/>
    <s v="NIVELIR"/>
    <s v="01.97"/>
    <s v="KOM"/>
    <n v="1"/>
    <n v="2826.14"/>
    <n v="2826.14"/>
    <n v="0"/>
    <n v="1130.4559999999999"/>
    <x v="1"/>
  </r>
  <r>
    <n v="1"/>
    <s v="OPREMA ZA RAD - ŠKOLSKA UČILA OSTALO"/>
    <x v="2"/>
    <n v="105704"/>
    <s v="R1"/>
    <s v="NIVELIR &quot;ZEISS&quot;"/>
    <s v="01.97"/>
    <s v="KOM"/>
    <n v="1"/>
    <n v="2826.14"/>
    <n v="2826.14"/>
    <n v="0"/>
    <n v="1130.4559999999999"/>
    <x v="1"/>
  </r>
  <r>
    <n v="1"/>
    <s v="OPREMA ZA RAD - ŠKOLSKA UČILA OSTALO"/>
    <x v="2"/>
    <n v="105705"/>
    <s v="R1"/>
    <s v="NIVELIR N-020A &quot;ZEISS&quot;"/>
    <s v="01.97"/>
    <s v="KOM"/>
    <n v="1"/>
    <n v="9143.77"/>
    <n v="9143.77"/>
    <n v="0"/>
    <n v="3657.5080000000003"/>
    <x v="1"/>
  </r>
  <r>
    <n v="1"/>
    <s v="OPREMA ZA RAD - ŠKOLSKA UČILA OSTALO"/>
    <x v="2"/>
    <n v="105706"/>
    <s v="R1"/>
    <s v="TEODOLIT WILD"/>
    <s v="01.97"/>
    <s v="KOM"/>
    <n v="1"/>
    <n v="28261.74"/>
    <n v="28261.74"/>
    <n v="0"/>
    <n v="11304.696000000002"/>
    <x v="1"/>
  </r>
  <r>
    <n v="1"/>
    <s v="OPREMA ZA RAD - ŠKOLSKA UČILA OSTALO"/>
    <x v="2"/>
    <n v="105707"/>
    <s v="R1"/>
    <s v="TEODOLIT VISEĆI S PRIBOR."/>
    <s v="01.97"/>
    <s v="KOM"/>
    <n v="1"/>
    <n v="22609.3"/>
    <n v="22609.3"/>
    <n v="0"/>
    <n v="9043.7199999999993"/>
    <x v="1"/>
  </r>
  <r>
    <n v="1"/>
    <s v="OPREMA ZA RAD - ŠKOLSKA UČILA OSTALO"/>
    <x v="2"/>
    <n v="105708"/>
    <s v="R1"/>
    <s v="TEODOLIT DAHLTA,STAT.,LET"/>
    <s v="01.97"/>
    <s v="KOM"/>
    <n v="1"/>
    <n v="56523.199999999997"/>
    <n v="56523.199999999997"/>
    <n v="0"/>
    <n v="22609.279999999999"/>
    <x v="1"/>
  </r>
  <r>
    <n v="1"/>
    <s v="OPREMA ZA RAD - ŠKOLSKA UČILA OSTALO"/>
    <x v="2"/>
    <n v="105709"/>
    <s v="R1"/>
    <s v="TEODOLIT REDHTA"/>
    <s v="01.97"/>
    <s v="KOM"/>
    <n v="1"/>
    <n v="45218.6"/>
    <n v="45218.6"/>
    <n v="0"/>
    <n v="18087.439999999999"/>
    <x v="1"/>
  </r>
  <r>
    <n v="1"/>
    <s v="OPREMA ZA RAD - ŠKOLSKA UČILA OSTALO"/>
    <x v="2"/>
    <n v="105710"/>
    <s v="R1"/>
    <s v="TEODOLIT MOM"/>
    <s v="01.97"/>
    <s v="KOM"/>
    <n v="1"/>
    <n v="50870.9"/>
    <n v="50870.9"/>
    <n v="0"/>
    <n v="20348.36"/>
    <x v="1"/>
  </r>
  <r>
    <n v="1"/>
    <s v="OPREMA ZA RAD - ŠKOLSKA UČILA OSTALO"/>
    <x v="2"/>
    <n v="105711"/>
    <s v="R1"/>
    <s v="THEO 020 ZEISS"/>
    <s v="01.97"/>
    <s v="KOM"/>
    <n v="1"/>
    <n v="28261.74"/>
    <n v="28261.74"/>
    <n v="0"/>
    <n v="11304.696000000002"/>
    <x v="1"/>
  </r>
  <r>
    <n v="1"/>
    <s v="OPREMA ZA RAD - ŠKOLSKA UČILA OSTALO"/>
    <x v="2"/>
    <n v="105712"/>
    <s v="R1"/>
    <s v="THEO 030 ZEISS"/>
    <s v="01.97"/>
    <s v="KOM"/>
    <n v="1"/>
    <n v="33914.019999999997"/>
    <n v="33914.019999999997"/>
    <n v="0"/>
    <n v="13565.608"/>
    <x v="1"/>
  </r>
  <r>
    <n v="1"/>
    <s v="OPREMA ZA RAD - ŠKOLSKA UČILA OSTALO"/>
    <x v="2"/>
    <n v="105713"/>
    <s v="R1"/>
    <s v="THEO 010 ZEISS"/>
    <s v="01.97"/>
    <s v="KOM"/>
    <n v="1"/>
    <n v="39566.18"/>
    <n v="39566.18"/>
    <n v="0"/>
    <n v="15826.472000000002"/>
    <x v="1"/>
  </r>
  <r>
    <n v="1"/>
    <s v="OPREMA ZA RAD - ŠKOLSKA UČILA OSTALO"/>
    <x v="2"/>
    <n v="105717"/>
    <s v="R1"/>
    <s v="PLANIMETAR DIGIT.PLANIX 5"/>
    <s v="04.08"/>
    <s v="KOM"/>
    <n v="1"/>
    <n v="4026"/>
    <n v="4026"/>
    <n v="0"/>
    <n v="1610.4"/>
    <x v="1"/>
  </r>
  <r>
    <n v="1"/>
    <s v="OPREMA ZA RAD - ŠKOLSKA UČILA OSTALO"/>
    <x v="2"/>
    <n v="105718"/>
    <s v="R1"/>
    <s v="TRANSPORTER POLARNI"/>
    <s v="01.97"/>
    <s v="KOM"/>
    <n v="1"/>
    <n v="2220.89"/>
    <n v="2220.89"/>
    <n v="0"/>
    <n v="888.35599999999999"/>
    <x v="1"/>
  </r>
  <r>
    <n v="1"/>
    <s v="OPREMA ZA RAD - ŠKOLSKA UČILA OSTALO"/>
    <x v="2"/>
    <n v="105719"/>
    <s v="R1"/>
    <s v="TRANSPORTER POLARNI"/>
    <s v="01.97"/>
    <s v="KOM"/>
    <n v="1"/>
    <n v="2220.89"/>
    <n v="2220.89"/>
    <n v="0"/>
    <n v="888.35599999999999"/>
    <x v="1"/>
  </r>
  <r>
    <n v="1"/>
    <s v="OPREMA ZA RAD - ŠKOLSKA UČILA OSTALO"/>
    <x v="2"/>
    <n v="105720"/>
    <s v="R1"/>
    <s v="TRANSPORTER POLARNI"/>
    <s v="01.97"/>
    <s v="KOM"/>
    <n v="1"/>
    <n v="2220.88"/>
    <n v="2220.88"/>
    <n v="0"/>
    <n v="888.35200000000009"/>
    <x v="1"/>
  </r>
  <r>
    <n v="1"/>
    <s v="OPREMA ZA RAD - ŠKOLSKA UČILA OSTALO"/>
    <x v="2"/>
    <n v="105721"/>
    <s v="R1"/>
    <s v="TRANSPORTER POLARNI"/>
    <s v="01.97"/>
    <s v="KOM"/>
    <n v="1"/>
    <n v="2220.88"/>
    <n v="2220.88"/>
    <n v="0"/>
    <n v="888.35200000000009"/>
    <x v="1"/>
  </r>
  <r>
    <n v="1"/>
    <s v="OPREMA ZA RAD - ŠKOLSKA UČILA OSTALO"/>
    <x v="2"/>
    <n v="105722"/>
    <s v="R1"/>
    <s v="TRANSPORTER POLARNI"/>
    <s v="01.97"/>
    <s v="KOM"/>
    <n v="1"/>
    <n v="2220.88"/>
    <n v="2220.88"/>
    <n v="0"/>
    <n v="888.35200000000009"/>
    <x v="1"/>
  </r>
  <r>
    <n v="1"/>
    <s v="OPREMA ZA RAD - ŠKOLSKA UČILA OSTALO"/>
    <x v="2"/>
    <n v="105723"/>
    <s v="R1"/>
    <s v="TRANSPORTER POLARNI"/>
    <s v="01.97"/>
    <s v="KOM"/>
    <n v="1"/>
    <n v="2220.88"/>
    <n v="2220.88"/>
    <n v="0"/>
    <n v="888.35200000000009"/>
    <x v="1"/>
  </r>
  <r>
    <n v="1"/>
    <s v="OPREMA ZA RAD - ŠKOLSKA UČILA OSTALO"/>
    <x v="2"/>
    <n v="105724"/>
    <s v="R1"/>
    <s v="TRANSPORTER POLARNI"/>
    <s v="01.97"/>
    <s v="KOM"/>
    <n v="1"/>
    <n v="2220.89"/>
    <n v="2220.89"/>
    <n v="0"/>
    <n v="888.35599999999999"/>
    <x v="1"/>
  </r>
  <r>
    <n v="1"/>
    <s v="OPREMA ZA RAD - ŠKOLSKA UČILA OSTALO"/>
    <x v="2"/>
    <n v="105725"/>
    <s v="R1"/>
    <s v="TRANSPORTER POLARNI"/>
    <s v="01.97"/>
    <s v="KOM"/>
    <n v="1"/>
    <n v="2220.89"/>
    <n v="2220.89"/>
    <n v="0"/>
    <n v="888.35599999999999"/>
    <x v="1"/>
  </r>
  <r>
    <n v="1"/>
    <s v="OPREMA ZA RAD - ŠKOLSKA UČILA OSTALO"/>
    <x v="2"/>
    <n v="105726"/>
    <s v="R1"/>
    <s v="PLANIMETAR POLARNI REISS"/>
    <s v="01.97"/>
    <s v="KOM"/>
    <n v="1"/>
    <n v="502.82"/>
    <n v="502.82"/>
    <n v="0"/>
    <n v="201.12800000000001"/>
    <x v="1"/>
  </r>
  <r>
    <n v="1"/>
    <s v="OPREMA ZA RAD - ŠKOLSKA UČILA OSTALO"/>
    <x v="2"/>
    <n v="105727"/>
    <s v="R1"/>
    <s v="PLANIMETAR POLARNI REISS"/>
    <s v="01.97"/>
    <s v="KOM"/>
    <n v="1"/>
    <n v="502.82"/>
    <n v="502.82"/>
    <n v="0"/>
    <n v="201.12800000000001"/>
    <x v="1"/>
  </r>
  <r>
    <n v="1"/>
    <s v="OPREMA ZA RAD - ŠKOLSKA UČILA OSTALO"/>
    <x v="2"/>
    <n v="105728"/>
    <s v="R1"/>
    <s v="PLANIMETAR POLARNI REISS"/>
    <s v="01.97"/>
    <s v="KOM"/>
    <n v="1"/>
    <n v="502.82"/>
    <n v="502.82"/>
    <n v="0"/>
    <n v="201.12800000000001"/>
    <x v="1"/>
  </r>
  <r>
    <n v="1"/>
    <s v="OPREMA ZA RAD - ŠKOLSKA UČILA OSTALO"/>
    <x v="2"/>
    <n v="105729"/>
    <s v="R1"/>
    <s v="PLANIMETAR POLARNI REISS"/>
    <s v="01.97"/>
    <s v="KOM"/>
    <n v="1"/>
    <n v="502.82"/>
    <n v="502.82"/>
    <n v="0"/>
    <n v="201.12800000000001"/>
    <x v="1"/>
  </r>
  <r>
    <n v="1"/>
    <s v="OPREMA ZA RAD - ŠKOLSKA UČILA OSTALO"/>
    <x v="2"/>
    <n v="105730"/>
    <s v="R1"/>
    <s v="PLANIMETAR POLARNI REISS"/>
    <s v="01.97"/>
    <s v="KOM"/>
    <n v="1"/>
    <n v="502.83"/>
    <n v="502.83"/>
    <n v="0"/>
    <n v="201.13200000000001"/>
    <x v="1"/>
  </r>
  <r>
    <n v="1"/>
    <s v="OPREMA ZA RAD - ŠKOLSKA UČILA OSTALO"/>
    <x v="2"/>
    <n v="105731"/>
    <s v="R1"/>
    <s v="PLANIMETAR POLARNI REISS"/>
    <s v="01.97"/>
    <s v="KOM"/>
    <n v="1"/>
    <n v="502.83"/>
    <n v="502.83"/>
    <n v="0"/>
    <n v="201.13200000000001"/>
    <x v="1"/>
  </r>
  <r>
    <n v="1"/>
    <s v="OPREMA ZA RAD - ŠKOLSKA UČILA OSTALO"/>
    <x v="2"/>
    <n v="105732"/>
    <s v="R1"/>
    <s v="PLANIMETAR POLARNI REISS"/>
    <s v="01.97"/>
    <s v="KOM"/>
    <n v="1"/>
    <n v="502.83"/>
    <n v="502.83"/>
    <n v="0"/>
    <n v="201.13200000000001"/>
    <x v="1"/>
  </r>
  <r>
    <n v="1"/>
    <s v="OPREMA ZA RAD - ŠKOLSKA UČILA OSTALO"/>
    <x v="2"/>
    <n v="105733"/>
    <s v="R1"/>
    <s v="PLANIMETAR POLARNI REISS"/>
    <s v="01.97"/>
    <s v="KOM"/>
    <n v="1"/>
    <n v="502.83"/>
    <n v="502.83"/>
    <n v="0"/>
    <n v="201.13200000000001"/>
    <x v="1"/>
  </r>
  <r>
    <n v="1"/>
    <s v="OPREMA ZA RAD - ŠKOLSKA UČILA OSTALO"/>
    <x v="2"/>
    <n v="105734"/>
    <s v="R1"/>
    <s v="PLANIMETAR POLARNI REISS"/>
    <s v="01.97"/>
    <s v="KOM"/>
    <n v="1"/>
    <n v="502.83"/>
    <n v="502.83"/>
    <n v="0"/>
    <n v="201.13200000000001"/>
    <x v="1"/>
  </r>
  <r>
    <n v="1"/>
    <s v="OPREMA ZA RAD - ŠKOLSKA UČILA OSTALO"/>
    <x v="2"/>
    <n v="105735"/>
    <s v="R1"/>
    <s v="STEREOAUTOGRAF 1318"/>
    <s v="01.97"/>
    <s v="KOM"/>
    <n v="1"/>
    <n v="226093.06"/>
    <n v="226093.06"/>
    <n v="0"/>
    <n v="90437.224000000002"/>
    <x v="1"/>
  </r>
  <r>
    <n v="1"/>
    <s v="OPREMA ZA RAD - ŠKOLSKA UČILA OSTALO"/>
    <x v="2"/>
    <n v="105736"/>
    <s v="R1"/>
    <s v="TEODOLIT HILDEBRANT"/>
    <s v="01.97"/>
    <s v="KOM"/>
    <n v="1"/>
    <n v="11304.72"/>
    <n v="11304.72"/>
    <n v="0"/>
    <n v="4521.8879999999999"/>
    <x v="1"/>
  </r>
  <r>
    <n v="1"/>
    <s v="OPREMA ZA RAD - ŠKOLSKA UČILA OSTALO"/>
    <x v="2"/>
    <n v="105767"/>
    <s v="R1"/>
    <s v="ULTRATERMOSTAT"/>
    <s v="01.97"/>
    <s v="KOM"/>
    <n v="1"/>
    <n v="6253.42"/>
    <n v="6253.42"/>
    <n v="0"/>
    <n v="2501.3680000000004"/>
    <x v="1"/>
  </r>
  <r>
    <n v="1"/>
    <s v="OPREMA ZA RAD - ŠKOLSKA UČILA OSTALO"/>
    <x v="2"/>
    <n v="105813"/>
    <s v="R1"/>
    <s v="ELEKTROMAG.INSTR. GEONICS"/>
    <n v="11.02"/>
    <s v="KOM"/>
    <n v="1"/>
    <n v="116591.31"/>
    <n v="116591.31"/>
    <n v="0"/>
    <n v="46636.524000000005"/>
    <x v="1"/>
  </r>
  <r>
    <n v="1"/>
    <s v="OPREMA ZA RAD - ŠKOLSKA UČILA OSTALO"/>
    <x v="2"/>
    <n v="105815"/>
    <s v="R1"/>
    <s v="SARIS INS.ZA GEOELEKTRIČN"/>
    <n v="12"/>
    <s v="KOM"/>
    <n v="1"/>
    <n v="223174.81"/>
    <n v="223174.81"/>
    <n v="0"/>
    <n v="89269.923999999999"/>
    <x v="1"/>
  </r>
  <r>
    <n v="1"/>
    <s v="OPREMA ZA RAD - ŠKOLSKA UČILA OSTALO"/>
    <x v="2"/>
    <n v="105816"/>
    <s v="R1"/>
    <s v="GEOFONI (13 KOM=JEDAN BR."/>
    <s v="04.98"/>
    <s v="KOM"/>
    <n v="1"/>
    <n v="22673.759999999998"/>
    <n v="22673.759999999998"/>
    <n v="0"/>
    <n v="9069.503999999999"/>
    <x v="1"/>
  </r>
  <r>
    <n v="1"/>
    <s v="OPREMA ZA RAD - ŠKOLSKA UČILA OSTALO"/>
    <x v="2"/>
    <n v="105817"/>
    <s v="R1"/>
    <s v="MULTIMETAR DIG. METEX"/>
    <s v="01.97"/>
    <s v="KOM"/>
    <n v="1"/>
    <n v="1105"/>
    <n v="1105"/>
    <n v="0"/>
    <n v="442"/>
    <x v="1"/>
  </r>
  <r>
    <n v="1"/>
    <s v="OPREMA ZA RAD - ŠKOLSKA UČILA OSTALO"/>
    <x v="2"/>
    <n v="105818"/>
    <s v="R1"/>
    <s v="GEOFON L-10.B GARNITURA"/>
    <s v="01.97"/>
    <s v="KOM"/>
    <n v="1"/>
    <n v="5421.94"/>
    <n v="5421.94"/>
    <n v="0"/>
    <n v="2168.7759999999998"/>
    <x v="1"/>
  </r>
  <r>
    <n v="1"/>
    <s v="OPREMA ZA RAD - ŠKOLSKA UČILA OSTALO"/>
    <x v="2"/>
    <n v="105819"/>
    <s v="R1"/>
    <s v="VAGA TORZIONA MAGNETSKA"/>
    <s v="01.97"/>
    <s v="KOM"/>
    <n v="1"/>
    <n v="7352.41"/>
    <n v="7352.41"/>
    <n v="0"/>
    <n v="2940.9639999999999"/>
    <x v="1"/>
  </r>
  <r>
    <n v="1"/>
    <s v="OPREMA ZA RAD - ŠKOLSKA UČILA OSTALO"/>
    <x v="2"/>
    <n v="105820"/>
    <s v="R1"/>
    <s v="BIZON DŽEPNI 1510"/>
    <s v="01.97"/>
    <s v="KOM"/>
    <n v="1"/>
    <n v="4269.09"/>
    <n v="4269.09"/>
    <n v="0"/>
    <n v="1707.6360000000002"/>
    <x v="1"/>
  </r>
  <r>
    <n v="1"/>
    <s v="OPREMA ZA RAD - ŠKOLSKA UČILA OSTALO"/>
    <x v="2"/>
    <n v="105821"/>
    <s v="R1"/>
    <s v="GRAVIMETAR SODIN"/>
    <s v="01.97"/>
    <s v="KOM"/>
    <n v="1"/>
    <n v="58648.39"/>
    <n v="58648.39"/>
    <n v="0"/>
    <n v="23459.356"/>
    <x v="1"/>
  </r>
  <r>
    <n v="1"/>
    <s v="OPREMA ZA RAD - ŠKOLSKA UČILA OSTALO"/>
    <x v="2"/>
    <n v="105822"/>
    <s v="R1"/>
    <s v="SCINTILOMETAR SG"/>
    <s v="01.97"/>
    <s v="KOM"/>
    <n v="1"/>
    <n v="6459.44"/>
    <n v="6459.44"/>
    <n v="0"/>
    <n v="2583.7759999999998"/>
    <x v="1"/>
  </r>
  <r>
    <n v="1"/>
    <s v="OPREMA ZA RAD - ŠKOLSKA UČILA OSTALO"/>
    <x v="2"/>
    <n v="105823"/>
    <s v="R1"/>
    <s v="BIZON 1570 C"/>
    <s v="01.97"/>
    <s v="KOM"/>
    <n v="1"/>
    <n v="22870.22"/>
    <n v="22870.22"/>
    <n v="0"/>
    <n v="9148.0880000000016"/>
    <x v="1"/>
  </r>
  <r>
    <n v="1"/>
    <s v="OPREMA ZA RAD - ŠKOLSKA UČILA OSTALO"/>
    <x v="2"/>
    <n v="105824"/>
    <s v="R1"/>
    <s v="KAROTAŽNA APARATURA HAKUB"/>
    <s v="01.97"/>
    <s v="KOM"/>
    <n v="1"/>
    <n v="40390.25"/>
    <n v="40390.25"/>
    <n v="0"/>
    <n v="16156.1"/>
    <x v="1"/>
  </r>
  <r>
    <n v="1"/>
    <s v="OPREMA ZA RAD - ŠKOLSKA UČILA OSTALO"/>
    <x v="2"/>
    <n v="105825"/>
    <s v="R1"/>
    <s v="MAGNETOMETAR PROTONSKI"/>
    <s v="01.97"/>
    <s v="KOM"/>
    <n v="1"/>
    <n v="16681.68"/>
    <n v="16681.68"/>
    <n v="0"/>
    <n v="6672.6720000000005"/>
    <x v="1"/>
  </r>
  <r>
    <n v="1"/>
    <s v="OPREMA ZA RAD - ŠKOLSKA UČILA OSTALO"/>
    <x v="2"/>
    <n v="105826"/>
    <s v="R1"/>
    <s v="INSTRUMENT SCHUMBLERGER"/>
    <s v="01.97"/>
    <s v="KOM"/>
    <n v="1"/>
    <n v="3282.75"/>
    <n v="3282.75"/>
    <n v="0"/>
    <n v="1313.1000000000001"/>
    <x v="1"/>
  </r>
  <r>
    <n v="1"/>
    <s v="OPREMA ZA RAD - ŠKOLSKA UČILA OSTALO"/>
    <x v="2"/>
    <n v="105827"/>
    <s v="R1"/>
    <s v="REFRAKCIJSKA APAR. ABEM"/>
    <s v="01.97"/>
    <s v="KOM"/>
    <n v="1"/>
    <n v="110529.54"/>
    <n v="110529.54"/>
    <n v="0"/>
    <n v="44211.815999999999"/>
    <x v="1"/>
  </r>
  <r>
    <n v="1"/>
    <s v="OPREMA ZA RAD - ŠKOLSKA UČILA OSTALO"/>
    <x v="2"/>
    <n v="105829"/>
    <s v="R1"/>
    <s v="TEODOLIT ZEISS TH"/>
    <s v="01.97"/>
    <s v="KOM"/>
    <n v="1"/>
    <n v="28261.74"/>
    <n v="28261.74"/>
    <n v="0"/>
    <n v="11304.696000000002"/>
    <x v="1"/>
  </r>
  <r>
    <n v="1"/>
    <s v="OPREMA ZA RAD - ŠKOLSKA UČILA OSTALO"/>
    <x v="2"/>
    <n v="105831"/>
    <s v="R1"/>
    <s v="PROJEKC.PLATNO 240x240"/>
    <s v="09.09"/>
    <s v="KOM"/>
    <n v="1"/>
    <n v="1881.9"/>
    <n v="1705.49"/>
    <n v="176.41"/>
    <n v="752.7600000000001"/>
    <x v="1"/>
  </r>
  <r>
    <n v="1"/>
    <s v="OPREMA ZA RAD - ŠKOLSKA UČILA OSTALO"/>
    <x v="2"/>
    <n v="105863"/>
    <s v="R1"/>
    <s v="GRAFOSKOP F44*"/>
    <s v="02.03"/>
    <s v="KOM"/>
    <n v="1"/>
    <n v="3697.21"/>
    <n v="3697.21"/>
    <n v="0"/>
    <n v="1478.884"/>
    <x v="1"/>
  </r>
  <r>
    <n v="1"/>
    <s v="OPREMA ZA RAD - ŠKOLSKA UČILA OSTALO"/>
    <x v="2"/>
    <n v="105864"/>
    <s v="R1"/>
    <s v="LETVA NIVELIR 4m"/>
    <s v="01.97"/>
    <s v="KOM"/>
    <n v="1"/>
    <n v="418.27"/>
    <n v="418.27"/>
    <n v="0"/>
    <n v="167.30799999999999"/>
    <x v="1"/>
  </r>
  <r>
    <n v="1"/>
    <s v="OPREMA ZA RAD - ŠKOLSKA UČILA OSTALO"/>
    <x v="2"/>
    <n v="105865"/>
    <s v="R1"/>
    <s v="LETVA NIVELIR 4m"/>
    <s v="01.97"/>
    <s v="KOM"/>
    <n v="1"/>
    <n v="418.27"/>
    <n v="418.27"/>
    <n v="0"/>
    <n v="167.30799999999999"/>
    <x v="1"/>
  </r>
  <r>
    <n v="1"/>
    <s v="OPREMA ZA RAD - ŠKOLSKA UČILA OSTALO"/>
    <x v="2"/>
    <n v="105866"/>
    <s v="R1"/>
    <s v="FOTOTEODOLIT"/>
    <s v="01.97"/>
    <s v="KOM"/>
    <n v="1"/>
    <n v="84784.8"/>
    <n v="84784.8"/>
    <n v="0"/>
    <n v="33913.920000000006"/>
    <x v="1"/>
  </r>
  <r>
    <n v="1"/>
    <s v="OPREMA ZA RAD - ŠKOLSKA UČILA OSTALO"/>
    <x v="2"/>
    <n v="105867"/>
    <s v="R1"/>
    <s v="MIKROBAROMETAR ASKANIJA"/>
    <s v="01.97"/>
    <s v="KOM"/>
    <n v="1"/>
    <n v="4578.3500000000004"/>
    <n v="4578.3500000000004"/>
    <n v="0"/>
    <n v="1831.3400000000001"/>
    <x v="1"/>
  </r>
  <r>
    <n v="1"/>
    <s v="OPREMA ZA RAD - ŠKOLSKA UČILA OSTALO"/>
    <x v="2"/>
    <n v="105868"/>
    <s v="R1"/>
    <s v="MIKROBAROMETAR ASKANIJA"/>
    <s v="01.97"/>
    <s v="KOM"/>
    <n v="1"/>
    <n v="4578.3500000000004"/>
    <n v="4578.3500000000004"/>
    <n v="0"/>
    <n v="1831.3400000000001"/>
    <x v="1"/>
  </r>
  <r>
    <n v="1"/>
    <s v="OPREMA ZA RAD - ŠKOLSKA UČILA OSTALO"/>
    <x v="2"/>
    <n v="105869"/>
    <s v="R1"/>
    <s v="MIKROBAROMETAR ASKANIJA"/>
    <s v="01.97"/>
    <s v="KOM"/>
    <n v="1"/>
    <n v="4578.3500000000004"/>
    <n v="4578.3500000000004"/>
    <n v="0"/>
    <n v="1831.3400000000001"/>
    <x v="1"/>
  </r>
  <r>
    <n v="1"/>
    <s v="OPREMA ZA RAD - ŠKOLSKA UČILA OSTALO"/>
    <x v="2"/>
    <n v="105870"/>
    <s v="R1"/>
    <s v="VAGA GEOMAGNETSKA GF-6"/>
    <s v="01.97"/>
    <s v="KOM"/>
    <n v="1"/>
    <n v="5652.29"/>
    <n v="5652.29"/>
    <n v="0"/>
    <n v="2260.9160000000002"/>
    <x v="1"/>
  </r>
  <r>
    <n v="1"/>
    <s v="OPREMA ZA RAD - ŠKOLSKA UČILA OSTALO"/>
    <x v="2"/>
    <n v="105871"/>
    <s v="R1"/>
    <s v="VAGA GEOMAGNETSKA GF-7"/>
    <s v="01.97"/>
    <s v="KOM"/>
    <n v="1"/>
    <n v="5652.29"/>
    <n v="5652.29"/>
    <n v="0"/>
    <n v="2260.9160000000002"/>
    <x v="1"/>
  </r>
  <r>
    <n v="1"/>
    <s v="OPREMA ZA RAD - ŠKOLSKA UČILA OSTALO"/>
    <x v="2"/>
    <n v="106144"/>
    <s v="R5"/>
    <s v="Au POKLOPAC 10,1g"/>
    <s v="01.97"/>
    <s v="KOM"/>
    <n v="1"/>
    <n v="1130.45"/>
    <n v="1130.45"/>
    <n v="0"/>
    <n v="452.18000000000006"/>
    <x v="1"/>
  </r>
  <r>
    <n v="1"/>
    <s v="OPREMA ZA RAD - ŠKOLSKA UČILA OSTALO"/>
    <x v="2"/>
    <n v="106145"/>
    <s v="R5"/>
    <s v="Au POKLOPAC 12,4g"/>
    <s v="01.97"/>
    <s v="KOM"/>
    <n v="1"/>
    <n v="1130.46"/>
    <n v="1130.46"/>
    <n v="0"/>
    <n v="452.18400000000003"/>
    <x v="1"/>
  </r>
  <r>
    <n v="1"/>
    <s v="OPREMA ZA RAD - ŠKOLSKA UČILA OSTALO"/>
    <x v="2"/>
    <n v="106146"/>
    <s v="R5"/>
    <s v="Pt-ZDJELICA br.1 22,7g"/>
    <s v="01.97"/>
    <s v="KOM"/>
    <n v="1"/>
    <n v="1737.83"/>
    <n v="1737.83"/>
    <n v="0"/>
    <n v="695.13200000000006"/>
    <x v="1"/>
  </r>
  <r>
    <n v="1"/>
    <s v="OPREMA ZA RAD - ŠKOLSKA UČILA OSTALO"/>
    <x v="2"/>
    <n v="106147"/>
    <s v="R5"/>
    <s v="Ag LONČIĆ S POKLOPCEM"/>
    <s v="01.97"/>
    <s v="KOM"/>
    <n v="1"/>
    <n v="169.55"/>
    <n v="169.55"/>
    <n v="0"/>
    <n v="67.820000000000007"/>
    <x v="1"/>
  </r>
  <r>
    <n v="1"/>
    <s v="OPREMA ZA RAD - ŠKOLSKA UČILA OSTALO"/>
    <x v="2"/>
    <n v="106148"/>
    <s v="R5"/>
    <s v="Ag LONČIĆ S POKLOPCEM"/>
    <s v="01.97"/>
    <s v="KOM"/>
    <n v="1"/>
    <n v="169.55"/>
    <n v="169.55"/>
    <n v="0"/>
    <n v="67.820000000000007"/>
    <x v="1"/>
  </r>
  <r>
    <n v="1"/>
    <s v="OPREMA ZA RAD - ŠKOLSKA UČILA OSTALO"/>
    <x v="2"/>
    <n v="106149"/>
    <s v="R5"/>
    <s v="Ag LONČIĆ S POKLOPCEM"/>
    <s v="01.97"/>
    <s v="KOM"/>
    <n v="1"/>
    <n v="169.55"/>
    <n v="169.55"/>
    <n v="0"/>
    <n v="67.820000000000007"/>
    <x v="1"/>
  </r>
  <r>
    <n v="1"/>
    <s v="OPREMA ZA RAD - ŠKOLSKA UČILA OSTALO"/>
    <x v="2"/>
    <n v="106150"/>
    <s v="R5"/>
    <s v="Ag ZDJELICA 0 9cm"/>
    <s v="01.97"/>
    <s v="KOM"/>
    <n v="1"/>
    <n v="197.84"/>
    <n v="197.84"/>
    <n v="0"/>
    <n v="79.13600000000001"/>
    <x v="1"/>
  </r>
  <r>
    <n v="1"/>
    <s v="OPREMA ZA RAD - ŠKOLSKA UČILA OSTALO"/>
    <x v="2"/>
    <n v="106151"/>
    <s v="R5"/>
    <s v="Ag ZDJELICA 0 6cm"/>
    <s v="01.97"/>
    <s v="KOM"/>
    <n v="1"/>
    <n v="197.84"/>
    <n v="197.84"/>
    <n v="0"/>
    <n v="79.13600000000001"/>
    <x v="1"/>
  </r>
  <r>
    <n v="1"/>
    <s v="OPREMA ZA RAD - ŠKOLSKA UČILA OSTALO"/>
    <x v="2"/>
    <n v="106152"/>
    <s v="R5"/>
    <s v="Pt-ZDJELICA br.2 21,9g"/>
    <s v="01.97"/>
    <s v="KOM"/>
    <n v="1"/>
    <n v="1130.45"/>
    <n v="1130.45"/>
    <n v="0"/>
    <n v="452.18000000000006"/>
    <x v="1"/>
  </r>
  <r>
    <n v="1"/>
    <s v="OPREMA ZA RAD - ŠKOLSKA UČILA OSTALO"/>
    <x v="2"/>
    <n v="106153"/>
    <s v="R5"/>
    <s v="Ag LONČIĆ S POKLOPCEM"/>
    <s v="01.97"/>
    <s v="KOM"/>
    <n v="1"/>
    <n v="169.55"/>
    <n v="169.55"/>
    <n v="0"/>
    <n v="67.820000000000007"/>
    <x v="1"/>
  </r>
  <r>
    <n v="1"/>
    <s v="OPREMA ZA RAD - ŠKOLSKA UČILA OSTALO"/>
    <x v="2"/>
    <n v="106154"/>
    <s v="R5"/>
    <s v="Pt-LONČIĆ V 15,0g"/>
    <s v="01.97"/>
    <s v="KOM"/>
    <n v="1"/>
    <n v="734.79"/>
    <n v="734.79"/>
    <n v="0"/>
    <n v="293.916"/>
    <x v="1"/>
  </r>
  <r>
    <n v="1"/>
    <s v="OPREMA ZA RAD - ŠKOLSKA UČILA OSTALO"/>
    <x v="2"/>
    <n v="106155"/>
    <s v="R5"/>
    <s v="Pt-LONČIĆ I-17,0g"/>
    <s v="01.97"/>
    <s v="KOM"/>
    <n v="1"/>
    <n v="1554.69"/>
    <n v="1554.69"/>
    <n v="0"/>
    <n v="621.87600000000009"/>
    <x v="1"/>
  </r>
  <r>
    <n v="1"/>
    <s v="OPREMA ZA RAD - ŠKOLSKA UČILA OSTALO"/>
    <x v="2"/>
    <n v="106156"/>
    <s v="R5"/>
    <s v="Pt-POKLOPAC V 2,7g"/>
    <s v="01.97"/>
    <s v="KOM"/>
    <n v="1"/>
    <n v="1210.49"/>
    <n v="1210.49"/>
    <n v="0"/>
    <n v="484.19600000000003"/>
    <x v="1"/>
  </r>
  <r>
    <n v="1"/>
    <s v="OPREMA ZA RAD - ŠKOLSKA UČILA OSTALO"/>
    <x v="2"/>
    <n v="106157"/>
    <s v="R5"/>
    <s v="Ag LONČIĆ S POKLOPCEM"/>
    <s v="01.97"/>
    <s v="KOM"/>
    <n v="1"/>
    <n v="169.55"/>
    <n v="169.55"/>
    <n v="0"/>
    <n v="67.820000000000007"/>
    <x v="1"/>
  </r>
  <r>
    <n v="1"/>
    <s v="OPREMA ZA RAD - ŠKOLSKA UČILA OSTALO"/>
    <x v="2"/>
    <n v="106158"/>
    <s v="R5"/>
    <s v="Ag PRSTEN"/>
    <s v="01.97"/>
    <s v="KOM"/>
    <n v="1"/>
    <n v="23.79"/>
    <n v="23.79"/>
    <n v="0"/>
    <n v="9.516"/>
    <x v="1"/>
  </r>
  <r>
    <n v="1"/>
    <s v="OPREMA ZA RAD - ŠKOLSKA UČILA OSTALO"/>
    <x v="2"/>
    <n v="106159"/>
    <s v="R5"/>
    <s v="Ag PRSTEN"/>
    <s v="01.97"/>
    <s v="KOM"/>
    <n v="1"/>
    <n v="23.79"/>
    <n v="23.79"/>
    <n v="0"/>
    <n v="9.516"/>
    <x v="1"/>
  </r>
  <r>
    <n v="1"/>
    <s v="OPREMA ZA RAD - ŠKOLSKA UČILA OSTALO"/>
    <x v="2"/>
    <n v="106160"/>
    <s v="R5"/>
    <s v="Ag PRSTEN"/>
    <s v="01.97"/>
    <s v="KOM"/>
    <n v="1"/>
    <n v="23.79"/>
    <n v="23.79"/>
    <n v="0"/>
    <n v="9.516"/>
    <x v="1"/>
  </r>
  <r>
    <n v="1"/>
    <s v="OPREMA ZA RAD - ŠKOLSKA UČILA OSTALO"/>
    <x v="2"/>
    <n v="106161"/>
    <s v="R5"/>
    <s v="Ag PRSTEN"/>
    <s v="01.97"/>
    <s v="KOM"/>
    <n v="1"/>
    <n v="23.79"/>
    <n v="23.79"/>
    <n v="0"/>
    <n v="9.516"/>
    <x v="1"/>
  </r>
  <r>
    <n v="1"/>
    <s v="OPREMA ZA RAD - ŠKOLSKA UČILA OSTALO"/>
    <x v="2"/>
    <n v="106162"/>
    <s v="R5"/>
    <s v="Ag PRSTEN"/>
    <s v="01.97"/>
    <s v="KOM"/>
    <n v="1"/>
    <n v="23.79"/>
    <n v="23.79"/>
    <n v="0"/>
    <n v="9.516"/>
    <x v="1"/>
  </r>
  <r>
    <n v="1"/>
    <s v="OPREMA ZA RAD - ŠKOLSKA UČILA OSTALO"/>
    <x v="2"/>
    <n v="106163"/>
    <s v="R5"/>
    <s v="Ag PRSTEN"/>
    <s v="01.97"/>
    <s v="KOM"/>
    <n v="1"/>
    <n v="23.79"/>
    <n v="23.79"/>
    <n v="0"/>
    <n v="9.516"/>
    <x v="1"/>
  </r>
  <r>
    <n v="1"/>
    <s v="OPREMA ZA RAD - ŠKOLSKA UČILA OSTALO"/>
    <x v="2"/>
    <n v="106164"/>
    <s v="R5"/>
    <s v="Ag PRSTEN"/>
    <s v="01.97"/>
    <s v="KOM"/>
    <n v="1"/>
    <n v="23.79"/>
    <n v="23.79"/>
    <n v="0"/>
    <n v="9.516"/>
    <x v="1"/>
  </r>
  <r>
    <n v="1"/>
    <s v="OPREMA ZA RAD - ŠKOLSKA UČILA OSTALO"/>
    <x v="2"/>
    <n v="106165"/>
    <s v="R5"/>
    <s v="Ag PRSTEN"/>
    <s v="01.97"/>
    <s v="KOM"/>
    <n v="1"/>
    <n v="23.78"/>
    <n v="23.78"/>
    <n v="0"/>
    <n v="9.5120000000000005"/>
    <x v="1"/>
  </r>
  <r>
    <n v="1"/>
    <s v="OPREMA ZA RAD - ŠKOLSKA UČILA OSTALO"/>
    <x v="2"/>
    <n v="106166"/>
    <s v="R5"/>
    <s v="Ag PRSTEN"/>
    <s v="01.97"/>
    <s v="KOM"/>
    <n v="1"/>
    <n v="23.78"/>
    <n v="23.78"/>
    <n v="0"/>
    <n v="9.5120000000000005"/>
    <x v="1"/>
  </r>
  <r>
    <n v="1"/>
    <s v="OPREMA ZA RAD - ŠKOLSKA UČILA OSTALO"/>
    <x v="2"/>
    <n v="106167"/>
    <s v="R5"/>
    <s v="Ag PRSTEN"/>
    <s v="01.97"/>
    <s v="KOM"/>
    <n v="1"/>
    <n v="23.78"/>
    <n v="23.78"/>
    <n v="0"/>
    <n v="9.5120000000000005"/>
    <x v="1"/>
  </r>
  <r>
    <n v="1"/>
    <s v="OPREMA ZA RAD - ŠKOLSKA UČILA OSTALO"/>
    <x v="2"/>
    <n v="106168"/>
    <s v="R5"/>
    <s v="Ag PRSTEN"/>
    <s v="01.97"/>
    <s v="KOM"/>
    <n v="1"/>
    <n v="23.78"/>
    <n v="23.78"/>
    <n v="0"/>
    <n v="9.5120000000000005"/>
    <x v="1"/>
  </r>
  <r>
    <n v="1"/>
    <s v="OPREMA ZA RAD - ŠKOLSKA UČILA OSTALO"/>
    <x v="2"/>
    <n v="106169"/>
    <s v="R5"/>
    <s v="Ag PRSTEN"/>
    <s v="01.97"/>
    <s v="KOM"/>
    <n v="1"/>
    <n v="23.78"/>
    <n v="23.78"/>
    <n v="0"/>
    <n v="9.5120000000000005"/>
    <x v="1"/>
  </r>
  <r>
    <n v="1"/>
    <s v="OPREMA ZA RAD - ŠKOLSKA UČILA OSTALO"/>
    <x v="2"/>
    <n v="106170"/>
    <s v="R5"/>
    <s v="Ag PRSTEN"/>
    <s v="01.97"/>
    <s v="KOM"/>
    <n v="1"/>
    <n v="23.78"/>
    <n v="23.78"/>
    <n v="0"/>
    <n v="9.5120000000000005"/>
    <x v="1"/>
  </r>
  <r>
    <n v="1"/>
    <s v="OPREMA ZA RAD - ŠKOLSKA UČILA OSTALO"/>
    <x v="2"/>
    <n v="106171"/>
    <s v="R5"/>
    <s v="Pt-POKLOPAC II 4,0g"/>
    <s v="01.97"/>
    <s v="KOM"/>
    <n v="1"/>
    <n v="1210.49"/>
    <n v="1210.49"/>
    <n v="0"/>
    <n v="484.19600000000003"/>
    <x v="1"/>
  </r>
  <r>
    <n v="1"/>
    <s v="OPREMA ZA RAD - ŠKOLSKA UČILA OSTALO"/>
    <x v="2"/>
    <n v="106172"/>
    <s v="R5"/>
    <s v="Pt-ŽICA I OTP.Pt 21,8g"/>
    <s v="01.97"/>
    <s v="KOM"/>
    <n v="1"/>
    <n v="734.78"/>
    <n v="734.78"/>
    <n v="0"/>
    <n v="293.91199999999998"/>
    <x v="1"/>
  </r>
  <r>
    <n v="1"/>
    <s v="OPREMA ZA RAD - ŠKOLSKA UČILA OSTALO"/>
    <x v="2"/>
    <n v="106173"/>
    <s v="R5"/>
    <s v="Pt+Au LONČIĆ 12,5g"/>
    <s v="01.97"/>
    <s v="KOM"/>
    <n v="1"/>
    <n v="565.22"/>
    <n v="565.22"/>
    <n v="0"/>
    <n v="226.08800000000002"/>
    <x v="1"/>
  </r>
  <r>
    <n v="1"/>
    <s v="OPREMA ZA RAD - ŠKOLSKA UČILA OSTALO"/>
    <x v="2"/>
    <n v="106174"/>
    <s v="R5"/>
    <s v="Pt-LONČIĆ II-18,0g"/>
    <s v="01.97"/>
    <s v="KOM"/>
    <n v="1"/>
    <n v="1429.77"/>
    <n v="1429.77"/>
    <n v="0"/>
    <n v="571.90800000000002"/>
    <x v="1"/>
  </r>
  <r>
    <n v="1"/>
    <s v="OPREMA ZA RAD - ŠKOLSKA UČILA OSTALO"/>
    <x v="2"/>
    <n v="106175"/>
    <s v="R5"/>
    <s v="Pt-LONČIĆ IV-16,4g"/>
    <s v="01.97"/>
    <s v="KOM"/>
    <n v="1"/>
    <n v="734.79"/>
    <n v="734.79"/>
    <n v="0"/>
    <n v="293.916"/>
    <x v="1"/>
  </r>
  <r>
    <n v="1"/>
    <s v="OPREMA ZA RAD - ŠKOLSKA UČILA OSTALO"/>
    <x v="2"/>
    <n v="106176"/>
    <s v="R5"/>
    <s v="Ag LONČIĆ S POKLOPCEM"/>
    <s v="01.97"/>
    <s v="KOM"/>
    <n v="1"/>
    <n v="169.55"/>
    <n v="169.55"/>
    <n v="0"/>
    <n v="67.820000000000007"/>
    <x v="1"/>
  </r>
  <r>
    <n v="1"/>
    <s v="OPREMA ZA RAD - ŠKOLSKA UČILA OSTALO"/>
    <x v="2"/>
    <n v="106177"/>
    <s v="R5"/>
    <s v="Pt-POKLOPAC I 4,4g"/>
    <s v="01.97"/>
    <s v="KOM"/>
    <n v="1"/>
    <n v="1210.5"/>
    <n v="1210.5"/>
    <n v="0"/>
    <n v="484.20000000000005"/>
    <x v="1"/>
  </r>
  <r>
    <n v="1"/>
    <s v="OPREMA ZA RAD - ŠKOLSKA UČILA OSTALO"/>
    <x v="2"/>
    <n v="106210"/>
    <s v="R5"/>
    <s v="VISKOZIMETAR PO ENGLERU"/>
    <s v="01.97"/>
    <s v="KOM"/>
    <n v="1"/>
    <n v="1593.37"/>
    <n v="1593.37"/>
    <n v="0"/>
    <n v="637.34799999999996"/>
    <x v="1"/>
  </r>
  <r>
    <n v="1"/>
    <s v="OPREMA ZA RAD - ŠKOLSKA UČILA OSTALO"/>
    <x v="2"/>
    <n v="106239"/>
    <s v="R5"/>
    <s v="PEĆ LAB.&quot;INSTRUMENTARIA&quot;"/>
    <s v="01.97"/>
    <s v="KOM"/>
    <n v="1"/>
    <n v="2415.77"/>
    <n v="2415.77"/>
    <n v="0"/>
    <n v="966.30799999999999"/>
    <x v="1"/>
  </r>
  <r>
    <n v="1"/>
    <s v="OPREMA ZA RAD - ŠKOLSKA UČILA OSTALO"/>
    <x v="2"/>
    <n v="106240"/>
    <s v="R5"/>
    <s v="SUŠIONIK EL.ČETVRTASTI"/>
    <s v="01.97"/>
    <s v="KOM"/>
    <n v="1"/>
    <n v="1490.63"/>
    <n v="1490.63"/>
    <n v="0"/>
    <n v="596.25200000000007"/>
    <x v="1"/>
  </r>
  <r>
    <n v="1"/>
    <s v="OPREMA ZA RAD - ŠKOLSKA UČILA OSTALO"/>
    <x v="2"/>
    <n v="106306"/>
    <s v="R5"/>
    <s v="FOTOMETAR PLAMENI 60 LON."/>
    <s v="01.97"/>
    <s v="KOM"/>
    <n v="1"/>
    <n v="18298.34"/>
    <n v="18298.34"/>
    <n v="0"/>
    <n v="7319.3360000000002"/>
    <x v="1"/>
  </r>
  <r>
    <n v="1"/>
    <s v="OPREMA ZA RAD - ŠKOLSKA UČILA OSTALO"/>
    <x v="2"/>
    <n v="106308"/>
    <s v="R5"/>
    <s v="POTENCIOSTAT LAB.75"/>
    <s v="01.97"/>
    <s v="KOM"/>
    <n v="1"/>
    <n v="10156.51"/>
    <n v="10156.51"/>
    <n v="0"/>
    <n v="4062.6040000000003"/>
    <x v="1"/>
  </r>
  <r>
    <n v="1"/>
    <s v="OPREMA ZA RAD - ŠKOLSKA UČILA OSTALO"/>
    <x v="2"/>
    <n v="106354"/>
    <s v="R5"/>
    <s v="PEĆ LAB.&quot;ELTRA&quot;ČETVRTASTA"/>
    <s v="01.97"/>
    <s v="KOM"/>
    <n v="1"/>
    <n v="7011.36"/>
    <n v="7011.36"/>
    <n v="0"/>
    <n v="2804.5439999999999"/>
    <x v="1"/>
  </r>
  <r>
    <n v="1"/>
    <s v="OPREMA ZA RAD - ŠKOLSKA UČILA OSTALO"/>
    <x v="2"/>
    <n v="106381"/>
    <s v="R5"/>
    <s v="VAGA ANALIT.&quot;SARTARIUS&quot;"/>
    <s v="01.97"/>
    <s v="KOM"/>
    <n v="1"/>
    <n v="9199.49"/>
    <n v="9199.49"/>
    <n v="0"/>
    <n v="3679.7960000000003"/>
    <x v="1"/>
  </r>
  <r>
    <n v="1"/>
    <s v="OPREMA ZA RAD - ŠKOLSKA UČILA OSTALO"/>
    <x v="2"/>
    <n v="106382"/>
    <s v="R5"/>
    <s v="VAGA ANALIT.&quot;METTER&quot;"/>
    <s v="01.97"/>
    <s v="KOM"/>
    <n v="1"/>
    <n v="13933.58"/>
    <n v="13933.58"/>
    <n v="0"/>
    <n v="5573.4320000000007"/>
    <x v="1"/>
  </r>
  <r>
    <n v="1"/>
    <s v="OPREMA ZA RAD - ŠKOLSKA UČILA OSTALO"/>
    <x v="2"/>
    <s v="Ukupno"/>
    <s v="04"/>
    <m/>
    <m/>
    <m/>
    <n v="395"/>
    <n v="5295109.2300000004"/>
    <n v="5232651.07"/>
    <n v="62458.16"/>
    <n v="2118043.6920000003"/>
    <x v="1"/>
  </r>
  <r>
    <n v="1"/>
    <s v="OPREMA ZA ZNANSTV.ISTRAŽ.RAD U LABOR"/>
    <x v="2"/>
    <s v="G-1/0810"/>
    <s v="G1"/>
    <s v="INSTRUMENT CENTRIFUGA"/>
    <s v="06.97"/>
    <s v="KOM"/>
    <n v="1"/>
    <n v="1874.6"/>
    <n v="1874.6"/>
    <n v="0"/>
    <n v="749.84"/>
    <x v="1"/>
  </r>
  <r>
    <n v="1"/>
    <s v="OPREMA ZA ZNANSTV.ISTRAŽ.RAD U LABOR"/>
    <x v="2"/>
    <s v="G-1/0967"/>
    <s v="G1"/>
    <s v="MJEŠALICA MAGNETNA BASIC"/>
    <s v="08.06"/>
    <s v="KOM"/>
    <n v="1"/>
    <n v="3353.05"/>
    <n v="3353.05"/>
    <n v="0"/>
    <n v="1341.2200000000003"/>
    <x v="1"/>
  </r>
  <r>
    <n v="1"/>
    <s v="OPREMA ZA ZNANSTV.ISTRAŽ.RAD U LABOR"/>
    <x v="2"/>
    <s v="G-1/0969"/>
    <s v="G1"/>
    <s v="MJEŠALICA MAGNETNA BASIC"/>
    <s v="08.06"/>
    <s v="KOM"/>
    <n v="1"/>
    <n v="3353.04"/>
    <n v="3353.04"/>
    <n v="0"/>
    <n v="1341.2160000000001"/>
    <x v="1"/>
  </r>
  <r>
    <n v="1"/>
    <s v="OPREMA ZA ZNANSTV.ISTRAŽ.RAD U LABOR"/>
    <x v="2"/>
    <s v="G-9/1495"/>
    <s v="G9"/>
    <s v="MIKROSKOP AM 2011"/>
    <s v="08.14"/>
    <s v="KOM"/>
    <n v="1"/>
    <n v="1530.78"/>
    <n v="714.37"/>
    <n v="816.41"/>
    <n v="816.41"/>
    <x v="0"/>
  </r>
  <r>
    <n v="1"/>
    <s v="OPREMA ZA ZNANSTV.ISTRAŽ.RAD U LABOR"/>
    <x v="2"/>
    <s v="R-2/1061"/>
    <s v="R2"/>
    <s v="KONCENTRACIJSKI STOL ZA"/>
    <s v="02.98"/>
    <s v="KOM"/>
    <n v="1"/>
    <n v="11074.66"/>
    <n v="11074.66"/>
    <n v="0"/>
    <n v="4429.8640000000005"/>
    <x v="1"/>
  </r>
  <r>
    <n v="1"/>
    <s v="OPREMA ZA ZNANSTV.ISTRAŽ.RAD U LABOR"/>
    <x v="2"/>
    <s v="R-2/1082"/>
    <s v="R2"/>
    <s v="SEIZMOGRAF DIGITAL.2D20"/>
    <s v="05.98"/>
    <s v="KOM"/>
    <n v="1"/>
    <n v="18834.89"/>
    <n v="18834.89"/>
    <n v="0"/>
    <n v="7533.9560000000001"/>
    <x v="1"/>
  </r>
  <r>
    <n v="1"/>
    <s v="OPREMA ZA ZNANSTV.ISTRAŽ.RAD U LABOR"/>
    <x v="2"/>
    <s v="R-2/1090"/>
    <s v="R2"/>
    <s v="SEIZMOGRAF DIGITAL.2D20"/>
    <s v="05.98"/>
    <s v="KOM"/>
    <n v="1"/>
    <n v="18834.900000000001"/>
    <n v="18834.900000000001"/>
    <n v="0"/>
    <n v="7533.9600000000009"/>
    <x v="1"/>
  </r>
  <r>
    <n v="1"/>
    <s v="OPREMA ZA ZNANSTV.ISTRAŽ.RAD U LABOR"/>
    <x v="2"/>
    <s v="R-2/1202"/>
    <s v="R2"/>
    <s v="DETEKTOR MULTIWARN PRIJEN"/>
    <n v="12.01"/>
    <s v="KOM"/>
    <n v="1"/>
    <n v="47734.94"/>
    <n v="47734.94"/>
    <n v="0"/>
    <n v="19093.976000000002"/>
    <x v="1"/>
  </r>
  <r>
    <n v="1"/>
    <s v="OPREMA ZA ZNANSTV.ISTRAŽ.RAD U LABOR"/>
    <x v="2"/>
    <s v="R-2/1220"/>
    <s v="R2"/>
    <s v="DEFORMETAR"/>
    <s v="03.02"/>
    <s v="KOM"/>
    <n v="1"/>
    <n v="8720.48"/>
    <n v="8720.48"/>
    <n v="0"/>
    <n v="3488.192"/>
    <x v="1"/>
  </r>
  <r>
    <n v="1"/>
    <s v="OPREMA ZA ZNANSTV.ISTRAŽ.RAD U LABOR"/>
    <x v="2"/>
    <s v="R-2/1261"/>
    <s v="R2"/>
    <s v="UREĐAJ za izvl.uzoraka"/>
    <s v="04.03"/>
    <s v="KOM"/>
    <n v="1"/>
    <n v="7494.67"/>
    <n v="7494.67"/>
    <n v="0"/>
    <n v="2997.8680000000004"/>
    <x v="1"/>
  </r>
  <r>
    <n v="1"/>
    <s v="OPREMA ZA ZNANSTV.ISTRAŽ.RAD U LABOR"/>
    <x v="2"/>
    <s v="R-2/1762"/>
    <s v="R2"/>
    <s v="MJEŠALICA LAB.RZR 2041"/>
    <n v="12.14"/>
    <s v="KOM"/>
    <n v="1"/>
    <n v="13468.85"/>
    <n v="5387.54"/>
    <n v="8081.31"/>
    <n v="8081.31"/>
    <x v="0"/>
  </r>
  <r>
    <n v="1"/>
    <s v="OPREMA ZA ZNANSTV.ISTRAŽ.RAD U LABOR"/>
    <x v="2"/>
    <s v="R-6/0182"/>
    <s v="G9"/>
    <s v="MIKROSKOP Premier 5megapi"/>
    <n v="12.14"/>
    <s v="KOM"/>
    <n v="1"/>
    <n v="6638.12"/>
    <n v="2655.24"/>
    <n v="3982.88"/>
    <n v="3982.88"/>
    <x v="0"/>
  </r>
  <r>
    <n v="1"/>
    <s v="OPREMA ZA ZNANSTV.ISTRAŽ.RAD U LABOR"/>
    <x v="2"/>
    <n v="101299"/>
    <s v="R3"/>
    <s v="BROOKFIELD DIG.VISKOZIMET"/>
    <s v="01.99"/>
    <s v="KOM"/>
    <n v="1"/>
    <n v="56214.95"/>
    <n v="56214.95"/>
    <n v="0"/>
    <n v="22485.98"/>
    <x v="1"/>
  </r>
  <r>
    <n v="1"/>
    <s v="OPREMA ZA ZNANSTV.ISTRAŽ.RAD U LABOR"/>
    <x v="2"/>
    <n v="101300"/>
    <s v="R3"/>
    <s v="INST.ZA MJER.PROPUSTNOST"/>
    <n v="10.98"/>
    <s v="KOM"/>
    <n v="1"/>
    <n v="39822.879999999997"/>
    <n v="39822.879999999997"/>
    <n v="0"/>
    <n v="15929.152"/>
    <x v="1"/>
  </r>
  <r>
    <n v="1"/>
    <s v="OPREMA ZA ZNANSTV.ISTRAŽ.RAD U LABOR"/>
    <x v="2"/>
    <n v="101301"/>
    <s v="R3"/>
    <s v="INST.ZA ISPIT.MAZIVOSTI"/>
    <n v="10.98"/>
    <s v="KOM"/>
    <n v="1"/>
    <n v="38881.040000000001"/>
    <n v="38881.040000000001"/>
    <n v="0"/>
    <n v="15552.416000000001"/>
    <x v="1"/>
  </r>
  <r>
    <n v="1"/>
    <s v="OPREMA ZA ZNANSTV.ISTRAŽ.RAD U LABOR"/>
    <x v="2"/>
    <n v="101304"/>
    <s v="R3"/>
    <s v="INSTRUMENT RETORTA"/>
    <s v="01.97"/>
    <s v="KOM"/>
    <n v="1"/>
    <n v="1200"/>
    <n v="1200"/>
    <n v="0"/>
    <n v="480"/>
    <x v="1"/>
  </r>
  <r>
    <n v="1"/>
    <s v="OPREMA ZA ZNANSTV.ISTRAŽ.RAD U LABOR"/>
    <x v="2"/>
    <n v="101305"/>
    <s v="R3"/>
    <s v="VAGA KOMPAKTNA EK-1200G"/>
    <n v="11.01"/>
    <s v="KOM"/>
    <n v="1"/>
    <n v="5978"/>
    <n v="5978"/>
    <n v="0"/>
    <n v="2391.2000000000003"/>
    <x v="1"/>
  </r>
  <r>
    <n v="1"/>
    <s v="OPREMA ZA ZNANSTV.ISTRAŽ.RAD U LABOR"/>
    <x v="2"/>
    <n v="101319"/>
    <s v="R3"/>
    <s v="MJEŠALICA LAB.+ČAŠE ZA MJ"/>
    <s v="03.04"/>
    <s v="KOM"/>
    <n v="1"/>
    <n v="15704.35"/>
    <n v="15704.35"/>
    <n v="0"/>
    <n v="6281.7400000000007"/>
    <x v="1"/>
  </r>
  <r>
    <n v="1"/>
    <s v="OPREMA ZA ZNANSTV.ISTRAŽ.RAD U LABOR"/>
    <x v="2"/>
    <n v="101364"/>
    <s v="R3"/>
    <s v="UREĐ.ZA KONDICIONIRANJE"/>
    <s v="09.08"/>
    <s v="KOM"/>
    <n v="1"/>
    <n v="42097.22"/>
    <n v="42097.22"/>
    <n v="0"/>
    <n v="16838.888000000003"/>
    <x v="1"/>
  </r>
  <r>
    <n v="1"/>
    <s v="OPREMA ZA ZNANSTV.ISTRAŽ.RAD U LABOR"/>
    <x v="2"/>
    <n v="101604"/>
    <s v="R3"/>
    <s v="MJEŠALICA ZA ISPLAKU I"/>
    <n v="10.98"/>
    <s v="KOM"/>
    <n v="1"/>
    <n v="1795.13"/>
    <n v="1795.13"/>
    <n v="0"/>
    <n v="718.05200000000013"/>
    <x v="1"/>
  </r>
  <r>
    <n v="1"/>
    <s v="OPREMA ZA ZNANSTV.ISTRAŽ.RAD U LABOR"/>
    <x v="2"/>
    <n v="101606"/>
    <s v="R3"/>
    <s v="MJEŠALICA ZA ISPLAKU/PROC"/>
    <s v="01.97"/>
    <s v="KOM"/>
    <n v="1"/>
    <n v="850"/>
    <n v="850"/>
    <n v="0"/>
    <n v="340"/>
    <x v="1"/>
  </r>
  <r>
    <n v="1"/>
    <s v="OPREMA ZA ZNANSTV.ISTRAŽ.RAD U LABOR"/>
    <x v="2"/>
    <n v="101607"/>
    <s v="R3"/>
    <s v="MJEŠALICA ZA ISPLAKU/PROC"/>
    <s v="01.97"/>
    <s v="KOM"/>
    <n v="1"/>
    <n v="850"/>
    <n v="850"/>
    <n v="0"/>
    <n v="340"/>
    <x v="1"/>
  </r>
  <r>
    <n v="1"/>
    <s v="OPREMA ZA ZNANSTV.ISTRAŽ.RAD U LABOR"/>
    <x v="2"/>
    <n v="101608"/>
    <s v="R3"/>
    <s v="MIKSER/PROC."/>
    <s v="01.97"/>
    <s v="KOM"/>
    <n v="1"/>
    <n v="600"/>
    <n v="600"/>
    <n v="0"/>
    <n v="240"/>
    <x v="1"/>
  </r>
  <r>
    <n v="1"/>
    <s v="OPREMA ZA ZNANSTV.ISTRAŽ.RAD U LABOR"/>
    <x v="2"/>
    <n v="101610"/>
    <s v="R3"/>
    <s v="UREĐAJ ZA HLADNU FILTRAC."/>
    <s v="01.97"/>
    <s v="KOM"/>
    <n v="1"/>
    <n v="1500"/>
    <n v="1500"/>
    <n v="0"/>
    <n v="600"/>
    <x v="1"/>
  </r>
  <r>
    <n v="1"/>
    <s v="OPREMA ZA ZNANSTV.ISTRAŽ.RAD U LABOR"/>
    <x v="2"/>
    <n v="101611"/>
    <s v="R3"/>
    <s v="BAROID ROLER/PROC."/>
    <s v="01.97"/>
    <s v="KOM"/>
    <n v="1"/>
    <n v="3500"/>
    <n v="3500"/>
    <n v="0"/>
    <n v="1400"/>
    <x v="1"/>
  </r>
  <r>
    <n v="1"/>
    <s v="OPREMA ZA ZNANSTV.ISTRAŽ.RAD U LABOR"/>
    <x v="2"/>
    <n v="101823"/>
    <s v="R3"/>
    <s v="UREĐ.ZA ISPIT.UZORAKA"/>
    <s v="05.06"/>
    <s v="KOM"/>
    <n v="1"/>
    <n v="80440.7"/>
    <n v="80440.7"/>
    <n v="0"/>
    <n v="32176.28"/>
    <x v="1"/>
  </r>
  <r>
    <n v="1"/>
    <s v="OPREMA ZA ZNANSTV.ISTRAŽ.RAD U LABOR"/>
    <x v="2"/>
    <n v="102051"/>
    <s v="R2"/>
    <s v="UNIVER. LAB. UREĐAJ ELUE"/>
    <s v="03.98"/>
    <s v="KOM"/>
    <n v="1"/>
    <n v="15442"/>
    <n v="15442"/>
    <n v="0"/>
    <n v="6176.8"/>
    <x v="1"/>
  </r>
  <r>
    <n v="1"/>
    <s v="OPREMA ZA ZNANSTV.ISTRAŽ.RAD U LABOR"/>
    <x v="2"/>
    <n v="102115"/>
    <s v="R2"/>
    <s v="UREĐ.ZA ISPIT.ELEKTR.SVOJ"/>
    <s v="03.03"/>
    <s v="KOM"/>
    <n v="1"/>
    <n v="2573.96"/>
    <n v="2573.96"/>
    <n v="0"/>
    <n v="1029.5840000000001"/>
    <x v="1"/>
  </r>
  <r>
    <n v="1"/>
    <s v="OPREMA ZA ZNANSTV.ISTRAŽ.RAD U LABOR"/>
    <x v="2"/>
    <n v="102251"/>
    <s v="R2"/>
    <s v="UREĐAJ ZA MJERENJE BRZINE"/>
    <s v="05.98"/>
    <s v="KOM"/>
    <n v="1"/>
    <n v="55891.61"/>
    <n v="55891.61"/>
    <n v="0"/>
    <n v="22356.644"/>
    <x v="1"/>
  </r>
  <r>
    <n v="1"/>
    <s v="OPREMA ZA ZNANSTV.ISTRAŽ.RAD U LABOR"/>
    <x v="2"/>
    <n v="102253"/>
    <s v="R2"/>
    <s v="UREĐ.ZA ODREĐIVANJE VREM."/>
    <n v="10.99"/>
    <s v="KOM"/>
    <n v="1"/>
    <n v="2196"/>
    <n v="2196"/>
    <n v="0"/>
    <n v="878.40000000000009"/>
    <x v="1"/>
  </r>
  <r>
    <n v="1"/>
    <s v="OPREMA ZA ZNANSTV.ISTRAŽ.RAD U LABOR"/>
    <x v="2"/>
    <n v="102254"/>
    <s v="R2"/>
    <s v="UREĐ.ZA ISPIT.HERMETIČNOS"/>
    <s v="06.01"/>
    <s v="KOM"/>
    <n v="1"/>
    <n v="2434.65"/>
    <n v="2434.65"/>
    <n v="0"/>
    <n v="973.86000000000013"/>
    <x v="1"/>
  </r>
  <r>
    <n v="1"/>
    <s v="OPREMA ZA ZNANSTV.ISTRAŽ.RAD U LABOR"/>
    <x v="2"/>
    <n v="102255"/>
    <s v="R2"/>
    <s v="TRESKALICA- LAB.INSTRUMENT"/>
    <s v="03.01"/>
    <s v="KOM"/>
    <n v="1"/>
    <n v="18710.830000000002"/>
    <n v="18710.830000000002"/>
    <n v="0"/>
    <n v="7484.3320000000012"/>
    <x v="1"/>
  </r>
  <r>
    <n v="1"/>
    <s v="OPREMA ZA ZNANSTV.ISTRAŽ.RAD U LABOR"/>
    <x v="2"/>
    <n v="102278"/>
    <s v="R2"/>
    <s v="MIKROFON ZA VISOKI PRITIS"/>
    <s v="02.07"/>
    <s v="KOM"/>
    <n v="1"/>
    <n v="19999.95"/>
    <n v="19999.95"/>
    <n v="0"/>
    <n v="7999.9800000000005"/>
    <x v="1"/>
  </r>
  <r>
    <n v="1"/>
    <s v="OPREMA ZA ZNANSTV.ISTRAŽ.RAD U LABOR"/>
    <x v="2"/>
    <n v="102306"/>
    <s v="R2"/>
    <s v="POJAČALO C 80-60-300"/>
    <n v="11.07"/>
    <s v="KOM"/>
    <n v="1"/>
    <n v="26981.35"/>
    <n v="26981.35"/>
    <n v="0"/>
    <n v="10792.54"/>
    <x v="1"/>
  </r>
  <r>
    <n v="1"/>
    <s v="OPREMA ZA ZNANSTV.ISTRAŽ.RAD U LABOR"/>
    <x v="2"/>
    <n v="102308"/>
    <s v="R2"/>
    <s v="POJAČALO NABOJA CI-50-01"/>
    <n v="11.07"/>
    <s v="KOM"/>
    <n v="1"/>
    <n v="3827.13"/>
    <n v="3827.13"/>
    <n v="0"/>
    <n v="1530.8520000000001"/>
    <x v="1"/>
  </r>
  <r>
    <n v="1"/>
    <s v="OPREMA ZA ZNANSTV.ISTRAŽ.RAD U LABOR"/>
    <x v="2"/>
    <n v="102321"/>
    <s v="R2"/>
    <s v="POJAČALO NABOJA CI-50-001"/>
    <n v="11.07"/>
    <s v="KOM"/>
    <n v="1"/>
    <n v="3827.13"/>
    <n v="3827.13"/>
    <n v="0"/>
    <n v="1530.8520000000001"/>
    <x v="1"/>
  </r>
  <r>
    <n v="1"/>
    <s v="OPREMA ZA ZNANSTV.ISTRAŽ.RAD U LABOR"/>
    <x v="2"/>
    <n v="102366"/>
    <s v="R2"/>
    <s v="ANALIZATOR DIMNIH PLINOVA"/>
    <s v="01.00"/>
    <s v="KOM"/>
    <n v="1"/>
    <n v="53352.18"/>
    <n v="53352.18"/>
    <n v="0"/>
    <n v="21340.872000000003"/>
    <x v="1"/>
  </r>
  <r>
    <n v="1"/>
    <s v="OPREMA ZA ZNANSTV.ISTRAŽ.RAD U LABOR"/>
    <x v="2"/>
    <n v="102601"/>
    <s v="R2"/>
    <s v="KOMPRESOR TURBO AI"/>
    <s v="01.03"/>
    <s v="KOM"/>
    <n v="1"/>
    <n v="1557.57"/>
    <n v="1557.57"/>
    <n v="0"/>
    <n v="623.02800000000002"/>
    <x v="1"/>
  </r>
  <r>
    <n v="1"/>
    <s v="OPREMA ZA ZNANSTV.ISTRAŽ.RAD U LABOR"/>
    <x v="2"/>
    <n v="102717"/>
    <s v="R2"/>
    <s v="UREĐ. ZA JEDNOOSNI POSMIK"/>
    <n v="12.07"/>
    <s v="KOM"/>
    <n v="1"/>
    <n v="111008.73"/>
    <n v="111008.73"/>
    <n v="0"/>
    <n v="44403.491999999998"/>
    <x v="1"/>
  </r>
  <r>
    <n v="1"/>
    <s v="OPREMA ZA ZNANSTV.ISTRAŽ.RAD U LABOR"/>
    <x v="2"/>
    <n v="102737"/>
    <s v="R2"/>
    <s v="SUŠIONIK STERILIZ.TERMOST"/>
    <s v="01.97"/>
    <s v="KOM"/>
    <n v="1"/>
    <n v="2780"/>
    <n v="2780"/>
    <n v="0"/>
    <n v="1112"/>
    <x v="1"/>
  </r>
  <r>
    <n v="1"/>
    <s v="OPREMA ZA ZNANSTV.ISTRAŽ.RAD U LABOR"/>
    <x v="2"/>
    <n v="102757"/>
    <s v="R2"/>
    <s v="MJERNI PRSTENOVI"/>
    <s v="01.00"/>
    <s v="KOM"/>
    <n v="1"/>
    <n v="3287.82"/>
    <n v="3287.82"/>
    <n v="0"/>
    <n v="1315.1280000000002"/>
    <x v="1"/>
  </r>
  <r>
    <n v="1"/>
    <s v="OPREMA ZA ZNANSTV.ISTRAŽ.RAD U LABOR"/>
    <x v="2"/>
    <n v="102767"/>
    <s v="R2"/>
    <s v="HOEKOVA ĆELIJA ELE"/>
    <s v="04.03"/>
    <s v="KOM"/>
    <n v="1"/>
    <n v="13720.55"/>
    <n v="13720.55"/>
    <n v="0"/>
    <n v="5488.22"/>
    <x v="1"/>
  </r>
  <r>
    <n v="1"/>
    <s v="OPREMA ZA ZNANSTV.ISTRAŽ.RAD U LABOR"/>
    <x v="2"/>
    <n v="102768"/>
    <s v="R2"/>
    <s v="UREĐ.za ispit.čvrstoće na"/>
    <s v="04.03"/>
    <s v="KOM"/>
    <n v="1"/>
    <n v="24727.53"/>
    <n v="24727.53"/>
    <n v="0"/>
    <n v="9891.0120000000006"/>
    <x v="1"/>
  </r>
  <r>
    <n v="1"/>
    <s v="OPREMA ZA ZNANSTV.ISTRAŽ.RAD U LABOR"/>
    <x v="2"/>
    <n v="102769"/>
    <s v="R2"/>
    <s v="PREŠA ELE ADR 2000+kuglas"/>
    <s v="04.03"/>
    <s v="KOM"/>
    <n v="2"/>
    <n v="84465.91"/>
    <n v="82316.58"/>
    <n v="2149.33"/>
    <n v="33786.364000000001"/>
    <x v="1"/>
  </r>
  <r>
    <n v="1"/>
    <s v="OPREMA ZA ZNANSTV.ISTRAŽ.RAD U LABOR"/>
    <x v="2"/>
    <n v="102772"/>
    <s v="R2"/>
    <s v="NI Mjerni sustav+pretvor."/>
    <s v="04.03"/>
    <s v="KOM"/>
    <n v="1"/>
    <n v="124377.27"/>
    <n v="124377.27"/>
    <n v="0"/>
    <n v="49750.908000000003"/>
    <x v="1"/>
  </r>
  <r>
    <n v="1"/>
    <s v="OPREMA ZA ZNANSTV.ISTRAŽ.RAD U LABOR"/>
    <x v="2"/>
    <n v="102855"/>
    <s v="R2"/>
    <s v="EKSIKATOR 250MM,tubus"/>
    <n v="11.1"/>
    <s v="KOM"/>
    <n v="1"/>
    <n v="1258.97"/>
    <n v="1258.97"/>
    <n v="0"/>
    <n v="503.58800000000002"/>
    <x v="1"/>
  </r>
  <r>
    <n v="1"/>
    <s v="OPREMA ZA ZNANSTV.ISTRAŽ.RAD U LABOR"/>
    <x v="2"/>
    <n v="102884"/>
    <s v="R2"/>
    <s v="KOMPAKTOR AUTOM. PROCTOR"/>
    <s v="08.07"/>
    <s v="KOM"/>
    <n v="1"/>
    <n v="70741.05"/>
    <n v="70741.05"/>
    <n v="0"/>
    <n v="28296.420000000002"/>
    <x v="1"/>
  </r>
  <r>
    <n v="1"/>
    <s v="OPREMA ZA ZNANSTV.ISTRAŽ.RAD U LABOR"/>
    <x v="2"/>
    <n v="102894"/>
    <s v="R2"/>
    <s v="PREŠA FILTERSKA"/>
    <n v="11.13"/>
    <s v="KOM"/>
    <n v="1"/>
    <n v="2250"/>
    <n v="1387.5"/>
    <n v="862.5"/>
    <n v="900"/>
    <x v="1"/>
  </r>
  <r>
    <n v="1"/>
    <s v="OPREMA ZA ZNANSTV.ISTRAŽ.RAD U LABOR"/>
    <x v="2"/>
    <n v="103013"/>
    <s v="R2"/>
    <s v="ANALIZATOR PLINOVA"/>
    <s v="02.04"/>
    <s v="KOM"/>
    <n v="1"/>
    <n v="58770.94"/>
    <n v="58770.94"/>
    <n v="0"/>
    <n v="23508.376000000004"/>
    <x v="1"/>
  </r>
  <r>
    <n v="1"/>
    <s v="OPREMA ZA ZNANSTV.ISTRAŽ.RAD U LABOR"/>
    <x v="2"/>
    <n v="103166"/>
    <s v="R2"/>
    <s v="VAGA PRECIZNA HF-1200G"/>
    <n v="10"/>
    <s v="KOM"/>
    <n v="1"/>
    <n v="12810"/>
    <n v="12810"/>
    <n v="0"/>
    <n v="5124"/>
    <x v="1"/>
  </r>
  <r>
    <n v="1"/>
    <s v="OPREMA ZA ZNANSTV.ISTRAŽ.RAD U LABOR"/>
    <x v="2"/>
    <n v="103169"/>
    <s v="R2"/>
    <s v="SUŠIONIK LABOR. UE400,53l"/>
    <n v="11"/>
    <s v="KOM"/>
    <n v="1"/>
    <n v="25496.5"/>
    <n v="25496.5"/>
    <n v="0"/>
    <n v="10198.6"/>
    <x v="1"/>
  </r>
  <r>
    <n v="1"/>
    <s v="OPREMA ZA ZNANSTV.ISTRAŽ.RAD U LABOR"/>
    <x v="2"/>
    <n v="103173"/>
    <s v="R2"/>
    <s v="UREĐ.ZA ISPIT.OSJETLJIVO."/>
    <n v="10.99"/>
    <s v="KOM"/>
    <n v="1"/>
    <n v="46991.519999999997"/>
    <n v="46991.519999999997"/>
    <n v="0"/>
    <n v="18796.608"/>
    <x v="1"/>
  </r>
  <r>
    <n v="1"/>
    <s v="OPREMA ZA ZNANSTV.ISTRAŽ.RAD U LABOR"/>
    <x v="2"/>
    <n v="103174"/>
    <s v="R2"/>
    <s v="UREĐ.ZA ODREĐ.TEMPERATURE"/>
    <n v="11.99"/>
    <s v="KOM"/>
    <n v="1"/>
    <n v="27269"/>
    <n v="27269"/>
    <n v="0"/>
    <n v="10907.6"/>
    <x v="1"/>
  </r>
  <r>
    <n v="1"/>
    <s v="OPREMA ZA ZNANSTV.ISTRAŽ.RAD U LABOR"/>
    <x v="2"/>
    <n v="103179"/>
    <s v="R2"/>
    <s v="MAŠINICA ZA INICIRANJE"/>
    <s v="08.07"/>
    <s v="KOM"/>
    <n v="1"/>
    <n v="3511.39"/>
    <n v="3511.39"/>
    <n v="0"/>
    <n v="1404.556"/>
    <x v="1"/>
  </r>
  <r>
    <n v="1"/>
    <s v="OPREMA ZA ZNANSTV.ISTRAŽ.RAD U LABOR"/>
    <x v="2"/>
    <n v="103186"/>
    <s v="R2"/>
    <s v="NAPAJANJE CK-2/50.050-300"/>
    <n v="11.07"/>
    <s v="KOM"/>
    <n v="1"/>
    <n v="53733.53"/>
    <n v="53733.53"/>
    <n v="0"/>
    <n v="21493.412"/>
    <x v="1"/>
  </r>
  <r>
    <n v="1"/>
    <s v="OPREMA ZA ZNANSTV.ISTRAŽ.RAD U LABOR"/>
    <x v="2"/>
    <n v="103196"/>
    <s v="R2"/>
    <s v="MIKROSKOP BIOLOŠKI"/>
    <s v="03.14"/>
    <s v="KOM"/>
    <n v="1"/>
    <n v="5675"/>
    <n v="2932.08"/>
    <n v="2742.92"/>
    <n v="2742.92"/>
    <x v="0"/>
  </r>
  <r>
    <n v="1"/>
    <s v="OPREMA ZA ZNANSTV.ISTRAŽ.RAD U LABOR"/>
    <x v="2"/>
    <n v="103214"/>
    <s v="R2"/>
    <s v="UREĐ. ZA ISPIT.DETONATORA"/>
    <n v="11"/>
    <s v="KOM"/>
    <n v="1"/>
    <n v="1104.0999999999999"/>
    <n v="1104.0999999999999"/>
    <n v="0"/>
    <n v="441.64"/>
    <x v="1"/>
  </r>
  <r>
    <n v="1"/>
    <s v="OPREMA ZA ZNANSTV.ISTRAŽ.RAD U LABOR"/>
    <x v="2"/>
    <n v="104172"/>
    <s v="G9"/>
    <s v="ECM-2 UNIVERZALNI ALAT"/>
    <s v="03.98"/>
    <s v="KOM"/>
    <n v="1"/>
    <n v="10755.91"/>
    <n v="10755.91"/>
    <n v="0"/>
    <n v="4302.3640000000005"/>
    <x v="1"/>
  </r>
  <r>
    <n v="1"/>
    <s v="OPREMA ZA ZNANSTV.ISTRAŽ.RAD U LABOR"/>
    <x v="2"/>
    <n v="104244"/>
    <s v="G9"/>
    <s v="MIKROSKOP AM 2011"/>
    <s v="08.14"/>
    <s v="KOM"/>
    <n v="1"/>
    <n v="1530.78"/>
    <n v="714.37"/>
    <n v="816.41"/>
    <n v="816.41"/>
    <x v="0"/>
  </r>
  <r>
    <n v="1"/>
    <s v="OPREMA ZA ZNANSTV.ISTRAŽ.RAD U LABOR"/>
    <x v="2"/>
    <n v="105046"/>
    <s v="G1"/>
    <s v="RENTGENSKA CIJEV PHILIPS"/>
    <s v="05.00"/>
    <s v="KOM"/>
    <n v="1"/>
    <n v="32049.4"/>
    <n v="32049.4"/>
    <n v="0"/>
    <n v="12819.760000000002"/>
    <x v="1"/>
  </r>
  <r>
    <n v="1"/>
    <s v="OPREMA ZA ZNANSTV.ISTRAŽ.RAD U LABOR"/>
    <x v="2"/>
    <n v="105052"/>
    <s v="G1"/>
    <s v="TARIONIK S TUČKOM-MUŽAR"/>
    <s v="04.09"/>
    <s v="KOM"/>
    <n v="1"/>
    <n v="2052.59"/>
    <n v="2052.59"/>
    <n v="0"/>
    <n v="821.03600000000006"/>
    <x v="1"/>
  </r>
  <r>
    <n v="1"/>
    <s v="OPREMA ZA ZNANSTV.ISTRAŽ.RAD U LABOR"/>
    <x v="2"/>
    <n v="105075"/>
    <s v="G1"/>
    <s v="MJEŠALICA MAGN.&quot;AGIMATIC"/>
    <s v="06.04"/>
    <s v="KOM"/>
    <n v="1"/>
    <n v="3490.42"/>
    <n v="3490.42"/>
    <n v="0"/>
    <n v="1396.1680000000001"/>
    <x v="1"/>
  </r>
  <r>
    <n v="1"/>
    <s v="OPREMA ZA ZNANSTV.ISTRAŽ.RAD U LABOR"/>
    <x v="2"/>
    <n v="105076"/>
    <s v="G1"/>
    <s v="MJEŠALICA MAGNETNA BASIC"/>
    <s v="08.06"/>
    <s v="KOM"/>
    <n v="1"/>
    <n v="3353.05"/>
    <n v="3353.05"/>
    <n v="0"/>
    <n v="1341.2200000000003"/>
    <x v="1"/>
  </r>
  <r>
    <n v="1"/>
    <s v="OPREMA ZA ZNANSTV.ISTRAŽ.RAD U LABOR"/>
    <x v="2"/>
    <n v="105077"/>
    <s v="G1"/>
    <s v="VODENA KUPELJ 4x100 OBIČN"/>
    <s v="07.99"/>
    <s v="KOM"/>
    <n v="1"/>
    <n v="4001.6"/>
    <n v="4001.6"/>
    <n v="0"/>
    <n v="1600.64"/>
    <x v="1"/>
  </r>
  <r>
    <n v="1"/>
    <s v="OPREMA ZA ZNANSTV.ISTRAŽ.RAD U LABOR"/>
    <x v="2"/>
    <n v="105112"/>
    <s v="G1"/>
    <s v="ĆELIJA PROTOČNA-AKRIL"/>
    <s v="07.10"/>
    <s v="KOM"/>
    <n v="1"/>
    <n v="2160"/>
    <n v="2160"/>
    <n v="0"/>
    <n v="864"/>
    <x v="1"/>
  </r>
  <r>
    <n v="1"/>
    <s v="OPREMA ZA ZNANSTV.ISTRAŽ.RAD U LABOR"/>
    <x v="2"/>
    <n v="105113"/>
    <s v="G1"/>
    <s v="ĆELIJA PROTOČNA-AKRIL"/>
    <s v="07.10"/>
    <s v="KOM"/>
    <n v="1"/>
    <n v="2160"/>
    <n v="2160"/>
    <n v="0"/>
    <n v="864"/>
    <x v="1"/>
  </r>
  <r>
    <n v="1"/>
    <s v="OPREMA ZA ZNANSTV.ISTRAŽ.RAD U LABOR"/>
    <x v="2"/>
    <n v="105114"/>
    <s v="G1"/>
    <s v="ĆELIJA PROTOČNA-AKRIL"/>
    <s v="07.10"/>
    <s v="KOM"/>
    <n v="1"/>
    <n v="2160"/>
    <n v="2160"/>
    <n v="0"/>
    <n v="864"/>
    <x v="1"/>
  </r>
  <r>
    <n v="1"/>
    <s v="OPREMA ZA ZNANSTV.ISTRAŽ.RAD U LABOR"/>
    <x v="2"/>
    <n v="105115"/>
    <s v="G1"/>
    <s v="ĆELIJA PROTOČNA-AKRIL"/>
    <s v="07.10"/>
    <s v="KOM"/>
    <n v="1"/>
    <n v="2160"/>
    <n v="2160"/>
    <n v="0"/>
    <n v="864"/>
    <x v="1"/>
  </r>
  <r>
    <n v="1"/>
    <s v="OPREMA ZA ZNANSTV.ISTRAŽ.RAD U LABOR"/>
    <x v="2"/>
    <n v="105117"/>
    <s v="G1"/>
    <s v="PUMPA PERISTALTIČKA"/>
    <s v="07.10"/>
    <s v="KOM"/>
    <n v="1"/>
    <n v="18040"/>
    <n v="18040"/>
    <n v="0"/>
    <n v="7216"/>
    <x v="1"/>
  </r>
  <r>
    <n v="1"/>
    <s v="OPREMA ZA ZNANSTV.ISTRAŽ.RAD U LABOR"/>
    <x v="2"/>
    <n v="105232"/>
    <s v="G1"/>
    <s v="DESTILATOR VODE 5 LIT"/>
    <s v="04.97"/>
    <s v="KOM"/>
    <n v="1"/>
    <n v="5500"/>
    <n v="5500"/>
    <n v="0"/>
    <n v="2200"/>
    <x v="1"/>
  </r>
  <r>
    <n v="1"/>
    <s v="OPREMA ZA ZNANSTV.ISTRAŽ.RAD U LABOR"/>
    <x v="2"/>
    <n v="105233"/>
    <s v="G1"/>
    <s v="KUPELJ VOD.ULTRAZVUČNA"/>
    <s v="06.04"/>
    <s v="KOM"/>
    <n v="1"/>
    <n v="9150"/>
    <n v="9150"/>
    <n v="0"/>
    <n v="3660"/>
    <x v="1"/>
  </r>
  <r>
    <n v="1"/>
    <s v="OPREMA ZA ZNANSTV.ISTRAŽ.RAD U LABOR"/>
    <x v="2"/>
    <n v="105243"/>
    <s v="G1"/>
    <s v="VODENA KUPELJ 2x4 RM130mm"/>
    <s v="02.10"/>
    <s v="KOM"/>
    <n v="1"/>
    <n v="9488"/>
    <n v="9488"/>
    <n v="0"/>
    <n v="3795.2000000000003"/>
    <x v="1"/>
  </r>
  <r>
    <n v="1"/>
    <s v="OPREMA ZA ZNANSTV.ISTRAŽ.RAD U LABOR"/>
    <x v="2"/>
    <n v="105244"/>
    <s v="G1"/>
    <s v="VODENA KUPELJ 380x320x180"/>
    <s v="02.10"/>
    <s v="KOM"/>
    <n v="1"/>
    <n v="6500"/>
    <n v="6500"/>
    <n v="0"/>
    <n v="2600"/>
    <x v="1"/>
  </r>
  <r>
    <n v="1"/>
    <s v="OPREMA ZA ZNANSTV.ISTRAŽ.RAD U LABOR"/>
    <x v="2"/>
    <n v="105245"/>
    <s v="G1"/>
    <s v="VODENA KUPELJ 4x100 OBIČN"/>
    <s v="07.99"/>
    <s v="KOM"/>
    <n v="1"/>
    <n v="4001.6"/>
    <n v="4001.6"/>
    <n v="0"/>
    <n v="1600.64"/>
    <x v="1"/>
  </r>
  <r>
    <n v="1"/>
    <s v="OPREMA ZA ZNANSTV.ISTRAŽ.RAD U LABOR"/>
    <x v="2"/>
    <n v="105246"/>
    <s v="G1"/>
    <s v="KUPELJ VODENA 4x100mminox"/>
    <n v="11.01"/>
    <s v="KOM"/>
    <n v="1"/>
    <n v="3801.52"/>
    <n v="3801.52"/>
    <n v="0"/>
    <n v="1520.6080000000002"/>
    <x v="1"/>
  </r>
  <r>
    <n v="1"/>
    <s v="OPREMA ZA ZNANSTV.ISTRAŽ.RAD U LABOR"/>
    <x v="2"/>
    <n v="105259"/>
    <s v="G1"/>
    <s v="SPEKOL 1100+DOD.KARTICA"/>
    <s v="06.97"/>
    <s v="KOM"/>
    <n v="1"/>
    <n v="42319.35"/>
    <n v="42319.35"/>
    <n v="0"/>
    <n v="16927.740000000002"/>
    <x v="1"/>
  </r>
  <r>
    <n v="1"/>
    <s v="OPREMA ZA ZNANSTV.ISTRAŽ.RAD U LABOR"/>
    <x v="2"/>
    <n v="105260"/>
    <s v="G1"/>
    <s v="DIGESTER DK 42/26"/>
    <s v="03.10"/>
    <s v="KOM"/>
    <n v="1"/>
    <n v="23680"/>
    <n v="23680"/>
    <n v="0"/>
    <n v="9472"/>
    <x v="1"/>
  </r>
  <r>
    <n v="1"/>
    <s v="OPREMA ZA ZNANSTV.ISTRAŽ.RAD U LABOR"/>
    <x v="2"/>
    <n v="105267"/>
    <s v="G1"/>
    <s v="SUŠIONIK-STELIRIZATOR 44L"/>
    <s v="09.14"/>
    <s v="KOM"/>
    <n v="1"/>
    <n v="14825"/>
    <n v="6671.25"/>
    <n v="8153.75"/>
    <n v="8153.75"/>
    <x v="0"/>
  </r>
  <r>
    <n v="1"/>
    <s v="OPREMA ZA ZNANSTV.ISTRAŽ.RAD U LABOR"/>
    <x v="2"/>
    <n v="105301"/>
    <s v="G1"/>
    <s v="IONSKI KROMATOGRAF+PC+MON"/>
    <s v="03.03"/>
    <s v="KOM"/>
    <n v="1"/>
    <n v="236725.75"/>
    <n v="236725.75"/>
    <n v="0"/>
    <n v="94690.3"/>
    <x v="1"/>
  </r>
  <r>
    <n v="1"/>
    <s v="OPREMA ZA ZNANSTV.ISTRAŽ.RAD U LABOR"/>
    <x v="2"/>
    <n v="105340"/>
    <s v="G1"/>
    <s v="RENTGEN GENER. VIS. NAPON"/>
    <s v="05.00"/>
    <s v="KOM"/>
    <n v="1"/>
    <n v="197283.76"/>
    <n v="197283.76"/>
    <n v="0"/>
    <n v="78913.504000000015"/>
    <x v="1"/>
  </r>
  <r>
    <n v="1"/>
    <s v="OPREMA ZA ZNANSTV.ISTRAŽ.RAD U LABOR"/>
    <x v="2"/>
    <n v="105355"/>
    <s v="G1"/>
    <s v="STALAK 50x70cm ZA PUMPA"/>
    <s v="07.10"/>
    <s v="KOM"/>
    <n v="1"/>
    <n v="2150"/>
    <n v="2150"/>
    <n v="0"/>
    <n v="860"/>
    <x v="1"/>
  </r>
  <r>
    <n v="1"/>
    <s v="OPREMA ZA ZNANSTV.ISTRAŽ.RAD U LABOR"/>
    <x v="2"/>
    <n v="105363"/>
    <s v="G1"/>
    <s v="TRESILICA ORBITALNA"/>
    <s v="03.02"/>
    <s v="KOM"/>
    <n v="1"/>
    <n v="12508.66"/>
    <n v="12508.66"/>
    <n v="0"/>
    <n v="5003.4639999999999"/>
    <x v="1"/>
  </r>
  <r>
    <n v="1"/>
    <s v="OPREMA ZA ZNANSTV.ISTRAŽ.RAD U LABOR"/>
    <x v="2"/>
    <n v="106380"/>
    <s v="R5"/>
    <s v="VAGA PRECIZNA PB 1502-S/A"/>
    <s v="04.01"/>
    <s v="KOM"/>
    <n v="1"/>
    <n v="13895.8"/>
    <n v="13895.8"/>
    <n v="0"/>
    <n v="5558.32"/>
    <x v="1"/>
  </r>
  <r>
    <n v="1"/>
    <s v="OPREMA ZA ZNANSTV.ISTRAŽ.RAD U LABOR"/>
    <x v="2"/>
    <n v="110110"/>
    <s v="G1"/>
    <s v="Uređaj za filtraciju"/>
    <s v="08.16"/>
    <s v="KOM"/>
    <n v="1"/>
    <n v="3166.05"/>
    <n v="211.07"/>
    <n v="2954.98"/>
    <n v="2954.98"/>
    <x v="0"/>
  </r>
  <r>
    <n v="1"/>
    <s v="OPREMA ZA ZNANSTV.ISTRAŽ.RAD U LABOR"/>
    <x v="2"/>
    <n v="110111"/>
    <s v="G1"/>
    <s v="Mješalica magnetna s grij"/>
    <s v="08.16"/>
    <s v="KOM"/>
    <n v="1"/>
    <n v="3035.37"/>
    <n v="202.36"/>
    <n v="2833.01"/>
    <n v="2833.01"/>
    <x v="0"/>
  </r>
  <r>
    <n v="1"/>
    <s v="OPREMA ZA ZNANSTV.ISTRAŽ.RAD U LABOR"/>
    <x v="2"/>
    <n v="110112"/>
    <s v="G1"/>
    <s v="Pumpa vakum"/>
    <s v="07.16"/>
    <s v="KOM"/>
    <n v="1"/>
    <n v="4240.03"/>
    <n v="353.34"/>
    <n v="3886.69"/>
    <n v="3886.69"/>
    <x v="0"/>
  </r>
  <r>
    <n v="1"/>
    <s v="OPREMA ZA ZNANSTV.ISTRAŽ.RAD U LABOR"/>
    <x v="2"/>
    <n v="110113"/>
    <s v="G1"/>
    <s v="Mješalica magnetna s grij"/>
    <s v="08.16"/>
    <s v="KOM"/>
    <n v="1"/>
    <n v="3035.38"/>
    <n v="202.36"/>
    <n v="2833.02"/>
    <n v="2833.02"/>
    <x v="0"/>
  </r>
  <r>
    <n v="1"/>
    <s v="OPREMA ZA ZNANSV.ISTR.RAD-OSTALA"/>
    <x v="2"/>
    <n v="101557"/>
    <s v="R3"/>
    <s v="HLADNJAK GORENJE+DOST."/>
    <s v="09.98"/>
    <s v="KOM"/>
    <n v="1"/>
    <n v="1968.99"/>
    <n v="1968.99"/>
    <n v="0"/>
    <n v="787.596"/>
    <x v="1"/>
  </r>
  <r>
    <n v="1"/>
    <s v="OPREMA ZA ZNANSV.ISTR.RAD-OSTALA"/>
    <x v="2"/>
    <n v="102137"/>
    <s v="R2"/>
    <s v="OTPORNIK PROMJENJIVI 18A"/>
    <s v="02.07"/>
    <s v="KOM"/>
    <n v="1"/>
    <n v="1604.4"/>
    <n v="1604.4"/>
    <n v="0"/>
    <n v="641.7600000000001"/>
    <x v="1"/>
  </r>
  <r>
    <n v="1"/>
    <s v="OPREMA ZA ZNANSV.ISTR.RAD-OSTALA"/>
    <x v="2"/>
    <n v="105418"/>
    <s v="G1"/>
    <s v="SPRAVA ZA PLANPARALELNE"/>
    <s v="01.97"/>
    <s v="KOM"/>
    <n v="1"/>
    <n v="300"/>
    <n v="300"/>
    <n v="0"/>
    <n v="120"/>
    <x v="1"/>
  </r>
  <r>
    <n v="1"/>
    <s v="NEOSIGURLJIVO"/>
    <x v="3"/>
    <n v="104673"/>
    <s v="G9"/>
    <s v="ROVER DEFENDER 110td&quot;RGNF"/>
    <s v="02.03"/>
    <s v="KOM"/>
    <n v="1"/>
    <n v="301976.19"/>
    <n v="301976.19"/>
    <n v="0"/>
    <n v="120790.47600000001"/>
    <x v="1"/>
  </r>
  <r>
    <n v="1"/>
    <s v="NEOSIGURLJIVO"/>
    <x v="3"/>
    <n v="105761"/>
    <s v="R1"/>
    <s v="AUTO NIVA LADA*ZG 6213EO"/>
    <s v="02.12"/>
    <s v="KOM"/>
    <n v="1"/>
    <n v="59455.76"/>
    <n v="35921.19"/>
    <n v="23534.57"/>
    <n v="23782.304000000004"/>
    <x v="1"/>
  </r>
  <r>
    <n v="1"/>
    <s v="NEOSIGURLJIVO"/>
    <x v="3"/>
    <n v="105763"/>
    <s v="R1"/>
    <s v="AUTO PRIKOLICA M075"/>
    <s v="01.07"/>
    <s v="KOM"/>
    <n v="1"/>
    <n v="5354.58"/>
    <n v="5354.58"/>
    <n v="0"/>
    <n v="2141.8319999999999"/>
    <x v="1"/>
  </r>
  <r>
    <n v="1"/>
    <s v="SPEC. I UNIV.ALATI I OPREMA "/>
    <x v="4"/>
    <s v="05/0737"/>
    <s v="CIP"/>
    <s v="NUMERATOR OS-a ELEKTRONSK"/>
    <n v="11"/>
    <s v="KOM"/>
    <n v="1"/>
    <n v="1854.4"/>
    <n v="1854.4"/>
    <n v="0"/>
    <n v="741.7600000000001"/>
    <x v="1"/>
  </r>
  <r>
    <n v="1"/>
    <s v="SPEC. I UNIV.ALATI I OPREMA "/>
    <x v="4"/>
    <s v="05/0743"/>
    <s v="05"/>
    <s v="NUMERATOR OS-a ELEKTRONS."/>
    <s v="02.01"/>
    <s v="KOM"/>
    <n v="1"/>
    <n v="1729.96"/>
    <n v="1729.96"/>
    <n v="0"/>
    <n v="691.98400000000004"/>
    <x v="1"/>
  </r>
  <r>
    <n v="1"/>
    <s v="SPEC. I UNIV.ALATI I OPREMA "/>
    <x v="4"/>
    <s v="05/2020"/>
    <s v="05"/>
    <s v="SUSTAV ZA DIGITALNU INVEN"/>
    <n v="12.15"/>
    <s v="KOM"/>
    <n v="1"/>
    <n v="8718.56"/>
    <n v="1743.71"/>
    <n v="6974.85"/>
    <n v="6974.85"/>
    <x v="0"/>
  </r>
  <r>
    <n v="1"/>
    <s v="SPEC. I UNIV.ALATI I OPREMA "/>
    <x v="4"/>
    <s v="05/2021"/>
    <s v="05"/>
    <s v="SUSTAV ZA DIGITALNU INVEN"/>
    <n v="12.15"/>
    <s v="KOM"/>
    <n v="1"/>
    <n v="8718.57"/>
    <n v="1743.71"/>
    <n v="6974.86"/>
    <n v="6974.86"/>
    <x v="0"/>
  </r>
  <r>
    <n v="1"/>
    <s v="SPEC. I UNIV.ALATI I OPREMA "/>
    <x v="4"/>
    <n v="101564"/>
    <s v="R3"/>
    <s v="NUMERATOR OSA P-TOUCH"/>
    <s v="01.08"/>
    <s v="KOM"/>
    <n v="1"/>
    <n v="1711.23"/>
    <n v="1711.23"/>
    <n v="0"/>
    <n v="684.49200000000008"/>
    <x v="1"/>
  </r>
  <r>
    <n v="1"/>
    <s v="SPEC. I UNIV.ALATI I OPREMA "/>
    <x v="4"/>
    <n v="102141"/>
    <s v="R2"/>
    <s v="CNC STROJ"/>
    <s v="07.14"/>
    <s v="KOM"/>
    <n v="1"/>
    <n v="30907.97"/>
    <n v="14938.84"/>
    <n v="15969.13"/>
    <n v="15969.13"/>
    <x v="0"/>
  </r>
  <r>
    <n v="1"/>
    <s v="SPEC. I UNIV.ALATI I OPREMA "/>
    <x v="4"/>
    <n v="102642"/>
    <s v="R2"/>
    <s v="NUMERATOR OSa ELEKT.+ADAP"/>
    <s v="02.01"/>
    <s v="KOM"/>
    <n v="1"/>
    <n v="1854.4"/>
    <n v="1854.4"/>
    <n v="0"/>
    <n v="741.7600000000001"/>
    <x v="1"/>
  </r>
  <r>
    <n v="1"/>
    <s v="SPEC. I UNIV.ALATI I OPREMA "/>
    <x v="4"/>
    <n v="103964"/>
    <s v="G9"/>
    <s v="ALARM S PROJEKTOROM"/>
    <s v="07.07"/>
    <s v="KOM"/>
    <n v="1"/>
    <n v="9417.18"/>
    <n v="9417.18"/>
    <n v="0"/>
    <n v="3766.8720000000003"/>
    <x v="1"/>
  </r>
  <r>
    <n v="1"/>
    <s v="SPEC. I UNIV.ALATI I OPREMA "/>
    <x v="4"/>
    <n v="105065"/>
    <s v="G1"/>
    <s v="MLIN ZA PRIP.RENDGENSKE"/>
    <n v="10.14"/>
    <s v="KOM"/>
    <n v="1"/>
    <n v="69278.240000000005"/>
    <n v="30020.57"/>
    <n v="39257.67"/>
    <n v="39257.67"/>
    <x v="0"/>
  </r>
  <r>
    <n v="1"/>
    <s v="SPEC. I UNIV.ALATI I OPREMA "/>
    <x v="4"/>
    <n v="106515"/>
    <s v="CIP"/>
    <s v="NUMERATOR OSA*P-TOUCH"/>
    <s v="02.05"/>
    <s v="KOM"/>
    <n v="1"/>
    <n v="2220.4"/>
    <n v="2220.4"/>
    <n v="0"/>
    <n v="888.16000000000008"/>
    <x v="1"/>
  </r>
  <r>
    <n v="1"/>
    <s v="SPEC. I UNIV.ALATI I OPREMA "/>
    <x v="4"/>
    <n v="106574"/>
    <s v="CIP"/>
    <s v="NUMERATOR BROTHER QL700YJ"/>
    <s v="06.13"/>
    <s v="KOM"/>
    <n v="1"/>
    <n v="1081.5"/>
    <n v="757.05"/>
    <n v="324.45"/>
    <n v="432.6"/>
    <x v="1"/>
  </r>
  <r>
    <n v="1"/>
    <s v="SPEC. I UNIV.ALATI I OPREMA "/>
    <x v="4"/>
    <n v="110232"/>
    <s v="R2"/>
    <s v="Mjerna kartica NI"/>
    <n v="12.16"/>
    <s v="KOM"/>
    <n v="1"/>
    <n v="12160.64"/>
    <n v="0"/>
    <n v="12160.64"/>
    <n v="12160.64"/>
    <x v="0"/>
  </r>
  <r>
    <n v="1"/>
    <s v="SPEC. I UNIV.ALATI I OPREMA "/>
    <x v="4"/>
    <s v="R-2/1392"/>
    <s v="R2"/>
    <s v="PILA TRAČNA SBS 128"/>
    <s v="02.06"/>
    <s v="KOM"/>
    <n v="1"/>
    <n v="4904.8900000000003"/>
    <n v="4904.8900000000003"/>
    <n v="0"/>
    <n v="1961.9560000000001"/>
    <x v="1"/>
  </r>
  <r>
    <n v="1"/>
    <s v="SPEC. I UNIV.ALATI I OPREMA "/>
    <x v="4"/>
    <s v="R-2/1632"/>
    <s v="R2"/>
    <s v="BUŠILICA 2 RUPE 250L/25MM"/>
    <n v="11.1"/>
    <s v="KOM"/>
    <n v="1"/>
    <n v="2283.5700000000002"/>
    <n v="2283.5700000000002"/>
    <n v="0"/>
    <n v="913.42800000000011"/>
    <x v="1"/>
  </r>
  <r>
    <n v="1"/>
    <s v="SPEC. I UNIV.ALATI I OPREMA "/>
    <x v="4"/>
    <s v="R-2/1671"/>
    <s v="R2"/>
    <s v="MJERKE GRANIČNE 103dij."/>
    <n v="12.11"/>
    <s v="KOM"/>
    <n v="1"/>
    <n v="8757.1"/>
    <n v="8757.1"/>
    <n v="0"/>
    <n v="3502.84"/>
    <x v="1"/>
  </r>
  <r>
    <n v="1"/>
    <s v="SPEC. I UNIV.ALATI I OPREMA "/>
    <x v="4"/>
    <s v="R-2/1766"/>
    <s v="R2"/>
    <s v="GAJBA ZA ISPIT.RAKETA"/>
    <s v="09.15"/>
    <s v="KOM"/>
    <n v="1"/>
    <n v="4640"/>
    <n v="1160"/>
    <n v="3480"/>
    <n v="3480"/>
    <x v="0"/>
  </r>
  <r>
    <n v="1"/>
    <s v="SPEC. I UNIV.ALATI I OPREMA "/>
    <x v="4"/>
    <s v="05/0996"/>
    <s v="05"/>
    <s v="VILIČAR SPARTAK"/>
    <s v="04.04"/>
    <s v="KOM"/>
    <n v="1"/>
    <n v="1199.26"/>
    <n v="1199.26"/>
    <n v="0"/>
    <n v="479.70400000000001"/>
    <x v="1"/>
  </r>
  <r>
    <n v="1"/>
    <s v="SPEC. I UNIV.ALATI I OPREMA "/>
    <x v="4"/>
    <s v="05/1078"/>
    <s v="05"/>
    <s v="APARAT ZA VARENJE"/>
    <s v="04.05"/>
    <s v="KOM"/>
    <n v="1"/>
    <n v="1683.16"/>
    <n v="1683.16"/>
    <n v="0"/>
    <n v="673.26400000000012"/>
    <x v="1"/>
  </r>
  <r>
    <n v="1"/>
    <s v="SPEC. I UNIV.ALATI I OPREMA "/>
    <x v="4"/>
    <s v="05/1197"/>
    <s v="05"/>
    <s v="KOMPRES.EINHELL ZA"/>
    <s v="09.06"/>
    <s v="KOM"/>
    <n v="1"/>
    <n v="1040.06"/>
    <n v="1040.06"/>
    <n v="0"/>
    <n v="416.024"/>
    <x v="1"/>
  </r>
  <r>
    <n v="1"/>
    <s v="SPEC. I UNIV.ALATI I OPREMA "/>
    <x v="4"/>
    <s v="05/1198"/>
    <s v="05"/>
    <s v="STALAK INOX S KOPLJEM I"/>
    <n v="10.06"/>
    <s v="KOM"/>
    <n v="1"/>
    <n v="2269.1999999999998"/>
    <n v="2269.1999999999998"/>
    <n v="0"/>
    <n v="907.68"/>
    <x v="1"/>
  </r>
  <r>
    <n v="1"/>
    <s v="SPEC. I UNIV.ALATI I OPREMA "/>
    <x v="4"/>
    <s v="05/1199"/>
    <s v="05"/>
    <s v="STALAK INOX S KOPLJEM I"/>
    <n v="10.06"/>
    <s v="KOM"/>
    <n v="1"/>
    <n v="2269.1999999999998"/>
    <n v="2269.1999999999998"/>
    <n v="0"/>
    <n v="907.68"/>
    <x v="1"/>
  </r>
  <r>
    <n v="1"/>
    <s v="SPEC. I UNIV.ALATI I OPREMA "/>
    <x v="4"/>
    <s v="05/1200"/>
    <s v="05"/>
    <s v="STALAK INOX S KOPLJEM I"/>
    <n v="10.06"/>
    <s v="KOM"/>
    <n v="1"/>
    <n v="2269.1999999999998"/>
    <n v="2269.1999999999998"/>
    <n v="0"/>
    <n v="907.68"/>
    <x v="1"/>
  </r>
  <r>
    <n v="1"/>
    <s v="SPEC. I UNIV.ALATI I OPREMA "/>
    <x v="4"/>
    <s v="05/1757"/>
    <s v="05"/>
    <s v="IZVIJAČ SF 1213.0"/>
    <s v="05.10"/>
    <s v="KOM"/>
    <n v="1"/>
    <n v="2236.4899999999998"/>
    <n v="2236.4899999999998"/>
    <n v="0"/>
    <n v="894.596"/>
    <x v="1"/>
  </r>
  <r>
    <n v="1"/>
    <s v="SPEC. I UNIV.ALATI I OPREMA "/>
    <x v="4"/>
    <n v="102264"/>
    <s v="R2"/>
    <s v="SVJETILJKA RUČNA MAGLITE"/>
    <s v="06.05"/>
    <s v="KOM"/>
    <n v="1"/>
    <n v="1177.3"/>
    <n v="1177.3"/>
    <n v="0"/>
    <n v="470.92"/>
    <x v="1"/>
  </r>
  <r>
    <n v="1"/>
    <s v="SPEC. I UNIV.ALATI I OPREMA "/>
    <x v="4"/>
    <n v="102265"/>
    <s v="R2"/>
    <s v="SVJETILJKA RUČNA MAGLITE"/>
    <s v="06.05"/>
    <s v="KOM"/>
    <n v="1"/>
    <n v="1177.3"/>
    <n v="1177.3"/>
    <n v="0"/>
    <n v="470.92"/>
    <x v="1"/>
  </r>
  <r>
    <n v="1"/>
    <s v="SPEC. I UNIV.ALATI I OPREMA "/>
    <x v="4"/>
    <n v="102451"/>
    <s v="R2"/>
    <s v="OPREMA ZA ALPINIZAM"/>
    <n v="11.15"/>
    <s v="KOM"/>
    <n v="1"/>
    <n v="2272"/>
    <n v="492.27"/>
    <n v="1779.73"/>
    <n v="1779.73"/>
    <x v="0"/>
  </r>
  <r>
    <n v="1"/>
    <s v="SPEC. I UNIV.ALATI I OPREMA "/>
    <x v="4"/>
    <n v="102719"/>
    <s v="R2"/>
    <s v="AGREGAT SE 5500SF"/>
    <n v="11.09"/>
    <s v="KOM"/>
    <n v="1"/>
    <n v="6791.55"/>
    <n v="6791.55"/>
    <n v="0"/>
    <n v="2716.6200000000003"/>
    <x v="1"/>
  </r>
  <r>
    <n v="1"/>
    <s v="SPEC. I UNIV.ALATI I OPREMA "/>
    <x v="4"/>
    <n v="103194"/>
    <s v="R2"/>
    <s v="AGREGAT MOSA GE2500"/>
    <s v="06.14"/>
    <s v="KOM"/>
    <n v="1"/>
    <n v="5711.88"/>
    <n v="2855.95"/>
    <n v="2855.93"/>
    <n v="2855.93"/>
    <x v="0"/>
  </r>
  <r>
    <n v="1"/>
    <s v="SPEC. I UNIV.ALATI I OPREMA "/>
    <x v="4"/>
    <n v="103195"/>
    <s v="R2"/>
    <s v="BUŠILICA MAKITA 4001"/>
    <s v="06.14"/>
    <s v="KOM"/>
    <n v="1"/>
    <n v="3944.68"/>
    <n v="1972.35"/>
    <n v="1972.33"/>
    <n v="1972.33"/>
    <x v="0"/>
  </r>
  <r>
    <n v="1"/>
    <s v="SPEC. I UNIV.ALATI I OPREMA "/>
    <x v="4"/>
    <n v="103760"/>
    <s v="G9"/>
    <s v="OPREMA ZA ALPINIZAM"/>
    <n v="11.15"/>
    <s v="KOM"/>
    <n v="1"/>
    <n v="2407.1"/>
    <n v="521.54"/>
    <n v="1885.56"/>
    <n v="1885.56"/>
    <x v="0"/>
  </r>
  <r>
    <n v="1"/>
    <s v="SPEC. I UNIV.ALATI I OPREMA "/>
    <x v="4"/>
    <n v="103779"/>
    <s v="G9"/>
    <s v="BUŠILICA RUČ.MOTORNA TED-"/>
    <s v="01.08"/>
    <s v="KOM"/>
    <n v="1"/>
    <n v="5336.67"/>
    <n v="5336.67"/>
    <n v="0"/>
    <n v="2134.6680000000001"/>
    <x v="1"/>
  </r>
  <r>
    <n v="1"/>
    <s v="SPEC. I UNIV.ALATI I OPREMA "/>
    <x v="4"/>
    <n v="104147"/>
    <s v="G1"/>
    <s v="KUTIJA TERMO ALUMINIJSKA"/>
    <n v="11.12"/>
    <s v="KOM"/>
    <n v="1"/>
    <n v="4643.9799999999996"/>
    <n v="3792.6"/>
    <n v="851.38"/>
    <n v="1857.5919999999999"/>
    <x v="1"/>
  </r>
  <r>
    <n v="1"/>
    <s v="SPEC. I UNIV.ALATI I OPREMA "/>
    <x v="4"/>
    <n v="104148"/>
    <s v="G1"/>
    <s v="NOSAČ SPEC.SA 12 CIJEVI"/>
    <n v="11.12"/>
    <s v="KOM"/>
    <n v="1"/>
    <n v="4283.67"/>
    <n v="3498.31"/>
    <n v="785.36"/>
    <n v="1713.4680000000001"/>
    <x v="1"/>
  </r>
  <r>
    <n v="1"/>
    <s v="SPEC. I UNIV.ALATI I OPREMA "/>
    <x v="4"/>
    <n v="104169"/>
    <s v="G9"/>
    <s v="TRIMER MOTORNI BKE45ED"/>
    <s v="05.15"/>
    <s v="KOM"/>
    <n v="1"/>
    <n v="3540.75"/>
    <n v="1121.24"/>
    <n v="2419.5100000000002"/>
    <n v="2419.5100000000002"/>
    <x v="0"/>
  </r>
  <r>
    <n v="1"/>
    <s v="SPEC. I UNIV.ALATI I OPREMA "/>
    <x v="4"/>
    <n v="104644"/>
    <s v="G9"/>
    <s v="AGREGAT 800W"/>
    <n v="10.050000000000001"/>
    <s v="KOM"/>
    <n v="1"/>
    <n v="3868.01"/>
    <n v="3868.01"/>
    <n v="0"/>
    <n v="1547.2040000000002"/>
    <x v="1"/>
  </r>
  <r>
    <n v="1"/>
    <s v="SPEC. I UNIV.ALATI I OPREMA "/>
    <x v="4"/>
    <n v="104652"/>
    <s v="G9"/>
    <s v="PLANIMETAR ZA IZRAČUNAVA."/>
    <n v="12.14"/>
    <s v="KOM"/>
    <n v="1"/>
    <n v="4481.66"/>
    <n v="1792.66"/>
    <n v="2689"/>
    <n v="2689"/>
    <x v="0"/>
  </r>
  <r>
    <n v="1"/>
    <s v="SPEC. I UNIV.ALATI I OPREMA "/>
    <x v="4"/>
    <n v="104661"/>
    <s v="G9"/>
    <s v="APARAT ZA UVEZ UNIBIND XU"/>
    <n v="10.1"/>
    <s v="KOM"/>
    <n v="1"/>
    <n v="5848.42"/>
    <n v="5848.42"/>
    <n v="0"/>
    <n v="2339.3679999999999"/>
    <x v="1"/>
  </r>
  <r>
    <n v="1"/>
    <s v="SPEC. I UNIV.ALATI I OPREMA "/>
    <x v="4"/>
    <n v="104672"/>
    <s v="G9"/>
    <s v="LANCI*RGNF 1"/>
    <n v="11.03"/>
    <s v="KOM"/>
    <n v="1"/>
    <n v="1183.4000000000001"/>
    <n v="1183.4000000000001"/>
    <n v="0"/>
    <n v="473.36000000000007"/>
    <x v="1"/>
  </r>
  <r>
    <n v="1"/>
    <s v="SPEC. I UNIV.ALATI I OPREMA "/>
    <x v="4"/>
    <n v="105654"/>
    <s v="G1"/>
    <s v="STROJ REZNI ALPHA"/>
    <s v="02.14"/>
    <s v="KOM"/>
    <n v="1"/>
    <n v="12579.43"/>
    <n v="7128.35"/>
    <n v="5451.08"/>
    <n v="5451.08"/>
    <x v="0"/>
  </r>
  <r>
    <n v="1"/>
    <s v="SPEC. I UNIV.ALATI I OPREMA "/>
    <x v="4"/>
    <n v="105762"/>
    <s v="R1"/>
    <s v="TRAVOKOSACICA H 143R-II"/>
    <s v="06.13"/>
    <s v="KOM"/>
    <n v="1"/>
    <n v="3937.02"/>
    <n v="2755.9"/>
    <n v="1181.1199999999999"/>
    <n v="1574.808"/>
    <x v="1"/>
  </r>
  <r>
    <n v="1"/>
    <s v="SPEC. I UNIV.ALATI I OPREMA "/>
    <x v="4"/>
    <n v="105764"/>
    <s v="R1"/>
    <s v="PILA MOTORNA 190T"/>
    <s v="06.03"/>
    <s v="KOM"/>
    <n v="1"/>
    <n v="2188.6799999999998"/>
    <n v="2188.6799999999998"/>
    <n v="0"/>
    <n v="875.47199999999998"/>
    <x v="1"/>
  </r>
  <r>
    <n v="1"/>
    <s v="SPEC. I UNIV.ALATI I OPREMA "/>
    <x v="4"/>
    <n v="105765"/>
    <s v="R1"/>
    <s v="TOKARSKI STROJ MAXIMAT"/>
    <s v="01.97"/>
    <s v="KOM"/>
    <n v="1"/>
    <n v="5287.26"/>
    <n v="5287.26"/>
    <n v="0"/>
    <n v="2114.904"/>
    <x v="1"/>
  </r>
  <r>
    <n v="1"/>
    <s v="SPEC. I UNIV.ALATI I OPREMA "/>
    <x v="4"/>
    <n v="105937"/>
    <s v="R1"/>
    <s v="APARAT ZA UVEZ UNIBIND125"/>
    <n v="10.029999999999999"/>
    <s v="KOM"/>
    <n v="1"/>
    <n v="2635.2"/>
    <n v="2635.2"/>
    <n v="0"/>
    <n v="1054.08"/>
    <x v="1"/>
  </r>
  <r>
    <n v="1"/>
    <s v="SPEC. I UNIV.ALATI I OPREMA "/>
    <x v="4"/>
    <n v="110011"/>
    <s v="R2"/>
    <s v="Dizalica 1T-konstrukcija"/>
    <s v="02.16"/>
    <s v="KOM"/>
    <n v="1"/>
    <n v="5483"/>
    <n v="922.72"/>
    <n v="4560.28"/>
    <n v="4560.28"/>
    <x v="0"/>
  </r>
  <r>
    <n v="1"/>
    <s v="OPREMA ZA ČIŠČENJE I UREĐIVANJE"/>
    <x v="2"/>
    <s v="R-2/1433"/>
    <s v="R2"/>
    <s v="USISAVAČ ELEC.VIVA QUICK"/>
    <n v="12.06"/>
    <s v="KOM"/>
    <n v="1"/>
    <n v="840.82"/>
    <n v="840.82"/>
    <n v="0"/>
    <n v="336.32800000000003"/>
    <x v="1"/>
  </r>
  <r>
    <n v="1"/>
    <s v="OPREMA ZA ČIŠČENJE I UREĐIVANJE"/>
    <x v="2"/>
    <s v="05/1145"/>
    <s v="05"/>
    <s v="USISIVAČ EL.LUX 2035"/>
    <n v="11.05"/>
    <s v="KOM"/>
    <n v="1"/>
    <n v="899"/>
    <n v="899"/>
    <n v="0"/>
    <n v="359.6"/>
    <x v="1"/>
  </r>
  <r>
    <n v="1"/>
    <s v="OPREMA ZA ČIŠČENJE I UREĐIVANJE"/>
    <x v="2"/>
    <s v="05/1146"/>
    <s v="05"/>
    <s v="VISOKOTLAČNI ČISTAČ"/>
    <n v="11.05"/>
    <s v="KOM"/>
    <n v="1"/>
    <n v="2899"/>
    <n v="2899"/>
    <n v="0"/>
    <n v="1159.6000000000001"/>
    <x v="1"/>
  </r>
  <r>
    <n v="1"/>
    <s v="OPREMA ZA ČIŠČENJE I UREĐIVANJE"/>
    <x v="2"/>
    <s v="05/1282"/>
    <s v="05"/>
    <s v="KOLICA ZA ČIŠĆENJE S POST"/>
    <s v="01.07"/>
    <s v="KOM"/>
    <n v="1"/>
    <n v="1705.56"/>
    <n v="1705.56"/>
    <n v="0"/>
    <n v="682.22400000000005"/>
    <x v="1"/>
  </r>
  <r>
    <n v="1"/>
    <s v="OPREMA ZA ČIŠČENJE I UREĐIVANJE"/>
    <x v="2"/>
    <s v="05/1283"/>
    <s v="R2"/>
    <s v="KOLICA ZA ČIŠĆENJE S POST"/>
    <s v="01.07"/>
    <s v="KOM"/>
    <n v="1"/>
    <n v="1705.56"/>
    <n v="1705.56"/>
    <n v="0"/>
    <n v="682.22400000000005"/>
    <x v="1"/>
  </r>
  <r>
    <n v="1"/>
    <s v="OPREMA ZA ČIŠČENJE I UREĐIVANJE"/>
    <x v="2"/>
    <s v="05/1285"/>
    <s v="05"/>
    <s v="KOLICA ZA ČIŠĆENJE S POST"/>
    <s v="01.07"/>
    <s v="KOM"/>
    <n v="1"/>
    <n v="1705.56"/>
    <n v="1705.56"/>
    <n v="0"/>
    <n v="682.22400000000005"/>
    <x v="1"/>
  </r>
  <r>
    <n v="1"/>
    <s v="OPREMA ZA ČIŠČENJE I UREĐIVANJE"/>
    <x v="2"/>
    <s v="05/1287"/>
    <s v="R2"/>
    <s v="KOLICA ZA ČIŠĆENJE S POST"/>
    <s v="01.07"/>
    <s v="KOM"/>
    <n v="1"/>
    <n v="1705.56"/>
    <n v="1705.56"/>
    <n v="0"/>
    <n v="682.22400000000005"/>
    <x v="1"/>
  </r>
  <r>
    <n v="1"/>
    <s v="OPREMA ZA ČIŠČENJE I UREĐIVANJE"/>
    <x v="2"/>
    <s v="05/1593"/>
    <s v="05"/>
    <s v="ST.ZA PRANJE TVRDIH PODOV"/>
    <s v="01.09"/>
    <s v="KOM"/>
    <n v="1"/>
    <n v="16238.98"/>
    <n v="16238.98"/>
    <n v="0"/>
    <n v="6495.5920000000006"/>
    <x v="1"/>
  </r>
  <r>
    <n v="1"/>
    <s v="OPREMA ZA ČIŠČENJE I UREĐIVANJE"/>
    <x v="2"/>
    <n v="100920"/>
    <s v="R5"/>
    <s v="KOLICA ZA ČIŠĆENJE"/>
    <s v="01.07"/>
    <s v="KOM"/>
    <n v="1"/>
    <n v="1172.42"/>
    <n v="1172.42"/>
    <n v="0"/>
    <n v="468.96800000000007"/>
    <x v="1"/>
  </r>
  <r>
    <n v="1"/>
    <s v="OPREMA ZA ČIŠČENJE I UREĐIVANJE"/>
    <x v="2"/>
    <n v="101593"/>
    <s v="R3"/>
    <s v="KOLICA ZA ČIŠĆENJE"/>
    <s v="01.07"/>
    <s v="KOM"/>
    <n v="1"/>
    <n v="1172.42"/>
    <n v="1172.42"/>
    <n v="0"/>
    <n v="468.96800000000007"/>
    <x v="1"/>
  </r>
  <r>
    <n v="1"/>
    <s v="OPREMA ZA ČIŠČENJE I UREĐIVANJE"/>
    <x v="2"/>
    <n v="103058"/>
    <s v="R2"/>
    <s v="KOLICA ZA ČIŠĆENJE S POST"/>
    <s v="01.07"/>
    <s v="KOM"/>
    <n v="1"/>
    <n v="1705.56"/>
    <n v="1705.56"/>
    <n v="0"/>
    <n v="682.22400000000005"/>
    <x v="1"/>
  </r>
  <r>
    <n v="1"/>
    <s v="OPREMA ZA ČIŠČENJE I UREĐIVANJE"/>
    <x v="2"/>
    <n v="104022"/>
    <s v="G9"/>
    <s v="KOLICA ZA ČIŠĆENJE S POST"/>
    <s v="01.07"/>
    <s v="KOM"/>
    <n v="1"/>
    <n v="1705.56"/>
    <n v="1705.56"/>
    <n v="0"/>
    <n v="682.22400000000005"/>
    <x v="1"/>
  </r>
  <r>
    <n v="1"/>
    <s v="OPREMA ZA ČIŠČENJE I UREĐIVANJE"/>
    <x v="2"/>
    <n v="104023"/>
    <s v="G9"/>
    <s v="USISIVAČ UNIVERSE"/>
    <s v="01.05"/>
    <s v="KOM"/>
    <n v="1"/>
    <n v="1062.78"/>
    <n v="1062.78"/>
    <n v="0"/>
    <n v="425.11200000000002"/>
    <x v="1"/>
  </r>
  <r>
    <n v="1"/>
    <s v="OPREMA ZA ČIŠČENJE I UREĐIVANJE"/>
    <x v="2"/>
    <n v="105179"/>
    <s v="G1"/>
    <s v="KOLICA ZA ČIŠĆENJE S POST"/>
    <s v="01.07"/>
    <s v="KOM"/>
    <n v="1"/>
    <n v="1705.56"/>
    <n v="1705.56"/>
    <n v="0"/>
    <n v="682.22400000000005"/>
    <x v="1"/>
  </r>
  <r>
    <n v="1"/>
    <s v="OPREMA ZA ČIŠČENJE I UREĐIVANJE"/>
    <x v="2"/>
    <n v="105916"/>
    <s v="R1"/>
    <s v="KOLICA ZA ČIŠĆENJE"/>
    <s v="01.07"/>
    <s v="KOM"/>
    <n v="1"/>
    <n v="1172.42"/>
    <n v="1172.42"/>
    <n v="0"/>
    <n v="468.96800000000007"/>
    <x v="1"/>
  </r>
  <r>
    <n v="1"/>
    <s v="OPREMA ZA ČIŠČENJE I UREĐIVANJE"/>
    <x v="2"/>
    <n v="105917"/>
    <s v="R1"/>
    <s v="KOLICA ZA ČIŠĆENJE S POST"/>
    <s v="01.07"/>
    <s v="KOM"/>
    <n v="1"/>
    <n v="1705.56"/>
    <n v="1705.56"/>
    <n v="0"/>
    <n v="682.22400000000005"/>
    <x v="1"/>
  </r>
  <r>
    <n v="1"/>
    <s v="PEĆI"/>
    <x v="4"/>
    <s v="R-3/0408"/>
    <s v="R3"/>
    <s v="EL. GRIJALICA CENTRA 2400"/>
    <s v="01.97"/>
    <s v="KOM"/>
    <n v="1"/>
    <n v="964.66"/>
    <n v="964.66"/>
    <n v="0"/>
    <n v="385.86400000000003"/>
    <x v="1"/>
  </r>
  <r>
    <n v="1"/>
    <s v="PEĆI"/>
    <x v="4"/>
    <s v="05/0452"/>
    <s v="05"/>
    <s v="RADIJATOR ELEKT."/>
    <s v="01.97"/>
    <s v="KOM"/>
    <n v="1"/>
    <n v="1447.72"/>
    <n v="1447.72"/>
    <n v="0"/>
    <n v="579.08800000000008"/>
    <x v="1"/>
  </r>
  <r>
    <n v="1"/>
    <s v="PEĆI"/>
    <x v="4"/>
    <s v="05/0775"/>
    <s v="05"/>
    <s v="RADIJATOR EL.ULJNI"/>
    <s v="09.01"/>
    <s v="KOM"/>
    <n v="1"/>
    <n v="625.86"/>
    <n v="625.86"/>
    <n v="0"/>
    <n v="250.34400000000002"/>
    <x v="1"/>
  </r>
  <r>
    <n v="1"/>
    <s v="PEĆI"/>
    <x v="4"/>
    <s v="05/0984"/>
    <s v="05"/>
    <s v="RADIJATOR ULJNI"/>
    <s v="09.03"/>
    <s v="KOM"/>
    <n v="1"/>
    <n v="401.38"/>
    <n v="401.38"/>
    <n v="0"/>
    <n v="160.55200000000002"/>
    <x v="1"/>
  </r>
  <r>
    <n v="1"/>
    <s v="PEĆI"/>
    <x v="4"/>
    <s v="05/0993"/>
    <s v="05"/>
    <s v="RADIJATOR ULJNI 2,5W"/>
    <s v="03.04"/>
    <s v="KOM"/>
    <n v="1"/>
    <n v="404.26"/>
    <n v="404.26"/>
    <n v="0"/>
    <n v="161.70400000000001"/>
    <x v="1"/>
  </r>
  <r>
    <n v="1"/>
    <s v="PEĆI"/>
    <x v="4"/>
    <s v="05/0994"/>
    <s v="05"/>
    <s v="RADIJATOR ULJNI 2,5W"/>
    <s v="03.04"/>
    <s v="KOM"/>
    <n v="1"/>
    <n v="404.27"/>
    <n v="404.27"/>
    <n v="0"/>
    <n v="161.708"/>
    <x v="1"/>
  </r>
  <r>
    <n v="1"/>
    <s v="PEĆI"/>
    <x v="4"/>
    <s v="05/0995"/>
    <s v="05"/>
    <s v="RADIJATOR ULJNI 2,5W"/>
    <s v="03.04"/>
    <s v="KOM"/>
    <n v="1"/>
    <n v="403.27"/>
    <n v="403.27"/>
    <n v="0"/>
    <n v="161.30799999999999"/>
    <x v="1"/>
  </r>
  <r>
    <n v="1"/>
    <s v="PEĆI"/>
    <x v="4"/>
    <s v="05/1027"/>
    <s v="05"/>
    <s v="RADIJATOR"/>
    <n v="10.039999999999999"/>
    <s v="KOM"/>
    <n v="1"/>
    <n v="439"/>
    <n v="439"/>
    <n v="0"/>
    <n v="175.60000000000002"/>
    <x v="1"/>
  </r>
  <r>
    <n v="1"/>
    <s v="PEĆI"/>
    <x v="4"/>
    <s v="05/1648"/>
    <s v="05"/>
    <s v="RADIJATOR ULJNI 2500T"/>
    <n v="10.09"/>
    <s v="KOM"/>
    <n v="1"/>
    <n v="522.49"/>
    <n v="522.49"/>
    <n v="0"/>
    <n v="208.99600000000001"/>
    <x v="1"/>
  </r>
  <r>
    <n v="1"/>
    <s v="PEĆI"/>
    <x v="4"/>
    <n v="101231"/>
    <s v="R3"/>
    <s v="RADIJATOR ULJNI"/>
    <n v="10.01"/>
    <s v="KOM"/>
    <n v="1"/>
    <n v="544.14"/>
    <n v="544.14"/>
    <n v="0"/>
    <n v="217.65600000000001"/>
    <x v="1"/>
  </r>
  <r>
    <n v="1"/>
    <s v="PEĆI"/>
    <x v="4"/>
    <n v="101260"/>
    <s v="R3"/>
    <s v="RADIJATOR ULJNI"/>
    <n v="10.01"/>
    <s v="KOM"/>
    <n v="1"/>
    <n v="544.14"/>
    <n v="544.14"/>
    <n v="0"/>
    <n v="217.65600000000001"/>
    <x v="1"/>
  </r>
  <r>
    <n v="1"/>
    <s v="PEĆI"/>
    <x v="4"/>
    <n v="101747"/>
    <s v="R3"/>
    <s v="RADIJATOR ULJNI 2000*9ČL"/>
    <n v="11.05"/>
    <s v="KOM"/>
    <n v="1"/>
    <n v="294.5"/>
    <n v="294.5"/>
    <n v="0"/>
    <n v="117.80000000000001"/>
    <x v="1"/>
  </r>
  <r>
    <n v="1"/>
    <s v="PEĆI"/>
    <x v="4"/>
    <n v="104024"/>
    <s v="G9"/>
    <s v="PEĆNICA MIKROVALNA SHARP"/>
    <s v="04.06"/>
    <s v="KOM"/>
    <n v="1"/>
    <n v="736.53"/>
    <n v="736.53"/>
    <n v="0"/>
    <n v="294.61200000000002"/>
    <x v="1"/>
  </r>
  <r>
    <n v="1"/>
    <s v="PEĆI"/>
    <x v="4"/>
    <n v="104025"/>
    <s v="G9"/>
    <s v="RADIJATOR ULJNI"/>
    <s v="01.05"/>
    <s v="KOM"/>
    <n v="1"/>
    <n v="413.5"/>
    <n v="413.5"/>
    <n v="0"/>
    <n v="165.4"/>
    <x v="1"/>
  </r>
  <r>
    <n v="1"/>
    <s v="PEĆI"/>
    <x v="4"/>
    <n v="104548"/>
    <s v="G9"/>
    <s v="RADIJATOR ELEKT."/>
    <s v="01.97"/>
    <s v="KOM"/>
    <n v="1"/>
    <n v="1447.72"/>
    <n v="1447.72"/>
    <n v="0"/>
    <n v="579.08800000000008"/>
    <x v="1"/>
  </r>
  <r>
    <n v="1"/>
    <s v="PEĆI"/>
    <x v="4"/>
    <n v="104647"/>
    <s v="G9"/>
    <s v="RADIJATOR ELEKT."/>
    <s v="01.97"/>
    <s v="KOM"/>
    <n v="1"/>
    <n v="1447.72"/>
    <n v="1447.72"/>
    <n v="0"/>
    <n v="579.08800000000008"/>
    <x v="1"/>
  </r>
  <r>
    <n v="1"/>
    <s v="PEĆI"/>
    <x v="4"/>
    <n v="104792"/>
    <s v="G9"/>
    <s v="RADIJATOR ULJNI"/>
    <s v="01.97"/>
    <s v="KOM"/>
    <n v="1"/>
    <n v="523.22"/>
    <n v="523.22"/>
    <n v="0"/>
    <n v="209.28800000000001"/>
    <x v="1"/>
  </r>
  <r>
    <n v="1"/>
    <s v="PEĆI"/>
    <x v="4"/>
    <n v="104942"/>
    <s v="G1"/>
    <s v="PEĆ MIKROVALNA CANDY"/>
    <s v="04.08"/>
    <s v="KOM"/>
    <n v="1"/>
    <n v="557.9"/>
    <n v="557.9"/>
    <n v="0"/>
    <n v="223.16"/>
    <x v="1"/>
  </r>
  <r>
    <n v="1"/>
    <s v="PEĆI"/>
    <x v="4"/>
    <n v="106248"/>
    <s v="R5"/>
    <s v="RADIJATOR ULJNI 2000W 8R"/>
    <n v="10.08"/>
    <s v="KOM"/>
    <n v="1"/>
    <n v="549"/>
    <n v="549"/>
    <n v="0"/>
    <n v="219.60000000000002"/>
    <x v="1"/>
  </r>
  <r>
    <n v="1"/>
    <s v="PEĆI"/>
    <x v="4"/>
    <n v="106385"/>
    <s v="R5"/>
    <s v="RADIJATOR ELEKTRIČNI"/>
    <s v="02.09"/>
    <s v="KOM"/>
    <n v="1"/>
    <n v="549"/>
    <n v="549"/>
    <n v="0"/>
    <n v="219.60000000000002"/>
    <x v="1"/>
  </r>
  <r>
    <n v="1"/>
    <s v="UREDSKI NAMJEŠTAJ"/>
    <x v="1"/>
    <s v="05/0009"/>
    <s v="05"/>
    <s v="STOLIĆ MALI CRNI"/>
    <s v="01.97"/>
    <s v="KOM"/>
    <n v="1"/>
    <n v="169.96"/>
    <n v="169.96"/>
    <n v="0"/>
    <n v="67.984000000000009"/>
    <x v="1"/>
  </r>
  <r>
    <n v="1"/>
    <s v="UREDSKI NAMJEŠTAJ"/>
    <x v="1"/>
    <s v="05/0019"/>
    <s v="05"/>
    <s v="ORMAR SA SMEĐIM VRATIMA"/>
    <s v="01.97"/>
    <s v="KOM"/>
    <n v="1"/>
    <n v="5476.42"/>
    <n v="5476.42"/>
    <n v="0"/>
    <n v="2190.5680000000002"/>
    <x v="1"/>
  </r>
  <r>
    <n v="1"/>
    <s v="UREDSKI NAMJEŠTAJ"/>
    <x v="1"/>
    <s v="05/0020"/>
    <s v="05"/>
    <s v="ORMAR SA SMEĐIM VRATIMA"/>
    <s v="01.97"/>
    <s v="KOM"/>
    <n v="1"/>
    <n v="4056.25"/>
    <n v="4056.25"/>
    <n v="0"/>
    <n v="1622.5"/>
    <x v="1"/>
  </r>
  <r>
    <n v="1"/>
    <s v="UREDSKI NAMJEŠTAJ"/>
    <x v="1"/>
    <s v="05/0030"/>
    <s v="RC"/>
    <s v="VJEŠALICA DRVENA (PROC.)"/>
    <s v="01.97"/>
    <s v="KOM"/>
    <n v="1"/>
    <n v="56.57"/>
    <n v="56.57"/>
    <n v="0"/>
    <n v="22.628"/>
    <x v="1"/>
  </r>
  <r>
    <n v="1"/>
    <s v="UREDSKI NAMJEŠTAJ"/>
    <x v="1"/>
    <s v="05/0032"/>
    <s v="05"/>
    <s v="ORMAR SA SMEĐIM VRATIMA"/>
    <s v="01.97"/>
    <s v="KOM"/>
    <n v="1"/>
    <n v="4056.25"/>
    <n v="4056.25"/>
    <n v="0"/>
    <n v="1622.5"/>
    <x v="1"/>
  </r>
  <r>
    <n v="1"/>
    <s v="UREDSKI NAMJEŠTAJ"/>
    <x v="1"/>
    <s v="05/0033"/>
    <s v="05"/>
    <s v="ORMAR SA SMEĐIM VRATIMA"/>
    <s v="01.97"/>
    <s v="KOM"/>
    <n v="1"/>
    <n v="4056.25"/>
    <n v="4056.25"/>
    <n v="0"/>
    <n v="1622.5"/>
    <x v="1"/>
  </r>
  <r>
    <n v="1"/>
    <s v="UREDSKI NAMJEŠTAJ"/>
    <x v="1"/>
    <s v="05/0061"/>
    <s v="05"/>
    <s v="REGAL VELIKI RAĐENI"/>
    <s v="01.97"/>
    <s v="KOM"/>
    <n v="1"/>
    <n v="3317.06"/>
    <n v="3317.06"/>
    <n v="0"/>
    <n v="1326.8240000000001"/>
    <x v="1"/>
  </r>
  <r>
    <n v="1"/>
    <s v="UREDSKI NAMJEŠTAJ"/>
    <x v="1"/>
    <s v="05/0067"/>
    <s v="05"/>
    <s v="LADICE POKRETNE OD STOLA"/>
    <s v="01.97"/>
    <s v="KOM"/>
    <n v="1"/>
    <n v="396.36"/>
    <n v="396.36"/>
    <n v="0"/>
    <n v="158.54400000000001"/>
    <x v="1"/>
  </r>
  <r>
    <n v="1"/>
    <s v="UREDSKI NAMJEŠTAJ"/>
    <x v="1"/>
    <s v="05/0475"/>
    <s v="05"/>
    <s v="VJEŠALICA ZIDNA (PREGRADA"/>
    <s v="01.97"/>
    <s v="KOM"/>
    <n v="1"/>
    <n v="565.36"/>
    <n v="565.36"/>
    <n v="0"/>
    <n v="226.14400000000001"/>
    <x v="1"/>
  </r>
  <r>
    <n v="1"/>
    <s v="UREDSKI NAMJEŠTAJ"/>
    <x v="1"/>
    <s v="05/0503"/>
    <s v="05"/>
    <s v="ORMAR DRVENI REGAL RAĐENI"/>
    <s v="01.97"/>
    <s v="KOM"/>
    <n v="1"/>
    <n v="2264.66"/>
    <n v="2264.66"/>
    <n v="0"/>
    <n v="905.86400000000003"/>
    <x v="1"/>
  </r>
  <r>
    <n v="1"/>
    <s v="UREDSKI NAMJEŠTAJ"/>
    <x v="1"/>
    <s v="05/0541"/>
    <s v="05"/>
    <s v="ORMAR GARDEROBNI DRVENI"/>
    <s v="01.97"/>
    <s v="KOM"/>
    <n v="1"/>
    <n v="1132.6300000000001"/>
    <n v="1132.6300000000001"/>
    <n v="0"/>
    <n v="453.05200000000008"/>
    <x v="1"/>
  </r>
  <r>
    <n v="1"/>
    <s v="UREDSKI NAMJEŠTAJ"/>
    <x v="1"/>
    <s v="05/0643"/>
    <s v="05"/>
    <s v="STOL KOMP.+STOL ZA PRINT."/>
    <n v="10.97"/>
    <s v="KOM"/>
    <n v="1"/>
    <n v="2168.3200000000002"/>
    <n v="2168.3200000000002"/>
    <n v="0"/>
    <n v="867.32800000000009"/>
    <x v="1"/>
  </r>
  <r>
    <n v="1"/>
    <s v="UREDSKI NAMJEŠTAJ"/>
    <x v="1"/>
    <s v="05/0645"/>
    <s v="05"/>
    <s v="STOL KOMP.+STOL PRIN.+KUT"/>
    <n v="10.97"/>
    <s v="KOM"/>
    <n v="1"/>
    <n v="2604.0700000000002"/>
    <n v="2604.0700000000002"/>
    <n v="0"/>
    <n v="1041.6280000000002"/>
    <x v="1"/>
  </r>
  <r>
    <n v="1"/>
    <s v="UREDSKI NAMJEŠTAJ"/>
    <x v="1"/>
    <s v="05/0646"/>
    <s v="05"/>
    <s v="STOL KOMP.+STOL PRIN."/>
    <n v="10.97"/>
    <s v="KOM"/>
    <n v="1"/>
    <n v="2168.3200000000002"/>
    <n v="2168.3200000000002"/>
    <n v="0"/>
    <n v="867.32800000000009"/>
    <x v="1"/>
  </r>
  <r>
    <n v="1"/>
    <s v="UREDSKI NAMJEŠTAJ"/>
    <x v="1"/>
    <s v="05/0749"/>
    <s v="05"/>
    <s v="STOL RADNI -ORAH"/>
    <s v="02.01"/>
    <s v="KOM"/>
    <n v="1"/>
    <n v="735.66"/>
    <n v="735.66"/>
    <n v="0"/>
    <n v="294.26400000000001"/>
    <x v="1"/>
  </r>
  <r>
    <n v="1"/>
    <s v="UREDSKI NAMJEŠTAJ"/>
    <x v="1"/>
    <s v="05/0750"/>
    <s v="05"/>
    <s v="LADIČAR POKRETNA KAZETA-"/>
    <s v="02.01"/>
    <s v="KOM"/>
    <n v="1"/>
    <n v="1113.3699999999999"/>
    <n v="1113.3699999999999"/>
    <n v="0"/>
    <n v="445.34799999999996"/>
    <x v="1"/>
  </r>
  <r>
    <n v="1"/>
    <s v="UREDSKI NAMJEŠTAJ"/>
    <x v="1"/>
    <s v="05/0751"/>
    <s v="05"/>
    <s v="STOL RADNI ZA KOMPJUTER"/>
    <s v="02.01"/>
    <s v="KOM"/>
    <n v="1"/>
    <n v="1011.26"/>
    <n v="1011.26"/>
    <n v="0"/>
    <n v="404.50400000000002"/>
    <x v="1"/>
  </r>
  <r>
    <n v="1"/>
    <s v="UREDSKI NAMJEŠTAJ"/>
    <x v="1"/>
    <s v="05/0753"/>
    <s v="05"/>
    <s v="STOL RADNI -ORAH"/>
    <s v="02.01"/>
    <s v="KOM"/>
    <n v="1"/>
    <n v="735.66"/>
    <n v="735.66"/>
    <n v="0"/>
    <n v="294.26400000000001"/>
    <x v="1"/>
  </r>
  <r>
    <n v="1"/>
    <s v="UREDSKI NAMJEŠTAJ"/>
    <x v="1"/>
    <s v="05/0754"/>
    <s v="05"/>
    <s v="LADIČAR POKRETNA KAZETA-"/>
    <s v="02.01"/>
    <s v="KOM"/>
    <n v="1"/>
    <n v="1113.3699999999999"/>
    <n v="1113.3699999999999"/>
    <n v="0"/>
    <n v="445.34799999999996"/>
    <x v="1"/>
  </r>
  <r>
    <n v="1"/>
    <s v="UREDSKI NAMJEŠTAJ"/>
    <x v="1"/>
    <s v="05/0755"/>
    <s v="05"/>
    <s v="STOL RADNI ZA KOMPJUTER"/>
    <s v="02.01"/>
    <s v="KOM"/>
    <n v="1"/>
    <n v="1011.26"/>
    <n v="1011.26"/>
    <n v="0"/>
    <n v="404.50400000000002"/>
    <x v="1"/>
  </r>
  <r>
    <n v="1"/>
    <s v="UREDSKI NAMJEŠTAJ"/>
    <x v="1"/>
    <s v="05/0764"/>
    <s v="05"/>
    <s v="ORMAR DVOKR.DRVENI ZA ARH"/>
    <s v="04.01"/>
    <s v="KOM"/>
    <n v="1"/>
    <n v="2013"/>
    <n v="2013"/>
    <n v="0"/>
    <n v="805.2"/>
    <x v="1"/>
  </r>
  <r>
    <n v="1"/>
    <s v="UREDSKI NAMJEŠTAJ"/>
    <x v="1"/>
    <s v="05/0765"/>
    <s v="05"/>
    <s v="ORMAR DVOKR.DRVENI ZA ARH"/>
    <s v="04.01"/>
    <s v="KOM"/>
    <n v="1"/>
    <n v="2013"/>
    <n v="2013"/>
    <n v="0"/>
    <n v="805.2"/>
    <x v="1"/>
  </r>
  <r>
    <n v="1"/>
    <s v="UREDSKI NAMJEŠTAJ"/>
    <x v="1"/>
    <s v="05/0766"/>
    <s v="05"/>
    <s v="ORMAR DVOKR.DRVENI ZA ARH"/>
    <s v="04.01"/>
    <s v="KOM"/>
    <n v="1"/>
    <n v="2013"/>
    <n v="2013"/>
    <n v="0"/>
    <n v="805.2"/>
    <x v="1"/>
  </r>
  <r>
    <n v="1"/>
    <s v="UREDSKI NAMJEŠTAJ"/>
    <x v="1"/>
    <s v="05/0767"/>
    <s v="05"/>
    <s v="ORMAR DVOKR.ZA ARHIVU"/>
    <s v="05.01"/>
    <s v="KOM"/>
    <n v="1"/>
    <n v="1854.4"/>
    <n v="1854.4"/>
    <n v="0"/>
    <n v="741.7600000000001"/>
    <x v="1"/>
  </r>
  <r>
    <n v="1"/>
    <s v="UREDSKI NAMJEŠTAJ"/>
    <x v="1"/>
    <s v="05/0768"/>
    <s v="05"/>
    <s v="ORMAR DVOKR.ZA ARHIVU"/>
    <s v="05.01"/>
    <s v="KOM"/>
    <n v="1"/>
    <n v="1854.4"/>
    <n v="1854.4"/>
    <n v="0"/>
    <n v="741.7600000000001"/>
    <x v="1"/>
  </r>
  <r>
    <n v="1"/>
    <s v="UREDSKI NAMJEŠTAJ"/>
    <x v="1"/>
    <s v="05/0769"/>
    <s v="05"/>
    <s v="ORMAR GARDEROBNI"/>
    <s v="05.01"/>
    <s v="KOM"/>
    <n v="1"/>
    <n v="1110.2"/>
    <n v="1110.2"/>
    <n v="0"/>
    <n v="444.08000000000004"/>
    <x v="1"/>
  </r>
  <r>
    <n v="1"/>
    <s v="UREDSKI NAMJEŠTAJ"/>
    <x v="1"/>
    <s v="05/0782"/>
    <s v="05"/>
    <s v="RADNI STOL VA/160"/>
    <s v="02.02"/>
    <s v="KOM"/>
    <n v="1"/>
    <n v="1005.77"/>
    <n v="1005.77"/>
    <n v="0"/>
    <n v="402.30799999999999"/>
    <x v="1"/>
  </r>
  <r>
    <n v="1"/>
    <s v="UREDSKI NAMJEŠTAJ"/>
    <x v="1"/>
    <s v="05/0785"/>
    <s v="05"/>
    <s v="POKRETNA KAZETA BA/PR31**"/>
    <s v="02.02"/>
    <s v="KOM"/>
    <n v="1"/>
    <n v="1070.55"/>
    <n v="1070.55"/>
    <n v="0"/>
    <n v="428.22"/>
    <x v="1"/>
  </r>
  <r>
    <n v="1"/>
    <s v="UREDSKI NAMJEŠTAJ"/>
    <x v="1"/>
    <s v="05/0786"/>
    <s v="05"/>
    <s v="POKRETNA KAZETA BA/PR31"/>
    <s v="02.02"/>
    <s v="KOM"/>
    <n v="1"/>
    <n v="1070.55"/>
    <n v="1070.55"/>
    <n v="0"/>
    <n v="428.22"/>
    <x v="1"/>
  </r>
  <r>
    <n v="1"/>
    <s v="UREDSKI NAMJEŠTAJ"/>
    <x v="1"/>
    <s v="05/0846"/>
    <s v="05"/>
    <s v="RADNI STOL JAVOR160x80x72"/>
    <s v="05.02"/>
    <s v="KOM"/>
    <n v="1"/>
    <n v="1005.77"/>
    <n v="1005.77"/>
    <n v="0"/>
    <n v="402.30799999999999"/>
    <x v="1"/>
  </r>
  <r>
    <n v="1"/>
    <s v="UREDSKI NAMJEŠTAJ"/>
    <x v="1"/>
    <s v="05/0847"/>
    <s v="05"/>
    <s v="POKRETNA KAZETA BA/PR31"/>
    <s v="05.02"/>
    <s v="KOM"/>
    <n v="1"/>
    <n v="1070.55"/>
    <n v="1070.55"/>
    <n v="0"/>
    <n v="428.22"/>
    <x v="1"/>
  </r>
  <r>
    <n v="1"/>
    <s v="UREDSKI NAMJEŠTAJ"/>
    <x v="1"/>
    <s v="05/0848"/>
    <s v="05"/>
    <s v="POKRETNA KAZETA BA/PR31"/>
    <s v="05.02"/>
    <s v="KOM"/>
    <n v="1"/>
    <n v="1070.55"/>
    <n v="1070.55"/>
    <n v="0"/>
    <n v="428.22"/>
    <x v="1"/>
  </r>
  <r>
    <n v="1"/>
    <s v="UREDSKI NAMJEŠTAJ"/>
    <x v="1"/>
    <s v="05/0860"/>
    <s v="05"/>
    <s v="POLICE ZA KNJIGE"/>
    <n v="10.02"/>
    <s v="KOM"/>
    <n v="1"/>
    <n v="427"/>
    <n v="427"/>
    <n v="0"/>
    <n v="170.8"/>
    <x v="1"/>
  </r>
  <r>
    <n v="1"/>
    <s v="UREDSKI NAMJEŠTAJ"/>
    <x v="1"/>
    <s v="05/0956"/>
    <s v="R2"/>
    <s v="ORMAR BIJELI 260x60x110"/>
    <n v="10.029999999999999"/>
    <s v="KOM"/>
    <n v="1"/>
    <n v="3200"/>
    <n v="3200"/>
    <n v="0"/>
    <n v="1280"/>
    <x v="1"/>
  </r>
  <r>
    <n v="1"/>
    <s v="UREDSKI NAMJEŠTAJ"/>
    <x v="1"/>
    <s v="05/0957"/>
    <s v="05"/>
    <s v="ORMAR BIJELI 280X62X235"/>
    <n v="10.029999999999999"/>
    <s v="KOM"/>
    <n v="1"/>
    <n v="12300"/>
    <n v="12300"/>
    <n v="0"/>
    <n v="4920"/>
    <x v="1"/>
  </r>
  <r>
    <n v="1"/>
    <s v="UREDSKI NAMJEŠTAJ"/>
    <x v="1"/>
    <s v="05/0958"/>
    <s v="05"/>
    <s v="ORMAR BIJELI 280X62X235"/>
    <n v="10.029999999999999"/>
    <s v="KOM"/>
    <n v="1"/>
    <n v="12300"/>
    <n v="12300"/>
    <n v="0"/>
    <n v="4920"/>
    <x v="1"/>
  </r>
  <r>
    <n v="1"/>
    <s v="UREDSKI NAMJEŠTAJ"/>
    <x v="1"/>
    <s v="05/0959"/>
    <s v="05"/>
    <s v="ORMAR BIJELI 280X62X235"/>
    <n v="10.029999999999999"/>
    <s v="KOM"/>
    <n v="1"/>
    <n v="12300"/>
    <n v="12300"/>
    <n v="0"/>
    <n v="4920"/>
    <x v="1"/>
  </r>
  <r>
    <n v="1"/>
    <s v="UREDSKI NAMJEŠTAJ"/>
    <x v="1"/>
    <s v="05/0960"/>
    <s v="05"/>
    <s v="ORMAR BIJELI 280X62X235"/>
    <n v="10.029999999999999"/>
    <s v="KOM"/>
    <n v="1"/>
    <n v="12300"/>
    <n v="12300"/>
    <n v="0"/>
    <n v="4920"/>
    <x v="1"/>
  </r>
  <r>
    <n v="1"/>
    <s v="UREDSKI NAMJEŠTAJ"/>
    <x v="1"/>
    <s v="05/0964"/>
    <s v="05"/>
    <s v="ORMAR UGRADBENIBIJELI"/>
    <n v="12.03"/>
    <s v="KOM"/>
    <n v="1"/>
    <n v="12300"/>
    <n v="12300"/>
    <n v="0"/>
    <n v="4920"/>
    <x v="1"/>
  </r>
  <r>
    <n v="1"/>
    <s v="UREDSKI NAMJEŠTAJ"/>
    <x v="1"/>
    <s v="05/0967"/>
    <s v="05"/>
    <s v="STOL RADNI"/>
    <n v="12.03"/>
    <s v="KOM"/>
    <n v="1"/>
    <n v="956.38"/>
    <n v="956.38"/>
    <n v="0"/>
    <n v="382.55200000000002"/>
    <x v="1"/>
  </r>
  <r>
    <n v="1"/>
    <s v="UREDSKI NAMJEŠTAJ"/>
    <x v="1"/>
    <s v="05/0968"/>
    <s v="05"/>
    <s v="STOL RADNI"/>
    <n v="12.03"/>
    <s v="KOM"/>
    <n v="1"/>
    <n v="956.38"/>
    <n v="956.38"/>
    <n v="0"/>
    <n v="382.55200000000002"/>
    <x v="1"/>
  </r>
  <r>
    <n v="1"/>
    <s v="UREDSKI NAMJEŠTAJ"/>
    <x v="1"/>
    <s v="05/0969"/>
    <s v="05"/>
    <s v="STOL POLUKR. DODATAK"/>
    <n v="12.03"/>
    <s v="KOM"/>
    <n v="1"/>
    <n v="972.39"/>
    <n v="972.39"/>
    <n v="0"/>
    <n v="388.95600000000002"/>
    <x v="1"/>
  </r>
  <r>
    <n v="1"/>
    <s v="UREDSKI NAMJEŠTAJ"/>
    <x v="1"/>
    <s v="05/0970"/>
    <s v="05"/>
    <s v="POKRETNA KAZETA"/>
    <n v="12.03"/>
    <s v="KOM"/>
    <n v="1"/>
    <n v="975.39"/>
    <n v="975.39"/>
    <n v="0"/>
    <n v="390.15600000000001"/>
    <x v="1"/>
  </r>
  <r>
    <n v="1"/>
    <s v="UREDSKI NAMJEŠTAJ"/>
    <x v="1"/>
    <s v="05/0971"/>
    <s v="05"/>
    <s v="POKRETNA KAZETA"/>
    <n v="12.03"/>
    <s v="KOM"/>
    <n v="1"/>
    <n v="975.39"/>
    <n v="975.39"/>
    <n v="0"/>
    <n v="390.15600000000001"/>
    <x v="1"/>
  </r>
  <r>
    <n v="1"/>
    <s v="UREDSKI NAMJEŠTAJ"/>
    <x v="1"/>
    <s v="05/0972"/>
    <s v="05"/>
    <s v="POKRETNA KAZETA"/>
    <n v="12.03"/>
    <s v="KOM"/>
    <n v="1"/>
    <n v="975.39"/>
    <n v="975.39"/>
    <n v="0"/>
    <n v="390.15600000000001"/>
    <x v="1"/>
  </r>
  <r>
    <n v="1"/>
    <s v="UREDSKI NAMJEŠTAJ"/>
    <x v="1"/>
    <s v="05/0973"/>
    <s v="05"/>
    <s v="STOL RADNI 160X80X72"/>
    <n v="12.03"/>
    <s v="KOM"/>
    <n v="1"/>
    <n v="1026.4000000000001"/>
    <n v="1026.4000000000001"/>
    <n v="0"/>
    <n v="410.56000000000006"/>
    <x v="1"/>
  </r>
  <r>
    <n v="1"/>
    <s v="UREDSKI NAMJEŠTAJ"/>
    <x v="1"/>
    <s v="05/0974"/>
    <s v="05"/>
    <s v="STOL RADNI 160X80X72"/>
    <n v="12.03"/>
    <s v="KOM"/>
    <n v="1"/>
    <n v="1026.4100000000001"/>
    <n v="1026.4100000000001"/>
    <n v="0"/>
    <n v="410.56400000000008"/>
    <x v="1"/>
  </r>
  <r>
    <n v="1"/>
    <s v="UREDSKI NAMJEŠTAJ"/>
    <x v="1"/>
    <s v="05/0975"/>
    <s v="05"/>
    <s v="POKRETNA KAZETA"/>
    <n v="12.03"/>
    <s v="KOM"/>
    <n v="1"/>
    <n v="1092.44"/>
    <n v="1092.44"/>
    <n v="0"/>
    <n v="436.97600000000006"/>
    <x v="1"/>
  </r>
  <r>
    <n v="1"/>
    <s v="UREDSKI NAMJEŠTAJ"/>
    <x v="1"/>
    <s v="05/0976"/>
    <s v="05"/>
    <s v="POKRETNA KAZETA"/>
    <n v="12.03"/>
    <s v="KOM"/>
    <n v="1"/>
    <n v="1092.44"/>
    <n v="1092.44"/>
    <n v="0"/>
    <n v="436.97600000000006"/>
    <x v="1"/>
  </r>
  <r>
    <n v="1"/>
    <s v="UREDSKI NAMJEŠTAJ"/>
    <x v="1"/>
    <s v="05/0977"/>
    <s v="05"/>
    <s v="POKRETNA KAZETA"/>
    <n v="12.03"/>
    <s v="KOM"/>
    <n v="1"/>
    <n v="1067.43"/>
    <n v="1067.43"/>
    <n v="0"/>
    <n v="426.97200000000004"/>
    <x v="1"/>
  </r>
  <r>
    <n v="1"/>
    <s v="UREDSKI NAMJEŠTAJ"/>
    <x v="1"/>
    <s v="05/0978"/>
    <s v="05"/>
    <s v="POKRETNA KAZETA"/>
    <n v="12.03"/>
    <s v="KOM"/>
    <n v="1"/>
    <n v="1067.43"/>
    <n v="1067.43"/>
    <n v="0"/>
    <n v="426.97200000000004"/>
    <x v="1"/>
  </r>
  <r>
    <n v="1"/>
    <s v="UREDSKI NAMJEŠTAJ"/>
    <x v="1"/>
    <s v="05/1097"/>
    <s v="05"/>
    <s v="ORMAR OTVORENI"/>
    <s v="09.05"/>
    <s v="KOM"/>
    <n v="1"/>
    <n v="318.73"/>
    <n v="318.73"/>
    <n v="0"/>
    <n v="127.49200000000002"/>
    <x v="1"/>
  </r>
  <r>
    <n v="1"/>
    <s v="UREDSKI NAMJEŠTAJ"/>
    <x v="1"/>
    <s v="05/1098"/>
    <s v="05"/>
    <s v="ORMAR OTVORENI"/>
    <s v="09.05"/>
    <s v="KOM"/>
    <n v="1"/>
    <n v="318.73"/>
    <n v="318.73"/>
    <n v="0"/>
    <n v="127.49200000000002"/>
    <x v="1"/>
  </r>
  <r>
    <n v="1"/>
    <s v="UREDSKI NAMJEŠTAJ"/>
    <x v="1"/>
    <s v="05/1099"/>
    <s v="05"/>
    <s v="ORMARIĆ S VRATIMA"/>
    <s v="09.05"/>
    <s v="KOM"/>
    <n v="1"/>
    <n v="353.49"/>
    <n v="353.49"/>
    <n v="0"/>
    <n v="141.39600000000002"/>
    <x v="1"/>
  </r>
  <r>
    <n v="1"/>
    <s v="UREDSKI NAMJEŠTAJ"/>
    <x v="1"/>
    <s v="05/1102"/>
    <s v="05"/>
    <s v="STOLIĆ UKRASNI"/>
    <s v="08.05"/>
    <s v="KOM"/>
    <n v="1"/>
    <n v="81.95"/>
    <n v="81.95"/>
    <n v="0"/>
    <n v="32.78"/>
    <x v="1"/>
  </r>
  <r>
    <n v="1"/>
    <s v="UREDSKI NAMJEŠTAJ"/>
    <x v="1"/>
    <s v="05/1297"/>
    <s v="05"/>
    <s v="ORMAR S KLIZNIM VRATIMA"/>
    <s v="04.07"/>
    <s v="KOM"/>
    <n v="1"/>
    <n v="13261.4"/>
    <n v="13261.4"/>
    <n v="0"/>
    <n v="5304.56"/>
    <x v="1"/>
  </r>
  <r>
    <n v="1"/>
    <s v="UREDSKI NAMJEŠTAJ"/>
    <x v="1"/>
    <s v="05/1298"/>
    <s v="05"/>
    <s v="PULT S KLIZNIM VRATIMA"/>
    <s v="04.07"/>
    <s v="KOM"/>
    <n v="1"/>
    <n v="8723"/>
    <n v="8723"/>
    <n v="0"/>
    <n v="3489.2000000000003"/>
    <x v="1"/>
  </r>
  <r>
    <n v="1"/>
    <s v="UREDSKI NAMJEŠTAJ"/>
    <x v="1"/>
    <s v="05/1299"/>
    <s v="05"/>
    <s v="STOL DODATAK 90x50cm"/>
    <s v="04.07"/>
    <s v="KOM"/>
    <n v="1"/>
    <n v="1708"/>
    <n v="1708"/>
    <n v="0"/>
    <n v="683.2"/>
    <x v="1"/>
  </r>
  <r>
    <n v="1"/>
    <s v="UREDSKI NAMJEŠTAJ"/>
    <x v="1"/>
    <s v="05/1300"/>
    <s v="05"/>
    <s v="STOL DODATAK 90x50cm"/>
    <s v="04.07"/>
    <s v="KOM"/>
    <n v="1"/>
    <n v="1708"/>
    <n v="1708"/>
    <n v="0"/>
    <n v="683.2"/>
    <x v="1"/>
  </r>
  <r>
    <n v="1"/>
    <s v="UREDSKI NAMJEŠTAJ"/>
    <x v="1"/>
    <s v="05/1301"/>
    <s v="05"/>
    <s v="ORMARIĆ ZIDNI 99x76x32cm"/>
    <s v="04.07"/>
    <s v="KOM"/>
    <n v="1"/>
    <n v="1769"/>
    <n v="1769"/>
    <n v="0"/>
    <n v="707.6"/>
    <x v="1"/>
  </r>
  <r>
    <n v="1"/>
    <s v="UREDSKI NAMJEŠTAJ"/>
    <x v="1"/>
    <s v="05/1302"/>
    <s v="05"/>
    <s v="KOMODA 200x84x45cm"/>
    <s v="04.07"/>
    <s v="KOM"/>
    <n v="1"/>
    <n v="5612"/>
    <n v="5612"/>
    <n v="0"/>
    <n v="2244.8000000000002"/>
    <x v="1"/>
  </r>
  <r>
    <n v="1"/>
    <s v="UREDSKI NAMJEŠTAJ"/>
    <x v="1"/>
    <s v="05/1305"/>
    <s v="05"/>
    <s v="STALAŽA UGRAD. 330x54x40"/>
    <s v="04.07"/>
    <s v="KOM"/>
    <n v="1"/>
    <n v="4148"/>
    <n v="4148"/>
    <n v="0"/>
    <n v="1659.2"/>
    <x v="1"/>
  </r>
  <r>
    <n v="1"/>
    <s v="UREDSKI NAMJEŠTAJ"/>
    <x v="1"/>
    <s v="05/1306"/>
    <s v="05"/>
    <s v="ORMAR ZA SPISE 330x174x62"/>
    <s v="04.07"/>
    <s v="KOM"/>
    <n v="1"/>
    <n v="16470.599999999999"/>
    <n v="16470.599999999999"/>
    <n v="0"/>
    <n v="6588.24"/>
    <x v="1"/>
  </r>
  <r>
    <n v="1"/>
    <s v="UREDSKI NAMJEŠTAJ"/>
    <x v="1"/>
    <s v="05/1307"/>
    <s v="05"/>
    <s v="ORMAR GARDEROBNI"/>
    <s v="04.07"/>
    <s v="KOM"/>
    <n v="1"/>
    <n v="3172"/>
    <n v="3172"/>
    <n v="0"/>
    <n v="1268.8000000000002"/>
    <x v="1"/>
  </r>
  <r>
    <n v="1"/>
    <s v="UREDSKI NAMJEŠTAJ"/>
    <x v="1"/>
    <s v="05/1309"/>
    <s v="05"/>
    <s v="STOL RADNI 140x80x72"/>
    <s v="04.07"/>
    <s v="KOM"/>
    <n v="1"/>
    <n v="706.43"/>
    <n v="706.43"/>
    <n v="0"/>
    <n v="282.572"/>
    <x v="1"/>
  </r>
  <r>
    <n v="1"/>
    <s v="UREDSKI NAMJEŠTAJ"/>
    <x v="1"/>
    <s v="05/1310"/>
    <s v="05"/>
    <s v="STOL RADNI 120x80x72"/>
    <s v="04.07"/>
    <s v="KOM"/>
    <n v="1"/>
    <n v="625.91"/>
    <n v="625.91"/>
    <n v="0"/>
    <n v="250.364"/>
    <x v="1"/>
  </r>
  <r>
    <n v="1"/>
    <s v="UREDSKI NAMJEŠTAJ"/>
    <x v="1"/>
    <s v="05/1311"/>
    <s v="05"/>
    <s v="POKRETNA KAZETA"/>
    <s v="04.07"/>
    <s v="KOM"/>
    <n v="1"/>
    <n v="799.83"/>
    <n v="799.83"/>
    <n v="0"/>
    <n v="319.93200000000002"/>
    <x v="1"/>
  </r>
  <r>
    <n v="1"/>
    <s v="UREDSKI NAMJEŠTAJ"/>
    <x v="1"/>
    <s v="05/1312"/>
    <s v="05"/>
    <s v="POKRETNA KAZETA"/>
    <s v="04.07"/>
    <s v="KOM"/>
    <n v="1"/>
    <n v="799.83"/>
    <n v="799.83"/>
    <n v="0"/>
    <n v="319.93200000000002"/>
    <x v="1"/>
  </r>
  <r>
    <n v="1"/>
    <s v="UREDSKI NAMJEŠTAJ"/>
    <x v="1"/>
    <s v="05/1313"/>
    <s v="05"/>
    <s v="STOL RADNI 142x60x72"/>
    <s v="04.07"/>
    <s v="KOM"/>
    <n v="1"/>
    <n v="706.43"/>
    <n v="706.43"/>
    <n v="0"/>
    <n v="282.572"/>
    <x v="1"/>
  </r>
  <r>
    <n v="1"/>
    <s v="UREDSKI NAMJEŠTAJ"/>
    <x v="1"/>
    <s v="05/1314"/>
    <s v="05"/>
    <s v="STOL RADNI 170x60x72"/>
    <s v="04.07"/>
    <s v="KOM"/>
    <n v="1"/>
    <n v="751.52"/>
    <n v="751.52"/>
    <n v="0"/>
    <n v="300.608"/>
    <x v="1"/>
  </r>
  <r>
    <n v="1"/>
    <s v="UREDSKI NAMJEŠTAJ"/>
    <x v="1"/>
    <s v="05/1315"/>
    <s v="05"/>
    <s v="STOL RADNI 126x80x72"/>
    <s v="04.07"/>
    <s v="KOM"/>
    <n v="1"/>
    <n v="841.7"/>
    <n v="841.7"/>
    <n v="0"/>
    <n v="336.68000000000006"/>
    <x v="1"/>
  </r>
  <r>
    <n v="1"/>
    <s v="UREDSKI NAMJEŠTAJ"/>
    <x v="1"/>
    <s v="05/1317"/>
    <s v="05"/>
    <s v="ORMAR OTVORENI SIVI"/>
    <s v="04.07"/>
    <s v="KOM"/>
    <n v="1"/>
    <n v="1322.68"/>
    <n v="1322.68"/>
    <n v="0"/>
    <n v="529.072"/>
    <x v="1"/>
  </r>
  <r>
    <n v="1"/>
    <s v="UREDSKI NAMJEŠTAJ"/>
    <x v="1"/>
    <s v="05/1318"/>
    <s v="05"/>
    <s v="ORMAR OTVORENI SIVI"/>
    <s v="04.07"/>
    <s v="KOM"/>
    <n v="1"/>
    <n v="861.03"/>
    <n v="861.03"/>
    <n v="0"/>
    <n v="344.41200000000003"/>
    <x v="1"/>
  </r>
  <r>
    <n v="1"/>
    <s v="UREDSKI NAMJEŠTAJ"/>
    <x v="1"/>
    <s v="05/1319"/>
    <s v="05"/>
    <s v="ORMAR OTVORENI SIVI"/>
    <s v="04.07"/>
    <s v="KOM"/>
    <n v="1"/>
    <n v="861.03"/>
    <n v="861.03"/>
    <n v="0"/>
    <n v="344.41200000000003"/>
    <x v="1"/>
  </r>
  <r>
    <n v="1"/>
    <s v="UREDSKI NAMJEŠTAJ"/>
    <x v="1"/>
    <s v="05/1320"/>
    <s v="05"/>
    <s v="ORMAR OTVORENI SIVI"/>
    <s v="04.07"/>
    <s v="KOM"/>
    <n v="1"/>
    <n v="861.03"/>
    <n v="861.03"/>
    <n v="0"/>
    <n v="344.41200000000003"/>
    <x v="1"/>
  </r>
  <r>
    <n v="1"/>
    <s v="UREDSKI NAMJEŠTAJ"/>
    <x v="1"/>
    <s v="05/1321"/>
    <s v="05"/>
    <s v="ORMAR S DRV.VRATIMA"/>
    <s v="04.07"/>
    <s v="KOM"/>
    <n v="1"/>
    <n v="1269.8599999999999"/>
    <n v="1269.8599999999999"/>
    <n v="0"/>
    <n v="507.94399999999996"/>
    <x v="1"/>
  </r>
  <r>
    <n v="1"/>
    <s v="UREDSKI NAMJEŠTAJ"/>
    <x v="1"/>
    <s v="05/1322"/>
    <s v="05"/>
    <s v="ORMAR S DRV.VRATIMA"/>
    <s v="04.07"/>
    <s v="KOM"/>
    <n v="1"/>
    <n v="1221.76"/>
    <n v="1221.76"/>
    <n v="0"/>
    <n v="488.70400000000001"/>
    <x v="1"/>
  </r>
  <r>
    <n v="1"/>
    <s v="UREDSKI NAMJEŠTAJ"/>
    <x v="1"/>
    <s v="05/1323"/>
    <s v="05"/>
    <s v="ORMAR S DRV.VRATIMA"/>
    <s v="04.07"/>
    <s v="KOM"/>
    <n v="1"/>
    <n v="1221.76"/>
    <n v="1221.76"/>
    <n v="0"/>
    <n v="488.70400000000001"/>
    <x v="1"/>
  </r>
  <r>
    <n v="1"/>
    <s v="UREDSKI NAMJEŠTAJ"/>
    <x v="1"/>
    <s v="05/1325"/>
    <s v="05"/>
    <s v="ORMARIĆ SA 2 POLICE"/>
    <s v="06.07"/>
    <s v="KOM"/>
    <n v="1"/>
    <n v="492.78"/>
    <n v="492.78"/>
    <n v="0"/>
    <n v="197.11199999999999"/>
    <x v="1"/>
  </r>
  <r>
    <n v="1"/>
    <s v="UREDSKI NAMJEŠTAJ"/>
    <x v="1"/>
    <s v="05/1433"/>
    <s v="05"/>
    <s v="STOL RADNI 140x80xH72"/>
    <s v="02.08"/>
    <s v="KOM"/>
    <n v="1"/>
    <n v="781.58"/>
    <n v="781.58"/>
    <n v="0"/>
    <n v="312.63200000000006"/>
    <x v="1"/>
  </r>
  <r>
    <n v="1"/>
    <s v="UREDSKI NAMJEŠTAJ"/>
    <x v="1"/>
    <s v="05/1434"/>
    <s v="05"/>
    <s v="STOL RADNI 140x80xH72"/>
    <s v="02.08"/>
    <s v="KOM"/>
    <n v="1"/>
    <n v="781.58"/>
    <n v="781.58"/>
    <n v="0"/>
    <n v="312.63200000000006"/>
    <x v="1"/>
  </r>
  <r>
    <n v="1"/>
    <s v="UREDSKI NAMJEŠTAJ"/>
    <x v="1"/>
    <s v="05/1435"/>
    <s v="05"/>
    <s v="STOL DODATAK 90S KUTNI"/>
    <s v="02.08"/>
    <s v="KOM"/>
    <n v="1"/>
    <n v="550.78"/>
    <n v="550.78"/>
    <n v="0"/>
    <n v="220.31200000000001"/>
    <x v="1"/>
  </r>
  <r>
    <n v="1"/>
    <s v="UREDSKI NAMJEŠTAJ"/>
    <x v="1"/>
    <s v="05/1436"/>
    <s v="05"/>
    <s v="POKRETNA KAZETA"/>
    <s v="02.08"/>
    <s v="KOM"/>
    <n v="1"/>
    <n v="799.83"/>
    <n v="799.83"/>
    <n v="0"/>
    <n v="319.93200000000002"/>
    <x v="1"/>
  </r>
  <r>
    <n v="1"/>
    <s v="UREDSKI NAMJEŠTAJ"/>
    <x v="1"/>
    <s v="05/1437"/>
    <s v="05"/>
    <s v="POKRETNA KAZETA"/>
    <s v="02.08"/>
    <s v="KOM"/>
    <n v="1"/>
    <n v="799.83"/>
    <n v="799.83"/>
    <n v="0"/>
    <n v="319.93200000000002"/>
    <x v="1"/>
  </r>
  <r>
    <n v="1"/>
    <s v="UREDSKI NAMJEŠTAJ"/>
    <x v="1"/>
    <s v="05/1438"/>
    <s v="05"/>
    <s v="STOL DODATAK 90S KONFER."/>
    <s v="02.08"/>
    <s v="KOM"/>
    <n v="1"/>
    <n v="484.19"/>
    <n v="484.19"/>
    <n v="0"/>
    <n v="193.67600000000002"/>
    <x v="1"/>
  </r>
  <r>
    <n v="1"/>
    <s v="UREDSKI NAMJEŠTAJ"/>
    <x v="1"/>
    <s v="05/1439"/>
    <s v="05"/>
    <s v="ORMAR NISKI S DRV.VRATIMA"/>
    <s v="02.08"/>
    <s v="KOM"/>
    <n v="1"/>
    <n v="843.65"/>
    <n v="843.65"/>
    <n v="0"/>
    <n v="337.46000000000004"/>
    <x v="1"/>
  </r>
  <r>
    <n v="1"/>
    <s v="UREDSKI NAMJEŠTAJ"/>
    <x v="1"/>
    <s v="05/1440"/>
    <s v="05"/>
    <s v="ORMAR VISOKI S DRV.VRATIM"/>
    <s v="02.08"/>
    <s v="KOM"/>
    <n v="1"/>
    <n v="1444.87"/>
    <n v="1444.87"/>
    <n v="0"/>
    <n v="577.94799999999998"/>
    <x v="1"/>
  </r>
  <r>
    <n v="1"/>
    <s v="UREDSKI NAMJEŠTAJ"/>
    <x v="1"/>
    <s v="05/1441"/>
    <s v="05"/>
    <s v="ORMAR VISOKI S DRV.VRATIM"/>
    <s v="02.08"/>
    <s v="KOM"/>
    <n v="1"/>
    <n v="1444.87"/>
    <n v="1444.87"/>
    <n v="0"/>
    <n v="577.94799999999998"/>
    <x v="1"/>
  </r>
  <r>
    <n v="1"/>
    <s v="UREDSKI NAMJEŠTAJ"/>
    <x v="1"/>
    <s v="05/1442"/>
    <s v="05"/>
    <s v="ORMAR VISOKI S DRV.VRATIM"/>
    <s v="02.08"/>
    <s v="KOM"/>
    <n v="1"/>
    <n v="1444.87"/>
    <n v="1444.87"/>
    <n v="0"/>
    <n v="577.94799999999998"/>
    <x v="1"/>
  </r>
  <r>
    <n v="1"/>
    <s v="UREDSKI NAMJEŠTAJ"/>
    <x v="1"/>
    <s v="05/1443"/>
    <s v="05"/>
    <s v="ORMAR VISOKI S STAKL.VRAT"/>
    <s v="02.08"/>
    <s v="KOM"/>
    <n v="1"/>
    <n v="1887.19"/>
    <n v="1887.19"/>
    <n v="0"/>
    <n v="754.87600000000009"/>
    <x v="1"/>
  </r>
  <r>
    <n v="1"/>
    <s v="UREDSKI NAMJEŠTAJ"/>
    <x v="1"/>
    <s v="05/1444"/>
    <s v="05"/>
    <s v="ORMAR VISOKI S STAKL.VRAT"/>
    <s v="02.08"/>
    <s v="KOM"/>
    <n v="1"/>
    <n v="1887.19"/>
    <n v="1887.19"/>
    <n v="0"/>
    <n v="754.87600000000009"/>
    <x v="1"/>
  </r>
  <r>
    <n v="1"/>
    <s v="UREDSKI NAMJEŠTAJ"/>
    <x v="1"/>
    <s v="05/1452"/>
    <s v="05"/>
    <s v="ORMAR OTVORENI S POLICAMA"/>
    <s v="03.08"/>
    <s v="KOM"/>
    <n v="1"/>
    <n v="2518.67"/>
    <n v="2518.67"/>
    <n v="0"/>
    <n v="1007.4680000000001"/>
    <x v="1"/>
  </r>
  <r>
    <n v="1"/>
    <s v="UREDSKI NAMJEŠTAJ"/>
    <x v="1"/>
    <s v="05/1453"/>
    <s v="05"/>
    <s v="STOL OVALNI KONFERENCIJSK"/>
    <s v="03.08"/>
    <s v="KOM"/>
    <n v="1"/>
    <n v="1011.33"/>
    <n v="1011.33"/>
    <n v="0"/>
    <n v="404.53200000000004"/>
    <x v="1"/>
  </r>
  <r>
    <n v="1"/>
    <s v="UREDSKI NAMJEŠTAJ"/>
    <x v="1"/>
    <s v="05/1458"/>
    <s v="05"/>
    <s v="PULT"/>
    <s v="05.08"/>
    <s v="KOM"/>
    <n v="1"/>
    <n v="5602.38"/>
    <n v="5487.33"/>
    <n v="115.05"/>
    <n v="2240.9520000000002"/>
    <x v="1"/>
  </r>
  <r>
    <n v="1"/>
    <s v="UREDSKI NAMJEŠTAJ"/>
    <x v="1"/>
    <s v="05/1764"/>
    <s v="05"/>
    <s v="STOL RADNI 140x80x72"/>
    <s v="01.11"/>
    <s v="KOM"/>
    <n v="1"/>
    <n v="884.51"/>
    <n v="654.15"/>
    <n v="230.36"/>
    <n v="353.80400000000003"/>
    <x v="1"/>
  </r>
  <r>
    <n v="1"/>
    <s v="UREDSKI NAMJEŠTAJ"/>
    <x v="1"/>
    <s v="05/1765"/>
    <s v="05"/>
    <s v="STOL RADNI 140x80x72"/>
    <s v="01.11"/>
    <s v="KOM"/>
    <n v="1"/>
    <n v="884.51"/>
    <n v="654.15"/>
    <n v="230.36"/>
    <n v="353.80400000000003"/>
    <x v="1"/>
  </r>
  <r>
    <n v="1"/>
    <s v="UREDSKI NAMJEŠTAJ"/>
    <x v="1"/>
    <s v="05/1766"/>
    <s v="05"/>
    <s v="STOL RADNI 140x80x72"/>
    <s v="01.11"/>
    <s v="KOM"/>
    <n v="1"/>
    <n v="884.51"/>
    <n v="654.15"/>
    <n v="230.36"/>
    <n v="353.80400000000003"/>
    <x v="1"/>
  </r>
  <r>
    <n v="1"/>
    <s v="UREDSKI NAMJEŠTAJ"/>
    <x v="1"/>
    <s v="05/1767"/>
    <s v="05"/>
    <s v="POKRETNA KAZETA"/>
    <s v="01.11"/>
    <s v="KOM"/>
    <n v="1"/>
    <n v="903.37"/>
    <n v="668.11"/>
    <n v="235.26"/>
    <n v="361.34800000000001"/>
    <x v="1"/>
  </r>
  <r>
    <n v="1"/>
    <s v="UREDSKI NAMJEŠTAJ"/>
    <x v="1"/>
    <s v="05/1768"/>
    <s v="05"/>
    <s v="POKRETNA KAZETA"/>
    <s v="01.11"/>
    <s v="KOM"/>
    <n v="1"/>
    <n v="903.37"/>
    <n v="668.11"/>
    <n v="235.26"/>
    <n v="361.34800000000001"/>
    <x v="1"/>
  </r>
  <r>
    <n v="1"/>
    <s v="UREDSKI NAMJEŠTAJ"/>
    <x v="1"/>
    <s v="05/1769"/>
    <s v="05"/>
    <s v="POKRETNA KAZETA"/>
    <s v="01.11"/>
    <s v="KOM"/>
    <n v="1"/>
    <n v="903.37"/>
    <n v="668.11"/>
    <n v="235.26"/>
    <n v="361.34800000000001"/>
    <x v="1"/>
  </r>
  <r>
    <n v="1"/>
    <s v="UREDSKI NAMJEŠTAJ"/>
    <x v="1"/>
    <s v="05/1770"/>
    <s v="05"/>
    <s v="POKRETNA KAZETA"/>
    <s v="01.11"/>
    <s v="KOM"/>
    <n v="1"/>
    <n v="903.37"/>
    <n v="668.11"/>
    <n v="235.26"/>
    <n v="361.34800000000001"/>
    <x v="1"/>
  </r>
  <r>
    <n v="1"/>
    <s v="UREDSKI NAMJEŠTAJ"/>
    <x v="1"/>
    <s v="05/1771"/>
    <s v="05"/>
    <s v="POKRETNA KAZETA"/>
    <s v="01.11"/>
    <s v="KOM"/>
    <n v="1"/>
    <n v="903.37"/>
    <n v="668.11"/>
    <n v="235.26"/>
    <n v="361.34800000000001"/>
    <x v="1"/>
  </r>
  <r>
    <n v="1"/>
    <s v="UREDSKI NAMJEŠTAJ"/>
    <x v="1"/>
    <s v="05/1772"/>
    <s v="05"/>
    <s v="POKRETNA KAZETA"/>
    <s v="01.11"/>
    <s v="KOM"/>
    <n v="1"/>
    <n v="903.37"/>
    <n v="668.11"/>
    <n v="235.26"/>
    <n v="361.34800000000001"/>
    <x v="1"/>
  </r>
  <r>
    <n v="1"/>
    <s v="UREDSKI NAMJEŠTAJ"/>
    <x v="1"/>
    <s v="05/1773"/>
    <s v="05"/>
    <s v="DODATAK STOLA"/>
    <s v="01.11"/>
    <s v="KOM"/>
    <n v="1"/>
    <n v="608.03"/>
    <n v="449.67"/>
    <n v="158.36000000000001"/>
    <n v="243.21199999999999"/>
    <x v="1"/>
  </r>
  <r>
    <n v="1"/>
    <s v="UREDSKI NAMJEŠTAJ"/>
    <x v="1"/>
    <s v="05/1850"/>
    <s v="05"/>
    <s v="ORMAR NISKI S DRV.VRATIMA"/>
    <n v="10.130000000000001"/>
    <s v="KOM"/>
    <n v="1"/>
    <n v="824.22"/>
    <n v="326.26"/>
    <n v="497.96"/>
    <n v="497.96"/>
    <x v="0"/>
  </r>
  <r>
    <n v="1"/>
    <s v="UREDSKI NAMJEŠTAJ"/>
    <x v="1"/>
    <n v="100894"/>
    <s v="R6"/>
    <s v="STOL RADNI RIO-452R"/>
    <s v="06.97"/>
    <s v="KOM"/>
    <n v="1"/>
    <n v="1191.4000000000001"/>
    <n v="1191.4000000000001"/>
    <n v="0"/>
    <n v="476.56000000000006"/>
    <x v="1"/>
  </r>
  <r>
    <n v="1"/>
    <s v="UREDSKI NAMJEŠTAJ"/>
    <x v="1"/>
    <n v="101460"/>
    <s v="R3"/>
    <s v="NISKI ORMARIĆ&quot;JAVOR&quot;*"/>
    <s v="02.03"/>
    <s v="KOM"/>
    <n v="1"/>
    <n v="988.2"/>
    <n v="988.2"/>
    <n v="0"/>
    <n v="395.28000000000003"/>
    <x v="1"/>
  </r>
  <r>
    <n v="1"/>
    <s v="UREDSKI NAMJEŠTAJ"/>
    <x v="1"/>
    <n v="101461"/>
    <s v="R3"/>
    <s v="STOL RADNI 160X80XH72"/>
    <n v="10.039999999999999"/>
    <s v="KOM"/>
    <n v="1"/>
    <n v="1246.8399999999999"/>
    <n v="1246.8399999999999"/>
    <n v="0"/>
    <n v="498.73599999999999"/>
    <x v="1"/>
  </r>
  <r>
    <n v="1"/>
    <s v="UREDSKI NAMJEŠTAJ"/>
    <x v="1"/>
    <n v="101462"/>
    <s v="R3"/>
    <s v="STOL RADNI 160X80XH72"/>
    <n v="10.039999999999999"/>
    <s v="KOM"/>
    <n v="1"/>
    <n v="1276.1199999999999"/>
    <n v="1276.1199999999999"/>
    <n v="0"/>
    <n v="510.44799999999998"/>
    <x v="1"/>
  </r>
  <r>
    <n v="1"/>
    <s v="UREDSKI NAMJEŠTAJ"/>
    <x v="1"/>
    <n v="101463"/>
    <s v="R3"/>
    <s v="LADIČAR POKRETNI S 3 LADI"/>
    <n v="10.039999999999999"/>
    <s v="KOM"/>
    <n v="1"/>
    <n v="1157.78"/>
    <n v="1157.78"/>
    <n v="0"/>
    <n v="463.11200000000002"/>
    <x v="1"/>
  </r>
  <r>
    <n v="1"/>
    <s v="UREDSKI NAMJEŠTAJ"/>
    <x v="1"/>
    <n v="101464"/>
    <s v="R3"/>
    <s v="LADIČAR POKRETNI S 3 LADI"/>
    <n v="10.039999999999999"/>
    <s v="KOM"/>
    <n v="1"/>
    <n v="1157.78"/>
    <n v="1157.78"/>
    <n v="0"/>
    <n v="463.11200000000002"/>
    <x v="1"/>
  </r>
  <r>
    <n v="1"/>
    <s v="UREDSKI NAMJEŠTAJ"/>
    <x v="1"/>
    <n v="101465"/>
    <s v="R3"/>
    <s v="KUTNI DODATAK 80X60"/>
    <n v="10.039999999999999"/>
    <s v="KOM"/>
    <n v="1"/>
    <n v="458.72"/>
    <n v="458.72"/>
    <n v="0"/>
    <n v="183.48800000000003"/>
    <x v="1"/>
  </r>
  <r>
    <n v="1"/>
    <s v="UREDSKI NAMJEŠTAJ"/>
    <x v="1"/>
    <n v="101466"/>
    <s v="R3"/>
    <s v="KORPUS NISKOG ORMARA 90X"/>
    <n v="10.039999999999999"/>
    <s v="KOM"/>
    <n v="1"/>
    <n v="2669.36"/>
    <n v="2669.36"/>
    <n v="0"/>
    <n v="1067.7440000000001"/>
    <x v="1"/>
  </r>
  <r>
    <n v="1"/>
    <s v="UREDSKI NAMJEŠTAJ"/>
    <x v="1"/>
    <n v="101574"/>
    <s v="R3"/>
    <s v="GARDEROBNI ORMAR"/>
    <s v="04.02"/>
    <s v="KOM"/>
    <n v="1"/>
    <n v="2562"/>
    <n v="2562"/>
    <n v="0"/>
    <n v="1024.8"/>
    <x v="1"/>
  </r>
  <r>
    <n v="1"/>
    <s v="UREDSKI NAMJEŠTAJ"/>
    <x v="1"/>
    <n v="101767"/>
    <s v="R3"/>
    <s v="VJEŠALICA"/>
    <s v="02.03"/>
    <s v="KOM"/>
    <n v="1"/>
    <n v="285.48"/>
    <n v="285.48"/>
    <n v="0"/>
    <n v="114.19200000000001"/>
    <x v="1"/>
  </r>
  <r>
    <n v="1"/>
    <s v="UREDSKI NAMJEŠTAJ"/>
    <x v="1"/>
    <n v="102042"/>
    <s v="R2"/>
    <s v="STALAŽA DUGA"/>
    <s v="01.97"/>
    <s v="KOM"/>
    <n v="1"/>
    <n v="4401.7700000000004"/>
    <n v="4401.7700000000004"/>
    <n v="0"/>
    <n v="1760.7080000000003"/>
    <x v="1"/>
  </r>
  <r>
    <n v="1"/>
    <s v="UREDSKI NAMJEŠTAJ"/>
    <x v="1"/>
    <n v="102981"/>
    <s v="R2"/>
    <s v="ORMAR UGRADBENI BIJELI"/>
    <n v="12.03"/>
    <s v="KOM"/>
    <n v="1"/>
    <n v="2200"/>
    <n v="2200"/>
    <n v="0"/>
    <n v="880"/>
    <x v="1"/>
  </r>
  <r>
    <n v="1"/>
    <s v="UREDSKI NAMJEŠTAJ"/>
    <x v="1"/>
    <n v="102982"/>
    <s v="R2"/>
    <s v="ORMAR UGRADBENI BIJELI"/>
    <n v="12.03"/>
    <s v="KOM"/>
    <n v="1"/>
    <n v="8500"/>
    <n v="8500"/>
    <n v="0"/>
    <n v="3400"/>
    <x v="1"/>
  </r>
  <r>
    <n v="1"/>
    <s v="UREDSKI NAMJEŠTAJ"/>
    <x v="1"/>
    <n v="103440"/>
    <s v="R2"/>
    <s v="STOL DODATNI POLUK.+NOGA"/>
    <s v="02.01"/>
    <s v="KOM"/>
    <n v="1"/>
    <n v="732.37"/>
    <n v="732.37"/>
    <n v="0"/>
    <n v="292.94800000000004"/>
    <x v="1"/>
  </r>
  <r>
    <n v="1"/>
    <s v="UREDSKI NAMJEŠTAJ"/>
    <x v="1"/>
    <n v="104539"/>
    <s v="G9"/>
    <s v="GARNITURA(ORMAR+STALAŽ A)"/>
    <s v="09.97"/>
    <s v="KOM"/>
    <n v="1"/>
    <n v="2634.9"/>
    <n v="2634.9"/>
    <n v="0"/>
    <n v="1053.96"/>
    <x v="1"/>
  </r>
  <r>
    <n v="1"/>
    <s v="UREDSKI NAMJEŠTAJ"/>
    <x v="1"/>
    <n v="104540"/>
    <s v="G9"/>
    <s v="LADIČAR 4L RIO-461 R"/>
    <s v="06.97"/>
    <s v="KOM"/>
    <n v="1"/>
    <n v="1191.4000000000001"/>
    <n v="1191.4000000000001"/>
    <n v="0"/>
    <n v="476.56000000000006"/>
    <x v="1"/>
  </r>
  <r>
    <n v="1"/>
    <s v="UREDSKI NAMJEŠTAJ"/>
    <x v="1"/>
    <n v="104541"/>
    <s v="G9"/>
    <s v="KUT RIO-465 R"/>
    <s v="06.97"/>
    <s v="KOM"/>
    <n v="1"/>
    <n v="638.25"/>
    <n v="638.25"/>
    <n v="0"/>
    <n v="255.3"/>
    <x v="1"/>
  </r>
  <r>
    <n v="1"/>
    <s v="UREDSKI NAMJEŠTAJ"/>
    <x v="1"/>
    <n v="104542"/>
    <s v="G9"/>
    <s v="STOL ZA PRINTER RIO-458R"/>
    <s v="06.97"/>
    <s v="KOM"/>
    <n v="1"/>
    <n v="1106.3"/>
    <n v="1106.3"/>
    <n v="0"/>
    <n v="442.52"/>
    <x v="1"/>
  </r>
  <r>
    <n v="1"/>
    <s v="UREDSKI NAMJEŠTAJ"/>
    <x v="1"/>
    <n v="104901"/>
    <s v="G1"/>
    <s v="ORMAR DVOKRILNI DRVENI"/>
    <s v="01.97"/>
    <s v="KOM"/>
    <n v="1"/>
    <n v="1695.7"/>
    <n v="1695.7"/>
    <n v="0"/>
    <n v="678.28000000000009"/>
    <x v="1"/>
  </r>
  <r>
    <n v="1"/>
    <s v="UREDSKI NAMJEŠTAJ"/>
    <x v="1"/>
    <n v="104902"/>
    <s v="G1"/>
    <s v="ORMAR DVOKRILNI DRVENI"/>
    <s v="01.97"/>
    <s v="KOM"/>
    <n v="1"/>
    <n v="1695.7"/>
    <n v="1695.7"/>
    <n v="0"/>
    <n v="678.28000000000009"/>
    <x v="1"/>
  </r>
  <r>
    <n v="1"/>
    <s v="UREDSKI NAMJEŠTAJ"/>
    <x v="1"/>
    <n v="104903"/>
    <s v="G1"/>
    <s v="ORMAR DVOKRILNI DRVENI"/>
    <s v="01.97"/>
    <s v="KOM"/>
    <n v="1"/>
    <n v="1695.7"/>
    <n v="1695.7"/>
    <n v="0"/>
    <n v="678.28000000000009"/>
    <x v="1"/>
  </r>
  <r>
    <n v="1"/>
    <s v="UREDSKI NAMJEŠTAJ"/>
    <x v="1"/>
    <n v="104906"/>
    <s v="G1"/>
    <s v="ORMAR MALI S LADICAMA"/>
    <s v="01.97"/>
    <s v="KOM"/>
    <n v="1"/>
    <n v="748.5"/>
    <n v="748.5"/>
    <n v="0"/>
    <n v="299.40000000000003"/>
    <x v="1"/>
  </r>
  <r>
    <n v="1"/>
    <s v="UREDSKI NAMJEŠTAJ"/>
    <x v="1"/>
    <n v="104907"/>
    <s v="G1"/>
    <s v="ORMAR MALI S LADICAMA"/>
    <s v="01.97"/>
    <s v="KOM"/>
    <n v="1"/>
    <n v="339.14"/>
    <n v="339.14"/>
    <n v="0"/>
    <n v="135.65600000000001"/>
    <x v="1"/>
  </r>
  <r>
    <n v="1"/>
    <s v="UREDSKI NAMJEŠTAJ"/>
    <x v="1"/>
    <n v="104908"/>
    <s v="G1"/>
    <s v="ŠTOKRL DRVENI"/>
    <s v="01.97"/>
    <s v="KOM"/>
    <n v="1"/>
    <n v="56.53"/>
    <n v="56.53"/>
    <n v="0"/>
    <n v="22.612000000000002"/>
    <x v="1"/>
  </r>
  <r>
    <n v="1"/>
    <s v="UREDSKI NAMJEŠTAJ"/>
    <x v="1"/>
    <n v="104912"/>
    <s v="G1"/>
    <s v="STOLICA DRVENA SA NASL."/>
    <s v="01.97"/>
    <s v="KOM"/>
    <n v="1"/>
    <n v="200"/>
    <n v="200"/>
    <n v="0"/>
    <n v="80"/>
    <x v="1"/>
  </r>
  <r>
    <n v="1"/>
    <s v="UREDSKI NAMJEŠTAJ"/>
    <x v="1"/>
    <n v="105128"/>
    <s v="G1"/>
    <s v="STOLICA DRVENA DAKTIL."/>
    <s v="01.97"/>
    <s v="KOM"/>
    <n v="1"/>
    <n v="85.1"/>
    <n v="85.1"/>
    <n v="0"/>
    <n v="34.04"/>
    <x v="1"/>
  </r>
  <r>
    <n v="1"/>
    <s v="UREDSKI NAMJEŠTAJ"/>
    <x v="1"/>
    <n v="105275"/>
    <s v="G1"/>
    <s v="ŠTOKRL DRVENI"/>
    <s v="01.97"/>
    <s v="KOM"/>
    <n v="1"/>
    <n v="56.53"/>
    <n v="56.53"/>
    <n v="0"/>
    <n v="22.612000000000002"/>
    <x v="1"/>
  </r>
  <r>
    <n v="1"/>
    <s v="UREDSKI NAMJEŠTAJ"/>
    <x v="1"/>
    <s v="R-3/1179"/>
    <s v="R3"/>
    <s v="STOLAC KONFERENCIJSK KROM"/>
    <n v="12.13"/>
    <s v="KOM"/>
    <n v="1"/>
    <n v="223.25"/>
    <n v="83.73"/>
    <n v="139.52000000000001"/>
    <n v="139.52000000000001"/>
    <x v="0"/>
  </r>
  <r>
    <n v="1"/>
    <s v="UREDSKI NAMJEŠTAJ"/>
    <x v="1"/>
    <s v="R-3/1180"/>
    <s v="R3"/>
    <s v="STOLAC KONFERENCIJSK KROM"/>
    <n v="12.13"/>
    <s v="KOM"/>
    <n v="1"/>
    <n v="223.25"/>
    <n v="83.73"/>
    <n v="139.52000000000001"/>
    <n v="139.52000000000001"/>
    <x v="0"/>
  </r>
  <r>
    <n v="1"/>
    <s v="UREDSKI NAMJEŠTAJ"/>
    <x v="1"/>
    <s v="R-3/1181"/>
    <s v="R3"/>
    <s v="STOLAC KONFERENCIJSK KROM"/>
    <n v="12.13"/>
    <s v="KOM"/>
    <n v="1"/>
    <n v="223.25"/>
    <n v="83.73"/>
    <n v="139.52000000000001"/>
    <n v="139.52000000000001"/>
    <x v="0"/>
  </r>
  <r>
    <n v="1"/>
    <s v="UREDSKI NAMJEŠTAJ"/>
    <x v="1"/>
    <s v="05/0001"/>
    <s v="G1"/>
    <s v="ORMAR DUP.CRNA STAK. VRAT"/>
    <s v="01.97"/>
    <s v="KOM"/>
    <n v="1"/>
    <n v="1132.67"/>
    <n v="1132.67"/>
    <n v="0"/>
    <n v="453.06800000000004"/>
    <x v="1"/>
  </r>
  <r>
    <n v="1"/>
    <s v="UREDSKI NAMJEŠTAJ"/>
    <x v="1"/>
    <s v="05/0004"/>
    <s v="05"/>
    <s v="ORMAR METALNI ZELENI"/>
    <s v="01.97"/>
    <s v="KOM"/>
    <n v="1"/>
    <n v="1053.48"/>
    <n v="1053.48"/>
    <n v="0"/>
    <n v="421.39200000000005"/>
    <x v="1"/>
  </r>
  <r>
    <n v="1"/>
    <s v="UREDSKI NAMJEŠTAJ"/>
    <x v="1"/>
    <s v="05/0010"/>
    <s v="05"/>
    <s v="FOTELJA CRNA KOŽNA NISKA"/>
    <s v="01.97"/>
    <s v="KOM"/>
    <n v="1"/>
    <n v="226.5"/>
    <n v="226.5"/>
    <n v="0"/>
    <n v="90.600000000000009"/>
    <x v="1"/>
  </r>
  <r>
    <n v="1"/>
    <s v="UREDSKI NAMJEŠTAJ"/>
    <x v="1"/>
    <s v="05/0011"/>
    <s v="05"/>
    <s v="FOTELJA CRNA KOŽNA NISKA"/>
    <s v="01.97"/>
    <s v="KOM"/>
    <n v="1"/>
    <n v="226.54"/>
    <n v="226.54"/>
    <n v="0"/>
    <n v="90.616"/>
    <x v="1"/>
  </r>
  <r>
    <n v="1"/>
    <s v="UREDSKI NAMJEŠTAJ"/>
    <x v="1"/>
    <s v="05/0015"/>
    <s v="05"/>
    <s v="STOLAC/HOKLICA S MET.NOG"/>
    <s v="01.97"/>
    <s v="KOM"/>
    <n v="1"/>
    <n v="226.31"/>
    <n v="226.31"/>
    <n v="0"/>
    <n v="90.524000000000001"/>
    <x v="1"/>
  </r>
  <r>
    <n v="1"/>
    <s v="UREDSKI NAMJEŠTAJ"/>
    <x v="1"/>
    <s v="05/0036"/>
    <s v="05"/>
    <s v="KASA"/>
    <s v="01.97"/>
    <s v="KOM"/>
    <n v="1"/>
    <n v="1585.61"/>
    <n v="1585.61"/>
    <n v="0"/>
    <n v="634.24400000000003"/>
    <x v="1"/>
  </r>
  <r>
    <n v="1"/>
    <s v="UREDSKI NAMJEŠTAJ"/>
    <x v="1"/>
    <s v="05/0037"/>
    <s v="05"/>
    <s v="ORMAR ŽELJEZNI ZA SPISE"/>
    <s v="01.97"/>
    <s v="KOM"/>
    <n v="1"/>
    <n v="1557.32"/>
    <n v="1557.32"/>
    <n v="0"/>
    <n v="622.928"/>
    <x v="1"/>
  </r>
  <r>
    <n v="1"/>
    <s v="UREDSKI NAMJEŠTAJ"/>
    <x v="1"/>
    <s v="05/0038"/>
    <s v="05"/>
    <s v="ORMAR ZA SPISE PREGRADNI"/>
    <s v="01.97"/>
    <s v="KOM"/>
    <n v="1"/>
    <n v="1488.42"/>
    <n v="1488.42"/>
    <n v="0"/>
    <n v="595.36800000000005"/>
    <x v="1"/>
  </r>
  <r>
    <n v="1"/>
    <s v="UREDSKI NAMJEŠTAJ"/>
    <x v="1"/>
    <s v="05/0046"/>
    <s v="05"/>
    <s v="ORMAR ZA SPISE PREGRADNI"/>
    <s v="01.97"/>
    <s v="KOM"/>
    <n v="1"/>
    <n v="2260.91"/>
    <n v="2260.91"/>
    <n v="0"/>
    <n v="904.36400000000003"/>
    <x v="1"/>
  </r>
  <r>
    <n v="1"/>
    <s v="UREDSKI NAMJEŠTAJ"/>
    <x v="1"/>
    <s v="05/0069"/>
    <s v="05"/>
    <s v="STOLAC/HOKLICA S MET.NOG"/>
    <s v="01.97"/>
    <s v="KOM"/>
    <n v="1"/>
    <n v="226.31"/>
    <n v="226.31"/>
    <n v="0"/>
    <n v="90.524000000000001"/>
    <x v="1"/>
  </r>
  <r>
    <n v="1"/>
    <s v="UREDSKI NAMJEŠTAJ"/>
    <x v="1"/>
    <s v="05/0070"/>
    <s v="05"/>
    <s v="STOLAC HOKLICA (PF)"/>
    <s v="01.97"/>
    <s v="KOM"/>
    <n v="1"/>
    <n v="164.97"/>
    <n v="164.97"/>
    <n v="0"/>
    <n v="65.988"/>
    <x v="1"/>
  </r>
  <r>
    <n v="1"/>
    <s v="UREDSKI NAMJEŠTAJ"/>
    <x v="1"/>
    <s v="05/0072"/>
    <s v="05"/>
    <s v="STOLAC S NASLONOM ŠTOF"/>
    <s v="01.97"/>
    <s v="KOM"/>
    <n v="1"/>
    <n v="113.27"/>
    <n v="113.27"/>
    <n v="0"/>
    <n v="45.308"/>
    <x v="1"/>
  </r>
  <r>
    <n v="1"/>
    <s v="UREDSKI NAMJEŠTAJ"/>
    <x v="1"/>
    <s v="05/0073"/>
    <s v="05"/>
    <s v="FOTELJA ŠTOFASTA"/>
    <s v="01.97"/>
    <s v="KOM"/>
    <n v="1"/>
    <n v="400"/>
    <n v="400"/>
    <n v="0"/>
    <n v="160"/>
    <x v="1"/>
  </r>
  <r>
    <n v="1"/>
    <s v="UREDSKI NAMJEŠTAJ"/>
    <x v="1"/>
    <s v="05/0129"/>
    <s v="05"/>
    <s v="STOLAC ŠTOF"/>
    <s v="01.97"/>
    <s v="KOM"/>
    <n v="1"/>
    <n v="113.21"/>
    <n v="113.21"/>
    <n v="0"/>
    <n v="45.283999999999999"/>
    <x v="1"/>
  </r>
  <r>
    <n v="1"/>
    <s v="UREDSKI NAMJEŠTAJ"/>
    <x v="1"/>
    <s v="05/0139"/>
    <s v="05"/>
    <s v="STOLAC S NASLONOM ŠTOF"/>
    <s v="01.97"/>
    <s v="KOM"/>
    <n v="1"/>
    <n v="113.27"/>
    <n v="113.27"/>
    <n v="0"/>
    <n v="45.308"/>
    <x v="1"/>
  </r>
  <r>
    <n v="1"/>
    <s v="UREDSKI NAMJEŠTAJ"/>
    <x v="1"/>
    <s v="05/0140"/>
    <s v="05"/>
    <s v="STOLAC S NASLONOM ŠTOF"/>
    <s v="01.97"/>
    <s v="KOM"/>
    <n v="1"/>
    <n v="113.27"/>
    <n v="113.27"/>
    <n v="0"/>
    <n v="45.308"/>
    <x v="1"/>
  </r>
  <r>
    <n v="1"/>
    <s v="UREDSKI NAMJEŠTAJ"/>
    <x v="1"/>
    <s v="05/0143"/>
    <s v="05"/>
    <s v="STOLAC S NASLONOM ŠTOF"/>
    <s v="01.97"/>
    <s v="KOM"/>
    <n v="1"/>
    <n v="113.27"/>
    <n v="113.27"/>
    <n v="0"/>
    <n v="45.308"/>
    <x v="1"/>
  </r>
  <r>
    <n v="1"/>
    <s v="UREDSKI NAMJEŠTAJ"/>
    <x v="1"/>
    <s v="05/0144"/>
    <s v="05"/>
    <s v="STOLAC S NASLONOM ŠTOF"/>
    <s v="01.97"/>
    <s v="KOM"/>
    <n v="1"/>
    <n v="113.27"/>
    <n v="113.27"/>
    <n v="0"/>
    <n v="45.308"/>
    <x v="1"/>
  </r>
  <r>
    <n v="1"/>
    <s v="UREDSKI NAMJEŠTAJ"/>
    <x v="1"/>
    <s v="05/0441"/>
    <s v="05"/>
    <s v="ORMARIĆ OGLASNI DVOSTRUKI"/>
    <s v="01.97"/>
    <s v="KOM"/>
    <n v="1"/>
    <n v="847.84"/>
    <n v="847.84"/>
    <n v="0"/>
    <n v="339.13600000000002"/>
    <x v="1"/>
  </r>
  <r>
    <n v="1"/>
    <s v="UREDSKI NAMJEŠTAJ"/>
    <x v="1"/>
    <s v="05/0453"/>
    <s v="05"/>
    <s v="STOLICA S NASLONOM ŠTOF"/>
    <s v="01.97"/>
    <s v="KOM"/>
    <n v="1"/>
    <n v="113.27"/>
    <n v="113.27"/>
    <n v="0"/>
    <n v="45.308"/>
    <x v="1"/>
  </r>
  <r>
    <n v="1"/>
    <s v="UREDSKI NAMJEŠTAJ"/>
    <x v="1"/>
    <s v="05/0457"/>
    <s v="05"/>
    <s v="STOLICA S NASLONOM ŠTOF"/>
    <s v="01.97"/>
    <s v="KOM"/>
    <n v="1"/>
    <n v="113.27"/>
    <n v="113.27"/>
    <n v="0"/>
    <n v="45.308"/>
    <x v="1"/>
  </r>
  <r>
    <n v="1"/>
    <s v="UREDSKI NAMJEŠTAJ"/>
    <x v="1"/>
    <s v="05/0476"/>
    <s v="05"/>
    <s v="FOTELJA KOŽNA NISKA"/>
    <s v="01.97"/>
    <s v="KOM"/>
    <n v="1"/>
    <n v="283.17"/>
    <n v="283.17"/>
    <n v="0"/>
    <n v="113.26800000000001"/>
    <x v="1"/>
  </r>
  <r>
    <n v="1"/>
    <s v="UREDSKI NAMJEŠTAJ"/>
    <x v="1"/>
    <s v="05/0477"/>
    <s v="05"/>
    <s v="FOTELJA KOŽNA NISKA"/>
    <s v="01.97"/>
    <s v="KOM"/>
    <n v="1"/>
    <n v="283.16000000000003"/>
    <n v="283.16000000000003"/>
    <n v="0"/>
    <n v="113.26400000000001"/>
    <x v="1"/>
  </r>
  <r>
    <n v="1"/>
    <s v="UREDSKI NAMJEŠTAJ"/>
    <x v="1"/>
    <s v="05/0483"/>
    <s v="05"/>
    <s v="STOLOVI /KUTNA GARNITURA"/>
    <s v="01.97"/>
    <s v="KOM"/>
    <n v="1"/>
    <n v="6622.23"/>
    <n v="6622.23"/>
    <n v="0"/>
    <n v="2648.8919999999998"/>
    <x v="1"/>
  </r>
  <r>
    <n v="1"/>
    <s v="UREDSKI NAMJEŠTAJ"/>
    <x v="1"/>
    <s v="05/0491"/>
    <s v="05"/>
    <s v="STOLICA ŠTOF S MET. NOG."/>
    <s v="01.97"/>
    <s v="KOM"/>
    <n v="1"/>
    <n v="118.78"/>
    <n v="118.78"/>
    <n v="0"/>
    <n v="47.512"/>
    <x v="1"/>
  </r>
  <r>
    <n v="1"/>
    <s v="UREDSKI NAMJEŠTAJ"/>
    <x v="1"/>
    <s v="05/0493"/>
    <s v="05"/>
    <s v="FOTELJA KOŽNA NISKA"/>
    <s v="01.97"/>
    <s v="KOM"/>
    <n v="1"/>
    <n v="226.54"/>
    <n v="226.54"/>
    <n v="0"/>
    <n v="90.616"/>
    <x v="1"/>
  </r>
  <r>
    <n v="1"/>
    <s v="UREDSKI NAMJEŠTAJ"/>
    <x v="1"/>
    <s v="05/0495"/>
    <s v="05"/>
    <s v="FOTELJA KOŽNA NISKA"/>
    <s v="01.97"/>
    <s v="KOM"/>
    <n v="1"/>
    <n v="226.54"/>
    <n v="226.54"/>
    <n v="0"/>
    <n v="90.616"/>
    <x v="1"/>
  </r>
  <r>
    <n v="1"/>
    <s v="UREDSKI NAMJEŠTAJ"/>
    <x v="1"/>
    <s v="05/0507"/>
    <s v="05"/>
    <s v="STOL PISAČI SMEĐI MET.NOG"/>
    <s v="01.97"/>
    <s v="KOM"/>
    <n v="1"/>
    <n v="283.08999999999997"/>
    <n v="283.08999999999997"/>
    <n v="0"/>
    <n v="113.23599999999999"/>
    <x v="1"/>
  </r>
  <r>
    <n v="1"/>
    <s v="UREDSKI NAMJEŠTAJ"/>
    <x v="1"/>
    <s v="05/0516"/>
    <s v="05"/>
    <s v="STOLICA HOKLICA (PF)"/>
    <s v="01.97"/>
    <s v="KOM"/>
    <n v="1"/>
    <n v="164.97"/>
    <n v="164.97"/>
    <n v="0"/>
    <n v="65.988"/>
    <x v="1"/>
  </r>
  <r>
    <n v="1"/>
    <s v="UREDSKI NAMJEŠTAJ"/>
    <x v="1"/>
    <s v="05/0519"/>
    <s v="G1"/>
    <s v="STOL S MET. NOG. POK.LAD."/>
    <s v="01.97"/>
    <s v="KOM"/>
    <n v="1"/>
    <n v="283.08999999999997"/>
    <n v="283.08999999999997"/>
    <n v="0"/>
    <n v="113.23599999999999"/>
    <x v="1"/>
  </r>
  <r>
    <n v="1"/>
    <s v="UREDSKI NAMJEŠTAJ"/>
    <x v="1"/>
    <s v="05/0521"/>
    <s v="05"/>
    <s v="STOLIĆ DAKTILO"/>
    <s v="01.97"/>
    <s v="KOM"/>
    <n v="1"/>
    <n v="226.53"/>
    <n v="226.53"/>
    <n v="0"/>
    <n v="90.612000000000009"/>
    <x v="1"/>
  </r>
  <r>
    <n v="1"/>
    <s v="UREDSKI NAMJEŠTAJ"/>
    <x v="1"/>
    <s v="05/0531"/>
    <s v="05"/>
    <s v="STOLICA ŠTOF"/>
    <s v="01.97"/>
    <s v="KOM"/>
    <n v="1"/>
    <n v="118.78"/>
    <n v="118.78"/>
    <n v="0"/>
    <n v="47.512"/>
    <x v="1"/>
  </r>
  <r>
    <n v="1"/>
    <s v="UREDSKI NAMJEŠTAJ"/>
    <x v="1"/>
    <s v="05/0538"/>
    <s v="CIP"/>
    <s v="ORMAR METALNI ZELENI"/>
    <s v="01.97"/>
    <s v="KOM"/>
    <n v="1"/>
    <n v="1053.48"/>
    <n v="1053.48"/>
    <n v="0"/>
    <n v="421.39200000000005"/>
    <x v="1"/>
  </r>
  <r>
    <n v="1"/>
    <s v="UREDSKI NAMJEŠTAJ"/>
    <x v="1"/>
    <s v="05/0614"/>
    <s v="05"/>
    <s v="STOL S METAL. NOGAMA"/>
    <s v="01.97"/>
    <s v="KOM"/>
    <n v="1"/>
    <n v="226.6"/>
    <n v="226.6"/>
    <n v="0"/>
    <n v="90.64"/>
    <x v="1"/>
  </r>
  <r>
    <n v="1"/>
    <s v="UREDSKI NAMJEŠTAJ"/>
    <x v="1"/>
    <s v="05/0619"/>
    <s v="05"/>
    <s v="KOLICA ZA PRIJEVOZ KNJIG"/>
    <s v="01.97"/>
    <s v="KOM"/>
    <n v="1"/>
    <n v="1386.38"/>
    <n v="1386.38"/>
    <n v="0"/>
    <n v="554.55200000000002"/>
    <x v="1"/>
  </r>
  <r>
    <n v="1"/>
    <s v="UREDSKI NAMJEŠTAJ"/>
    <x v="1"/>
    <s v="05/0620"/>
    <s v="05"/>
    <s v="ORMAR METALNI ZELENI"/>
    <s v="01.97"/>
    <s v="KOM"/>
    <n v="1"/>
    <n v="1053.48"/>
    <n v="1053.48"/>
    <n v="0"/>
    <n v="421.39200000000005"/>
    <x v="1"/>
  </r>
  <r>
    <n v="1"/>
    <s v="UREDSKI NAMJEŠTAJ"/>
    <x v="1"/>
    <s v="05/0621"/>
    <s v="05"/>
    <s v="ORMAR METALNI ZELENI"/>
    <s v="01.97"/>
    <s v="KOM"/>
    <n v="1"/>
    <n v="1053.48"/>
    <n v="1053.48"/>
    <n v="0"/>
    <n v="421.39200000000005"/>
    <x v="1"/>
  </r>
  <r>
    <n v="1"/>
    <s v="UREDSKI NAMJEŠTAJ"/>
    <x v="1"/>
    <s v="05/0622"/>
    <s v="05"/>
    <s v="ORMAR METALNI ZELENI"/>
    <s v="01.97"/>
    <s v="KOM"/>
    <n v="1"/>
    <n v="1053.48"/>
    <n v="1053.48"/>
    <n v="0"/>
    <n v="421.39200000000005"/>
    <x v="1"/>
  </r>
  <r>
    <n v="1"/>
    <s v="UREDSKI NAMJEŠTAJ"/>
    <x v="1"/>
    <s v="05/0623"/>
    <s v="05"/>
    <s v="ORMAR METALNI ZELENI"/>
    <s v="01.97"/>
    <s v="KOM"/>
    <n v="1"/>
    <n v="1053.48"/>
    <n v="1053.48"/>
    <n v="0"/>
    <n v="421.39200000000005"/>
    <x v="1"/>
  </r>
  <r>
    <n v="1"/>
    <s v="UREDSKI NAMJEŠTAJ"/>
    <x v="1"/>
    <s v="05/0633"/>
    <s v="05"/>
    <s v="ORMAR METALNI ZELENI"/>
    <s v="01.97"/>
    <s v="KOM"/>
    <n v="1"/>
    <n v="1053.48"/>
    <n v="1053.48"/>
    <n v="0"/>
    <n v="421.39200000000005"/>
    <x v="1"/>
  </r>
  <r>
    <n v="1"/>
    <s v="UREDSKI NAMJEŠTAJ"/>
    <x v="1"/>
    <s v="05/0634"/>
    <s v="05"/>
    <s v="ORMAR METALNI ZELENI"/>
    <s v="01.97"/>
    <s v="KOM"/>
    <n v="1"/>
    <n v="1053.48"/>
    <n v="1053.48"/>
    <n v="0"/>
    <n v="421.39200000000005"/>
    <x v="1"/>
  </r>
  <r>
    <n v="1"/>
    <s v="UREDSKI NAMJEŠTAJ"/>
    <x v="1"/>
    <s v="05/0636"/>
    <s v="05"/>
    <s v="GARDEROBNI ORMAR CRNI"/>
    <s v="01.97"/>
    <s v="KOM"/>
    <n v="1"/>
    <n v="282.61"/>
    <n v="282.61"/>
    <n v="0"/>
    <n v="113.04400000000001"/>
    <x v="1"/>
  </r>
  <r>
    <n v="1"/>
    <s v="UREDSKI NAMJEŠTAJ"/>
    <x v="1"/>
    <s v="05/0640"/>
    <s v="05"/>
    <s v="STOLAC DAKTILO SMEĐI/RUKO"/>
    <n v="10.97"/>
    <s v="KOM"/>
    <n v="1"/>
    <n v="727.6"/>
    <n v="727.6"/>
    <n v="0"/>
    <n v="291.04000000000002"/>
    <x v="1"/>
  </r>
  <r>
    <n v="1"/>
    <s v="UREDSKI NAMJEŠTAJ"/>
    <x v="1"/>
    <s v="05/0746"/>
    <s v="05"/>
    <s v="ORMAR GARDER.+STAKLO"/>
    <s v="01.01"/>
    <s v="KOM"/>
    <n v="1"/>
    <n v="11692"/>
    <n v="11692"/>
    <n v="0"/>
    <n v="4676.8"/>
    <x v="1"/>
  </r>
  <r>
    <n v="1"/>
    <s v="UREDSKI NAMJEŠTAJ"/>
    <x v="1"/>
    <s v="05/0747"/>
    <s v="05"/>
    <s v="KOMODA 100x80"/>
    <s v="01.01"/>
    <s v="KOM"/>
    <n v="1"/>
    <n v="1708"/>
    <n v="1708"/>
    <n v="0"/>
    <n v="683.2"/>
    <x v="1"/>
  </r>
  <r>
    <n v="1"/>
    <s v="UREDSKI NAMJEŠTAJ"/>
    <x v="1"/>
    <s v="05/0980"/>
    <s v="05"/>
    <s v="STOLAC UREDSKI-CRVENI"/>
    <n v="12.03"/>
    <s v="KOM"/>
    <n v="1"/>
    <n v="1085.44"/>
    <n v="1085.44"/>
    <n v="0"/>
    <n v="434.17600000000004"/>
    <x v="1"/>
  </r>
  <r>
    <n v="1"/>
    <s v="UREDSKI NAMJEŠTAJ"/>
    <x v="1"/>
    <s v="05/0981"/>
    <s v="05"/>
    <s v="STOLAC UREDSKI-CRVENI"/>
    <n v="12.03"/>
    <s v="KOM"/>
    <n v="1"/>
    <n v="1085.43"/>
    <n v="1085.43"/>
    <n v="0"/>
    <n v="434.17200000000003"/>
    <x v="1"/>
  </r>
  <r>
    <n v="1"/>
    <s v="UREDSKI NAMJEŠTAJ"/>
    <x v="1"/>
    <s v="05/0982"/>
    <s v="05"/>
    <s v="STOLAC UREDSKI-CRVENI"/>
    <n v="12.03"/>
    <s v="KOM"/>
    <n v="1"/>
    <n v="1085.43"/>
    <n v="1085.43"/>
    <n v="0"/>
    <n v="434.17200000000003"/>
    <x v="1"/>
  </r>
  <r>
    <n v="1"/>
    <s v="UREDSKI NAMJEŠTAJ"/>
    <x v="1"/>
    <s v="05/0990"/>
    <s v="05"/>
    <s v="STOLAC UREDSKI-CRVENI"/>
    <s v="01.04"/>
    <s v="KOM"/>
    <n v="1"/>
    <n v="1085.43"/>
    <n v="1085.43"/>
    <n v="0"/>
    <n v="434.17200000000003"/>
    <x v="1"/>
  </r>
  <r>
    <n v="1"/>
    <s v="UREDSKI NAMJEŠTAJ"/>
    <x v="1"/>
    <s v="05/1390"/>
    <s v="05"/>
    <s v="STOLAC UREDSKI"/>
    <n v="11.07"/>
    <s v="KOM"/>
    <n v="1"/>
    <n v="2679.73"/>
    <n v="2679.73"/>
    <n v="0"/>
    <n v="1071.8920000000001"/>
    <x v="1"/>
  </r>
  <r>
    <n v="1"/>
    <s v="UREDSKI NAMJEŠTAJ"/>
    <x v="1"/>
    <s v="05/1445"/>
    <s v="05"/>
    <s v="STOLAC UREDSKI CRVENI"/>
    <s v="02.08"/>
    <s v="KOM"/>
    <n v="1"/>
    <n v="1359.16"/>
    <n v="1359.16"/>
    <n v="0"/>
    <n v="543.6640000000001"/>
    <x v="1"/>
  </r>
  <r>
    <n v="1"/>
    <s v="UREDSKI NAMJEŠTAJ"/>
    <x v="1"/>
    <s v="05/1446"/>
    <s v="05"/>
    <s v="STOLAC KONFER. CRVENI"/>
    <s v="02.08"/>
    <s v="KOM"/>
    <n v="1"/>
    <n v="178.22"/>
    <n v="178.22"/>
    <n v="0"/>
    <n v="71.287999999999997"/>
    <x v="1"/>
  </r>
  <r>
    <n v="1"/>
    <s v="UREDSKI NAMJEŠTAJ"/>
    <x v="1"/>
    <s v="05/1447"/>
    <s v="05"/>
    <s v="STOLAC KONFER. CRVENI"/>
    <s v="02.08"/>
    <s v="KOM"/>
    <n v="1"/>
    <n v="178.22"/>
    <n v="178.22"/>
    <n v="0"/>
    <n v="71.287999999999997"/>
    <x v="1"/>
  </r>
  <r>
    <n v="1"/>
    <s v="UREDSKI NAMJEŠTAJ"/>
    <x v="1"/>
    <s v="05/1448"/>
    <s v="05"/>
    <s v="STOLAC KONFER. CRVENI"/>
    <s v="02.08"/>
    <s v="KOM"/>
    <n v="1"/>
    <n v="178.22"/>
    <n v="178.22"/>
    <n v="0"/>
    <n v="71.287999999999997"/>
    <x v="1"/>
  </r>
  <r>
    <n v="1"/>
    <s v="UREDSKI NAMJEŠTAJ"/>
    <x v="1"/>
    <s v="05/1449"/>
    <s v="05"/>
    <s v="STOLAC KONFER. CRVENI"/>
    <s v="02.08"/>
    <s v="KOM"/>
    <n v="1"/>
    <n v="178.22"/>
    <n v="178.22"/>
    <n v="0"/>
    <n v="71.287999999999997"/>
    <x v="1"/>
  </r>
  <r>
    <n v="1"/>
    <s v="UREDSKI NAMJEŠTAJ"/>
    <x v="1"/>
    <s v="05/1450"/>
    <s v="05"/>
    <s v="STOLAC KONFER. CRVENI"/>
    <s v="02.08"/>
    <s v="KOM"/>
    <n v="1"/>
    <n v="257.58999999999997"/>
    <n v="200.93"/>
    <n v="56.66"/>
    <n v="103.036"/>
    <x v="1"/>
  </r>
  <r>
    <n v="1"/>
    <s v="UREDSKI NAMJEŠTAJ"/>
    <x v="1"/>
    <s v="05/1451"/>
    <s v="05"/>
    <s v="STOLAC KONFER. CRVENI"/>
    <s v="02.08"/>
    <s v="KOM"/>
    <n v="1"/>
    <n v="257.58"/>
    <n v="200.93"/>
    <n v="56.65"/>
    <n v="103.032"/>
    <x v="1"/>
  </r>
  <r>
    <n v="1"/>
    <s v="UREDSKI NAMJEŠTAJ"/>
    <x v="1"/>
    <s v="05/1597"/>
    <s v="05"/>
    <s v="ORMAR SA 6 LADICA-KARTO."/>
    <s v="02.09"/>
    <s v="KOM"/>
    <n v="1"/>
    <n v="2677.29"/>
    <n v="2621.5"/>
    <n v="55.79"/>
    <n v="1070.9159999999999"/>
    <x v="1"/>
  </r>
  <r>
    <n v="1"/>
    <s v="UREDSKI NAMJEŠTAJ"/>
    <x v="1"/>
    <s v="05/1640"/>
    <s v="05"/>
    <s v="STOLAC UREDSKI SPINALIS"/>
    <n v="10.09"/>
    <s v="KOM"/>
    <n v="1"/>
    <n v="3734.4"/>
    <n v="3345.4"/>
    <n v="389"/>
    <n v="1493.7600000000002"/>
    <x v="1"/>
  </r>
  <r>
    <n v="1"/>
    <s v="UREDSKI NAMJEŠTAJ"/>
    <x v="1"/>
    <s v="05/1887"/>
    <s v="05"/>
    <s v="ORMAR ZA RAČUNALO NA KOTA"/>
    <s v="07.14"/>
    <s v="KOM"/>
    <n v="1"/>
    <n v="1825"/>
    <n v="551.30999999999995"/>
    <n v="1273.69"/>
    <n v="1273.69"/>
    <x v="0"/>
  </r>
  <r>
    <n v="1"/>
    <s v="UREDSKI NAMJEŠTAJ"/>
    <x v="1"/>
    <s v="05/1888"/>
    <s v="05"/>
    <s v="PULT SA RASKLOP.STRANICAM"/>
    <s v="07.14"/>
    <s v="KOM"/>
    <n v="1"/>
    <n v="3750"/>
    <n v="1132.81"/>
    <n v="2617.19"/>
    <n v="2617.19"/>
    <x v="0"/>
  </r>
  <r>
    <n v="1"/>
    <s v="UREDSKI NAMJEŠTAJ"/>
    <x v="1"/>
    <s v="05/1889"/>
    <s v="05"/>
    <s v="ORMAR VISOKI ZA REGISTRAT"/>
    <s v="07.14"/>
    <s v="KOM"/>
    <n v="1"/>
    <n v="14650.04"/>
    <n v="4425.5200000000004"/>
    <n v="10224.52"/>
    <n v="10224.52"/>
    <x v="0"/>
  </r>
  <r>
    <n v="1"/>
    <s v="UREDSKI NAMJEŠTAJ"/>
    <x v="1"/>
    <s v="05/1890"/>
    <s v="05"/>
    <s v="KOMODA SA STAKLENIM VRATI"/>
    <s v="07.14"/>
    <s v="KOM"/>
    <n v="1"/>
    <n v="1432.95"/>
    <n v="432.87"/>
    <n v="1000.08"/>
    <n v="1000.08"/>
    <x v="0"/>
  </r>
  <r>
    <n v="1"/>
    <s v="UREDSKI NAMJEŠTAJ"/>
    <x v="1"/>
    <s v="05/1891"/>
    <s v="05"/>
    <s v="ORMAR GARDEROBNI"/>
    <s v="07.14"/>
    <s v="KOM"/>
    <n v="1"/>
    <n v="2418.75"/>
    <n v="730.66"/>
    <n v="1688.09"/>
    <n v="1688.09"/>
    <x v="0"/>
  </r>
  <r>
    <n v="1"/>
    <s v="UREDSKI NAMJEŠTAJ"/>
    <x v="1"/>
    <s v="05/1892"/>
    <s v="05"/>
    <s v="ORMAR UREDSKI"/>
    <s v="07.14"/>
    <s v="KOM"/>
    <n v="1"/>
    <n v="1660.5"/>
    <n v="501.6"/>
    <n v="1158.9000000000001"/>
    <n v="1158.9000000000001"/>
    <x v="0"/>
  </r>
  <r>
    <n v="1"/>
    <s v="UREDSKI NAMJEŠTAJ"/>
    <x v="1"/>
    <s v="05/1893"/>
    <s v="05"/>
    <s v="STOL OVALNI"/>
    <s v="07.14"/>
    <s v="KOM"/>
    <n v="1"/>
    <n v="3662.5"/>
    <n v="1106.3800000000001"/>
    <n v="2556.12"/>
    <n v="2556.12"/>
    <x v="0"/>
  </r>
  <r>
    <n v="1"/>
    <s v="UREDSKI NAMJEŠTAJ"/>
    <x v="1"/>
    <n v="101541"/>
    <s v="R3"/>
    <s v="STOLAC KONFERENCIJSK KROM"/>
    <n v="12.13"/>
    <s v="KOM"/>
    <n v="1"/>
    <n v="223.25"/>
    <n v="83.73"/>
    <n v="139.52000000000001"/>
    <n v="139.52000000000001"/>
    <x v="0"/>
  </r>
  <r>
    <n v="1"/>
    <s v="UREDSKI NAMJEŠTAJ"/>
    <x v="1"/>
    <n v="101542"/>
    <s v="R3"/>
    <s v="STOLAC KONFERENCIJSK KROM"/>
    <n v="12.13"/>
    <s v="KOM"/>
    <n v="1"/>
    <n v="223.25"/>
    <n v="83.73"/>
    <n v="139.52000000000001"/>
    <n v="139.52000000000001"/>
    <x v="0"/>
  </r>
  <r>
    <n v="1"/>
    <s v="UREDSKI NAMJEŠTAJ"/>
    <x v="1"/>
    <n v="101543"/>
    <s v="R3"/>
    <s v="STOLAC KONFERENCIJSK KROM"/>
    <n v="12.13"/>
    <s v="KOM"/>
    <n v="1"/>
    <n v="223.25"/>
    <n v="83.73"/>
    <n v="139.52000000000001"/>
    <n v="139.52000000000001"/>
    <x v="0"/>
  </r>
  <r>
    <n v="1"/>
    <s v="UREDSKI NAMJEŠTAJ"/>
    <x v="1"/>
    <n v="101544"/>
    <s v="R3"/>
    <s v="STOLAC KONFERENCIJSK KROM"/>
    <n v="12.13"/>
    <s v="KOM"/>
    <n v="1"/>
    <n v="223.25"/>
    <n v="83.73"/>
    <n v="139.52000000000001"/>
    <n v="139.52000000000001"/>
    <x v="0"/>
  </r>
  <r>
    <n v="1"/>
    <s v="UREDSKI NAMJEŠTAJ"/>
    <x v="1"/>
    <n v="101886"/>
    <s v="R3"/>
    <s v="STOLAC KONFERENCIJSK KROM"/>
    <n v="12.13"/>
    <s v="KOM"/>
    <n v="1"/>
    <n v="223.25"/>
    <n v="83.73"/>
    <n v="139.52000000000001"/>
    <n v="139.52000000000001"/>
    <x v="0"/>
  </r>
  <r>
    <n v="1"/>
    <s v="UREDSKI NAMJEŠTAJ"/>
    <x v="1"/>
    <n v="101887"/>
    <s v="R3"/>
    <s v="STOLAC KONFERENCIJSK KROM"/>
    <n v="12.13"/>
    <s v="KOM"/>
    <n v="1"/>
    <n v="223.25"/>
    <n v="83.73"/>
    <n v="139.52000000000001"/>
    <n v="139.52000000000001"/>
    <x v="0"/>
  </r>
  <r>
    <n v="1"/>
    <s v="UREDSKI NAMJEŠTAJ"/>
    <x v="1"/>
    <n v="102833"/>
    <s v="R2"/>
    <s v="STOL VELIKI S MET. NOG."/>
    <s v="01.97"/>
    <s v="KOM"/>
    <n v="1"/>
    <n v="1062.8"/>
    <n v="1062.8"/>
    <n v="0"/>
    <n v="425.12"/>
    <x v="1"/>
  </r>
  <r>
    <n v="1"/>
    <s v="UREDSKI NAMJEŠTAJ"/>
    <x v="1"/>
    <n v="103146"/>
    <s v="R2"/>
    <s v="STOL PISAĆI"/>
    <s v="01.97"/>
    <s v="KOM"/>
    <n v="1"/>
    <n v="283.08999999999997"/>
    <n v="283.08999999999997"/>
    <n v="0"/>
    <n v="113.23599999999999"/>
    <x v="1"/>
  </r>
  <r>
    <n v="1"/>
    <s v="UREDSKI NAMJEŠTAJ"/>
    <x v="1"/>
    <n v="103147"/>
    <s v="R2"/>
    <s v="STOL PISAĆI"/>
    <s v="01.97"/>
    <s v="KOM"/>
    <n v="1"/>
    <n v="283.08999999999997"/>
    <n v="283.08999999999997"/>
    <n v="0"/>
    <n v="113.23599999999999"/>
    <x v="1"/>
  </r>
  <r>
    <n v="1"/>
    <s v="UREDSKI NAMJEŠTAJ"/>
    <x v="1"/>
    <n v="104351"/>
    <s v="G9"/>
    <s v="KLUPA ŠKOLSKA (PF)"/>
    <s v="01.97"/>
    <s v="KOM"/>
    <n v="1"/>
    <n v="300"/>
    <n v="300"/>
    <n v="0"/>
    <n v="120"/>
    <x v="1"/>
  </r>
  <r>
    <n v="1"/>
    <s v="UREDSKI NAMJEŠTAJ"/>
    <x v="1"/>
    <n v="104352"/>
    <s v="G9"/>
    <s v="OGLASNA PLOČA"/>
    <s v="01.97"/>
    <s v="KOM"/>
    <n v="1"/>
    <n v="847.84"/>
    <n v="847.84"/>
    <n v="0"/>
    <n v="339.13600000000002"/>
    <x v="1"/>
  </r>
  <r>
    <n v="1"/>
    <s v="UREDSKI NAMJEŠTAJ"/>
    <x v="1"/>
    <n v="104409"/>
    <s v="G9"/>
    <s v="STALAŽA NISKA ZA KNJIGE"/>
    <s v="01.97"/>
    <s v="KOM"/>
    <n v="1"/>
    <n v="1413.07"/>
    <n v="1413.07"/>
    <n v="0"/>
    <n v="565.22799999999995"/>
    <x v="1"/>
  </r>
  <r>
    <n v="1"/>
    <s v="UREDSKI NAMJEŠTAJ"/>
    <x v="1"/>
    <n v="104545"/>
    <s v="G9"/>
    <s v="STALAŽA ZA KNJIGE I ČASOP"/>
    <s v="01.97"/>
    <s v="KOM"/>
    <n v="1"/>
    <n v="1413.07"/>
    <n v="1413.07"/>
    <n v="0"/>
    <n v="565.22799999999995"/>
    <x v="1"/>
  </r>
  <r>
    <n v="1"/>
    <s v="UREDSKI NAMJEŠTAJ"/>
    <x v="1"/>
    <n v="104546"/>
    <s v="G9"/>
    <s v="STOLICA N46 SA NASLONOM"/>
    <s v="01.97"/>
    <s v="KOM"/>
    <n v="1"/>
    <n v="226.4"/>
    <n v="226.4"/>
    <n v="0"/>
    <n v="90.56"/>
    <x v="1"/>
  </r>
  <r>
    <n v="1"/>
    <s v="UREDSKI NAMJEŠTAJ"/>
    <x v="1"/>
    <n v="104592"/>
    <s v="G9"/>
    <s v="ORMAR TROKRILNI"/>
    <s v="01.97"/>
    <s v="KOM"/>
    <n v="1"/>
    <n v="1695.68"/>
    <n v="1695.68"/>
    <n v="0"/>
    <n v="678.27200000000005"/>
    <x v="1"/>
  </r>
  <r>
    <n v="1"/>
    <s v="UREDSKI NAMJEŠTAJ"/>
    <x v="1"/>
    <n v="104900"/>
    <s v="G1"/>
    <s v="ORMAR GARDEROBNI STAKLO"/>
    <s v="01.97"/>
    <s v="KOM"/>
    <n v="1"/>
    <n v="847.85"/>
    <n v="847.85"/>
    <n v="0"/>
    <n v="339.14000000000004"/>
    <x v="1"/>
  </r>
  <r>
    <n v="1"/>
    <s v="UREDSKI NAMJEŠTAJ"/>
    <x v="1"/>
    <n v="104904"/>
    <s v="G1"/>
    <s v="STOL RADNI"/>
    <s v="01.97"/>
    <s v="KOM"/>
    <n v="1"/>
    <n v="827.89"/>
    <n v="827.89"/>
    <n v="0"/>
    <n v="331.15600000000001"/>
    <x v="1"/>
  </r>
  <r>
    <n v="1"/>
    <s v="UREDSKI NAMJEŠTAJ"/>
    <x v="1"/>
    <n v="104905"/>
    <s v="G1"/>
    <s v="STOL DAKTILOGRAFSKI"/>
    <s v="01.97"/>
    <s v="KOM"/>
    <n v="1"/>
    <n v="723.29"/>
    <n v="723.29"/>
    <n v="0"/>
    <n v="289.31599999999997"/>
    <x v="1"/>
  </r>
  <r>
    <n v="1"/>
    <s v="UREDSKI NAMJEŠTAJ"/>
    <x v="1"/>
    <n v="104910"/>
    <s v="G1"/>
    <s v="STOLAC UREDSKI"/>
    <s v="06.09"/>
    <s v="KOM"/>
    <n v="1"/>
    <n v="589"/>
    <n v="552.22"/>
    <n v="36.78"/>
    <n v="235.60000000000002"/>
    <x v="1"/>
  </r>
  <r>
    <n v="1"/>
    <s v="UREDSKI NAMJEŠTAJ"/>
    <x v="1"/>
    <n v="105040"/>
    <s v="G1"/>
    <s v="STOL PISAĆI S POK. LADICA"/>
    <s v="01.97"/>
    <s v="KOM"/>
    <n v="1"/>
    <n v="505.29"/>
    <n v="290.02999999999997"/>
    <n v="215.26"/>
    <n v="215.26"/>
    <x v="0"/>
  </r>
  <r>
    <n v="1"/>
    <s v="UREDSKI NAMJEŠTAJ"/>
    <x v="1"/>
    <n v="105090"/>
    <s v="G1"/>
    <s v="ORMAR DUP.CRNA STAK. VRAT"/>
    <s v="01.97"/>
    <s v="KOM"/>
    <n v="1"/>
    <n v="1132.67"/>
    <n v="1132.67"/>
    <n v="0"/>
    <n v="453.06800000000004"/>
    <x v="1"/>
  </r>
  <r>
    <n v="1"/>
    <s v="UREDSKI NAMJEŠTAJ"/>
    <x v="1"/>
    <n v="105628"/>
    <s v="G1"/>
    <s v="STOLAC UREDSKI"/>
    <s v="04.00"/>
    <s v="KOM"/>
    <n v="1"/>
    <n v="661.24"/>
    <n v="661.24"/>
    <n v="0"/>
    <n v="264.49600000000004"/>
    <x v="1"/>
  </r>
  <r>
    <n v="1"/>
    <s v="UREDSKI NAMJEŠTAJ"/>
    <x v="1"/>
    <n v="106367"/>
    <s v="R5"/>
    <s v="LJESTVE ALUMINIJSKE"/>
    <s v="07.98"/>
    <s v="KOM"/>
    <n v="1"/>
    <n v="1041.33"/>
    <n v="1041.33"/>
    <n v="0"/>
    <n v="416.53199999999998"/>
    <x v="1"/>
  </r>
  <r>
    <n v="1"/>
    <s v="UREDSKI NAMJEŠTAJ"/>
    <x v="1"/>
    <n v="106610"/>
    <s v="CIP"/>
    <s v="STOL SA MET. NOGAMA"/>
    <s v="01.97"/>
    <s v="KOM"/>
    <n v="1"/>
    <n v="283.08999999999997"/>
    <n v="283.08999999999997"/>
    <n v="0"/>
    <n v="113.23599999999999"/>
    <x v="1"/>
  </r>
  <r>
    <n v="1"/>
    <s v="UREDSKI NAMJEŠTAJ"/>
    <x v="1"/>
    <n v="106611"/>
    <s v="CIP"/>
    <s v="STOLICA S NASLONOM ŠTOF"/>
    <s v="01.97"/>
    <s v="KOM"/>
    <n v="1"/>
    <n v="113.27"/>
    <n v="113.27"/>
    <n v="0"/>
    <n v="45.308"/>
    <x v="1"/>
  </r>
  <r>
    <n v="1"/>
    <s v="ELEKTRIČNI I PISAĆI STROJEVI"/>
    <x v="4"/>
    <n v="100918"/>
    <s v="R5"/>
    <s v="STROJ PISAĆI EL.OLIVETTI"/>
    <s v="01.97"/>
    <s v="KOM"/>
    <n v="1"/>
    <n v="11036.73"/>
    <n v="11036.73"/>
    <n v="0"/>
    <n v="4414.692"/>
    <x v="1"/>
  </r>
  <r>
    <n v="1"/>
    <s v="ELEKTRIČNI I PISAĆI STROJEVI"/>
    <x v="4"/>
    <n v="100966"/>
    <s v="R6"/>
    <s v="MAŠINA PIS.EL.PROFESIONAL"/>
    <s v="01.97"/>
    <s v="KOM"/>
    <n v="1"/>
    <n v="12672.53"/>
    <n v="12672.53"/>
    <n v="0"/>
    <n v="5069.0120000000006"/>
    <x v="1"/>
  </r>
  <r>
    <n v="1"/>
    <s v="ELEKTRIČNI I PISAĆI STROJEVI"/>
    <x v="4"/>
    <n v="101295"/>
    <s v="R3"/>
    <s v="PISAĆI STROJ OLIVETTI"/>
    <s v="01.97"/>
    <s v="KOM"/>
    <n v="1"/>
    <n v="2823.79"/>
    <n v="2823.79"/>
    <n v="0"/>
    <n v="1129.5160000000001"/>
    <x v="1"/>
  </r>
  <r>
    <n v="1"/>
    <s v="ELEKTRIČNI I PISAĆI STROJEVI"/>
    <x v="4"/>
    <n v="101563"/>
    <s v="R3"/>
    <s v="PISAĆA MAŠINA OLYMPIA 220"/>
    <s v="01.97"/>
    <s v="KOM"/>
    <n v="1"/>
    <n v="17874.93"/>
    <n v="17874.93"/>
    <n v="0"/>
    <n v="7149.9720000000007"/>
    <x v="1"/>
  </r>
  <r>
    <n v="1"/>
    <s v="ELEKTRIČNI I PISAĆI STROJEVI"/>
    <x v="4"/>
    <n v="102408"/>
    <s v="R2"/>
    <s v="PISAĆI STROJ OLIVETTI"/>
    <s v="01.97"/>
    <s v="KOM"/>
    <n v="1"/>
    <n v="4157.76"/>
    <n v="4157.76"/>
    <n v="0"/>
    <n v="1663.1040000000003"/>
    <x v="1"/>
  </r>
  <r>
    <n v="1"/>
    <s v="ELEKTRIČNI I PISAĆI STROJEVI"/>
    <x v="4"/>
    <s v="05/0735"/>
    <s v="05"/>
    <s v="RAČU.EL.STR. OLIMPIA 5212"/>
    <n v="10"/>
    <s v="KOM"/>
    <n v="1"/>
    <n v="863.76"/>
    <n v="863.76"/>
    <n v="0"/>
    <n v="345.50400000000002"/>
    <x v="1"/>
  </r>
  <r>
    <n v="1"/>
    <s v="ELEKTRIČNI I PISAĆI STROJEVI"/>
    <x v="4"/>
    <s v="05/0841"/>
    <s v="05"/>
    <s v="RAČU.EL.STROJ OLIMPIA*CPD"/>
    <s v="01.02"/>
    <s v="KOM"/>
    <n v="1"/>
    <n v="1195.58"/>
    <n v="1195.58"/>
    <n v="0"/>
    <n v="478.23199999999997"/>
    <x v="1"/>
  </r>
  <r>
    <n v="1"/>
    <s v="ELEKTRIČNI I PISAĆI STROJEVI"/>
    <x v="4"/>
    <s v="05/0842"/>
    <s v="05"/>
    <s v="RAČU.EL.STROJ OLIMPIA CPD"/>
    <s v="01.02"/>
    <s v="KOM"/>
    <n v="1"/>
    <n v="1195.57"/>
    <n v="1195.57"/>
    <n v="0"/>
    <n v="478.22800000000001"/>
    <x v="1"/>
  </r>
  <r>
    <n v="1"/>
    <s v="ELEKTRIČNI I PISAĆI STROJEVI"/>
    <x v="4"/>
    <n v="103336"/>
    <s v="R2"/>
    <s v="PIS.STR. PROFES. OLYMPIA"/>
    <s v="01.97"/>
    <s v="KOM"/>
    <n v="1"/>
    <n v="12672.67"/>
    <n v="12672.67"/>
    <n v="0"/>
    <n v="5069.0680000000002"/>
    <x v="1"/>
  </r>
  <r>
    <n v="1"/>
    <s v="ELEKTRIČNI I PISAĆI STROJEVI"/>
    <x v="4"/>
    <s v="05/0731"/>
    <s v="05"/>
    <s v="PISAČ HP-LJ 1100"/>
    <s v="09.00"/>
    <s v="KOM"/>
    <n v="1"/>
    <n v="3977.2"/>
    <n v="3977.2"/>
    <n v="0"/>
    <n v="1590.88"/>
    <x v="1"/>
  </r>
  <r>
    <n v="1"/>
    <s v="ELEKTRIČNI I PISAĆI STROJEVI"/>
    <x v="4"/>
    <s v="05/0761"/>
    <s v="05"/>
    <s v="MONITOR SAMSUNG 17&quot;"/>
    <s v="04.01"/>
    <s v="KOM"/>
    <n v="1"/>
    <n v="2466.13"/>
    <n v="2466.13"/>
    <n v="0"/>
    <n v="986.45200000000011"/>
    <x v="1"/>
  </r>
  <r>
    <n v="1"/>
    <s v="ELEKTRIČNI I PISAĆI STROJEVI"/>
    <x v="4"/>
    <s v="05/0791"/>
    <s v="CIP"/>
    <s v="MONITOR SAMSUNG 17&quot;ZA SER"/>
    <s v="04.02"/>
    <s v="KOM"/>
    <n v="1"/>
    <n v="1720.81"/>
    <n v="1720.81"/>
    <n v="0"/>
    <n v="688.32400000000007"/>
    <x v="1"/>
  </r>
  <r>
    <n v="1"/>
    <s v="ELEKTRIČNI I PISAĆI STROJEVI"/>
    <x v="4"/>
    <s v="05/0794"/>
    <s v="CIP"/>
    <s v="SERVER LINUX"/>
    <s v="04.02"/>
    <s v="KOM"/>
    <n v="1"/>
    <n v="13261.4"/>
    <n v="13261.4"/>
    <n v="0"/>
    <n v="5304.56"/>
    <x v="1"/>
  </r>
  <r>
    <n v="1"/>
    <s v="ELEKTRIČNI I PISAĆI STROJEVI"/>
    <x v="4"/>
    <s v="05/0796"/>
    <s v="05"/>
    <s v="MONITOR SAMSUNG 17&quot;"/>
    <s v="02.02"/>
    <s v="KOM"/>
    <n v="1"/>
    <n v="2409.0100000000002"/>
    <n v="2409.0100000000002"/>
    <n v="0"/>
    <n v="963.60400000000016"/>
    <x v="1"/>
  </r>
  <r>
    <n v="1"/>
    <s v="ELEKTRIČNI I PISAĆI STROJEVI"/>
    <x v="4"/>
    <s v="05/0878"/>
    <s v="05"/>
    <s v="MONITOR HANSOL 17&quot;"/>
    <s v="07.03"/>
    <s v="KOM"/>
    <n v="1"/>
    <n v="1428"/>
    <n v="1428"/>
    <n v="0"/>
    <n v="571.20000000000005"/>
    <x v="1"/>
  </r>
  <r>
    <n v="1"/>
    <s v="ELEKTRIČNI I PISAĆI STROJEVI"/>
    <x v="4"/>
    <s v="05/0887"/>
    <s v="CIP"/>
    <s v="RAČUNALO PENTIUM 4"/>
    <s v="07.03"/>
    <s v="KOM"/>
    <n v="1"/>
    <n v="6078.44"/>
    <n v="6078.44"/>
    <n v="0"/>
    <n v="2431.3759999999997"/>
    <x v="1"/>
  </r>
  <r>
    <n v="1"/>
    <s v="ELEKTRIČNI I PISAĆI STROJEVI"/>
    <x v="4"/>
    <s v="05/1053"/>
    <s v="CIP"/>
    <s v="MONI.LCD PHILIPS 17&quot;170S"/>
    <s v="04.05"/>
    <s v="KOM"/>
    <n v="1"/>
    <n v="2682.78"/>
    <n v="2682.78"/>
    <n v="0"/>
    <n v="1073.1120000000001"/>
    <x v="1"/>
  </r>
  <r>
    <n v="1"/>
    <s v="ELEKTRIČNI I PISAĆI STROJEVI"/>
    <x v="4"/>
    <s v="05/1054"/>
    <s v="CIP"/>
    <s v="MONI.LCD PHILIPS 17&quot;170S"/>
    <s v="04.05"/>
    <s v="KOM"/>
    <n v="1"/>
    <n v="2682.78"/>
    <n v="2682.78"/>
    <n v="0"/>
    <n v="1073.1120000000001"/>
    <x v="1"/>
  </r>
  <r>
    <n v="1"/>
    <s v="ELEKTRIČNI I PISAĆI STROJEVI"/>
    <x v="4"/>
    <s v="05/1056"/>
    <s v="CIP"/>
    <s v="MONI.LCD PHILIPS 17&quot; 170S"/>
    <s v="04.05"/>
    <s v="KOM"/>
    <n v="1"/>
    <n v="2682.78"/>
    <n v="2682.78"/>
    <n v="0"/>
    <n v="1073.1120000000001"/>
    <x v="1"/>
  </r>
  <r>
    <n v="1"/>
    <s v="ELEKTRIČNI I PISAĆI STROJEVI"/>
    <x v="4"/>
    <s v="05/1057"/>
    <s v="CIP"/>
    <s v="MONI.LCD PHILIPS 17&quot; 170S"/>
    <s v="04.05"/>
    <s v="KOM"/>
    <n v="1"/>
    <n v="2682.78"/>
    <n v="2682.78"/>
    <n v="0"/>
    <n v="1073.1120000000001"/>
    <x v="1"/>
  </r>
  <r>
    <n v="1"/>
    <s v="ELEKTRIČNI I PISAĆI STROJEVI"/>
    <x v="4"/>
    <s v="05/1067"/>
    <s v="05"/>
    <s v="MONI.LCD PHILIPS 17&quot; 170S"/>
    <s v="04.05"/>
    <s v="KOM"/>
    <n v="1"/>
    <n v="2682.78"/>
    <n v="2682.78"/>
    <n v="0"/>
    <n v="1073.1120000000001"/>
    <x v="1"/>
  </r>
  <r>
    <n v="1"/>
    <s v="ELEKTRIČNI I PISAĆI STROJEVI"/>
    <x v="4"/>
    <s v="05/1086"/>
    <s v="05"/>
    <s v="SCANER CANON LiDE 20"/>
    <s v="09.05"/>
    <s v="KOM"/>
    <n v="1"/>
    <n v="447.74"/>
    <n v="447.74"/>
    <n v="0"/>
    <n v="179.096"/>
    <x v="1"/>
  </r>
  <r>
    <n v="1"/>
    <s v="ELEKTRIČNI I PISAĆI STROJEVI"/>
    <x v="4"/>
    <n v="101156"/>
    <s v="R3"/>
    <s v="MONI.LCD PHILIPS 17&quot; 170S"/>
    <s v="04.05"/>
    <s v="KOM"/>
    <n v="1"/>
    <n v="2682.78"/>
    <n v="2682.78"/>
    <n v="0"/>
    <n v="1073.1120000000001"/>
    <x v="1"/>
  </r>
  <r>
    <n v="1"/>
    <s v="ELEKTRIČNI I PISAĆI STROJEVI"/>
    <x v="4"/>
    <n v="102775"/>
    <s v="R2"/>
    <s v="RAČUNALO PENTIUM 4"/>
    <s v="07.03"/>
    <s v="KOM"/>
    <n v="1"/>
    <n v="6770.7"/>
    <n v="6770.7"/>
    <n v="0"/>
    <n v="2708.28"/>
    <x v="1"/>
  </r>
  <r>
    <n v="1"/>
    <s v="ELEKTRIČNI I PISAĆI STROJEVI"/>
    <x v="4"/>
    <n v="103403"/>
    <s v="R2"/>
    <s v="RAČUNALO PENTIUM 4"/>
    <s v="07.03"/>
    <s v="KOM"/>
    <n v="1"/>
    <n v="6078.44"/>
    <n v="6078.44"/>
    <n v="0"/>
    <n v="2431.3759999999997"/>
    <x v="1"/>
  </r>
  <r>
    <n v="1"/>
    <s v="ELEKTRIČNI I PISAĆI STROJEVI"/>
    <x v="4"/>
    <n v="105873"/>
    <s v="R1"/>
    <s v="RAČUNALO PENTIUM 4"/>
    <s v="04.02"/>
    <s v="KOM"/>
    <n v="1"/>
    <n v="10382.049999999999"/>
    <n v="10382.049999999999"/>
    <n v="0"/>
    <n v="4152.82"/>
    <x v="1"/>
  </r>
  <r>
    <n v="1"/>
    <s v="ELEKTRIČNI I PISAĆI STROJEVI"/>
    <x v="4"/>
    <n v="106602"/>
    <s v="CIP"/>
    <s v="MONI.LCD PHILIPS 17&quot;170S"/>
    <s v="04.05"/>
    <s v="KOM"/>
    <n v="1"/>
    <n v="2682.78"/>
    <n v="2682.78"/>
    <n v="0"/>
    <n v="1073.1120000000001"/>
    <x v="1"/>
  </r>
  <r>
    <n v="1"/>
    <s v="EL OPREMA (AUDIO/VIDEO /OPREMA ZA SNIMANJE I UMNOŽ...)"/>
    <x v="5"/>
    <s v="G-1/0850"/>
    <s v="G1"/>
    <s v="KAMERA - CAMCORDER SONY"/>
    <s v="04.97"/>
    <s v="KOM"/>
    <n v="1"/>
    <n v="4183.47"/>
    <n v="4183.47"/>
    <n v="0"/>
    <n v="1673.3880000000001"/>
    <x v="1"/>
  </r>
  <r>
    <n v="1"/>
    <s v="EL OPREMA (AUDIO/VIDEO /OPREMA ZA SNIMANJE I UMNOŽ...)"/>
    <x v="5"/>
    <s v="R-2/1281"/>
    <s v="R2"/>
    <s v="FOTOAPARAT DIGIT. FUJI"/>
    <n v="12.03"/>
    <s v="KOM"/>
    <n v="1"/>
    <n v="3099.52"/>
    <n v="3099.52"/>
    <n v="0"/>
    <n v="1239.808"/>
    <x v="1"/>
  </r>
  <r>
    <n v="1"/>
    <s v="EL OPREMA (AUDIO/VIDEO /OPREMA ZA SNIMANJE I UMNOŽ...)"/>
    <x v="5"/>
    <s v="R-2/1363"/>
    <s v="R2"/>
    <s v="KAMERA DIG.SONY DCR-1000"/>
    <s v="05.05"/>
    <s v="KOM"/>
    <n v="1"/>
    <n v="8548.52"/>
    <n v="8548.52"/>
    <n v="0"/>
    <n v="3419.4080000000004"/>
    <x v="1"/>
  </r>
  <r>
    <n v="1"/>
    <s v="EL OPREMA (AUDIO/VIDEO /OPREMA ZA SNIMANJE I UMNOŽ...)"/>
    <x v="5"/>
    <s v="R-2/1674"/>
    <s v="R2"/>
    <s v="FOTOAP. DIGITALNI Pentax"/>
    <s v="02.12"/>
    <s v="KOM"/>
    <n v="1"/>
    <n v="9667.19"/>
    <n v="9344.9599999999991"/>
    <n v="322.23"/>
    <n v="3866.8760000000002"/>
    <x v="1"/>
  </r>
  <r>
    <n v="1"/>
    <s v="EL OPREMA (AUDIO/VIDEO /OPREMA ZA SNIMANJE I UMNOŽ...)"/>
    <x v="5"/>
    <s v="05/1788"/>
    <s v="05"/>
    <s v="FOTOAPARAT CANON 1000D"/>
    <s v="05.15"/>
    <s v="KOM"/>
    <n v="1"/>
    <n v="3497.99"/>
    <n v="1107.7"/>
    <n v="2390.29"/>
    <n v="2390.29"/>
    <x v="0"/>
  </r>
  <r>
    <n v="1"/>
    <s v="EL OPREMA (AUDIO/VIDEO /OPREMA ZA SNIMANJE I UMNOŽ...)"/>
    <x v="5"/>
    <n v="100909"/>
    <s v="R6"/>
    <s v="FOTO APARAT CANON 1000D"/>
    <n v="11.1"/>
    <s v="KOM"/>
    <n v="1"/>
    <n v="13845.94"/>
    <n v="11037.88"/>
    <n v="2808.06"/>
    <n v="5538.3760000000002"/>
    <x v="1"/>
  </r>
  <r>
    <n v="1"/>
    <s v="EL OPREMA (AUDIO/VIDEO /OPREMA ZA SNIMANJE I UMNOŽ...)"/>
    <x v="5"/>
    <n v="100913"/>
    <s v="R6"/>
    <s v="UR.ZA KOMPENZ.ROTACIJE"/>
    <n v="12.1"/>
    <s v="KOM"/>
    <n v="1"/>
    <n v="5500"/>
    <n v="5500"/>
    <n v="0"/>
    <n v="2200"/>
    <x v="1"/>
  </r>
  <r>
    <n v="1"/>
    <s v="EL OPREMA (AUDIO/VIDEO /OPREMA ZA SNIMANJE I UMNOŽ...)"/>
    <x v="5"/>
    <n v="100960"/>
    <s v="R6"/>
    <s v="KAMERA CCD 320e"/>
    <n v="11.1"/>
    <s v="KOM"/>
    <n v="1"/>
    <n v="8610"/>
    <n v="8610"/>
    <n v="0"/>
    <n v="3444"/>
    <x v="1"/>
  </r>
  <r>
    <n v="1"/>
    <s v="EL OPREMA (AUDIO/VIDEO /OPREMA ZA SNIMANJE I UMNOŽ...)"/>
    <x v="5"/>
    <n v="102218"/>
    <s v="R2"/>
    <s v="FOTOAPARAT DIG.OLYMPUS"/>
    <s v="02.14"/>
    <s v="KOM"/>
    <n v="1"/>
    <n v="2419"/>
    <n v="1370.77"/>
    <n v="1048.23"/>
    <n v="1048.23"/>
    <x v="0"/>
  </r>
  <r>
    <n v="1"/>
    <s v="EL OPREMA (AUDIO/VIDEO /OPREMA ZA SNIMANJE I UMNOŽ...)"/>
    <x v="5"/>
    <n v="102297"/>
    <s v="R2"/>
    <s v="KAMERA SUPER BRZA TSHRCS"/>
    <s v="09.08"/>
    <s v="KOM"/>
    <n v="1"/>
    <n v="85650.72"/>
    <n v="85650.72"/>
    <n v="0"/>
    <n v="34260.288"/>
    <x v="1"/>
  </r>
  <r>
    <n v="1"/>
    <s v="EL OPREMA (AUDIO/VIDEO /OPREMA ZA SNIMANJE I UMNOŽ...)"/>
    <x v="5"/>
    <n v="102298"/>
    <s v="R2"/>
    <s v="MEMORIJA ZA KAMERU TSHRCS"/>
    <s v="09.08"/>
    <s v="KOM"/>
    <n v="1"/>
    <n v="16055.47"/>
    <n v="16055.47"/>
    <n v="0"/>
    <n v="6422.1880000000001"/>
    <x v="1"/>
  </r>
  <r>
    <n v="1"/>
    <s v="EL OPREMA (AUDIO/VIDEO /OPREMA ZA SNIMANJE I UMNOŽ...)"/>
    <x v="5"/>
    <n v="102299"/>
    <s v="R2"/>
    <s v="PRIBOR ZA KAMERU TSHRCS"/>
    <s v="09.08"/>
    <s v="KOM"/>
    <n v="1"/>
    <n v="27055.62"/>
    <n v="27055.62"/>
    <n v="0"/>
    <n v="10822.248"/>
    <x v="1"/>
  </r>
  <r>
    <n v="1"/>
    <s v="EL OPREMA (AUDIO/VIDEO /OPREMA ZA SNIMANJE I UMNOŽ...)"/>
    <x v="5"/>
    <n v="102449"/>
    <s v="R2"/>
    <s v="FOTOAPARAT DIGIT.OLYMPUS"/>
    <n v="11.07"/>
    <s v="KOM"/>
    <n v="1"/>
    <n v="2631"/>
    <n v="2631"/>
    <n v="0"/>
    <n v="1052.4000000000001"/>
    <x v="1"/>
  </r>
  <r>
    <n v="1"/>
    <s v="EL OPREMA (AUDIO/VIDEO /OPREMA ZA SNIMANJE I UMNOŽ...)"/>
    <x v="5"/>
    <n v="102485"/>
    <s v="R2"/>
    <s v="FOTOAPARAT NIKON D3200"/>
    <s v="02.13"/>
    <s v="KOM"/>
    <n v="1"/>
    <n v="4744.4399999999996"/>
    <n v="3637.41"/>
    <n v="1107.03"/>
    <n v="1897.7759999999998"/>
    <x v="1"/>
  </r>
  <r>
    <n v="1"/>
    <s v="EL OPREMA (AUDIO/VIDEO /OPREMA ZA SNIMANJE I UMNOŽ...)"/>
    <x v="5"/>
    <n v="102486"/>
    <s v="R2"/>
    <s v="KAMERA SONY HDR-PJ810"/>
    <s v="06.14"/>
    <s v="KOM"/>
    <n v="1"/>
    <n v="8799.4"/>
    <n v="4399.7"/>
    <n v="4399.7"/>
    <n v="4399.7"/>
    <x v="0"/>
  </r>
  <r>
    <n v="1"/>
    <s v="EL OPREMA (AUDIO/VIDEO /OPREMA ZA SNIMANJE I UMNOŽ...)"/>
    <x v="5"/>
    <n v="102711"/>
    <s v="R2"/>
    <s v="FOTOAPARAT CASIO EX-FH20"/>
    <n v="10.14"/>
    <s v="KOM"/>
    <n v="1"/>
    <n v="10606.64"/>
    <n v="4542.41"/>
    <n v="6064.23"/>
    <n v="6064.23"/>
    <x v="0"/>
  </r>
  <r>
    <n v="1"/>
    <s v="EL OPREMA (AUDIO/VIDEO /OPREMA ZA SNIMANJE I UMNOŽ...)"/>
    <x v="5"/>
    <n v="102857"/>
    <s v="R2"/>
    <s v="FOTOAPARAT DIG.OLYMPUS VR"/>
    <s v="05.12"/>
    <s v="KOM"/>
    <n v="1"/>
    <n v="1243.48"/>
    <n v="1139.8699999999999"/>
    <n v="103.61"/>
    <n v="497.39200000000005"/>
    <x v="1"/>
  </r>
  <r>
    <n v="1"/>
    <s v="EL OPREMA (AUDIO/VIDEO /OPREMA ZA SNIMANJE I UMNOŽ...)"/>
    <x v="5"/>
    <n v="103016"/>
    <s v="R2"/>
    <s v="FOTOAP.OLYMPUS SP-560 18x"/>
    <s v="03.08"/>
    <s v="KOM"/>
    <n v="1"/>
    <n v="3449.98"/>
    <n v="3449.98"/>
    <n v="0"/>
    <n v="1379.9920000000002"/>
    <x v="1"/>
  </r>
  <r>
    <n v="1"/>
    <s v="EL OPREMA (AUDIO/VIDEO /OPREMA ZA SNIMANJE I UMNOŽ...)"/>
    <x v="5"/>
    <n v="103727"/>
    <s v="G9"/>
    <s v="FOTOAPARAT CANON EOS1000D"/>
    <n v="12.08"/>
    <s v="KOM"/>
    <n v="1"/>
    <n v="4288.1400000000003"/>
    <n v="4288.1400000000003"/>
    <n v="0"/>
    <n v="1715.2560000000003"/>
    <x v="1"/>
  </r>
  <r>
    <n v="1"/>
    <s v="EL OPREMA (AUDIO/VIDEO /OPREMA ZA SNIMANJE I UMNOŽ...)"/>
    <x v="5"/>
    <n v="103729"/>
    <s v="G9"/>
    <s v="FOTOAPARAT OLYM."/>
    <s v="04.03"/>
    <s v="KOM"/>
    <n v="1"/>
    <n v="3706.15"/>
    <n v="3706.15"/>
    <n v="0"/>
    <n v="1482.46"/>
    <x v="1"/>
  </r>
  <r>
    <n v="1"/>
    <s v="EL OPREMA (AUDIO/VIDEO /OPREMA ZA SNIMANJE I UMNOŽ...)"/>
    <x v="5"/>
    <n v="103777"/>
    <s v="G9"/>
    <s v="FOTOAPARAT NIKON D5100"/>
    <s v="09.11"/>
    <s v="KOM"/>
    <n v="1"/>
    <n v="5221.62"/>
    <n v="5221.62"/>
    <n v="0"/>
    <n v="2088.6480000000001"/>
    <x v="1"/>
  </r>
  <r>
    <n v="1"/>
    <s v="EL OPREMA (AUDIO/VIDEO /OPREMA ZA SNIMANJE I UMNOŽ...)"/>
    <x v="5"/>
    <n v="103789"/>
    <s v="G9"/>
    <s v="FOTOAPARAT NIKON D5300"/>
    <s v="07.14"/>
    <s v="KOM"/>
    <n v="1"/>
    <n v="6335.16"/>
    <n v="3061.99"/>
    <n v="3273.17"/>
    <n v="3273.17"/>
    <x v="0"/>
  </r>
  <r>
    <n v="1"/>
    <s v="EL OPREMA (AUDIO/VIDEO /OPREMA ZA SNIMANJE I UMNOŽ...)"/>
    <x v="5"/>
    <n v="104146"/>
    <s v="G1"/>
    <s v="FOTOAPARAT NIKON D5300"/>
    <n v="12.14"/>
    <s v="KOM"/>
    <n v="1"/>
    <n v="8721.01"/>
    <n v="3488.4"/>
    <n v="5232.6099999999997"/>
    <n v="5232.6099999999997"/>
    <x v="0"/>
  </r>
  <r>
    <n v="1"/>
    <s v="EL OPREMA (AUDIO/VIDEO /OPREMA ZA SNIMANJE I UMNOŽ...)"/>
    <x v="5"/>
    <n v="104261"/>
    <s v="G9"/>
    <s v="KAMERA VIDEO STOLNA"/>
    <s v="03.02"/>
    <s v="KOM"/>
    <n v="1"/>
    <n v="6028.02"/>
    <n v="6028.02"/>
    <n v="0"/>
    <n v="2411.2080000000001"/>
    <x v="1"/>
  </r>
  <r>
    <n v="1"/>
    <s v="EL OPREMA (AUDIO/VIDEO /OPREMA ZA SNIMANJE I UMNOŽ...)"/>
    <x v="5"/>
    <n v="104553"/>
    <s v="G9"/>
    <s v="KAMERA DIGITALNA Pro 5"/>
    <s v="01.11"/>
    <s v="KOM"/>
    <n v="1"/>
    <n v="7383.58"/>
    <n v="7383.58"/>
    <n v="0"/>
    <n v="2953.4320000000002"/>
    <x v="1"/>
  </r>
  <r>
    <n v="1"/>
    <s v="EL OPREMA (AUDIO/VIDEO /OPREMA ZA SNIMANJE I UMNOŽ...)"/>
    <x v="5"/>
    <n v="104659"/>
    <s v="G9"/>
    <s v="FOTOAP.DIG.CANON POWERSHO"/>
    <s v="04.07"/>
    <s v="KOM"/>
    <n v="1"/>
    <n v="4309.96"/>
    <n v="4309.96"/>
    <n v="0"/>
    <n v="1723.9840000000002"/>
    <x v="1"/>
  </r>
  <r>
    <n v="1"/>
    <s v="EL OPREMA (AUDIO/VIDEO /OPREMA ZA SNIMANJE I UMNOŽ...)"/>
    <x v="5"/>
    <n v="104788"/>
    <s v="G9"/>
    <s v="FOTOAP.DIG. CANON IXUS850"/>
    <s v="05.07"/>
    <s v="KOM"/>
    <n v="1"/>
    <n v="2728.01"/>
    <n v="2728.01"/>
    <n v="0"/>
    <n v="1091.2040000000002"/>
    <x v="1"/>
  </r>
  <r>
    <n v="1"/>
    <s v="EL OPREMA (AUDIO/VIDEO /OPREMA ZA SNIMANJE I UMNOŽ...)"/>
    <x v="5"/>
    <n v="105026"/>
    <s v="G1"/>
    <s v="FOTOAPARAT OLYMPUS C- 770"/>
    <s v="07.05"/>
    <s v="KOM"/>
    <n v="1"/>
    <n v="4546.13"/>
    <n v="4546.13"/>
    <n v="0"/>
    <n v="1818.4520000000002"/>
    <x v="1"/>
  </r>
  <r>
    <n v="1"/>
    <s v="EL OPREMA (AUDIO/VIDEO /OPREMA ZA SNIMANJE I UMNOŽ...)"/>
    <x v="5"/>
    <n v="105107"/>
    <s v="G1"/>
    <s v="FOTOAPARAT NIKON D5300"/>
    <n v="12.14"/>
    <s v="KOM"/>
    <n v="1"/>
    <n v="8721"/>
    <n v="3488.4"/>
    <n v="5232.6000000000004"/>
    <n v="5232.6000000000004"/>
    <x v="0"/>
  </r>
  <r>
    <n v="1"/>
    <s v="EL OPREMA (AUDIO/VIDEO /OPREMA ZA SNIMANJE I UMNOŽ...)"/>
    <x v="5"/>
    <n v="105109"/>
    <s v="G1"/>
    <s v="KAMERA SONY DCR-HC39"/>
    <s v="07.05"/>
    <s v="KOM"/>
    <n v="1"/>
    <n v="4038.45"/>
    <n v="4038.45"/>
    <n v="0"/>
    <n v="1615.38"/>
    <x v="1"/>
  </r>
  <r>
    <n v="1"/>
    <s v="EL OPREMA (AUDIO/VIDEO /OPREMA ZA SNIMANJE I UMNOŽ...)"/>
    <x v="5"/>
    <n v="105171"/>
    <s v="G1"/>
    <s v="FOTOAPARAT CANON EOS1100D"/>
    <s v="06.14"/>
    <s v="KOM"/>
    <n v="1"/>
    <n v="3050"/>
    <n v="1525"/>
    <n v="1525"/>
    <n v="1525"/>
    <x v="0"/>
  </r>
  <r>
    <n v="1"/>
    <s v="EL OPREMA (AUDIO/VIDEO /OPREMA ZA SNIMANJE I UMNOŽ...)"/>
    <x v="5"/>
    <n v="105432"/>
    <s v="G1"/>
    <s v="KAMERA DIGITALNA"/>
    <s v="01.03"/>
    <s v="KOM"/>
    <n v="1"/>
    <n v="25000"/>
    <n v="25000"/>
    <n v="0"/>
    <n v="10000"/>
    <x v="1"/>
  </r>
  <r>
    <n v="1"/>
    <s v="EL OPREMA (AUDIO/VIDEO /OPREMA ZA SNIMANJE I UMNOŽ...)"/>
    <x v="5"/>
    <n v="105601"/>
    <s v="G1"/>
    <s v="VIDEORECORDER SONY SLV"/>
    <s v="04.97"/>
    <s v="KOM"/>
    <n v="1"/>
    <n v="2507.27"/>
    <n v="2507.27"/>
    <n v="0"/>
    <n v="1002.908"/>
    <x v="1"/>
  </r>
  <r>
    <n v="1"/>
    <s v="EL OPREMA (AUDIO/VIDEO /OPREMA ZA SNIMANJE I UMNOŽ...)"/>
    <x v="5"/>
    <n v="106619"/>
    <s v="CIP"/>
    <s v="FOTOAPARAT DSLR Panasonic"/>
    <n v="10.130000000000001"/>
    <s v="KOM"/>
    <n v="1"/>
    <n v="3788.05"/>
    <n v="2399.1"/>
    <n v="1388.95"/>
    <n v="1515.2200000000003"/>
    <x v="1"/>
  </r>
  <r>
    <n v="1"/>
    <s v="OSTALA OPREMA"/>
    <x v="4"/>
    <s v="05/1028"/>
    <s v="05"/>
    <s v="FAX-HP 3015"/>
    <n v="11.04"/>
    <s v="KOM"/>
    <n v="1"/>
    <n v="3686.84"/>
    <n v="3686.84"/>
    <n v="0"/>
    <n v="1474.7360000000001"/>
    <x v="1"/>
  </r>
  <r>
    <n v="1"/>
    <s v="OSTALA OPREMA"/>
    <x v="4"/>
    <s v="05/1304"/>
    <s v="05"/>
    <s v="FAX CANON L-120(PRINTER"/>
    <s v="04.07"/>
    <s v="KOM"/>
    <n v="1"/>
    <n v="3133.61"/>
    <n v="3133.61"/>
    <n v="0"/>
    <n v="1253.4440000000002"/>
    <x v="1"/>
  </r>
  <r>
    <n v="1"/>
    <s v="OSTALA OPREMA"/>
    <x v="4"/>
    <s v="05/1923"/>
    <s v="05"/>
    <s v="Iphone Apple 5s 32gb"/>
    <s v="03.15"/>
    <s v="KOM"/>
    <n v="1"/>
    <n v="4918.05"/>
    <n v="1721.32"/>
    <n v="3196.73"/>
    <n v="3196.73"/>
    <x v="0"/>
  </r>
  <r>
    <n v="1"/>
    <s v="OSTALA OPREMA"/>
    <x v="4"/>
    <s v="05/1924"/>
    <s v="05"/>
    <s v="Iphone Apple 5s 32gb"/>
    <s v="03.15"/>
    <s v="KOM"/>
    <n v="1"/>
    <n v="4918.05"/>
    <n v="1721.32"/>
    <n v="3196.73"/>
    <n v="3196.73"/>
    <x v="0"/>
  </r>
  <r>
    <n v="1"/>
    <s v="OSTALA OPREMA"/>
    <x v="4"/>
    <n v="101467"/>
    <s v="R3"/>
    <s v="FAX CANON MF 4150"/>
    <n v="12.07"/>
    <s v="KOM"/>
    <n v="1"/>
    <n v="2747.75"/>
    <n v="2747.75"/>
    <n v="0"/>
    <n v="1099.1000000000001"/>
    <x v="1"/>
  </r>
  <r>
    <n v="1"/>
    <s v="OSTALA OPREMA"/>
    <x v="4"/>
    <n v="102448"/>
    <s v="R2"/>
    <s v="FAX CANON B-840"/>
    <s v="01.06"/>
    <s v="KOM"/>
    <n v="1"/>
    <n v="1296.8599999999999"/>
    <n v="1296.8599999999999"/>
    <n v="0"/>
    <n v="518.74400000000003"/>
    <x v="1"/>
  </r>
  <r>
    <n v="1"/>
    <s v="OSTALA OPREMA"/>
    <x v="4"/>
    <n v="102639"/>
    <s v="R2"/>
    <s v="FAX CANON L-120"/>
    <s v="03.06"/>
    <s v="KOM"/>
    <n v="1"/>
    <n v="2865.78"/>
    <n v="2865.78"/>
    <n v="0"/>
    <n v="1146.3120000000001"/>
    <x v="1"/>
  </r>
  <r>
    <n v="1"/>
    <s v="OSTALA OPREMA"/>
    <x v="4"/>
    <n v="102908"/>
    <s v="R2"/>
    <s v="FAX CANON L-295"/>
    <s v="09.05"/>
    <s v="KOM"/>
    <n v="1"/>
    <n v="2886.96"/>
    <n v="2886.96"/>
    <n v="0"/>
    <n v="1154.7840000000001"/>
    <x v="1"/>
  </r>
  <r>
    <n v="1"/>
    <s v="OSTALA OPREMA"/>
    <x v="4"/>
    <n v="102922"/>
    <s v="R2"/>
    <s v="TELEFAKS PANASONIC KX-FT"/>
    <s v="09.99"/>
    <s v="KOM"/>
    <n v="1"/>
    <n v="3562.4"/>
    <n v="3562.4"/>
    <n v="0"/>
    <n v="1424.96"/>
    <x v="1"/>
  </r>
  <r>
    <n v="1"/>
    <s v="OSTALA OPREMA"/>
    <x v="4"/>
    <n v="104538"/>
    <s v="G9"/>
    <s v="FAX,SKENER,PRINTER"/>
    <n v="11.04"/>
    <s v="KOM"/>
    <n v="1"/>
    <n v="3686.84"/>
    <n v="3686.84"/>
    <n v="0"/>
    <n v="1474.7360000000001"/>
    <x v="1"/>
  </r>
  <r>
    <n v="1"/>
    <s v="OSTALA OPREMA"/>
    <x v="4"/>
    <n v="105022"/>
    <s v="G1"/>
    <s v="MOBITEL SONY XPERIA Z3"/>
    <s v="09.15"/>
    <s v="KOM"/>
    <n v="1"/>
    <n v="4003.53"/>
    <n v="1000.89"/>
    <n v="3002.64"/>
    <n v="3002.64"/>
    <x v="0"/>
  </r>
  <r>
    <n v="1"/>
    <s v="OSTALA OPREMA"/>
    <x v="4"/>
    <n v="105183"/>
    <s v="G1"/>
    <s v="TELEFAX PANASONIC FP-363"/>
    <s v="02.05"/>
    <s v="KOM"/>
    <n v="1"/>
    <n v="1491.99"/>
    <n v="1491.99"/>
    <n v="0"/>
    <n v="596.79600000000005"/>
    <x v="1"/>
  </r>
  <r>
    <n v="1"/>
    <s v="OSTALA OPREMA"/>
    <x v="4"/>
    <n v="105814"/>
    <s v="R1"/>
    <s v="TELEFAKS PANASONIC"/>
    <s v="02.01"/>
    <s v="KOM"/>
    <n v="1"/>
    <n v="3352.44"/>
    <n v="3352.44"/>
    <n v="0"/>
    <n v="1340.9760000000001"/>
    <x v="1"/>
  </r>
  <r>
    <n v="1"/>
    <s v="EL OPREMA (AUDIO/VIDEO /OPREMA ZA SNIMANJE I UMNOŽ...)"/>
    <x v="5"/>
    <s v="G-1/0966"/>
    <s v="G1"/>
    <s v="VIDEO REKORDER"/>
    <s v="01.07"/>
    <s v="KOM"/>
    <n v="1"/>
    <n v="500"/>
    <n v="500"/>
    <n v="0"/>
    <n v="200"/>
    <x v="1"/>
  </r>
  <r>
    <n v="1"/>
    <s v="EL OPREMA (AUDIO/VIDEO /OPREMA ZA SNIMANJE I UMNOŽ...)"/>
    <x v="5"/>
    <s v="R-2/1124"/>
    <s v="R2"/>
    <s v="VIDEO SONY"/>
    <s v="01.00"/>
    <s v="KOM"/>
    <n v="1"/>
    <n v="2366"/>
    <n v="2366"/>
    <n v="0"/>
    <n v="946.40000000000009"/>
    <x v="1"/>
  </r>
  <r>
    <n v="1"/>
    <s v="EL OPREMA (AUDIO/VIDEO /OPREMA ZA SNIMANJE I UMNOŽ...)"/>
    <x v="5"/>
    <s v="05/0660"/>
    <s v="05"/>
    <s v="LINIJA SONY"/>
    <n v="11.98"/>
    <s v="KOM"/>
    <n v="1"/>
    <n v="6248.72"/>
    <n v="6248.72"/>
    <n v="0"/>
    <n v="2499.4880000000003"/>
    <x v="1"/>
  </r>
  <r>
    <n v="1"/>
    <s v="EL OPREMA (AUDIO/VIDEO /OPREMA ZA SNIMANJE I UMNOŽ...)"/>
    <x v="5"/>
    <s v="05/1644"/>
    <s v="05"/>
    <s v="AUDIO-VIDEO SUSTAV+PC"/>
    <s v="09.09"/>
    <s v="KOM"/>
    <n v="1"/>
    <n v="83085.399999999994"/>
    <n v="83085.399999999994"/>
    <n v="0"/>
    <n v="33234.159999999996"/>
    <x v="1"/>
  </r>
  <r>
    <n v="1"/>
    <s v="EL OPREMA (AUDIO/VIDEO /OPREMA ZA SNIMANJE I UMNOŽ...)"/>
    <x v="5"/>
    <n v="101659"/>
    <s v="R3"/>
    <s v="TELEVIZOR 4726"/>
    <s v="01.97"/>
    <s v="KOM"/>
    <n v="1"/>
    <n v="8859.69"/>
    <n v="8859.69"/>
    <n v="0"/>
    <n v="3543.8760000000002"/>
    <x v="1"/>
  </r>
  <r>
    <n v="1"/>
    <s v="EL OPREMA (AUDIO/VIDEO /OPREMA ZA SNIMANJE I UMNOŽ...)"/>
    <x v="5"/>
    <n v="101660"/>
    <s v="R3"/>
    <s v="VIDEORECORDERPANASONIC"/>
    <s v="05.00"/>
    <s v="KOM"/>
    <n v="1"/>
    <n v="1961.71"/>
    <n v="1961.71"/>
    <n v="0"/>
    <n v="784.68400000000008"/>
    <x v="1"/>
  </r>
  <r>
    <n v="1"/>
    <s v="EL OPREMA (AUDIO/VIDEO /OPREMA ZA SNIMANJE I UMNOŽ...)"/>
    <x v="5"/>
    <n v="101741"/>
    <s v="R3"/>
    <s v="RAZGLAS"/>
    <s v="09.05"/>
    <s v="KOM"/>
    <n v="1"/>
    <n v="17471.62"/>
    <n v="17471.62"/>
    <n v="0"/>
    <n v="6988.6480000000001"/>
    <x v="1"/>
  </r>
  <r>
    <n v="1"/>
    <s v="EL OPREMA (AUDIO/VIDEO /OPREMA ZA SNIMANJE I UMNOŽ...)"/>
    <x v="5"/>
    <n v="102487"/>
    <s v="R2"/>
    <s v="DVD PLAYER SAMSUNG"/>
    <s v="04.14"/>
    <s v="KOM"/>
    <n v="1"/>
    <n v="2899"/>
    <n v="1546.13"/>
    <n v="1352.87"/>
    <n v="1352.87"/>
    <x v="0"/>
  </r>
  <r>
    <n v="1"/>
    <s v="EL OPREMA (AUDIO/VIDEO /OPREMA ZA SNIMANJE I UMNOŽ...)"/>
    <x v="5"/>
    <n v="104263"/>
    <s v="G9"/>
    <s v="LINIJA HI-FI"/>
    <n v="12.99"/>
    <s v="KOM"/>
    <n v="1"/>
    <n v="2229.0100000000002"/>
    <n v="2229.0100000000002"/>
    <n v="0"/>
    <n v="891.60400000000016"/>
    <x v="1"/>
  </r>
  <r>
    <n v="1"/>
    <s v="EL OPREMA (AUDIO/VIDEO /OPREMA ZA SNIMANJE I UMNOŽ...)"/>
    <x v="5"/>
    <n v="104264"/>
    <s v="G9"/>
    <s v="VIDEORECORDER SAMSUNG"/>
    <n v="10.98"/>
    <s v="KOM"/>
    <n v="1"/>
    <n v="2706.26"/>
    <n v="2706.26"/>
    <n v="0"/>
    <n v="1082.5040000000001"/>
    <x v="1"/>
  </r>
  <r>
    <n v="1"/>
    <s v="EL OPREMA (AUDIO/VIDEO /OPREMA ZA SNIMANJE I UMNOŽ...)"/>
    <x v="5"/>
    <n v="104330"/>
    <s v="G9"/>
    <s v="TV SAMSUNG 72CM"/>
    <n v="10.98"/>
    <s v="KOM"/>
    <n v="1"/>
    <n v="7023.54"/>
    <n v="7023.54"/>
    <n v="0"/>
    <n v="2809.4160000000002"/>
    <x v="1"/>
  </r>
  <r>
    <n v="1"/>
    <s v="EL OPREMA (AUDIO/VIDEO /OPREMA ZA SNIMANJE I UMNOŽ...)"/>
    <x v="5"/>
    <n v="105468"/>
    <s v="G1"/>
    <s v="TV PHILIPS"/>
    <s v="02.04"/>
    <s v="KOM"/>
    <n v="1"/>
    <n v="6299"/>
    <n v="6299"/>
    <n v="0"/>
    <n v="2519.6000000000004"/>
    <x v="1"/>
  </r>
  <r>
    <n v="1"/>
    <s v="EL OPREMA (AUDIO/VIDEO /OPREMA ZA SNIMANJE I UMNOŽ...)"/>
    <x v="5"/>
    <n v="105602"/>
    <s v="G1"/>
    <s v="TELEVIZOR SANYO"/>
    <s v="01.07"/>
    <s v="KOM"/>
    <n v="1"/>
    <n v="2000"/>
    <n v="2000"/>
    <n v="0"/>
    <n v="800"/>
    <x v="1"/>
  </r>
  <r>
    <n v="1"/>
    <s v="EL OPREMA (AUDIO/VIDEO /OPREMA ZA SNIMANJE I UMNOŽ...)"/>
    <x v="5"/>
    <n v="110051"/>
    <s v="CIP"/>
    <s v="Televizor LED LG"/>
    <s v="04.16"/>
    <s v="KOM"/>
    <n v="1"/>
    <n v="4175"/>
    <n v="556.66999999999996"/>
    <n v="3618.33"/>
    <n v="3618.33"/>
    <x v="0"/>
  </r>
  <r>
    <n v="1"/>
    <s v="EL OPREMA (AUDIO/VIDEO /OPREMA ZA SNIMANJE I UMNOŽ...)"/>
    <x v="5"/>
    <n v="110053"/>
    <s v="CIP"/>
    <s v="Televizor LED LG"/>
    <s v="04.16"/>
    <s v="KOM"/>
    <n v="1"/>
    <n v="4175"/>
    <n v="556.66999999999996"/>
    <n v="3618.33"/>
    <n v="3618.33"/>
    <x v="0"/>
  </r>
  <r>
    <n v="1"/>
    <s v="NEOSIGURLJIVO"/>
    <x v="3"/>
    <s v="G1SF3/2014"/>
    <s v="G1"/>
    <s v="Softw.IgPET for Win"/>
    <s v="06.14"/>
    <s v="KOM"/>
    <n v="1"/>
    <n v="3045.35"/>
    <n v="1903.35"/>
    <n v="1142"/>
    <n v="1218.1400000000001"/>
    <x v="1"/>
  </r>
  <r>
    <n v="1"/>
    <s v="NEOSIGURLJIVO"/>
    <x v="3"/>
    <s v="G9SF1/2015"/>
    <s v="G9"/>
    <s v="Log.Plot 7 Acad NEW Class"/>
    <s v="02.15"/>
    <s v="KOM"/>
    <n v="1"/>
    <n v="4255.84"/>
    <n v="1950.59"/>
    <n v="2305.25"/>
    <n v="2305.25"/>
    <x v="0"/>
  </r>
  <r>
    <n v="1"/>
    <s v="NEOSIGURLJIVO"/>
    <x v="3"/>
    <s v="G9/SF1312"/>
    <s v="G9"/>
    <s v="SOFTW. TRIMBLE 4D"/>
    <n v="11.12"/>
    <s v="KOM"/>
    <n v="1"/>
    <n v="127853.65"/>
    <n v="127853.65"/>
    <n v="0"/>
    <n v="51141.46"/>
    <x v="1"/>
  </r>
  <r>
    <n v="1"/>
    <s v="NEOSIGURLJIVO"/>
    <x v="3"/>
    <s v="G9SF1607"/>
    <s v="G9"/>
    <s v="SOFTWARE LogPlot 2005"/>
    <n v="10.07"/>
    <s v="KOM"/>
    <n v="1"/>
    <n v="5203.87"/>
    <n v="5203.87"/>
    <n v="0"/>
    <n v="2081.5480000000002"/>
    <x v="1"/>
  </r>
  <r>
    <n v="1"/>
    <s v="NEOSIGURLJIVO"/>
    <x v="3"/>
    <s v="R2/SF0311"/>
    <s v="R2"/>
    <s v="SOFTW. Plaxis 3D Tunnel"/>
    <s v="04.11"/>
    <s v="KOM"/>
    <n v="1"/>
    <n v="30396.29"/>
    <n v="30396.29"/>
    <n v="0"/>
    <n v="12158.516000000001"/>
    <x v="1"/>
  </r>
  <r>
    <n v="1"/>
    <s v="NEOSIGURLJIVO"/>
    <x v="3"/>
    <s v="R2/SF0411"/>
    <s v="R2"/>
    <s v="SOFTW. FLAC Vers.5.0-6.0."/>
    <s v="05.11"/>
    <s v="KOM"/>
    <n v="1"/>
    <n v="14513.7"/>
    <n v="14513.7"/>
    <n v="0"/>
    <n v="5805.4800000000005"/>
    <x v="1"/>
  </r>
  <r>
    <n v="1"/>
    <s v="NEOSIGURLJIVO"/>
    <x v="3"/>
    <s v="R2/SF0610"/>
    <s v="R2"/>
    <s v="SOFTWARE Langlie for Exce"/>
    <n v="12.1"/>
    <s v="KOM"/>
    <n v="1"/>
    <n v="3822.31"/>
    <n v="3822.31"/>
    <n v="0"/>
    <n v="1528.924"/>
    <x v="1"/>
  </r>
  <r>
    <n v="1"/>
    <s v="NEOSIGURLJIVO"/>
    <x v="3"/>
    <s v="R2/SF0710"/>
    <s v="R2"/>
    <s v="SOFTW. Sima pro"/>
    <n v="12.1"/>
    <s v="KOM"/>
    <n v="1"/>
    <n v="13486.87"/>
    <n v="13475.41"/>
    <n v="11.46"/>
    <n v="5394.7480000000005"/>
    <x v="1"/>
  </r>
  <r>
    <n v="1"/>
    <s v="NEOSIGURLJIVO"/>
    <x v="3"/>
    <s v="R2/SF1212"/>
    <s v="R2"/>
    <s v="SOFTW.JKSimBlast"/>
    <s v="06.12"/>
    <s v="KOM"/>
    <n v="1"/>
    <n v="24185.01"/>
    <n v="24185.01"/>
    <n v="0"/>
    <n v="9674.003999999999"/>
    <x v="1"/>
  </r>
  <r>
    <n v="1"/>
    <s v="NEOSIGURLJIVO"/>
    <x v="3"/>
    <s v="R2SF1907"/>
    <s v="R2"/>
    <s v="SOFTWARE CATMAN 32-E"/>
    <n v="12.07"/>
    <s v="KOM"/>
    <n v="1"/>
    <n v="23912"/>
    <n v="23912"/>
    <n v="0"/>
    <n v="9564.8000000000011"/>
    <x v="1"/>
  </r>
  <r>
    <n v="1"/>
    <s v="NEOSIGURLJIVO"/>
    <x v="3"/>
    <s v="R2/SF509"/>
    <s v="R2"/>
    <s v="SOFTW.PLAXIS 3D TUNNEL V2"/>
    <s v="04.09"/>
    <s v="KOM"/>
    <n v="1"/>
    <n v="57844.95"/>
    <n v="57844.95"/>
    <n v="0"/>
    <n v="23137.98"/>
    <x v="1"/>
  </r>
  <r>
    <n v="1"/>
    <s v="NEOSIGURLJIVO"/>
    <x v="3"/>
    <s v="R3SF3/2010"/>
    <s v="R3"/>
    <s v="NeuroSolutions v6.xx"/>
    <s v="07.10"/>
    <s v="KOM"/>
    <n v="1"/>
    <n v="8447.1"/>
    <n v="8447.1"/>
    <n v="0"/>
    <n v="3378.84"/>
    <x v="1"/>
  </r>
  <r>
    <n v="1"/>
    <s v="NEOSIGURLJIVO"/>
    <x v="3"/>
    <s v="SF1/2009"/>
    <s v="05"/>
    <s v="Program uruđ+digit.arhiva"/>
    <n v="12.08"/>
    <s v="KOM"/>
    <n v="1"/>
    <n v="7320"/>
    <n v="7320"/>
    <n v="0"/>
    <n v="2928"/>
    <x v="1"/>
  </r>
  <r>
    <n v="1"/>
    <s v="NEOSIGURLJIVO"/>
    <x v="3"/>
    <s v="05SF11/12"/>
    <s v="05"/>
    <s v="SOFTW.Prog.za naplatu isp"/>
    <s v="07.12"/>
    <s v="KOM"/>
    <n v="1"/>
    <n v="3864.33"/>
    <n v="3864.33"/>
    <n v="0"/>
    <n v="1545.732"/>
    <x v="1"/>
  </r>
  <r>
    <n v="1"/>
    <s v="NEOSIGURLJIVO"/>
    <x v="3"/>
    <s v="05SF2/2015"/>
    <s v="05"/>
    <s v="EndNote X7 Hybrid"/>
    <s v="04.15"/>
    <s v="KOM"/>
    <n v="1"/>
    <n v="604.70000000000005"/>
    <n v="251.96"/>
    <n v="352.74"/>
    <n v="352.74"/>
    <x v="0"/>
  </r>
  <r>
    <n v="1"/>
    <s v="NEOSIGURLJIVO"/>
    <x v="3"/>
    <s v="05SF4/2015"/>
    <s v="05"/>
    <s v="SOFTW.Upravljanje nastavn"/>
    <n v="11.15"/>
    <s v="KOM"/>
    <n v="1"/>
    <n v="35000"/>
    <n v="10208.33"/>
    <n v="24791.67"/>
    <n v="24791.67"/>
    <x v="0"/>
  </r>
  <r>
    <n v="1"/>
    <s v="NEOSIGURLJIVO"/>
    <x v="3"/>
    <s v="05SF5/2015"/>
    <s v="05"/>
    <s v="Software OSA"/>
    <n v="12.15"/>
    <s v="KOM"/>
    <n v="1"/>
    <n v="3678.72"/>
    <n v="919.68"/>
    <n v="2759.04"/>
    <n v="2759.04"/>
    <x v="0"/>
  </r>
  <r>
    <n v="1"/>
    <s v="NEOSIGURLJIVO"/>
    <x v="3"/>
    <s v="05/SF705"/>
    <s v="CIP"/>
    <s v="SOFTWARE ADOBE CREATIVE"/>
    <n v="11.05"/>
    <s v="KOM"/>
    <n v="1"/>
    <n v="7165.06"/>
    <n v="7165.06"/>
    <n v="0"/>
    <n v="2866.0240000000003"/>
    <x v="1"/>
  </r>
  <r>
    <n v="1"/>
    <s v="NEOSIGURLJIVO"/>
    <x v="3"/>
    <s v="05/SF709"/>
    <s v="05"/>
    <s v="POINT/plaća,drugi doh,OSA"/>
    <s v="09.09"/>
    <s v="KOM"/>
    <n v="1"/>
    <n v="124289.9"/>
    <n v="124289.9"/>
    <n v="0"/>
    <n v="49715.96"/>
    <x v="1"/>
  </r>
  <r>
    <n v="1"/>
    <s v="NEOSIGURLJIVO"/>
    <x v="3"/>
    <s v="05SF9/2014"/>
    <s v="05"/>
    <s v="SOFTW.BB FlashBack Pro v5"/>
    <n v="10.14"/>
    <s v="KOM"/>
    <n v="1"/>
    <n v="1624.11"/>
    <n v="879.73"/>
    <n v="744.38"/>
    <n v="744.38"/>
    <x v="0"/>
  </r>
  <r>
    <n v="1"/>
    <s v="NEOSIGURLJIVO"/>
    <x v="3"/>
    <n v="101258"/>
    <s v="R3"/>
    <s v="SOFTW.Digitilzet"/>
    <s v="02.12"/>
    <s v="KOM"/>
    <n v="1"/>
    <n v="297.38"/>
    <n v="297.38"/>
    <n v="0"/>
    <n v="118.952"/>
    <x v="1"/>
  </r>
  <r>
    <n v="1"/>
    <s v="NEOSIGURLJIVO"/>
    <x v="3"/>
    <n v="101259"/>
    <s v="R3"/>
    <s v="Polysun4, VelasolarisGMBH"/>
    <s v="05.10"/>
    <s v="KOM"/>
    <n v="1"/>
    <n v="4498.49"/>
    <n v="4498.49"/>
    <n v="0"/>
    <n v="1799.396"/>
    <x v="1"/>
  </r>
  <r>
    <n v="1"/>
    <s v="NEOSIGURLJIVO"/>
    <x v="3"/>
    <n v="102173"/>
    <s v="R2"/>
    <s v="SOFTW. PSF Printer"/>
    <n v="10.14"/>
    <s v="KOM"/>
    <n v="1"/>
    <n v="520.24"/>
    <n v="279.64"/>
    <n v="240.6"/>
    <n v="240.6"/>
    <x v="0"/>
  </r>
  <r>
    <n v="1"/>
    <s v="NEOSIGURLJIVO"/>
    <x v="3"/>
    <n v="102174"/>
    <s v="R2"/>
    <s v="SOFTW. HW4-prog.i očitava"/>
    <n v="12.13"/>
    <s v="KOM"/>
    <n v="1"/>
    <n v="2179.4499999999998"/>
    <n v="1634.58"/>
    <n v="544.87"/>
    <n v="871.78"/>
    <x v="1"/>
  </r>
  <r>
    <n v="1"/>
    <s v="NEOSIGURLJIVO"/>
    <x v="3"/>
    <n v="102925"/>
    <s v="R2"/>
    <s v="SOFTW.NI DEVELOPER SUITE"/>
    <s v="02.09"/>
    <s v="KOM"/>
    <n v="1"/>
    <n v="9835.6"/>
    <n v="9835.6"/>
    <n v="0"/>
    <n v="3934.2400000000002"/>
    <x v="1"/>
  </r>
  <r>
    <n v="1"/>
    <s v="NEOSIGURLJIVO"/>
    <x v="3"/>
    <n v="102926"/>
    <s v="R2"/>
    <s v="Softw.WinPC-NC za upravlj"/>
    <s v="07.14"/>
    <s v="KOM"/>
    <n v="1"/>
    <n v="3111.47"/>
    <n v="1879.85"/>
    <n v="1231.6199999999999"/>
    <n v="1244.588"/>
    <x v="1"/>
  </r>
  <r>
    <n v="1"/>
    <s v="NEOSIGURLJIVO"/>
    <x v="3"/>
    <n v="102962"/>
    <s v="R2"/>
    <s v="SOFTWARE GRAPHER 5"/>
    <s v="03.05"/>
    <s v="KOM"/>
    <n v="1"/>
    <n v="2959.31"/>
    <n v="2959.31"/>
    <n v="0"/>
    <n v="1183.7239999999999"/>
    <x v="1"/>
  </r>
  <r>
    <n v="1"/>
    <s v="NEOSIGURLJIVO"/>
    <x v="3"/>
    <n v="102964"/>
    <s v="R2"/>
    <s v="SOFTWARE Articulate appli"/>
    <s v="03.08"/>
    <s v="KOM"/>
    <n v="1"/>
    <n v="7297.36"/>
    <n v="7297.36"/>
    <n v="0"/>
    <n v="2918.944"/>
    <x v="1"/>
  </r>
  <r>
    <n v="1"/>
    <s v="NEOSIGURLJIVO"/>
    <x v="3"/>
    <n v="102965"/>
    <s v="R2"/>
    <s v="SOFW.Camtasia Studio 5.0"/>
    <s v="05.08"/>
    <s v="KOM"/>
    <n v="1"/>
    <n v="1598.66"/>
    <n v="1598.66"/>
    <n v="0"/>
    <n v="639.46400000000006"/>
    <x v="1"/>
  </r>
  <r>
    <n v="1"/>
    <s v="NEOSIGURLJIVO"/>
    <x v="3"/>
    <n v="102970"/>
    <s v="R2"/>
    <s v="SOFTW. LiqIT 4.7"/>
    <s v="01.10"/>
    <s v="KOM"/>
    <n v="1"/>
    <n v="878.19"/>
    <n v="878.19"/>
    <n v="0"/>
    <n v="351.27600000000007"/>
    <x v="1"/>
  </r>
  <r>
    <n v="1"/>
    <s v="NEOSIGURLJIVO"/>
    <x v="3"/>
    <n v="102971"/>
    <s v="R2"/>
    <s v="SOFTW. LiquefyPro Version"/>
    <s v="01.10"/>
    <s v="KOM"/>
    <n v="1"/>
    <n v="4043.48"/>
    <n v="4043.48"/>
    <n v="0"/>
    <n v="1617.3920000000001"/>
    <x v="1"/>
  </r>
  <r>
    <n v="1"/>
    <s v="NEOSIGURLJIVO"/>
    <x v="3"/>
    <n v="102983"/>
    <s v="R2"/>
    <s v="WipFrag Granulometry"/>
    <s v="03.14"/>
    <s v="KOM"/>
    <n v="1"/>
    <n v="4479.55"/>
    <n v="3079.7"/>
    <n v="1399.85"/>
    <n v="1791.8200000000002"/>
    <x v="1"/>
  </r>
  <r>
    <n v="1"/>
    <s v="NEOSIGURLJIVO"/>
    <x v="3"/>
    <n v="103050"/>
    <s v="R2"/>
    <s v="BENTLEY InRoads Site"/>
    <n v="12.08"/>
    <s v="KOM"/>
    <n v="1"/>
    <n v="24705"/>
    <n v="24705"/>
    <n v="0"/>
    <n v="9882"/>
    <x v="1"/>
  </r>
  <r>
    <n v="1"/>
    <s v="NEOSIGURLJIVO"/>
    <x v="3"/>
    <n v="103051"/>
    <s v="R2"/>
    <s v="BENTLEY MicroStation"/>
    <n v="12.08"/>
    <s v="KOM"/>
    <n v="1"/>
    <n v="47035.58"/>
    <n v="47035.58"/>
    <n v="0"/>
    <n v="18814.232"/>
    <x v="1"/>
  </r>
  <r>
    <n v="1"/>
    <s v="NEOSIGURLJIVO"/>
    <x v="3"/>
    <n v="103059"/>
    <s v="R2"/>
    <s v="Softw.EIS-COR bundle"/>
    <s v="07.14"/>
    <s v="KOM"/>
    <n v="1"/>
    <n v="29870.61"/>
    <n v="18669.13"/>
    <n v="11201.48"/>
    <n v="11948.244000000001"/>
    <x v="1"/>
  </r>
  <r>
    <n v="1"/>
    <s v="NEOSIGURLJIVO"/>
    <x v="3"/>
    <n v="103267"/>
    <s v="R2"/>
    <s v="ADVANCED SOFTWARE INSTANT"/>
    <s v="02.07"/>
    <s v="KOM"/>
    <n v="1"/>
    <n v="7184.78"/>
    <n v="7184.78"/>
    <n v="0"/>
    <n v="2873.9120000000003"/>
    <x v="1"/>
  </r>
  <r>
    <n v="1"/>
    <s v="NEOSIGURLJIVO"/>
    <x v="3"/>
    <n v="103268"/>
    <s v="R2"/>
    <s v="BLASTERS MAS MOTION ANALY"/>
    <s v="09.08"/>
    <s v="KOM"/>
    <n v="1"/>
    <n v="26759.09"/>
    <n v="26759.09"/>
    <n v="0"/>
    <n v="10703.636"/>
    <x v="1"/>
  </r>
  <r>
    <n v="1"/>
    <s v="NEOSIGURLJIVO"/>
    <x v="3"/>
    <n v="103711"/>
    <s v="G9"/>
    <s v="SOFTW.ArcGIS Server Basic"/>
    <s v="02.12"/>
    <s v="KOM"/>
    <n v="1"/>
    <n v="4862"/>
    <n v="4862"/>
    <n v="0"/>
    <n v="1944.8000000000002"/>
    <x v="1"/>
  </r>
  <r>
    <n v="1"/>
    <s v="NEOSIGURLJIVO"/>
    <x v="3"/>
    <n v="103712"/>
    <s v="G9"/>
    <s v="SOFTW.ArcGIS Server Basic"/>
    <s v="02.12"/>
    <s v="KOM"/>
    <n v="1"/>
    <n v="2431"/>
    <n v="2431"/>
    <n v="0"/>
    <n v="972.40000000000009"/>
    <x v="1"/>
  </r>
  <r>
    <n v="1"/>
    <s v="NEOSIGURLJIVO"/>
    <x v="3"/>
    <n v="103713"/>
    <s v="G9"/>
    <s v="SOFTW.ArcGIS Geostatistic"/>
    <s v="02.12"/>
    <s v="KOM"/>
    <n v="1"/>
    <n v="1870"/>
    <n v="1870"/>
    <n v="0"/>
    <n v="748"/>
    <x v="1"/>
  </r>
  <r>
    <n v="1"/>
    <s v="NEOSIGURLJIVO"/>
    <x v="3"/>
    <n v="103714"/>
    <s v="G9"/>
    <s v="SOFTW.ArcGIS Spatial"/>
    <s v="02.12"/>
    <s v="KOM"/>
    <n v="1"/>
    <n v="1870"/>
    <n v="1870"/>
    <n v="0"/>
    <n v="748"/>
    <x v="1"/>
  </r>
  <r>
    <n v="1"/>
    <s v="NEOSIGURLJIVO"/>
    <x v="3"/>
    <n v="103715"/>
    <s v="G9"/>
    <s v="SOFTW.ArcGIS 3DAnalyst"/>
    <s v="02.12"/>
    <s v="KOM"/>
    <n v="1"/>
    <n v="1870"/>
    <n v="1870"/>
    <n v="0"/>
    <n v="748"/>
    <x v="1"/>
  </r>
  <r>
    <n v="1"/>
    <s v="NEOSIGURLJIVO"/>
    <x v="3"/>
    <n v="103716"/>
    <s v="G9"/>
    <s v="SOFTW.ArcInfo Educationa"/>
    <s v="02.12"/>
    <s v="KOM"/>
    <n v="1"/>
    <n v="15708"/>
    <n v="15708"/>
    <n v="0"/>
    <n v="6283.2000000000007"/>
    <x v="1"/>
  </r>
  <r>
    <n v="1"/>
    <s v="NEOSIGURLJIVO"/>
    <x v="3"/>
    <n v="103717"/>
    <s v="G9"/>
    <s v="SOFTW.LPS EMEA"/>
    <s v="02.12"/>
    <s v="KOM"/>
    <n v="1"/>
    <n v="92213.66"/>
    <n v="92213.66"/>
    <n v="0"/>
    <n v="36885.464"/>
    <x v="1"/>
  </r>
  <r>
    <n v="1"/>
    <s v="NEOSIGURLJIVO"/>
    <x v="3"/>
    <n v="103742"/>
    <s v="G9"/>
    <s v="SOFTW.Intergrated landsli"/>
    <s v="02.12"/>
    <s v="KOM"/>
    <n v="1"/>
    <n v="12349.65"/>
    <n v="12349.65"/>
    <n v="0"/>
    <n v="4939.8600000000006"/>
    <x v="1"/>
  </r>
  <r>
    <n v="1"/>
    <s v="NEOSIGURLJIVO"/>
    <x v="3"/>
    <n v="103743"/>
    <s v="G9"/>
    <s v="SOFTW. Aplikacija za anal"/>
    <n v="11.12"/>
    <s v="KOM"/>
    <n v="1"/>
    <n v="33645.699999999997"/>
    <n v="33645.699999999997"/>
    <n v="0"/>
    <n v="13458.279999999999"/>
    <x v="1"/>
  </r>
  <r>
    <n v="1"/>
    <s v="NEOSIGURLJIVO"/>
    <x v="3"/>
    <n v="103745"/>
    <s v="G9"/>
    <s v="SOFTW.Adcalc 3D"/>
    <s v="02.12"/>
    <s v="KOM"/>
    <n v="1"/>
    <n v="45005.68"/>
    <n v="45005.68"/>
    <n v="0"/>
    <n v="18002.272000000001"/>
    <x v="1"/>
  </r>
  <r>
    <n v="1"/>
    <s v="NEOSIGURLJIVO"/>
    <x v="3"/>
    <n v="103746"/>
    <s v="G9"/>
    <s v="Grapher 11"/>
    <n v="12.14"/>
    <s v="KOM"/>
    <n v="1"/>
    <n v="2811.76"/>
    <n v="1405.88"/>
    <n v="1405.88"/>
    <n v="1405.88"/>
    <x v="0"/>
  </r>
  <r>
    <n v="1"/>
    <s v="NEOSIGURLJIVO"/>
    <x v="3"/>
    <n v="103784"/>
    <s v="G9"/>
    <s v="SOFTW.Design Premium EDUC"/>
    <n v="11.11"/>
    <s v="KOM"/>
    <n v="1"/>
    <n v="4895.3999999999996"/>
    <n v="4895.3999999999996"/>
    <n v="0"/>
    <n v="1958.1599999999999"/>
    <x v="1"/>
  </r>
  <r>
    <n v="1"/>
    <s v="NEOSIGURLJIVO"/>
    <x v="3"/>
    <n v="103791"/>
    <s v="G9"/>
    <s v="CorelDraw Graphics Suite"/>
    <s v="01.14"/>
    <s v="KOM"/>
    <n v="1"/>
    <n v="581.25"/>
    <n v="423.82"/>
    <n v="157.43"/>
    <n v="232.5"/>
    <x v="1"/>
  </r>
  <r>
    <n v="1"/>
    <s v="NEOSIGURLJIVO"/>
    <x v="3"/>
    <n v="103863"/>
    <s v="G9"/>
    <s v="ADVANCE FINITE ELEM.GROUN"/>
    <s v="01.07"/>
    <s v="KOM"/>
    <n v="1"/>
    <n v="27503.89"/>
    <n v="27503.89"/>
    <n v="0"/>
    <n v="11001.556"/>
    <x v="1"/>
  </r>
  <r>
    <n v="1"/>
    <s v="NEOSIGURLJIVO"/>
    <x v="3"/>
    <n v="104238"/>
    <s v="G9"/>
    <s v="SOFTW. LogPlot 7"/>
    <s v="01.10"/>
    <s v="KOM"/>
    <n v="1"/>
    <n v="4447.78"/>
    <n v="4447.78"/>
    <n v="0"/>
    <n v="1779.1120000000001"/>
    <x v="1"/>
  </r>
  <r>
    <n v="1"/>
    <s v="NEOSIGURLJIVO"/>
    <x v="3"/>
    <n v="104239"/>
    <s v="G9"/>
    <s v="SOFTW. ArcInfo/GIS"/>
    <s v="01.10"/>
    <s v="KOM"/>
    <n v="1"/>
    <n v="29627.8"/>
    <n v="29627.8"/>
    <n v="0"/>
    <n v="11851.12"/>
    <x v="1"/>
  </r>
  <r>
    <n v="1"/>
    <s v="NEOSIGURLJIVO"/>
    <x v="3"/>
    <n v="104240"/>
    <s v="G9"/>
    <s v="SOFTWARE RHINOCEROS 3.0"/>
    <s v="01.05"/>
    <s v="KOM"/>
    <n v="1"/>
    <n v="2735.85"/>
    <n v="2735.85"/>
    <n v="0"/>
    <n v="1094.3399999999999"/>
    <x v="1"/>
  </r>
  <r>
    <n v="1"/>
    <s v="NEOSIGURLJIVO"/>
    <x v="3"/>
    <n v="104362"/>
    <s v="G9"/>
    <s v="SOFTWARE ArcView Lab Kit"/>
    <s v="06.08"/>
    <s v="KOM"/>
    <n v="1"/>
    <n v="18728.22"/>
    <n v="18728.22"/>
    <n v="0"/>
    <n v="7491.2880000000005"/>
    <x v="1"/>
  </r>
  <r>
    <n v="1"/>
    <s v="NEOSIGURLJIVO"/>
    <x v="3"/>
    <n v="104514"/>
    <s v="G9"/>
    <s v="Softw.Feflow FM3"/>
    <s v="09.14"/>
    <s v="KOM"/>
    <n v="1"/>
    <n v="9527.35"/>
    <n v="5359.14"/>
    <n v="4168.21"/>
    <n v="4168.21"/>
    <x v="0"/>
  </r>
  <r>
    <n v="1"/>
    <s v="NEOSIGURLJIVO"/>
    <x v="3"/>
    <n v="104515"/>
    <s v="G9"/>
    <s v="SOFTW,ArcView Single Use"/>
    <s v="03.12"/>
    <s v="KOM"/>
    <n v="1"/>
    <n v="21331.07"/>
    <n v="21331.07"/>
    <n v="0"/>
    <n v="8532.4279999999999"/>
    <x v="1"/>
  </r>
  <r>
    <n v="1"/>
    <s v="NEOSIGURLJIVO"/>
    <x v="3"/>
    <n v="104516"/>
    <s v="G9"/>
    <s v="SOFTWARE VISUAL MODFLOW"/>
    <s v="05.05"/>
    <s v="KOM"/>
    <n v="1"/>
    <n v="4046.96"/>
    <n v="4046.96"/>
    <n v="0"/>
    <n v="1618.7840000000001"/>
    <x v="1"/>
  </r>
  <r>
    <n v="1"/>
    <s v="NEOSIGURLJIVO"/>
    <x v="3"/>
    <n v="104517"/>
    <s v="G9"/>
    <s v="SOFTW. Felow-FM3 Network"/>
    <n v="10.130000000000001"/>
    <s v="KOM"/>
    <n v="1"/>
    <n v="23788.98"/>
    <n v="18832.96"/>
    <n v="4956.0200000000004"/>
    <n v="9515.5920000000006"/>
    <x v="1"/>
  </r>
  <r>
    <n v="1"/>
    <s v="NEOSIGURLJIVO"/>
    <x v="3"/>
    <n v="104518"/>
    <s v="G9"/>
    <s v="SOFTW. HOBOware PRO 3.0"/>
    <s v="01.11"/>
    <s v="KOM"/>
    <n v="1"/>
    <n v="788.92"/>
    <n v="788.92"/>
    <n v="0"/>
    <n v="315.56799999999998"/>
    <x v="1"/>
  </r>
  <r>
    <n v="1"/>
    <s v="NEOSIGURLJIVO"/>
    <x v="3"/>
    <n v="104519"/>
    <s v="G9"/>
    <s v="SOFTWARE SURFER 8"/>
    <s v="09.07"/>
    <s v="KOM"/>
    <n v="1"/>
    <n v="3807.43"/>
    <n v="3807.43"/>
    <n v="0"/>
    <n v="1522.972"/>
    <x v="1"/>
  </r>
  <r>
    <n v="1"/>
    <s v="NEOSIGURLJIVO"/>
    <x v="3"/>
    <n v="104656"/>
    <s v="G9"/>
    <s v="Adobe Acrobat Professiona"/>
    <s v="01.14"/>
    <s v="KOM"/>
    <n v="1"/>
    <n v="1856"/>
    <n v="1353.33"/>
    <n v="502.67"/>
    <n v="742.40000000000009"/>
    <x v="1"/>
  </r>
  <r>
    <n v="1"/>
    <s v="NEOSIGURLJIVO"/>
    <x v="3"/>
    <n v="104657"/>
    <s v="G9"/>
    <s v="CorelDraw Graphics Suite"/>
    <s v="01.14"/>
    <s v="KOM"/>
    <n v="1"/>
    <n v="581.25"/>
    <n v="423.82"/>
    <n v="157.43"/>
    <n v="232.5"/>
    <x v="1"/>
  </r>
  <r>
    <n v="1"/>
    <s v="NEOSIGURLJIVO"/>
    <x v="3"/>
    <n v="104658"/>
    <s v="G9"/>
    <s v="CorelDraw Graphics Suite"/>
    <s v="01.14"/>
    <s v="KOM"/>
    <n v="1"/>
    <n v="581.25"/>
    <n v="423.82"/>
    <n v="157.43"/>
    <n v="232.5"/>
    <x v="1"/>
  </r>
  <r>
    <n v="1"/>
    <s v="NEOSIGURLJIVO"/>
    <x v="3"/>
    <n v="105755"/>
    <s v="R1"/>
    <s v="SOFTWARE NetDAQ Logger"/>
    <s v="01.08"/>
    <s v="KOM"/>
    <n v="1"/>
    <n v="16571.259999999998"/>
    <n v="16571.259999999998"/>
    <n v="0"/>
    <n v="6628.5039999999999"/>
    <x v="1"/>
  </r>
  <r>
    <n v="1"/>
    <s v="NEOSIGURLJIVO"/>
    <x v="3"/>
    <n v="105941"/>
    <s v="R1"/>
    <s v="Softw.SeisOpt ReMi v4.0"/>
    <s v="06.14"/>
    <s v="KOM"/>
    <n v="1"/>
    <n v="5950.99"/>
    <n v="3719.37"/>
    <n v="2231.62"/>
    <n v="2380.3960000000002"/>
    <x v="1"/>
  </r>
  <r>
    <n v="1"/>
    <s v="NEOSIGURLJIVO"/>
    <x v="3"/>
    <n v="105942"/>
    <s v="R1"/>
    <s v="SurfSeis software 2.0"/>
    <s v="01.10"/>
    <s v="KOM"/>
    <n v="1"/>
    <n v="18770.919999999998"/>
    <n v="18770.919999999998"/>
    <n v="0"/>
    <n v="7508.3679999999995"/>
    <x v="1"/>
  </r>
  <r>
    <n v="1"/>
    <s v="NEOSIGURLJIVO"/>
    <x v="3"/>
    <n v="105943"/>
    <s v="R1"/>
    <s v="SofteSOFTW.RES2DINV plus"/>
    <s v="06.12"/>
    <s v="KOM"/>
    <n v="1"/>
    <n v="25676.3"/>
    <n v="25676.3"/>
    <n v="0"/>
    <n v="10270.52"/>
    <x v="1"/>
  </r>
  <r>
    <n v="1"/>
    <s v="NEOSIGURLJIVO"/>
    <x v="3"/>
    <n v="105945"/>
    <s v="R1"/>
    <s v="Softw.ZondMT2D USB"/>
    <n v="10.15"/>
    <s v="KOM"/>
    <n v="1"/>
    <n v="11947.12"/>
    <n v="3484.58"/>
    <n v="8462.5400000000009"/>
    <n v="8462.5400000000009"/>
    <x v="0"/>
  </r>
  <r>
    <n v="1"/>
    <s v="NEOSIGURLJIVO"/>
    <x v="3"/>
    <n v="105948"/>
    <s v="R1"/>
    <s v="SOFTW.WinQuake"/>
    <s v="03.11"/>
    <s v="KOM"/>
    <n v="1"/>
    <n v="157.33000000000001"/>
    <n v="157.33000000000001"/>
    <n v="0"/>
    <n v="62.932000000000009"/>
    <x v="1"/>
  </r>
  <r>
    <n v="1"/>
    <s v="NEOSIGURLJIVO"/>
    <x v="3"/>
    <n v="106612"/>
    <s v="CIP"/>
    <s v="Softw.ABBYY Recognition"/>
    <s v="06.14"/>
    <s v="KOM"/>
    <n v="1"/>
    <n v="16233.75"/>
    <n v="10146.1"/>
    <n v="6087.65"/>
    <n v="6493.5"/>
    <x v="1"/>
  </r>
  <r>
    <n v="1"/>
    <s v="NEOSIGURLJIVO"/>
    <x v="3"/>
    <n v="110039"/>
    <s v="G1"/>
    <s v="Software VISIONlite 5"/>
    <s v="04.16"/>
    <s v="KOM"/>
    <n v="1"/>
    <n v="5791.5"/>
    <n v="965.25"/>
    <n v="4826.25"/>
    <n v="4826.25"/>
    <x v="0"/>
  </r>
  <r>
    <n v="1"/>
    <s v="NEOSIGURLJIVO"/>
    <x v="3"/>
    <n v="110074"/>
    <s v="CIP"/>
    <s v="Soft.Visio Professional16"/>
    <s v="05.16"/>
    <s v="KOM"/>
    <n v="1"/>
    <n v="5319.1"/>
    <n v="775.7"/>
    <n v="4543.3999999999996"/>
    <n v="4543.3999999999996"/>
    <x v="0"/>
  </r>
  <r>
    <n v="1"/>
    <s v="NEOSIGURLJIVO"/>
    <x v="3"/>
    <m/>
    <s v="Konto nabavne vrijednosti"/>
    <s v="0262122"/>
    <s v="GR - 22**VI/2.-25%**računalni programi (software)(do311207=VI/1.-20%)"/>
    <m/>
    <m/>
    <m/>
    <m/>
    <m/>
    <n v="0"/>
    <x v="0"/>
  </r>
  <r>
    <n v="1"/>
    <s v="NEOSIGURLJIVO"/>
    <x v="3"/>
    <n v="110075"/>
    <s v="CIP"/>
    <s v="Soft.Zoolz Cloud Yearly"/>
    <s v="05.16"/>
    <s v="KOM"/>
    <n v="1"/>
    <n v="6086.62"/>
    <n v="887.63"/>
    <n v="5198.99"/>
    <n v="5198.99"/>
    <x v="0"/>
  </r>
  <r>
    <n v="1"/>
    <s v="NEOSIGURLJIVO"/>
    <x v="3"/>
    <n v="110088"/>
    <s v="CIP"/>
    <s v="Software Retail"/>
    <s v="05.16"/>
    <s v="KOM"/>
    <n v="1"/>
    <n v="1699.16"/>
    <n v="247.79"/>
    <n v="1451.37"/>
    <n v="1451.37"/>
    <x v="0"/>
  </r>
  <r>
    <n v="1"/>
    <s v="NEOSIGURLJIVO"/>
    <x v="3"/>
    <n v="110126"/>
    <s v="R3"/>
    <s v="Software EED3"/>
    <s v="09.16"/>
    <s v="KOM"/>
    <n v="1"/>
    <n v="10030.790000000001"/>
    <n v="626.91999999999996"/>
    <n v="9403.8700000000008"/>
    <n v="9403.8700000000008"/>
    <x v="0"/>
  </r>
  <r>
    <n v="1"/>
    <s v="NEOSIGURLJIVO"/>
    <x v="3"/>
    <n v="110128"/>
    <s v="05"/>
    <s v="Soft.aplikacija za izradu"/>
    <s v="09.16"/>
    <s v="KOM"/>
    <n v="1"/>
    <n v="20000"/>
    <n v="1250"/>
    <n v="18750"/>
    <n v="18750"/>
    <x v="0"/>
  </r>
  <r>
    <n v="1"/>
    <s v="NEOSIGURLJIVO"/>
    <x v="3"/>
    <n v="110238"/>
    <s v="R1"/>
    <s v="Soft.Surfer 13"/>
    <n v="11.16"/>
    <s v="KOM"/>
    <n v="1"/>
    <n v="5263.91"/>
    <n v="109.66"/>
    <n v="5154.25"/>
    <n v="5154.25"/>
    <x v="0"/>
  </r>
  <r>
    <n v="1"/>
    <s v="OSTALA OPREMA"/>
    <x v="4"/>
    <s v="05/0025"/>
    <s v="05"/>
    <s v="HLADNJAK"/>
    <s v="01.97"/>
    <s v="KOM"/>
    <n v="1"/>
    <n v="1218.49"/>
    <n v="1218.49"/>
    <n v="0"/>
    <n v="487.39600000000002"/>
    <x v="1"/>
  </r>
  <r>
    <n v="1"/>
    <s v="OSTALA OPREMA"/>
    <x v="4"/>
    <s v="05/0617"/>
    <s v="05"/>
    <s v="KONTEJNER ZA SMEĆE"/>
    <s v="01.97"/>
    <s v="KOM"/>
    <n v="1"/>
    <n v="2217.4499999999998"/>
    <n v="2217.4499999999998"/>
    <n v="0"/>
    <n v="886.98"/>
    <x v="1"/>
  </r>
  <r>
    <n v="1"/>
    <s v="OSTALA OPREMA"/>
    <x v="4"/>
    <s v="05/0618"/>
    <s v="05"/>
    <s v="KONTEJNER ZA SMEĆE"/>
    <s v="01.97"/>
    <s v="KOM"/>
    <n v="1"/>
    <n v="2217.4499999999998"/>
    <n v="2217.4499999999998"/>
    <n v="0"/>
    <n v="886.98"/>
    <x v="1"/>
  </r>
  <r>
    <n v="1"/>
    <s v="OSTALA OPREMA"/>
    <x v="4"/>
    <s v="05/0787"/>
    <s v="05"/>
    <s v="STROJ ZA UNIŠTAV.PAPIRA"/>
    <s v="02.02"/>
    <s v="KOM"/>
    <n v="1"/>
    <n v="854"/>
    <n v="854"/>
    <n v="0"/>
    <n v="341.6"/>
    <x v="1"/>
  </r>
  <r>
    <n v="1"/>
    <s v="OSTALA OPREMA"/>
    <x v="4"/>
    <s v="05/0954"/>
    <s v="05"/>
    <s v="HLADNJAK"/>
    <n v="11.03"/>
    <s v="KOM"/>
    <n v="1"/>
    <n v="2849"/>
    <n v="2849"/>
    <n v="0"/>
    <n v="1139.6000000000001"/>
    <x v="1"/>
  </r>
  <r>
    <n v="1"/>
    <s v="OSTALA OPREMA"/>
    <x v="4"/>
    <s v="05/1196"/>
    <s v="05"/>
    <s v="APARAT ZA KAVU SAECO"/>
    <n v="10.06"/>
    <s v="KOM"/>
    <n v="1"/>
    <n v="1659.2"/>
    <n v="1659.2"/>
    <n v="0"/>
    <n v="663.68000000000006"/>
    <x v="1"/>
  </r>
  <r>
    <n v="1"/>
    <s v="OSTALA OPREMA"/>
    <x v="4"/>
    <s v="05/1267"/>
    <s v="05"/>
    <s v="KANTA ZA SMEČE ADMIRAL 85"/>
    <n v="12.06"/>
    <s v="KOM"/>
    <n v="1"/>
    <n v="1610.4"/>
    <n v="1610.4"/>
    <n v="0"/>
    <n v="644.16000000000008"/>
    <x v="1"/>
  </r>
  <r>
    <n v="1"/>
    <s v="OSTALA OPREMA"/>
    <x v="4"/>
    <s v="05/1268"/>
    <s v="05"/>
    <s v="KANTA ZA SMEČE ADMIRAL 85"/>
    <n v="12.06"/>
    <s v="KOM"/>
    <n v="1"/>
    <n v="1610.4"/>
    <n v="1610.4"/>
    <n v="0"/>
    <n v="644.16000000000008"/>
    <x v="1"/>
  </r>
  <r>
    <n v="1"/>
    <s v="OSTALA OPREMA"/>
    <x v="4"/>
    <s v="05/1650"/>
    <s v="05"/>
    <s v="SAT DIGITALNI ELEKTRIČNI"/>
    <s v="05.09"/>
    <s v="KOM"/>
    <n v="1"/>
    <n v="4581.71"/>
    <n v="4581.71"/>
    <n v="0"/>
    <n v="1832.6840000000002"/>
    <x v="1"/>
  </r>
  <r>
    <n v="1"/>
    <s v="OSTALA OPREMA"/>
    <x v="4"/>
    <n v="101555"/>
    <s v="R3"/>
    <s v="STROJ ZA UNIŠTAV.PAPIRA"/>
    <s v="02.08"/>
    <s v="KOM"/>
    <n v="1"/>
    <n v="481.9"/>
    <n v="481.9"/>
    <n v="0"/>
    <n v="192.76"/>
    <x v="1"/>
  </r>
  <r>
    <n v="1"/>
    <s v="OSTALA OPREMA"/>
    <x v="4"/>
    <n v="102032"/>
    <s v="R2"/>
    <s v="HLADNJAK KONBINIRANI-BK"/>
    <n v="11.13"/>
    <s v="KOM"/>
    <n v="1"/>
    <n v="1874"/>
    <n v="1874"/>
    <n v="0"/>
    <n v="749.6"/>
    <x v="1"/>
  </r>
  <r>
    <n v="1"/>
    <s v="OSTALA OPREMA"/>
    <x v="4"/>
    <n v="102975"/>
    <s v="R2"/>
    <s v="HLADNJAK SAMSUNG SR058"/>
    <n v="10.08"/>
    <s v="KOM"/>
    <n v="1"/>
    <n v="1029.55"/>
    <n v="1029.55"/>
    <n v="0"/>
    <n v="411.82"/>
    <x v="1"/>
  </r>
  <r>
    <n v="1"/>
    <s v="OSTALA OPREMA"/>
    <x v="4"/>
    <n v="104026"/>
    <s v="G9"/>
    <s v="HLADNJAK 250L"/>
    <s v="01.05"/>
    <s v="KOM"/>
    <n v="1"/>
    <n v="2259.3200000000002"/>
    <n v="2259.3200000000002"/>
    <n v="0"/>
    <n v="903.72800000000007"/>
    <x v="1"/>
  </r>
  <r>
    <n v="1"/>
    <s v="OSTALA OPREMA"/>
    <x v="4"/>
    <n v="104576"/>
    <s v="G9"/>
    <s v="HLADNJAK KONČAR H1A 60"/>
    <s v="09.15"/>
    <s v="KOM"/>
    <n v="1"/>
    <n v="2690.16"/>
    <n v="672.54"/>
    <n v="2017.62"/>
    <n v="2017.62"/>
    <x v="0"/>
  </r>
  <r>
    <n v="1"/>
    <s v="OSTALA OPREMA"/>
    <x v="4"/>
    <n v="104943"/>
    <s v="G1"/>
    <s v="HLADNJAK GORENJE RB 41205"/>
    <s v="04.08"/>
    <s v="KOM"/>
    <n v="1"/>
    <n v="1999.5"/>
    <n v="1999.5"/>
    <n v="0"/>
    <n v="799.80000000000007"/>
    <x v="1"/>
  </r>
  <r>
    <n v="1"/>
    <s v="OSTALA OPREMA"/>
    <x v="4"/>
    <n v="105291"/>
    <s v="G1"/>
    <s v="HLADNJAK 14L"/>
    <s v="07.06"/>
    <s v="KOM"/>
    <n v="1"/>
    <n v="1249"/>
    <n v="1249"/>
    <n v="0"/>
    <n v="499.6"/>
    <x v="1"/>
  </r>
  <r>
    <n v="1"/>
    <s v="OSTALA OPREMA"/>
    <x v="4"/>
    <n v="105454"/>
    <s v="G1"/>
    <s v="HLADNJAK GORENJE RK6160AW"/>
    <n v="12.11"/>
    <s v="KOM"/>
    <n v="1"/>
    <n v="2819.04"/>
    <n v="2819.04"/>
    <n v="0"/>
    <n v="1127.616"/>
    <x v="1"/>
  </r>
  <r>
    <n v="1"/>
    <s v="OSTALA OPREMA"/>
    <x v="4"/>
    <n v="106310"/>
    <s v="R5"/>
    <s v="HLADNJAK GORENJE 6257W"/>
    <s v="01.05"/>
    <s v="KOM"/>
    <n v="1"/>
    <n v="2429.11"/>
    <n v="2429.11"/>
    <n v="0"/>
    <n v="971.64400000000012"/>
    <x v="1"/>
  </r>
  <r>
    <n v="1"/>
    <s v="OSTALA OPREMA"/>
    <x v="4"/>
    <n v="110070"/>
    <s v="G1"/>
    <s v="Hladnjak Candy"/>
    <s v="05.16"/>
    <s v="KOM"/>
    <n v="1"/>
    <n v="2477.14"/>
    <n v="291"/>
    <n v="2186.14"/>
    <n v="2186.14"/>
    <x v="0"/>
  </r>
  <r>
    <n v="1"/>
    <s v="OSTALA OPREMA"/>
    <x v="4"/>
    <n v="110087"/>
    <s v="05"/>
    <s v="Hladnjak 327l."/>
    <s v="06.16"/>
    <s v="KOM"/>
    <n v="1"/>
    <n v="2572.39"/>
    <n v="257.24"/>
    <n v="2315.15"/>
    <n v="2315.15"/>
    <x v="0"/>
  </r>
  <r>
    <n v="1"/>
    <s v="EL OPREMA (AUDIO/VIDEO /OPREMA ZA SNIMANJE I UMNOŽ...)"/>
    <x v="5"/>
    <s v="R-3/0988"/>
    <s v="R3"/>
    <s v="DIKTAFON OLYMPUS WS- 331M"/>
    <s v="04.08"/>
    <s v="KOM"/>
    <n v="1"/>
    <n v="1721.42"/>
    <n v="1721.42"/>
    <n v="0"/>
    <n v="688.5680000000001"/>
    <x v="1"/>
  </r>
  <r>
    <n v="1"/>
    <s v="EL OPREMA (AUDIO/VIDEO /OPREMA ZA SNIMANJE I UMNOŽ...)"/>
    <x v="5"/>
    <s v="05/1326"/>
    <s v="05"/>
    <s v="DIKTAFON DIGIT.OLYMPUS"/>
    <s v="07.07"/>
    <s v="KOM"/>
    <n v="1"/>
    <n v="3937.61"/>
    <n v="3937.61"/>
    <n v="0"/>
    <n v="1575.0440000000001"/>
    <x v="1"/>
  </r>
  <r>
    <n v="1"/>
    <s v="EL OPREMA (AUDIO/VIDEO /OPREMA ZA SNIMANJE I UMNOŽ...)"/>
    <x v="5"/>
    <s v="05/1758"/>
    <s v="05"/>
    <s v="VIDEONADZOR"/>
    <s v="05.10"/>
    <s v="KOM"/>
    <n v="1"/>
    <n v="16997.78"/>
    <n v="16997.78"/>
    <n v="0"/>
    <n v="6799.1120000000001"/>
    <x v="1"/>
  </r>
  <r>
    <n v="1"/>
    <s v="EL OPREMA (AUDIO/VIDEO /OPREMA ZA SNIMANJE I UMNOŽ...)"/>
    <x v="5"/>
    <s v="05/1759"/>
    <s v="05"/>
    <s v="VIDEONADZOR"/>
    <s v="05.10"/>
    <s v="KOM"/>
    <n v="1"/>
    <n v="8240.06"/>
    <n v="8240.06"/>
    <n v="0"/>
    <n v="3296.0239999999999"/>
    <x v="1"/>
  </r>
  <r>
    <n v="1"/>
    <s v="EL OPREMA (AUDIO/VIDEO /OPREMA ZA SNIMANJE I UMNOŽ...)"/>
    <x v="5"/>
    <s v="05/1603"/>
    <s v="05"/>
    <s v="TV LCD LG 42&quot;"/>
    <s v="07.09"/>
    <s v="KOM"/>
    <n v="1"/>
    <n v="4585.9799999999996"/>
    <n v="4585.9799999999996"/>
    <n v="0"/>
    <n v="1834.3919999999998"/>
    <x v="1"/>
  </r>
  <r>
    <n v="1"/>
    <s v="MJERNI UREĐAJI"/>
    <x v="2"/>
    <s v="G-1/0995"/>
    <s v="G1"/>
    <s v="MJERAČ ZRAČENJA GAMMA- SCO"/>
    <s v="03.08"/>
    <s v="KOM"/>
    <n v="1"/>
    <n v="2992.66"/>
    <n v="2992.66"/>
    <n v="0"/>
    <n v="1197.0640000000001"/>
    <x v="1"/>
  </r>
  <r>
    <n v="1"/>
    <s v="MJERNI UREĐAJI"/>
    <x v="2"/>
    <s v="G-1/1007"/>
    <s v="G1"/>
    <s v="UREĐAJ GPS MAP 60CSx"/>
    <n v="10.08"/>
    <s v="KOM"/>
    <n v="1"/>
    <n v="4362.3500000000004"/>
    <n v="4362.3500000000004"/>
    <n v="0"/>
    <n v="1744.9400000000003"/>
    <x v="1"/>
  </r>
  <r>
    <n v="1"/>
    <s v="MJERNI UREĐAJI"/>
    <x v="2"/>
    <s v="G-1/1079"/>
    <s v="G1"/>
    <s v="UR.ZA PRIKUPLJANJE PODATA"/>
    <s v="01.12"/>
    <s v="KOM"/>
    <n v="1"/>
    <n v="25881.03"/>
    <n v="25449.7"/>
    <n v="431.33"/>
    <n v="10352.412"/>
    <x v="1"/>
  </r>
  <r>
    <n v="1"/>
    <s v="MJERNI UREĐAJI"/>
    <x v="2"/>
    <s v="R-2/1203"/>
    <s v="R2"/>
    <s v="PUMPA RUČNA ACCURO"/>
    <n v="12.01"/>
    <s v="KOM"/>
    <n v="1"/>
    <n v="2371.6799999999998"/>
    <n v="2371.6799999999998"/>
    <n v="0"/>
    <n v="948.67200000000003"/>
    <x v="1"/>
  </r>
  <r>
    <n v="1"/>
    <s v="MJERNI UREĐAJI"/>
    <x v="2"/>
    <s v="R-2/1303"/>
    <s v="R2"/>
    <s v="MANOMETAR"/>
    <s v="07.04"/>
    <s v="KOM"/>
    <n v="1"/>
    <n v="15651.4"/>
    <n v="15651.4"/>
    <n v="0"/>
    <n v="6260.56"/>
    <x v="1"/>
  </r>
  <r>
    <n v="1"/>
    <s v="MJERNI UREĐAJI"/>
    <x v="2"/>
    <s v="R-2/1304"/>
    <s v="R2"/>
    <s v="BAROMETAR"/>
    <s v="07.04"/>
    <s v="KOM"/>
    <n v="1"/>
    <n v="4992.8900000000003"/>
    <n v="4992.8900000000003"/>
    <n v="0"/>
    <n v="1997.1560000000002"/>
    <x v="1"/>
  </r>
  <r>
    <n v="1"/>
    <s v="MJERNI UREĐAJI"/>
    <x v="2"/>
    <s v="R-2/1305"/>
    <s v="R2"/>
    <s v="ANEMOMETAR"/>
    <s v="07.04"/>
    <s v="KOM"/>
    <n v="1"/>
    <n v="10169.25"/>
    <n v="10169.25"/>
    <n v="0"/>
    <n v="4067.7000000000003"/>
    <x v="1"/>
  </r>
  <r>
    <n v="1"/>
    <s v="MJERNI UREĐAJI"/>
    <x v="2"/>
    <s v="R-2/1336"/>
    <s v="R2"/>
    <s v="UREĐAJ GPS"/>
    <n v="10.039999999999999"/>
    <s v="KOM"/>
    <n v="1"/>
    <n v="2793.86"/>
    <n v="2793.86"/>
    <n v="0"/>
    <n v="1117.5440000000001"/>
    <x v="1"/>
  </r>
  <r>
    <n v="1"/>
    <s v="MJERNI UREĐAJI"/>
    <x v="2"/>
    <s v="R-2/1338"/>
    <s v="R2"/>
    <s v="UREĐAJ za mj.provodljivos"/>
    <n v="10.039999999999999"/>
    <s v="KOM"/>
    <n v="1"/>
    <n v="5177.42"/>
    <n v="5177.42"/>
    <n v="0"/>
    <n v="2070.9680000000003"/>
    <x v="1"/>
  </r>
  <r>
    <n v="1"/>
    <s v="MJERNI UREĐAJI"/>
    <x v="2"/>
    <s v="R-2/1341"/>
    <s v="R2"/>
    <s v="UREĐ.za određ.granulometr"/>
    <n v="10.039999999999999"/>
    <s v="KOM"/>
    <n v="1"/>
    <n v="16276.3"/>
    <n v="16276.3"/>
    <n v="0"/>
    <n v="6510.52"/>
    <x v="1"/>
  </r>
  <r>
    <n v="1"/>
    <s v="MJERNI UREĐAJI"/>
    <x v="2"/>
    <s v="R-2/1375"/>
    <s v="R2"/>
    <s v="SKLOP PRILAGODNI"/>
    <s v="06.05"/>
    <s v="KOM"/>
    <n v="1"/>
    <n v="18775.8"/>
    <n v="18775.8"/>
    <n v="0"/>
    <n v="7510.32"/>
    <x v="1"/>
  </r>
  <r>
    <n v="1"/>
    <s v="MJERNI UREĐAJI"/>
    <x v="2"/>
    <s v="R-2/1377"/>
    <s v="R2"/>
    <s v="MJ.INS.TRANSDUCER DIGIT50"/>
    <n v="10.050000000000001"/>
    <s v="KOM"/>
    <n v="1"/>
    <n v="13435.79"/>
    <n v="13435.79"/>
    <n v="0"/>
    <n v="5374.3160000000007"/>
    <x v="1"/>
  </r>
  <r>
    <n v="1"/>
    <s v="MJERNI UREĐAJI"/>
    <x v="2"/>
    <s v="R-2/1399"/>
    <s v="R2"/>
    <s v="GEOFON DIN"/>
    <s v="01.06"/>
    <s v="KOM"/>
    <n v="1"/>
    <n v="11283.02"/>
    <n v="11283.02"/>
    <n v="0"/>
    <n v="4513.2080000000005"/>
    <x v="1"/>
  </r>
  <r>
    <n v="1"/>
    <s v="MJERNI UREĐAJI"/>
    <x v="2"/>
    <s v="R-2/1444"/>
    <s v="R2"/>
    <s v="ANALIZATOR ISPUŠNIH PLIN."/>
    <s v="06.07"/>
    <s v="KOM"/>
    <n v="1"/>
    <n v="70879.56"/>
    <n v="70879.56"/>
    <n v="0"/>
    <n v="28351.824000000001"/>
    <x v="1"/>
  </r>
  <r>
    <n v="1"/>
    <s v="MJERNI UREĐAJI"/>
    <x v="2"/>
    <s v="R-2/1481"/>
    <s v="R2"/>
    <s v="SEIZMOGRAF MINIMATE+ADAPT"/>
    <n v="11.07"/>
    <s v="KOM"/>
    <n v="1"/>
    <n v="25640.18"/>
    <n v="25640.18"/>
    <n v="0"/>
    <n v="10256.072"/>
    <x v="1"/>
  </r>
  <r>
    <n v="1"/>
    <s v="MJERNI UREĐAJI"/>
    <x v="2"/>
    <s v="R-2/1489"/>
    <s v="R2"/>
    <s v="GEOFON VISOKOOSJETNI"/>
    <n v="11.07"/>
    <s v="KOM"/>
    <n v="1"/>
    <n v="11546.53"/>
    <n v="11546.53"/>
    <n v="0"/>
    <n v="4618.6120000000001"/>
    <x v="1"/>
  </r>
  <r>
    <n v="1"/>
    <s v="MJERNI UREĐAJI"/>
    <x v="2"/>
    <s v="R-2/1509"/>
    <s v="R2"/>
    <s v="MODEM MC35 TERMINAL"/>
    <s v="07.08"/>
    <s v="KOM"/>
    <n v="1"/>
    <n v="1958.89"/>
    <n v="1958.89"/>
    <n v="0"/>
    <n v="783.55600000000004"/>
    <x v="1"/>
  </r>
  <r>
    <n v="1"/>
    <s v="MJERNI UREĐAJI"/>
    <x v="2"/>
    <s v="R-2/1562"/>
    <s v="R2"/>
    <s v="SEIZMOGRAF MINIMATE DS077"/>
    <s v="07.09"/>
    <s v="KOM"/>
    <n v="1"/>
    <n v="18300"/>
    <n v="18300"/>
    <n v="0"/>
    <n v="7320"/>
    <x v="1"/>
  </r>
  <r>
    <n v="1"/>
    <s v="MJERNI UREĐAJI"/>
    <x v="2"/>
    <s v="R-2/1568"/>
    <s v="R2"/>
    <s v="DIGITALNI BAROMETAR S"/>
    <s v="07.09"/>
    <s v="KOM"/>
    <n v="1"/>
    <n v="4379.8"/>
    <n v="4379.8"/>
    <n v="0"/>
    <n v="1751.92"/>
    <x v="1"/>
  </r>
  <r>
    <n v="1"/>
    <s v="MJERNI UREĐAJI"/>
    <x v="2"/>
    <s v="R-2/1618"/>
    <s v="R2"/>
    <s v="MIKROFON REFERENTNI S PRI"/>
    <s v="04.10"/>
    <s v="KOM"/>
    <n v="1"/>
    <n v="28907.63"/>
    <n v="28907.63"/>
    <n v="0"/>
    <n v="11563.052000000001"/>
    <x v="1"/>
  </r>
  <r>
    <n v="1"/>
    <s v="MJERNI UREĐAJI"/>
    <x v="2"/>
    <s v="R-2/1641"/>
    <s v="R2"/>
    <s v="STROBOSKOP RUČNI"/>
    <s v="02.11"/>
    <s v="KOM"/>
    <n v="1"/>
    <n v="4083.6"/>
    <n v="4083.6"/>
    <n v="0"/>
    <n v="1633.44"/>
    <x v="1"/>
  </r>
  <r>
    <n v="1"/>
    <s v="MJERNI UREĐAJI"/>
    <x v="2"/>
    <s v="R-2/1664"/>
    <s v="R2"/>
    <s v="GEOFON TRIAXIAL DIN718A33"/>
    <n v="10.11"/>
    <s v="KOM"/>
    <n v="1"/>
    <n v="4300"/>
    <n v="4300"/>
    <n v="0"/>
    <n v="1720"/>
    <x v="1"/>
  </r>
  <r>
    <n v="1"/>
    <s v="MJERNI UREĐAJI"/>
    <x v="2"/>
    <s v="R-2/1681"/>
    <s v="R2"/>
    <s v="SEIZMOGRAF MINIMATE PRO4"/>
    <s v="06.12"/>
    <s v="KOM"/>
    <n v="1"/>
    <n v="39341.75"/>
    <n v="35470.49"/>
    <n v="3871.26"/>
    <n v="15736.7"/>
    <x v="1"/>
  </r>
  <r>
    <n v="1"/>
    <s v="MJERNI UREĐAJI"/>
    <x v="2"/>
    <s v="R-2/1682"/>
    <s v="R2"/>
    <s v="GEOFON 1-315Hz"/>
    <s v="06.12"/>
    <s v="KOM"/>
    <n v="1"/>
    <n v="11919.07"/>
    <n v="10746.21"/>
    <n v="1172.8599999999999"/>
    <n v="4767.6279999999997"/>
    <x v="1"/>
  </r>
  <r>
    <n v="1"/>
    <s v="MJERNI UREĐAJI"/>
    <x v="2"/>
    <s v="R-2/1683"/>
    <s v="R2"/>
    <s v="MIKROFON LINEAR 720A1801"/>
    <s v="06.12"/>
    <s v="KOM"/>
    <n v="1"/>
    <n v="5956.15"/>
    <n v="5370.06"/>
    <n v="586.09"/>
    <n v="2382.46"/>
    <x v="1"/>
  </r>
  <r>
    <n v="1"/>
    <s v="MJERNI UREĐAJI"/>
    <x v="2"/>
    <s v="R-2/1684"/>
    <s v="R2"/>
    <s v="SEIZMOGRAF MINIMATE 18745"/>
    <s v="08.12"/>
    <s v="KOM"/>
    <n v="1"/>
    <n v="36354.089999999997"/>
    <n v="31506.89"/>
    <n v="4847.2"/>
    <n v="14541.635999999999"/>
    <x v="1"/>
  </r>
  <r>
    <n v="1"/>
    <s v="MJERNI UREĐAJI"/>
    <x v="2"/>
    <s v="R-2/1685"/>
    <s v="R2"/>
    <s v="GEOFON TRIAXIAL 17856"/>
    <s v="08.12"/>
    <s v="KOM"/>
    <n v="1"/>
    <n v="8366.2800000000007"/>
    <n v="7250.79"/>
    <n v="1115.49"/>
    <n v="3346.5120000000006"/>
    <x v="1"/>
  </r>
  <r>
    <n v="1"/>
    <s v="MJERNI UREĐAJI"/>
    <x v="2"/>
    <s v="R-2/1686"/>
    <s v="R2"/>
    <s v="BROJAČ UNIVERZALNI- AGILEN"/>
    <s v="06.12"/>
    <s v="KOM"/>
    <n v="1"/>
    <n v="10432.14"/>
    <n v="9336.5"/>
    <n v="1095.6400000000001"/>
    <n v="4172.8559999999998"/>
    <x v="1"/>
  </r>
  <r>
    <n v="1"/>
    <s v="MJERNI UREĐAJI"/>
    <x v="2"/>
    <s v="R-2/1697"/>
    <s v="R2"/>
    <s v="UREĐ.ZA SATELITSKO POZICI"/>
    <n v="12.12"/>
    <s v="KOM"/>
    <n v="1"/>
    <n v="27530.53"/>
    <n v="22024.44"/>
    <n v="5506.09"/>
    <n v="11012.212"/>
    <x v="1"/>
  </r>
  <r>
    <n v="1"/>
    <s v="MJERNI UREĐAJI"/>
    <x v="2"/>
    <s v="R-2/1703"/>
    <s v="R2"/>
    <s v="KALIBRACIJSKI CENTAR"/>
    <s v="01.13"/>
    <s v="KOM"/>
    <n v="1"/>
    <n v="14476.53"/>
    <n v="11339.96"/>
    <n v="3136.57"/>
    <n v="5790.612000000001"/>
    <x v="1"/>
  </r>
  <r>
    <n v="1"/>
    <s v="MJERNI UREĐAJI"/>
    <x v="2"/>
    <s v="R-2/1756"/>
    <s v="R2"/>
    <s v="SEIZMOGRAF Micromate sust"/>
    <n v="12.14"/>
    <s v="KOM"/>
    <n v="1"/>
    <n v="34067.33"/>
    <n v="13626.94"/>
    <n v="20440.39"/>
    <n v="20440.39"/>
    <x v="0"/>
  </r>
  <r>
    <n v="1"/>
    <s v="MJERNI UREĐAJI"/>
    <x v="2"/>
    <s v="R-2/1761"/>
    <s v="R2"/>
    <s v="UR.ZA MJERENJE PRAŠINOSTI"/>
    <n v="12.14"/>
    <s v="KOM"/>
    <n v="1"/>
    <n v="41735.550000000003"/>
    <n v="16694.22"/>
    <n v="25041.33"/>
    <n v="25041.33"/>
    <x v="0"/>
  </r>
  <r>
    <n v="1"/>
    <s v="MJERNI UREĐAJI"/>
    <x v="2"/>
    <s v="R-2/1767"/>
    <s v="R2"/>
    <s v="UR. ZA REZANJE STIJENA"/>
    <n v="10.15"/>
    <s v="KOM"/>
    <n v="1"/>
    <n v="8125"/>
    <n v="1895.83"/>
    <n v="6229.17"/>
    <n v="6229.17"/>
    <x v="0"/>
  </r>
  <r>
    <n v="1"/>
    <s v="MJERNI UREĐAJI"/>
    <x v="2"/>
    <s v="R-2/1769"/>
    <s v="R2"/>
    <s v="DINAMOMETAR DIGITALNI"/>
    <n v="12.15"/>
    <s v="KOM"/>
    <n v="1"/>
    <n v="12050"/>
    <n v="2410"/>
    <n v="9640"/>
    <n v="9640"/>
    <x v="0"/>
  </r>
  <r>
    <n v="1"/>
    <s v="MJERNI UREĐAJI"/>
    <x v="2"/>
    <s v="05/1100"/>
    <s v="CIP"/>
    <s v="TESTER ZA ETHERNET MREŽU"/>
    <s v="09.05"/>
    <s v="KOM"/>
    <n v="1"/>
    <n v="7222.29"/>
    <n v="7222.29"/>
    <n v="0"/>
    <n v="2888.9160000000002"/>
    <x v="1"/>
  </r>
  <r>
    <n v="1"/>
    <s v="MJERNI UREĐAJI"/>
    <x v="2"/>
    <s v="05/1172"/>
    <s v="05"/>
    <s v="DALJINOMJER A3 LASER."/>
    <s v="06.06"/>
    <s v="KOM"/>
    <n v="1"/>
    <n v="2525.4"/>
    <n v="2525.4"/>
    <n v="0"/>
    <n v="1010.1600000000001"/>
    <x v="1"/>
  </r>
  <r>
    <n v="1"/>
    <s v="MJERNI UREĐAJI"/>
    <x v="2"/>
    <n v="100908"/>
    <s v="R6"/>
    <s v="VAGA PRECIZNA EP6102C"/>
    <s v="07.10"/>
    <s v="KOM"/>
    <n v="1"/>
    <n v="19393.650000000001"/>
    <n v="19393.650000000001"/>
    <n v="0"/>
    <n v="7757.4600000000009"/>
    <x v="1"/>
  </r>
  <r>
    <n v="1"/>
    <s v="MJERNI UREĐAJI"/>
    <x v="2"/>
    <n v="100912"/>
    <s v="R6"/>
    <s v="KOMP.ZA MJERENJE SVJETLIN"/>
    <n v="11.1"/>
    <s v="KOM"/>
    <n v="1"/>
    <n v="8451"/>
    <n v="8451"/>
    <n v="0"/>
    <n v="3380.4"/>
    <x v="1"/>
  </r>
  <r>
    <n v="1"/>
    <s v="MJERNI UREĐAJI"/>
    <x v="2"/>
    <n v="100942"/>
    <s v="R1"/>
    <s v="UREĐAJ GPS TOPCON"/>
    <s v="05.07"/>
    <s v="KOM"/>
    <n v="1"/>
    <n v="61000"/>
    <n v="61000"/>
    <n v="0"/>
    <n v="24400"/>
    <x v="1"/>
  </r>
  <r>
    <n v="1"/>
    <s v="MJERNI UREĐAJI"/>
    <x v="2"/>
    <n v="100943"/>
    <s v="R5"/>
    <s v="UR.ZA MJER.OTPORNOSTI TLA"/>
    <s v="06.14"/>
    <s v="KOM"/>
    <n v="1"/>
    <n v="19263.98"/>
    <n v="9632"/>
    <n v="9631.98"/>
    <n v="9631.98"/>
    <x v="0"/>
  </r>
  <r>
    <n v="1"/>
    <s v="MJERNI UREĐAJI"/>
    <x v="2"/>
    <n v="101314"/>
    <s v="R3"/>
    <s v="CONTROLOTRON- PRIJ.MJERAČ"/>
    <s v="02.05"/>
    <s v="KOM"/>
    <n v="1"/>
    <n v="169282.15"/>
    <n v="169282.15"/>
    <n v="0"/>
    <n v="67712.86"/>
    <x v="1"/>
  </r>
  <r>
    <n v="1"/>
    <s v="MJERNI UREĐAJI"/>
    <x v="2"/>
    <n v="101355"/>
    <s v="R3"/>
    <s v="VISKOZIMETAR"/>
    <s v="09.04"/>
    <s v="KOM"/>
    <n v="1"/>
    <n v="298224.48"/>
    <n v="298224.48"/>
    <n v="0"/>
    <n v="119289.792"/>
    <x v="1"/>
  </r>
  <r>
    <n v="1"/>
    <s v="MJERNI UREĐAJI"/>
    <x v="2"/>
    <n v="101356"/>
    <s v="R3"/>
    <s v="MJERAČ USISA"/>
    <s v="09.04"/>
    <s v="KOM"/>
    <n v="1"/>
    <n v="7773.57"/>
    <n v="7773.57"/>
    <n v="0"/>
    <n v="3109.4279999999999"/>
    <x v="1"/>
  </r>
  <r>
    <n v="1"/>
    <s v="MJERNI UREĐAJI"/>
    <x v="2"/>
    <n v="101357"/>
    <s v="R3"/>
    <s v="TESTER LJEPLJIVOSTI"/>
    <s v="09.04"/>
    <s v="KOM"/>
    <n v="1"/>
    <n v="20648.55"/>
    <n v="20648.55"/>
    <n v="0"/>
    <n v="8259.42"/>
    <x v="1"/>
  </r>
  <r>
    <n v="1"/>
    <s v="MJERNI UREĐAJI"/>
    <x v="2"/>
    <n v="101363"/>
    <s v="R3"/>
    <s v="INST.ZA ODREĐ.BUBRENJA UZ"/>
    <s v="05.07"/>
    <s v="KOM"/>
    <n v="1"/>
    <n v="184382.78"/>
    <n v="184382.78"/>
    <n v="0"/>
    <n v="73753.112000000008"/>
    <x v="1"/>
  </r>
  <r>
    <n v="1"/>
    <s v="MJERNI UREĐAJI"/>
    <x v="2"/>
    <n v="101365"/>
    <s v="R3"/>
    <s v="UREĐ.ZA ISPIT.STABILNOSTI"/>
    <s v="09.08"/>
    <s v="KOM"/>
    <n v="1"/>
    <n v="9893.39"/>
    <n v="9893.39"/>
    <n v="0"/>
    <n v="3957.3559999999998"/>
    <x v="1"/>
  </r>
  <r>
    <n v="1"/>
    <s v="MJERNI UREĐAJI"/>
    <x v="2"/>
    <n v="101822"/>
    <s v="R3"/>
    <s v="VAGA ZA PRECIZNO MJERENJE"/>
    <s v="09.04"/>
    <s v="KOM"/>
    <n v="1"/>
    <n v="12029.64"/>
    <n v="12029.64"/>
    <n v="0"/>
    <n v="4811.8559999999998"/>
    <x v="1"/>
  </r>
  <r>
    <n v="1"/>
    <s v="MJERNI UREĐAJI"/>
    <x v="2"/>
    <n v="101824"/>
    <s v="R3"/>
    <s v="Apar.za mjerenje propusno"/>
    <s v="04.15"/>
    <s v="KOM"/>
    <n v="1"/>
    <n v="26650"/>
    <n v="8263.33"/>
    <n v="18386.669999999998"/>
    <n v="18386.669999999998"/>
    <x v="0"/>
  </r>
  <r>
    <n v="1"/>
    <s v="MJERNI UREĐAJI"/>
    <x v="2"/>
    <n v="101876"/>
    <s v="R3"/>
    <s v="PRIHVATAČ PODATAKA(MJERNA"/>
    <n v="12.15"/>
    <s v="KOM"/>
    <n v="1"/>
    <n v="3735.18"/>
    <n v="747.04"/>
    <n v="2988.14"/>
    <n v="2988.14"/>
    <x v="0"/>
  </r>
  <r>
    <n v="1"/>
    <s v="MJERNI UREĐAJI"/>
    <x v="2"/>
    <n v="101931"/>
    <s v="R3"/>
    <s v="LOGER ZA MJER.TEMPERATURE"/>
    <n v="12.14"/>
    <s v="KOM"/>
    <n v="1"/>
    <n v="1382.68"/>
    <n v="553.08000000000004"/>
    <n v="829.6"/>
    <n v="829.6"/>
    <x v="0"/>
  </r>
  <r>
    <n v="1"/>
    <s v="MJERNI UREĐAJI"/>
    <x v="2"/>
    <n v="101932"/>
    <s v="R3"/>
    <s v="LOGER ZA MJER.TEMPERATURE"/>
    <n v="12.14"/>
    <s v="KOM"/>
    <n v="1"/>
    <n v="1382.68"/>
    <n v="553.08000000000004"/>
    <n v="829.6"/>
    <n v="829.6"/>
    <x v="0"/>
  </r>
  <r>
    <n v="1"/>
    <s v="MJERNI UREĐAJI"/>
    <x v="2"/>
    <n v="101933"/>
    <s v="R3"/>
    <s v="LOGER ZA MJER.TEMPERATURE"/>
    <n v="12.14"/>
    <s v="KOM"/>
    <n v="1"/>
    <n v="1382.7"/>
    <n v="553.08000000000004"/>
    <n v="829.62"/>
    <n v="829.62"/>
    <x v="0"/>
  </r>
  <r>
    <n v="1"/>
    <s v="MJERNI UREĐAJI"/>
    <x v="2"/>
    <n v="102060"/>
    <s v="R2"/>
    <s v="IZVOR IZMJENIČNE STRUJE"/>
    <s v="07.14"/>
    <s v="KOM"/>
    <n v="1"/>
    <n v="7583.75"/>
    <n v="3665.48"/>
    <n v="3918.27"/>
    <n v="3918.27"/>
    <x v="0"/>
  </r>
  <r>
    <n v="1"/>
    <s v="MJERNI UREĐAJI"/>
    <x v="2"/>
    <n v="102126"/>
    <s v="R2"/>
    <s v="SONDA VISOKONAPONSKA"/>
    <s v="08.04"/>
    <s v="KOM"/>
    <n v="1"/>
    <n v="17841.189999999999"/>
    <n v="17841.189999999999"/>
    <n v="0"/>
    <n v="7136.4759999999997"/>
    <x v="1"/>
  </r>
  <r>
    <n v="1"/>
    <s v="MJERNI UREĐAJI"/>
    <x v="2"/>
    <n v="102127"/>
    <s v="R2"/>
    <s v="IZVOR NAPAJANJA TROKANALN"/>
    <s v="04.08"/>
    <s v="KOM"/>
    <n v="1"/>
    <n v="12478.45"/>
    <n v="12478.45"/>
    <n v="0"/>
    <n v="4991.380000000001"/>
    <x v="1"/>
  </r>
  <r>
    <n v="1"/>
    <s v="MJERNI UREĐAJI"/>
    <x v="2"/>
    <n v="102129"/>
    <s v="R2"/>
    <s v="TRANSFORM.STRUJNI 2-0.1W"/>
    <s v="08.07"/>
    <s v="KOM"/>
    <n v="1"/>
    <n v="5664.08"/>
    <n v="5664.08"/>
    <n v="0"/>
    <n v="2265.6320000000001"/>
    <x v="1"/>
  </r>
  <r>
    <n v="1"/>
    <s v="MJERNI UREĐAJI"/>
    <x v="2"/>
    <n v="102130"/>
    <s v="R2"/>
    <s v="TRANSFORMATORSTRUJNI6600"/>
    <s v="07.07"/>
    <s v="KOM"/>
    <n v="1"/>
    <n v="7834.26"/>
    <n v="7834.26"/>
    <n v="0"/>
    <n v="3133.7040000000002"/>
    <x v="1"/>
  </r>
  <r>
    <n v="1"/>
    <s v="MJERNI UREĐAJI"/>
    <x v="2"/>
    <n v="102131"/>
    <s v="R2"/>
    <s v="TRANSFORMATORSTRUJNI6585"/>
    <s v="07.07"/>
    <s v="KOM"/>
    <n v="1"/>
    <n v="7834.25"/>
    <n v="7834.25"/>
    <n v="0"/>
    <n v="3133.7000000000003"/>
    <x v="1"/>
  </r>
  <r>
    <n v="1"/>
    <s v="MJERNI UREĐAJI"/>
    <x v="2"/>
    <n v="102132"/>
    <s v="R2"/>
    <s v="MULTIMET.STOLNI FLUKE8845"/>
    <n v="12.07"/>
    <s v="KOM"/>
    <n v="1"/>
    <n v="14522.23"/>
    <n v="14522.23"/>
    <n v="0"/>
    <n v="5808.8919999999998"/>
    <x v="1"/>
  </r>
  <r>
    <n v="1"/>
    <s v="MJERNI UREĐAJI"/>
    <x v="2"/>
    <n v="102133"/>
    <s v="R2"/>
    <s v="MULTIMETAR DIG.FLUKE 8846"/>
    <s v="02.13"/>
    <s v="KOM"/>
    <n v="1"/>
    <n v="12903.39"/>
    <n v="9800.98"/>
    <n v="3102.41"/>
    <n v="5161.3559999999998"/>
    <x v="1"/>
  </r>
  <r>
    <n v="1"/>
    <s v="MJERNI UREĐAJI"/>
    <x v="2"/>
    <n v="102135"/>
    <s v="R2"/>
    <s v="MJERNI PRETVARAČ MI 400"/>
    <s v="07.07"/>
    <s v="KOM"/>
    <n v="1"/>
    <n v="3159.17"/>
    <n v="3159.17"/>
    <n v="0"/>
    <n v="1263.6680000000001"/>
    <x v="1"/>
  </r>
  <r>
    <n v="1"/>
    <s v="MJERNI UREĐAJI"/>
    <x v="2"/>
    <n v="102136"/>
    <s v="R2"/>
    <s v="HIGROTERMOGRAF ELEKTRONIČ"/>
    <s v="05.07"/>
    <s v="KOM"/>
    <n v="1"/>
    <n v="5453.4"/>
    <n v="5453.4"/>
    <n v="0"/>
    <n v="2181.36"/>
    <x v="1"/>
  </r>
  <r>
    <n v="1"/>
    <s v="MJERNI UREĐAJI"/>
    <x v="2"/>
    <n v="102139"/>
    <s v="R2"/>
    <s v="HARDVERE(GPIB-USB-HS)"/>
    <s v="05.13"/>
    <s v="KOM"/>
    <n v="1"/>
    <n v="5322.45"/>
    <n v="3814.42"/>
    <n v="1508.03"/>
    <n v="2128.98"/>
    <x v="1"/>
  </r>
  <r>
    <n v="1"/>
    <s v="MJERNI UREĐAJI"/>
    <x v="2"/>
    <n v="102140"/>
    <s v="R2"/>
    <s v="INST.ZA MJER.ELEKT.STRUJE"/>
    <s v="06.13"/>
    <s v="KOM"/>
    <n v="1"/>
    <n v="18683.240000000002"/>
    <n v="13078.27"/>
    <n v="5604.97"/>
    <n v="7473.2960000000012"/>
    <x v="1"/>
  </r>
  <r>
    <n v="1"/>
    <s v="MJERNI UREĐAJI"/>
    <x v="2"/>
    <n v="102142"/>
    <s v="R2"/>
    <s v="MJERNI INSTR.NI MYRIO"/>
    <s v="05.14"/>
    <s v="KOM"/>
    <n v="1"/>
    <n v="4562.1899999999996"/>
    <n v="2357.14"/>
    <n v="2205.0500000000002"/>
    <n v="2205.0500000000002"/>
    <x v="0"/>
  </r>
  <r>
    <n v="1"/>
    <s v="MJERNI UREĐAJI"/>
    <x v="2"/>
    <n v="102172"/>
    <s v="R2"/>
    <s v="TEMPERATURNI KALIBRATOR"/>
    <s v="05.15"/>
    <s v="KOM"/>
    <n v="1"/>
    <n v="5383.65"/>
    <n v="1704.82"/>
    <n v="3678.83"/>
    <n v="3678.83"/>
    <x v="0"/>
  </r>
  <r>
    <n v="1"/>
    <s v="MJERNI UREĐAJI"/>
    <x v="2"/>
    <n v="102180"/>
    <s v="R1"/>
    <s v="MJERNI INST. DATA LOGGER"/>
    <s v="01.08"/>
    <s v="KOM"/>
    <n v="1"/>
    <n v="33041.26"/>
    <n v="33041.26"/>
    <n v="0"/>
    <n v="13216.504000000001"/>
    <x v="1"/>
  </r>
  <r>
    <n v="1"/>
    <s v="MJERNI UREĐAJI"/>
    <x v="2"/>
    <n v="102185"/>
    <s v="R1"/>
    <s v="MJERNA STANICA GEOFENEL"/>
    <n v="12.09"/>
    <s v="KOM"/>
    <n v="1"/>
    <n v="40590"/>
    <n v="40590"/>
    <n v="0"/>
    <n v="16236"/>
    <x v="1"/>
  </r>
  <r>
    <n v="1"/>
    <s v="MJERNI UREĐAJI"/>
    <x v="2"/>
    <n v="102199"/>
    <s v="R5"/>
    <s v="PH METAR"/>
    <s v="09.04"/>
    <s v="KOM"/>
    <n v="1"/>
    <n v="2562"/>
    <n v="2562"/>
    <n v="0"/>
    <n v="1024.8"/>
    <x v="1"/>
  </r>
  <r>
    <n v="1"/>
    <s v="MJERNI UREĐAJI"/>
    <x v="2"/>
    <n v="102217"/>
    <s v="R2"/>
    <s v="SONDA TEMPERATURNA 5665J"/>
    <s v="02.13"/>
    <s v="KOM"/>
    <n v="1"/>
    <n v="5276.69"/>
    <n v="4045.47"/>
    <n v="1231.22"/>
    <n v="2110.6759999999999"/>
    <x v="1"/>
  </r>
  <r>
    <n v="1"/>
    <s v="MJERNI UREĐAJI"/>
    <x v="2"/>
    <n v="102263"/>
    <s v="R2"/>
    <s v="DALJINOMJER LASERSKI"/>
    <s v="08.04"/>
    <s v="KOM"/>
    <n v="1"/>
    <n v="3782"/>
    <n v="3782"/>
    <n v="0"/>
    <n v="1512.8000000000002"/>
    <x v="1"/>
  </r>
  <r>
    <n v="1"/>
    <s v="MJERNI UREĐAJI"/>
    <x v="2"/>
    <n v="102266"/>
    <s v="R2"/>
    <s v="MJERILO POMIČNO DIGITALNO"/>
    <n v="12.06"/>
    <s v="KOM"/>
    <n v="1"/>
    <n v="1341.55"/>
    <n v="1341.55"/>
    <n v="0"/>
    <n v="536.62"/>
    <x v="1"/>
  </r>
  <r>
    <n v="1"/>
    <s v="MJERNI UREĐAJI"/>
    <x v="2"/>
    <n v="102267"/>
    <s v="R2"/>
    <s v="VAGA STLNA DIGIT.S UMJER."/>
    <s v="03.07"/>
    <s v="KOM"/>
    <n v="1"/>
    <n v="7071.12"/>
    <n v="7071.12"/>
    <n v="0"/>
    <n v="2828.4480000000003"/>
    <x v="1"/>
  </r>
  <r>
    <n v="1"/>
    <s v="MJERNI UREĐAJI"/>
    <x v="2"/>
    <n v="102268"/>
    <s v="R2"/>
    <s v="HIDROFON+ADAPTER"/>
    <n v="11.07"/>
    <s v="KOM"/>
    <n v="1"/>
    <n v="6971.73"/>
    <n v="6971.73"/>
    <n v="0"/>
    <n v="2788.692"/>
    <x v="1"/>
  </r>
  <r>
    <n v="1"/>
    <s v="MJERNI UREĐAJI"/>
    <x v="2"/>
    <n v="102269"/>
    <s v="R2"/>
    <s v="GEOFON BUŠOTINSKI+ADAPTER"/>
    <n v="11.07"/>
    <s v="KOM"/>
    <n v="1"/>
    <n v="14982.34"/>
    <n v="14982.34"/>
    <n v="0"/>
    <n v="5992.9360000000006"/>
    <x v="1"/>
  </r>
  <r>
    <n v="1"/>
    <s v="MJERNI UREĐAJI"/>
    <x v="2"/>
    <n v="102270"/>
    <s v="R2"/>
    <s v="GEOFON TRIAXIAL HF"/>
    <n v="11.07"/>
    <s v="KOM"/>
    <n v="1"/>
    <n v="10257.31"/>
    <n v="10257.31"/>
    <n v="0"/>
    <n v="4102.924"/>
    <x v="1"/>
  </r>
  <r>
    <n v="1"/>
    <s v="MJERNI UREĐAJI"/>
    <x v="2"/>
    <n v="102273"/>
    <s v="R2"/>
    <s v="MIKROFON LINEAR"/>
    <n v="11.07"/>
    <s v="KOM"/>
    <n v="1"/>
    <n v="3748.71"/>
    <n v="3748.71"/>
    <n v="0"/>
    <n v="1499.4840000000002"/>
    <x v="1"/>
  </r>
  <r>
    <n v="1"/>
    <s v="MJERNI UREĐAJI"/>
    <x v="2"/>
    <n v="102274"/>
    <s v="R2"/>
    <s v="SEIZMOGRAF MINIMATE PLUS"/>
    <s v="06.05"/>
    <s v="KOM"/>
    <n v="1"/>
    <n v="22484.59"/>
    <n v="22484.59"/>
    <n v="0"/>
    <n v="8993.8360000000011"/>
    <x v="1"/>
  </r>
  <r>
    <n v="1"/>
    <s v="MJERNI UREĐAJI"/>
    <x v="2"/>
    <n v="102275"/>
    <s v="R2"/>
    <s v="GEOFON TRIAKSALNI DIN"/>
    <s v="06.05"/>
    <s v="KOM"/>
    <n v="1"/>
    <n v="8361.24"/>
    <n v="8361.24"/>
    <n v="0"/>
    <n v="3344.4960000000001"/>
    <x v="1"/>
  </r>
  <r>
    <n v="1"/>
    <s v="MJERNI UREĐAJI"/>
    <x v="2"/>
    <n v="102276"/>
    <s v="R2"/>
    <s v="GEOFON TRAXIAL"/>
    <n v="11.07"/>
    <s v="KOM"/>
    <n v="1"/>
    <n v="8129.51"/>
    <n v="8129.51"/>
    <n v="0"/>
    <n v="3251.8040000000001"/>
    <x v="1"/>
  </r>
  <r>
    <n v="1"/>
    <s v="MJERNI UREĐAJI"/>
    <x v="2"/>
    <n v="102277"/>
    <s v="R2"/>
    <s v="SEIZMOGRAF MINIMATE PLUS"/>
    <s v="01.06"/>
    <s v="KOM"/>
    <n v="1"/>
    <n v="46193.63"/>
    <n v="46193.63"/>
    <n v="0"/>
    <n v="18477.452000000001"/>
    <x v="1"/>
  </r>
  <r>
    <n v="1"/>
    <s v="MJERNI UREĐAJI"/>
    <x v="2"/>
    <n v="102279"/>
    <s v="R2"/>
    <s v="GEOFON TRAXIAL"/>
    <n v="11.07"/>
    <s v="KOM"/>
    <n v="1"/>
    <n v="8129.51"/>
    <n v="8129.51"/>
    <n v="0"/>
    <n v="3251.8040000000001"/>
    <x v="1"/>
  </r>
  <r>
    <n v="1"/>
    <s v="MJERNI UREĐAJI"/>
    <x v="2"/>
    <n v="102280"/>
    <s v="R2"/>
    <s v="SEIZMOGRAF MINIMATE+ADAPT"/>
    <n v="11.07"/>
    <s v="KOM"/>
    <n v="1"/>
    <n v="25640.18"/>
    <n v="25640.18"/>
    <n v="0"/>
    <n v="10256.072"/>
    <x v="1"/>
  </r>
  <r>
    <n v="1"/>
    <s v="MJERNI UREĐAJI"/>
    <x v="2"/>
    <n v="102281"/>
    <s v="R2"/>
    <s v="UPRAVLJAČKA JEDINICA S"/>
    <s v="09.09"/>
    <s v="KOM"/>
    <n v="1"/>
    <n v="65927.92"/>
    <n v="65927.92"/>
    <n v="0"/>
    <n v="26371.168000000001"/>
    <x v="1"/>
  </r>
  <r>
    <n v="1"/>
    <s v="MJERNI UREĐAJI"/>
    <x v="2"/>
    <n v="102282"/>
    <s v="R2"/>
    <s v="VIBRACIJSKI STOL"/>
    <s v="01.10"/>
    <s v="KOM"/>
    <n v="1"/>
    <n v="68923.87"/>
    <n v="68923.87"/>
    <n v="0"/>
    <n v="27569.547999999999"/>
    <x v="1"/>
  </r>
  <r>
    <n v="1"/>
    <s v="MJERNI UREĐAJI"/>
    <x v="2"/>
    <n v="102283"/>
    <s v="R2"/>
    <s v="ANALIZATOR FREKVENCIJA"/>
    <s v="04.10"/>
    <s v="KOM"/>
    <n v="1"/>
    <n v="80011.11"/>
    <n v="80011.11"/>
    <n v="0"/>
    <n v="32004.444000000003"/>
    <x v="1"/>
  </r>
  <r>
    <n v="1"/>
    <s v="MJERNI UREĐAJI"/>
    <x v="2"/>
    <n v="102287"/>
    <s v="R2"/>
    <s v="MJERNI KANAL NEXUS S PRIB"/>
    <s v="09.09"/>
    <s v="KOM"/>
    <n v="1"/>
    <n v="54882.59"/>
    <n v="54882.59"/>
    <n v="0"/>
    <n v="21953.036"/>
    <x v="1"/>
  </r>
  <r>
    <n v="1"/>
    <s v="MJERNI UREĐAJI"/>
    <x v="2"/>
    <n v="102288"/>
    <s v="R2"/>
    <s v="GENERATOR SIGNALA"/>
    <n v="12.09"/>
    <s v="KOM"/>
    <n v="1"/>
    <n v="18308.310000000001"/>
    <n v="18308.310000000001"/>
    <n v="0"/>
    <n v="7323.3240000000005"/>
    <x v="1"/>
  </r>
  <r>
    <n v="1"/>
    <s v="MJERNI UREĐAJI"/>
    <x v="2"/>
    <n v="102290"/>
    <s v="R2"/>
    <s v="STABILIZIRANI IZVOR NAPAJ"/>
    <n v="10.09"/>
    <s v="KOM"/>
    <n v="1"/>
    <n v="8774.24"/>
    <n v="8774.24"/>
    <n v="0"/>
    <n v="3509.6959999999999"/>
    <x v="1"/>
  </r>
  <r>
    <n v="1"/>
    <s v="MJERNI UREĐAJI"/>
    <x v="2"/>
    <n v="102292"/>
    <s v="R2"/>
    <s v="GEOFON TRIAKSIALNI+USB AD"/>
    <s v="04.05"/>
    <s v="KOM"/>
    <n v="1"/>
    <n v="5629.11"/>
    <n v="5629.11"/>
    <n v="0"/>
    <n v="2251.6439999999998"/>
    <x v="1"/>
  </r>
  <r>
    <n v="1"/>
    <s v="MJERNI UREĐAJI"/>
    <x v="2"/>
    <n v="102295"/>
    <s v="R2"/>
    <s v="SENZOR POMAKA RDP LDC500A"/>
    <s v="09.08"/>
    <s v="KOM"/>
    <n v="1"/>
    <n v="4018.39"/>
    <n v="4018.39"/>
    <n v="0"/>
    <n v="1607.356"/>
    <x v="1"/>
  </r>
  <r>
    <n v="1"/>
    <s v="MJERNI UREĐAJI"/>
    <x v="2"/>
    <n v="102296"/>
    <s v="R2"/>
    <s v="SENZOR POMAKA RDP LDC500C"/>
    <s v="09.08"/>
    <s v="KOM"/>
    <n v="1"/>
    <n v="3964.27"/>
    <n v="3964.27"/>
    <n v="0"/>
    <n v="1585.7080000000001"/>
    <x v="1"/>
  </r>
  <r>
    <n v="1"/>
    <s v="MJERNI UREĐAJI"/>
    <x v="2"/>
    <n v="102300"/>
    <s v="R2"/>
    <s v="HLADILO I POJAČALO HLADIL"/>
    <s v="09.09"/>
    <s v="KOM"/>
    <n v="1"/>
    <n v="66635.789999999994"/>
    <n v="66635.789999999994"/>
    <n v="0"/>
    <n v="26654.315999999999"/>
    <x v="1"/>
  </r>
  <r>
    <n v="1"/>
    <s v="MJERNI UREĐAJI"/>
    <x v="2"/>
    <n v="102302"/>
    <s v="R2"/>
    <s v="INST.ZA MJERENJE OTPORA,"/>
    <n v="11.09"/>
    <s v="KOM"/>
    <n v="1"/>
    <n v="13589.04"/>
    <n v="13589.04"/>
    <n v="0"/>
    <n v="5435.6160000000009"/>
    <x v="1"/>
  </r>
  <r>
    <n v="1"/>
    <s v="MJERNI UREĐAJI"/>
    <x v="2"/>
    <n v="102303"/>
    <s v="R2"/>
    <s v="OSJETILO TLAKA ZA PODVODN"/>
    <n v="11.09"/>
    <s v="KOM"/>
    <n v="1"/>
    <n v="17146.41"/>
    <n v="17146.41"/>
    <n v="0"/>
    <n v="6858.5640000000003"/>
    <x v="1"/>
  </r>
  <r>
    <n v="1"/>
    <s v="MJERNI UREĐAJI"/>
    <x v="2"/>
    <n v="102305"/>
    <s v="R2"/>
    <s v="GEOFON DIN"/>
    <s v="01.06"/>
    <s v="KOM"/>
    <n v="1"/>
    <n v="11283.01"/>
    <n v="11283.01"/>
    <n v="0"/>
    <n v="4513.2040000000006"/>
    <x v="1"/>
  </r>
  <r>
    <n v="1"/>
    <s v="MJERNI UREĐAJI"/>
    <x v="2"/>
    <n v="102307"/>
    <s v="R2"/>
    <s v="DIGITALNI MANOMETAR LED"/>
    <n v="10.09"/>
    <s v="KOM"/>
    <n v="1"/>
    <n v="3948.3"/>
    <n v="3948.3"/>
    <n v="0"/>
    <n v="1579.3200000000002"/>
    <x v="1"/>
  </r>
  <r>
    <n v="1"/>
    <s v="MJERNI UREĐAJI"/>
    <x v="2"/>
    <n v="102313"/>
    <s v="R2"/>
    <s v="GEOFON TRIAKSALNI DIN"/>
    <s v="06.05"/>
    <s v="KOM"/>
    <n v="1"/>
    <n v="8361.24"/>
    <n v="8361.24"/>
    <n v="0"/>
    <n v="3344.4960000000001"/>
    <x v="1"/>
  </r>
  <r>
    <n v="1"/>
    <s v="MJERNI UREĐAJI"/>
    <x v="2"/>
    <n v="102322"/>
    <s v="R2"/>
    <s v="MIKROFON A"/>
    <n v="11.07"/>
    <s v="KOM"/>
    <n v="1"/>
    <n v="5626.2"/>
    <n v="5626.2"/>
    <n v="0"/>
    <n v="2250.48"/>
    <x v="1"/>
  </r>
  <r>
    <n v="1"/>
    <s v="MJERNI UREĐAJI"/>
    <x v="2"/>
    <n v="102335"/>
    <s v="R2"/>
    <s v="STALAK KONTROLNI"/>
    <s v="07.11"/>
    <s v="KOM"/>
    <n v="1"/>
    <n v="1200"/>
    <n v="1200"/>
    <n v="0"/>
    <n v="480"/>
    <x v="1"/>
  </r>
  <r>
    <n v="1"/>
    <s v="MJERNI UREĐAJI"/>
    <x v="2"/>
    <n v="102442"/>
    <s v="R2"/>
    <s v="ČEKIĆ ŠMITOU"/>
    <s v="02.02"/>
    <s v="KOM"/>
    <n v="1"/>
    <n v="5655.32"/>
    <n v="5655.32"/>
    <n v="0"/>
    <n v="2262.1280000000002"/>
    <x v="1"/>
  </r>
  <r>
    <n v="1"/>
    <s v="MJERNI UREĐAJI"/>
    <x v="2"/>
    <n v="102443"/>
    <s v="R2"/>
    <s v="ČEKIĆ GEOLOŠKI"/>
    <s v="02.02"/>
    <s v="KOM"/>
    <n v="1"/>
    <n v="605.41"/>
    <n v="605.41"/>
    <n v="0"/>
    <n v="242.16399999999999"/>
    <x v="1"/>
  </r>
  <r>
    <n v="1"/>
    <s v="MJERNI UREĐAJI"/>
    <x v="2"/>
    <n v="102447"/>
    <s v="R2"/>
    <s v="UREĐAJ GPS"/>
    <s v="04.05"/>
    <s v="KOM"/>
    <n v="1"/>
    <n v="2106.94"/>
    <n v="2106.94"/>
    <n v="0"/>
    <n v="842.77600000000007"/>
    <x v="1"/>
  </r>
  <r>
    <n v="1"/>
    <s v="MJERNI UREĐAJI"/>
    <x v="2"/>
    <n v="102523"/>
    <s v="R2"/>
    <s v="SEPARATOR ELEKTROSTATSKI"/>
    <n v="10.07"/>
    <s v="KOM"/>
    <n v="1"/>
    <n v="210111.57"/>
    <n v="210111.57"/>
    <n v="0"/>
    <n v="84044.628000000012"/>
    <x v="1"/>
  </r>
  <r>
    <n v="1"/>
    <s v="MJERNI UREĐAJI"/>
    <x v="2"/>
    <n v="102603"/>
    <s v="R2"/>
    <s v="VAGA PRECIZNA METTLER TOL"/>
    <s v="06.07"/>
    <s v="KOM"/>
    <n v="1"/>
    <n v="24329.73"/>
    <n v="24329.73"/>
    <n v="0"/>
    <n v="9731.8919999999998"/>
    <x v="1"/>
  </r>
  <r>
    <n v="1"/>
    <s v="MJERNI UREĐAJI"/>
    <x v="2"/>
    <n v="102654"/>
    <s v="R2"/>
    <s v="UREĐAJ ZA SMICANJE"/>
    <s v="09.06"/>
    <s v="KOM"/>
    <n v="1"/>
    <n v="126683.15"/>
    <n v="126683.15"/>
    <n v="0"/>
    <n v="50673.26"/>
    <x v="1"/>
  </r>
  <r>
    <n v="1"/>
    <s v="MJERNI UREĐAJI"/>
    <x v="2"/>
    <n v="102716"/>
    <s v="R2"/>
    <s v="UREĐAJ ZA TROOSNI POSMIK"/>
    <n v="12.08"/>
    <s v="KOM"/>
    <n v="1"/>
    <n v="407261.27"/>
    <n v="407261.27"/>
    <n v="0"/>
    <n v="162904.50800000003"/>
    <x v="1"/>
  </r>
  <r>
    <n v="1"/>
    <s v="MJERNI UREĐAJI"/>
    <x v="2"/>
    <n v="102759"/>
    <s v="R2"/>
    <s v="ŠESTAR ŠIPKASTI"/>
    <n v="10.07"/>
    <s v="KOM"/>
    <n v="1"/>
    <n v="1127.28"/>
    <n v="1127.28"/>
    <n v="0"/>
    <n v="450.91200000000003"/>
    <x v="1"/>
  </r>
  <r>
    <n v="1"/>
    <s v="MJERNI UREĐAJI"/>
    <x v="2"/>
    <n v="102856"/>
    <s v="R2"/>
    <s v="VAGA ANALITIČKA0,1mg/220g"/>
    <n v="12.11"/>
    <s v="KOM"/>
    <n v="1"/>
    <n v="10237.129999999999"/>
    <n v="10237.129999999999"/>
    <n v="0"/>
    <n v="4094.8519999999999"/>
    <x v="1"/>
  </r>
  <r>
    <n v="1"/>
    <s v="MJERNI UREĐAJI"/>
    <x v="2"/>
    <n v="102858"/>
    <s v="R2"/>
    <s v="SENZOR TLAKA P-30"/>
    <s v="02.13"/>
    <s v="KOM"/>
    <n v="1"/>
    <n v="5415.01"/>
    <n v="4151.5"/>
    <n v="1263.51"/>
    <n v="2166.0040000000004"/>
    <x v="1"/>
  </r>
  <r>
    <n v="1"/>
    <s v="MJERNI UREĐAJI"/>
    <x v="2"/>
    <n v="102860"/>
    <s v="R2"/>
    <s v="UREĐAJ CASSAGRANDE"/>
    <s v="08.14"/>
    <s v="KOM"/>
    <n v="1"/>
    <n v="4975.7299999999996"/>
    <n v="2322.02"/>
    <n v="2653.71"/>
    <n v="2653.71"/>
    <x v="0"/>
  </r>
  <r>
    <n v="1"/>
    <s v="MJERNI UREĐAJI"/>
    <x v="2"/>
    <n v="102881"/>
    <s v="R2"/>
    <s v="UREĐ.za određ.gustoće t"/>
    <n v="10.039999999999999"/>
    <s v="KOM"/>
    <n v="1"/>
    <n v="3154.94"/>
    <n v="3154.94"/>
    <n v="0"/>
    <n v="1261.9760000000001"/>
    <x v="1"/>
  </r>
  <r>
    <n v="1"/>
    <s v="MJERNI UREĐAJI"/>
    <x v="2"/>
    <n v="102882"/>
    <s v="R2"/>
    <s v="UREĐ.za određ.granice pla"/>
    <n v="10.039999999999999"/>
    <s v="KOM"/>
    <n v="1"/>
    <n v="4528.16"/>
    <n v="4528.16"/>
    <n v="0"/>
    <n v="1811.2640000000001"/>
    <x v="1"/>
  </r>
  <r>
    <n v="1"/>
    <s v="MJERNI UREĐAJI"/>
    <x v="2"/>
    <n v="102883"/>
    <s v="R2"/>
    <s v="EDOMETARIJSKI uređaj"/>
    <n v="10.039999999999999"/>
    <s v="KOM"/>
    <n v="1"/>
    <n v="55057.01"/>
    <n v="55057.01"/>
    <n v="0"/>
    <n v="22022.804000000004"/>
    <x v="1"/>
  </r>
  <r>
    <n v="1"/>
    <s v="MJERNI UREĐAJI"/>
    <x v="2"/>
    <n v="102885"/>
    <s v="R2"/>
    <s v="KONUSNI penetrometar"/>
    <n v="10.039999999999999"/>
    <s v="KOM"/>
    <n v="1"/>
    <n v="11724.22"/>
    <n v="11724.22"/>
    <n v="0"/>
    <n v="4689.6880000000001"/>
    <x v="1"/>
  </r>
  <r>
    <n v="1"/>
    <s v="MJERNI UREĐAJI"/>
    <x v="2"/>
    <n v="102886"/>
    <s v="R2"/>
    <s v="PEČNICA"/>
    <n v="10.039999999999999"/>
    <s v="KOM"/>
    <n v="1"/>
    <n v="11088.69"/>
    <n v="11088.69"/>
    <n v="0"/>
    <n v="4435.4760000000006"/>
    <x v="1"/>
  </r>
  <r>
    <n v="1"/>
    <s v="MJERNI UREĐAJI"/>
    <x v="2"/>
    <n v="102887"/>
    <s v="R2"/>
    <s v="VAGA 30 kg"/>
    <n v="10.039999999999999"/>
    <s v="KOM"/>
    <n v="1"/>
    <n v="3599.06"/>
    <n v="3599.06"/>
    <n v="0"/>
    <n v="1439.624"/>
    <x v="1"/>
  </r>
  <r>
    <n v="1"/>
    <s v="MJERNI UREĐAJI"/>
    <x v="2"/>
    <n v="102888"/>
    <s v="R2"/>
    <s v="PH-metar"/>
    <n v="10.039999999999999"/>
    <s v="KOM"/>
    <n v="1"/>
    <n v="4412.07"/>
    <n v="4412.07"/>
    <n v="0"/>
    <n v="1764.828"/>
    <x v="1"/>
  </r>
  <r>
    <n v="1"/>
    <s v="MJERNI UREĐAJI"/>
    <x v="2"/>
    <n v="102890"/>
    <s v="R2"/>
    <s v="UREĐAJ za mj.vodopropusn."/>
    <n v="10.039999999999999"/>
    <s v="KOM"/>
    <n v="1"/>
    <n v="12961.94"/>
    <n v="12961.94"/>
    <n v="0"/>
    <n v="5184.7760000000007"/>
    <x v="1"/>
  </r>
  <r>
    <n v="1"/>
    <s v="MJERNI UREĐAJI"/>
    <x v="2"/>
    <n v="102891"/>
    <s v="R2"/>
    <s v="VAGA 2200 g"/>
    <n v="10.039999999999999"/>
    <s v="KOM"/>
    <n v="1"/>
    <n v="12565.19"/>
    <n v="12565.19"/>
    <n v="0"/>
    <n v="5026.0760000000009"/>
    <x v="1"/>
  </r>
  <r>
    <n v="1"/>
    <s v="MJERNI UREĐAJI"/>
    <x v="2"/>
    <n v="102893"/>
    <s v="R2"/>
    <s v="UREĐAJ za Proctorov pokus"/>
    <n v="10.039999999999999"/>
    <s v="KOM"/>
    <n v="1"/>
    <n v="3653.46"/>
    <n v="3653.46"/>
    <n v="0"/>
    <n v="1461.384"/>
    <x v="1"/>
  </r>
  <r>
    <n v="1"/>
    <s v="MJERNI UREĐAJI"/>
    <x v="2"/>
    <n v="102931"/>
    <s v="R2"/>
    <s v="UREĐAJ ZA SNIMANJE ZVUKA"/>
    <n v="11.05"/>
    <s v="KOM"/>
    <n v="1"/>
    <n v="2860.05"/>
    <n v="2860.05"/>
    <n v="0"/>
    <n v="1144.0200000000002"/>
    <x v="1"/>
  </r>
  <r>
    <n v="1"/>
    <s v="MJERNI UREĐAJI"/>
    <x v="2"/>
    <n v="102932"/>
    <s v="R2"/>
    <s v="MODUL ZA KONDICIONIRANJE"/>
    <n v="11.11"/>
    <s v="KOM"/>
    <n v="1"/>
    <n v="1556.35"/>
    <n v="1556.35"/>
    <n v="0"/>
    <n v="622.54"/>
    <x v="1"/>
  </r>
  <r>
    <n v="1"/>
    <s v="MJERNI UREĐAJI"/>
    <x v="2"/>
    <n v="102933"/>
    <s v="R2"/>
    <s v="PRETVARAČ MT540 3xAO"/>
    <s v="04.15"/>
    <s v="KOM"/>
    <n v="1"/>
    <n v="6294.25"/>
    <n v="2098.08"/>
    <n v="4196.17"/>
    <n v="4196.17"/>
    <x v="0"/>
  </r>
  <r>
    <n v="1"/>
    <s v="MJERNI UREĐAJI"/>
    <x v="2"/>
    <n v="103060"/>
    <s v="R2"/>
    <s v="UREĐ.ZA ISPIT.METALA U"/>
    <s v="06.14"/>
    <s v="KOM"/>
    <n v="1"/>
    <n v="78493.740000000005"/>
    <n v="39246.870000000003"/>
    <n v="39246.870000000003"/>
    <n v="39246.870000000003"/>
    <x v="0"/>
  </r>
  <r>
    <n v="1"/>
    <s v="MJERNI UREĐAJI"/>
    <x v="2"/>
    <n v="103120"/>
    <s v="R2"/>
    <s v="DINAMOMETAR ZA MJE.SILE"/>
    <s v="07.04"/>
    <s v="KOM"/>
    <n v="1"/>
    <n v="25134.18"/>
    <n v="25134.18"/>
    <n v="0"/>
    <n v="10053.672"/>
    <x v="1"/>
  </r>
  <r>
    <n v="1"/>
    <s v="MJERNI UREĐAJI"/>
    <x v="2"/>
    <n v="103121"/>
    <s v="R2"/>
    <s v="SENZOR ZA MJERENJE POMAKA"/>
    <s v="07.04"/>
    <s v="KOM"/>
    <n v="1"/>
    <n v="6144.36"/>
    <n v="6144.36"/>
    <n v="0"/>
    <n v="2457.7440000000001"/>
    <x v="1"/>
  </r>
  <r>
    <n v="1"/>
    <s v="MJERNI UREĐAJI"/>
    <x v="2"/>
    <n v="103167"/>
    <s v="R2"/>
    <s v="VAGA ANALITIČKA PA114"/>
    <n v="12.11"/>
    <s v="KOM"/>
    <n v="1"/>
    <n v="8194.34"/>
    <n v="8194.34"/>
    <n v="0"/>
    <n v="3277.7360000000003"/>
    <x v="1"/>
  </r>
  <r>
    <n v="1"/>
    <s v="MJERNI UREĐAJI"/>
    <x v="2"/>
    <n v="103170"/>
    <s v="R2"/>
    <s v="KOMORA LAB.SA SOFTW.ZA HL"/>
    <s v="01.05"/>
    <s v="KOM"/>
    <n v="1"/>
    <n v="70882"/>
    <n v="70882"/>
    <n v="0"/>
    <n v="28352.800000000003"/>
    <x v="1"/>
  </r>
  <r>
    <n v="1"/>
    <s v="MJERNI UREĐAJI"/>
    <x v="2"/>
    <n v="103175"/>
    <s v="R2"/>
    <s v="BUKOMJER PCE-DSA 50"/>
    <n v="11.11"/>
    <s v="KOM"/>
    <n v="1"/>
    <n v="13248.17"/>
    <n v="13248.17"/>
    <n v="0"/>
    <n v="5299.268"/>
    <x v="1"/>
  </r>
  <r>
    <n v="1"/>
    <s v="MJERNI UREĐAJI"/>
    <x v="2"/>
    <n v="103177"/>
    <s v="R2"/>
    <s v="ANEMOMETAR PCE-008"/>
    <n v="11.11"/>
    <s v="KOM"/>
    <n v="1"/>
    <n v="3146.12"/>
    <n v="3146.12"/>
    <n v="0"/>
    <n v="1258.4480000000001"/>
    <x v="1"/>
  </r>
  <r>
    <n v="1"/>
    <s v="MJERNI UREĐAJI"/>
    <x v="2"/>
    <n v="103180"/>
    <s v="R2"/>
    <s v="LIBELA STROJNA"/>
    <s v="05.05"/>
    <s v="KOM"/>
    <n v="1"/>
    <n v="838.45"/>
    <n v="838.45"/>
    <n v="0"/>
    <n v="335.38000000000005"/>
    <x v="1"/>
  </r>
  <r>
    <n v="1"/>
    <s v="MJERNI UREĐAJI"/>
    <x v="2"/>
    <n v="103181"/>
    <s v="R2"/>
    <s v="MIKROMETAR DIG.0-25mm"/>
    <n v="12.06"/>
    <s v="KOM"/>
    <n v="1"/>
    <n v="3873.12"/>
    <n v="3873.12"/>
    <n v="0"/>
    <n v="1549.248"/>
    <x v="1"/>
  </r>
  <r>
    <n v="1"/>
    <s v="MJERNI UREĐAJI"/>
    <x v="2"/>
    <n v="103182"/>
    <s v="R2"/>
    <s v="OSCILOSKOP DIGIT. 64Xi"/>
    <s v="07.07"/>
    <s v="KOM"/>
    <n v="1"/>
    <n v="83018.87"/>
    <n v="83018.87"/>
    <n v="0"/>
    <n v="33207.548000000003"/>
    <x v="1"/>
  </r>
  <r>
    <n v="1"/>
    <s v="MJERNI UREĐAJI"/>
    <x v="2"/>
    <n v="103183"/>
    <s v="R2"/>
    <s v="BAZNA STANICA AKTIV.DS"/>
    <s v="08.07"/>
    <s v="KOM"/>
    <n v="1"/>
    <n v="2537.6"/>
    <n v="2537.6"/>
    <n v="0"/>
    <n v="1015.04"/>
    <x v="1"/>
  </r>
  <r>
    <n v="1"/>
    <s v="MJERNI UREĐAJI"/>
    <x v="2"/>
    <n v="103184"/>
    <s v="R2"/>
    <s v="MODUL MJERNI ZA RH I T"/>
    <s v="08.07"/>
    <s v="KOM"/>
    <n v="1"/>
    <n v="2684"/>
    <n v="2684"/>
    <n v="0"/>
    <n v="1073.6000000000001"/>
    <x v="1"/>
  </r>
  <r>
    <n v="1"/>
    <s v="MJERNI UREĐAJI"/>
    <x v="2"/>
    <n v="103185"/>
    <s v="R2"/>
    <s v="TERMOMETAR DIG.S IZMJENJI"/>
    <s v="08.07"/>
    <s v="KOM"/>
    <n v="1"/>
    <n v="2147.1999999999998"/>
    <n v="2147.1999999999998"/>
    <n v="0"/>
    <n v="858.88"/>
    <x v="1"/>
  </r>
  <r>
    <n v="1"/>
    <s v="MJERNI UREĐAJI"/>
    <x v="2"/>
    <n v="103188"/>
    <s v="R2"/>
    <s v="LINE DRIVER"/>
    <s v="04.08"/>
    <s v="KOM"/>
    <n v="1"/>
    <n v="31910.62"/>
    <n v="31910.62"/>
    <n v="0"/>
    <n v="12764.248"/>
    <x v="1"/>
  </r>
  <r>
    <n v="1"/>
    <s v="MJERNI UREĐAJI"/>
    <x v="2"/>
    <n v="103266"/>
    <s v="R2"/>
    <s v="UMJER.KOMORA ZA MIKROFONE"/>
    <n v="12.1"/>
    <n v="26"/>
    <n v="1"/>
    <n v="52778.77"/>
    <n v="52778.77"/>
    <n v="0"/>
    <n v="21111.508000000002"/>
    <x v="1"/>
  </r>
  <r>
    <n v="1"/>
    <s v="MJERNI UREĐAJI"/>
    <x v="2"/>
    <n v="103270"/>
    <s v="R2"/>
    <s v="MULTIMETAR KEITHLEY 2400"/>
    <s v="02.13"/>
    <s v="KOM"/>
    <n v="1"/>
    <n v="31248.03"/>
    <n v="24060.84"/>
    <n v="7187.19"/>
    <n v="12499.212"/>
    <x v="1"/>
  </r>
  <r>
    <n v="1"/>
    <s v="MJERNI UREĐAJI"/>
    <x v="2"/>
    <n v="103271"/>
    <s v="R2"/>
    <s v="HIDROFON PODVODNI SENZOR"/>
    <s v="01.15"/>
    <s v="KOM"/>
    <n v="1"/>
    <n v="16163.61"/>
    <n v="6196.05"/>
    <n v="9967.56"/>
    <n v="9967.56"/>
    <x v="0"/>
  </r>
  <r>
    <n v="1"/>
    <s v="MJERNI UREĐAJI"/>
    <x v="2"/>
    <n v="103397"/>
    <s v="R2"/>
    <s v="SENZOR ZA MJERENJE POMAKA"/>
    <s v="07.04"/>
    <s v="KOM"/>
    <n v="1"/>
    <n v="6144.36"/>
    <n v="6144.36"/>
    <n v="0"/>
    <n v="2457.7440000000001"/>
    <x v="1"/>
  </r>
  <r>
    <n v="1"/>
    <s v="MJERNI UREĐAJI"/>
    <x v="2"/>
    <n v="103542"/>
    <s v="R2"/>
    <s v="PUMPA UNIVERS.DELUX- PCTX8"/>
    <s v="06.04"/>
    <s v="KOM"/>
    <n v="1"/>
    <n v="43051.360000000001"/>
    <n v="43051.360000000001"/>
    <n v="0"/>
    <n v="17220.544000000002"/>
    <x v="1"/>
  </r>
  <r>
    <n v="1"/>
    <s v="MJERNI UREĐAJI"/>
    <x v="2"/>
    <n v="103543"/>
    <s v="R2"/>
    <s v="KALIBRATOR BIOS DEFENDER"/>
    <s v="06.07"/>
    <s v="KOM"/>
    <n v="1"/>
    <n v="38572.74"/>
    <n v="38572.74"/>
    <n v="0"/>
    <n v="15429.096"/>
    <x v="1"/>
  </r>
  <r>
    <n v="1"/>
    <s v="MJERNI UREĐAJI"/>
    <x v="2"/>
    <n v="103725"/>
    <s v="G9"/>
    <s v="GPS RUČNI GARMIN"/>
    <s v="07.15"/>
    <s v="KOM"/>
    <n v="1"/>
    <n v="1915.04"/>
    <n v="542.6"/>
    <n v="1372.44"/>
    <n v="1372.44"/>
    <x v="0"/>
  </r>
  <r>
    <n v="1"/>
    <s v="MJERNI UREĐAJI"/>
    <x v="2"/>
    <n v="103761"/>
    <s v="G9"/>
    <s v="GPS UREĐAJ FENIX 2"/>
    <n v="12.14"/>
    <s v="KOM"/>
    <n v="1"/>
    <n v="3550"/>
    <n v="1420"/>
    <n v="2130"/>
    <n v="2130"/>
    <x v="0"/>
  </r>
  <r>
    <n v="1"/>
    <s v="MJERNI UREĐAJI"/>
    <x v="2"/>
    <n v="103762"/>
    <s v="G9"/>
    <s v="GPSMAP UREĐAJ 64ST"/>
    <n v="12.14"/>
    <s v="KOM"/>
    <n v="1"/>
    <n v="3448.75"/>
    <n v="1379.5"/>
    <n v="2069.25"/>
    <n v="2069.25"/>
    <x v="0"/>
  </r>
  <r>
    <n v="1"/>
    <s v="MJERNI UREĐAJI"/>
    <x v="2"/>
    <n v="103763"/>
    <s v="G9"/>
    <s v="GPS MONTERRA EUROPE"/>
    <n v="12.14"/>
    <s v="KOM"/>
    <n v="1"/>
    <n v="5150"/>
    <n v="2060"/>
    <n v="3090"/>
    <n v="3090"/>
    <x v="0"/>
  </r>
  <r>
    <n v="1"/>
    <s v="MJERNI UREĐAJI"/>
    <x v="2"/>
    <n v="103790"/>
    <s v="G9"/>
    <s v="GPSMAP 62S"/>
    <s v="03.12"/>
    <s v="KOM"/>
    <n v="1"/>
    <n v="3352.5"/>
    <n v="3184.88"/>
    <n v="167.62"/>
    <n v="1341"/>
    <x v="1"/>
  </r>
  <r>
    <n v="1"/>
    <s v="MJERNI UREĐAJI"/>
    <x v="2"/>
    <n v="104117"/>
    <s v="G1"/>
    <s v="INST.ZA MJER.KONCENTRACIJ"/>
    <s v="08.15"/>
    <s v="KOM"/>
    <n v="1"/>
    <n v="55041.25"/>
    <n v="10703.27"/>
    <n v="44337.98"/>
    <n v="44337.98"/>
    <x v="0"/>
  </r>
  <r>
    <n v="1"/>
    <s v="MJERNI UREĐAJI"/>
    <x v="2"/>
    <n v="104170"/>
    <s v="G9"/>
    <s v="UREĐ.ZA ODREĐI.ČVRSTOĆE"/>
    <s v="05.04"/>
    <s v="KOM"/>
    <n v="1"/>
    <n v="5739.7"/>
    <n v="5739.7"/>
    <n v="0"/>
    <n v="2295.88"/>
    <x v="1"/>
  </r>
  <r>
    <n v="1"/>
    <s v="MJERNI UREĐAJI"/>
    <x v="2"/>
    <n v="104173"/>
    <s v="G9"/>
    <s v="UREĐ.ZA ODREĐI.ČVRSTOĆE"/>
    <s v="05.04"/>
    <s v="KOM"/>
    <n v="1"/>
    <n v="5315.57"/>
    <n v="5315.57"/>
    <n v="0"/>
    <n v="2126.2280000000001"/>
    <x v="1"/>
  </r>
  <r>
    <n v="1"/>
    <s v="MJERNI UREĐAJI"/>
    <x v="2"/>
    <n v="104190"/>
    <s v="G9"/>
    <s v="SUSTAV ZA PREC.POZICIONI."/>
    <n v="10.08"/>
    <s v="KOM"/>
    <n v="1"/>
    <n v="53683.86"/>
    <n v="53683.86"/>
    <n v="0"/>
    <n v="21473.544000000002"/>
    <x v="1"/>
  </r>
  <r>
    <n v="1"/>
    <s v="MJERNI UREĐAJI"/>
    <x v="2"/>
    <n v="104251"/>
    <s v="G9"/>
    <s v="MIKROSKOP POLAR.+KAMERA"/>
    <n v="11.05"/>
    <s v="KOM"/>
    <n v="1"/>
    <n v="152866"/>
    <n v="152866"/>
    <n v="0"/>
    <n v="61146.400000000001"/>
    <x v="1"/>
  </r>
  <r>
    <n v="1"/>
    <s v="MJERNI UREĐAJI"/>
    <x v="2"/>
    <n v="104392"/>
    <s v="G9"/>
    <s v="HIDROMETRIJSKO KRILO"/>
    <s v="07.15"/>
    <s v="KOM"/>
    <n v="1"/>
    <n v="25995.599999999999"/>
    <n v="7365.42"/>
    <n v="18630.18"/>
    <n v="18630.18"/>
    <x v="0"/>
  </r>
  <r>
    <n v="1"/>
    <s v="MJERNI UREĐAJI"/>
    <x v="2"/>
    <n v="104393"/>
    <s v="G9"/>
    <s v="GPS RUČNI GARMIN"/>
    <s v="07.15"/>
    <s v="KOM"/>
    <n v="1"/>
    <n v="1915.04"/>
    <n v="542.6"/>
    <n v="1372.44"/>
    <n v="1372.44"/>
    <x v="0"/>
  </r>
  <r>
    <n v="1"/>
    <s v="MJERNI UREĐAJI"/>
    <x v="2"/>
    <n v="104417"/>
    <s v="G9"/>
    <s v="JAKOBOV ŠTAP"/>
    <s v="04.09"/>
    <s v="KOM"/>
    <n v="1"/>
    <n v="2950.23"/>
    <n v="2950.23"/>
    <n v="0"/>
    <n v="1180.0920000000001"/>
    <x v="1"/>
  </r>
  <r>
    <n v="1"/>
    <s v="MJERNI UREĐAJI"/>
    <x v="2"/>
    <n v="104421"/>
    <s v="G9"/>
    <s v="STANICA MOBILNA GIS"/>
    <s v="06.07"/>
    <s v="KOM"/>
    <n v="1"/>
    <n v="17018.7"/>
    <n v="17018.7"/>
    <n v="0"/>
    <n v="6807.4800000000005"/>
    <x v="1"/>
  </r>
  <r>
    <n v="1"/>
    <s v="MJERNI UREĐAJI"/>
    <x v="2"/>
    <n v="104422"/>
    <s v="G9"/>
    <s v="SUSTAV ZA PREC.POZICIONI."/>
    <s v="06.07"/>
    <s v="KOM"/>
    <n v="1"/>
    <n v="57427.95"/>
    <n v="57427.95"/>
    <n v="0"/>
    <n v="22971.18"/>
    <x v="1"/>
  </r>
  <r>
    <n v="1"/>
    <s v="MJERNI UREĐAJI"/>
    <x v="2"/>
    <n v="104430"/>
    <s v="G9"/>
    <s v="UREĐAJ GPSZA NAVIGACIJU"/>
    <s v="03.04"/>
    <s v="KOM"/>
    <n v="1"/>
    <n v="7640.86"/>
    <n v="7640.86"/>
    <n v="0"/>
    <n v="3056.3440000000001"/>
    <x v="1"/>
  </r>
  <r>
    <n v="1"/>
    <s v="MJERNI UREĐAJI"/>
    <x v="2"/>
    <n v="104459"/>
    <s v="G9"/>
    <s v="BAZNA STANICA ONS-BASE- U4"/>
    <s v="04.15"/>
    <s v="KOM"/>
    <n v="1"/>
    <n v="1112.45"/>
    <n v="370.82"/>
    <n v="741.63"/>
    <n v="741.63"/>
    <x v="0"/>
  </r>
  <r>
    <n v="1"/>
    <s v="MJERNI UREĐAJI"/>
    <x v="2"/>
    <n v="104460"/>
    <s v="G9"/>
    <s v="LOGER ONS-U20-001-01"/>
    <s v="04.15"/>
    <s v="KOM"/>
    <n v="1"/>
    <n v="4601.82"/>
    <n v="1533.94"/>
    <n v="3067.88"/>
    <n v="3067.88"/>
    <x v="0"/>
  </r>
  <r>
    <n v="1"/>
    <s v="MJERNI UREĐAJI"/>
    <x v="2"/>
    <n v="104461"/>
    <s v="G9"/>
    <s v="LOGER ONS-U20-001-01"/>
    <s v="04.15"/>
    <s v="KOM"/>
    <n v="1"/>
    <n v="4601.82"/>
    <n v="1533.94"/>
    <n v="3067.88"/>
    <n v="3067.88"/>
    <x v="0"/>
  </r>
  <r>
    <n v="1"/>
    <s v="MJERNI UREĐAJI"/>
    <x v="2"/>
    <n v="104462"/>
    <s v="G9"/>
    <s v="LOGER ONS-U20-001-01"/>
    <s v="04.15"/>
    <s v="KOM"/>
    <n v="1"/>
    <n v="4601.82"/>
    <n v="1533.94"/>
    <n v="3067.88"/>
    <n v="3067.88"/>
    <x v="0"/>
  </r>
  <r>
    <n v="1"/>
    <s v="MJERNI UREĐAJI"/>
    <x v="2"/>
    <n v="104463"/>
    <s v="G9"/>
    <s v="LOGER ONS-U20-001-01"/>
    <s v="04.15"/>
    <s v="KOM"/>
    <n v="1"/>
    <n v="4601.82"/>
    <n v="1533.94"/>
    <n v="3067.88"/>
    <n v="3067.88"/>
    <x v="0"/>
  </r>
  <r>
    <n v="1"/>
    <s v="MJERNI UREĐAJI"/>
    <x v="2"/>
    <n v="104464"/>
    <s v="G9"/>
    <s v="LOGER ONS-U20-001-01"/>
    <s v="04.15"/>
    <s v="KOM"/>
    <n v="1"/>
    <n v="4601.82"/>
    <n v="1533.94"/>
    <n v="3067.88"/>
    <n v="3067.88"/>
    <x v="0"/>
  </r>
  <r>
    <n v="1"/>
    <s v="MJERNI UREĐAJI"/>
    <x v="2"/>
    <n v="104465"/>
    <s v="G9"/>
    <s v="LOGER ONS-U20-001-01"/>
    <s v="04.15"/>
    <s v="KOM"/>
    <n v="1"/>
    <n v="4601.82"/>
    <n v="1533.94"/>
    <n v="3067.88"/>
    <n v="3067.88"/>
    <x v="0"/>
  </r>
  <r>
    <n v="1"/>
    <s v="MJERNI UREĐAJI"/>
    <x v="2"/>
    <n v="104466"/>
    <s v="G9"/>
    <s v="LOGER ONS-U20-001-01"/>
    <s v="04.15"/>
    <s v="KOM"/>
    <n v="1"/>
    <n v="4601.82"/>
    <n v="1533.94"/>
    <n v="3067.88"/>
    <n v="3067.88"/>
    <x v="0"/>
  </r>
  <r>
    <n v="1"/>
    <s v="MJERNI UREĐAJI"/>
    <x v="2"/>
    <n v="104467"/>
    <s v="G9"/>
    <s v="LOGER ONS-U20-001-01"/>
    <s v="04.15"/>
    <s v="KOM"/>
    <n v="1"/>
    <n v="4601.82"/>
    <n v="1533.94"/>
    <n v="3067.88"/>
    <n v="3067.88"/>
    <x v="0"/>
  </r>
  <r>
    <n v="1"/>
    <s v="MJERNI UREĐAJI"/>
    <x v="2"/>
    <n v="104468"/>
    <s v="G9"/>
    <s v="LOGER ONS-U20-001-01"/>
    <s v="04.15"/>
    <s v="KOM"/>
    <n v="1"/>
    <n v="4601.82"/>
    <n v="1533.94"/>
    <n v="3067.88"/>
    <n v="3067.88"/>
    <x v="0"/>
  </r>
  <r>
    <n v="1"/>
    <s v="MJERNI UREĐAJI"/>
    <x v="2"/>
    <n v="104469"/>
    <s v="G9"/>
    <s v="LOGER ONS-U20-001-01"/>
    <s v="04.15"/>
    <s v="KOM"/>
    <n v="1"/>
    <n v="4601.82"/>
    <n v="1533.94"/>
    <n v="3067.88"/>
    <n v="3067.88"/>
    <x v="0"/>
  </r>
  <r>
    <n v="1"/>
    <s v="MJERNI UREĐAJI"/>
    <x v="2"/>
    <n v="104470"/>
    <s v="G9"/>
    <s v="LOGER ONS-U20-001-01"/>
    <s v="04.15"/>
    <s v="KOM"/>
    <n v="1"/>
    <n v="4601.82"/>
    <n v="1533.94"/>
    <n v="3067.88"/>
    <n v="3067.88"/>
    <x v="0"/>
  </r>
  <r>
    <n v="1"/>
    <s v="MJERNI UREĐAJI"/>
    <x v="2"/>
    <n v="104471"/>
    <s v="G9"/>
    <s v="LOGER ONS-U20-001-01"/>
    <s v="04.15"/>
    <s v="KOM"/>
    <n v="1"/>
    <n v="4601.82"/>
    <n v="1533.94"/>
    <n v="3067.88"/>
    <n v="3067.88"/>
    <x v="0"/>
  </r>
  <r>
    <n v="1"/>
    <s v="MJERNI UREĐAJI"/>
    <x v="2"/>
    <n v="104472"/>
    <s v="G9"/>
    <s v="LOGER ONS-U20-001-01"/>
    <s v="04.15"/>
    <s v="KOM"/>
    <n v="1"/>
    <n v="4601.82"/>
    <n v="1533.94"/>
    <n v="3067.88"/>
    <n v="3067.88"/>
    <x v="0"/>
  </r>
  <r>
    <n v="1"/>
    <s v="MJERNI UREĐAJI"/>
    <x v="2"/>
    <n v="104473"/>
    <s v="G9"/>
    <s v="LOGER ONS-U20-001-01"/>
    <s v="04.15"/>
    <s v="KOM"/>
    <n v="1"/>
    <n v="4601.82"/>
    <n v="1533.94"/>
    <n v="3067.88"/>
    <n v="3067.88"/>
    <x v="0"/>
  </r>
  <r>
    <n v="1"/>
    <s v="MJERNI UREĐAJI"/>
    <x v="2"/>
    <n v="104474"/>
    <s v="G9"/>
    <s v="LOGER ONS-U20-001-01"/>
    <s v="04.15"/>
    <s v="KOM"/>
    <n v="1"/>
    <n v="4603"/>
    <n v="1534.33"/>
    <n v="3068.67"/>
    <n v="3068.67"/>
    <x v="0"/>
  </r>
  <r>
    <n v="1"/>
    <s v="MJERNI UREĐAJI"/>
    <x v="2"/>
    <n v="104477"/>
    <s v="G9"/>
    <s v="LOGER TRMC-5"/>
    <s v="05.11"/>
    <s v="KOM"/>
    <n v="1"/>
    <n v="14842.92"/>
    <n v="14842.92"/>
    <n v="0"/>
    <n v="5937.1680000000006"/>
    <x v="1"/>
  </r>
  <r>
    <n v="1"/>
    <s v="MJERNI UREĐAJI"/>
    <x v="2"/>
    <n v="104478"/>
    <s v="G9"/>
    <s v="LOGER TRMC-5"/>
    <s v="05.11"/>
    <s v="KOM"/>
    <n v="1"/>
    <n v="17837.93"/>
    <n v="17837.93"/>
    <n v="0"/>
    <n v="7135.1720000000005"/>
    <x v="1"/>
  </r>
  <r>
    <n v="1"/>
    <s v="MJERNI UREĐAJI"/>
    <x v="2"/>
    <n v="104479"/>
    <s v="G9"/>
    <s v="FLUOROMETAR FL-24"/>
    <s v="05.11"/>
    <s v="KOM"/>
    <n v="1"/>
    <n v="37784.82"/>
    <n v="37784.82"/>
    <n v="0"/>
    <n v="15113.928"/>
    <x v="1"/>
  </r>
  <r>
    <n v="1"/>
    <s v="MJERNI UREĐAJI"/>
    <x v="2"/>
    <n v="104480"/>
    <s v="G9"/>
    <s v="FLUOROMETAR FL-24"/>
    <s v="05.11"/>
    <s v="KOM"/>
    <n v="1"/>
    <n v="41809.69"/>
    <n v="41809.69"/>
    <n v="0"/>
    <n v="16723.876"/>
    <x v="1"/>
  </r>
  <r>
    <n v="1"/>
    <s v="MJERNI UREĐAJI"/>
    <x v="2"/>
    <n v="104481"/>
    <s v="G9"/>
    <s v="SONDA ZA TENZIOMETRE TB25"/>
    <s v="04.11"/>
    <s v="KOM"/>
    <n v="1"/>
    <n v="9349.3700000000008"/>
    <n v="9349.3700000000008"/>
    <n v="0"/>
    <n v="3739.7480000000005"/>
    <x v="1"/>
  </r>
  <r>
    <n v="1"/>
    <s v="MJERNI UREĐAJI"/>
    <x v="2"/>
    <n v="104482"/>
    <s v="G9"/>
    <s v="SONDA ELEKTRODE ZA ELEKTR"/>
    <s v="04.11"/>
    <s v="KOM"/>
    <n v="1"/>
    <n v="3984.77"/>
    <n v="3984.77"/>
    <n v="0"/>
    <n v="1593.9080000000001"/>
    <x v="1"/>
  </r>
  <r>
    <n v="1"/>
    <s v="MJERNI UREĐAJI"/>
    <x v="2"/>
    <n v="104483"/>
    <s v="G9"/>
    <s v="SONDA ELEKTRODE ZA"/>
    <s v="04.11"/>
    <s v="KOM"/>
    <n v="1"/>
    <n v="3984.78"/>
    <n v="3984.78"/>
    <n v="0"/>
    <n v="1593.9120000000003"/>
    <x v="1"/>
  </r>
  <r>
    <n v="1"/>
    <s v="MJERNI UREĐAJI"/>
    <x v="2"/>
    <n v="104484"/>
    <s v="G9"/>
    <s v="MREŽNI MODUL ZA IMO LMN-1"/>
    <s v="04.11"/>
    <s v="KOM"/>
    <n v="1"/>
    <n v="5907.35"/>
    <n v="5907.35"/>
    <n v="0"/>
    <n v="2362.94"/>
    <x v="1"/>
  </r>
  <r>
    <n v="1"/>
    <s v="MJERNI UREĐAJI"/>
    <x v="2"/>
    <n v="104485"/>
    <s v="G9"/>
    <s v="MREŽNI MODUL ZA IMO LMN-1"/>
    <s v="04.11"/>
    <s v="KOM"/>
    <n v="1"/>
    <n v="5907.35"/>
    <n v="5907.35"/>
    <n v="0"/>
    <n v="2362.94"/>
    <x v="1"/>
  </r>
  <r>
    <n v="1"/>
    <s v="MJERNI UREĐAJI"/>
    <x v="2"/>
    <n v="104487"/>
    <s v="G9"/>
    <s v="TENZIOMETAR SM-TENS2D"/>
    <s v="04.11"/>
    <s v="KOM"/>
    <n v="1"/>
    <n v="3041.07"/>
    <n v="3041.07"/>
    <n v="0"/>
    <n v="1216.4280000000001"/>
    <x v="1"/>
  </r>
  <r>
    <n v="1"/>
    <s v="MJERNI UREĐAJI"/>
    <x v="2"/>
    <n v="104488"/>
    <s v="G9"/>
    <s v="TENZIOMETAR SM-TENS2D"/>
    <s v="04.11"/>
    <s v="KOM"/>
    <n v="1"/>
    <n v="3041.07"/>
    <n v="3041.07"/>
    <n v="0"/>
    <n v="1216.4280000000001"/>
    <x v="1"/>
  </r>
  <r>
    <n v="1"/>
    <s v="MJERNI UREĐAJI"/>
    <x v="2"/>
    <n v="104489"/>
    <s v="G9"/>
    <s v="TENZIOMETAR UMS T4e- 120cm"/>
    <s v="04.11"/>
    <s v="KOM"/>
    <n v="1"/>
    <n v="3392.18"/>
    <n v="3392.18"/>
    <n v="0"/>
    <n v="1356.8720000000001"/>
    <x v="1"/>
  </r>
  <r>
    <n v="1"/>
    <s v="MJERNI UREĐAJI"/>
    <x v="2"/>
    <n v="104490"/>
    <s v="G9"/>
    <s v="TENZIOMETAR UMS T4e- 120cm"/>
    <s v="04.11"/>
    <s v="KOM"/>
    <n v="1"/>
    <n v="3392.18"/>
    <n v="3392.18"/>
    <n v="0"/>
    <n v="1356.8720000000001"/>
    <x v="1"/>
  </r>
  <r>
    <n v="1"/>
    <s v="MJERNI UREĐAJI"/>
    <x v="2"/>
    <n v="104491"/>
    <s v="G9"/>
    <s v="PUMPA VAKUM SA TLAKOMJERO"/>
    <s v="04.11"/>
    <s v="KOM"/>
    <n v="1"/>
    <n v="715.11"/>
    <n v="715.11"/>
    <n v="0"/>
    <n v="286.04400000000004"/>
    <x v="1"/>
  </r>
  <r>
    <n v="1"/>
    <s v="MJERNI UREĐAJI"/>
    <x v="2"/>
    <n v="104492"/>
    <s v="G9"/>
    <s v="SET ZA UZORKOV.VODENE OTO"/>
    <s v="04.11"/>
    <s v="KOM"/>
    <n v="1"/>
    <n v="4229.83"/>
    <n v="4229.83"/>
    <n v="0"/>
    <n v="1691.932"/>
    <x v="1"/>
  </r>
  <r>
    <n v="1"/>
    <s v="MJERNI UREĐAJI"/>
    <x v="2"/>
    <n v="104493"/>
    <s v="G9"/>
    <s v="SET ZA UZORKOV.VODENE OTO"/>
    <s v="04.11"/>
    <s v="KOM"/>
    <n v="1"/>
    <n v="4229.83"/>
    <n v="4229.83"/>
    <n v="0"/>
    <n v="1691.932"/>
    <x v="1"/>
  </r>
  <r>
    <n v="1"/>
    <s v="MJERNI UREĐAJI"/>
    <x v="2"/>
    <n v="104494"/>
    <s v="G9"/>
    <s v="SET ZA UZORKOV.VODENE OTO"/>
    <s v="04.11"/>
    <s v="KOM"/>
    <n v="1"/>
    <n v="4229.83"/>
    <n v="4229.83"/>
    <n v="0"/>
    <n v="1691.932"/>
    <x v="1"/>
  </r>
  <r>
    <n v="1"/>
    <s v="MJERNI UREĐAJI"/>
    <x v="2"/>
    <n v="104495"/>
    <s v="G9"/>
    <s v="SET ZA UZORKOV.VODENE OTO"/>
    <s v="04.11"/>
    <s v="KOM"/>
    <n v="1"/>
    <n v="4229.83"/>
    <n v="4229.83"/>
    <n v="0"/>
    <n v="1691.932"/>
    <x v="1"/>
  </r>
  <r>
    <n v="1"/>
    <s v="MJERNI UREĐAJI"/>
    <x v="2"/>
    <n v="104496"/>
    <s v="G9"/>
    <s v="OPRE.ZA MJER.HIDRAULIČKE"/>
    <s v="04.11"/>
    <s v="KOM"/>
    <n v="1"/>
    <n v="13824.62"/>
    <n v="13824.62"/>
    <n v="0"/>
    <n v="5529.8480000000009"/>
    <x v="1"/>
  </r>
  <r>
    <n v="1"/>
    <s v="MJERNI UREĐAJI"/>
    <x v="2"/>
    <n v="104497"/>
    <s v="G9"/>
    <s v="LOGER-MJER.ELEKTRIČNE VOD"/>
    <s v="01.11"/>
    <s v="KOM"/>
    <n v="1"/>
    <n v="5044.92"/>
    <n v="5044.92"/>
    <n v="0"/>
    <n v="2017.9680000000001"/>
    <x v="1"/>
  </r>
  <r>
    <n v="1"/>
    <s v="MJERNI UREĐAJI"/>
    <x v="2"/>
    <n v="104498"/>
    <s v="G9"/>
    <s v="LOGER-MJER.ELEKTRIČNE VOD"/>
    <s v="01.11"/>
    <s v="KOM"/>
    <n v="1"/>
    <n v="5044.92"/>
    <n v="5044.92"/>
    <n v="0"/>
    <n v="2017.9680000000001"/>
    <x v="1"/>
  </r>
  <r>
    <n v="1"/>
    <s v="MJERNI UREĐAJI"/>
    <x v="2"/>
    <n v="104499"/>
    <s v="G9"/>
    <s v="LOGER-MJER.RAZINE PODZEMN"/>
    <s v="01.11"/>
    <s v="KOM"/>
    <n v="1"/>
    <n v="4054.87"/>
    <n v="4054.87"/>
    <n v="0"/>
    <n v="1621.9480000000001"/>
    <x v="1"/>
  </r>
  <r>
    <n v="1"/>
    <s v="MJERNI UREĐAJI"/>
    <x v="2"/>
    <n v="104500"/>
    <s v="G9"/>
    <s v="LOGER-MJER.RAZINE PODZEMN"/>
    <s v="01.11"/>
    <s v="KOM"/>
    <n v="1"/>
    <n v="4054.87"/>
    <n v="4054.87"/>
    <n v="0"/>
    <n v="1621.9480000000001"/>
    <x v="1"/>
  </r>
  <r>
    <n v="1"/>
    <s v="MJERNI UREĐAJI"/>
    <x v="2"/>
    <n v="104501"/>
    <s v="G9"/>
    <s v="LOGER-MJER.RAZINE PODZEMN"/>
    <s v="01.11"/>
    <s v="KOM"/>
    <n v="1"/>
    <n v="4054.87"/>
    <n v="4054.87"/>
    <n v="0"/>
    <n v="1621.9480000000001"/>
    <x v="1"/>
  </r>
  <r>
    <n v="1"/>
    <s v="MJERNI UREĐAJI"/>
    <x v="2"/>
    <n v="104502"/>
    <s v="G9"/>
    <s v="LOGER-MJER.RAZINE PODZEMN"/>
    <s v="01.11"/>
    <s v="KOM"/>
    <n v="1"/>
    <n v="4054.87"/>
    <n v="4054.87"/>
    <n v="0"/>
    <n v="1621.9480000000001"/>
    <x v="1"/>
  </r>
  <r>
    <n v="1"/>
    <s v="MJERNI UREĐAJI"/>
    <x v="2"/>
    <n v="104503"/>
    <s v="G9"/>
    <s v="LOGER-MJER.RAZINE PODZEMN"/>
    <s v="01.11"/>
    <s v="KOM"/>
    <n v="1"/>
    <n v="4054.87"/>
    <n v="4054.87"/>
    <n v="0"/>
    <n v="1621.9480000000001"/>
    <x v="1"/>
  </r>
  <r>
    <n v="1"/>
    <s v="MJERNI UREĐAJI"/>
    <x v="2"/>
    <n v="104504"/>
    <s v="G9"/>
    <s v="LOGER-MJER.RAZINE PODZEMN"/>
    <s v="01.11"/>
    <s v="KOM"/>
    <n v="1"/>
    <n v="4054.87"/>
    <n v="4054.87"/>
    <n v="0"/>
    <n v="1621.9480000000001"/>
    <x v="1"/>
  </r>
  <r>
    <n v="1"/>
    <s v="MJERNI UREĐAJI"/>
    <x v="2"/>
    <n v="104505"/>
    <s v="G9"/>
    <s v="LOGER-MJER.RAZINE PODZEMN"/>
    <s v="01.11"/>
    <s v="KOM"/>
    <n v="1"/>
    <n v="4054.87"/>
    <n v="4054.87"/>
    <n v="0"/>
    <n v="1621.9480000000001"/>
    <x v="1"/>
  </r>
  <r>
    <n v="1"/>
    <s v="MJERNI UREĐAJI"/>
    <x v="2"/>
    <n v="104506"/>
    <s v="G9"/>
    <s v="LOGER-MJER.RAZINE PODZEMN"/>
    <s v="01.11"/>
    <s v="KOM"/>
    <n v="1"/>
    <n v="4054.87"/>
    <n v="4054.87"/>
    <n v="0"/>
    <n v="1621.9480000000001"/>
    <x v="1"/>
  </r>
  <r>
    <n v="1"/>
    <s v="MJERNI UREĐAJI"/>
    <x v="2"/>
    <n v="104507"/>
    <s v="G9"/>
    <s v="LOGER-MJER.RAZINE PODZEMN"/>
    <s v="01.11"/>
    <s v="KOM"/>
    <n v="1"/>
    <n v="4054.87"/>
    <n v="4054.87"/>
    <n v="0"/>
    <n v="1621.9480000000001"/>
    <x v="1"/>
  </r>
  <r>
    <n v="1"/>
    <s v="MJERNI UREĐAJI"/>
    <x v="2"/>
    <n v="104508"/>
    <s v="G9"/>
    <s v="LOGER-MJER.RAZINE PODZEMN"/>
    <s v="01.11"/>
    <s v="KOM"/>
    <n v="1"/>
    <n v="4054.87"/>
    <n v="4054.87"/>
    <n v="0"/>
    <n v="1621.9480000000001"/>
    <x v="1"/>
  </r>
  <r>
    <n v="1"/>
    <s v="MJERNI UREĐAJI"/>
    <x v="2"/>
    <n v="104509"/>
    <s v="G9"/>
    <s v="LOGER-MJER.RAZINE PODZEMN"/>
    <s v="01.11"/>
    <s v="KOM"/>
    <n v="1"/>
    <n v="4054.87"/>
    <n v="4054.87"/>
    <n v="0"/>
    <n v="1621.9480000000001"/>
    <x v="1"/>
  </r>
  <r>
    <n v="1"/>
    <s v="MJERNI UREĐAJI"/>
    <x v="2"/>
    <n v="104510"/>
    <s v="G9"/>
    <s v="LOGER-MJER.RAZINE PODZEMN"/>
    <s v="01.11"/>
    <s v="KOM"/>
    <n v="1"/>
    <n v="2768.14"/>
    <n v="2768.14"/>
    <n v="0"/>
    <n v="1107.2560000000001"/>
    <x v="1"/>
  </r>
  <r>
    <n v="1"/>
    <s v="MJERNI UREĐAJI"/>
    <x v="2"/>
    <n v="104511"/>
    <s v="G9"/>
    <s v="BAZNA STANICA ZA LOGER"/>
    <s v="01.11"/>
    <s v="KOM"/>
    <n v="1"/>
    <n v="1384.08"/>
    <n v="1384.08"/>
    <n v="0"/>
    <n v="553.63199999999995"/>
    <x v="1"/>
  </r>
  <r>
    <n v="1"/>
    <s v="MJERNI UREĐAJI"/>
    <x v="2"/>
    <n v="104512"/>
    <s v="G9"/>
    <s v="UREĐAJ GPS Garmini 60CSx"/>
    <n v="12.08"/>
    <s v="KOM"/>
    <n v="1"/>
    <n v="3672.9"/>
    <n v="3672.9"/>
    <n v="0"/>
    <n v="1469.16"/>
    <x v="1"/>
  </r>
  <r>
    <n v="1"/>
    <s v="MJERNI UREĐAJI"/>
    <x v="2"/>
    <n v="104513"/>
    <s v="G9"/>
    <s v="UREĐ.ZA REGISTRACIJU PRIR"/>
    <n v="12.07"/>
    <s v="KOM"/>
    <n v="1"/>
    <n v="39231.360000000001"/>
    <n v="39231.360000000001"/>
    <n v="0"/>
    <n v="15692.544000000002"/>
    <x v="1"/>
  </r>
  <r>
    <n v="1"/>
    <s v="MJERNI UREĐAJI"/>
    <x v="2"/>
    <n v="104570"/>
    <s v="G9"/>
    <s v="UREĐ.ZA MJERENJE TVRDOČE"/>
    <n v="12.07"/>
    <s v="KOM"/>
    <n v="1"/>
    <n v="47088.1"/>
    <n v="47088.1"/>
    <n v="0"/>
    <n v="18835.240000000002"/>
    <x v="1"/>
  </r>
  <r>
    <n v="1"/>
    <s v="MJERNI UREĐAJI"/>
    <x v="2"/>
    <n v="104572"/>
    <s v="G9"/>
    <s v="TURBIDIMETAR EPA"/>
    <s v="08.13"/>
    <s v="KOM"/>
    <n v="1"/>
    <n v="7942.85"/>
    <n v="5295.23"/>
    <n v="2647.62"/>
    <n v="3177.1400000000003"/>
    <x v="1"/>
  </r>
  <r>
    <n v="1"/>
    <s v="MJERNI UREĐAJI"/>
    <x v="2"/>
    <n v="104574"/>
    <s v="G9"/>
    <s v="MJER.RAZINE PODZEMNE"/>
    <s v="07.15"/>
    <s v="KOM"/>
    <n v="1"/>
    <n v="2954.27"/>
    <n v="837.04"/>
    <n v="2117.23"/>
    <n v="2117.23"/>
    <x v="0"/>
  </r>
  <r>
    <n v="1"/>
    <s v="MJERNI UREĐAJI"/>
    <x v="2"/>
    <n v="104575"/>
    <s v="G9"/>
    <s v="MJER.RAZINE PODZEMNE"/>
    <s v="07.15"/>
    <s v="KOM"/>
    <n v="1"/>
    <n v="2954.27"/>
    <n v="837.04"/>
    <n v="2117.23"/>
    <n v="2117.23"/>
    <x v="0"/>
  </r>
  <r>
    <n v="1"/>
    <s v="MJERNI UREĐAJI"/>
    <x v="2"/>
    <n v="104602"/>
    <s v="G9"/>
    <s v="GPS MAP 62"/>
    <s v="06.12"/>
    <s v="KOM"/>
    <n v="1"/>
    <n v="2444.1"/>
    <n v="2199.69"/>
    <n v="244.41"/>
    <n v="977.64"/>
    <x v="1"/>
  </r>
  <r>
    <n v="1"/>
    <s v="MJERNI UREĐAJI"/>
    <x v="2"/>
    <n v="104606"/>
    <s v="G9"/>
    <s v="UREĐAJ GPS MAP 60CSX"/>
    <n v="10.09"/>
    <s v="KOM"/>
    <n v="1"/>
    <n v="2873.34"/>
    <n v="2873.34"/>
    <n v="0"/>
    <n v="1149.336"/>
    <x v="1"/>
  </r>
  <r>
    <n v="1"/>
    <s v="MJERNI UREĐAJI"/>
    <x v="2"/>
    <n v="104607"/>
    <s v="G9"/>
    <s v="SUSTAV ZA PREC.POZICIONI."/>
    <n v="10.07"/>
    <s v="KOM"/>
    <n v="1"/>
    <n v="53683.86"/>
    <n v="53683.86"/>
    <n v="0"/>
    <n v="21473.544000000002"/>
    <x v="1"/>
  </r>
  <r>
    <n v="1"/>
    <s v="MJERNI UREĐAJI"/>
    <x v="2"/>
    <n v="104641"/>
    <s v="G9"/>
    <s v="MJERAČ RAZ.PODZ.VODE MRV-"/>
    <s v="01.08"/>
    <s v="KOM"/>
    <n v="1"/>
    <n v="5148.3999999999996"/>
    <n v="5148.3999999999996"/>
    <n v="0"/>
    <n v="2059.36"/>
    <x v="1"/>
  </r>
  <r>
    <n v="1"/>
    <s v="MJERNI UREĐAJI"/>
    <x v="2"/>
    <n v="104642"/>
    <s v="G9"/>
    <s v="MJER.RAZ.PODZ.VODE WLM- 50"/>
    <s v="09.06"/>
    <s v="KOM"/>
    <n v="1"/>
    <n v="2842.6"/>
    <n v="2842.6"/>
    <n v="0"/>
    <n v="1137.04"/>
    <x v="1"/>
  </r>
  <r>
    <n v="1"/>
    <s v="MJERNI UREĐAJI"/>
    <x v="2"/>
    <n v="104643"/>
    <s v="G9"/>
    <s v="MJER.RAZ.PODZ.VODE WLM- 50"/>
    <s v="09.06"/>
    <s v="KOM"/>
    <n v="1"/>
    <n v="2842.6"/>
    <n v="2842.6"/>
    <n v="0"/>
    <n v="1137.04"/>
    <x v="1"/>
  </r>
  <r>
    <n v="1"/>
    <s v="MJERNI UREĐAJI"/>
    <x v="2"/>
    <n v="105011"/>
    <s v="G1"/>
    <s v="MIKROSK.STEREO LUPA LEICA"/>
    <s v="01.06"/>
    <s v="KOM"/>
    <n v="1"/>
    <n v="46360"/>
    <n v="46360"/>
    <n v="0"/>
    <n v="18544"/>
    <x v="1"/>
  </r>
  <r>
    <n v="1"/>
    <s v="MJERNI UREĐAJI"/>
    <x v="2"/>
    <n v="105018"/>
    <s v="G1"/>
    <s v="SENZOR VLAGE INTEGRIRANI"/>
    <s v="04.11"/>
    <s v="KOM"/>
    <n v="1"/>
    <n v="16876"/>
    <n v="16876"/>
    <n v="0"/>
    <n v="6750.4000000000005"/>
    <x v="1"/>
  </r>
  <r>
    <n v="1"/>
    <s v="MJERNI UREĐAJI"/>
    <x v="2"/>
    <n v="105025"/>
    <s v="G1"/>
    <s v="UREĐAJ GPS GARMINI GPSMAP"/>
    <s v="04.06"/>
    <s v="KOM"/>
    <n v="1"/>
    <n v="4694.8599999999997"/>
    <n v="4694.8599999999997"/>
    <n v="0"/>
    <n v="1877.944"/>
    <x v="1"/>
  </r>
  <r>
    <n v="1"/>
    <s v="MJERNI UREĐAJI"/>
    <x v="2"/>
    <n v="105066"/>
    <s v="G1"/>
    <s v="INST.KARBONATNA BOMBA"/>
    <s v="04.09"/>
    <s v="KOM"/>
    <n v="1"/>
    <n v="2224.87"/>
    <n v="2224.87"/>
    <n v="0"/>
    <n v="889.94799999999998"/>
    <x v="1"/>
  </r>
  <r>
    <n v="1"/>
    <s v="MJERNI UREĐAJI"/>
    <x v="2"/>
    <n v="105111"/>
    <s v="G1"/>
    <s v="UZORKIVAČ SA FUTROLOM"/>
    <s v="03.10"/>
    <s v="KOM"/>
    <n v="1"/>
    <n v="17510"/>
    <n v="17510"/>
    <n v="0"/>
    <n v="7004"/>
    <x v="1"/>
  </r>
  <r>
    <n v="1"/>
    <s v="MJERNI UREĐAJI"/>
    <x v="2"/>
    <n v="105116"/>
    <s v="G9"/>
    <s v="KOMPLET ZA NADOPUNU BKT-"/>
    <s v="04.11"/>
    <s v="KOM"/>
    <n v="1"/>
    <n v="2414.2199999999998"/>
    <n v="2414.2199999999998"/>
    <n v="0"/>
    <n v="965.68799999999999"/>
    <x v="1"/>
  </r>
  <r>
    <n v="1"/>
    <s v="MJERNI UREĐAJI"/>
    <x v="2"/>
    <n v="105118"/>
    <s v="G1"/>
    <s v="MULTIMETAR MULTI 340i"/>
    <s v="01.09"/>
    <s v="KOM"/>
    <n v="1"/>
    <n v="20081.689999999999"/>
    <n v="20081.689999999999"/>
    <n v="0"/>
    <n v="8032.6759999999995"/>
    <x v="1"/>
  </r>
  <r>
    <n v="1"/>
    <s v="MJERNI UREĐAJI"/>
    <x v="2"/>
    <n v="105119"/>
    <s v="G1"/>
    <s v="pH METAR SenTix 41"/>
    <s v="07.02"/>
    <s v="KOM"/>
    <n v="1"/>
    <n v="2200"/>
    <n v="2200"/>
    <n v="0"/>
    <n v="880"/>
    <x v="1"/>
  </r>
  <r>
    <n v="1"/>
    <s v="MJERNI UREĐAJI"/>
    <x v="2"/>
    <n v="105120"/>
    <s v="G1"/>
    <s v="KONDUKTOMETAR 3110"/>
    <s v="06.14"/>
    <s v="KOM"/>
    <n v="1"/>
    <n v="5500"/>
    <n v="2750"/>
    <n v="2750"/>
    <n v="2750"/>
    <x v="0"/>
  </r>
  <r>
    <n v="1"/>
    <s v="MJERNI UREĐAJI"/>
    <x v="2"/>
    <n v="105121"/>
    <s v="G1"/>
    <s v="EPA TURBIDIMETAR ZA MJERE"/>
    <s v="04.15"/>
    <s v="KOM"/>
    <n v="1"/>
    <n v="5414.06"/>
    <n v="1804.68"/>
    <n v="3609.38"/>
    <n v="3609.38"/>
    <x v="0"/>
  </r>
  <r>
    <n v="1"/>
    <s v="MJERNI UREĐAJI"/>
    <x v="2"/>
    <n v="105122"/>
    <s v="G1"/>
    <s v="INST.ZA PROSPEKCIJU ZLATA"/>
    <s v="02.09"/>
    <s v="KOM"/>
    <n v="1"/>
    <n v="19166.97"/>
    <n v="19166.97"/>
    <n v="0"/>
    <n v="7666.7880000000005"/>
    <x v="1"/>
  </r>
  <r>
    <n v="1"/>
    <s v="MJERNI UREĐAJI"/>
    <x v="2"/>
    <n v="105125"/>
    <s v="G1"/>
    <s v="MJERAČ ONEČIŠ.ECOPROBE 5"/>
    <n v="11.04"/>
    <s v="KOM"/>
    <n v="1"/>
    <n v="157414.91"/>
    <n v="157414.91"/>
    <n v="0"/>
    <n v="62965.964000000007"/>
    <x v="1"/>
  </r>
  <r>
    <n v="1"/>
    <s v="MJERNI UREĐAJI"/>
    <x v="2"/>
    <n v="105134"/>
    <s v="G1"/>
    <s v="GPSMAP 76CSx"/>
    <s v="07.10"/>
    <s v="KOM"/>
    <n v="1"/>
    <n v="3418.16"/>
    <n v="3418.16"/>
    <n v="0"/>
    <n v="1367.2640000000001"/>
    <x v="1"/>
  </r>
  <r>
    <n v="1"/>
    <s v="MJERNI UREĐAJI"/>
    <x v="2"/>
    <n v="105150"/>
    <s v="G1"/>
    <s v="SUSTAV ZA FILTRACIJU SUSP"/>
    <s v="08.12"/>
    <s v="KOM"/>
    <n v="1"/>
    <n v="4833.75"/>
    <n v="4189.25"/>
    <n v="644.5"/>
    <n v="1933.5"/>
    <x v="1"/>
  </r>
  <r>
    <n v="1"/>
    <s v="MJERNI UREĐAJI"/>
    <x v="2"/>
    <n v="105151"/>
    <s v="G1"/>
    <s v="VAKUM PUMPA/TLAK+DJELOVI"/>
    <s v="08.12"/>
    <s v="KOM"/>
    <n v="1"/>
    <n v="10017"/>
    <n v="8681.4"/>
    <n v="1335.6"/>
    <n v="4006.8"/>
    <x v="1"/>
  </r>
  <r>
    <n v="1"/>
    <s v="MJERNI UREĐAJI"/>
    <x v="2"/>
    <n v="105155"/>
    <s v="G1"/>
    <s v="pH METAR SG-2"/>
    <s v="06.12"/>
    <s v="KOM"/>
    <n v="1"/>
    <n v="4993.75"/>
    <n v="4494.38"/>
    <n v="499.37"/>
    <n v="1997.5"/>
    <x v="1"/>
  </r>
  <r>
    <n v="1"/>
    <s v="MJERNI UREĐAJI"/>
    <x v="2"/>
    <n v="105159"/>
    <s v="G1"/>
    <s v="MIKROS.POLARIZ.LEICA DMEP"/>
    <s v="03.06"/>
    <s v="KOM"/>
    <n v="1"/>
    <n v="48800"/>
    <n v="48800"/>
    <n v="0"/>
    <n v="19520"/>
    <x v="1"/>
  </r>
  <r>
    <n v="1"/>
    <s v="MJERNI UREĐAJI"/>
    <x v="2"/>
    <n v="105160"/>
    <s v="G1"/>
    <s v="UREĐAJ GPS MAP 60CSx"/>
    <n v="10.08"/>
    <s v="KOM"/>
    <n v="1"/>
    <n v="3553.13"/>
    <n v="3553.13"/>
    <n v="0"/>
    <n v="1421.2520000000002"/>
    <x v="1"/>
  </r>
  <r>
    <n v="1"/>
    <s v="MJERNI UREĐAJI"/>
    <x v="2"/>
    <n v="105236"/>
    <s v="G1"/>
    <s v="APAR.ZA IZR.TEKST.PREPAR"/>
    <s v="01.05"/>
    <s v="KOM"/>
    <n v="1"/>
    <n v="9760"/>
    <n v="9760"/>
    <n v="0"/>
    <n v="3904"/>
    <x v="1"/>
  </r>
  <r>
    <n v="1"/>
    <s v="MJERNI UREĐAJI"/>
    <x v="2"/>
    <n v="105269"/>
    <s v="G1"/>
    <s v="KALCIMETAR"/>
    <s v="09.06"/>
    <s v="KOM"/>
    <n v="1"/>
    <n v="1342"/>
    <n v="1342"/>
    <n v="0"/>
    <n v="536.80000000000007"/>
    <x v="1"/>
  </r>
  <r>
    <n v="1"/>
    <s v="MJERNI UREĐAJI"/>
    <x v="2"/>
    <n v="105272"/>
    <s v="G1"/>
    <s v="CENTRIFUGA ROTINA 380"/>
    <n v="12.15"/>
    <s v="KOM"/>
    <n v="1"/>
    <n v="41625"/>
    <n v="8325"/>
    <n v="33300"/>
    <n v="33300"/>
    <x v="0"/>
  </r>
  <r>
    <n v="1"/>
    <s v="MJERNI UREĐAJI"/>
    <x v="2"/>
    <n v="105296"/>
    <s v="G1"/>
    <s v="ATOMSKI APSORCIJSKI SPEKT"/>
    <s v="02.07"/>
    <s v="KOM"/>
    <n v="1"/>
    <n v="496315.08"/>
    <n v="485231.75"/>
    <n v="11083.33"/>
    <n v="198526.03200000001"/>
    <x v="1"/>
  </r>
  <r>
    <n v="1"/>
    <s v="MJERNI UREĐAJI"/>
    <x v="2"/>
    <n v="105304"/>
    <s v="G1"/>
    <s v="SUST.ZA OPSKRBU LAB.PLINO"/>
    <s v="01.07"/>
    <s v="KOM"/>
    <n v="1"/>
    <n v="71898.990000000005"/>
    <n v="71898.990000000005"/>
    <n v="0"/>
    <n v="28759.596000000005"/>
    <x v="1"/>
  </r>
  <r>
    <n v="1"/>
    <s v="MJERNI UREĐAJI"/>
    <x v="2"/>
    <n v="105306"/>
    <s v="G1"/>
    <s v="VAGA AV 8101"/>
    <n v="12.09"/>
    <s v="KOM"/>
    <n v="1"/>
    <n v="4833"/>
    <n v="4833"/>
    <n v="0"/>
    <n v="1933.2"/>
    <x v="1"/>
  </r>
  <r>
    <n v="1"/>
    <s v="MJERNI UREĐAJI"/>
    <x v="2"/>
    <n v="105356"/>
    <s v="G1"/>
    <s v="INST.ZA PRIPREMU UZORAKA"/>
    <s v="01.05"/>
    <s v="KOM"/>
    <n v="1"/>
    <n v="1055.5"/>
    <n v="1055.5"/>
    <n v="0"/>
    <n v="422.20000000000005"/>
    <x v="1"/>
  </r>
  <r>
    <n v="1"/>
    <s v="MJERNI UREĐAJI"/>
    <x v="2"/>
    <n v="105357"/>
    <s v="G1"/>
    <s v="PUMPA VAKUM(dodat.uređINA"/>
    <n v="10.039999999999999"/>
    <s v="KOM"/>
    <n v="1"/>
    <n v="5124"/>
    <n v="5124"/>
    <n v="0"/>
    <n v="2049.6"/>
    <x v="1"/>
  </r>
  <r>
    <n v="1"/>
    <s v="MJERNI UREĐAJI"/>
    <x v="2"/>
    <n v="105358"/>
    <s v="G1"/>
    <s v="INSTR. LIOFILIZATOR"/>
    <s v="08.06"/>
    <s v="KOM"/>
    <n v="1"/>
    <n v="107861.66"/>
    <n v="107861.66"/>
    <n v="0"/>
    <n v="43144.664000000004"/>
    <x v="1"/>
  </r>
  <r>
    <n v="1"/>
    <s v="MJERNI UREĐAJI"/>
    <x v="2"/>
    <n v="105428"/>
    <s v="G1"/>
    <s v="MIKROS.POLARIZ.LEICA DMEP"/>
    <s v="03.06"/>
    <s v="KOM"/>
    <n v="1"/>
    <n v="48800"/>
    <n v="48800"/>
    <n v="0"/>
    <n v="19520"/>
    <x v="1"/>
  </r>
  <r>
    <n v="1"/>
    <s v="MJERNI UREĐAJI"/>
    <x v="2"/>
    <n v="105431"/>
    <s v="G1"/>
    <s v="MIKROS.POLARIZ.LEICA DMEP"/>
    <s v="03.06"/>
    <s v="KOM"/>
    <n v="1"/>
    <n v="48800"/>
    <n v="48800"/>
    <n v="0"/>
    <n v="19520"/>
    <x v="1"/>
  </r>
  <r>
    <n v="1"/>
    <s v="MJERNI UREĐAJI"/>
    <x v="2"/>
    <n v="105502"/>
    <s v="G1"/>
    <s v="MIKROS.POLARIZ.LEICA DMEP"/>
    <s v="03.06"/>
    <s v="KOM"/>
    <n v="1"/>
    <n v="48800"/>
    <n v="48800"/>
    <n v="0"/>
    <n v="19520"/>
    <x v="1"/>
  </r>
  <r>
    <n v="1"/>
    <s v="MJERNI UREĐAJI"/>
    <x v="2"/>
    <n v="105683"/>
    <s v="R1"/>
    <s v="REFER.STANICA GNSS"/>
    <n v="12.09"/>
    <s v="KOM"/>
    <n v="1"/>
    <n v="153630.87"/>
    <n v="153630.87"/>
    <n v="0"/>
    <n v="61452.347999999998"/>
    <x v="1"/>
  </r>
  <r>
    <n v="1"/>
    <s v="MJERNI UREĐAJI"/>
    <x v="2"/>
    <n v="105684"/>
    <s v="R1"/>
    <s v="DALJINOMJER LASERSKI HD50"/>
    <s v="03.07"/>
    <s v="KOM"/>
    <n v="1"/>
    <n v="1573.8"/>
    <n v="1573.8"/>
    <n v="0"/>
    <n v="629.52"/>
    <x v="1"/>
  </r>
  <r>
    <n v="1"/>
    <s v="MJERNI UREĐAJI"/>
    <x v="2"/>
    <n v="105776"/>
    <s v="R1"/>
    <s v="GEOFONI GEOSPACE (25kom)"/>
    <s v="03.11"/>
    <s v="KOM"/>
    <n v="1"/>
    <n v="19461.63"/>
    <n v="19461.63"/>
    <n v="0"/>
    <n v="7784.652000000001"/>
    <x v="1"/>
  </r>
  <r>
    <n v="1"/>
    <s v="MJERNI UREĐAJI"/>
    <x v="2"/>
    <n v="105777"/>
    <s v="R1"/>
    <s v="EL.SELECTOR ES10-64"/>
    <s v="07.12"/>
    <s v="KOM"/>
    <n v="1"/>
    <n v="64396.35"/>
    <n v="56883.44"/>
    <n v="7512.91"/>
    <n v="25758.54"/>
    <x v="1"/>
  </r>
  <r>
    <n v="1"/>
    <s v="MJERNI UREĐAJI"/>
    <x v="2"/>
    <n v="105778"/>
    <s v="R1"/>
    <s v="TERAMETAR SAS 1000"/>
    <s v="07.12"/>
    <s v="KOM"/>
    <n v="1"/>
    <n v="78885.53"/>
    <n v="69682.23"/>
    <n v="9203.2999999999993"/>
    <n v="31554.212"/>
    <x v="1"/>
  </r>
  <r>
    <n v="1"/>
    <s v="MJERNI UREĐAJI"/>
    <x v="2"/>
    <n v="105780"/>
    <s v="R1"/>
    <s v="GEOFONI (SENSOR NETHERLAD"/>
    <n v="12.09"/>
    <s v="KOM"/>
    <n v="1"/>
    <n v="37500.65"/>
    <n v="37500.65"/>
    <n v="0"/>
    <n v="15000.260000000002"/>
    <x v="1"/>
  </r>
  <r>
    <n v="1"/>
    <s v="MJERNI UREĐAJI"/>
    <x v="2"/>
    <n v="105784"/>
    <s v="R1"/>
    <s v="KAROTAŽNA APARATURA RGL"/>
    <s v="02.09"/>
    <s v="KOM"/>
    <n v="1"/>
    <n v="193549.6"/>
    <n v="193549.6"/>
    <n v="0"/>
    <n v="77419.840000000011"/>
    <x v="1"/>
  </r>
  <r>
    <n v="1"/>
    <s v="MJERNI UREĐAJI"/>
    <x v="2"/>
    <n v="105787"/>
    <s v="R1"/>
    <s v="STRATAGEM EH4"/>
    <n v="10.06"/>
    <s v="KOM"/>
    <n v="1"/>
    <n v="451760.05"/>
    <n v="451760.05"/>
    <n v="0"/>
    <n v="180704.02000000002"/>
    <x v="1"/>
  </r>
  <r>
    <n v="1"/>
    <s v="MJERNI UREĐAJI"/>
    <x v="2"/>
    <n v="105788"/>
    <s v="R1"/>
    <s v="GEORADAR"/>
    <n v="10.07"/>
    <s v="KOM"/>
    <n v="1"/>
    <n v="217250.8"/>
    <n v="217250.8"/>
    <n v="0"/>
    <n v="86900.32"/>
    <x v="1"/>
  </r>
  <r>
    <n v="1"/>
    <s v="MJERNI UREĐAJI"/>
    <x v="2"/>
    <n v="105789"/>
    <s v="R1"/>
    <s v="GEOFON BUŠOTINSKI S PRIB."/>
    <s v="07.05"/>
    <s v="KOM"/>
    <n v="1"/>
    <n v="61063.5"/>
    <n v="61063.5"/>
    <n v="0"/>
    <n v="24425.4"/>
    <x v="1"/>
  </r>
  <r>
    <n v="1"/>
    <s v="MJERNI UREĐAJI"/>
    <x v="2"/>
    <n v="105807"/>
    <s v="R1"/>
    <s v="GEOFONI MARK L40(12kom=1B"/>
    <s v="02.05"/>
    <s v="KOM"/>
    <n v="1"/>
    <n v="32370.45"/>
    <n v="32370.45"/>
    <n v="0"/>
    <n v="12948.18"/>
    <x v="1"/>
  </r>
  <r>
    <n v="1"/>
    <s v="MJERNI UREĐAJI"/>
    <x v="2"/>
    <n v="105808"/>
    <s v="R1"/>
    <s v="SEIZMOGRAF TERRALOC MK"/>
    <s v="01.05"/>
    <s v="KOM"/>
    <n v="1"/>
    <n v="319680.44"/>
    <n v="319680.44"/>
    <n v="0"/>
    <n v="127872.17600000001"/>
    <x v="1"/>
  </r>
  <r>
    <n v="1"/>
    <s v="MJERNI UREĐAJI"/>
    <x v="2"/>
    <n v="105809"/>
    <s v="R1"/>
    <s v="INSTR.ZA BEZKONTAKTNO MJ."/>
    <s v="01.03"/>
    <s v="KOM"/>
    <n v="1"/>
    <n v="206437.27"/>
    <n v="206437.27"/>
    <n v="0"/>
    <n v="82574.907999999996"/>
    <x v="1"/>
  </r>
  <r>
    <n v="1"/>
    <s v="MJERNI UREĐAJI"/>
    <x v="2"/>
    <n v="105944"/>
    <s v="R1"/>
    <s v="GPSMAP 62Sc"/>
    <s v="05.12"/>
    <s v="KOM"/>
    <n v="1"/>
    <n v="2959"/>
    <n v="2712.42"/>
    <n v="246.58"/>
    <n v="1183.6000000000001"/>
    <x v="1"/>
  </r>
  <r>
    <n v="1"/>
    <s v="MJERNI UREĐAJI"/>
    <x v="2"/>
    <n v="110006"/>
    <s v="R3"/>
    <s v="Mješalica za cementnu kaš"/>
    <s v="01.16"/>
    <s v="KOM"/>
    <n v="1"/>
    <n v="50872.33"/>
    <n v="9326.59"/>
    <n v="41545.74"/>
    <n v="41545.74"/>
    <x v="0"/>
  </r>
  <r>
    <n v="1"/>
    <s v="MJERNI UREĐAJI"/>
    <x v="2"/>
    <n v="110022"/>
    <s v="R2"/>
    <s v="Bušilica - glodalica ZX 7"/>
    <s v="02.16"/>
    <s v="KOM"/>
    <n v="1"/>
    <n v="17436.25"/>
    <n v="2906.04"/>
    <n v="14530.21"/>
    <n v="14530.21"/>
    <x v="0"/>
  </r>
  <r>
    <n v="1"/>
    <s v="MJERNI UREĐAJI"/>
    <x v="2"/>
    <n v="110023"/>
    <s v="R2"/>
    <s v="Bukomjer 2250"/>
    <s v="02.16"/>
    <s v="KOM"/>
    <n v="1"/>
    <n v="30891.88"/>
    <n v="5148.6499999999996"/>
    <n v="25743.23"/>
    <n v="25743.23"/>
    <x v="0"/>
  </r>
  <r>
    <n v="1"/>
    <s v="MJERNI UREĐAJI"/>
    <x v="2"/>
    <n v="110038"/>
    <s v="G1"/>
    <s v="Genesys 20Vis uređ.sniman"/>
    <s v="04.16"/>
    <s v="KOM"/>
    <n v="1"/>
    <n v="21084.38"/>
    <n v="2811.25"/>
    <n v="18273.13"/>
    <n v="18273.13"/>
    <x v="0"/>
  </r>
  <r>
    <n v="1"/>
    <s v="MJERNI UREĐAJI"/>
    <x v="2"/>
    <n v="110079"/>
    <s v="R2"/>
    <s v="Uređ.za kalibriranje Micr"/>
    <s v="05.16"/>
    <s v="KOM"/>
    <n v="1"/>
    <n v="11253.34"/>
    <n v="1365.12"/>
    <n v="9888.2199999999993"/>
    <n v="9888.2199999999993"/>
    <x v="0"/>
  </r>
  <r>
    <n v="1"/>
    <s v="MJERNI UREĐAJI"/>
    <x v="2"/>
    <n v="110094"/>
    <s v="R2"/>
    <s v="Multimetar,bluetooth loge"/>
    <s v="06.16"/>
    <s v="KOM"/>
    <n v="1"/>
    <n v="1072.32"/>
    <n v="107.23"/>
    <n v="965.09"/>
    <n v="965.09"/>
    <x v="0"/>
  </r>
  <r>
    <n v="1"/>
    <s v="MJERNI UREĐAJI"/>
    <x v="2"/>
    <n v="110095"/>
    <s v="R2"/>
    <s v="Multimetar,bluetooth loge"/>
    <s v="06.16"/>
    <s v="KOM"/>
    <n v="1"/>
    <n v="1072.31"/>
    <n v="107.23"/>
    <n v="965.08"/>
    <n v="965.08"/>
    <x v="0"/>
  </r>
  <r>
    <n v="1"/>
    <s v="MJERNI UREĐAJI"/>
    <x v="2"/>
    <n v="110125"/>
    <s v="G9"/>
    <s v="GPSMAP 64-ručni"/>
    <s v="07.16"/>
    <s v="KOM"/>
    <n v="1"/>
    <n v="2299.1799999999998"/>
    <n v="191.6"/>
    <n v="2107.58"/>
    <n v="2107.58"/>
    <x v="0"/>
  </r>
  <r>
    <n v="1"/>
    <s v="MJERNI UREĐAJI"/>
    <x v="2"/>
    <n v="110182"/>
    <s v="R2"/>
    <s v="Sust.za mjer.INSITU defor"/>
    <n v="11.16"/>
    <s v="KOM"/>
    <n v="1"/>
    <n v="13647.88"/>
    <n v="227.46"/>
    <n v="13420.42"/>
    <n v="13420.42"/>
    <x v="0"/>
  </r>
  <r>
    <n v="1"/>
    <s v="MJERNI UREĐAJI"/>
    <x v="2"/>
    <n v="110211"/>
    <s v="G9"/>
    <s v="Meteorološka beži.stanica"/>
    <n v="11.16"/>
    <s v="KOM"/>
    <n v="1"/>
    <n v="9129.64"/>
    <n v="152.16"/>
    <n v="8977.48"/>
    <n v="8977.48"/>
    <x v="0"/>
  </r>
  <r>
    <n v="1"/>
    <s v="MJERNI UREĐAJI"/>
    <x v="2"/>
    <n v="110230"/>
    <s v="R2"/>
    <s v="Vaga precizna max.2100g"/>
    <n v="12.16"/>
    <s v="KOM"/>
    <n v="1"/>
    <n v="13673.5"/>
    <n v="0"/>
    <n v="13673.5"/>
    <n v="13673.5"/>
    <x v="0"/>
  </r>
  <r>
    <n v="1"/>
    <s v="MJERNI UREĐAJI"/>
    <x v="2"/>
    <n v="110233"/>
    <s v="G9"/>
    <s v="Senz.za mjer.vlage,,temp."/>
    <n v="12.16"/>
    <s v="KOM"/>
    <n v="1"/>
    <n v="4980.32"/>
    <n v="0"/>
    <n v="4980.32"/>
    <n v="4980.32"/>
    <x v="0"/>
  </r>
  <r>
    <n v="1"/>
    <s v="MJERNI UREĐAJI"/>
    <x v="2"/>
    <n v="110234"/>
    <s v="G9"/>
    <s v="Senz.za mjer.vlage,,temp."/>
    <n v="12.16"/>
    <s v="KOM"/>
    <n v="1"/>
    <n v="4980.32"/>
    <n v="0"/>
    <n v="4980.32"/>
    <n v="4980.32"/>
    <x v="0"/>
  </r>
  <r>
    <n v="1"/>
    <s v="MJERNI UREĐAJI"/>
    <x v="2"/>
    <n v="110235"/>
    <s v="G9"/>
    <s v="Senz.za mjer.vlage,,temp."/>
    <n v="12.16"/>
    <s v="KOM"/>
    <n v="1"/>
    <n v="4980.32"/>
    <n v="0"/>
    <n v="4980.32"/>
    <n v="4980.32"/>
    <x v="0"/>
  </r>
  <r>
    <n v="1"/>
    <s v="MJERNI UREĐAJI"/>
    <x v="2"/>
    <n v="110236"/>
    <s v="G9"/>
    <s v="Senz.za mjer.vlage,,temp."/>
    <n v="12.16"/>
    <s v="KOM"/>
    <n v="1"/>
    <n v="4980.32"/>
    <n v="0"/>
    <n v="4980.32"/>
    <n v="4980.32"/>
    <x v="0"/>
  </r>
  <r>
    <n v="1"/>
    <s v="MJERNI UREĐAJI"/>
    <x v="2"/>
    <n v="110237"/>
    <s v="R2"/>
    <s v="Vaga 1502-G/01"/>
    <n v="11.16"/>
    <s v="KOM"/>
    <n v="1"/>
    <n v="5474.7"/>
    <n v="91.25"/>
    <n v="5383.45"/>
    <n v="5383.45"/>
    <x v="0"/>
  </r>
  <r>
    <n v="1"/>
    <s v="MJERNI UREĐAJI"/>
    <x v="2"/>
    <n v="110240"/>
    <s v="R2"/>
    <s v="Mjer.čelija za mjer.speci"/>
    <n v="12.16"/>
    <s v="KOM"/>
    <n v="1"/>
    <n v="10375"/>
    <n v="0"/>
    <n v="10375"/>
    <n v="10375"/>
    <x v="0"/>
  </r>
  <r>
    <n v="1"/>
    <s v="MJERNI UREĐAJI"/>
    <x v="2"/>
    <n v="110244"/>
    <s v="R2"/>
    <s v="Loger dvokanalni za podat"/>
    <n v="12.16"/>
    <s v="KOM"/>
    <n v="1"/>
    <n v="1597.68"/>
    <n v="0"/>
    <n v="1597.68"/>
    <n v="1597.68"/>
    <x v="0"/>
  </r>
  <r>
    <n v="1"/>
    <s v="MJERNI UREĐAJI"/>
    <x v="2"/>
    <n v="110245"/>
    <s v="R2"/>
    <s v="Loger dvokanalni WiFi"/>
    <n v="12.16"/>
    <s v="KOM"/>
    <n v="1"/>
    <n v="2575.65"/>
    <n v="0"/>
    <n v="2575.65"/>
    <n v="2575.65"/>
    <x v="0"/>
  </r>
  <r>
    <n v="1"/>
    <s v="OPREMA I PRIBOR ZA PROTUP.ZAŠTITU"/>
    <x v="2"/>
    <s v="05/1046"/>
    <s v="R3"/>
    <s v="APARAT VATROGASNI CO2 5"/>
    <s v="03.05"/>
    <s v="KOM"/>
    <n v="1"/>
    <n v="1329.8"/>
    <n v="1329.8"/>
    <n v="0"/>
    <n v="531.91999999999996"/>
    <x v="1"/>
  </r>
  <r>
    <n v="1"/>
    <s v="OPREMA I PRIBOR ZA PROTUP.ZAŠTITU"/>
    <x v="2"/>
    <s v="05/1047"/>
    <s v="05"/>
    <s v="APARAT VATROGASNI CO2 10"/>
    <s v="03.05"/>
    <s v="KOM"/>
    <n v="1"/>
    <n v="1720.2"/>
    <n v="1720.2"/>
    <n v="0"/>
    <n v="688.08"/>
    <x v="1"/>
  </r>
  <r>
    <n v="1"/>
    <s v="OPREMA I PRIBOR ZA PROTUP.ZAŠTITU"/>
    <x v="2"/>
    <s v="05/1048"/>
    <s v="05"/>
    <s v="APARAT VATROGASNI CO2 5"/>
    <s v="03.05"/>
    <s v="KOM"/>
    <n v="1"/>
    <n v="1329.8"/>
    <n v="1329.8"/>
    <n v="0"/>
    <n v="531.91999999999996"/>
    <x v="1"/>
  </r>
  <r>
    <n v="1"/>
    <s v="OPREMA I PRIBOR ZA PROTUP.ZAŠTITU"/>
    <x v="2"/>
    <s v="05/1049"/>
    <s v="R3"/>
    <s v="APARAT VATROGASNI CO2 5"/>
    <s v="03.05"/>
    <s v="KOM"/>
    <n v="1"/>
    <n v="1329.8"/>
    <n v="1329.8"/>
    <n v="0"/>
    <n v="531.91999999999996"/>
    <x v="1"/>
  </r>
  <r>
    <n v="1"/>
    <s v="OPREMA I PRIBOR ZA PROTUP.ZAŠTITU"/>
    <x v="2"/>
    <s v="05/1050"/>
    <s v="R3"/>
    <s v="APARAT VATROGASNI CO2 5"/>
    <s v="03.05"/>
    <s v="KOM"/>
    <n v="1"/>
    <n v="1329.8"/>
    <n v="1329.8"/>
    <n v="0"/>
    <n v="531.91999999999996"/>
    <x v="1"/>
  </r>
  <r>
    <n v="1"/>
    <s v="OPREMA I PRIBOR ZA PROTUP.ZAŠTITU"/>
    <x v="2"/>
    <s v="05/1052"/>
    <s v="R3"/>
    <s v="APARAT VATROGASNI CO2 5"/>
    <s v="03.05"/>
    <s v="KOM"/>
    <n v="1"/>
    <n v="1329.8"/>
    <n v="1329.8"/>
    <n v="0"/>
    <n v="531.91999999999996"/>
    <x v="1"/>
  </r>
  <r>
    <n v="1"/>
    <s v="OPREMA I PRIBOR ZA PROTUP.ZAŠTITU"/>
    <x v="2"/>
    <s v="05/1810"/>
    <s v="05"/>
    <s v="APARAT VATROGASNI S9 HCS"/>
    <s v="02.13"/>
    <s v="KOM"/>
    <n v="1"/>
    <n v="620.58000000000004"/>
    <n v="475.79"/>
    <n v="144.79"/>
    <n v="248.23200000000003"/>
    <x v="1"/>
  </r>
  <r>
    <n v="1"/>
    <s v="OSTALA OPREMA"/>
    <x v="4"/>
    <n v="105123"/>
    <s v="G1"/>
    <s v="NAPA INOX"/>
    <s v="01.08"/>
    <s v="KOM"/>
    <n v="1"/>
    <n v="12139"/>
    <n v="12139"/>
    <n v="0"/>
    <n v="4855.6000000000004"/>
    <x v="1"/>
  </r>
  <r>
    <n v="1"/>
    <s v="OSTALA OPREMA"/>
    <x v="4"/>
    <s v="05/1775"/>
    <s v="05"/>
    <s v="PISAČ-KODA*GK420t"/>
    <s v="03.11"/>
    <s v="KOM"/>
    <n v="1"/>
    <n v="3271.8"/>
    <n v="3271.8"/>
    <n v="0"/>
    <n v="1308.7200000000003"/>
    <x v="1"/>
  </r>
  <r>
    <n v="1"/>
    <s v="OSTALA OPREMA"/>
    <x v="4"/>
    <s v="G-9/1273"/>
    <s v="G9"/>
    <s v="KONTROLER NetCT-1E"/>
    <s v="02.12"/>
    <s v="KOM"/>
    <n v="1"/>
    <n v="15000"/>
    <n v="14500"/>
    <n v="500"/>
    <n v="6000"/>
    <x v="1"/>
  </r>
  <r>
    <n v="1"/>
    <s v="OSTALA OPREMA"/>
    <x v="4"/>
    <s v="G-9/1281"/>
    <s v="G9"/>
    <s v="ALARMSKA JEDINICA"/>
    <s v="02.12"/>
    <s v="KOM"/>
    <n v="1"/>
    <n v="2497.1799999999998"/>
    <n v="2413.96"/>
    <n v="83.22"/>
    <n v="998.87199999999996"/>
    <x v="1"/>
  </r>
  <r>
    <n v="1"/>
    <s v="OSTALA OPREMA"/>
    <x v="4"/>
    <n v="103699"/>
    <s v="G9"/>
    <s v="STEREOSKOPSKE NAOČALE"/>
    <s v="02.12"/>
    <s v="KOM"/>
    <n v="1"/>
    <n v="9701.89"/>
    <n v="9378.5"/>
    <n v="323.39"/>
    <n v="3880.7559999999999"/>
    <x v="1"/>
  </r>
  <r>
    <n v="1"/>
    <s v="OSTALA OPREMA"/>
    <x v="4"/>
    <n v="103732"/>
    <s v="G9"/>
    <s v="KONTROLER NetCT-1E"/>
    <s v="02.12"/>
    <s v="KOM"/>
    <n v="1"/>
    <n v="15000"/>
    <n v="14500"/>
    <n v="500"/>
    <n v="6000"/>
    <x v="1"/>
  </r>
  <r>
    <n v="1"/>
    <s v="OSTALA OPREMA"/>
    <x v="4"/>
    <n v="104197"/>
    <s v="G9"/>
    <s v="STEREOSKOPSKE NAOČALE"/>
    <s v="02.12"/>
    <s v="KOM"/>
    <n v="1"/>
    <n v="9701.89"/>
    <n v="9378.5"/>
    <n v="323.39"/>
    <n v="3880.7559999999999"/>
    <x v="1"/>
  </r>
  <r>
    <n v="1"/>
    <s v="OSTALA OPREMA"/>
    <x v="4"/>
    <n v="104199"/>
    <s v="G9"/>
    <s v="Ograda 10x15m s vratima"/>
    <s v="03.13"/>
    <s v="KOM"/>
    <n v="1"/>
    <n v="20634.03"/>
    <n v="15475.54"/>
    <n v="5158.49"/>
    <n v="8253.6119999999992"/>
    <x v="1"/>
  </r>
  <r>
    <n v="1"/>
    <s v="OSTALA OPREMA"/>
    <x v="4"/>
    <n v="104200"/>
    <s v="G9"/>
    <s v="Ograda 2,5x2,5m s vratima"/>
    <n v="12.13"/>
    <s v="KOM"/>
    <n v="1"/>
    <n v="6051.98"/>
    <n v="4740.7299999999996"/>
    <n v="1311.25"/>
    <n v="2420.7919999999999"/>
    <x v="1"/>
  </r>
  <r>
    <n v="1"/>
    <s v="OSTALA OPREMA"/>
    <x v="4"/>
    <n v="104201"/>
    <s v="G9"/>
    <s v="Ograda 2,5x2,5m s vratima"/>
    <n v="12.13"/>
    <s v="KOM"/>
    <n v="1"/>
    <n v="6052"/>
    <n v="4740.7299999999996"/>
    <n v="1311.27"/>
    <n v="2420.8000000000002"/>
    <x v="1"/>
  </r>
  <r>
    <n v="1"/>
    <s v="OSTALA OPREMA"/>
    <x v="4"/>
    <n v="104202"/>
    <s v="G9"/>
    <s v="Ograda 2,5x2,5m s vratima"/>
    <n v="12.13"/>
    <s v="KOM"/>
    <n v="1"/>
    <n v="6052"/>
    <n v="4740.7299999999996"/>
    <n v="1311.27"/>
    <n v="2420.8000000000002"/>
    <x v="1"/>
  </r>
  <r>
    <n v="1"/>
    <s v="OSTALA OPREMA"/>
    <x v="4"/>
    <n v="104203"/>
    <s v="G9"/>
    <s v="Ograda 2,5x2,5m s vratima"/>
    <n v="12.13"/>
    <s v="KOM"/>
    <n v="1"/>
    <n v="6052"/>
    <n v="4740.7299999999996"/>
    <n v="1311.27"/>
    <n v="2420.8000000000002"/>
    <x v="1"/>
  </r>
  <r>
    <n v="1"/>
    <s v="OSTALA OPREMA"/>
    <x v="4"/>
    <n v="104204"/>
    <s v="G9"/>
    <s v="Orrada 2,5x2,5m s vratima"/>
    <n v="12.13"/>
    <s v="KOM"/>
    <n v="1"/>
    <n v="6052"/>
    <n v="4740.7299999999996"/>
    <n v="1311.27"/>
    <n v="2420.8000000000002"/>
    <x v="1"/>
  </r>
  <r>
    <n v="1"/>
    <s v="OSTALA OPREMA"/>
    <x v="4"/>
    <n v="104207"/>
    <s v="G9"/>
    <s v="KONTEJNER"/>
    <n v="12.13"/>
    <s v="KOM"/>
    <n v="1"/>
    <n v="32600"/>
    <n v="19016.669999999998"/>
    <n v="13583.33"/>
    <n v="13583.33"/>
    <x v="0"/>
  </r>
  <r>
    <n v="1"/>
    <s v="OSTALA OPREMA"/>
    <x v="4"/>
    <n v="104208"/>
    <s v="G9"/>
    <s v="KUTIJA PLASTIČNA ZA LOGER"/>
    <n v="12.13"/>
    <s v="KOM"/>
    <n v="1"/>
    <n v="1640.85"/>
    <n v="957.16"/>
    <n v="683.69"/>
    <n v="683.69"/>
    <x v="0"/>
  </r>
  <r>
    <n v="1"/>
    <s v="OSTALA OPREMA"/>
    <x v="4"/>
    <n v="104209"/>
    <s v="G9"/>
    <s v="KUTIJA PLASTIČNA ZA LOGER"/>
    <n v="12.13"/>
    <s v="KOM"/>
    <n v="1"/>
    <n v="1640.83"/>
    <n v="957.16"/>
    <n v="683.67"/>
    <n v="683.67"/>
    <x v="0"/>
  </r>
  <r>
    <n v="1"/>
    <s v="OSTALA OPREMA"/>
    <x v="4"/>
    <n v="104210"/>
    <s v="G9"/>
    <s v="KUTIJA PLASTIČNA ZA LOGER"/>
    <n v="12.13"/>
    <s v="KOM"/>
    <n v="1"/>
    <n v="924.31"/>
    <n v="539.17999999999995"/>
    <n v="385.13"/>
    <n v="385.13"/>
    <x v="0"/>
  </r>
  <r>
    <n v="1"/>
    <s v="OSTALA OPREMA"/>
    <x v="4"/>
    <n v="104211"/>
    <s v="G9"/>
    <s v="KUTIJA PLASTIČNA ZA LOGER"/>
    <n v="12.13"/>
    <s v="KOM"/>
    <n v="1"/>
    <n v="924.31"/>
    <n v="539.17999999999995"/>
    <n v="385.13"/>
    <n v="385.13"/>
    <x v="0"/>
  </r>
  <r>
    <n v="1"/>
    <s v="OSTALA OPREMA"/>
    <x v="4"/>
    <n v="104212"/>
    <s v="G9"/>
    <s v="KUTIJA PLASTIČNA ZA LOGER"/>
    <n v="12.13"/>
    <s v="KOM"/>
    <n v="1"/>
    <n v="924.31"/>
    <n v="539.17999999999995"/>
    <n v="385.13"/>
    <n v="385.13"/>
    <x v="0"/>
  </r>
  <r>
    <n v="1"/>
    <s v="OSTALA OPREMA"/>
    <x v="4"/>
    <n v="104213"/>
    <s v="G9"/>
    <s v="KUTIJA PLASTIČNA ZA LOGER"/>
    <n v="12.13"/>
    <s v="KOM"/>
    <n v="1"/>
    <n v="924.31"/>
    <n v="539.17999999999995"/>
    <n v="385.13"/>
    <n v="385.13"/>
    <x v="0"/>
  </r>
  <r>
    <n v="1"/>
    <s v="OSTALA OPREMA"/>
    <x v="4"/>
    <n v="104214"/>
    <s v="G9"/>
    <s v="KUTIJA PLASTIČNA ZA LOGER"/>
    <n v="12.13"/>
    <s v="KOM"/>
    <n v="1"/>
    <n v="924.31"/>
    <n v="539.17999999999995"/>
    <n v="385.13"/>
    <n v="385.13"/>
    <x v="0"/>
  </r>
  <r>
    <n v="1"/>
    <s v="OSTALA OPREMA"/>
    <x v="4"/>
    <n v="104215"/>
    <s v="G9"/>
    <s v="CIJEV FLEKSIBILNA ČELIĆNA"/>
    <n v="12.13"/>
    <s v="KOM"/>
    <n v="1"/>
    <n v="5732.17"/>
    <n v="3343.76"/>
    <n v="2388.41"/>
    <n v="2388.41"/>
    <x v="0"/>
  </r>
  <r>
    <n v="1"/>
    <s v="OSTALA OPREMA"/>
    <x v="4"/>
    <n v="104216"/>
    <s v="G9"/>
    <s v="UR.ZA ZAP.PODATAKA S GPS"/>
    <n v="12.13"/>
    <s v="KOM"/>
    <n v="1"/>
    <n v="22438.59"/>
    <n v="13089.18"/>
    <n v="9349.41"/>
    <n v="9349.41"/>
    <x v="0"/>
  </r>
  <r>
    <n v="1"/>
    <s v="OSTALA OPREMA"/>
    <x v="4"/>
    <n v="104217"/>
    <s v="G9"/>
    <s v="UR.ZA ZAP.PODATAKA S GPS"/>
    <n v="12.13"/>
    <s v="KOM"/>
    <n v="1"/>
    <n v="22438.57"/>
    <n v="13089.16"/>
    <n v="9349.41"/>
    <n v="9349.41"/>
    <x v="0"/>
  </r>
  <r>
    <n v="1"/>
    <s v="OSTALA OPREMA"/>
    <x v="4"/>
    <n v="104218"/>
    <s v="G9"/>
    <s v="UR.ZA ZAP.PODATAKA S GPS"/>
    <n v="12.13"/>
    <s v="KOM"/>
    <n v="1"/>
    <n v="22438.57"/>
    <n v="13089.16"/>
    <n v="9349.41"/>
    <n v="9349.41"/>
    <x v="0"/>
  </r>
  <r>
    <n v="1"/>
    <s v="OSTALA OPREMA"/>
    <x v="4"/>
    <n v="104219"/>
    <s v="G9"/>
    <s v="UR.ZA ZAP.PODATAKA S GPS"/>
    <n v="12.13"/>
    <s v="KOM"/>
    <n v="1"/>
    <n v="22438.57"/>
    <n v="13089.16"/>
    <n v="9349.41"/>
    <n v="9349.41"/>
    <x v="0"/>
  </r>
  <r>
    <n v="1"/>
    <s v="OSTALA OPREMA"/>
    <x v="4"/>
    <n v="104220"/>
    <s v="G9"/>
    <s v="UR.ZA ZAP.PODATAKA S GPS"/>
    <n v="12.13"/>
    <s v="KOM"/>
    <n v="1"/>
    <n v="22438.57"/>
    <n v="13089.16"/>
    <n v="9349.41"/>
    <n v="9349.41"/>
    <x v="0"/>
  </r>
  <r>
    <n v="1"/>
    <s v="OSTALA OPREMA"/>
    <x v="4"/>
    <n v="104221"/>
    <s v="G9"/>
    <s v="UR.ZA ZAP.PODATAKA S GPS"/>
    <n v="12.13"/>
    <s v="KOM"/>
    <n v="1"/>
    <n v="22438.57"/>
    <n v="13089.16"/>
    <n v="9349.41"/>
    <n v="9349.41"/>
    <x v="0"/>
  </r>
  <r>
    <n v="1"/>
    <s v="OSTALA OPREMA"/>
    <x v="4"/>
    <n v="104222"/>
    <s v="G9"/>
    <s v="UR.ZA ZAP.PODATAKA S GPS"/>
    <n v="12.13"/>
    <s v="KOM"/>
    <n v="1"/>
    <n v="22438.57"/>
    <n v="13089.16"/>
    <n v="9349.41"/>
    <n v="9349.41"/>
    <x v="0"/>
  </r>
  <r>
    <n v="1"/>
    <s v="OSTALA OPREMA"/>
    <x v="4"/>
    <n v="104223"/>
    <s v="G9"/>
    <s v="UR.ZA ZAP.PODATAKA S GPS"/>
    <n v="12.13"/>
    <s v="KOM"/>
    <n v="1"/>
    <n v="22438.57"/>
    <n v="13089.16"/>
    <n v="9349.41"/>
    <n v="9349.41"/>
    <x v="0"/>
  </r>
  <r>
    <n v="1"/>
    <s v="OSTALA OPREMA"/>
    <x v="4"/>
    <n v="104224"/>
    <s v="G9"/>
    <s v="UR.ZA ZAP.PODATAKA S GPS"/>
    <n v="12.13"/>
    <s v="KOM"/>
    <n v="1"/>
    <n v="22438.57"/>
    <n v="13089.16"/>
    <n v="9349.41"/>
    <n v="9349.41"/>
    <x v="0"/>
  </r>
  <r>
    <n v="1"/>
    <s v="OSTALA OPREMA"/>
    <x v="4"/>
    <n v="104225"/>
    <s v="G9"/>
    <s v="UR.ZA ZAP.PODATAKA S GPS"/>
    <n v="12.13"/>
    <s v="KOM"/>
    <n v="1"/>
    <n v="22438.57"/>
    <n v="13089.16"/>
    <n v="9349.41"/>
    <n v="9349.41"/>
    <x v="0"/>
  </r>
  <r>
    <n v="1"/>
    <s v="OSTALA OPREMA"/>
    <x v="4"/>
    <n v="104226"/>
    <s v="G9"/>
    <s v="AKCELEROMETAR S KABLOM"/>
    <n v="12.13"/>
    <s v="KOM"/>
    <n v="1"/>
    <n v="17913.009999999998"/>
    <n v="10449.25"/>
    <n v="7463.76"/>
    <n v="7463.76"/>
    <x v="0"/>
  </r>
  <r>
    <n v="1"/>
    <s v="OSTALA OPREMA"/>
    <x v="4"/>
    <n v="104227"/>
    <s v="G9"/>
    <s v="AKCELEROMETAR S KABLOM"/>
    <n v="12.13"/>
    <s v="KOM"/>
    <n v="1"/>
    <n v="17913.03"/>
    <n v="10449.280000000001"/>
    <n v="7463.75"/>
    <n v="7463.75"/>
    <x v="0"/>
  </r>
  <r>
    <n v="1"/>
    <s v="OSTALA OPREMA"/>
    <x v="4"/>
    <n v="104228"/>
    <s v="G9"/>
    <s v="AKCELEROMETAR S KABLOM"/>
    <n v="12.13"/>
    <s v="KOM"/>
    <n v="1"/>
    <n v="17913.03"/>
    <n v="10449.280000000001"/>
    <n v="7463.75"/>
    <n v="7463.75"/>
    <x v="0"/>
  </r>
  <r>
    <n v="1"/>
    <s v="OSTALA OPREMA"/>
    <x v="4"/>
    <n v="104229"/>
    <s v="G9"/>
    <s v="AKCELEROMETAR S KABLOM"/>
    <n v="12.13"/>
    <s v="KOM"/>
    <n v="1"/>
    <n v="17913.03"/>
    <n v="10449.280000000001"/>
    <n v="7463.75"/>
    <n v="7463.75"/>
    <x v="0"/>
  </r>
  <r>
    <n v="1"/>
    <s v="OSTALA OPREMA"/>
    <x v="4"/>
    <n v="104230"/>
    <s v="G9"/>
    <s v="AKCELEROMETAR S KABLOM"/>
    <n v="12.13"/>
    <s v="KOM"/>
    <n v="1"/>
    <n v="64486.89"/>
    <n v="37617.360000000001"/>
    <n v="26869.53"/>
    <n v="26869.53"/>
    <x v="0"/>
  </r>
  <r>
    <n v="1"/>
    <s v="OSTALA OPREMA"/>
    <x v="4"/>
    <n v="104231"/>
    <s v="G9"/>
    <s v="AKCELEROMETAR S KABLOM"/>
    <n v="12.13"/>
    <s v="KOM"/>
    <n v="1"/>
    <n v="64486.89"/>
    <n v="37617.360000000001"/>
    <n v="26869.53"/>
    <n v="26869.53"/>
    <x v="0"/>
  </r>
  <r>
    <n v="1"/>
    <s v="OSTALA OPREMA"/>
    <x v="4"/>
    <n v="104232"/>
    <s v="G9"/>
    <s v="AKCELEROMETAR S KABLOM"/>
    <n v="12.13"/>
    <s v="KOM"/>
    <n v="1"/>
    <n v="64486.89"/>
    <n v="37617.360000000001"/>
    <n v="26869.53"/>
    <n v="26869.53"/>
    <x v="0"/>
  </r>
  <r>
    <n v="1"/>
    <s v="OSTALA OPREMA"/>
    <x v="4"/>
    <n v="104610"/>
    <s v="G9"/>
    <s v="BUŠOTINA B-7 dub.2,5m"/>
    <n v="12.12"/>
    <s v="KOM"/>
    <n v="1"/>
    <n v="1767.5"/>
    <n v="1320.83"/>
    <n v="446.67"/>
    <n v="707"/>
    <x v="1"/>
  </r>
  <r>
    <n v="1"/>
    <s v="OSTALA OPREMA"/>
    <x v="4"/>
    <n v="104611"/>
    <s v="G9"/>
    <s v="ORMAR 600x1500x300"/>
    <s v="01.13"/>
    <s v="KOM"/>
    <n v="1"/>
    <n v="1774.37"/>
    <n v="1367.42"/>
    <n v="406.95"/>
    <n v="709.74800000000005"/>
    <x v="1"/>
  </r>
  <r>
    <n v="1"/>
    <s v="OSTALA OPREMA"/>
    <x v="4"/>
    <n v="104612"/>
    <s v="G9"/>
    <s v="STUP S POSTOLJEM POCINČAN"/>
    <n v="12.13"/>
    <s v="KOM"/>
    <n v="1"/>
    <n v="5835"/>
    <n v="3403.75"/>
    <n v="2431.25"/>
    <n v="2431.25"/>
    <x v="0"/>
  </r>
  <r>
    <n v="1"/>
    <s v="OSTALA OPREMA"/>
    <x v="4"/>
    <n v="104613"/>
    <s v="G9"/>
    <s v="STUP S POSTOLJEM POCINČAN"/>
    <n v="12.13"/>
    <s v="KOM"/>
    <n v="1"/>
    <n v="5835"/>
    <n v="3403.75"/>
    <n v="2431.25"/>
    <n v="2431.25"/>
    <x v="0"/>
  </r>
  <r>
    <n v="1"/>
    <s v="OSTALA OPREMA"/>
    <x v="4"/>
    <n v="104614"/>
    <s v="G9"/>
    <s v="STUP POCINČANI"/>
    <n v="12.13"/>
    <s v="KOM"/>
    <n v="1"/>
    <n v="1950"/>
    <n v="1527.5"/>
    <n v="422.5"/>
    <n v="780"/>
    <x v="1"/>
  </r>
  <r>
    <n v="1"/>
    <s v="OSTALA OPREMA"/>
    <x v="4"/>
    <n v="104615"/>
    <s v="G9"/>
    <s v="EKSTENZIOMETAR NetLG- 501E"/>
    <s v="02.12"/>
    <s v="KOM"/>
    <n v="1"/>
    <n v="15505.39"/>
    <n v="14988.55"/>
    <n v="516.84"/>
    <n v="6202.1559999999999"/>
    <x v="1"/>
  </r>
  <r>
    <n v="1"/>
    <s v="OSTALA OPREMA"/>
    <x v="4"/>
    <n v="104616"/>
    <s v="G9"/>
    <s v="UR.ZA MJER. RAZINE VODE"/>
    <s v="02.12"/>
    <s v="KOM"/>
    <n v="1"/>
    <n v="3663.2"/>
    <n v="3541.09"/>
    <n v="122.11"/>
    <n v="1465.28"/>
    <x v="1"/>
  </r>
  <r>
    <n v="1"/>
    <s v="OSTALA OPREMA"/>
    <x v="4"/>
    <n v="104617"/>
    <s v="G9"/>
    <s v="BUŠOTINA B-5 dub.2,5m"/>
    <n v="12.12"/>
    <s v="KOM"/>
    <n v="1"/>
    <n v="1767.5"/>
    <n v="1320.83"/>
    <n v="446.67"/>
    <n v="707"/>
    <x v="1"/>
  </r>
  <r>
    <n v="1"/>
    <s v="OSTALA OPREMA"/>
    <x v="4"/>
    <n v="104618"/>
    <s v="G9"/>
    <s v="ORMAR 600x1500x300"/>
    <s v="01.13"/>
    <s v="KOM"/>
    <n v="1"/>
    <n v="1774.38"/>
    <n v="1367.45"/>
    <n v="406.93"/>
    <n v="709.75200000000007"/>
    <x v="1"/>
  </r>
  <r>
    <n v="1"/>
    <s v="OSTALA OPREMA"/>
    <x v="4"/>
    <n v="104619"/>
    <s v="G9"/>
    <s v="UR.ZA MJER.RAZINE PODZEMN"/>
    <s v="02.12"/>
    <s v="KOM"/>
    <n v="1"/>
    <n v="11538.9"/>
    <n v="11154.27"/>
    <n v="384.63"/>
    <n v="4615.5600000000004"/>
    <x v="1"/>
  </r>
  <r>
    <n v="1"/>
    <s v="OSTALA OPREMA"/>
    <x v="4"/>
    <n v="104620"/>
    <s v="G9"/>
    <s v="UR.ZA ZAPISIVANJE PODATAK"/>
    <s v="02.12"/>
    <s v="KOM"/>
    <n v="1"/>
    <n v="9735.94"/>
    <n v="9411.42"/>
    <n v="324.52"/>
    <n v="3894.3760000000002"/>
    <x v="1"/>
  </r>
  <r>
    <n v="1"/>
    <s v="OSTALA OPREMA"/>
    <x v="4"/>
    <n v="104621"/>
    <s v="G9"/>
    <s v="UR.ZA MJER.RAZINE PODZEMN"/>
    <s v="02.12"/>
    <s v="KOM"/>
    <n v="1"/>
    <n v="11538.9"/>
    <n v="11154.27"/>
    <n v="384.63"/>
    <n v="4615.5600000000004"/>
    <x v="1"/>
  </r>
  <r>
    <n v="1"/>
    <s v="OSTALA OPREMA"/>
    <x v="4"/>
    <n v="104622"/>
    <s v="G9"/>
    <s v="UR.ZA ZAPISIVANJE PODATAK"/>
    <s v="02.12"/>
    <s v="KOM"/>
    <n v="1"/>
    <n v="9735.94"/>
    <n v="9411.42"/>
    <n v="324.52"/>
    <n v="3894.3760000000002"/>
    <x v="1"/>
  </r>
  <r>
    <n v="1"/>
    <s v="OSTALA OPREMA"/>
    <x v="4"/>
    <n v="104623"/>
    <s v="G9"/>
    <s v="UR.ZA MJER. RAZINE VODE"/>
    <s v="02.12"/>
    <s v="KOM"/>
    <n v="1"/>
    <n v="3663.2"/>
    <n v="3541.09"/>
    <n v="122.11"/>
    <n v="1465.28"/>
    <x v="1"/>
  </r>
  <r>
    <n v="1"/>
    <s v="OSTALA OPREMA"/>
    <x v="4"/>
    <n v="104674"/>
    <s v="G9"/>
    <s v="EKSTENZIOMETAR NerLG- 501E"/>
    <s v="02.12"/>
    <s v="KOM"/>
    <n v="1"/>
    <n v="19200.830000000002"/>
    <n v="18507.419999999998"/>
    <n v="693.41"/>
    <n v="7680.3320000000012"/>
    <x v="1"/>
  </r>
  <r>
    <n v="1"/>
    <s v="OSTALA OPREMA"/>
    <x v="4"/>
    <n v="104676"/>
    <s v="G9"/>
    <s v="UREĐ.ZA SATELITSKO POZICI"/>
    <n v="11.12"/>
    <s v="KOM"/>
    <n v="1"/>
    <n v="78977.64"/>
    <n v="64498.41"/>
    <n v="14479.23"/>
    <n v="31591.056"/>
    <x v="1"/>
  </r>
  <r>
    <n v="1"/>
    <s v="OSTALA OPREMA"/>
    <x v="4"/>
    <n v="104677"/>
    <s v="G9"/>
    <s v="HIGROSTAT IGR35F"/>
    <n v="10.119999999999999"/>
    <s v="KOM"/>
    <n v="1"/>
    <n v="436.67"/>
    <n v="363.88"/>
    <n v="72.790000000000006"/>
    <n v="174.66800000000001"/>
    <x v="1"/>
  </r>
  <r>
    <n v="1"/>
    <s v="OSTALA OPREMA"/>
    <x v="4"/>
    <n v="104678"/>
    <s v="G9"/>
    <s v="TERMOST.ZA KONTR.GRIJANJA"/>
    <n v="10.119999999999999"/>
    <s v="KOM"/>
    <n v="1"/>
    <n v="124.48"/>
    <n v="103.75"/>
    <n v="20.73"/>
    <n v="49.792000000000002"/>
    <x v="1"/>
  </r>
  <r>
    <n v="1"/>
    <s v="OSTALA OPREMA"/>
    <x v="4"/>
    <n v="104679"/>
    <s v="G9"/>
    <s v="STUP S POSTOLJEM POCINČAN"/>
    <n v="12.13"/>
    <s v="KOM"/>
    <n v="1"/>
    <n v="2362.4"/>
    <n v="1378.07"/>
    <n v="984.33"/>
    <n v="984.33"/>
    <x v="0"/>
  </r>
  <r>
    <n v="1"/>
    <s v="OSTALA OPREMA"/>
    <x v="4"/>
    <n v="104680"/>
    <s v="G9"/>
    <s v="EKSTENZIOMETAR NerLG- 501E"/>
    <s v="02.12"/>
    <s v="KOM"/>
    <n v="1"/>
    <n v="19200.830000000002"/>
    <n v="18507.419999999998"/>
    <n v="693.41"/>
    <n v="7680.3320000000012"/>
    <x v="1"/>
  </r>
  <r>
    <n v="1"/>
    <s v="OSTALA OPREMA"/>
    <x v="4"/>
    <n v="104681"/>
    <s v="G9"/>
    <s v="EKSTENZIOMETAR NerLG- 501E"/>
    <s v="02.12"/>
    <s v="KOM"/>
    <n v="1"/>
    <n v="19200.84"/>
    <n v="18507.419999999998"/>
    <n v="693.42"/>
    <n v="7680.3360000000002"/>
    <x v="1"/>
  </r>
  <r>
    <n v="1"/>
    <s v="OSTALA OPREMA"/>
    <x v="4"/>
    <n v="104682"/>
    <s v="G9"/>
    <s v="STUP S POSTOLJEM POCINČAN"/>
    <n v="12.13"/>
    <s v="KOM"/>
    <n v="1"/>
    <n v="2362.4"/>
    <n v="1378.07"/>
    <n v="984.33"/>
    <n v="984.33"/>
    <x v="0"/>
  </r>
  <r>
    <n v="1"/>
    <s v="OSTALA OPREMA"/>
    <x v="4"/>
    <n v="104683"/>
    <s v="G9"/>
    <s v="EKSTENZIOMETAR NetLG- 510E"/>
    <n v="11.12"/>
    <s v="KOM"/>
    <n v="1"/>
    <n v="19083.64"/>
    <n v="15584.98"/>
    <n v="3498.66"/>
    <n v="7633.4560000000001"/>
    <x v="1"/>
  </r>
  <r>
    <n v="1"/>
    <s v="OSTALA OPREMA"/>
    <x v="4"/>
    <n v="104684"/>
    <s v="G9"/>
    <s v="EKSTENZOMETAR+KUTIJA"/>
    <n v="12.13"/>
    <s v="KOM"/>
    <n v="1"/>
    <n v="14985.11"/>
    <n v="8741.31"/>
    <n v="6243.8"/>
    <n v="6243.8"/>
    <x v="0"/>
  </r>
  <r>
    <n v="1"/>
    <s v="OSTALA OPREMA"/>
    <x v="4"/>
    <n v="104685"/>
    <s v="G9"/>
    <s v="STUP S POSTOLJEM POCINČAN"/>
    <n v="12.13"/>
    <s v="KOM"/>
    <n v="1"/>
    <n v="2362.4"/>
    <n v="1378.07"/>
    <n v="984.33"/>
    <n v="984.33"/>
    <x v="0"/>
  </r>
  <r>
    <n v="1"/>
    <s v="OSTALA OPREMA"/>
    <x v="4"/>
    <n v="104686"/>
    <s v="G9"/>
    <s v="EKSTENZOMETAR+KUTIJA"/>
    <n v="12.13"/>
    <s v="KOM"/>
    <n v="1"/>
    <n v="14985.11"/>
    <n v="8741.31"/>
    <n v="6243.8"/>
    <n v="6243.8"/>
    <x v="0"/>
  </r>
  <r>
    <n v="1"/>
    <s v="OSTALA OPREMA"/>
    <x v="4"/>
    <n v="104687"/>
    <s v="G9"/>
    <s v="EKSTENZOMETAR+KUTIJA"/>
    <n v="12.13"/>
    <s v="KOM"/>
    <n v="1"/>
    <n v="14985.11"/>
    <n v="8741.31"/>
    <n v="6243.8"/>
    <n v="6243.8"/>
    <x v="0"/>
  </r>
  <r>
    <n v="1"/>
    <s v="OSTALA OPREMA"/>
    <x v="4"/>
    <n v="104688"/>
    <s v="G9"/>
    <s v="STUP S POSTOLJEM POCINČAN"/>
    <n v="12.13"/>
    <s v="KOM"/>
    <n v="1"/>
    <n v="2362.4"/>
    <n v="1378.07"/>
    <n v="984.33"/>
    <n v="984.33"/>
    <x v="0"/>
  </r>
  <r>
    <n v="1"/>
    <s v="OSTALA OPREMA"/>
    <x v="4"/>
    <n v="104689"/>
    <s v="G9"/>
    <s v="STUP S POSTOLJEM POCINČAN"/>
    <n v="12.13"/>
    <s v="KOM"/>
    <n v="1"/>
    <n v="2362.4"/>
    <n v="1378.07"/>
    <n v="984.33"/>
    <n v="984.33"/>
    <x v="0"/>
  </r>
  <r>
    <n v="1"/>
    <s v="OSTALA OPREMA"/>
    <x v="4"/>
    <n v="104690"/>
    <s v="G9"/>
    <s v="STUP S POSTOLJEM POCINČAN"/>
    <n v="12.13"/>
    <s v="KOM"/>
    <n v="1"/>
    <n v="2362.4"/>
    <n v="1378.07"/>
    <n v="984.33"/>
    <n v="984.33"/>
    <x v="0"/>
  </r>
  <r>
    <n v="1"/>
    <s v="OSTALA OPREMA"/>
    <x v="4"/>
    <n v="104818"/>
    <s v="G9"/>
    <s v="UREĐ.ZA SATELITSKO POZICI"/>
    <n v="11.12"/>
    <s v="KOM"/>
    <n v="1"/>
    <n v="78977.69"/>
    <n v="64498.45"/>
    <n v="14479.24"/>
    <n v="31591.076000000001"/>
    <x v="1"/>
  </r>
  <r>
    <n v="1"/>
    <s v="OSTALA OPREMA"/>
    <x v="4"/>
    <n v="104819"/>
    <s v="G9"/>
    <s v="HIGROSTAT IGR35F"/>
    <n v="10.119999999999999"/>
    <s v="KOM"/>
    <n v="1"/>
    <n v="436.66"/>
    <n v="363.88"/>
    <n v="72.78"/>
    <n v="174.66400000000002"/>
    <x v="1"/>
  </r>
  <r>
    <n v="1"/>
    <s v="OSTALA OPREMA"/>
    <x v="4"/>
    <n v="104820"/>
    <s v="G9"/>
    <s v="TERMOST.ZA KONTR.GRIJANJA"/>
    <n v="10.119999999999999"/>
    <s v="KOM"/>
    <n v="1"/>
    <n v="124.49"/>
    <n v="103.75"/>
    <n v="20.74"/>
    <n v="49.795999999999999"/>
    <x v="1"/>
  </r>
  <r>
    <n v="1"/>
    <s v="OSTALA OPREMA"/>
    <x v="4"/>
    <n v="104821"/>
    <s v="G9"/>
    <s v="STUP POCINČANI SA SAMOZAK"/>
    <n v="11.12"/>
    <s v="KOM"/>
    <n v="1"/>
    <n v="1967.97"/>
    <n v="1607.16"/>
    <n v="360.81"/>
    <n v="787.1880000000001"/>
    <x v="1"/>
  </r>
  <r>
    <n v="1"/>
    <s v="OSTALA OPREMA"/>
    <x v="4"/>
    <n v="104822"/>
    <s v="G9"/>
    <s v="UREĐ.ZA SATELITSKO POZICI"/>
    <n v="11.12"/>
    <s v="KOM"/>
    <n v="1"/>
    <n v="78977.69"/>
    <n v="64529.61"/>
    <n v="14448.08"/>
    <n v="31591.076000000001"/>
    <x v="1"/>
  </r>
  <r>
    <n v="1"/>
    <s v="OSTALA OPREMA"/>
    <x v="4"/>
    <n v="104823"/>
    <s v="G9"/>
    <s v="HIGROSTAT IGR35F"/>
    <n v="10.119999999999999"/>
    <s v="KOM"/>
    <n v="1"/>
    <n v="436.66"/>
    <n v="363.88"/>
    <n v="72.78"/>
    <n v="174.66400000000002"/>
    <x v="1"/>
  </r>
  <r>
    <n v="1"/>
    <s v="OSTALA OPREMA"/>
    <x v="4"/>
    <n v="104824"/>
    <s v="G9"/>
    <s v="TERMOST.ZA KONTR.GRIJANJA"/>
    <n v="10.119999999999999"/>
    <s v="KOM"/>
    <n v="1"/>
    <n v="124.49"/>
    <n v="103.75"/>
    <n v="20.74"/>
    <n v="49.795999999999999"/>
    <x v="1"/>
  </r>
  <r>
    <n v="1"/>
    <s v="OSTALA OPREMA"/>
    <x v="4"/>
    <n v="104825"/>
    <s v="G9"/>
    <s v="STUP POCINČANI SA SAMOZAK"/>
    <n v="11.12"/>
    <s v="KOM"/>
    <n v="1"/>
    <n v="1967.97"/>
    <n v="1607.16"/>
    <n v="360.81"/>
    <n v="787.1880000000001"/>
    <x v="1"/>
  </r>
  <r>
    <n v="1"/>
    <s v="OSTALA OPREMA"/>
    <x v="4"/>
    <n v="104826"/>
    <s v="G9"/>
    <s v="UREĐ.ZA SATELITSKO POZICI"/>
    <n v="11.12"/>
    <s v="KOM"/>
    <n v="1"/>
    <n v="78977.69"/>
    <n v="64498.45"/>
    <n v="14479.24"/>
    <n v="31591.076000000001"/>
    <x v="1"/>
  </r>
  <r>
    <n v="1"/>
    <s v="OSTALA OPREMA"/>
    <x v="4"/>
    <n v="104827"/>
    <s v="G9"/>
    <s v="HIGROSTAT IGR35F"/>
    <n v="10.119999999999999"/>
    <s v="KOM"/>
    <n v="1"/>
    <n v="436.66"/>
    <n v="363.88"/>
    <n v="72.78"/>
    <n v="174.66400000000002"/>
    <x v="1"/>
  </r>
  <r>
    <n v="1"/>
    <s v="OSTALA OPREMA"/>
    <x v="4"/>
    <n v="104828"/>
    <s v="G9"/>
    <s v="TERMOST.ZA KONTR.GRIJANJA"/>
    <n v="10.119999999999999"/>
    <s v="KOM"/>
    <n v="1"/>
    <n v="124.49"/>
    <n v="103.75"/>
    <n v="20.74"/>
    <n v="49.795999999999999"/>
    <x v="1"/>
  </r>
  <r>
    <n v="1"/>
    <s v="OSTALA OPREMA"/>
    <x v="4"/>
    <n v="104829"/>
    <s v="G9"/>
    <s v="STUP POCINČANI SA SAMOZAK"/>
    <n v="11.12"/>
    <s v="KOM"/>
    <n v="1"/>
    <n v="1967.97"/>
    <n v="1607.16"/>
    <n v="360.81"/>
    <n v="787.1880000000001"/>
    <x v="1"/>
  </r>
  <r>
    <n v="1"/>
    <s v="OSTALA OPREMA"/>
    <x v="4"/>
    <n v="104830"/>
    <s v="G9"/>
    <s v="UREĐ.ZA SATELITSKO POZICI"/>
    <n v="11.12"/>
    <s v="KOM"/>
    <n v="1"/>
    <n v="78977.69"/>
    <n v="64498.45"/>
    <n v="14479.24"/>
    <n v="31591.076000000001"/>
    <x v="1"/>
  </r>
  <r>
    <n v="1"/>
    <s v="OSTALA OPREMA"/>
    <x v="4"/>
    <n v="104831"/>
    <s v="G9"/>
    <s v="HIGROSTAT IGR35F"/>
    <n v="10.119999999999999"/>
    <s v="KOM"/>
    <n v="1"/>
    <n v="436.66"/>
    <n v="363.88"/>
    <n v="72.78"/>
    <n v="174.66400000000002"/>
    <x v="1"/>
  </r>
  <r>
    <n v="1"/>
    <s v="OSTALA OPREMA"/>
    <x v="4"/>
    <n v="104832"/>
    <s v="G9"/>
    <s v="TERMOST.ZA KONTR.GRIJANJA"/>
    <n v="10.119999999999999"/>
    <s v="KOM"/>
    <n v="1"/>
    <n v="124.49"/>
    <n v="103.75"/>
    <n v="20.74"/>
    <n v="49.795999999999999"/>
    <x v="1"/>
  </r>
  <r>
    <n v="1"/>
    <s v="OSTALA OPREMA"/>
    <x v="4"/>
    <n v="104833"/>
    <s v="G9"/>
    <s v="EKSTENZIOMETAR NerLG- 501E"/>
    <s v="02.12"/>
    <s v="KOM"/>
    <n v="1"/>
    <n v="19200.830000000002"/>
    <n v="18507.419999999998"/>
    <n v="693.41"/>
    <n v="7680.3320000000012"/>
    <x v="1"/>
  </r>
  <r>
    <n v="1"/>
    <s v="OSTALA OPREMA"/>
    <x v="4"/>
    <n v="104834"/>
    <s v="G9"/>
    <s v="BUŠOTINA B-6 dub.2,5m"/>
    <n v="12.12"/>
    <s v="KOM"/>
    <n v="1"/>
    <n v="1767.5"/>
    <n v="1320.83"/>
    <n v="446.67"/>
    <n v="707"/>
    <x v="1"/>
  </r>
  <r>
    <n v="1"/>
    <s v="OSTALA OPREMA"/>
    <x v="4"/>
    <n v="104835"/>
    <s v="G9"/>
    <s v="STUP POCINČANI SA SAMOZAK"/>
    <n v="11.12"/>
    <s v="KOM"/>
    <n v="1"/>
    <n v="1967.97"/>
    <n v="1607.16"/>
    <n v="360.81"/>
    <n v="787.1880000000001"/>
    <x v="1"/>
  </r>
  <r>
    <n v="1"/>
    <s v="OSTALA OPREMA"/>
    <x v="4"/>
    <n v="104836"/>
    <s v="G9"/>
    <s v="STUP POCINČANI SA SAMOZAK"/>
    <n v="11.12"/>
    <s v="KOM"/>
    <n v="1"/>
    <n v="1967.97"/>
    <n v="1607.16"/>
    <n v="360.81"/>
    <n v="787.1880000000001"/>
    <x v="1"/>
  </r>
  <r>
    <n v="1"/>
    <s v="OSTALA OPREMA"/>
    <x v="4"/>
    <n v="104837"/>
    <s v="G9"/>
    <s v="UREĐ.ZA SATELITSKO POZICI"/>
    <n v="11.12"/>
    <s v="KOM"/>
    <n v="1"/>
    <n v="78977.69"/>
    <n v="64535.59"/>
    <n v="14442.1"/>
    <n v="31591.076000000001"/>
    <x v="1"/>
  </r>
  <r>
    <n v="1"/>
    <s v="OSTALA OPREMA"/>
    <x v="4"/>
    <n v="104838"/>
    <s v="G9"/>
    <s v="HIGROSTAT IGR35F"/>
    <n v="10.119999999999999"/>
    <s v="KOM"/>
    <n v="1"/>
    <n v="436.66"/>
    <n v="363.88"/>
    <n v="72.78"/>
    <n v="174.66400000000002"/>
    <x v="1"/>
  </r>
  <r>
    <n v="1"/>
    <s v="OSTALA OPREMA"/>
    <x v="4"/>
    <n v="104839"/>
    <s v="G9"/>
    <s v="TERMOST.ZA KONTR.GRIJANJA"/>
    <n v="10.119999999999999"/>
    <s v="KOM"/>
    <n v="1"/>
    <n v="124.49"/>
    <n v="103.75"/>
    <n v="20.74"/>
    <n v="49.795999999999999"/>
    <x v="1"/>
  </r>
  <r>
    <n v="1"/>
    <s v="OSTALA OPREMA"/>
    <x v="4"/>
    <n v="104840"/>
    <s v="G9"/>
    <s v="STUP POCINČANI SA SAMOZAK"/>
    <n v="11.12"/>
    <s v="KOM"/>
    <n v="1"/>
    <n v="1967.97"/>
    <n v="1607.16"/>
    <n v="360.81"/>
    <n v="787.1880000000001"/>
    <x v="1"/>
  </r>
  <r>
    <n v="1"/>
    <s v="OSTALA OPREMA"/>
    <x v="4"/>
    <n v="104841"/>
    <s v="G9"/>
    <s v="UREĐ.ZA SATELITSKO POZICI"/>
    <n v="11.12"/>
    <s v="KOM"/>
    <n v="1"/>
    <n v="78977.679999999993"/>
    <n v="64498.45"/>
    <n v="14479.23"/>
    <n v="31591.072"/>
    <x v="1"/>
  </r>
  <r>
    <n v="1"/>
    <s v="OSTALA OPREMA"/>
    <x v="4"/>
    <n v="104842"/>
    <s v="G9"/>
    <s v="HIGROSTAT IGR35F"/>
    <n v="10.119999999999999"/>
    <s v="KOM"/>
    <n v="1"/>
    <n v="436.66"/>
    <n v="363.88"/>
    <n v="72.78"/>
    <n v="174.66400000000002"/>
    <x v="1"/>
  </r>
  <r>
    <n v="1"/>
    <s v="OSTALA OPREMA"/>
    <x v="4"/>
    <n v="104843"/>
    <s v="G9"/>
    <s v="TERMOST.ZA KONTR.GRIJANJA"/>
    <n v="10.119999999999999"/>
    <s v="KOM"/>
    <n v="1"/>
    <n v="124.49"/>
    <n v="103.75"/>
    <n v="20.74"/>
    <n v="49.795999999999999"/>
    <x v="1"/>
  </r>
  <r>
    <n v="1"/>
    <s v="OSTALA OPREMA"/>
    <x v="4"/>
    <n v="104844"/>
    <s v="G9"/>
    <s v="STUP POCINČANI SA SAMOZAK"/>
    <n v="11.12"/>
    <s v="KOM"/>
    <n v="1"/>
    <n v="1967.98"/>
    <n v="1607.2"/>
    <n v="360.78"/>
    <n v="787.19200000000001"/>
    <x v="1"/>
  </r>
  <r>
    <n v="1"/>
    <s v="OSTALA OPREMA"/>
    <x v="4"/>
    <n v="104845"/>
    <s v="G9"/>
    <s v="UREĐ.ZA SATELITSKO POZICI"/>
    <n v="11.12"/>
    <s v="KOM"/>
    <n v="1"/>
    <n v="78977.67"/>
    <n v="64498.41"/>
    <n v="14479.26"/>
    <n v="31591.067999999999"/>
    <x v="1"/>
  </r>
  <r>
    <n v="1"/>
    <s v="OSTALA OPREMA"/>
    <x v="4"/>
    <n v="104846"/>
    <s v="G9"/>
    <s v="HIGROSTAT IGR35F"/>
    <n v="10.119999999999999"/>
    <s v="KOM"/>
    <n v="1"/>
    <n v="436.66"/>
    <n v="363.88"/>
    <n v="72.78"/>
    <n v="174.66400000000002"/>
    <x v="1"/>
  </r>
  <r>
    <n v="1"/>
    <s v="OSTALA OPREMA"/>
    <x v="4"/>
    <n v="104847"/>
    <s v="G9"/>
    <s v="TERMOST.ZA KONTR.GRIJANJA"/>
    <n v="10.119999999999999"/>
    <s v="KOM"/>
    <n v="1"/>
    <n v="124.49"/>
    <n v="103.75"/>
    <n v="20.74"/>
    <n v="49.795999999999999"/>
    <x v="1"/>
  </r>
  <r>
    <n v="1"/>
    <s v="OSTALA OPREMA"/>
    <x v="4"/>
    <n v="104848"/>
    <s v="G9"/>
    <s v="STUP S POSTOLJEM"/>
    <n v="12.13"/>
    <s v="KOM"/>
    <n v="1"/>
    <n v="2455.61"/>
    <n v="1432.44"/>
    <n v="1023.17"/>
    <n v="1023.17"/>
    <x v="0"/>
  </r>
  <r>
    <n v="1"/>
    <s v="OSTALA OPREMA"/>
    <x v="4"/>
    <n v="104849"/>
    <s v="G9"/>
    <s v="UREĐ.ZA SATELITSKO POZICI"/>
    <n v="11.12"/>
    <s v="KOM"/>
    <n v="1"/>
    <n v="78977.67"/>
    <n v="64509.63"/>
    <n v="14468.04"/>
    <n v="31591.067999999999"/>
    <x v="1"/>
  </r>
  <r>
    <n v="1"/>
    <s v="OSTALA OPREMA"/>
    <x v="4"/>
    <n v="104850"/>
    <s v="G9"/>
    <s v="BUŠOTINA B-2 dub.94,7m"/>
    <n v="12.12"/>
    <s v="KOM"/>
    <n v="1"/>
    <n v="17337.5"/>
    <n v="10403.33"/>
    <n v="6934.17"/>
    <n v="6935"/>
    <x v="1"/>
  </r>
  <r>
    <n v="1"/>
    <s v="OSTALA OPREMA"/>
    <x v="4"/>
    <n v="104851"/>
    <s v="G9"/>
    <s v="BUŠOTINA B-3 dub.20,08m"/>
    <n v="12.12"/>
    <s v="KOM"/>
    <n v="1"/>
    <n v="4737.5"/>
    <n v="3053.33"/>
    <n v="1684.17"/>
    <n v="1895"/>
    <x v="1"/>
  </r>
  <r>
    <n v="1"/>
    <s v="OSTALA OPREMA"/>
    <x v="4"/>
    <n v="104852"/>
    <s v="G9"/>
    <s v="BUŠOTINA B-4 dub.1,92m"/>
    <n v="12.12"/>
    <s v="KOM"/>
    <n v="1"/>
    <n v="1697.5"/>
    <n v="1280"/>
    <n v="417.5"/>
    <n v="679"/>
    <x v="1"/>
  </r>
  <r>
    <n v="1"/>
    <s v="OSTALA OPREMA"/>
    <x v="4"/>
    <n v="104853"/>
    <s v="G9"/>
    <s v="KIŠOMJER"/>
    <s v="02.12"/>
    <s v="KOM"/>
    <n v="1"/>
    <n v="7342.52"/>
    <n v="7097.75"/>
    <n v="244.77"/>
    <n v="2937.0080000000003"/>
    <x v="1"/>
  </r>
  <r>
    <n v="1"/>
    <s v="OSTALA OPREMA"/>
    <x v="4"/>
    <n v="104854"/>
    <s v="G9"/>
    <s v="UR.ZA ZAPISIVANJE PODATAK"/>
    <s v="02.12"/>
    <s v="KOM"/>
    <n v="1"/>
    <n v="9030.92"/>
    <n v="8729.8700000000008"/>
    <n v="301.05"/>
    <n v="3612.3680000000004"/>
    <x v="1"/>
  </r>
  <r>
    <n v="1"/>
    <s v="OSTALA OPREMA"/>
    <x v="4"/>
    <n v="104855"/>
    <s v="G9"/>
    <s v="UR.ZA MJERENJE RAZINE"/>
    <s v="02.12"/>
    <s v="KOM"/>
    <n v="1"/>
    <n v="12114.52"/>
    <n v="11710.69"/>
    <n v="403.83"/>
    <n v="4845.808"/>
    <x v="1"/>
  </r>
  <r>
    <n v="1"/>
    <s v="OSTALA OPREMA"/>
    <x v="4"/>
    <n v="104856"/>
    <s v="G9"/>
    <s v="UR.ZA ZAPISIVANJE PODATAK"/>
    <s v="02.12"/>
    <s v="KOM"/>
    <n v="1"/>
    <n v="9030.92"/>
    <n v="8729.8700000000008"/>
    <n v="301.05"/>
    <n v="3612.3680000000004"/>
    <x v="1"/>
  </r>
  <r>
    <n v="1"/>
    <s v="OSTALA OPREMA"/>
    <x v="4"/>
    <n v="104857"/>
    <s v="G9"/>
    <s v="PIEZOMETAR S KABLOM 70m"/>
    <n v="12.13"/>
    <s v="KOM"/>
    <n v="1"/>
    <n v="5534.68"/>
    <n v="3228.57"/>
    <n v="2306.11"/>
    <n v="2306.11"/>
    <x v="0"/>
  </r>
  <r>
    <n v="1"/>
    <s v="OSTALA OPREMA"/>
    <x v="4"/>
    <n v="104858"/>
    <s v="G9"/>
    <s v="PIEZOMETAR S KABLOM 60m"/>
    <n v="12.13"/>
    <s v="KOM"/>
    <n v="1"/>
    <n v="5295.51"/>
    <n v="3089.04"/>
    <n v="2206.4699999999998"/>
    <n v="2206.4699999999998"/>
    <x v="0"/>
  </r>
  <r>
    <n v="1"/>
    <s v="OSTALA OPREMA"/>
    <x v="4"/>
    <n v="104859"/>
    <s v="G9"/>
    <s v="PIEZOMETAR S KABLOM 43m"/>
    <n v="12.13"/>
    <s v="KOM"/>
    <n v="1"/>
    <n v="4888.93"/>
    <n v="2851.88"/>
    <n v="2037.05"/>
    <n v="2037.05"/>
    <x v="0"/>
  </r>
  <r>
    <n v="1"/>
    <s v="OSTALA OPREMA"/>
    <x v="4"/>
    <n v="104860"/>
    <s v="G9"/>
    <s v="UR.ZA ZAPIS.PODATAKA"/>
    <n v="12.13"/>
    <s v="KOM"/>
    <n v="1"/>
    <n v="7875.02"/>
    <n v="4593.75"/>
    <n v="3281.27"/>
    <n v="3281.27"/>
    <x v="0"/>
  </r>
  <r>
    <n v="1"/>
    <s v="OSTALA OPREMA"/>
    <x v="4"/>
    <n v="104861"/>
    <s v="G9"/>
    <s v="UR.ZA ZAPIS.PODATAKA"/>
    <n v="12.13"/>
    <s v="KOM"/>
    <n v="1"/>
    <n v="7875.02"/>
    <n v="4593.75"/>
    <n v="3281.27"/>
    <n v="3281.27"/>
    <x v="0"/>
  </r>
  <r>
    <n v="1"/>
    <s v="OSTALA OPREMA"/>
    <x v="4"/>
    <n v="104862"/>
    <s v="G9"/>
    <s v="UR.ZA ZAPIS.PODATAKA"/>
    <n v="12.13"/>
    <s v="KOM"/>
    <n v="1"/>
    <n v="7875.02"/>
    <n v="4593.75"/>
    <n v="3281.27"/>
    <n v="3281.27"/>
    <x v="0"/>
  </r>
  <r>
    <n v="1"/>
    <s v="OSTALA OPREMA"/>
    <x v="4"/>
    <n v="104863"/>
    <s v="G9"/>
    <s v="EKSTENTZOMETAR"/>
    <n v="12.13"/>
    <s v="KOM"/>
    <n v="1"/>
    <n v="17298.78"/>
    <n v="10090.959999999999"/>
    <n v="7207.82"/>
    <n v="7207.82"/>
    <x v="0"/>
  </r>
  <r>
    <n v="1"/>
    <s v="OSTALA OPREMA"/>
    <x v="4"/>
    <n v="104864"/>
    <s v="G9"/>
    <s v="EKSTENTZOMETAR"/>
    <n v="12.13"/>
    <s v="KOM"/>
    <n v="1"/>
    <n v="17298.8"/>
    <n v="10090.969999999999"/>
    <n v="7207.83"/>
    <n v="7207.83"/>
    <x v="0"/>
  </r>
  <r>
    <n v="1"/>
    <s v="OSTALA OPREMA"/>
    <x v="4"/>
    <n v="104865"/>
    <s v="G9"/>
    <s v="EKSTENTZOMETAR"/>
    <n v="12.13"/>
    <s v="KOM"/>
    <n v="1"/>
    <n v="17298.8"/>
    <n v="10090.969999999999"/>
    <n v="7207.83"/>
    <n v="7207.83"/>
    <x v="0"/>
  </r>
  <r>
    <n v="1"/>
    <s v="OSTALA OPREMA"/>
    <x v="4"/>
    <n v="104866"/>
    <s v="G9"/>
    <s v="EKSTENTZOMETAR"/>
    <n v="12.13"/>
    <s v="KOM"/>
    <n v="1"/>
    <n v="17298.8"/>
    <n v="10090.969999999999"/>
    <n v="7207.83"/>
    <n v="7207.83"/>
    <x v="0"/>
  </r>
  <r>
    <n v="1"/>
    <s v="OSTALA OPREMA"/>
    <x v="4"/>
    <n v="104867"/>
    <s v="G9"/>
    <s v="UR.ZA MJER. ATMOSFERSKOG"/>
    <s v="02.12"/>
    <s v="KOM"/>
    <n v="1"/>
    <n v="3192.7"/>
    <n v="3086.28"/>
    <n v="106.42"/>
    <n v="1277.08"/>
    <x v="1"/>
  </r>
  <r>
    <n v="1"/>
    <s v="OSTALA OPREMA"/>
    <x v="4"/>
    <n v="104868"/>
    <s v="G9"/>
    <s v="ADAPTER AC"/>
    <s v="02.12"/>
    <s v="KOM"/>
    <n v="1"/>
    <n v="3315.53"/>
    <n v="3205.03"/>
    <n v="110.5"/>
    <n v="1326.2120000000002"/>
    <x v="1"/>
  </r>
  <r>
    <n v="1"/>
    <s v="OSTALA OPREMA"/>
    <x v="4"/>
    <n v="104869"/>
    <s v="G9"/>
    <s v="KONVERTER NetGW-1E"/>
    <s v="02.12"/>
    <s v="KOM"/>
    <n v="1"/>
    <n v="3315.53"/>
    <n v="3205.03"/>
    <n v="110.5"/>
    <n v="1326.2120000000002"/>
    <x v="1"/>
  </r>
  <r>
    <n v="1"/>
    <s v="OSTALA OPREMA"/>
    <x v="4"/>
    <n v="104870"/>
    <s v="G9"/>
    <s v="ČVORIŠTE (NetHB-1E 6-Port"/>
    <s v="02.12"/>
    <s v="KOM"/>
    <n v="1"/>
    <n v="5000"/>
    <n v="4833.33"/>
    <n v="166.67"/>
    <n v="2000"/>
    <x v="1"/>
  </r>
  <r>
    <n v="1"/>
    <s v="OSTALA OPREMA"/>
    <x v="4"/>
    <n v="104871"/>
    <s v="G9"/>
    <s v="STUP S POSTOLJEM"/>
    <n v="12.13"/>
    <s v="KOM"/>
    <n v="1"/>
    <n v="2455.61"/>
    <n v="1432.44"/>
    <n v="1023.17"/>
    <n v="1023.17"/>
    <x v="0"/>
  </r>
  <r>
    <n v="1"/>
    <s v="OSTALA OPREMA"/>
    <x v="4"/>
    <n v="104872"/>
    <s v="G9"/>
    <s v="STUP S POSTOLJEM"/>
    <n v="12.13"/>
    <s v="KOM"/>
    <n v="1"/>
    <n v="2455.61"/>
    <n v="1432.44"/>
    <n v="1023.17"/>
    <n v="1023.17"/>
    <x v="0"/>
  </r>
  <r>
    <n v="1"/>
    <s v="OSTALA OPREMA"/>
    <x v="4"/>
    <n v="104873"/>
    <s v="G9"/>
    <s v="STUP S POSTOLJEM POCINČAN"/>
    <n v="12.13"/>
    <s v="KOM"/>
    <n v="1"/>
    <n v="2455.61"/>
    <n v="1432.44"/>
    <n v="1023.17"/>
    <n v="1023.17"/>
    <x v="0"/>
  </r>
  <r>
    <n v="1"/>
    <s v="OSTALA OPREMA"/>
    <x v="4"/>
    <n v="104874"/>
    <s v="G9"/>
    <s v="INKLIOMETARSKA CIJEV"/>
    <n v="11.12"/>
    <s v="KOM"/>
    <n v="1"/>
    <n v="22420"/>
    <n v="18309.669999999998"/>
    <n v="4110.33"/>
    <n v="8968"/>
    <x v="1"/>
  </r>
  <r>
    <n v="1"/>
    <s v="OSTALA OPREMA"/>
    <x v="4"/>
    <n v="104875"/>
    <s v="G9"/>
    <s v="UREĐ.ZA SATELITSKO POZICI"/>
    <n v="11.12"/>
    <s v="KOM"/>
    <n v="1"/>
    <n v="78977.66"/>
    <n v="64529.57"/>
    <n v="14448.09"/>
    <n v="31591.064000000002"/>
    <x v="1"/>
  </r>
  <r>
    <n v="1"/>
    <s v="OSTALA OPREMA"/>
    <x v="4"/>
    <n v="104876"/>
    <s v="G9"/>
    <s v="HIGROSTAT IGR35F"/>
    <n v="10.119999999999999"/>
    <s v="KOM"/>
    <n v="1"/>
    <n v="436.66"/>
    <n v="363.88"/>
    <n v="72.78"/>
    <n v="174.66400000000002"/>
    <x v="1"/>
  </r>
  <r>
    <n v="1"/>
    <s v="OSTALA OPREMA"/>
    <x v="4"/>
    <n v="104877"/>
    <s v="G9"/>
    <s v="TERMOST.ZA KONTR.GRIJANJA"/>
    <n v="10.119999999999999"/>
    <s v="KOM"/>
    <n v="1"/>
    <n v="124.49"/>
    <n v="103.75"/>
    <n v="20.74"/>
    <n v="49.795999999999999"/>
    <x v="1"/>
  </r>
  <r>
    <n v="1"/>
    <s v="OSTALA OPREMA"/>
    <x v="4"/>
    <n v="104878"/>
    <s v="G9"/>
    <s v="STUP S POSTOLJEM POCINČAN"/>
    <n v="12.13"/>
    <s v="KOM"/>
    <n v="1"/>
    <n v="1739.4"/>
    <n v="1014.65"/>
    <n v="724.75"/>
    <n v="724.75"/>
    <x v="0"/>
  </r>
  <r>
    <n v="1"/>
    <s v="OSTALA OPREMA"/>
    <x v="4"/>
    <n v="104879"/>
    <s v="G9"/>
    <s v="UREĐ.ZA SATELITSKO POZICI"/>
    <n v="11.12"/>
    <s v="KOM"/>
    <n v="1"/>
    <n v="78977.66"/>
    <n v="64498.41"/>
    <n v="14479.25"/>
    <n v="31591.064000000002"/>
    <x v="1"/>
  </r>
  <r>
    <n v="1"/>
    <s v="OSTALA OPREMA"/>
    <x v="4"/>
    <n v="104880"/>
    <s v="G9"/>
    <s v="HIGROSTAT IGR35F"/>
    <n v="10.119999999999999"/>
    <s v="KOM"/>
    <n v="1"/>
    <n v="436.66"/>
    <n v="363.88"/>
    <n v="72.78"/>
    <n v="174.66400000000002"/>
    <x v="1"/>
  </r>
  <r>
    <n v="1"/>
    <s v="OSTALA OPREMA"/>
    <x v="4"/>
    <n v="104881"/>
    <s v="G9"/>
    <s v="TERMOST.ZA"/>
    <n v="10.119999999999999"/>
    <s v="KOM"/>
    <n v="1"/>
    <n v="124.49"/>
    <n v="103.75"/>
    <n v="20.74"/>
    <n v="49.795999999999999"/>
    <x v="1"/>
  </r>
  <r>
    <n v="1"/>
    <s v="OSTALA OPREMA"/>
    <x v="4"/>
    <n v="104882"/>
    <s v="G9"/>
    <s v="STUP S POSTOLJEM POCINČAN"/>
    <n v="12.13"/>
    <s v="KOM"/>
    <n v="1"/>
    <n v="2362.4"/>
    <n v="1378.07"/>
    <n v="984.33"/>
    <n v="984.33"/>
    <x v="0"/>
  </r>
  <r>
    <n v="1"/>
    <s v="OSTALA OPREMA"/>
    <x v="4"/>
    <n v="104883"/>
    <s v="G9"/>
    <s v="UREĐ.ZA SATELITSKO POZICI"/>
    <n v="11.12"/>
    <s v="KOM"/>
    <n v="1"/>
    <n v="78977.66"/>
    <n v="64498.41"/>
    <n v="14479.25"/>
    <n v="31591.064000000002"/>
    <x v="1"/>
  </r>
  <r>
    <n v="1"/>
    <s v="OSTALA OPREMA"/>
    <x v="4"/>
    <n v="104884"/>
    <s v="G9"/>
    <s v="HIGROSTAT IGR35F"/>
    <n v="10.119999999999999"/>
    <s v="KOM"/>
    <n v="1"/>
    <n v="436.66"/>
    <n v="363.88"/>
    <n v="72.78"/>
    <n v="174.66400000000002"/>
    <x v="1"/>
  </r>
  <r>
    <n v="1"/>
    <s v="OSTALA OPREMA"/>
    <x v="4"/>
    <n v="104885"/>
    <s v="G9"/>
    <s v="TERMOST.ZA KONTR.GRIJANJA"/>
    <n v="10.119999999999999"/>
    <s v="KOM"/>
    <n v="1"/>
    <n v="124.49"/>
    <n v="103.75"/>
    <n v="20.74"/>
    <n v="49.795999999999999"/>
    <x v="1"/>
  </r>
  <r>
    <n v="1"/>
    <s v="OSTALA OPREMA"/>
    <x v="4"/>
    <n v="104886"/>
    <s v="G9"/>
    <s v="STUP S POSTOLJEM POCINČAN"/>
    <n v="12.13"/>
    <s v="KOM"/>
    <n v="1"/>
    <n v="2362.4"/>
    <n v="1378.07"/>
    <n v="984.33"/>
    <n v="984.33"/>
    <x v="0"/>
  </r>
  <r>
    <n v="1"/>
    <s v="OSTALA OPREMA"/>
    <x v="4"/>
    <n v="104887"/>
    <s v="G9"/>
    <s v="UREĐ.ZA SATELITSKO POZICI"/>
    <n v="11.12"/>
    <s v="KOM"/>
    <n v="1"/>
    <n v="78977.66"/>
    <n v="64498.41"/>
    <n v="14479.25"/>
    <n v="31591.064000000002"/>
    <x v="1"/>
  </r>
  <r>
    <n v="1"/>
    <s v="OSTALA OPREMA"/>
    <x v="4"/>
    <n v="104888"/>
    <s v="G9"/>
    <s v="HIGROSTAT IGR35F"/>
    <n v="10.119999999999999"/>
    <s v="KOM"/>
    <n v="1"/>
    <n v="436.66"/>
    <n v="363.88"/>
    <n v="72.78"/>
    <n v="174.66400000000002"/>
    <x v="1"/>
  </r>
  <r>
    <n v="1"/>
    <s v="OSTALA OPREMA"/>
    <x v="4"/>
    <n v="104889"/>
    <s v="G9"/>
    <s v="TERMOST.ZA KONTR.GRIJANJA"/>
    <n v="10.119999999999999"/>
    <s v="KOM"/>
    <n v="1"/>
    <n v="124.49"/>
    <n v="103.75"/>
    <n v="20.74"/>
    <n v="49.795999999999999"/>
    <x v="1"/>
  </r>
  <r>
    <n v="1"/>
    <s v="OSTALA OPREMA"/>
    <x v="4"/>
    <n v="104890"/>
    <s v="G9"/>
    <s v="STUP S POSTOLJEM POCINČAN"/>
    <n v="12.13"/>
    <s v="KOM"/>
    <n v="1"/>
    <n v="2362.4"/>
    <n v="1378.07"/>
    <n v="984.33"/>
    <n v="984.33"/>
    <x v="0"/>
  </r>
  <r>
    <n v="1"/>
    <s v="OSTALA OPREMA"/>
    <x v="4"/>
    <n v="104891"/>
    <s v="G9"/>
    <s v="UREĐ.ZA SATELITSKO POZICI"/>
    <n v="11.12"/>
    <s v="KOM"/>
    <n v="1"/>
    <n v="78977.66"/>
    <n v="64498.3"/>
    <n v="14479.36"/>
    <n v="31591.064000000002"/>
    <x v="1"/>
  </r>
  <r>
    <n v="1"/>
    <s v="OSTALA OPREMA"/>
    <x v="4"/>
    <n v="104892"/>
    <s v="G9"/>
    <s v="HIGROSTAT IGR35F"/>
    <n v="10.119999999999999"/>
    <s v="KOM"/>
    <n v="1"/>
    <n v="436.67"/>
    <n v="363.88"/>
    <n v="72.790000000000006"/>
    <n v="174.66800000000001"/>
    <x v="1"/>
  </r>
  <r>
    <n v="1"/>
    <s v="OSTALA OPREMA"/>
    <x v="4"/>
    <n v="104893"/>
    <s v="G9"/>
    <s v="TERMOST.ZA KONTR.GRIJANJA"/>
    <n v="10.119999999999999"/>
    <s v="KOM"/>
    <n v="1"/>
    <n v="124.48"/>
    <n v="103.75"/>
    <n v="20.73"/>
    <n v="49.792000000000002"/>
    <x v="1"/>
  </r>
  <r>
    <n v="1"/>
    <s v="OSTALA OPREMA"/>
    <x v="4"/>
    <n v="104894"/>
    <s v="G9"/>
    <s v="STUP S POSTOLJEM POCINČAN"/>
    <n v="12.13"/>
    <s v="KOM"/>
    <n v="1"/>
    <n v="2362.4"/>
    <n v="1378.07"/>
    <n v="984.33"/>
    <n v="984.33"/>
    <x v="0"/>
  </r>
  <r>
    <n v="1"/>
    <s v="OSTALA OPREMA"/>
    <x v="4"/>
    <n v="104895"/>
    <s v="G9"/>
    <s v="UREĐ.ZA SATELITSKO POZICI"/>
    <n v="11.12"/>
    <s v="KOM"/>
    <n v="1"/>
    <n v="78977.649999999994"/>
    <n v="64498.41"/>
    <n v="14479.24"/>
    <n v="31591.059999999998"/>
    <x v="1"/>
  </r>
  <r>
    <n v="1"/>
    <s v="OSTALA OPREMA"/>
    <x v="4"/>
    <n v="104896"/>
    <s v="G9"/>
    <s v="HIGROSTAT IGR35F"/>
    <n v="10.119999999999999"/>
    <s v="KOM"/>
    <n v="1"/>
    <n v="436.67"/>
    <n v="363.88"/>
    <n v="72.790000000000006"/>
    <n v="174.66800000000001"/>
    <x v="1"/>
  </r>
  <r>
    <n v="1"/>
    <s v="OSTALA OPREMA"/>
    <x v="4"/>
    <n v="104897"/>
    <s v="G9"/>
    <s v="TERMOST.ZA KONTR.GRIJANJA"/>
    <n v="10.119999999999999"/>
    <s v="KOM"/>
    <n v="1"/>
    <n v="124.48"/>
    <n v="103.75"/>
    <n v="20.73"/>
    <n v="49.792000000000002"/>
    <x v="1"/>
  </r>
  <r>
    <n v="1"/>
    <s v="OSTALA OPREMA"/>
    <x v="4"/>
    <n v="104898"/>
    <s v="G9"/>
    <s v="BUŠOTINA B-8 dub.2,5m"/>
    <n v="12.12"/>
    <s v="KOM"/>
    <n v="1"/>
    <n v="1767.5"/>
    <n v="1320.83"/>
    <n v="446.67"/>
    <n v="707"/>
    <x v="1"/>
  </r>
  <r>
    <n v="1"/>
    <s v="OSTALA OPREMA"/>
    <x v="4"/>
    <n v="104899"/>
    <s v="G9"/>
    <s v="STUP S POSTOLJEM POCINČAN"/>
    <n v="12.13"/>
    <s v="KOM"/>
    <n v="1"/>
    <n v="2362.4"/>
    <n v="1378.07"/>
    <n v="984.33"/>
    <n v="984.33"/>
    <x v="0"/>
  </r>
  <r>
    <n v="1"/>
    <s v="OSTALA OPREMA"/>
    <x v="4"/>
    <n v="103700"/>
    <s v="G9"/>
    <s v="DIGIT.MODEL MEDVEDNICA"/>
    <s v="02.12"/>
    <s v="KOM"/>
    <n v="1"/>
    <n v="16500"/>
    <n v="16500"/>
    <n v="0"/>
    <n v="6600"/>
    <x v="1"/>
  </r>
  <r>
    <n v="1"/>
    <s v="OSTALA OPREMA"/>
    <x v="4"/>
    <n v="103701"/>
    <s v="G9"/>
    <s v="SKENIRANJE LASERSKO 24km2"/>
    <s v="02.12"/>
    <s v="KOM"/>
    <n v="1"/>
    <n v="18800"/>
    <n v="18800"/>
    <n v="0"/>
    <n v="7520"/>
    <x v="1"/>
  </r>
  <r>
    <n v="1"/>
    <s v="OSTALA OPREMA"/>
    <x v="4"/>
    <n v="104236"/>
    <s v="G9"/>
    <s v="AV. KARTE Podsljeme,"/>
    <n v="11.12"/>
    <s v="KOM"/>
    <n v="1"/>
    <n v="73460"/>
    <n v="73460"/>
    <n v="0"/>
    <n v="29384"/>
    <x v="1"/>
  </r>
  <r>
    <n v="1"/>
    <s v="OSTALA OPREMA"/>
    <x v="4"/>
    <n v="104237"/>
    <s v="G9"/>
    <s v="DIGIT.MODEL PRIMORSKO- GOR"/>
    <s v="02.12"/>
    <s v="KOM"/>
    <n v="1"/>
    <n v="9000"/>
    <n v="9000"/>
    <n v="0"/>
    <n v="3600"/>
    <x v="1"/>
  </r>
  <r>
    <n v="1"/>
    <s v="EL OPREMA (AUDIO/VIDEO /OPREMA ZA SNIMANJE I UMNOŽ...)"/>
    <x v="5"/>
    <s v="MREZA"/>
    <s v="05"/>
    <s v="PC MREŽA"/>
    <s v="01.15"/>
    <s v="KOM"/>
    <n v="1"/>
    <n v="843949.89"/>
    <n v="393165.3"/>
    <n v="450784.59"/>
    <n v="450784.59"/>
    <x v="0"/>
  </r>
  <r>
    <n v="1"/>
    <s v="EL OPREMA (AUDIO/VIDEO /OPREMA ZA SNIMANJE I UMNOŽ...)"/>
    <x v="5"/>
    <n v="104128"/>
    <s v="CIP"/>
    <s v="KOMUNIKACIJSKI ORMAR 47U"/>
    <s v="07.15"/>
    <s v="KOM"/>
    <n v="1"/>
    <n v="21483.15"/>
    <n v="6086.89"/>
    <n v="15396.26"/>
    <n v="15396.26"/>
    <x v="0"/>
  </r>
  <r>
    <n v="1"/>
    <s v="OBJEKT"/>
    <x v="6"/>
    <s v="P.4/6"/>
    <s v="05"/>
    <s v="ZGRADA FAKULTETA"/>
    <s v="01.97"/>
    <s v="KOM"/>
    <n v="2"/>
    <n v="24208316.399999999"/>
    <n v="8138347.0300000003"/>
    <n v="16069969.369999999"/>
    <n v="16069969.369999999"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240">
  <r>
    <n v="1"/>
    <x v="0"/>
    <x v="0"/>
    <s v="G1si0004"/>
    <s v="G1"/>
    <s v="Čekić geološki s futrolom"/>
    <n v="11.07"/>
    <s v="KOM"/>
    <n v="1"/>
    <x v="0"/>
    <n v="554.49"/>
    <n v="0"/>
    <n v="221.79600000000002"/>
    <x v="0"/>
  </r>
  <r>
    <n v="1"/>
    <x v="0"/>
    <x v="0"/>
    <s v="G1si0021"/>
    <s v="G1"/>
    <s v="Punjač baterija CTEK"/>
    <s v="04.11"/>
    <s v="KOM"/>
    <n v="1"/>
    <x v="1"/>
    <n v="531.53"/>
    <n v="0"/>
    <n v="212.61199999999999"/>
    <x v="0"/>
  </r>
  <r>
    <n v="1"/>
    <x v="0"/>
    <x v="0"/>
    <s v="G1si0022"/>
    <s v="G1"/>
    <s v="Lupa 10x"/>
    <n v="11.1"/>
    <s v="KOM"/>
    <n v="1"/>
    <x v="2"/>
    <n v="55.35"/>
    <n v="0"/>
    <n v="22.14"/>
    <x v="0"/>
  </r>
  <r>
    <n v="1"/>
    <x v="0"/>
    <x v="0"/>
    <s v="G1si0033"/>
    <s v="G1"/>
    <s v="Lupa 10x"/>
    <n v="11.1"/>
    <s v="KOM"/>
    <n v="1"/>
    <x v="2"/>
    <n v="55.35"/>
    <n v="0"/>
    <n v="22.14"/>
    <x v="0"/>
  </r>
  <r>
    <n v="1"/>
    <x v="0"/>
    <x v="0"/>
    <s v="G1si0035"/>
    <s v="G1"/>
    <s v="Lupa 10x"/>
    <n v="11.1"/>
    <s v="KOM"/>
    <n v="1"/>
    <x v="2"/>
    <n v="55.35"/>
    <n v="0"/>
    <n v="22.14"/>
    <x v="0"/>
  </r>
  <r>
    <n v="1"/>
    <x v="0"/>
    <x v="0"/>
    <s v="G1si0039"/>
    <s v="G1"/>
    <s v="Lupa 10x"/>
    <n v="11.1"/>
    <s v="KOM"/>
    <n v="1"/>
    <x v="2"/>
    <n v="55.35"/>
    <n v="0"/>
    <n v="22.14"/>
    <x v="0"/>
  </r>
  <r>
    <n v="1"/>
    <x v="0"/>
    <x v="0"/>
    <s v="G1si0040"/>
    <s v="G1"/>
    <s v="Lupa 10x"/>
    <n v="11.1"/>
    <s v="KOM"/>
    <n v="1"/>
    <x v="2"/>
    <n v="55.35"/>
    <n v="0"/>
    <n v="22.14"/>
    <x v="0"/>
  </r>
  <r>
    <n v="1"/>
    <x v="0"/>
    <x v="0"/>
    <s v="G1si0054"/>
    <s v="G1"/>
    <s v="PC preklopnik DKVM-2KU"/>
    <n v="10.119999999999999"/>
    <s v="KOM"/>
    <n v="1"/>
    <x v="3"/>
    <n v="351.75"/>
    <n v="0"/>
    <n v="140.70000000000002"/>
    <x v="0"/>
  </r>
  <r>
    <n v="1"/>
    <x v="0"/>
    <x v="0"/>
    <s v="G1si0077"/>
    <s v="G1"/>
    <s v="Geološki čekić"/>
    <s v="07.14"/>
    <s v="KOM"/>
    <n v="1"/>
    <x v="4"/>
    <n v="566.14"/>
    <n v="0"/>
    <n v="226.45600000000002"/>
    <x v="0"/>
  </r>
  <r>
    <n v="1"/>
    <x v="0"/>
    <x v="0"/>
    <s v="G1si0081"/>
    <s v="G1"/>
    <s v="Zidni sat zeleni"/>
    <n v="10.14"/>
    <s v="KOM"/>
    <n v="1"/>
    <x v="5"/>
    <n v="35.909999999999997"/>
    <n v="0"/>
    <n v="14.363999999999999"/>
    <x v="0"/>
  </r>
  <r>
    <n v="1"/>
    <x v="0"/>
    <x v="0"/>
    <s v="G9si0056"/>
    <s v="RC"/>
    <s v="Kučište SATA/USBza 3.5&quot;"/>
    <s v="01.07"/>
    <s v="KOM"/>
    <n v="1"/>
    <x v="6"/>
    <n v="341.6"/>
    <n v="0"/>
    <n v="136.64000000000001"/>
    <x v="0"/>
  </r>
  <r>
    <n v="1"/>
    <x v="0"/>
    <x v="0"/>
    <s v="G9si0080"/>
    <s v="G9"/>
    <s v="Ormarić zidni za prvu pom"/>
    <n v="10.09"/>
    <s v="KOM"/>
    <n v="1"/>
    <x v="7"/>
    <n v="399"/>
    <n v="0"/>
    <n v="159.60000000000002"/>
    <x v="0"/>
  </r>
  <r>
    <n v="1"/>
    <x v="0"/>
    <x v="0"/>
    <s v="G9si0081"/>
    <s v="G9"/>
    <s v="Kofer set alata"/>
    <n v="10.09"/>
    <s v="KOM"/>
    <n v="1"/>
    <x v="7"/>
    <n v="399"/>
    <n v="0"/>
    <n v="159.60000000000002"/>
    <x v="0"/>
  </r>
  <r>
    <n v="1"/>
    <x v="0"/>
    <x v="0"/>
    <s v="G9si0179"/>
    <s v="G9"/>
    <s v="Mobitel Sony Xperia M4"/>
    <n v="11.15"/>
    <s v="KOM"/>
    <n v="1"/>
    <x v="8"/>
    <n v="2010.84"/>
    <n v="0"/>
    <n v="804.33600000000001"/>
    <x v="0"/>
  </r>
  <r>
    <n v="1"/>
    <x v="0"/>
    <x v="0"/>
    <s v="G9si0182"/>
    <s v="G9"/>
    <s v="Tablet samsung Galaxy"/>
    <n v="12.15"/>
    <s v="KOM"/>
    <n v="1"/>
    <x v="9"/>
    <n v="2362.5"/>
    <n v="0"/>
    <n v="945"/>
    <x v="0"/>
  </r>
  <r>
    <n v="1"/>
    <x v="0"/>
    <x v="0"/>
    <s v="R2si0011"/>
    <s v="R2"/>
    <s v="Kofer aluminijski"/>
    <s v="03.07"/>
    <s v="KOM"/>
    <n v="1"/>
    <x v="10"/>
    <n v="79"/>
    <n v="0"/>
    <n v="31.6"/>
    <x v="0"/>
  </r>
  <r>
    <n v="1"/>
    <x v="0"/>
    <x v="0"/>
    <s v="R2si0013"/>
    <s v="R2"/>
    <s v="Kofer aluminijski"/>
    <s v="03.07"/>
    <s v="KOM"/>
    <n v="1"/>
    <x v="10"/>
    <n v="79"/>
    <n v="0"/>
    <n v="31.6"/>
    <x v="0"/>
  </r>
  <r>
    <n v="1"/>
    <x v="0"/>
    <x v="0"/>
    <s v="R2si0024"/>
    <s v="R2"/>
    <s v="PC Preklopnik"/>
    <n v="12.07"/>
    <s v="KOM"/>
    <n v="1"/>
    <x v="11"/>
    <n v="518.80999999999995"/>
    <n v="0"/>
    <n v="207.524"/>
    <x v="0"/>
  </r>
  <r>
    <n v="1"/>
    <x v="0"/>
    <x v="0"/>
    <s v="R2si0031"/>
    <s v="R2"/>
    <s v="Garnitura za zavarivanje"/>
    <s v="01.09"/>
    <s v="KOM"/>
    <n v="1"/>
    <x v="12"/>
    <n v="1000"/>
    <n v="0"/>
    <n v="400"/>
    <x v="0"/>
  </r>
  <r>
    <n v="1"/>
    <x v="0"/>
    <x v="0"/>
    <s v="R2si0037"/>
    <s v="R2"/>
    <s v="UPS uređaj"/>
    <s v="06.08"/>
    <s v="KOM"/>
    <n v="1"/>
    <x v="13"/>
    <n v="712.68"/>
    <n v="0"/>
    <n v="285.072"/>
    <x v="0"/>
  </r>
  <r>
    <n v="1"/>
    <x v="0"/>
    <x v="0"/>
    <s v="R2si0043"/>
    <s v="R2"/>
    <s v="Mobitel NOKIA 1112"/>
    <s v="01.09"/>
    <s v="KOM"/>
    <n v="1"/>
    <x v="14"/>
    <n v="299"/>
    <n v="0"/>
    <n v="119.60000000000001"/>
    <x v="0"/>
  </r>
  <r>
    <n v="1"/>
    <x v="0"/>
    <x v="0"/>
    <s v="R2si0049"/>
    <s v="R2"/>
    <s v="Powerball 250Hz Amber"/>
    <s v="01.09"/>
    <s v="KOM"/>
    <n v="1"/>
    <x v="15"/>
    <n v="199"/>
    <n v="0"/>
    <n v="79.600000000000009"/>
    <x v="0"/>
  </r>
  <r>
    <n v="1"/>
    <x v="0"/>
    <x v="0"/>
    <s v="R2si0050"/>
    <s v="R2"/>
    <s v="Powerball 250Hz Amber"/>
    <s v="01.09"/>
    <s v="KOM"/>
    <n v="1"/>
    <x v="15"/>
    <n v="199"/>
    <n v="0"/>
    <n v="79.600000000000009"/>
    <x v="0"/>
  </r>
  <r>
    <n v="1"/>
    <x v="0"/>
    <x v="0"/>
    <s v="R2si0080"/>
    <s v="R2"/>
    <s v="Tablet interaktivni"/>
    <s v="05.10"/>
    <s v="KOM"/>
    <n v="1"/>
    <x v="16"/>
    <n v="2012.84"/>
    <n v="0"/>
    <n v="805.13599999999997"/>
    <x v="0"/>
  </r>
  <r>
    <n v="1"/>
    <x v="0"/>
    <x v="0"/>
    <s v="R2si0096"/>
    <s v="R5"/>
    <s v="USB PMD-12"/>
    <s v="06.11"/>
    <s v="KOM"/>
    <n v="1"/>
    <x v="17"/>
    <n v="1488.91"/>
    <n v="0"/>
    <n v="595.56400000000008"/>
    <x v="0"/>
  </r>
  <r>
    <n v="1"/>
    <x v="0"/>
    <x v="0"/>
    <s v="R2si0107"/>
    <s v="R2"/>
    <s v="Kutnik radionički"/>
    <n v="12.11"/>
    <s v="KOM"/>
    <n v="1"/>
    <x v="18"/>
    <n v="480.82"/>
    <n v="0"/>
    <n v="192.328"/>
    <x v="0"/>
  </r>
  <r>
    <n v="1"/>
    <x v="0"/>
    <x v="0"/>
    <s v="R2si0120"/>
    <s v="R2"/>
    <s v="Piknometar 50ml"/>
    <s v="05.12"/>
    <s v="KOM"/>
    <n v="1"/>
    <x v="19"/>
    <n v="463.7"/>
    <n v="0"/>
    <n v="185.48000000000002"/>
    <x v="0"/>
  </r>
  <r>
    <n v="1"/>
    <x v="0"/>
    <x v="0"/>
    <s v="R2si0126"/>
    <s v="R2"/>
    <s v="Stalak CD box"/>
    <s v="08.12"/>
    <s v="KOM"/>
    <n v="1"/>
    <x v="20"/>
    <n v="153.27000000000001"/>
    <n v="0"/>
    <n v="61.308000000000007"/>
    <x v="0"/>
  </r>
  <r>
    <n v="1"/>
    <x v="0"/>
    <x v="0"/>
    <s v="R2si0205"/>
    <s v="R2"/>
    <s v="Vizir IS"/>
    <s v="02.14"/>
    <s v="KOM"/>
    <n v="1"/>
    <x v="21"/>
    <n v="172.29"/>
    <n v="0"/>
    <n v="68.915999999999997"/>
    <x v="0"/>
  </r>
  <r>
    <n v="1"/>
    <x v="0"/>
    <x v="0"/>
    <s v="R2si0206"/>
    <s v="R2"/>
    <s v="Vizir IS"/>
    <s v="02.14"/>
    <s v="KOM"/>
    <n v="1"/>
    <x v="21"/>
    <n v="172.29"/>
    <n v="0"/>
    <n v="68.915999999999997"/>
    <x v="0"/>
  </r>
  <r>
    <n v="1"/>
    <x v="0"/>
    <x v="0"/>
    <s v="R2si0233"/>
    <s v="R2"/>
    <s v="HDD ADATA HV620 1TB"/>
    <n v="10.14"/>
    <s v="KOM"/>
    <n v="1"/>
    <x v="22"/>
    <n v="517.08000000000004"/>
    <n v="0"/>
    <n v="206.83200000000002"/>
    <x v="0"/>
  </r>
  <r>
    <n v="1"/>
    <x v="0"/>
    <x v="0"/>
    <s v="R2si0248"/>
    <s v="R2"/>
    <s v="Radijator uljni AEG"/>
    <n v="11.14"/>
    <s v="KOM"/>
    <n v="1"/>
    <x v="23"/>
    <n v="499"/>
    <n v="0"/>
    <n v="199.60000000000002"/>
    <x v="0"/>
  </r>
  <r>
    <n v="1"/>
    <x v="0"/>
    <x v="0"/>
    <s v="R2si0253"/>
    <s v="R2"/>
    <s v="Digitalni multimetar"/>
    <n v="12.14"/>
    <s v="KOM"/>
    <n v="1"/>
    <x v="24"/>
    <n v="819"/>
    <n v="0"/>
    <n v="327.60000000000002"/>
    <x v="0"/>
  </r>
  <r>
    <n v="1"/>
    <x v="0"/>
    <x v="0"/>
    <s v="R2si0254"/>
    <s v="R2"/>
    <s v="Pumpa Rover BE-M20l"/>
    <n v="12.14"/>
    <s v="KOM"/>
    <n v="1"/>
    <x v="25"/>
    <n v="539.9"/>
    <n v="0"/>
    <n v="215.96"/>
    <x v="0"/>
  </r>
  <r>
    <n v="1"/>
    <x v="0"/>
    <x v="0"/>
    <s v="R2si0303"/>
    <s v="R2"/>
    <s v="Temperaturni senzor"/>
    <n v="11.15"/>
    <s v="KOM"/>
    <n v="1"/>
    <x v="26"/>
    <n v="592.76"/>
    <n v="0"/>
    <n v="237.10400000000001"/>
    <x v="0"/>
  </r>
  <r>
    <n v="1"/>
    <x v="0"/>
    <x v="0"/>
    <s v="R3si0007"/>
    <s v="R3"/>
    <s v="HDD Externi 120GB"/>
    <s v="05.07"/>
    <s v="KOM"/>
    <n v="1"/>
    <x v="27"/>
    <n v="847.92"/>
    <n v="0"/>
    <n v="339.16800000000001"/>
    <x v="0"/>
  </r>
  <r>
    <n v="1"/>
    <x v="0"/>
    <x v="0"/>
    <s v="R3si0008"/>
    <s v="R3"/>
    <s v="Slušalice s mikrofonom"/>
    <s v="06.07"/>
    <s v="KOM"/>
    <n v="1"/>
    <x v="28"/>
    <n v="291.58"/>
    <n v="0"/>
    <n v="116.63200000000001"/>
    <x v="0"/>
  </r>
  <r>
    <n v="1"/>
    <x v="0"/>
    <x v="0"/>
    <s v="R3si0037"/>
    <s v="R3"/>
    <s v="Štoperica"/>
    <n v="10.1"/>
    <s v="KOM"/>
    <n v="1"/>
    <x v="29"/>
    <n v="138"/>
    <n v="0"/>
    <n v="55.2"/>
    <x v="0"/>
  </r>
  <r>
    <n v="1"/>
    <x v="0"/>
    <x v="0"/>
    <s v="R3si0038"/>
    <s v="R3"/>
    <s v="Štoperica"/>
    <n v="10.1"/>
    <s v="KOM"/>
    <n v="1"/>
    <x v="29"/>
    <n v="138"/>
    <n v="0"/>
    <n v="55.2"/>
    <x v="0"/>
  </r>
  <r>
    <n v="1"/>
    <x v="0"/>
    <x v="0"/>
    <s v="R3si0049"/>
    <s v="R3"/>
    <s v="Lampa za pis.stol"/>
    <s v="01.14"/>
    <s v="KOM"/>
    <n v="1"/>
    <x v="30"/>
    <n v="291.89999999999998"/>
    <n v="0"/>
    <n v="116.75999999999999"/>
    <x v="0"/>
  </r>
  <r>
    <n v="1"/>
    <x v="0"/>
    <x v="0"/>
    <s v="R3si0054"/>
    <s v="R3"/>
    <s v="HDD externi 1TB"/>
    <n v="12.14"/>
    <s v="KOM"/>
    <n v="1"/>
    <x v="31"/>
    <n v="625"/>
    <n v="0"/>
    <n v="250"/>
    <x v="0"/>
  </r>
  <r>
    <n v="1"/>
    <x v="0"/>
    <x v="0"/>
    <s v="R3si0075"/>
    <s v="05"/>
    <s v="Stolac"/>
    <s v="04.15"/>
    <s v="KOM"/>
    <n v="1"/>
    <x v="32"/>
    <n v="139.65"/>
    <n v="0"/>
    <n v="55.860000000000007"/>
    <x v="0"/>
  </r>
  <r>
    <n v="1"/>
    <x v="0"/>
    <x v="0"/>
    <s v="R3si0076"/>
    <s v="05"/>
    <s v="Stolac"/>
    <s v="04.15"/>
    <s v="KOM"/>
    <n v="1"/>
    <x v="32"/>
    <n v="139.65"/>
    <n v="0"/>
    <n v="55.860000000000007"/>
    <x v="0"/>
  </r>
  <r>
    <n v="1"/>
    <x v="0"/>
    <x v="0"/>
    <s v="R3si0077"/>
    <s v="05"/>
    <s v="Stolac"/>
    <s v="04.15"/>
    <s v="KOM"/>
    <n v="1"/>
    <x v="32"/>
    <n v="139.65"/>
    <n v="0"/>
    <n v="55.860000000000007"/>
    <x v="0"/>
  </r>
  <r>
    <n v="1"/>
    <x v="0"/>
    <x v="0"/>
    <s v="R3si0078"/>
    <s v="05"/>
    <s v="Stolac"/>
    <s v="04.15"/>
    <s v="KOM"/>
    <n v="1"/>
    <x v="32"/>
    <n v="139.65"/>
    <n v="0"/>
    <n v="55.860000000000007"/>
    <x v="0"/>
  </r>
  <r>
    <n v="1"/>
    <x v="0"/>
    <x v="0"/>
    <s v="R3si0079"/>
    <s v="05"/>
    <s v="Stolac"/>
    <s v="04.15"/>
    <s v="KOM"/>
    <n v="1"/>
    <x v="32"/>
    <n v="139.65"/>
    <n v="0"/>
    <n v="55.860000000000007"/>
    <x v="0"/>
  </r>
  <r>
    <n v="1"/>
    <x v="0"/>
    <x v="0"/>
    <s v="R3si0080"/>
    <s v="05"/>
    <s v="Stolac"/>
    <s v="04.15"/>
    <s v="KOM"/>
    <n v="1"/>
    <x v="32"/>
    <n v="139.65"/>
    <n v="0"/>
    <n v="55.860000000000007"/>
    <x v="0"/>
  </r>
  <r>
    <n v="1"/>
    <x v="0"/>
    <x v="0"/>
    <s v="R3si0081"/>
    <s v="05"/>
    <s v="Stolac"/>
    <s v="04.15"/>
    <s v="KOM"/>
    <n v="1"/>
    <x v="32"/>
    <n v="139.65"/>
    <n v="0"/>
    <n v="55.860000000000007"/>
    <x v="0"/>
  </r>
  <r>
    <n v="1"/>
    <x v="0"/>
    <x v="0"/>
    <s v="R3si0082"/>
    <s v="05"/>
    <s v="Stolac"/>
    <s v="04.15"/>
    <s v="KOM"/>
    <n v="1"/>
    <x v="32"/>
    <n v="139.65"/>
    <n v="0"/>
    <n v="55.860000000000007"/>
    <x v="0"/>
  </r>
  <r>
    <n v="1"/>
    <x v="0"/>
    <x v="0"/>
    <s v="R3si0083"/>
    <s v="05"/>
    <s v="Stolac"/>
    <s v="04.15"/>
    <s v="KOM"/>
    <n v="1"/>
    <x v="32"/>
    <n v="139.65"/>
    <n v="0"/>
    <n v="55.860000000000007"/>
    <x v="0"/>
  </r>
  <r>
    <n v="1"/>
    <x v="0"/>
    <x v="0"/>
    <s v="R3si0084"/>
    <s v="05"/>
    <s v="Stolac"/>
    <s v="04.15"/>
    <s v="KOM"/>
    <n v="1"/>
    <x v="32"/>
    <n v="139.65"/>
    <n v="0"/>
    <n v="55.860000000000007"/>
    <x v="0"/>
  </r>
  <r>
    <n v="1"/>
    <x v="0"/>
    <x v="0"/>
    <s v="R3si0085"/>
    <s v="05"/>
    <s v="Stolac"/>
    <s v="04.15"/>
    <s v="KOM"/>
    <n v="1"/>
    <x v="32"/>
    <n v="139.65"/>
    <n v="0"/>
    <n v="55.860000000000007"/>
    <x v="0"/>
  </r>
  <r>
    <n v="1"/>
    <x v="0"/>
    <x v="0"/>
    <s v="R3si0086"/>
    <s v="05"/>
    <s v="Stolac"/>
    <s v="04.15"/>
    <s v="KOM"/>
    <n v="1"/>
    <x v="32"/>
    <n v="139.65"/>
    <n v="0"/>
    <n v="55.860000000000007"/>
    <x v="0"/>
  </r>
  <r>
    <n v="1"/>
    <x v="0"/>
    <x v="0"/>
    <s v="R3si0087"/>
    <s v="05"/>
    <s v="Stolac"/>
    <s v="04.15"/>
    <s v="KOM"/>
    <n v="1"/>
    <x v="32"/>
    <n v="139.65"/>
    <n v="0"/>
    <n v="55.860000000000007"/>
    <x v="0"/>
  </r>
  <r>
    <n v="1"/>
    <x v="0"/>
    <x v="0"/>
    <s v="R3si0088"/>
    <s v="05"/>
    <s v="Stolac"/>
    <s v="04.15"/>
    <s v="KOM"/>
    <n v="1"/>
    <x v="32"/>
    <n v="139.65"/>
    <n v="0"/>
    <n v="55.860000000000007"/>
    <x v="0"/>
  </r>
  <r>
    <n v="1"/>
    <x v="0"/>
    <x v="0"/>
    <s v="R6si0009"/>
    <s v="R6"/>
    <s v="Ins.-mj.svjet.noćnog neba"/>
    <s v="01.11"/>
    <s v="KOM"/>
    <n v="1"/>
    <x v="33"/>
    <n v="2420"/>
    <n v="0"/>
    <n v="968"/>
    <x v="0"/>
  </r>
  <r>
    <n v="1"/>
    <x v="0"/>
    <x v="0"/>
    <s v="R6si0026"/>
    <s v="R6"/>
    <s v="HDD ADATA 1TB"/>
    <n v="12.14"/>
    <s v="KOM"/>
    <n v="1"/>
    <x v="34"/>
    <n v="537.5"/>
    <n v="0"/>
    <n v="215"/>
    <x v="0"/>
  </r>
  <r>
    <n v="1"/>
    <x v="0"/>
    <x v="0"/>
    <s v="R6si0027"/>
    <s v="G9"/>
    <s v="Postolje za mikroskop"/>
    <n v="12.14"/>
    <s v="KOM"/>
    <n v="1"/>
    <x v="35"/>
    <n v="1413.13"/>
    <n v="0"/>
    <n v="565.25200000000007"/>
    <x v="0"/>
  </r>
  <r>
    <n v="1"/>
    <x v="0"/>
    <x v="0"/>
    <s v="05si0003"/>
    <s v="05"/>
    <s v="Kanta za otpad"/>
    <s v="02.07"/>
    <s v="KOM"/>
    <n v="1"/>
    <x v="36"/>
    <n v="131.49"/>
    <n v="0"/>
    <n v="52.596000000000004"/>
    <x v="0"/>
  </r>
  <r>
    <n v="1"/>
    <x v="0"/>
    <x v="0"/>
    <s v="05si0004"/>
    <s v="05"/>
    <s v="Kanta za otpad"/>
    <s v="02.07"/>
    <s v="KOM"/>
    <n v="1"/>
    <x v="36"/>
    <n v="131.49"/>
    <n v="0"/>
    <n v="52.596000000000004"/>
    <x v="0"/>
  </r>
  <r>
    <n v="1"/>
    <x v="0"/>
    <x v="0"/>
    <s v="05si0007"/>
    <s v="G1"/>
    <s v="Kučište USB za 2.5&quot;HDD"/>
    <s v="04.07"/>
    <s v="KOM"/>
    <n v="1"/>
    <x v="37"/>
    <n v="162.94"/>
    <n v="0"/>
    <n v="65.176000000000002"/>
    <x v="0"/>
  </r>
  <r>
    <n v="1"/>
    <x v="0"/>
    <x v="0"/>
    <s v="05si0008"/>
    <s v="05"/>
    <s v="Pečat drveni&quot;PONIŠTENO&quot;"/>
    <s v="07.07"/>
    <s v="KOM"/>
    <n v="1"/>
    <x v="38"/>
    <n v="150"/>
    <n v="0"/>
    <n v="60"/>
    <x v="0"/>
  </r>
  <r>
    <n v="1"/>
    <x v="0"/>
    <x v="0"/>
    <s v="05si0009"/>
    <s v="05"/>
    <s v="Pečat drveni&quot;PONIŠTENO&quot;"/>
    <s v="07.07"/>
    <s v="KOM"/>
    <n v="1"/>
    <x v="38"/>
    <n v="150"/>
    <n v="0"/>
    <n v="60"/>
    <x v="0"/>
  </r>
  <r>
    <n v="1"/>
    <x v="0"/>
    <x v="0"/>
    <s v="05si0010"/>
    <s v="05"/>
    <s v="Pečat drveni&quot;PONIŠTENO&quot;"/>
    <s v="07.07"/>
    <s v="KOM"/>
    <n v="1"/>
    <x v="38"/>
    <n v="150"/>
    <n v="0"/>
    <n v="60"/>
    <x v="0"/>
  </r>
  <r>
    <n v="1"/>
    <x v="0"/>
    <x v="0"/>
    <s v="05si0013"/>
    <s v="05"/>
    <s v="Ljestve drvene"/>
    <n v="12.07"/>
    <s v="KOM"/>
    <n v="1"/>
    <x v="39"/>
    <n v="419"/>
    <n v="0"/>
    <n v="167.60000000000002"/>
    <x v="0"/>
  </r>
  <r>
    <n v="1"/>
    <x v="0"/>
    <x v="0"/>
    <s v="05si0014"/>
    <s v="05"/>
    <s v="Ljestve metalne"/>
    <n v="12.07"/>
    <s v="KOM"/>
    <n v="1"/>
    <x v="40"/>
    <n v="99.9"/>
    <n v="0"/>
    <n v="39.960000000000008"/>
    <x v="0"/>
  </r>
  <r>
    <n v="1"/>
    <x v="0"/>
    <x v="0"/>
    <s v="05si0017"/>
    <s v="05"/>
    <s v="Stalak za kišobran"/>
    <s v="01.08"/>
    <s v="KOM"/>
    <n v="1"/>
    <x v="41"/>
    <n v="302.06"/>
    <n v="0"/>
    <n v="120.82400000000001"/>
    <x v="0"/>
  </r>
  <r>
    <n v="1"/>
    <x v="0"/>
    <x v="0"/>
    <s v="05si0019"/>
    <s v="05"/>
    <s v="Kamera Logitech QuickCam"/>
    <s v="03.08"/>
    <s v="KOM"/>
    <n v="1"/>
    <x v="42"/>
    <n v="352.58"/>
    <n v="0"/>
    <n v="141.03200000000001"/>
    <x v="0"/>
  </r>
  <r>
    <n v="1"/>
    <x v="0"/>
    <x v="0"/>
    <s v="05si0023"/>
    <s v="05"/>
    <s v="Kalkulator Olympia 5212E"/>
    <s v="04.08"/>
    <s v="KOM"/>
    <n v="1"/>
    <x v="43"/>
    <n v="1037"/>
    <n v="0"/>
    <n v="414.8"/>
    <x v="0"/>
  </r>
  <r>
    <n v="1"/>
    <x v="0"/>
    <x v="0"/>
    <s v="05si0024"/>
    <s v="05"/>
    <s v="Router Linksys Wireless-g"/>
    <s v="04.08"/>
    <s v="KOM"/>
    <n v="1"/>
    <x v="44"/>
    <n v="704.55"/>
    <n v="0"/>
    <n v="281.82"/>
    <x v="0"/>
  </r>
  <r>
    <n v="1"/>
    <x v="0"/>
    <x v="0"/>
    <s v="05si0027"/>
    <s v="05"/>
    <s v="HDD Ext light 250GB"/>
    <s v="09.08"/>
    <s v="KOM"/>
    <n v="1"/>
    <x v="45"/>
    <n v="714.41"/>
    <n v="0"/>
    <n v="285.76400000000001"/>
    <x v="0"/>
  </r>
  <r>
    <n v="1"/>
    <x v="0"/>
    <x v="0"/>
    <s v="05si0029"/>
    <s v="05"/>
    <s v="PC preklopnik D-LINK 2KV"/>
    <s v="01.08"/>
    <s v="KOM"/>
    <n v="1"/>
    <x v="46"/>
    <n v="343.31"/>
    <n v="0"/>
    <n v="137.32400000000001"/>
    <x v="0"/>
  </r>
  <r>
    <n v="1"/>
    <x v="0"/>
    <x v="0"/>
    <s v="05si0031"/>
    <s v="05"/>
    <s v="PC preklopnik D-LINK 2K"/>
    <n v="10.08"/>
    <s v="KOM"/>
    <n v="1"/>
    <x v="47"/>
    <n v="271.57"/>
    <n v="0"/>
    <n v="108.628"/>
    <x v="0"/>
  </r>
  <r>
    <n v="1"/>
    <x v="0"/>
    <x v="0"/>
    <s v="05si0032"/>
    <s v="05"/>
    <s v="PC preklopnik D-LINK 2K"/>
    <n v="10.08"/>
    <s v="KOM"/>
    <n v="1"/>
    <x v="47"/>
    <n v="271.57"/>
    <n v="0"/>
    <n v="108.628"/>
    <x v="0"/>
  </r>
  <r>
    <n v="1"/>
    <x v="0"/>
    <x v="0"/>
    <s v="05si0033"/>
    <s v="05"/>
    <s v="PC preklopnik D-LINK 2K"/>
    <n v="10.08"/>
    <s v="KOM"/>
    <n v="1"/>
    <x v="47"/>
    <n v="271.57"/>
    <n v="0"/>
    <n v="108.628"/>
    <x v="0"/>
  </r>
  <r>
    <n v="1"/>
    <x v="0"/>
    <x v="0"/>
    <s v="05si0035"/>
    <s v="05"/>
    <s v="Brusilica kutna PWS Bosch"/>
    <n v="12.08"/>
    <s v="KOM"/>
    <n v="1"/>
    <x v="48"/>
    <n v="439"/>
    <n v="0"/>
    <n v="175.60000000000002"/>
    <x v="0"/>
  </r>
  <r>
    <n v="1"/>
    <x v="0"/>
    <x v="0"/>
    <s v="05si0038"/>
    <s v="05"/>
    <s v="Čoja - zelena 8,5m"/>
    <n v="12.08"/>
    <s v="KOM"/>
    <n v="1"/>
    <x v="49"/>
    <n v="1189.96"/>
    <n v="0"/>
    <n v="475.98400000000004"/>
    <x v="0"/>
  </r>
  <r>
    <n v="1"/>
    <x v="0"/>
    <x v="0"/>
    <s v="05si0039"/>
    <s v="05"/>
    <s v="HDD Ext Seagate 500GB"/>
    <n v="12.08"/>
    <s v="KOM"/>
    <n v="1"/>
    <x v="50"/>
    <n v="833.26"/>
    <n v="0"/>
    <n v="333.30400000000003"/>
    <x v="0"/>
  </r>
  <r>
    <n v="1"/>
    <x v="0"/>
    <x v="0"/>
    <s v="05si0040"/>
    <s v="05"/>
    <s v="Stalak za mikrofon MS-40"/>
    <n v="12.08"/>
    <s v="KOM"/>
    <n v="1"/>
    <x v="51"/>
    <n v="209.9"/>
    <n v="0"/>
    <n v="83.960000000000008"/>
    <x v="0"/>
  </r>
  <r>
    <n v="1"/>
    <x v="0"/>
    <x v="0"/>
    <s v="05si0041"/>
    <s v="05"/>
    <s v="Mikrofon Dinamički DM-88"/>
    <n v="12.08"/>
    <s v="KOM"/>
    <n v="1"/>
    <x v="52"/>
    <n v="179.9"/>
    <n v="0"/>
    <n v="71.960000000000008"/>
    <x v="0"/>
  </r>
  <r>
    <n v="1"/>
    <x v="0"/>
    <x v="0"/>
    <s v="05si0042"/>
    <s v="05"/>
    <s v="Mikrofon bežični sezt TXS"/>
    <n v="12.08"/>
    <s v="KOM"/>
    <n v="1"/>
    <x v="53"/>
    <n v="797"/>
    <n v="0"/>
    <n v="318.8"/>
    <x v="0"/>
  </r>
  <r>
    <n v="1"/>
    <x v="0"/>
    <x v="0"/>
    <s v="05si0043"/>
    <s v="05"/>
    <s v="Pečat samootiskujući 1824"/>
    <s v="02.08"/>
    <s v="KOM"/>
    <n v="1"/>
    <x v="54"/>
    <n v="135"/>
    <n v="0"/>
    <n v="54"/>
    <x v="0"/>
  </r>
  <r>
    <n v="1"/>
    <x v="0"/>
    <x v="0"/>
    <s v="05si0044"/>
    <s v="05"/>
    <s v="Pečat samootisujući 1824"/>
    <s v="02.08"/>
    <s v="KOM"/>
    <n v="1"/>
    <x v="54"/>
    <n v="135"/>
    <n v="0"/>
    <n v="54"/>
    <x v="0"/>
  </r>
  <r>
    <n v="1"/>
    <x v="0"/>
    <x v="0"/>
    <s v="05si0045"/>
    <s v="05"/>
    <s v="Pečat drveni"/>
    <s v="02.08"/>
    <s v="KOM"/>
    <n v="1"/>
    <x v="55"/>
    <n v="125.99"/>
    <n v="0"/>
    <n v="50.396000000000001"/>
    <x v="0"/>
  </r>
  <r>
    <n v="1"/>
    <x v="0"/>
    <x v="0"/>
    <s v="05si0046"/>
    <s v="05"/>
    <s v="Pečat drveni sa drž.grbom"/>
    <s v="02.08"/>
    <s v="KOM"/>
    <n v="1"/>
    <x v="56"/>
    <n v="152.99"/>
    <n v="0"/>
    <n v="61.196000000000005"/>
    <x v="0"/>
  </r>
  <r>
    <n v="1"/>
    <x v="0"/>
    <x v="0"/>
    <s v="05si0047"/>
    <s v="05"/>
    <s v="Pečat drveni sa drž.grbom"/>
    <s v="02.08"/>
    <s v="KOM"/>
    <n v="1"/>
    <x v="57"/>
    <n v="153"/>
    <n v="0"/>
    <n v="61.2"/>
    <x v="0"/>
  </r>
  <r>
    <n v="1"/>
    <x v="0"/>
    <x v="0"/>
    <s v="05si0048"/>
    <s v="05"/>
    <s v="Pečat drveni"/>
    <s v="02.08"/>
    <s v="KOM"/>
    <n v="1"/>
    <x v="55"/>
    <n v="125.99"/>
    <n v="0"/>
    <n v="50.396000000000001"/>
    <x v="0"/>
  </r>
  <r>
    <n v="1"/>
    <x v="0"/>
    <x v="0"/>
    <s v="05si0049"/>
    <s v="05"/>
    <s v="Pečat drveni"/>
    <s v="02.08"/>
    <s v="KOM"/>
    <n v="1"/>
    <x v="58"/>
    <n v="126"/>
    <n v="0"/>
    <n v="50.400000000000006"/>
    <x v="0"/>
  </r>
  <r>
    <n v="1"/>
    <x v="0"/>
    <x v="0"/>
    <s v="05si0050"/>
    <s v="05"/>
    <s v="Pečat samootiskiv. 1826"/>
    <s v="02.08"/>
    <s v="KOM"/>
    <n v="1"/>
    <x v="59"/>
    <n v="144"/>
    <n v="0"/>
    <n v="57.6"/>
    <x v="0"/>
  </r>
  <r>
    <n v="1"/>
    <x v="0"/>
    <x v="0"/>
    <s v="05si0052"/>
    <s v="05"/>
    <s v="Slika"/>
    <s v="02.09"/>
    <s v="KOM"/>
    <n v="1"/>
    <x v="60"/>
    <n v="2074"/>
    <n v="0"/>
    <n v="829.6"/>
    <x v="0"/>
  </r>
  <r>
    <n v="1"/>
    <x v="0"/>
    <x v="0"/>
    <s v="05si0055"/>
    <s v="05"/>
    <s v="PC preklopnik D-Link"/>
    <s v="03.09"/>
    <s v="KOM"/>
    <n v="1"/>
    <x v="61"/>
    <n v="126.82"/>
    <n v="0"/>
    <n v="50.728000000000002"/>
    <x v="0"/>
  </r>
  <r>
    <n v="1"/>
    <x v="0"/>
    <x v="0"/>
    <s v="05si0056"/>
    <s v="05"/>
    <s v="PC preklopnik D-Link"/>
    <s v="03.09"/>
    <s v="KOM"/>
    <n v="1"/>
    <x v="61"/>
    <n v="126.82"/>
    <n v="0"/>
    <n v="50.728000000000002"/>
    <x v="0"/>
  </r>
  <r>
    <n v="1"/>
    <x v="0"/>
    <x v="0"/>
    <s v="05si0059"/>
    <s v="05"/>
    <s v="Kučište SATA/USB 3,5&quot;"/>
    <s v="05.09"/>
    <s v="KOM"/>
    <n v="1"/>
    <x v="62"/>
    <n v="689.81"/>
    <n v="0"/>
    <n v="275.92399999999998"/>
    <x v="0"/>
  </r>
  <r>
    <n v="1"/>
    <x v="0"/>
    <x v="0"/>
    <s v="05si0061"/>
    <s v="05"/>
    <s v="Kučište USB za 3,5&quot;HDD"/>
    <s v="05.09"/>
    <s v="KOM"/>
    <n v="1"/>
    <x v="63"/>
    <n v="267.73"/>
    <n v="0"/>
    <n v="107.09200000000001"/>
    <x v="0"/>
  </r>
  <r>
    <n v="1"/>
    <x v="0"/>
    <x v="0"/>
    <s v="05si0062"/>
    <s v="05"/>
    <s v="Kučište USB za 3,5&quot;HDD"/>
    <s v="05.09"/>
    <s v="KOM"/>
    <n v="1"/>
    <x v="63"/>
    <n v="267.73"/>
    <n v="0"/>
    <n v="107.09200000000001"/>
    <x v="0"/>
  </r>
  <r>
    <n v="1"/>
    <x v="0"/>
    <x v="0"/>
    <s v="05si0063"/>
    <s v="05"/>
    <s v="Kofer sa alatom"/>
    <s v="06.09"/>
    <s v="KOM"/>
    <n v="1"/>
    <x v="7"/>
    <n v="399"/>
    <n v="0"/>
    <n v="159.60000000000002"/>
    <x v="0"/>
  </r>
  <r>
    <n v="1"/>
    <x v="0"/>
    <x v="0"/>
    <s v="05si0064"/>
    <s v="05"/>
    <s v="Pila ubodna"/>
    <s v="06.09"/>
    <s v="KOM"/>
    <n v="1"/>
    <x v="7"/>
    <n v="399"/>
    <n v="0"/>
    <n v="159.60000000000002"/>
    <x v="0"/>
  </r>
  <r>
    <n v="1"/>
    <x v="0"/>
    <x v="0"/>
    <s v="05si0071"/>
    <s v="05"/>
    <s v="VGA Splitter 1PC"/>
    <s v="09.09"/>
    <s v="KOM"/>
    <n v="1"/>
    <x v="64"/>
    <n v="471.4"/>
    <n v="0"/>
    <n v="188.56"/>
    <x v="0"/>
  </r>
  <r>
    <n v="1"/>
    <x v="0"/>
    <x v="0"/>
    <s v="05si0072"/>
    <s v="05"/>
    <s v="PC Preklopnik"/>
    <s v="09.09"/>
    <s v="KOM"/>
    <n v="1"/>
    <x v="65"/>
    <n v="498.15"/>
    <n v="0"/>
    <n v="199.26"/>
    <x v="0"/>
  </r>
  <r>
    <n v="1"/>
    <x v="0"/>
    <x v="0"/>
    <s v="05si0073"/>
    <s v="05"/>
    <s v="PC Preklopnik"/>
    <s v="09.09"/>
    <s v="KOM"/>
    <n v="1"/>
    <x v="65"/>
    <n v="498.15"/>
    <n v="0"/>
    <n v="199.26"/>
    <x v="0"/>
  </r>
  <r>
    <n v="1"/>
    <x v="0"/>
    <x v="0"/>
    <s v="05si0074"/>
    <s v="05"/>
    <s v="Pečat s-830"/>
    <s v="09.09"/>
    <s v="KOM"/>
    <n v="1"/>
    <x v="66"/>
    <n v="162"/>
    <n v="0"/>
    <n v="64.8"/>
    <x v="0"/>
  </r>
  <r>
    <n v="1"/>
    <x v="0"/>
    <x v="0"/>
    <s v="05si0075"/>
    <s v="05"/>
    <s v="Pečat s-844"/>
    <s v="09.09"/>
    <s v="KOM"/>
    <n v="1"/>
    <x v="59"/>
    <n v="144"/>
    <n v="0"/>
    <n v="57.6"/>
    <x v="0"/>
  </r>
  <r>
    <n v="1"/>
    <x v="0"/>
    <x v="0"/>
    <s v="05si0076"/>
    <s v="05"/>
    <s v="Pečat s-844"/>
    <s v="09.09"/>
    <s v="KOM"/>
    <n v="1"/>
    <x v="67"/>
    <n v="143.99"/>
    <n v="0"/>
    <n v="57.596000000000004"/>
    <x v="0"/>
  </r>
  <r>
    <n v="1"/>
    <x v="0"/>
    <x v="0"/>
    <s v="05si0077"/>
    <s v="05"/>
    <s v="Pečat s-843"/>
    <s v="09.09"/>
    <s v="KOM"/>
    <n v="1"/>
    <x v="68"/>
    <n v="134.99"/>
    <n v="0"/>
    <n v="53.996000000000009"/>
    <x v="0"/>
  </r>
  <r>
    <n v="1"/>
    <x v="0"/>
    <x v="0"/>
    <s v="05si0078"/>
    <s v="05"/>
    <s v="Pečat s-842"/>
    <s v="09.09"/>
    <s v="KOM"/>
    <n v="1"/>
    <x v="68"/>
    <n v="134.99"/>
    <n v="0"/>
    <n v="53.996000000000009"/>
    <x v="0"/>
  </r>
  <r>
    <n v="1"/>
    <x v="0"/>
    <x v="0"/>
    <s v="05si0079"/>
    <s v="05"/>
    <s v="Pečat s-310"/>
    <s v="09.09"/>
    <s v="KOM"/>
    <n v="1"/>
    <x v="68"/>
    <n v="134.99"/>
    <n v="0"/>
    <n v="53.996000000000009"/>
    <x v="0"/>
  </r>
  <r>
    <n v="1"/>
    <x v="0"/>
    <x v="0"/>
    <s v="05si0080"/>
    <s v="05"/>
    <s v="Pečat s-310"/>
    <s v="09.09"/>
    <s v="KOM"/>
    <n v="1"/>
    <x v="54"/>
    <n v="135"/>
    <n v="0"/>
    <n v="54"/>
    <x v="0"/>
  </r>
  <r>
    <n v="1"/>
    <x v="0"/>
    <x v="0"/>
    <s v="05si0081"/>
    <s v="05"/>
    <s v="Pečat s-310"/>
    <s v="09.09"/>
    <s v="KOM"/>
    <n v="1"/>
    <x v="54"/>
    <n v="135"/>
    <n v="0"/>
    <n v="54"/>
    <x v="0"/>
  </r>
  <r>
    <n v="1"/>
    <x v="0"/>
    <x v="0"/>
    <s v="05si0082"/>
    <s v="05"/>
    <s v="Pečat drveni"/>
    <s v="09.09"/>
    <s v="KOM"/>
    <n v="1"/>
    <x v="69"/>
    <n v="166.05"/>
    <n v="0"/>
    <n v="66.42"/>
    <x v="0"/>
  </r>
  <r>
    <n v="1"/>
    <x v="0"/>
    <x v="0"/>
    <s v="05si0083"/>
    <s v="05"/>
    <s v="Pečat drveni"/>
    <s v="09.09"/>
    <s v="KOM"/>
    <n v="1"/>
    <x v="70"/>
    <n v="171.39"/>
    <n v="0"/>
    <n v="68.555999999999997"/>
    <x v="0"/>
  </r>
  <r>
    <n v="1"/>
    <x v="0"/>
    <x v="0"/>
    <s v="05si0084"/>
    <s v="05"/>
    <s v="Mikrovalna pećnica LG"/>
    <s v="09.09"/>
    <s v="KOM"/>
    <n v="1"/>
    <x v="7"/>
    <n v="399"/>
    <n v="0"/>
    <n v="159.60000000000002"/>
    <x v="0"/>
  </r>
  <r>
    <n v="1"/>
    <x v="0"/>
    <x v="0"/>
    <s v="05si0086"/>
    <s v="05"/>
    <s v="Mobitel Sony Ericsson X1"/>
    <n v="10.09"/>
    <s v="KOM"/>
    <n v="1"/>
    <x v="71"/>
    <n v="2399"/>
    <n v="0"/>
    <n v="959.6"/>
    <x v="0"/>
  </r>
  <r>
    <n v="1"/>
    <x v="0"/>
    <x v="0"/>
    <s v="05si0087"/>
    <s v="CIP"/>
    <s v="PC Preklopnik DKVM-4U"/>
    <s v="01.09"/>
    <s v="KOM"/>
    <n v="1"/>
    <x v="11"/>
    <n v="518.80999999999995"/>
    <n v="0"/>
    <n v="207.524"/>
    <x v="0"/>
  </r>
  <r>
    <n v="1"/>
    <x v="0"/>
    <x v="0"/>
    <s v="05si0089"/>
    <s v="05"/>
    <s v="Pečat s-843"/>
    <n v="10.09"/>
    <s v="KOM"/>
    <n v="1"/>
    <x v="54"/>
    <n v="135"/>
    <n v="0"/>
    <n v="54"/>
    <x v="0"/>
  </r>
  <r>
    <n v="1"/>
    <x v="0"/>
    <x v="0"/>
    <s v="05si0092"/>
    <s v="CIP"/>
    <s v="FDD USB external 1,44MB"/>
    <s v="03.10"/>
    <s v="KOM"/>
    <n v="1"/>
    <x v="72"/>
    <n v="308.99"/>
    <n v="0"/>
    <n v="123.596"/>
    <x v="0"/>
  </r>
  <r>
    <n v="1"/>
    <x v="0"/>
    <x v="0"/>
    <s v="05si0093"/>
    <s v="CIP"/>
    <s v="FDD USB external 1,44MB"/>
    <s v="03.10"/>
    <s v="KOM"/>
    <n v="1"/>
    <x v="72"/>
    <n v="308.99"/>
    <n v="0"/>
    <n v="123.596"/>
    <x v="0"/>
  </r>
  <r>
    <n v="1"/>
    <x v="0"/>
    <x v="0"/>
    <s v="05si0094"/>
    <s v="CIP"/>
    <s v="FDD USB external 1,44MB"/>
    <s v="03.10"/>
    <s v="KOM"/>
    <n v="1"/>
    <x v="72"/>
    <n v="308.99"/>
    <n v="0"/>
    <n v="123.596"/>
    <x v="0"/>
  </r>
  <r>
    <n v="1"/>
    <x v="0"/>
    <x v="0"/>
    <s v="05si0095"/>
    <s v="05"/>
    <s v="Kolica"/>
    <s v="03.10"/>
    <s v="KOM"/>
    <n v="1"/>
    <x v="73"/>
    <n v="191.4"/>
    <n v="0"/>
    <n v="76.56"/>
    <x v="0"/>
  </r>
  <r>
    <n v="1"/>
    <x v="0"/>
    <x v="0"/>
    <s v="05si0096"/>
    <s v="05"/>
    <s v="Kolica za srhivu"/>
    <s v="03.10"/>
    <s v="KOM"/>
    <n v="1"/>
    <x v="74"/>
    <n v="738.27"/>
    <n v="0"/>
    <n v="295.30799999999999"/>
    <x v="0"/>
  </r>
  <r>
    <n v="1"/>
    <x v="0"/>
    <x v="0"/>
    <s v="05si0098"/>
    <s v="CIP"/>
    <s v="HDD Seagate 1TB"/>
    <s v="05.10"/>
    <s v="KOM"/>
    <n v="1"/>
    <x v="75"/>
    <n v="685.77"/>
    <n v="0"/>
    <n v="274.30799999999999"/>
    <x v="0"/>
  </r>
  <r>
    <n v="1"/>
    <x v="0"/>
    <x v="0"/>
    <s v="05si0099"/>
    <s v="CIP"/>
    <s v="HDD Seagate 1TB"/>
    <s v="05.10"/>
    <s v="KOM"/>
    <n v="1"/>
    <x v="76"/>
    <n v="685.76"/>
    <n v="0"/>
    <n v="274.30400000000003"/>
    <x v="0"/>
  </r>
  <r>
    <n v="1"/>
    <x v="0"/>
    <x v="0"/>
    <s v="05si0100"/>
    <s v="05"/>
    <s v="Vaga WD 2000 NEW 2kg/1g"/>
    <s v="06.10"/>
    <s v="KOM"/>
    <n v="1"/>
    <x v="77"/>
    <n v="578.30999999999995"/>
    <n v="0"/>
    <n v="231.32399999999998"/>
    <x v="0"/>
  </r>
  <r>
    <n v="1"/>
    <x v="0"/>
    <x v="0"/>
    <s v="05si0101"/>
    <s v="05"/>
    <s v="Pečat R-524"/>
    <s v="07.10"/>
    <s v="KOM"/>
    <n v="1"/>
    <x v="78"/>
    <n v="188.34"/>
    <n v="0"/>
    <n v="75.335999999999999"/>
    <x v="0"/>
  </r>
  <r>
    <n v="1"/>
    <x v="0"/>
    <x v="0"/>
    <s v="05si0102"/>
    <s v="05"/>
    <s v="Kalkulator Olympia CPD"/>
    <n v="11.1"/>
    <s v="KOM"/>
    <n v="1"/>
    <x v="79"/>
    <n v="1000.53"/>
    <n v="0"/>
    <n v="400.21199999999999"/>
    <x v="0"/>
  </r>
  <r>
    <n v="1"/>
    <x v="0"/>
    <x v="0"/>
    <s v="05si0103"/>
    <s v="05"/>
    <s v="Kalkulator Olympia CPD"/>
    <n v="11.1"/>
    <s v="KOM"/>
    <n v="1"/>
    <x v="79"/>
    <n v="1000.53"/>
    <n v="0"/>
    <n v="400.21199999999999"/>
    <x v="0"/>
  </r>
  <r>
    <n v="1"/>
    <x v="0"/>
    <x v="0"/>
    <s v="05si0104"/>
    <s v="05"/>
    <s v="Kalkulator Olympia CPD"/>
    <n v="11.1"/>
    <s v="KOM"/>
    <n v="1"/>
    <x v="80"/>
    <n v="1000.54"/>
    <n v="0"/>
    <n v="400.21600000000001"/>
    <x v="0"/>
  </r>
  <r>
    <n v="1"/>
    <x v="0"/>
    <x v="0"/>
    <s v="05si0105"/>
    <s v="05"/>
    <s v="Kalkulator Olympia CPD"/>
    <n v="11.1"/>
    <s v="KOM"/>
    <n v="1"/>
    <x v="80"/>
    <n v="1000.54"/>
    <n v="0"/>
    <n v="400.21600000000001"/>
    <x v="0"/>
  </r>
  <r>
    <n v="1"/>
    <x v="0"/>
    <x v="0"/>
    <s v="05si0107"/>
    <s v="05"/>
    <s v="Pečat s-843"/>
    <n v="12.1"/>
    <s v="KOM"/>
    <n v="1"/>
    <x v="54"/>
    <n v="135"/>
    <n v="0"/>
    <n v="54"/>
    <x v="0"/>
  </r>
  <r>
    <n v="1"/>
    <x v="0"/>
    <x v="0"/>
    <s v="05si0108"/>
    <s v="05"/>
    <s v="Pečat s-843"/>
    <n v="12.1"/>
    <s v="KOM"/>
    <n v="1"/>
    <x v="54"/>
    <n v="135"/>
    <n v="0"/>
    <n v="54"/>
    <x v="0"/>
  </r>
  <r>
    <n v="1"/>
    <x v="0"/>
    <x v="0"/>
    <s v="05si0109"/>
    <s v="05"/>
    <s v="Pečat s-829(urudžb)"/>
    <n v="12.1"/>
    <s v="KOM"/>
    <n v="1"/>
    <x v="81"/>
    <n v="198"/>
    <n v="0"/>
    <n v="79.2"/>
    <x v="0"/>
  </r>
  <r>
    <n v="1"/>
    <x v="0"/>
    <x v="0"/>
    <s v="05si0110"/>
    <s v="05"/>
    <s v="Pečat s-829(urudžb)"/>
    <n v="12.1"/>
    <s v="KOM"/>
    <n v="1"/>
    <x v="81"/>
    <n v="198"/>
    <n v="0"/>
    <n v="79.2"/>
    <x v="0"/>
  </r>
  <r>
    <n v="1"/>
    <x v="0"/>
    <x v="0"/>
    <s v="05si0111"/>
    <s v="05"/>
    <s v="Pečat s-843/12"/>
    <n v="12.1"/>
    <s v="KOM"/>
    <n v="1"/>
    <x v="82"/>
    <n v="63"/>
    <n v="0"/>
    <n v="25.200000000000003"/>
    <x v="0"/>
  </r>
  <r>
    <n v="1"/>
    <x v="0"/>
    <x v="0"/>
    <s v="05si0112"/>
    <s v="05"/>
    <s v="Pečat s-843"/>
    <n v="12.1"/>
    <s v="KOM"/>
    <n v="1"/>
    <x v="68"/>
    <n v="134.99"/>
    <n v="0"/>
    <n v="53.996000000000009"/>
    <x v="0"/>
  </r>
  <r>
    <n v="1"/>
    <x v="0"/>
    <x v="0"/>
    <s v="05si0113"/>
    <s v="05"/>
    <s v="Pečat S-830"/>
    <s v="05.11"/>
    <s v="KOM"/>
    <n v="1"/>
    <x v="83"/>
    <n v="418.2"/>
    <n v="0"/>
    <n v="167.28"/>
    <x v="0"/>
  </r>
  <r>
    <n v="1"/>
    <x v="0"/>
    <x v="0"/>
    <s v="05si0114"/>
    <s v="05"/>
    <s v="ČITAČ BAR KODA 1D+USB"/>
    <s v="03.11"/>
    <n v="1"/>
    <n v="1"/>
    <x v="84"/>
    <n v="1105.77"/>
    <n v="0"/>
    <n v="442.30799999999999"/>
    <x v="0"/>
  </r>
  <r>
    <n v="1"/>
    <x v="0"/>
    <x v="0"/>
    <s v="05si0119"/>
    <s v="05"/>
    <s v="Vješalica-stalak krom"/>
    <n v="11.11"/>
    <s v="KOM"/>
    <n v="1"/>
    <x v="85"/>
    <n v="487.08"/>
    <n v="0"/>
    <n v="194.83199999999999"/>
    <x v="0"/>
  </r>
  <r>
    <n v="1"/>
    <x v="0"/>
    <x v="0"/>
    <s v="05si0120"/>
    <s v="05"/>
    <s v="Vješalica-stalak krom"/>
    <n v="11.11"/>
    <s v="KOM"/>
    <n v="1"/>
    <x v="85"/>
    <n v="487.08"/>
    <n v="0"/>
    <n v="194.83199999999999"/>
    <x v="0"/>
  </r>
  <r>
    <n v="1"/>
    <x v="0"/>
    <x v="0"/>
    <s v="05si0121"/>
    <s v="05"/>
    <s v="Vješalica-stalak krom"/>
    <n v="11.11"/>
    <s v="KOM"/>
    <n v="1"/>
    <x v="85"/>
    <n v="487.08"/>
    <n v="0"/>
    <n v="194.83199999999999"/>
    <x v="0"/>
  </r>
  <r>
    <n v="1"/>
    <x v="0"/>
    <x v="0"/>
    <s v="05si0122"/>
    <s v="05"/>
    <s v="Vješalica-stalak krom"/>
    <n v="11.11"/>
    <s v="KOM"/>
    <n v="1"/>
    <x v="85"/>
    <n v="487.08"/>
    <n v="0"/>
    <n v="194.83199999999999"/>
    <x v="0"/>
  </r>
  <r>
    <n v="1"/>
    <x v="0"/>
    <x v="0"/>
    <s v="05si0123"/>
    <s v="05"/>
    <s v="Vješalica-stalak krom"/>
    <n v="11.11"/>
    <s v="KOM"/>
    <n v="1"/>
    <x v="85"/>
    <n v="487.08"/>
    <n v="0"/>
    <n v="194.83199999999999"/>
    <x v="0"/>
  </r>
  <r>
    <n v="1"/>
    <x v="0"/>
    <x v="0"/>
    <s v="05si0124"/>
    <s v="05"/>
    <s v="Vješalica-stalak krom"/>
    <n v="11.11"/>
    <s v="KOM"/>
    <n v="1"/>
    <x v="85"/>
    <n v="487.08"/>
    <n v="0"/>
    <n v="194.83199999999999"/>
    <x v="0"/>
  </r>
  <r>
    <n v="1"/>
    <x v="0"/>
    <x v="0"/>
    <s v="05si0126"/>
    <s v="CIP"/>
    <s v="Pc preklopnik DKVM-2KU"/>
    <n v="12.11"/>
    <s v="KOM"/>
    <n v="1"/>
    <x v="86"/>
    <n v="384.57"/>
    <n v="0"/>
    <n v="153.828"/>
    <x v="0"/>
  </r>
  <r>
    <n v="1"/>
    <x v="0"/>
    <x v="0"/>
    <s v="05si0129"/>
    <s v="CIP"/>
    <s v="UPS Back Brics 850VA"/>
    <n v="12.11"/>
    <s v="KOM"/>
    <n v="1"/>
    <x v="87"/>
    <n v="736.26"/>
    <n v="0"/>
    <n v="294.50400000000002"/>
    <x v="0"/>
  </r>
  <r>
    <n v="1"/>
    <x v="0"/>
    <x v="0"/>
    <s v="05si0134"/>
    <s v="05"/>
    <s v="Pečat s-843"/>
    <s v="03.12"/>
    <s v="KOM"/>
    <n v="1"/>
    <x v="88"/>
    <n v="120"/>
    <n v="0"/>
    <n v="48"/>
    <x v="0"/>
  </r>
  <r>
    <n v="1"/>
    <x v="0"/>
    <x v="0"/>
    <s v="05si0137"/>
    <s v="05"/>
    <s v="HDD WD 500GB"/>
    <s v="07.12"/>
    <s v="KOM"/>
    <n v="1"/>
    <x v="89"/>
    <n v="546.11"/>
    <n v="0"/>
    <n v="218.44400000000002"/>
    <x v="0"/>
  </r>
  <r>
    <n v="1"/>
    <x v="0"/>
    <x v="0"/>
    <s v="05si0138"/>
    <s v="CIP"/>
    <s v="Kućište USB2,5&quot;"/>
    <s v="07.12"/>
    <s v="KOM"/>
    <n v="1"/>
    <x v="90"/>
    <n v="207.38"/>
    <n v="0"/>
    <n v="82.951999999999998"/>
    <x v="0"/>
  </r>
  <r>
    <n v="1"/>
    <x v="0"/>
    <x v="0"/>
    <s v="05si0139"/>
    <s v="05"/>
    <s v="Stativ za kameru"/>
    <s v="07.12"/>
    <s v="KOM"/>
    <n v="1"/>
    <x v="91"/>
    <n v="223.86"/>
    <n v="0"/>
    <n v="89.544000000000011"/>
    <x v="0"/>
  </r>
  <r>
    <n v="1"/>
    <x v="0"/>
    <x v="0"/>
    <s v="05si0140"/>
    <s v="CIP"/>
    <s v="PC preklopnik DKVM-4U"/>
    <s v="07.12"/>
    <s v="KOM"/>
    <n v="1"/>
    <x v="92"/>
    <n v="531.55999999999995"/>
    <n v="0"/>
    <n v="212.624"/>
    <x v="0"/>
  </r>
  <r>
    <n v="1"/>
    <x v="0"/>
    <x v="0"/>
    <s v="05si0142"/>
    <s v="05"/>
    <s v="Usisivač 2000W,Hepa H12"/>
    <n v="11.12"/>
    <s v="KOM"/>
    <n v="1"/>
    <x v="93"/>
    <n v="957.04"/>
    <n v="0"/>
    <n v="382.81600000000003"/>
    <x v="0"/>
  </r>
  <r>
    <n v="1"/>
    <x v="0"/>
    <x v="0"/>
    <s v="05si0145"/>
    <s v="CIP"/>
    <s v="Kučište USB 3.5&quot; HDD"/>
    <n v="11.12"/>
    <s v="KOM"/>
    <n v="1"/>
    <x v="94"/>
    <n v="143.69999999999999"/>
    <n v="0"/>
    <n v="57.48"/>
    <x v="0"/>
  </r>
  <r>
    <n v="1"/>
    <x v="0"/>
    <x v="0"/>
    <s v="05si0148"/>
    <s v="05"/>
    <s v="Pečat s-845"/>
    <s v="05.13"/>
    <s v="KOM"/>
    <n v="1"/>
    <x v="95"/>
    <n v="164.63"/>
    <n v="0"/>
    <n v="65.852000000000004"/>
    <x v="0"/>
  </r>
  <r>
    <n v="1"/>
    <x v="0"/>
    <x v="0"/>
    <s v="05si0149"/>
    <s v="05"/>
    <s v="Pečat s-845"/>
    <s v="05.13"/>
    <s v="KOM"/>
    <n v="1"/>
    <x v="95"/>
    <n v="164.63"/>
    <n v="0"/>
    <n v="65.852000000000004"/>
    <x v="0"/>
  </r>
  <r>
    <n v="1"/>
    <x v="0"/>
    <x v="0"/>
    <s v="05si0150"/>
    <s v="05"/>
    <s v="Pečat s-845"/>
    <s v="05.13"/>
    <s v="KOM"/>
    <n v="1"/>
    <x v="95"/>
    <n v="164.63"/>
    <n v="0"/>
    <n v="65.852000000000004"/>
    <x v="0"/>
  </r>
  <r>
    <n v="1"/>
    <x v="0"/>
    <x v="0"/>
    <s v="05si0151"/>
    <s v="05"/>
    <s v="Pečat s-845"/>
    <s v="05.13"/>
    <s v="KOM"/>
    <n v="1"/>
    <x v="95"/>
    <n v="164.63"/>
    <n v="0"/>
    <n v="65.852000000000004"/>
    <x v="0"/>
  </r>
  <r>
    <n v="1"/>
    <x v="0"/>
    <x v="0"/>
    <s v="05si0152"/>
    <s v="05"/>
    <s v="Pečat s-845"/>
    <s v="05.13"/>
    <s v="KOM"/>
    <n v="1"/>
    <x v="96"/>
    <n v="164.64"/>
    <n v="0"/>
    <n v="65.855999999999995"/>
    <x v="0"/>
  </r>
  <r>
    <n v="1"/>
    <x v="0"/>
    <x v="0"/>
    <s v="05si0153"/>
    <s v="05"/>
    <s v="Pečat s-843"/>
    <s v="05.13"/>
    <s v="KOM"/>
    <n v="1"/>
    <x v="54"/>
    <n v="135"/>
    <n v="0"/>
    <n v="54"/>
    <x v="0"/>
  </r>
  <r>
    <n v="1"/>
    <x v="0"/>
    <x v="0"/>
    <s v="05si0154"/>
    <s v="05"/>
    <s v="Pečat s-842"/>
    <s v="05.13"/>
    <s v="KOM"/>
    <n v="1"/>
    <x v="54"/>
    <n v="135"/>
    <n v="0"/>
    <n v="54"/>
    <x v="0"/>
  </r>
  <r>
    <n v="1"/>
    <x v="0"/>
    <x v="0"/>
    <s v="05si0155"/>
    <s v="05"/>
    <s v="D-Link DES-1008D 8x10/100"/>
    <s v="05.13"/>
    <s v="KOM"/>
    <n v="1"/>
    <x v="97"/>
    <n v="115.5"/>
    <n v="0"/>
    <n v="46.2"/>
    <x v="0"/>
  </r>
  <r>
    <n v="1"/>
    <x v="0"/>
    <x v="0"/>
    <s v="05si0156"/>
    <s v="05"/>
    <s v="D-Link DES-1008D 8x10/100"/>
    <s v="05.13"/>
    <s v="KOM"/>
    <n v="1"/>
    <x v="97"/>
    <n v="115.5"/>
    <n v="0"/>
    <n v="46.2"/>
    <x v="0"/>
  </r>
  <r>
    <n v="1"/>
    <x v="0"/>
    <x v="0"/>
    <s v="05si0160"/>
    <s v="05"/>
    <s v="HDD WD passport 1TB 2,5&quot;"/>
    <s v="09.13"/>
    <s v="KOM"/>
    <n v="1"/>
    <x v="98"/>
    <n v="614.54999999999995"/>
    <n v="0"/>
    <n v="245.82"/>
    <x v="0"/>
  </r>
  <r>
    <n v="1"/>
    <x v="0"/>
    <x v="0"/>
    <s v="05si0162"/>
    <s v="05"/>
    <s v="Pečat za poštu e-917 dat"/>
    <n v="10.130000000000001"/>
    <s v="KOM"/>
    <n v="1"/>
    <x v="99"/>
    <n v="240.75"/>
    <n v="0"/>
    <n v="96.300000000000011"/>
    <x v="0"/>
  </r>
  <r>
    <n v="1"/>
    <x v="0"/>
    <x v="0"/>
    <s v="05si0163"/>
    <s v="05"/>
    <s v="Pečat za uruđ.s-843"/>
    <n v="10.130000000000001"/>
    <s v="KOM"/>
    <n v="1"/>
    <x v="54"/>
    <n v="135"/>
    <n v="0"/>
    <n v="54"/>
    <x v="0"/>
  </r>
  <r>
    <n v="1"/>
    <x v="0"/>
    <x v="0"/>
    <s v="05si0164"/>
    <s v="05"/>
    <s v="Pečat faksimil dekan s843"/>
    <n v="10.130000000000001"/>
    <s v="KOM"/>
    <n v="1"/>
    <x v="54"/>
    <n v="135"/>
    <n v="0"/>
    <n v="54"/>
    <x v="0"/>
  </r>
  <r>
    <n v="1"/>
    <x v="0"/>
    <x v="0"/>
    <s v="05si0165"/>
    <s v="CIP"/>
    <s v="Kompresor Vento ol 1"/>
    <s v="07.13"/>
    <s v="KOM"/>
    <n v="1"/>
    <x v="100"/>
    <n v="1078.8"/>
    <n v="0"/>
    <n v="431.52"/>
    <x v="0"/>
  </r>
  <r>
    <n v="1"/>
    <x v="0"/>
    <x v="0"/>
    <s v="05si0166"/>
    <s v="05"/>
    <s v="Higrometar/termo"/>
    <s v="02.13"/>
    <s v="KOM"/>
    <n v="1"/>
    <x v="101"/>
    <n v="160"/>
    <n v="0"/>
    <n v="64"/>
    <x v="0"/>
  </r>
  <r>
    <n v="1"/>
    <x v="0"/>
    <x v="0"/>
    <s v="05si0167"/>
    <s v="05"/>
    <s v="Čitač za studentske X-ice"/>
    <s v="09.13"/>
    <s v="KOM"/>
    <n v="1"/>
    <x v="31"/>
    <n v="625"/>
    <n v="0"/>
    <n v="250"/>
    <x v="0"/>
  </r>
  <r>
    <n v="1"/>
    <x v="0"/>
    <x v="0"/>
    <s v="05si0168"/>
    <s v="05"/>
    <s v="Čitač za studentske X-ice"/>
    <s v="09.13"/>
    <s v="KOM"/>
    <n v="1"/>
    <x v="31"/>
    <n v="625"/>
    <n v="0"/>
    <n v="250"/>
    <x v="0"/>
  </r>
  <r>
    <n v="1"/>
    <x v="0"/>
    <x v="0"/>
    <s v="05si0169"/>
    <s v="05"/>
    <s v="Presenter Wireless R400"/>
    <n v="12.13"/>
    <s v="KOM"/>
    <n v="1"/>
    <x v="102"/>
    <n v="370.08"/>
    <n v="0"/>
    <n v="148.03200000000001"/>
    <x v="0"/>
  </r>
  <r>
    <n v="1"/>
    <x v="0"/>
    <x v="0"/>
    <s v="05si0171"/>
    <s v="05"/>
    <s v="Pečat s-833"/>
    <s v="03.14"/>
    <s v="KOM"/>
    <n v="1"/>
    <x v="66"/>
    <n v="162"/>
    <n v="0"/>
    <n v="64.8"/>
    <x v="0"/>
  </r>
  <r>
    <n v="1"/>
    <x v="0"/>
    <x v="0"/>
    <s v="05si0172"/>
    <s v="05"/>
    <s v="Pečat s-844"/>
    <s v="03.14"/>
    <s v="KOM"/>
    <n v="1"/>
    <x v="59"/>
    <n v="144"/>
    <n v="0"/>
    <n v="57.6"/>
    <x v="0"/>
  </r>
  <r>
    <n v="1"/>
    <x v="0"/>
    <x v="0"/>
    <s v="05si0173"/>
    <s v="05"/>
    <s v="HDD Ext WD 2TB"/>
    <s v="02.14"/>
    <s v="KOM"/>
    <n v="1"/>
    <x v="103"/>
    <n v="988.46"/>
    <n v="0"/>
    <n v="395.38400000000001"/>
    <x v="0"/>
  </r>
  <r>
    <n v="1"/>
    <x v="0"/>
    <x v="0"/>
    <s v="05si0174"/>
    <s v="05"/>
    <s v="Pečat automatski"/>
    <s v="05.14"/>
    <s v="KOM"/>
    <n v="1"/>
    <x v="66"/>
    <n v="162"/>
    <n v="0"/>
    <n v="64.8"/>
    <x v="0"/>
  </r>
  <r>
    <n v="1"/>
    <x v="0"/>
    <x v="0"/>
    <s v="05si0175"/>
    <s v="05"/>
    <s v="Pečat automatski"/>
    <s v="05.14"/>
    <s v="KOM"/>
    <n v="1"/>
    <x v="66"/>
    <n v="162"/>
    <n v="0"/>
    <n v="64.8"/>
    <x v="0"/>
  </r>
  <r>
    <n v="1"/>
    <x v="0"/>
    <x v="0"/>
    <s v="05si0176"/>
    <s v="05"/>
    <s v="Pečat s-843"/>
    <s v="07.14"/>
    <s v="KOM"/>
    <n v="1"/>
    <x v="54"/>
    <n v="135"/>
    <n v="0"/>
    <n v="54"/>
    <x v="0"/>
  </r>
  <r>
    <n v="1"/>
    <x v="0"/>
    <x v="0"/>
    <s v="05si0177"/>
    <s v="05"/>
    <s v="Pečat s-843"/>
    <s v="07.14"/>
    <s v="KOM"/>
    <n v="1"/>
    <x v="54"/>
    <n v="135"/>
    <n v="0"/>
    <n v="54"/>
    <x v="0"/>
  </r>
  <r>
    <n v="1"/>
    <x v="0"/>
    <x v="0"/>
    <s v="05si0178"/>
    <s v="05"/>
    <s v="Mobitel Caterpillar CAT"/>
    <s v="09.14"/>
    <s v="KOM"/>
    <n v="1"/>
    <x v="104"/>
    <n v="557"/>
    <n v="0"/>
    <n v="222.8"/>
    <x v="0"/>
  </r>
  <r>
    <n v="1"/>
    <x v="0"/>
    <x v="0"/>
    <s v="05si0179"/>
    <s v="05"/>
    <s v="Mobitel Caterpillar CAT"/>
    <s v="09.14"/>
    <s v="KOM"/>
    <n v="1"/>
    <x v="104"/>
    <n v="557"/>
    <n v="0"/>
    <n v="222.8"/>
    <x v="0"/>
  </r>
  <r>
    <n v="1"/>
    <x v="0"/>
    <x v="0"/>
    <s v="05si0180"/>
    <s v="G1"/>
    <s v="Mobitel Samsung Galaxy"/>
    <s v="09.14"/>
    <s v="KOM"/>
    <n v="1"/>
    <x v="105"/>
    <n v="2933.13"/>
    <n v="0"/>
    <n v="1173.2520000000002"/>
    <x v="0"/>
  </r>
  <r>
    <n v="1"/>
    <x v="0"/>
    <x v="0"/>
    <s v="05si0182"/>
    <s v="R3"/>
    <s v="Mobitel Samsung Galaxy S4"/>
    <n v="11.14"/>
    <s v="KOM"/>
    <n v="1"/>
    <x v="106"/>
    <n v="2692.64"/>
    <n v="0"/>
    <n v="1077.056"/>
    <x v="0"/>
  </r>
  <r>
    <n v="1"/>
    <x v="0"/>
    <x v="0"/>
    <s v="05si0183"/>
    <s v="R2"/>
    <s v="Mobitel Caterpillar B25"/>
    <n v="11.14"/>
    <s v="KOM"/>
    <n v="1"/>
    <x v="107"/>
    <n v="576.24"/>
    <n v="0"/>
    <n v="230.49600000000001"/>
    <x v="0"/>
  </r>
  <r>
    <n v="1"/>
    <x v="0"/>
    <x v="0"/>
    <s v="05si0184"/>
    <s v="CIP"/>
    <s v="HDD ADATA HV620 1TB 2,5&quot;"/>
    <n v="12.14"/>
    <s v="KOM"/>
    <n v="1"/>
    <x v="22"/>
    <n v="517.08000000000004"/>
    <n v="0"/>
    <n v="206.83200000000002"/>
    <x v="0"/>
  </r>
  <r>
    <n v="1"/>
    <x v="0"/>
    <x v="0"/>
    <s v="05si0185"/>
    <s v="CIP"/>
    <s v="HDD ADATA HV620 1TB 2,5&quot;"/>
    <n v="12.14"/>
    <s v="KOM"/>
    <n v="1"/>
    <x v="22"/>
    <n v="517.08000000000004"/>
    <n v="0"/>
    <n v="206.83200000000002"/>
    <x v="0"/>
  </r>
  <r>
    <n v="1"/>
    <x v="0"/>
    <x v="0"/>
    <s v="05si0186"/>
    <s v="CIP"/>
    <s v="HDD WD ELEMENTS PORTABLE"/>
    <n v="12.14"/>
    <s v="KOM"/>
    <n v="1"/>
    <x v="108"/>
    <n v="796.05"/>
    <n v="0"/>
    <n v="318.42"/>
    <x v="0"/>
  </r>
  <r>
    <n v="1"/>
    <x v="0"/>
    <x v="0"/>
    <s v="05si0187"/>
    <s v="CIP"/>
    <s v="HDD WD ELEMENTS PORTABLE"/>
    <n v="12.14"/>
    <s v="KOM"/>
    <n v="1"/>
    <x v="108"/>
    <n v="796.05"/>
    <n v="0"/>
    <n v="318.42"/>
    <x v="0"/>
  </r>
  <r>
    <n v="1"/>
    <x v="0"/>
    <x v="0"/>
    <s v="05si0193"/>
    <s v="05"/>
    <s v="WD Elements portable"/>
    <s v="03.15"/>
    <s v="KOM"/>
    <n v="1"/>
    <x v="109"/>
    <n v="910.1"/>
    <n v="0"/>
    <n v="364.04"/>
    <x v="0"/>
  </r>
  <r>
    <n v="1"/>
    <x v="0"/>
    <x v="0"/>
    <s v="05si0195"/>
    <s v="CIP"/>
    <s v="Smartphone 5,5&quot;ZOPO"/>
    <s v="03.15"/>
    <s v="KOM"/>
    <n v="1"/>
    <x v="110"/>
    <n v="2778.2"/>
    <n v="0"/>
    <n v="1111.28"/>
    <x v="0"/>
  </r>
  <r>
    <n v="1"/>
    <x v="0"/>
    <x v="0"/>
    <s v="05si0198"/>
    <s v="05"/>
    <s v="Docking station za laptop"/>
    <s v="04.15"/>
    <s v="KOM"/>
    <n v="1"/>
    <x v="111"/>
    <n v="1424.61"/>
    <n v="0"/>
    <n v="569.84399999999994"/>
    <x v="0"/>
  </r>
  <r>
    <n v="1"/>
    <x v="0"/>
    <x v="0"/>
    <s v="05si0199"/>
    <s v="05"/>
    <s v="Ploča na stalku 120x100"/>
    <s v="04.15"/>
    <s v="KOM"/>
    <n v="1"/>
    <x v="112"/>
    <n v="2237.5"/>
    <n v="0"/>
    <n v="895"/>
    <x v="0"/>
  </r>
  <r>
    <n v="1"/>
    <x v="0"/>
    <x v="0"/>
    <s v="05si0200"/>
    <s v="05"/>
    <s v="Ploča na stalku 120x100"/>
    <s v="04.15"/>
    <s v="KOM"/>
    <n v="1"/>
    <x v="112"/>
    <n v="2237.5"/>
    <n v="0"/>
    <n v="895"/>
    <x v="0"/>
  </r>
  <r>
    <n v="1"/>
    <x v="0"/>
    <x v="0"/>
    <s v="05si0201"/>
    <s v="05"/>
    <s v="Glasačka kutija"/>
    <s v="04.15"/>
    <s v="KOM"/>
    <n v="1"/>
    <x v="113"/>
    <n v="353.75"/>
    <n v="0"/>
    <n v="141.5"/>
    <x v="0"/>
  </r>
  <r>
    <n v="1"/>
    <x v="0"/>
    <x v="0"/>
    <s v="05si0202"/>
    <s v="05"/>
    <s v="Glasačka kutija"/>
    <s v="04.15"/>
    <s v="KOM"/>
    <n v="1"/>
    <x v="113"/>
    <n v="353.75"/>
    <n v="0"/>
    <n v="141.5"/>
    <x v="0"/>
  </r>
  <r>
    <n v="1"/>
    <x v="0"/>
    <x v="0"/>
    <s v="05si0203"/>
    <s v="05"/>
    <s v="Glasačka kutija"/>
    <s v="04.15"/>
    <s v="KOM"/>
    <n v="1"/>
    <x v="113"/>
    <n v="353.75"/>
    <n v="0"/>
    <n v="141.5"/>
    <x v="0"/>
  </r>
  <r>
    <n v="1"/>
    <x v="0"/>
    <x v="0"/>
    <s v="05si0204"/>
    <s v="05"/>
    <s v="Radijator uljni"/>
    <s v="05.15"/>
    <s v="KOM"/>
    <n v="1"/>
    <x v="114"/>
    <n v="374.28"/>
    <n v="0"/>
    <n v="149.71199999999999"/>
    <x v="0"/>
  </r>
  <r>
    <n v="1"/>
    <x v="0"/>
    <x v="0"/>
    <s v="05si0205"/>
    <s v="05"/>
    <s v="Docking station HP2012"/>
    <s v="06.15"/>
    <s v="KOM"/>
    <n v="1"/>
    <x v="115"/>
    <n v="912.5"/>
    <n v="0"/>
    <n v="365"/>
    <x v="0"/>
  </r>
  <r>
    <n v="1"/>
    <x v="0"/>
    <x v="0"/>
    <s v="05si0206"/>
    <s v="05"/>
    <s v="Pečat s-841"/>
    <s v="06.15"/>
    <s v="KOM"/>
    <n v="1"/>
    <x v="116"/>
    <n v="123.75"/>
    <n v="0"/>
    <n v="49.5"/>
    <x v="0"/>
  </r>
  <r>
    <n v="1"/>
    <x v="0"/>
    <x v="0"/>
    <s v="05si0207"/>
    <s v="05"/>
    <s v="Pečat s-845"/>
    <s v="06.15"/>
    <s v="KOM"/>
    <n v="1"/>
    <x v="66"/>
    <n v="162"/>
    <n v="0"/>
    <n v="64.8"/>
    <x v="0"/>
  </r>
  <r>
    <n v="1"/>
    <x v="0"/>
    <x v="0"/>
    <s v="05si0208"/>
    <s v="05"/>
    <s v="Pečat s-845"/>
    <s v="06.15"/>
    <s v="KOM"/>
    <n v="1"/>
    <x v="66"/>
    <n v="162"/>
    <n v="0"/>
    <n v="64.8"/>
    <x v="0"/>
  </r>
  <r>
    <n v="1"/>
    <x v="0"/>
    <x v="0"/>
    <s v="05si0209"/>
    <s v="05"/>
    <s v="Zastava EU 200x100"/>
    <s v="06.15"/>
    <s v="KOM"/>
    <n v="1"/>
    <x v="117"/>
    <n v="360.74"/>
    <n v="0"/>
    <n v="144.29600000000002"/>
    <x v="0"/>
  </r>
  <r>
    <n v="1"/>
    <x v="0"/>
    <x v="0"/>
    <s v="05si0210"/>
    <s v="05"/>
    <s v="Bušilica čekić 800W"/>
    <n v="10.15"/>
    <s v="KOM"/>
    <n v="1"/>
    <x v="118"/>
    <n v="1240.6600000000001"/>
    <n v="0"/>
    <n v="496.26400000000007"/>
    <x v="0"/>
  </r>
  <r>
    <n v="1"/>
    <x v="0"/>
    <x v="0"/>
    <s v="05si0212"/>
    <s v="05"/>
    <s v="Kolica knjižničarska"/>
    <n v="11.15"/>
    <s v="KOM"/>
    <n v="1"/>
    <x v="119"/>
    <n v="3318.63"/>
    <n v="0"/>
    <n v="1327.4520000000002"/>
    <x v="0"/>
  </r>
  <r>
    <n v="1"/>
    <x v="0"/>
    <x v="0"/>
    <s v="05si0213"/>
    <s v="05"/>
    <s v="Zastava svečana RGNF"/>
    <n v="12.15"/>
    <s v="KOM"/>
    <n v="1"/>
    <x v="120"/>
    <n v="1250"/>
    <n v="0"/>
    <n v="500"/>
    <x v="0"/>
  </r>
  <r>
    <n v="1"/>
    <x v="0"/>
    <x v="0"/>
    <s v="05si0214"/>
    <s v="05"/>
    <s v="Zastava svečana RGNF"/>
    <n v="12.15"/>
    <s v="KOM"/>
    <n v="1"/>
    <x v="121"/>
    <n v="2500"/>
    <n v="0"/>
    <n v="1000"/>
    <x v="0"/>
  </r>
  <r>
    <n v="1"/>
    <x v="0"/>
    <x v="0"/>
    <s v="05si0215"/>
    <s v="05"/>
    <s v="Zastava vanjska RGNF"/>
    <n v="12.15"/>
    <s v="KOM"/>
    <n v="1"/>
    <x v="31"/>
    <n v="625"/>
    <n v="0"/>
    <n v="250"/>
    <x v="0"/>
  </r>
  <r>
    <n v="1"/>
    <x v="0"/>
    <x v="0"/>
    <s v="05si0216"/>
    <s v="05"/>
    <s v="Koplje za zastavu,inox"/>
    <n v="11.15"/>
    <s v="KOM"/>
    <n v="1"/>
    <x v="122"/>
    <n v="1043.75"/>
    <n v="0"/>
    <n v="417.5"/>
    <x v="0"/>
  </r>
  <r>
    <n v="1"/>
    <x v="0"/>
    <x v="0"/>
    <s v="05si0217"/>
    <s v="05"/>
    <s v="Podni stalak zastavu inox"/>
    <n v="11.15"/>
    <s v="KOM"/>
    <n v="1"/>
    <x v="122"/>
    <n v="1043.75"/>
    <n v="0"/>
    <n v="417.5"/>
    <x v="0"/>
  </r>
  <r>
    <n v="1"/>
    <x v="0"/>
    <x v="0"/>
    <n v="100871"/>
    <s v="R6"/>
    <s v="HDD ADATA 1TB"/>
    <n v="12.14"/>
    <s v="KOM"/>
    <n v="1"/>
    <x v="34"/>
    <n v="537.5"/>
    <n v="0"/>
    <n v="215"/>
    <x v="0"/>
  </r>
  <r>
    <n v="1"/>
    <x v="0"/>
    <x v="0"/>
    <n v="100880"/>
    <s v="R6"/>
    <s v="Ins.-mj.svjet.noćnog neba"/>
    <s v="01.11"/>
    <s v="KOM"/>
    <n v="1"/>
    <x v="33"/>
    <n v="2420"/>
    <n v="0"/>
    <n v="968"/>
    <x v="0"/>
  </r>
  <r>
    <n v="1"/>
    <x v="0"/>
    <x v="0"/>
    <n v="100882"/>
    <s v="R6"/>
    <s v="HDD EXT WD"/>
    <s v="05.15"/>
    <s v="KOM"/>
    <n v="1"/>
    <x v="123"/>
    <n v="590"/>
    <n v="0"/>
    <n v="236"/>
    <x v="0"/>
  </r>
  <r>
    <n v="1"/>
    <x v="0"/>
    <x v="0"/>
    <n v="100884"/>
    <s v="R6"/>
    <s v="HDD WD elements portab1TB"/>
    <s v="06.13"/>
    <s v="KOM"/>
    <n v="1"/>
    <x v="124"/>
    <n v="637.5"/>
    <n v="0"/>
    <n v="255"/>
    <x v="0"/>
  </r>
  <r>
    <n v="1"/>
    <x v="0"/>
    <x v="0"/>
    <n v="100885"/>
    <s v="R6"/>
    <s v="HDD Adata 1TB"/>
    <s v="06.14"/>
    <s v="KOM"/>
    <n v="1"/>
    <x v="22"/>
    <n v="517.08000000000004"/>
    <n v="0"/>
    <n v="206.83200000000002"/>
    <x v="0"/>
  </r>
  <r>
    <n v="1"/>
    <x v="0"/>
    <x v="0"/>
    <n v="100886"/>
    <s v="R6"/>
    <s v="Filter za fotoaparat"/>
    <n v="12.1"/>
    <s v="KOM"/>
    <n v="1"/>
    <x v="125"/>
    <n v="609.82000000000005"/>
    <n v="0"/>
    <n v="243.92800000000003"/>
    <x v="0"/>
  </r>
  <r>
    <n v="1"/>
    <x v="0"/>
    <x v="0"/>
    <n v="100887"/>
    <s v="R6"/>
    <s v="Filter za fotoaparat"/>
    <n v="11.1"/>
    <s v="KOM"/>
    <n v="1"/>
    <x v="126"/>
    <n v="508.55"/>
    <n v="0"/>
    <n v="203.42000000000002"/>
    <x v="0"/>
  </r>
  <r>
    <n v="1"/>
    <x v="0"/>
    <x v="0"/>
    <n v="100888"/>
    <s v="R6"/>
    <s v="Filter za fotoaparat"/>
    <n v="12.1"/>
    <s v="KOM"/>
    <n v="1"/>
    <x v="127"/>
    <n v="182.55"/>
    <n v="0"/>
    <n v="73.02000000000001"/>
    <x v="0"/>
  </r>
  <r>
    <n v="1"/>
    <x v="0"/>
    <x v="0"/>
    <n v="100889"/>
    <s v="R6"/>
    <s v="Filter za fotoaparat"/>
    <n v="12.1"/>
    <s v="KOM"/>
    <n v="1"/>
    <x v="127"/>
    <n v="182.55"/>
    <n v="0"/>
    <n v="73.02000000000001"/>
    <x v="0"/>
  </r>
  <r>
    <n v="1"/>
    <x v="0"/>
    <x v="0"/>
    <n v="100890"/>
    <s v="R6"/>
    <s v="Filter za fotoaparat"/>
    <n v="11.1"/>
    <s v="KOM"/>
    <n v="1"/>
    <x v="128"/>
    <n v="374.18"/>
    <n v="0"/>
    <n v="149.672"/>
    <x v="0"/>
  </r>
  <r>
    <n v="1"/>
    <x v="0"/>
    <x v="0"/>
    <n v="100891"/>
    <s v="R6"/>
    <s v="Filter za fotoaparat"/>
    <n v="11.1"/>
    <s v="KOM"/>
    <n v="1"/>
    <x v="125"/>
    <n v="609.82000000000005"/>
    <n v="0"/>
    <n v="243.92800000000003"/>
    <x v="0"/>
  </r>
  <r>
    <n v="1"/>
    <x v="0"/>
    <x v="0"/>
    <n v="100892"/>
    <s v="R6"/>
    <s v="Filter za fotoaparat"/>
    <n v="11.1"/>
    <s v="KOM"/>
    <n v="1"/>
    <x v="125"/>
    <n v="609.82000000000005"/>
    <n v="0"/>
    <n v="243.92800000000003"/>
    <x v="0"/>
  </r>
  <r>
    <n v="1"/>
    <x v="0"/>
    <x v="0"/>
    <n v="100893"/>
    <s v="R6"/>
    <s v="Filter za fotoaparat"/>
    <n v="11.1"/>
    <s v="KOM"/>
    <n v="1"/>
    <x v="129"/>
    <n v="967.17"/>
    <n v="0"/>
    <n v="386.86799999999999"/>
    <x v="0"/>
  </r>
  <r>
    <n v="1"/>
    <x v="0"/>
    <x v="0"/>
    <n v="100911"/>
    <s v="R6"/>
    <s v="Fotoaparat Canon EOS1200D"/>
    <s v="01.15"/>
    <s v="KOM"/>
    <n v="1"/>
    <x v="130"/>
    <n v="2937.5"/>
    <n v="0"/>
    <n v="1175"/>
    <x v="0"/>
  </r>
  <r>
    <n v="1"/>
    <x v="0"/>
    <x v="0"/>
    <n v="100915"/>
    <s v="R6"/>
    <s v="HDD Adata 500GB"/>
    <s v="06.14"/>
    <s v="KOM"/>
    <n v="1"/>
    <x v="131"/>
    <n v="398.75"/>
    <n v="0"/>
    <n v="159.5"/>
    <x v="0"/>
  </r>
  <r>
    <n v="1"/>
    <x v="0"/>
    <x v="0"/>
    <n v="100916"/>
    <s v="R6"/>
    <s v="HDD WD elements portab1TB"/>
    <s v="06.13"/>
    <s v="KOM"/>
    <n v="1"/>
    <x v="124"/>
    <n v="637.5"/>
    <n v="0"/>
    <n v="255"/>
    <x v="0"/>
  </r>
  <r>
    <n v="1"/>
    <x v="0"/>
    <x v="0"/>
    <n v="100917"/>
    <s v="R6"/>
    <s v="HDD Adata 500GB"/>
    <s v="06.14"/>
    <s v="KOM"/>
    <n v="1"/>
    <x v="131"/>
    <n v="398.75"/>
    <n v="0"/>
    <n v="159.5"/>
    <x v="0"/>
  </r>
  <r>
    <n v="1"/>
    <x v="0"/>
    <x v="0"/>
    <n v="100944"/>
    <s v="R5"/>
    <s v="Ph metar CHECKER"/>
    <n v="11.11"/>
    <s v="KOM"/>
    <n v="1"/>
    <x v="132"/>
    <n v="268.42"/>
    <n v="0"/>
    <n v="107.36800000000001"/>
    <x v="0"/>
  </r>
  <r>
    <n v="1"/>
    <x v="0"/>
    <x v="0"/>
    <n v="100961"/>
    <s v="R6"/>
    <s v="RAČUNALO MINI RASPBERRY"/>
    <s v="07.15"/>
    <s v="KOM"/>
    <n v="1"/>
    <x v="133"/>
    <n v="600"/>
    <n v="0"/>
    <n v="240"/>
    <x v="0"/>
  </r>
  <r>
    <n v="1"/>
    <x v="0"/>
    <x v="0"/>
    <n v="100963"/>
    <s v="R6"/>
    <s v="HDD Eksterni 500GB 2,5&quot;"/>
    <s v="09.12"/>
    <s v="KOM"/>
    <n v="1"/>
    <x v="134"/>
    <n v="718.75"/>
    <n v="0"/>
    <n v="287.5"/>
    <x v="0"/>
  </r>
  <r>
    <n v="1"/>
    <x v="0"/>
    <x v="0"/>
    <n v="100964"/>
    <s v="R6"/>
    <s v="HDD WD passeport 500GB"/>
    <s v="07.13"/>
    <s v="KOM"/>
    <n v="1"/>
    <x v="135"/>
    <n v="450"/>
    <n v="0"/>
    <n v="180"/>
    <x v="0"/>
  </r>
  <r>
    <n v="1"/>
    <x v="0"/>
    <x v="0"/>
    <n v="100967"/>
    <s v="R6"/>
    <s v="Ljestve alu 30-07"/>
    <n v="11.15"/>
    <s v="KOM"/>
    <n v="1"/>
    <x v="136"/>
    <n v="333.08"/>
    <n v="0"/>
    <n v="133.232"/>
    <x v="0"/>
  </r>
  <r>
    <n v="1"/>
    <x v="0"/>
    <x v="0"/>
    <n v="101133"/>
    <s v="R3"/>
    <s v="Sat zidni-okrugli metalni"/>
    <s v="03.07"/>
    <s v="KOM"/>
    <n v="1"/>
    <x v="137"/>
    <n v="168.36"/>
    <n v="0"/>
    <n v="67.344000000000008"/>
    <x v="0"/>
  </r>
  <r>
    <n v="1"/>
    <x v="0"/>
    <x v="0"/>
    <n v="101280"/>
    <s v="R3"/>
    <s v="HDD WD passeport 1TB 2,5&quot;"/>
    <s v="07.13"/>
    <s v="KOM"/>
    <n v="1"/>
    <x v="124"/>
    <n v="637.5"/>
    <n v="0"/>
    <n v="255"/>
    <x v="0"/>
  </r>
  <r>
    <n v="1"/>
    <x v="0"/>
    <x v="0"/>
    <n v="101367"/>
    <s v="R3"/>
    <s v="Kućište USB2,0 2x3,5&quot;"/>
    <n v="11.13"/>
    <s v="KOM"/>
    <n v="1"/>
    <x v="138"/>
    <n v="525.01"/>
    <n v="0"/>
    <n v="210.00400000000002"/>
    <x v="0"/>
  </r>
  <r>
    <n v="1"/>
    <x v="0"/>
    <x v="0"/>
    <n v="101473"/>
    <s v="R3"/>
    <s v="Rezač papira Primer 220"/>
    <s v="02.08"/>
    <s v="KOM"/>
    <n v="1"/>
    <x v="139"/>
    <n v="463.6"/>
    <n v="0"/>
    <n v="185.44000000000003"/>
    <x v="0"/>
  </r>
  <r>
    <n v="1"/>
    <x v="0"/>
    <x v="0"/>
    <n v="101474"/>
    <s v="R3"/>
    <s v="Ploča oglasna-pluto"/>
    <s v="07.07"/>
    <s v="KOM"/>
    <n v="1"/>
    <x v="140"/>
    <n v="189.61"/>
    <n v="0"/>
    <n v="75.844000000000008"/>
    <x v="0"/>
  </r>
  <r>
    <n v="1"/>
    <x v="0"/>
    <x v="0"/>
    <n v="101475"/>
    <s v="R3"/>
    <s v="Ploča pluto 60x90"/>
    <s v="03.08"/>
    <s v="KOM"/>
    <n v="1"/>
    <x v="141"/>
    <n v="230.58"/>
    <n v="0"/>
    <n v="92.232000000000014"/>
    <x v="0"/>
  </r>
  <r>
    <n v="1"/>
    <x v="0"/>
    <x v="0"/>
    <n v="101568"/>
    <s v="R3"/>
    <s v="Sat zidni-okrugli metalni"/>
    <s v="03.07"/>
    <s v="KOM"/>
    <n v="1"/>
    <x v="137"/>
    <n v="168.36"/>
    <n v="0"/>
    <n v="67.344000000000008"/>
    <x v="0"/>
  </r>
  <r>
    <n v="1"/>
    <x v="0"/>
    <x v="0"/>
    <n v="101573"/>
    <s v="R3"/>
    <s v="Ventilator Elit"/>
    <s v="07.12"/>
    <s v="KOM"/>
    <n v="1"/>
    <x v="142"/>
    <n v="142.74"/>
    <n v="0"/>
    <n v="57.096000000000004"/>
    <x v="0"/>
  </r>
  <r>
    <n v="1"/>
    <x v="0"/>
    <x v="0"/>
    <n v="101594"/>
    <s v="R3"/>
    <s v="Ljestve aluminijske"/>
    <s v="06.10"/>
    <s v="KOM"/>
    <n v="1"/>
    <x v="143"/>
    <n v="629"/>
    <n v="0"/>
    <n v="251.60000000000002"/>
    <x v="0"/>
  </r>
  <r>
    <n v="1"/>
    <x v="0"/>
    <x v="0"/>
    <n v="101881"/>
    <s v="R3"/>
    <s v="HDD-ext. 120GB"/>
    <s v="09.07"/>
    <s v="KOM"/>
    <n v="1"/>
    <x v="144"/>
    <n v="1084.58"/>
    <n v="0"/>
    <n v="433.83199999999999"/>
    <x v="0"/>
  </r>
  <r>
    <n v="1"/>
    <x v="0"/>
    <x v="0"/>
    <n v="101882"/>
    <s v="R3"/>
    <s v="HDD ADATA 1TB"/>
    <s v="05.14"/>
    <s v="KOM"/>
    <n v="1"/>
    <x v="145"/>
    <n v="517.07000000000005"/>
    <n v="0"/>
    <n v="206.82800000000003"/>
    <x v="0"/>
  </r>
  <r>
    <n v="1"/>
    <x v="0"/>
    <x v="0"/>
    <n v="101883"/>
    <s v="R3"/>
    <s v="HDD Externi 160GB"/>
    <s v="04.08"/>
    <s v="KOM"/>
    <n v="1"/>
    <x v="146"/>
    <n v="1067.5"/>
    <n v="0"/>
    <n v="427"/>
    <x v="0"/>
  </r>
  <r>
    <n v="1"/>
    <x v="0"/>
    <x v="0"/>
    <n v="101884"/>
    <s v="R3"/>
    <s v="Mobitel HTC"/>
    <s v="07.11"/>
    <s v="KOM"/>
    <n v="1"/>
    <x v="147"/>
    <n v="192.66"/>
    <n v="0"/>
    <n v="77.064000000000007"/>
    <x v="0"/>
  </r>
  <r>
    <n v="1"/>
    <x v="0"/>
    <x v="0"/>
    <n v="101885"/>
    <s v="R3"/>
    <s v="HDD ADATA 1TB"/>
    <s v="05.14"/>
    <s v="KOM"/>
    <n v="1"/>
    <x v="22"/>
    <n v="517.08000000000004"/>
    <n v="0"/>
    <n v="206.83200000000002"/>
    <x v="0"/>
  </r>
  <r>
    <n v="1"/>
    <x v="0"/>
    <x v="0"/>
    <n v="101890"/>
    <s v="R3"/>
    <s v="Svjetiljka stolna"/>
    <s v="09.15"/>
    <s v="KOM"/>
    <n v="1"/>
    <x v="148"/>
    <n v="349"/>
    <n v="0"/>
    <n v="139.6"/>
    <x v="0"/>
  </r>
  <r>
    <n v="1"/>
    <x v="0"/>
    <x v="0"/>
    <n v="101892"/>
    <s v="R3"/>
    <s v="Ormarić za ključeve"/>
    <n v="12.14"/>
    <s v="KOM"/>
    <n v="1"/>
    <x v="149"/>
    <n v="180.38"/>
    <n v="0"/>
    <n v="72.152000000000001"/>
    <x v="0"/>
  </r>
  <r>
    <n v="1"/>
    <x v="0"/>
    <x v="0"/>
    <n v="101893"/>
    <s v="R3"/>
    <s v="Kompresor"/>
    <n v="12.14"/>
    <s v="KOM"/>
    <n v="1"/>
    <x v="150"/>
    <n v="664.9"/>
    <n v="0"/>
    <n v="265.95999999999998"/>
    <x v="0"/>
  </r>
  <r>
    <n v="1"/>
    <x v="0"/>
    <x v="0"/>
    <n v="101894"/>
    <s v="R3"/>
    <s v="Digitalni mjerni uređaj"/>
    <n v="12.14"/>
    <s v="KOM"/>
    <n v="1"/>
    <x v="151"/>
    <n v="237.4"/>
    <n v="0"/>
    <n v="94.960000000000008"/>
    <x v="0"/>
  </r>
  <r>
    <n v="1"/>
    <x v="0"/>
    <x v="0"/>
    <n v="101895"/>
    <s v="R3"/>
    <s v="Pomično mjerilo"/>
    <n v="12.14"/>
    <s v="KOM"/>
    <n v="1"/>
    <x v="152"/>
    <n v="170.92"/>
    <n v="0"/>
    <n v="68.367999999999995"/>
    <x v="0"/>
  </r>
  <r>
    <n v="1"/>
    <x v="0"/>
    <x v="0"/>
    <n v="101896"/>
    <s v="R3"/>
    <s v="Škrip čvrsti 150mm"/>
    <n v="12.14"/>
    <s v="KOM"/>
    <n v="1"/>
    <x v="153"/>
    <n v="441.65"/>
    <n v="0"/>
    <n v="176.66"/>
    <x v="0"/>
  </r>
  <r>
    <n v="1"/>
    <x v="0"/>
    <x v="0"/>
    <n v="101897"/>
    <s v="R3"/>
    <s v="Lemna stanica ZD-919"/>
    <n v="12.14"/>
    <s v="KOM"/>
    <n v="1"/>
    <x v="154"/>
    <n v="369"/>
    <n v="0"/>
    <n v="147.6"/>
    <x v="0"/>
  </r>
  <r>
    <n v="1"/>
    <x v="0"/>
    <x v="0"/>
    <n v="101898"/>
    <s v="R3"/>
    <s v="Pomično mjerilo"/>
    <n v="12.14"/>
    <s v="KOM"/>
    <n v="1"/>
    <x v="152"/>
    <n v="170.92"/>
    <n v="0"/>
    <n v="68.367999999999995"/>
    <x v="0"/>
  </r>
  <r>
    <n v="1"/>
    <x v="0"/>
    <x v="0"/>
    <n v="101899"/>
    <s v="R3"/>
    <s v="Ploča magnet.bijela 60x90"/>
    <s v="02.08"/>
    <s v="KOM"/>
    <n v="1"/>
    <x v="155"/>
    <n v="335.5"/>
    <n v="0"/>
    <n v="134.20000000000002"/>
    <x v="0"/>
  </r>
  <r>
    <n v="1"/>
    <x v="0"/>
    <x v="0"/>
    <n v="101900"/>
    <s v="R3"/>
    <s v="Presenter Wireless Piccin"/>
    <s v="04.13"/>
    <s v="KOM"/>
    <n v="1"/>
    <x v="156"/>
    <n v="318.2"/>
    <n v="0"/>
    <n v="127.28"/>
    <x v="0"/>
  </r>
  <r>
    <n v="1"/>
    <x v="0"/>
    <x v="0"/>
    <n v="101905"/>
    <s v="R3"/>
    <s v="Sat zidni-okrugli metalni"/>
    <s v="03.07"/>
    <s v="KOM"/>
    <n v="1"/>
    <x v="137"/>
    <n v="168.36"/>
    <n v="0"/>
    <n v="67.344000000000008"/>
    <x v="0"/>
  </r>
  <r>
    <n v="1"/>
    <x v="0"/>
    <x v="0"/>
    <n v="101910"/>
    <s v="R3"/>
    <s v="Sonda temperaturna"/>
    <n v="12.14"/>
    <s v="KOM"/>
    <n v="1"/>
    <x v="157"/>
    <n v="299.89"/>
    <n v="0"/>
    <n v="119.956"/>
    <x v="0"/>
  </r>
  <r>
    <n v="1"/>
    <x v="0"/>
    <x v="0"/>
    <n v="101911"/>
    <s v="R3"/>
    <s v="Sonda temperaturna"/>
    <n v="12.14"/>
    <s v="KOM"/>
    <n v="1"/>
    <x v="157"/>
    <n v="299.89"/>
    <n v="0"/>
    <n v="119.956"/>
    <x v="0"/>
  </r>
  <r>
    <n v="1"/>
    <x v="0"/>
    <x v="0"/>
    <n v="101912"/>
    <s v="R3"/>
    <s v="Sonda temperaturna"/>
    <n v="12.14"/>
    <s v="KOM"/>
    <n v="1"/>
    <x v="157"/>
    <n v="299.89"/>
    <n v="0"/>
    <n v="119.956"/>
    <x v="0"/>
  </r>
  <r>
    <n v="1"/>
    <x v="0"/>
    <x v="0"/>
    <n v="101913"/>
    <s v="R3"/>
    <s v="Sonda temperaturna"/>
    <n v="12.14"/>
    <s v="KOM"/>
    <n v="1"/>
    <x v="157"/>
    <n v="299.89"/>
    <n v="0"/>
    <n v="119.956"/>
    <x v="0"/>
  </r>
  <r>
    <n v="1"/>
    <x v="0"/>
    <x v="0"/>
    <n v="101914"/>
    <s v="R3"/>
    <s v="Sonda temperaturna"/>
    <n v="12.14"/>
    <s v="KOM"/>
    <n v="1"/>
    <x v="157"/>
    <n v="299.89"/>
    <n v="0"/>
    <n v="119.956"/>
    <x v="0"/>
  </r>
  <r>
    <n v="1"/>
    <x v="0"/>
    <x v="0"/>
    <n v="101915"/>
    <s v="R3"/>
    <s v="Sonda temperaturna"/>
    <n v="12.14"/>
    <s v="KOM"/>
    <n v="1"/>
    <x v="157"/>
    <n v="299.89"/>
    <n v="0"/>
    <n v="119.956"/>
    <x v="0"/>
  </r>
  <r>
    <n v="1"/>
    <x v="0"/>
    <x v="0"/>
    <n v="101916"/>
    <s v="R3"/>
    <s v="Sonda temperaturna"/>
    <n v="12.14"/>
    <s v="KOM"/>
    <n v="1"/>
    <x v="157"/>
    <n v="299.89"/>
    <n v="0"/>
    <n v="119.956"/>
    <x v="0"/>
  </r>
  <r>
    <n v="1"/>
    <x v="0"/>
    <x v="0"/>
    <n v="101917"/>
    <s v="R3"/>
    <s v="Sonda temperaturna"/>
    <n v="12.14"/>
    <s v="KOM"/>
    <n v="1"/>
    <x v="157"/>
    <n v="299.89"/>
    <n v="0"/>
    <n v="119.956"/>
    <x v="0"/>
  </r>
  <r>
    <n v="1"/>
    <x v="0"/>
    <x v="0"/>
    <n v="101918"/>
    <s v="R3"/>
    <s v="Sonda temperaturna"/>
    <n v="12.14"/>
    <s v="KOM"/>
    <n v="1"/>
    <x v="157"/>
    <n v="299.89"/>
    <n v="0"/>
    <n v="119.956"/>
    <x v="0"/>
  </r>
  <r>
    <n v="1"/>
    <x v="0"/>
    <x v="0"/>
    <n v="101919"/>
    <s v="R3"/>
    <s v="Sonda temperaturna"/>
    <n v="12.14"/>
    <s v="KOM"/>
    <n v="1"/>
    <x v="157"/>
    <n v="299.89"/>
    <n v="0"/>
    <n v="119.956"/>
    <x v="0"/>
  </r>
  <r>
    <n v="1"/>
    <x v="0"/>
    <x v="0"/>
    <n v="101920"/>
    <s v="R3"/>
    <s v="Sonda temperaturna"/>
    <n v="12.14"/>
    <s v="KOM"/>
    <n v="1"/>
    <x v="157"/>
    <n v="299.89"/>
    <n v="0"/>
    <n v="119.956"/>
    <x v="0"/>
  </r>
  <r>
    <n v="1"/>
    <x v="0"/>
    <x v="0"/>
    <n v="101921"/>
    <s v="R3"/>
    <s v="Temperaturna sonda"/>
    <s v="02.15"/>
    <s v="KOM"/>
    <n v="1"/>
    <x v="158"/>
    <n v="1201.83"/>
    <n v="0"/>
    <n v="480.73199999999997"/>
    <x v="0"/>
  </r>
  <r>
    <n v="1"/>
    <x v="0"/>
    <x v="0"/>
    <n v="101922"/>
    <s v="R3"/>
    <s v="Temperaturni loger"/>
    <s v="02.15"/>
    <s v="KOM"/>
    <n v="1"/>
    <x v="159"/>
    <n v="949.17"/>
    <n v="0"/>
    <n v="379.66800000000001"/>
    <x v="0"/>
  </r>
  <r>
    <n v="1"/>
    <x v="0"/>
    <x v="0"/>
    <n v="101923"/>
    <s v="R3"/>
    <s v="Senzor temperature vode"/>
    <n v="12.15"/>
    <s v="KOM"/>
    <n v="1"/>
    <x v="160"/>
    <n v="306.01"/>
    <n v="0"/>
    <n v="122.404"/>
    <x v="0"/>
  </r>
  <r>
    <n v="1"/>
    <x v="0"/>
    <x v="0"/>
    <n v="101924"/>
    <s v="R3"/>
    <s v="Senzor temperature vode"/>
    <n v="12.15"/>
    <s v="KOM"/>
    <n v="1"/>
    <x v="160"/>
    <n v="306.01"/>
    <n v="0"/>
    <n v="122.404"/>
    <x v="0"/>
  </r>
  <r>
    <n v="1"/>
    <x v="0"/>
    <x v="0"/>
    <n v="101925"/>
    <s v="R3"/>
    <s v="Senzor temperature vode"/>
    <n v="12.15"/>
    <s v="KOM"/>
    <n v="1"/>
    <x v="160"/>
    <n v="306.01"/>
    <n v="0"/>
    <n v="122.404"/>
    <x v="0"/>
  </r>
  <r>
    <n v="1"/>
    <x v="0"/>
    <x v="0"/>
    <n v="101926"/>
    <s v="R3"/>
    <s v="Senzor temperature vode"/>
    <n v="12.15"/>
    <s v="KOM"/>
    <n v="1"/>
    <x v="161"/>
    <n v="347.74"/>
    <n v="0"/>
    <n v="139.096"/>
    <x v="0"/>
  </r>
  <r>
    <n v="1"/>
    <x v="0"/>
    <x v="0"/>
    <n v="101927"/>
    <s v="R3"/>
    <s v="Senzor temperature vode"/>
    <n v="12.15"/>
    <s v="KOM"/>
    <n v="1"/>
    <x v="161"/>
    <n v="347.74"/>
    <n v="0"/>
    <n v="139.096"/>
    <x v="0"/>
  </r>
  <r>
    <n v="1"/>
    <x v="0"/>
    <x v="0"/>
    <n v="101928"/>
    <s v="R3"/>
    <s v="Senzor temperature vode"/>
    <n v="12.15"/>
    <s v="KOM"/>
    <n v="1"/>
    <x v="161"/>
    <n v="347.74"/>
    <n v="0"/>
    <n v="139.096"/>
    <x v="0"/>
  </r>
  <r>
    <n v="1"/>
    <x v="0"/>
    <x v="0"/>
    <n v="101929"/>
    <s v="R3"/>
    <s v="Senzor temperature vode"/>
    <n v="12.15"/>
    <s v="KOM"/>
    <n v="1"/>
    <x v="161"/>
    <n v="347.74"/>
    <n v="0"/>
    <n v="139.096"/>
    <x v="0"/>
  </r>
  <r>
    <n v="1"/>
    <x v="0"/>
    <x v="0"/>
    <n v="101930"/>
    <s v="R3"/>
    <s v="Senzor temperature vode"/>
    <n v="12.15"/>
    <s v="KOM"/>
    <n v="1"/>
    <x v="161"/>
    <n v="347.74"/>
    <n v="0"/>
    <n v="139.096"/>
    <x v="0"/>
  </r>
  <r>
    <n v="1"/>
    <x v="0"/>
    <x v="0"/>
    <n v="102014"/>
    <s v="R2"/>
    <s v="Uništavač papira Alpha"/>
    <s v="02.14"/>
    <s v="KOM"/>
    <n v="1"/>
    <x v="162"/>
    <n v="241.35"/>
    <n v="0"/>
    <n v="96.54"/>
    <x v="0"/>
  </r>
  <r>
    <n v="1"/>
    <x v="0"/>
    <x v="0"/>
    <n v="102033"/>
    <s v="R2"/>
    <s v="Mikrovalna pećnica 23L"/>
    <s v="02.15"/>
    <s v="KOM"/>
    <n v="1"/>
    <x v="163"/>
    <n v="1148.6400000000001"/>
    <n v="0"/>
    <n v="459.45600000000007"/>
    <x v="0"/>
  </r>
  <r>
    <n v="1"/>
    <x v="0"/>
    <x v="0"/>
    <n v="102078"/>
    <s v="R2"/>
    <s v="HDD-externi 500"/>
    <n v="10.07"/>
    <s v="KOM"/>
    <n v="1"/>
    <x v="164"/>
    <n v="1533.36"/>
    <n v="0"/>
    <n v="613.34399999999994"/>
    <x v="0"/>
  </r>
  <r>
    <n v="1"/>
    <x v="0"/>
    <x v="0"/>
    <n v="102080"/>
    <s v="R2"/>
    <s v="HDD EXT"/>
    <s v="05.15"/>
    <s v="KOM"/>
    <n v="1"/>
    <x v="165"/>
    <n v="950"/>
    <n v="0"/>
    <n v="380"/>
    <x v="0"/>
  </r>
  <r>
    <n v="1"/>
    <x v="0"/>
    <x v="0"/>
    <n v="102081"/>
    <s v="R2"/>
    <s v="Endoskop Voltcraft BS300X"/>
    <s v="06.14"/>
    <s v="KOM"/>
    <n v="1"/>
    <x v="166"/>
    <n v="771.64"/>
    <n v="0"/>
    <n v="308.65600000000001"/>
    <x v="0"/>
  </r>
  <r>
    <n v="1"/>
    <x v="0"/>
    <x v="0"/>
    <n v="102082"/>
    <s v="R2"/>
    <s v="Multimetar UT 71E"/>
    <n v="11.09"/>
    <s v="KOM"/>
    <n v="1"/>
    <x v="167"/>
    <n v="1523.97"/>
    <n v="0"/>
    <n v="609.58800000000008"/>
    <x v="0"/>
  </r>
  <r>
    <n v="1"/>
    <x v="0"/>
    <x v="0"/>
    <n v="102083"/>
    <s v="R2"/>
    <s v="Multimetar M3900"/>
    <n v="11.09"/>
    <s v="KOM"/>
    <n v="1"/>
    <x v="168"/>
    <n v="170"/>
    <n v="0"/>
    <n v="68"/>
    <x v="0"/>
  </r>
  <r>
    <n v="1"/>
    <x v="0"/>
    <x v="0"/>
    <n v="102084"/>
    <s v="R2"/>
    <s v="Multimetar M3900"/>
    <n v="11.09"/>
    <s v="KOM"/>
    <n v="1"/>
    <x v="169"/>
    <n v="169.99"/>
    <n v="0"/>
    <n v="67.996000000000009"/>
    <x v="0"/>
  </r>
  <r>
    <n v="1"/>
    <x v="0"/>
    <x v="0"/>
    <n v="102085"/>
    <s v="R2"/>
    <s v="Multimetar M3900"/>
    <n v="11.09"/>
    <s v="KOM"/>
    <n v="1"/>
    <x v="168"/>
    <n v="170"/>
    <n v="0"/>
    <n v="68"/>
    <x v="0"/>
  </r>
  <r>
    <n v="1"/>
    <x v="0"/>
    <x v="0"/>
    <n v="102086"/>
    <s v="R2"/>
    <s v="Multimetar M3900"/>
    <n v="11.09"/>
    <s v="KOM"/>
    <n v="1"/>
    <x v="168"/>
    <n v="170"/>
    <n v="0"/>
    <n v="68"/>
    <x v="0"/>
  </r>
  <r>
    <n v="1"/>
    <x v="0"/>
    <x v="0"/>
    <n v="102087"/>
    <s v="R2"/>
    <s v="Multimetar M3900"/>
    <n v="11.09"/>
    <s v="KOM"/>
    <n v="1"/>
    <x v="168"/>
    <n v="170"/>
    <n v="0"/>
    <n v="68"/>
    <x v="0"/>
  </r>
  <r>
    <n v="1"/>
    <x v="0"/>
    <x v="0"/>
    <n v="102088"/>
    <s v="R2"/>
    <s v="Multimetar M3900"/>
    <n v="11.09"/>
    <s v="KOM"/>
    <n v="1"/>
    <x v="168"/>
    <n v="170"/>
    <n v="0"/>
    <n v="68"/>
    <x v="0"/>
  </r>
  <r>
    <n v="1"/>
    <x v="0"/>
    <x v="0"/>
    <n v="102089"/>
    <s v="R2"/>
    <s v="Multimetar M3900"/>
    <n v="11.09"/>
    <s v="KOM"/>
    <n v="1"/>
    <x v="168"/>
    <n v="170"/>
    <n v="0"/>
    <n v="68"/>
    <x v="0"/>
  </r>
  <r>
    <n v="1"/>
    <x v="0"/>
    <x v="0"/>
    <n v="102090"/>
    <s v="R2"/>
    <s v="Vaga mini 200g"/>
    <n v="11.12"/>
    <s v="KOM"/>
    <n v="1"/>
    <x v="170"/>
    <n v="155"/>
    <n v="0"/>
    <n v="62"/>
    <x v="0"/>
  </r>
  <r>
    <n v="1"/>
    <x v="0"/>
    <x v="0"/>
    <n v="102091"/>
    <s v="R2"/>
    <s v="Simulator potresa"/>
    <n v="10.130000000000001"/>
    <s v="KOM"/>
    <n v="1"/>
    <x v="171"/>
    <n v="3144.58"/>
    <n v="0"/>
    <n v="1257.8320000000001"/>
    <x v="0"/>
  </r>
  <r>
    <n v="1"/>
    <x v="0"/>
    <x v="0"/>
    <n v="102092"/>
    <s v="R2"/>
    <s v="Plinska lemilica WP60K"/>
    <s v="05.14"/>
    <s v="KOM"/>
    <n v="1"/>
    <x v="172"/>
    <n v="650.25"/>
    <n v="0"/>
    <n v="260.10000000000002"/>
    <x v="0"/>
  </r>
  <r>
    <n v="1"/>
    <x v="0"/>
    <x v="0"/>
    <n v="102093"/>
    <s v="R2"/>
    <s v="Držač stolni Multimaster"/>
    <s v="03.14"/>
    <s v="KOM"/>
    <n v="1"/>
    <x v="173"/>
    <n v="268.88"/>
    <n v="0"/>
    <n v="107.55200000000001"/>
    <x v="0"/>
  </r>
  <r>
    <n v="1"/>
    <x v="0"/>
    <x v="0"/>
    <n v="102094"/>
    <s v="R2"/>
    <s v="UPS APC BACK-UPS"/>
    <s v="07.14"/>
    <s v="KOM"/>
    <n v="1"/>
    <x v="174"/>
    <n v="788.84"/>
    <n v="0"/>
    <n v="315.53600000000006"/>
    <x v="0"/>
  </r>
  <r>
    <n v="1"/>
    <x v="0"/>
    <x v="0"/>
    <n v="102095"/>
    <s v="R2"/>
    <s v="Kliješta automatska za"/>
    <s v="06.14"/>
    <s v="KOM"/>
    <n v="1"/>
    <x v="175"/>
    <n v="161.77000000000001"/>
    <n v="0"/>
    <n v="64.708000000000013"/>
    <x v="0"/>
  </r>
  <r>
    <n v="1"/>
    <x v="0"/>
    <x v="0"/>
    <n v="102096"/>
    <s v="R2"/>
    <s v="WIFI extender"/>
    <s v="04.14"/>
    <s v="KOM"/>
    <n v="1"/>
    <x v="176"/>
    <n v="216.45"/>
    <n v="0"/>
    <n v="86.58"/>
    <x v="0"/>
  </r>
  <r>
    <n v="1"/>
    <x v="0"/>
    <x v="0"/>
    <n v="102097"/>
    <s v="R2"/>
    <s v="Presenter wireless R700"/>
    <s v="04.13"/>
    <s v="KOM"/>
    <n v="1"/>
    <x v="177"/>
    <n v="626.6"/>
    <n v="0"/>
    <n v="250.64000000000001"/>
    <x v="0"/>
  </r>
  <r>
    <n v="1"/>
    <x v="0"/>
    <x v="0"/>
    <n v="102098"/>
    <s v="R2"/>
    <s v="Presenter wireless R700"/>
    <s v="04.13"/>
    <s v="KOM"/>
    <n v="1"/>
    <x v="177"/>
    <n v="626.6"/>
    <n v="0"/>
    <n v="250.64000000000001"/>
    <x v="0"/>
  </r>
  <r>
    <n v="1"/>
    <x v="0"/>
    <x v="0"/>
    <n v="102099"/>
    <s v="R2"/>
    <s v="Usisavač 25L Dustex"/>
    <s v="05.13"/>
    <s v="KOM"/>
    <n v="1"/>
    <x v="178"/>
    <n v="2274.09"/>
    <n v="0"/>
    <n v="909.63600000000008"/>
    <x v="0"/>
  </r>
  <r>
    <n v="1"/>
    <x v="0"/>
    <x v="0"/>
    <n v="102163"/>
    <s v="R2"/>
    <s v="Klješta strujna"/>
    <s v="05.12"/>
    <s v="KOM"/>
    <n v="1"/>
    <x v="179"/>
    <n v="128.25"/>
    <n v="0"/>
    <n v="51.300000000000004"/>
    <x v="0"/>
  </r>
  <r>
    <n v="1"/>
    <x v="0"/>
    <x v="0"/>
    <n v="102164"/>
    <s v="R2"/>
    <s v="Klješta strujna"/>
    <s v="05.12"/>
    <s v="KOM"/>
    <n v="1"/>
    <x v="179"/>
    <n v="128.25"/>
    <n v="0"/>
    <n v="51.300000000000004"/>
    <x v="0"/>
  </r>
  <r>
    <n v="1"/>
    <x v="0"/>
    <x v="0"/>
    <n v="102165"/>
    <s v="R2"/>
    <s v="Kabel 884X-USB"/>
    <s v="02.13"/>
    <s v="KOM"/>
    <n v="1"/>
    <x v="180"/>
    <n v="1429.13"/>
    <n v="0"/>
    <n v="571.65200000000004"/>
    <x v="0"/>
  </r>
  <r>
    <n v="1"/>
    <x v="0"/>
    <x v="0"/>
    <n v="102166"/>
    <s v="R2"/>
    <s v="Adapter napajanja 20W"/>
    <s v="06.14"/>
    <s v="KOM"/>
    <n v="1"/>
    <x v="181"/>
    <n v="169.48"/>
    <n v="0"/>
    <n v="67.792000000000002"/>
    <x v="0"/>
  </r>
  <r>
    <n v="1"/>
    <x v="0"/>
    <x v="0"/>
    <n v="102167"/>
    <s v="R2"/>
    <s v="Adapter napajanja 045D"/>
    <s v="06.14"/>
    <s v="KOM"/>
    <n v="1"/>
    <x v="182"/>
    <n v="262.08999999999997"/>
    <n v="0"/>
    <n v="104.836"/>
    <x v="0"/>
  </r>
  <r>
    <n v="1"/>
    <x v="0"/>
    <x v="0"/>
    <n v="102175"/>
    <s v="R2"/>
    <s v="Doking station"/>
    <s v="05.15"/>
    <s v="KOM"/>
    <n v="1"/>
    <x v="183"/>
    <n v="1011.25"/>
    <n v="0"/>
    <n v="404.5"/>
    <x v="0"/>
  </r>
  <r>
    <n v="1"/>
    <x v="0"/>
    <x v="0"/>
    <n v="102177"/>
    <s v="R5"/>
    <s v="Fotoaparat Panasonic DMC"/>
    <s v="04.14"/>
    <s v="KOM"/>
    <n v="1"/>
    <x v="184"/>
    <n v="2654"/>
    <n v="0"/>
    <n v="1061.6000000000001"/>
    <x v="0"/>
  </r>
  <r>
    <n v="1"/>
    <x v="0"/>
    <x v="0"/>
    <n v="102179"/>
    <s v="R1"/>
    <s v="Nosač instrumenata"/>
    <s v="02.08"/>
    <s v="KOM"/>
    <n v="1"/>
    <x v="185"/>
    <n v="549"/>
    <n v="0"/>
    <n v="219.60000000000002"/>
    <x v="0"/>
  </r>
  <r>
    <n v="1"/>
    <x v="0"/>
    <x v="0"/>
    <n v="102181"/>
    <s v="R1"/>
    <s v="Kutija alu 171X121X55"/>
    <s v="04.12"/>
    <s v="KOM"/>
    <n v="1"/>
    <x v="186"/>
    <n v="132.38"/>
    <n v="0"/>
    <n v="52.951999999999998"/>
    <x v="0"/>
  </r>
  <r>
    <n v="1"/>
    <x v="0"/>
    <x v="0"/>
    <n v="102196"/>
    <s v="R5"/>
    <s v="HDD Adata 1TB"/>
    <s v="07.14"/>
    <s v="KOM"/>
    <n v="1"/>
    <x v="34"/>
    <n v="537.5"/>
    <n v="0"/>
    <n v="215"/>
    <x v="0"/>
  </r>
  <r>
    <n v="1"/>
    <x v="0"/>
    <x v="0"/>
    <n v="102200"/>
    <s v="R2"/>
    <s v="Portreplikator 230W"/>
    <n v="11.12"/>
    <s v="KOM"/>
    <n v="1"/>
    <x v="187"/>
    <n v="1550.76"/>
    <n v="0"/>
    <n v="620.30400000000009"/>
    <x v="0"/>
  </r>
  <r>
    <n v="1"/>
    <x v="0"/>
    <x v="0"/>
    <n v="102203"/>
    <s v="R2"/>
    <s v="Sonda za mjerenje temp."/>
    <s v="02.13"/>
    <s v="KOM"/>
    <n v="1"/>
    <x v="188"/>
    <n v="257.20999999999998"/>
    <n v="0"/>
    <n v="102.884"/>
    <x v="0"/>
  </r>
  <r>
    <n v="1"/>
    <x v="0"/>
    <x v="0"/>
    <n v="102204"/>
    <s v="R2"/>
    <s v="Sonda za mjerenje temp."/>
    <s v="02.13"/>
    <s v="KOM"/>
    <n v="1"/>
    <x v="188"/>
    <n v="257.20999999999998"/>
    <n v="0"/>
    <n v="102.884"/>
    <x v="0"/>
  </r>
  <r>
    <n v="1"/>
    <x v="0"/>
    <x v="0"/>
    <n v="102205"/>
    <s v="R2"/>
    <s v="Sonda za mjerenje temp."/>
    <s v="02.13"/>
    <s v="KOM"/>
    <n v="1"/>
    <x v="188"/>
    <n v="257.20999999999998"/>
    <n v="0"/>
    <n v="102.884"/>
    <x v="0"/>
  </r>
  <r>
    <n v="1"/>
    <x v="0"/>
    <x v="0"/>
    <n v="102206"/>
    <s v="R2"/>
    <s v="Sonda za mjerenje temp."/>
    <s v="02.13"/>
    <s v="KOM"/>
    <n v="1"/>
    <x v="188"/>
    <n v="257.20999999999998"/>
    <n v="0"/>
    <n v="102.884"/>
    <x v="0"/>
  </r>
  <r>
    <n v="1"/>
    <x v="0"/>
    <x v="0"/>
    <n v="102207"/>
    <s v="R2"/>
    <s v="Sonda za mjerenje temp."/>
    <s v="02.13"/>
    <s v="KOM"/>
    <n v="1"/>
    <x v="188"/>
    <n v="257.20999999999998"/>
    <n v="0"/>
    <n v="102.884"/>
    <x v="0"/>
  </r>
  <r>
    <n v="1"/>
    <x v="0"/>
    <x v="0"/>
    <n v="102208"/>
    <s v="R2"/>
    <s v="Sonda za mjerenje temp."/>
    <s v="02.13"/>
    <s v="KOM"/>
    <n v="1"/>
    <x v="188"/>
    <n v="257.20999999999998"/>
    <n v="0"/>
    <n v="102.884"/>
    <x v="0"/>
  </r>
  <r>
    <n v="1"/>
    <x v="0"/>
    <x v="0"/>
    <n v="102209"/>
    <s v="R2"/>
    <s v="Sonda za mjerenje temp."/>
    <s v="02.13"/>
    <s v="KOM"/>
    <n v="1"/>
    <x v="188"/>
    <n v="257.20999999999998"/>
    <n v="0"/>
    <n v="102.884"/>
    <x v="0"/>
  </r>
  <r>
    <n v="1"/>
    <x v="0"/>
    <x v="0"/>
    <n v="102210"/>
    <s v="R2"/>
    <s v="Sonda za mjerenje temp."/>
    <s v="02.13"/>
    <s v="KOM"/>
    <n v="1"/>
    <x v="189"/>
    <n v="257.22000000000003"/>
    <n v="0"/>
    <n v="102.88800000000002"/>
    <x v="0"/>
  </r>
  <r>
    <n v="1"/>
    <x v="0"/>
    <x v="0"/>
    <n v="102211"/>
    <s v="R2"/>
    <s v="Bušilica Multimasrer top"/>
    <s v="05.13"/>
    <s v="KOM"/>
    <n v="1"/>
    <x v="190"/>
    <n v="2169"/>
    <n v="0"/>
    <n v="867.6"/>
    <x v="0"/>
  </r>
  <r>
    <n v="1"/>
    <x v="0"/>
    <x v="0"/>
    <n v="102212"/>
    <s v="R2"/>
    <s v="Bušilica udarna AKU"/>
    <s v="02.14"/>
    <s v="KOM"/>
    <n v="1"/>
    <x v="191"/>
    <n v="1486.44"/>
    <n v="0"/>
    <n v="594.57600000000002"/>
    <x v="0"/>
  </r>
  <r>
    <n v="1"/>
    <x v="0"/>
    <x v="0"/>
    <n v="102213"/>
    <s v="R2"/>
    <s v="Svjetiljka AKU"/>
    <s v="02.14"/>
    <s v="KOM"/>
    <n v="1"/>
    <x v="192"/>
    <n v="279.08999999999997"/>
    <n v="0"/>
    <n v="111.636"/>
    <x v="0"/>
  </r>
  <r>
    <n v="1"/>
    <x v="0"/>
    <x v="0"/>
    <n v="102214"/>
    <s v="R2"/>
    <s v="Web kamera Logitech C920"/>
    <n v="10.14"/>
    <s v="KOM"/>
    <n v="1"/>
    <x v="193"/>
    <n v="739.78"/>
    <n v="0"/>
    <n v="295.91199999999998"/>
    <x v="0"/>
  </r>
  <r>
    <n v="1"/>
    <x v="0"/>
    <x v="0"/>
    <n v="102222"/>
    <s v="R2"/>
    <s v="Pretvornik tlaka 0-16bara"/>
    <s v="03.15"/>
    <s v="KOM"/>
    <n v="1"/>
    <x v="194"/>
    <n v="1837.5"/>
    <n v="0"/>
    <n v="735"/>
    <x v="0"/>
  </r>
  <r>
    <n v="1"/>
    <x v="0"/>
    <x v="0"/>
    <n v="102223"/>
    <s v="R5"/>
    <s v="Postolje za grijanje"/>
    <s v="03.07"/>
    <s v="KOM"/>
    <n v="1"/>
    <x v="195"/>
    <n v="153.72"/>
    <n v="0"/>
    <n v="61.488"/>
    <x v="0"/>
  </r>
  <r>
    <n v="1"/>
    <x v="0"/>
    <x v="0"/>
    <n v="102224"/>
    <s v="R5"/>
    <s v="Postolje za grijanje"/>
    <s v="03.07"/>
    <s v="KOM"/>
    <n v="1"/>
    <x v="195"/>
    <n v="153.72"/>
    <n v="0"/>
    <n v="61.488"/>
    <x v="0"/>
  </r>
  <r>
    <n v="1"/>
    <x v="0"/>
    <x v="0"/>
    <n v="102225"/>
    <s v="R5"/>
    <s v="Postolje za grijanje"/>
    <s v="03.07"/>
    <s v="KOM"/>
    <n v="1"/>
    <x v="195"/>
    <n v="153.72"/>
    <n v="0"/>
    <n v="61.488"/>
    <x v="0"/>
  </r>
  <r>
    <n v="1"/>
    <x v="0"/>
    <x v="0"/>
    <n v="102226"/>
    <s v="R5"/>
    <s v="Postolje za grijanje"/>
    <s v="03.07"/>
    <s v="KOM"/>
    <n v="1"/>
    <x v="195"/>
    <n v="153.72"/>
    <n v="0"/>
    <n v="61.488"/>
    <x v="0"/>
  </r>
  <r>
    <n v="1"/>
    <x v="0"/>
    <x v="0"/>
    <n v="102227"/>
    <s v="R5"/>
    <s v="Postolje za grijanje"/>
    <s v="03.07"/>
    <s v="KOM"/>
    <n v="1"/>
    <x v="195"/>
    <n v="153.72"/>
    <n v="0"/>
    <n v="61.488"/>
    <x v="0"/>
  </r>
  <r>
    <n v="1"/>
    <x v="0"/>
    <x v="0"/>
    <n v="102228"/>
    <s v="R5"/>
    <s v="Postolje za grijanje"/>
    <s v="03.07"/>
    <s v="KOM"/>
    <n v="1"/>
    <x v="195"/>
    <n v="153.72"/>
    <n v="0"/>
    <n v="61.488"/>
    <x v="0"/>
  </r>
  <r>
    <n v="1"/>
    <x v="0"/>
    <x v="0"/>
    <n v="102229"/>
    <s v="R5"/>
    <s v="Postolje za grijanje"/>
    <s v="03.07"/>
    <s v="KOM"/>
    <n v="1"/>
    <x v="195"/>
    <n v="153.72"/>
    <n v="0"/>
    <n v="61.488"/>
    <x v="0"/>
  </r>
  <r>
    <n v="1"/>
    <x v="0"/>
    <x v="0"/>
    <n v="102230"/>
    <s v="R5"/>
    <s v="Postolje za grijanje"/>
    <s v="03.07"/>
    <s v="KOM"/>
    <n v="1"/>
    <x v="195"/>
    <n v="153.72"/>
    <n v="0"/>
    <n v="61.488"/>
    <x v="0"/>
  </r>
  <r>
    <n v="1"/>
    <x v="0"/>
    <x v="0"/>
    <n v="102231"/>
    <s v="R5"/>
    <s v="Postolje za grijanje"/>
    <s v="03.07"/>
    <s v="KOM"/>
    <n v="1"/>
    <x v="195"/>
    <n v="153.72"/>
    <n v="0"/>
    <n v="61.488"/>
    <x v="0"/>
  </r>
  <r>
    <n v="1"/>
    <x v="0"/>
    <x v="0"/>
    <n v="102232"/>
    <s v="R5"/>
    <s v="Postolje za grijanje"/>
    <s v="03.07"/>
    <s v="KOM"/>
    <n v="1"/>
    <x v="195"/>
    <n v="153.72"/>
    <n v="0"/>
    <n v="61.488"/>
    <x v="0"/>
  </r>
  <r>
    <n v="1"/>
    <x v="0"/>
    <x v="0"/>
    <n v="102233"/>
    <s v="R5"/>
    <s v="Postolje za grijanje"/>
    <s v="03.07"/>
    <s v="KOM"/>
    <n v="1"/>
    <x v="195"/>
    <n v="153.72"/>
    <n v="0"/>
    <n v="61.488"/>
    <x v="0"/>
  </r>
  <r>
    <n v="1"/>
    <x v="0"/>
    <x v="0"/>
    <n v="102234"/>
    <s v="R5"/>
    <s v="Postolje za grijanje"/>
    <s v="03.07"/>
    <s v="KOM"/>
    <n v="1"/>
    <x v="195"/>
    <n v="153.72"/>
    <n v="0"/>
    <n v="61.488"/>
    <x v="0"/>
  </r>
  <r>
    <n v="1"/>
    <x v="0"/>
    <x v="0"/>
    <n v="102235"/>
    <s v="R5"/>
    <s v="Postolje za grijanje"/>
    <s v="03.07"/>
    <s v="KOM"/>
    <n v="1"/>
    <x v="195"/>
    <n v="153.72"/>
    <n v="0"/>
    <n v="61.488"/>
    <x v="0"/>
  </r>
  <r>
    <n v="1"/>
    <x v="0"/>
    <x v="0"/>
    <n v="102236"/>
    <s v="R5"/>
    <s v="Postolje za grijanje"/>
    <s v="03.07"/>
    <s v="KOM"/>
    <n v="1"/>
    <x v="195"/>
    <n v="153.72"/>
    <n v="0"/>
    <n v="61.488"/>
    <x v="0"/>
  </r>
  <r>
    <n v="1"/>
    <x v="0"/>
    <x v="0"/>
    <n v="102237"/>
    <s v="R5"/>
    <s v="Postolje za grijanje"/>
    <s v="03.07"/>
    <s v="KOM"/>
    <n v="1"/>
    <x v="195"/>
    <n v="153.72"/>
    <n v="0"/>
    <n v="61.488"/>
    <x v="0"/>
  </r>
  <r>
    <n v="1"/>
    <x v="0"/>
    <x v="0"/>
    <n v="102238"/>
    <s v="R5"/>
    <s v="Postolje za grijanje"/>
    <s v="03.07"/>
    <s v="KOM"/>
    <n v="1"/>
    <x v="195"/>
    <n v="153.72"/>
    <n v="0"/>
    <n v="61.488"/>
    <x v="0"/>
  </r>
  <r>
    <n v="1"/>
    <x v="0"/>
    <x v="0"/>
    <n v="102239"/>
    <s v="R5"/>
    <s v="Postolje za grijanje"/>
    <s v="03.07"/>
    <s v="KOM"/>
    <n v="1"/>
    <x v="195"/>
    <n v="153.72"/>
    <n v="0"/>
    <n v="61.488"/>
    <x v="0"/>
  </r>
  <r>
    <n v="1"/>
    <x v="0"/>
    <x v="0"/>
    <n v="102240"/>
    <s v="R5"/>
    <s v="Postolje za grijanje"/>
    <s v="03.07"/>
    <s v="KOM"/>
    <n v="1"/>
    <x v="195"/>
    <n v="153.72"/>
    <n v="0"/>
    <n v="61.488"/>
    <x v="0"/>
  </r>
  <r>
    <n v="1"/>
    <x v="0"/>
    <x v="0"/>
    <n v="102241"/>
    <s v="R5"/>
    <s v="Kanister 50l, okrugli"/>
    <s v="05.08"/>
    <s v="KOM"/>
    <n v="1"/>
    <x v="196"/>
    <n v="367.7"/>
    <n v="0"/>
    <n v="147.08000000000001"/>
    <x v="0"/>
  </r>
  <r>
    <n v="1"/>
    <x v="0"/>
    <x v="0"/>
    <n v="102248"/>
    <s v="R2"/>
    <s v="Grijalica sa termostatom"/>
    <n v="10.15"/>
    <s v="KOM"/>
    <n v="1"/>
    <x v="197"/>
    <n v="395"/>
    <n v="0"/>
    <n v="158"/>
    <x v="0"/>
  </r>
  <r>
    <n v="1"/>
    <x v="0"/>
    <x v="0"/>
    <n v="102249"/>
    <s v="R2"/>
    <s v="HDD ADATA 1TB"/>
    <s v="05.14"/>
    <s v="KOM"/>
    <n v="1"/>
    <x v="22"/>
    <n v="517.08000000000004"/>
    <n v="0"/>
    <n v="206.83200000000002"/>
    <x v="0"/>
  </r>
  <r>
    <n v="1"/>
    <x v="0"/>
    <x v="0"/>
    <n v="102250"/>
    <s v="R2"/>
    <s v="Presenter Wireless R700"/>
    <n v="10.130000000000001"/>
    <s v="KOM"/>
    <n v="1"/>
    <x v="177"/>
    <n v="626.6"/>
    <n v="0"/>
    <n v="250.64000000000001"/>
    <x v="0"/>
  </r>
  <r>
    <n v="1"/>
    <x v="0"/>
    <x v="0"/>
    <n v="102324"/>
    <s v="R2"/>
    <s v="Mjerna ura fi 60 1/100"/>
    <n v="10.07"/>
    <s v="KOM"/>
    <n v="1"/>
    <x v="198"/>
    <n v="261.08"/>
    <n v="0"/>
    <n v="104.432"/>
    <x v="0"/>
  </r>
  <r>
    <n v="1"/>
    <x v="0"/>
    <x v="0"/>
    <n v="102325"/>
    <s v="R2"/>
    <s v="Mjerilo radioničko 300mm"/>
    <n v="10.07"/>
    <s v="KOM"/>
    <n v="1"/>
    <x v="199"/>
    <n v="711.26"/>
    <n v="0"/>
    <n v="284.50400000000002"/>
    <x v="0"/>
  </r>
  <r>
    <n v="1"/>
    <x v="0"/>
    <x v="0"/>
    <n v="102326"/>
    <s v="R2"/>
    <s v="Kabel roleta na PVC"/>
    <s v="07.09"/>
    <s v="KOM"/>
    <n v="1"/>
    <x v="200"/>
    <n v="649"/>
    <n v="0"/>
    <n v="259.60000000000002"/>
    <x v="0"/>
  </r>
  <r>
    <n v="1"/>
    <x v="0"/>
    <x v="0"/>
    <n v="102327"/>
    <s v="R2"/>
    <s v="Čekić udarni BH 1600"/>
    <s v="07.09"/>
    <s v="KOM"/>
    <n v="1"/>
    <x v="7"/>
    <n v="399"/>
    <n v="0"/>
    <n v="159.60000000000002"/>
    <x v="0"/>
  </r>
  <r>
    <n v="1"/>
    <x v="0"/>
    <x v="0"/>
    <n v="102328"/>
    <s v="R2"/>
    <s v="Reflektor Ascoli"/>
    <s v="07.09"/>
    <s v="KOM"/>
    <n v="1"/>
    <x v="201"/>
    <n v="289.01"/>
    <n v="0"/>
    <n v="115.604"/>
    <x v="0"/>
  </r>
  <r>
    <n v="1"/>
    <x v="0"/>
    <x v="0"/>
    <n v="102329"/>
    <s v="R2"/>
    <s v="Kofer aluminijski"/>
    <s v="08.09"/>
    <s v="KOM"/>
    <n v="1"/>
    <x v="202"/>
    <n v="200"/>
    <n v="0"/>
    <n v="80"/>
    <x v="0"/>
  </r>
  <r>
    <n v="1"/>
    <x v="0"/>
    <x v="0"/>
    <n v="102330"/>
    <s v="R2"/>
    <s v="Kofer za alat"/>
    <s v="08.09"/>
    <s v="KOM"/>
    <n v="1"/>
    <x v="203"/>
    <n v="229"/>
    <n v="0"/>
    <n v="91.600000000000009"/>
    <x v="0"/>
  </r>
  <r>
    <n v="1"/>
    <x v="0"/>
    <x v="0"/>
    <n v="102331"/>
    <s v="R2"/>
    <s v="Kabel roleta trofazni"/>
    <n v="11.09"/>
    <s v="KOM"/>
    <n v="1"/>
    <x v="204"/>
    <n v="1519.05"/>
    <n v="0"/>
    <n v="607.62"/>
    <x v="0"/>
  </r>
  <r>
    <n v="1"/>
    <x v="0"/>
    <x v="0"/>
    <n v="102332"/>
    <s v="R2"/>
    <s v="Usisavač za pepeo"/>
    <n v="11.09"/>
    <s v="KOM"/>
    <n v="1"/>
    <x v="205"/>
    <n v="189"/>
    <n v="0"/>
    <n v="75.600000000000009"/>
    <x v="0"/>
  </r>
  <r>
    <n v="1"/>
    <x v="0"/>
    <x v="0"/>
    <n v="102333"/>
    <s v="R2"/>
    <s v="Reflektor ručni"/>
    <n v="11.09"/>
    <s v="KOM"/>
    <n v="1"/>
    <x v="205"/>
    <n v="189"/>
    <n v="0"/>
    <n v="75.600000000000009"/>
    <x v="0"/>
  </r>
  <r>
    <n v="1"/>
    <x v="0"/>
    <x v="0"/>
    <n v="102334"/>
    <s v="R2"/>
    <s v="Vizir IS"/>
    <s v="02.14"/>
    <s v="KOM"/>
    <n v="1"/>
    <x v="21"/>
    <n v="172.29"/>
    <n v="0"/>
    <n v="68.915999999999997"/>
    <x v="0"/>
  </r>
  <r>
    <n v="1"/>
    <x v="0"/>
    <x v="0"/>
    <n v="102336"/>
    <s v="R2"/>
    <s v="Mjerna ura fi 60 1/100"/>
    <n v="10.07"/>
    <s v="KOM"/>
    <n v="1"/>
    <x v="198"/>
    <n v="261.08"/>
    <n v="0"/>
    <n v="104.432"/>
    <x v="0"/>
  </r>
  <r>
    <n v="1"/>
    <x v="0"/>
    <x v="0"/>
    <n v="102337"/>
    <s v="R2"/>
    <s v="Mjerna ura fi 60 1/100"/>
    <n v="10.07"/>
    <s v="KOM"/>
    <n v="1"/>
    <x v="198"/>
    <n v="261.08"/>
    <n v="0"/>
    <n v="104.432"/>
    <x v="0"/>
  </r>
  <r>
    <n v="1"/>
    <x v="0"/>
    <x v="0"/>
    <n v="102338"/>
    <s v="R2"/>
    <s v="Destilator vode 4000"/>
    <n v="12.14"/>
    <s v="KOM"/>
    <n v="1"/>
    <x v="206"/>
    <n v="2175"/>
    <n v="0"/>
    <n v="870"/>
    <x v="0"/>
  </r>
  <r>
    <n v="1"/>
    <x v="0"/>
    <x v="0"/>
    <n v="102339"/>
    <s v="R2"/>
    <s v="Sito laborat. 32qm"/>
    <s v="03.14"/>
    <s v="KOM"/>
    <n v="1"/>
    <x v="207"/>
    <n v="1817.86"/>
    <n v="0"/>
    <n v="727.14400000000001"/>
    <x v="0"/>
  </r>
  <r>
    <n v="1"/>
    <x v="0"/>
    <x v="0"/>
    <n v="102340"/>
    <s v="R2"/>
    <s v="Sito laborat. 63qm"/>
    <s v="03.14"/>
    <s v="KOM"/>
    <n v="1"/>
    <x v="208"/>
    <n v="851.53"/>
    <n v="0"/>
    <n v="340.61200000000002"/>
    <x v="0"/>
  </r>
  <r>
    <n v="1"/>
    <x v="0"/>
    <x v="0"/>
    <n v="102341"/>
    <s v="R2"/>
    <s v="Sito laborat. 63qm"/>
    <s v="03.14"/>
    <s v="KOM"/>
    <n v="1"/>
    <x v="208"/>
    <n v="851.53"/>
    <n v="0"/>
    <n v="340.61200000000002"/>
    <x v="0"/>
  </r>
  <r>
    <n v="1"/>
    <x v="0"/>
    <x v="0"/>
    <n v="102342"/>
    <s v="R2"/>
    <s v="Sito laborat. 100qm"/>
    <s v="03.14"/>
    <s v="KOM"/>
    <n v="1"/>
    <x v="208"/>
    <n v="851.53"/>
    <n v="0"/>
    <n v="340.61200000000002"/>
    <x v="0"/>
  </r>
  <r>
    <n v="1"/>
    <x v="0"/>
    <x v="0"/>
    <n v="102343"/>
    <s v="R2"/>
    <s v="Sito laborat. 100qm"/>
    <s v="03.14"/>
    <s v="KOM"/>
    <n v="1"/>
    <x v="208"/>
    <n v="851.53"/>
    <n v="0"/>
    <n v="340.61200000000002"/>
    <x v="0"/>
  </r>
  <r>
    <n v="1"/>
    <x v="0"/>
    <x v="0"/>
    <n v="102344"/>
    <s v="R2"/>
    <s v="Sito laborat. 125qm"/>
    <s v="03.14"/>
    <s v="KOM"/>
    <n v="1"/>
    <x v="208"/>
    <n v="851.53"/>
    <n v="0"/>
    <n v="340.61200000000002"/>
    <x v="0"/>
  </r>
  <r>
    <n v="1"/>
    <x v="0"/>
    <x v="0"/>
    <n v="102345"/>
    <s v="R2"/>
    <s v="Sito laborat. 200qm"/>
    <s v="03.14"/>
    <s v="KOM"/>
    <n v="1"/>
    <x v="208"/>
    <n v="851.53"/>
    <n v="0"/>
    <n v="340.61200000000002"/>
    <x v="0"/>
  </r>
  <r>
    <n v="1"/>
    <x v="0"/>
    <x v="0"/>
    <n v="102346"/>
    <s v="R2"/>
    <s v="Sito laborat. 250qm"/>
    <s v="03.14"/>
    <s v="KOM"/>
    <n v="1"/>
    <x v="208"/>
    <n v="851.53"/>
    <n v="0"/>
    <n v="340.61200000000002"/>
    <x v="0"/>
  </r>
  <r>
    <n v="1"/>
    <x v="0"/>
    <x v="0"/>
    <n v="102347"/>
    <s v="R2"/>
    <s v="Sito laborat. 315qm"/>
    <s v="03.14"/>
    <s v="KOM"/>
    <n v="1"/>
    <x v="208"/>
    <n v="851.53"/>
    <n v="0"/>
    <n v="340.61200000000002"/>
    <x v="0"/>
  </r>
  <r>
    <n v="1"/>
    <x v="0"/>
    <x v="0"/>
    <n v="102348"/>
    <s v="R2"/>
    <s v="Sito laborat. 400qm"/>
    <s v="03.14"/>
    <s v="KOM"/>
    <n v="1"/>
    <x v="208"/>
    <n v="851.53"/>
    <n v="0"/>
    <n v="340.61200000000002"/>
    <x v="0"/>
  </r>
  <r>
    <n v="1"/>
    <x v="0"/>
    <x v="0"/>
    <n v="102349"/>
    <s v="R2"/>
    <s v="Sito laborat. 500qm"/>
    <s v="03.14"/>
    <s v="KOM"/>
    <n v="1"/>
    <x v="208"/>
    <n v="851.53"/>
    <n v="0"/>
    <n v="340.61200000000002"/>
    <x v="0"/>
  </r>
  <r>
    <n v="1"/>
    <x v="0"/>
    <x v="0"/>
    <n v="102350"/>
    <s v="R2"/>
    <s v="Sito laborat. 630qm"/>
    <s v="03.14"/>
    <s v="KOM"/>
    <n v="1"/>
    <x v="208"/>
    <n v="851.53"/>
    <n v="0"/>
    <n v="340.61200000000002"/>
    <x v="0"/>
  </r>
  <r>
    <n v="1"/>
    <x v="0"/>
    <x v="0"/>
    <n v="102351"/>
    <s v="R2"/>
    <s v="Sito laborat. 800qm"/>
    <s v="03.14"/>
    <s v="KOM"/>
    <n v="1"/>
    <x v="208"/>
    <n v="851.53"/>
    <n v="0"/>
    <n v="340.61200000000002"/>
    <x v="0"/>
  </r>
  <r>
    <n v="1"/>
    <x v="0"/>
    <x v="0"/>
    <n v="102352"/>
    <s v="R2"/>
    <s v="Sito labrat. 1mm"/>
    <s v="03.14"/>
    <s v="KOM"/>
    <n v="1"/>
    <x v="209"/>
    <n v="918.48"/>
    <n v="0"/>
    <n v="367.39200000000005"/>
    <x v="0"/>
  </r>
  <r>
    <n v="1"/>
    <x v="0"/>
    <x v="0"/>
    <n v="102353"/>
    <s v="R2"/>
    <s v="Sito laborat. 1,4mm"/>
    <s v="03.14"/>
    <s v="KOM"/>
    <n v="1"/>
    <x v="210"/>
    <n v="918.47"/>
    <n v="0"/>
    <n v="367.38800000000003"/>
    <x v="0"/>
  </r>
  <r>
    <n v="1"/>
    <x v="0"/>
    <x v="0"/>
    <n v="102354"/>
    <s v="R2"/>
    <s v="Sito laborat. 2mm"/>
    <s v="03.14"/>
    <s v="KOM"/>
    <n v="1"/>
    <x v="210"/>
    <n v="918.47"/>
    <n v="0"/>
    <n v="367.38800000000003"/>
    <x v="0"/>
  </r>
  <r>
    <n v="1"/>
    <x v="0"/>
    <x v="0"/>
    <n v="102355"/>
    <s v="R2"/>
    <s v="Sito laborat.3,15mm"/>
    <s v="03.14"/>
    <s v="KOM"/>
    <n v="1"/>
    <x v="211"/>
    <n v="1081.1199999999999"/>
    <n v="0"/>
    <n v="432.44799999999998"/>
    <x v="0"/>
  </r>
  <r>
    <n v="1"/>
    <x v="0"/>
    <x v="0"/>
    <n v="102356"/>
    <s v="R2"/>
    <s v="Sito laborat.4mm"/>
    <s v="03.14"/>
    <s v="KOM"/>
    <n v="1"/>
    <x v="211"/>
    <n v="1081.1199999999999"/>
    <n v="0"/>
    <n v="432.44799999999998"/>
    <x v="0"/>
  </r>
  <r>
    <n v="1"/>
    <x v="0"/>
    <x v="0"/>
    <n v="102357"/>
    <s v="R2"/>
    <s v="Sito laborat.8mm"/>
    <s v="03.14"/>
    <s v="KOM"/>
    <n v="1"/>
    <x v="211"/>
    <n v="1081.1199999999999"/>
    <n v="0"/>
    <n v="432.44799999999998"/>
    <x v="0"/>
  </r>
  <r>
    <n v="1"/>
    <x v="0"/>
    <x v="0"/>
    <n v="102358"/>
    <s v="R2"/>
    <s v="Sito laborat.10mm"/>
    <s v="03.14"/>
    <s v="KOM"/>
    <n v="1"/>
    <x v="212"/>
    <n v="1272.49"/>
    <n v="0"/>
    <n v="508.99600000000004"/>
    <x v="0"/>
  </r>
  <r>
    <n v="1"/>
    <x v="0"/>
    <x v="0"/>
    <n v="102359"/>
    <s v="R2"/>
    <s v="Sito laborat.11,2mm"/>
    <s v="03.14"/>
    <s v="KOM"/>
    <n v="1"/>
    <x v="212"/>
    <n v="1272.49"/>
    <n v="0"/>
    <n v="508.99600000000004"/>
    <x v="0"/>
  </r>
  <r>
    <n v="1"/>
    <x v="0"/>
    <x v="0"/>
    <n v="102360"/>
    <s v="R2"/>
    <s v="Sito laborat.16mm"/>
    <s v="03.14"/>
    <s v="KOM"/>
    <n v="1"/>
    <x v="212"/>
    <n v="1272.49"/>
    <n v="0"/>
    <n v="508.99600000000004"/>
    <x v="0"/>
  </r>
  <r>
    <n v="1"/>
    <x v="0"/>
    <x v="0"/>
    <n v="102361"/>
    <s v="R2"/>
    <s v="Sito laborat.31,5mm"/>
    <s v="03.14"/>
    <s v="KOM"/>
    <n v="1"/>
    <x v="212"/>
    <n v="1272.49"/>
    <n v="0"/>
    <n v="508.99600000000004"/>
    <x v="0"/>
  </r>
  <r>
    <n v="1"/>
    <x v="0"/>
    <x v="0"/>
    <n v="102362"/>
    <s v="R2"/>
    <s v="Sito laborat.63mm"/>
    <s v="03.14"/>
    <s v="KOM"/>
    <n v="1"/>
    <x v="212"/>
    <n v="1272.49"/>
    <n v="0"/>
    <n v="508.99600000000004"/>
    <x v="0"/>
  </r>
  <r>
    <n v="1"/>
    <x v="0"/>
    <x v="0"/>
    <n v="102389"/>
    <s v="R2"/>
    <s v="Portreplikator 230W"/>
    <n v="11.12"/>
    <s v="KOM"/>
    <n v="1"/>
    <x v="213"/>
    <n v="1618.75"/>
    <n v="0"/>
    <n v="647.5"/>
    <x v="0"/>
  </r>
  <r>
    <n v="1"/>
    <x v="0"/>
    <x v="0"/>
    <n v="102390"/>
    <s v="R2"/>
    <s v="HDD 1TB 2,5&quot;USB"/>
    <n v="11.12"/>
    <s v="KOM"/>
    <n v="1"/>
    <x v="214"/>
    <n v="1036.25"/>
    <n v="0"/>
    <n v="414.5"/>
    <x v="0"/>
  </r>
  <r>
    <n v="1"/>
    <x v="0"/>
    <x v="0"/>
    <n v="102391"/>
    <s v="R2"/>
    <s v="HDD WD Passport 1TB"/>
    <n v="12.13"/>
    <s v="KOM"/>
    <n v="1"/>
    <x v="124"/>
    <n v="637.5"/>
    <n v="0"/>
    <n v="255"/>
    <x v="0"/>
  </r>
  <r>
    <n v="1"/>
    <x v="0"/>
    <x v="0"/>
    <n v="102392"/>
    <s v="R2"/>
    <s v="HDD WD Passport 1TB"/>
    <n v="12.13"/>
    <s v="KOM"/>
    <n v="1"/>
    <x v="124"/>
    <n v="637.5"/>
    <n v="0"/>
    <n v="255"/>
    <x v="0"/>
  </r>
  <r>
    <n v="1"/>
    <x v="0"/>
    <x v="0"/>
    <n v="102396"/>
    <s v="R2"/>
    <s v="HDD ADATA 1TB"/>
    <s v="06.14"/>
    <s v="KOM"/>
    <n v="1"/>
    <x v="145"/>
    <n v="517.07000000000005"/>
    <n v="0"/>
    <n v="206.82800000000003"/>
    <x v="0"/>
  </r>
  <r>
    <n v="1"/>
    <x v="0"/>
    <x v="0"/>
    <n v="102410"/>
    <s v="R2"/>
    <s v="HDD ADATA 1TB"/>
    <s v="06.14"/>
    <s v="KOM"/>
    <n v="1"/>
    <x v="22"/>
    <n v="517.08000000000004"/>
    <n v="0"/>
    <n v="206.83200000000002"/>
    <x v="0"/>
  </r>
  <r>
    <n v="1"/>
    <x v="0"/>
    <x v="0"/>
    <n v="102411"/>
    <s v="R2"/>
    <s v="Mješalica stupna RZR1"/>
    <s v="01.15"/>
    <s v="KOM"/>
    <n v="1"/>
    <x v="215"/>
    <n v="3978.84"/>
    <n v="0"/>
    <n v="1591.5360000000001"/>
    <x v="0"/>
  </r>
  <r>
    <n v="1"/>
    <x v="0"/>
    <x v="0"/>
    <n v="102412"/>
    <s v="R2"/>
    <s v="Stativ s U postoljem"/>
    <s v="01.15"/>
    <s v="KOM"/>
    <n v="1"/>
    <x v="216"/>
    <n v="707.31"/>
    <n v="0"/>
    <n v="282.92399999999998"/>
    <x v="0"/>
  </r>
  <r>
    <n v="1"/>
    <x v="0"/>
    <x v="0"/>
    <n v="102452"/>
    <s v="R2"/>
    <s v="Transportna vreća 20l"/>
    <n v="11.15"/>
    <s v="KOM"/>
    <n v="1"/>
    <x v="217"/>
    <n v="335.2"/>
    <n v="0"/>
    <n v="134.08000000000001"/>
    <x v="0"/>
  </r>
  <r>
    <n v="1"/>
    <x v="0"/>
    <x v="0"/>
    <n v="102453"/>
    <s v="R2"/>
    <s v="Kaciga Duro polar"/>
    <n v="11.15"/>
    <s v="KOM"/>
    <n v="1"/>
    <x v="218"/>
    <n v="343.2"/>
    <n v="0"/>
    <n v="137.28"/>
    <x v="0"/>
  </r>
  <r>
    <n v="1"/>
    <x v="0"/>
    <x v="0"/>
    <n v="102863"/>
    <s v="R2"/>
    <s v="Bačva sa slavinom 10l"/>
    <s v="01.10"/>
    <s v="KOM"/>
    <n v="1"/>
    <x v="14"/>
    <n v="299"/>
    <n v="0"/>
    <n v="119.60000000000001"/>
    <x v="0"/>
  </r>
  <r>
    <n v="1"/>
    <x v="0"/>
    <x v="0"/>
    <n v="102864"/>
    <s v="R2"/>
    <s v="Piknometar 250mL"/>
    <s v="07.10"/>
    <s v="KOM"/>
    <n v="1"/>
    <x v="219"/>
    <n v="581.1"/>
    <n v="0"/>
    <n v="232.44000000000003"/>
    <x v="0"/>
  </r>
  <r>
    <n v="1"/>
    <x v="0"/>
    <x v="0"/>
    <n v="102865"/>
    <s v="R2"/>
    <s v="Piknometar 250mL"/>
    <s v="07.10"/>
    <s v="KOM"/>
    <n v="1"/>
    <x v="219"/>
    <n v="581.1"/>
    <n v="0"/>
    <n v="232.44000000000003"/>
    <x v="0"/>
  </r>
  <r>
    <n v="1"/>
    <x v="0"/>
    <x v="0"/>
    <n v="102866"/>
    <s v="R2"/>
    <s v="Piknometar 250mL"/>
    <s v="07.10"/>
    <s v="KOM"/>
    <n v="1"/>
    <x v="219"/>
    <n v="581.1"/>
    <n v="0"/>
    <n v="232.44000000000003"/>
    <x v="0"/>
  </r>
  <r>
    <n v="1"/>
    <x v="0"/>
    <x v="0"/>
    <n v="102867"/>
    <s v="R2"/>
    <s v="Menzura za areometriju"/>
    <s v="05.12"/>
    <s v="KOM"/>
    <n v="1"/>
    <x v="220"/>
    <n v="312.29000000000002"/>
    <n v="0"/>
    <n v="124.91600000000001"/>
    <x v="0"/>
  </r>
  <r>
    <n v="1"/>
    <x v="0"/>
    <x v="0"/>
    <n v="102868"/>
    <s v="R2"/>
    <s v="Ormarić za prvu pomoć"/>
    <n v="12.12"/>
    <s v="KOM"/>
    <n v="1"/>
    <x v="221"/>
    <n v="477.19"/>
    <n v="0"/>
    <n v="190.876"/>
    <x v="0"/>
  </r>
  <r>
    <n v="1"/>
    <x v="0"/>
    <x v="0"/>
    <n v="102869"/>
    <s v="R2"/>
    <s v="Naočale zaštitne"/>
    <s v="01.13"/>
    <s v="KOM"/>
    <n v="1"/>
    <x v="222"/>
    <n v="51.6"/>
    <n v="0"/>
    <n v="20.64"/>
    <x v="0"/>
  </r>
  <r>
    <n v="1"/>
    <x v="0"/>
    <x v="0"/>
    <n v="102870"/>
    <s v="R2"/>
    <s v="Naočale zaštitne"/>
    <s v="01.13"/>
    <s v="KOM"/>
    <n v="1"/>
    <x v="222"/>
    <n v="51.6"/>
    <n v="0"/>
    <n v="20.64"/>
    <x v="0"/>
  </r>
  <r>
    <n v="1"/>
    <x v="0"/>
    <x v="0"/>
    <n v="102871"/>
    <s v="R2"/>
    <s v="Naočale zaštitne"/>
    <s v="01.13"/>
    <s v="KOM"/>
    <n v="1"/>
    <x v="222"/>
    <n v="51.6"/>
    <n v="0"/>
    <n v="20.64"/>
    <x v="0"/>
  </r>
  <r>
    <n v="1"/>
    <x v="0"/>
    <x v="0"/>
    <n v="102872"/>
    <s v="R2"/>
    <s v="Naočale zaštitne"/>
    <s v="01.13"/>
    <s v="KOM"/>
    <n v="1"/>
    <x v="222"/>
    <n v="51.6"/>
    <n v="0"/>
    <n v="20.64"/>
    <x v="0"/>
  </r>
  <r>
    <n v="1"/>
    <x v="0"/>
    <x v="0"/>
    <n v="102873"/>
    <s v="R2"/>
    <s v="Piknometar"/>
    <s v="01.13"/>
    <s v="KOM"/>
    <n v="1"/>
    <x v="223"/>
    <n v="472.89"/>
    <n v="0"/>
    <n v="189.15600000000001"/>
    <x v="0"/>
  </r>
  <r>
    <n v="1"/>
    <x v="0"/>
    <x v="0"/>
    <n v="102874"/>
    <s v="R2"/>
    <s v="Piknometar"/>
    <s v="01.13"/>
    <s v="KOM"/>
    <n v="1"/>
    <x v="223"/>
    <n v="472.89"/>
    <n v="0"/>
    <n v="189.15600000000001"/>
    <x v="0"/>
  </r>
  <r>
    <n v="1"/>
    <x v="0"/>
    <x v="0"/>
    <n v="102875"/>
    <s v="R2"/>
    <s v="Piknometar"/>
    <s v="01.13"/>
    <s v="KOM"/>
    <n v="1"/>
    <x v="224"/>
    <n v="472.9"/>
    <n v="0"/>
    <n v="189.16"/>
    <x v="0"/>
  </r>
  <r>
    <n v="1"/>
    <x v="0"/>
    <x v="0"/>
    <n v="102876"/>
    <s v="R2"/>
    <s v="Hidrometar 151H"/>
    <s v="08.14"/>
    <s v="KOM"/>
    <n v="1"/>
    <x v="225"/>
    <n v="222.46"/>
    <n v="0"/>
    <n v="88.984000000000009"/>
    <x v="0"/>
  </r>
  <r>
    <n v="1"/>
    <x v="0"/>
    <x v="0"/>
    <n v="102877"/>
    <s v="R2"/>
    <s v="Sito ASTM no.100"/>
    <s v="08.14"/>
    <s v="KOM"/>
    <n v="1"/>
    <x v="226"/>
    <n v="426.89"/>
    <n v="0"/>
    <n v="170.756"/>
    <x v="0"/>
  </r>
  <r>
    <n v="1"/>
    <x v="0"/>
    <x v="0"/>
    <n v="102878"/>
    <s v="R2"/>
    <s v="Sito ASTM no.200"/>
    <s v="08.14"/>
    <s v="KOM"/>
    <n v="1"/>
    <x v="227"/>
    <n v="438.91"/>
    <n v="0"/>
    <n v="175.56400000000002"/>
    <x v="0"/>
  </r>
  <r>
    <n v="1"/>
    <x v="0"/>
    <x v="0"/>
    <n v="102879"/>
    <s v="R2"/>
    <s v="Sito ASTM no.300"/>
    <s v="08.14"/>
    <s v="KOM"/>
    <n v="1"/>
    <x v="228"/>
    <n v="493.02"/>
    <n v="0"/>
    <n v="197.208"/>
    <x v="0"/>
  </r>
  <r>
    <n v="1"/>
    <x v="0"/>
    <x v="0"/>
    <n v="102880"/>
    <s v="R2"/>
    <s v="Metalni sjekač uzoraka"/>
    <s v="05.15"/>
    <s v="KOM"/>
    <n v="1"/>
    <x v="229"/>
    <n v="1193.75"/>
    <n v="0"/>
    <n v="477.5"/>
    <x v="0"/>
  </r>
  <r>
    <n v="1"/>
    <x v="0"/>
    <x v="0"/>
    <n v="102895"/>
    <s v="R2"/>
    <s v="Precizni regulator"/>
    <s v="01.15"/>
    <s v="KOM"/>
    <n v="1"/>
    <x v="230"/>
    <n v="1784.9"/>
    <n v="0"/>
    <n v="713.96"/>
    <x v="0"/>
  </r>
  <r>
    <n v="1"/>
    <x v="0"/>
    <x v="0"/>
    <n v="102896"/>
    <s v="R2"/>
    <s v="Tlačni regulac. ventil"/>
    <s v="01.15"/>
    <s v="KOM"/>
    <n v="1"/>
    <x v="231"/>
    <n v="306.64"/>
    <n v="0"/>
    <n v="122.65600000000001"/>
    <x v="0"/>
  </r>
  <r>
    <n v="1"/>
    <x v="0"/>
    <x v="0"/>
    <n v="102897"/>
    <s v="R2"/>
    <s v="Ur.za ispit.plinopropusno"/>
    <n v="12.14"/>
    <s v="KOM"/>
    <n v="1"/>
    <x v="232"/>
    <n v="2318.0300000000002"/>
    <n v="0"/>
    <n v="927.2120000000001"/>
    <x v="0"/>
  </r>
  <r>
    <n v="1"/>
    <x v="0"/>
    <x v="0"/>
    <n v="102898"/>
    <s v="R2"/>
    <s v="Ispravljač 100-240V"/>
    <n v="12.14"/>
    <s v="KOM"/>
    <n v="1"/>
    <x v="233"/>
    <n v="609.15"/>
    <n v="0"/>
    <n v="243.66"/>
    <x v="0"/>
  </r>
  <r>
    <n v="1"/>
    <x v="0"/>
    <x v="0"/>
    <n v="102899"/>
    <s v="R2"/>
    <s v="Vizir IS"/>
    <s v="02.14"/>
    <s v="KOM"/>
    <n v="1"/>
    <x v="234"/>
    <n v="172.28"/>
    <n v="0"/>
    <n v="68.912000000000006"/>
    <x v="0"/>
  </r>
  <r>
    <n v="1"/>
    <x v="0"/>
    <x v="0"/>
    <n v="102900"/>
    <s v="R2"/>
    <s v="HDD Ext.WD 320GB"/>
    <n v="12.1"/>
    <s v="KOM"/>
    <n v="1"/>
    <x v="235"/>
    <n v="353.47"/>
    <n v="0"/>
    <n v="141.38800000000001"/>
    <x v="0"/>
  </r>
  <r>
    <n v="1"/>
    <x v="0"/>
    <x v="0"/>
    <n v="102901"/>
    <s v="R2"/>
    <s v="Presenter Wireless R400"/>
    <s v="03.12"/>
    <s v="KOM"/>
    <n v="1"/>
    <x v="236"/>
    <n v="279"/>
    <n v="0"/>
    <n v="111.60000000000001"/>
    <x v="0"/>
  </r>
  <r>
    <n v="1"/>
    <x v="0"/>
    <x v="0"/>
    <n v="102902"/>
    <s v="R2"/>
    <s v="Slika&quot;Romeo i Julija&quot;"/>
    <n v="12.12"/>
    <s v="KOM"/>
    <n v="1"/>
    <x v="12"/>
    <n v="1000"/>
    <n v="0"/>
    <n v="400"/>
    <x v="0"/>
  </r>
  <r>
    <n v="1"/>
    <x v="0"/>
    <x v="0"/>
    <n v="102903"/>
    <s v="R2"/>
    <s v="HDD WD passport 1TB 2,5&quot;"/>
    <s v="09.13"/>
    <s v="KOM"/>
    <n v="1"/>
    <x v="98"/>
    <n v="614.54999999999995"/>
    <n v="0"/>
    <n v="245.82"/>
    <x v="0"/>
  </r>
  <r>
    <n v="1"/>
    <x v="0"/>
    <x v="0"/>
    <n v="102934"/>
    <s v="R2"/>
    <s v="Set za pokuse iz elektrot"/>
    <s v="08.11"/>
    <s v="KOM"/>
    <n v="1"/>
    <x v="237"/>
    <n v="249"/>
    <n v="0"/>
    <n v="99.600000000000009"/>
    <x v="0"/>
  </r>
  <r>
    <n v="1"/>
    <x v="0"/>
    <x v="0"/>
    <n v="102935"/>
    <s v="R2"/>
    <s v="Maketa elektrootpo.trake"/>
    <n v="10.11"/>
    <s v="KOM"/>
    <n v="1"/>
    <x v="238"/>
    <n v="138.49"/>
    <n v="0"/>
    <n v="55.396000000000008"/>
    <x v="0"/>
  </r>
  <r>
    <n v="1"/>
    <x v="0"/>
    <x v="0"/>
    <n v="102936"/>
    <s v="R2"/>
    <s v="Uređaj za mjernje snage"/>
    <s v="05.12"/>
    <s v="KOM"/>
    <n v="1"/>
    <x v="239"/>
    <n v="785.68"/>
    <n v="0"/>
    <n v="314.27199999999999"/>
    <x v="0"/>
  </r>
  <r>
    <n v="1"/>
    <x v="0"/>
    <x v="0"/>
    <n v="102937"/>
    <s v="R2"/>
    <s v="Strujni transformator"/>
    <s v="04.15"/>
    <s v="KOM"/>
    <n v="1"/>
    <x v="240"/>
    <n v="233.01"/>
    <n v="0"/>
    <n v="93.204000000000008"/>
    <x v="0"/>
  </r>
  <r>
    <n v="1"/>
    <x v="0"/>
    <x v="0"/>
    <n v="102938"/>
    <s v="R2"/>
    <s v="Strujni transformator"/>
    <s v="04.15"/>
    <s v="KOM"/>
    <n v="1"/>
    <x v="240"/>
    <n v="233.01"/>
    <n v="0"/>
    <n v="93.204000000000008"/>
    <x v="0"/>
  </r>
  <r>
    <n v="1"/>
    <x v="0"/>
    <x v="0"/>
    <n v="102939"/>
    <s v="R2"/>
    <s v="Strujni transformator"/>
    <s v="04.15"/>
    <s v="KOM"/>
    <n v="1"/>
    <x v="240"/>
    <n v="233.01"/>
    <n v="0"/>
    <n v="93.204000000000008"/>
    <x v="0"/>
  </r>
  <r>
    <n v="1"/>
    <x v="0"/>
    <x v="0"/>
    <n v="102940"/>
    <s v="R2"/>
    <s v="Strujni transformator"/>
    <s v="04.15"/>
    <s v="KOM"/>
    <n v="1"/>
    <x v="240"/>
    <n v="233.01"/>
    <n v="0"/>
    <n v="93.204000000000008"/>
    <x v="0"/>
  </r>
  <r>
    <n v="1"/>
    <x v="0"/>
    <x v="0"/>
    <n v="102941"/>
    <s v="R2"/>
    <s v="Strujni transformator"/>
    <s v="04.15"/>
    <s v="KOM"/>
    <n v="1"/>
    <x v="240"/>
    <n v="233.01"/>
    <n v="0"/>
    <n v="93.204000000000008"/>
    <x v="0"/>
  </r>
  <r>
    <n v="1"/>
    <x v="0"/>
    <x v="0"/>
    <n v="102942"/>
    <s v="R2"/>
    <s v="Strujni transformator"/>
    <s v="04.15"/>
    <s v="KOM"/>
    <n v="1"/>
    <x v="240"/>
    <n v="233.01"/>
    <n v="0"/>
    <n v="93.204000000000008"/>
    <x v="0"/>
  </r>
  <r>
    <n v="1"/>
    <x v="0"/>
    <x v="0"/>
    <n v="102943"/>
    <s v="R2"/>
    <s v="Strujni transformator"/>
    <s v="04.15"/>
    <s v="KOM"/>
    <n v="1"/>
    <x v="240"/>
    <n v="233.01"/>
    <n v="0"/>
    <n v="93.204000000000008"/>
    <x v="0"/>
  </r>
  <r>
    <n v="1"/>
    <x v="0"/>
    <x v="0"/>
    <n v="102944"/>
    <s v="R2"/>
    <s v="Strujni transformator"/>
    <s v="04.15"/>
    <s v="KOM"/>
    <n v="1"/>
    <x v="240"/>
    <n v="233.01"/>
    <n v="0"/>
    <n v="93.204000000000008"/>
    <x v="0"/>
  </r>
  <r>
    <n v="1"/>
    <x v="0"/>
    <x v="0"/>
    <n v="102945"/>
    <s v="R2"/>
    <s v="Strujni transformator"/>
    <s v="04.15"/>
    <s v="KOM"/>
    <n v="1"/>
    <x v="240"/>
    <n v="233.01"/>
    <n v="0"/>
    <n v="93.204000000000008"/>
    <x v="0"/>
  </r>
  <r>
    <n v="1"/>
    <x v="0"/>
    <x v="0"/>
    <n v="102946"/>
    <s v="R2"/>
    <s v="Strujni transformator"/>
    <s v="04.15"/>
    <s v="KOM"/>
    <n v="1"/>
    <x v="241"/>
    <n v="322.83999999999997"/>
    <n v="0"/>
    <n v="129.136"/>
    <x v="0"/>
  </r>
  <r>
    <n v="1"/>
    <x v="0"/>
    <x v="0"/>
    <n v="102947"/>
    <s v="R2"/>
    <s v="Strujni transformator"/>
    <s v="04.15"/>
    <s v="KOM"/>
    <n v="1"/>
    <x v="241"/>
    <n v="322.83999999999997"/>
    <n v="0"/>
    <n v="129.136"/>
    <x v="0"/>
  </r>
  <r>
    <n v="1"/>
    <x v="0"/>
    <x v="0"/>
    <n v="102948"/>
    <s v="R2"/>
    <s v="Strujni transformator"/>
    <s v="04.15"/>
    <s v="KOM"/>
    <n v="1"/>
    <x v="241"/>
    <n v="322.83999999999997"/>
    <n v="0"/>
    <n v="129.136"/>
    <x v="0"/>
  </r>
  <r>
    <n v="1"/>
    <x v="0"/>
    <x v="0"/>
    <n v="102949"/>
    <s v="R2"/>
    <s v="Strujni transformator"/>
    <s v="04.15"/>
    <s v="KOM"/>
    <n v="1"/>
    <x v="241"/>
    <n v="322.83999999999997"/>
    <n v="0"/>
    <n v="129.136"/>
    <x v="0"/>
  </r>
  <r>
    <n v="1"/>
    <x v="0"/>
    <x v="0"/>
    <n v="102950"/>
    <s v="R2"/>
    <s v="Strujni transformator"/>
    <s v="04.15"/>
    <s v="KOM"/>
    <n v="1"/>
    <x v="241"/>
    <n v="322.83999999999997"/>
    <n v="0"/>
    <n v="129.136"/>
    <x v="0"/>
  </r>
  <r>
    <n v="1"/>
    <x v="0"/>
    <x v="0"/>
    <n v="102951"/>
    <s v="R2"/>
    <s v="Strujni transformator"/>
    <s v="04.15"/>
    <s v="KOM"/>
    <n v="1"/>
    <x v="241"/>
    <n v="322.83999999999997"/>
    <n v="0"/>
    <n v="129.136"/>
    <x v="0"/>
  </r>
  <r>
    <n v="1"/>
    <x v="0"/>
    <x v="0"/>
    <n v="102952"/>
    <s v="R2"/>
    <s v="Strujni transformator"/>
    <s v="04.15"/>
    <s v="KOM"/>
    <n v="1"/>
    <x v="241"/>
    <n v="322.83999999999997"/>
    <n v="0"/>
    <n v="129.136"/>
    <x v="0"/>
  </r>
  <r>
    <n v="1"/>
    <x v="0"/>
    <x v="0"/>
    <n v="102953"/>
    <s v="R2"/>
    <s v="Strujni transformator"/>
    <s v="04.15"/>
    <s v="KOM"/>
    <n v="1"/>
    <x v="241"/>
    <n v="322.83999999999997"/>
    <n v="0"/>
    <n v="129.136"/>
    <x v="0"/>
  </r>
  <r>
    <n v="1"/>
    <x v="0"/>
    <x v="0"/>
    <n v="102954"/>
    <s v="R2"/>
    <s v="Strujni transformator"/>
    <s v="04.15"/>
    <s v="KOM"/>
    <n v="1"/>
    <x v="241"/>
    <n v="322.83999999999997"/>
    <n v="0"/>
    <n v="129.136"/>
    <x v="0"/>
  </r>
  <r>
    <n v="1"/>
    <x v="0"/>
    <x v="0"/>
    <n v="102955"/>
    <s v="R2"/>
    <s v="Regulator akumulatora"/>
    <s v="03.15"/>
    <s v="KOM"/>
    <n v="1"/>
    <x v="242"/>
    <n v="200.67"/>
    <n v="0"/>
    <n v="80.268000000000001"/>
    <x v="0"/>
  </r>
  <r>
    <n v="1"/>
    <x v="0"/>
    <x v="0"/>
    <n v="102956"/>
    <s v="R2"/>
    <s v="Regulator akumulatora"/>
    <s v="03.15"/>
    <s v="KOM"/>
    <n v="1"/>
    <x v="243"/>
    <n v="200.66"/>
    <n v="0"/>
    <n v="80.26400000000001"/>
    <x v="0"/>
  </r>
  <r>
    <n v="1"/>
    <x v="0"/>
    <x v="0"/>
    <n v="102957"/>
    <s v="R2"/>
    <s v="Dijagnostički uređaj za"/>
    <s v="03.15"/>
    <s v="KOM"/>
    <n v="1"/>
    <x v="244"/>
    <n v="1212.0999999999999"/>
    <n v="0"/>
    <n v="484.84"/>
    <x v="0"/>
  </r>
  <r>
    <n v="1"/>
    <x v="0"/>
    <x v="0"/>
    <n v="102958"/>
    <s v="R2"/>
    <s v="Lemilica SS-20"/>
    <n v="11.15"/>
    <s v="KOM"/>
    <n v="1"/>
    <x v="245"/>
    <n v="485"/>
    <n v="0"/>
    <n v="194"/>
    <x v="0"/>
  </r>
  <r>
    <n v="1"/>
    <x v="0"/>
    <x v="0"/>
    <n v="102959"/>
    <s v="R2"/>
    <s v="Akumulator"/>
    <n v="12.15"/>
    <s v="KOM"/>
    <n v="1"/>
    <x v="246"/>
    <n v="362.5"/>
    <n v="0"/>
    <n v="145"/>
    <x v="0"/>
  </r>
  <r>
    <n v="1"/>
    <x v="0"/>
    <x v="0"/>
    <n v="102960"/>
    <s v="R2"/>
    <s v="USB kartica"/>
    <n v="12.15"/>
    <s v="KOM"/>
    <n v="1"/>
    <x v="247"/>
    <n v="4423.55"/>
    <n v="0"/>
    <n v="1769.42"/>
    <x v="0"/>
  </r>
  <r>
    <n v="1"/>
    <x v="0"/>
    <x v="0"/>
    <n v="102961"/>
    <s v="R2"/>
    <s v="Izmjenjivač Goobay 67922"/>
    <n v="12.15"/>
    <s v="KOM"/>
    <n v="1"/>
    <x v="248"/>
    <n v="429.1"/>
    <n v="0"/>
    <n v="171.64000000000001"/>
    <x v="0"/>
  </r>
  <r>
    <n v="1"/>
    <x v="0"/>
    <x v="0"/>
    <n v="102966"/>
    <s v="R2"/>
    <s v="HDD ADATA 1TB"/>
    <s v="06.14"/>
    <s v="KOM"/>
    <n v="1"/>
    <x v="22"/>
    <n v="517.08000000000004"/>
    <n v="0"/>
    <n v="206.83200000000002"/>
    <x v="0"/>
  </r>
  <r>
    <n v="1"/>
    <x v="0"/>
    <x v="0"/>
    <n v="102978"/>
    <s v="R2"/>
    <s v="Kamera Logitech QuickCam"/>
    <s v="02.08"/>
    <s v="KOM"/>
    <n v="1"/>
    <x v="249"/>
    <n v="430.39"/>
    <n v="0"/>
    <n v="172.15600000000001"/>
    <x v="0"/>
  </r>
  <r>
    <n v="1"/>
    <x v="0"/>
    <x v="0"/>
    <n v="102979"/>
    <s v="R2"/>
    <s v="Portreplikator HP2012 90W"/>
    <n v="11.14"/>
    <s v="KOM"/>
    <n v="1"/>
    <x v="250"/>
    <n v="949.98"/>
    <n v="0"/>
    <n v="379.99200000000002"/>
    <x v="0"/>
  </r>
  <r>
    <n v="1"/>
    <x v="0"/>
    <x v="0"/>
    <n v="102993"/>
    <s v="R2"/>
    <s v="HDD Ext WD 3,5&quot;USB"/>
    <n v="12.09"/>
    <s v="KOM"/>
    <n v="1"/>
    <x v="251"/>
    <n v="752.76"/>
    <n v="0"/>
    <n v="301.10399999999998"/>
    <x v="0"/>
  </r>
  <r>
    <n v="1"/>
    <x v="0"/>
    <x v="0"/>
    <n v="102994"/>
    <s v="R2"/>
    <s v="Alat set profesionalni"/>
    <s v="04.14"/>
    <s v="KOM"/>
    <n v="1"/>
    <x v="252"/>
    <n v="1589.27"/>
    <n v="0"/>
    <n v="635.70800000000008"/>
    <x v="0"/>
  </r>
  <r>
    <n v="1"/>
    <x v="0"/>
    <x v="0"/>
    <n v="102995"/>
    <s v="R2"/>
    <s v="Odvijač AKU"/>
    <s v="04.14"/>
    <s v="KOM"/>
    <n v="1"/>
    <x v="253"/>
    <n v="1369.93"/>
    <n v="0"/>
    <n v="547.97200000000009"/>
    <x v="0"/>
  </r>
  <r>
    <n v="1"/>
    <x v="0"/>
    <x v="0"/>
    <n v="102996"/>
    <s v="R2"/>
    <s v="HDD ADATA 1TB"/>
    <s v="06.14"/>
    <s v="KOM"/>
    <n v="1"/>
    <x v="22"/>
    <n v="517.08000000000004"/>
    <n v="0"/>
    <n v="206.83200000000002"/>
    <x v="0"/>
  </r>
  <r>
    <n v="1"/>
    <x v="0"/>
    <x v="0"/>
    <n v="102997"/>
    <s v="R2"/>
    <s v="HDDWD 1TB"/>
    <s v="06.14"/>
    <s v="KOM"/>
    <n v="1"/>
    <x v="254"/>
    <n v="424.8"/>
    <n v="0"/>
    <n v="169.92000000000002"/>
    <x v="0"/>
  </r>
  <r>
    <n v="1"/>
    <x v="0"/>
    <x v="0"/>
    <n v="103018"/>
    <s v="R2"/>
    <s v="Presenter Wireless R400"/>
    <s v="04.10"/>
    <s v="KOM"/>
    <n v="1"/>
    <x v="255"/>
    <n v="406.82"/>
    <n v="0"/>
    <n v="162.72800000000001"/>
    <x v="0"/>
  </r>
  <r>
    <n v="1"/>
    <x v="0"/>
    <x v="0"/>
    <n v="103048"/>
    <s v="R2"/>
    <s v="HDD 500GB"/>
    <s v="01.13"/>
    <s v="KOM"/>
    <n v="1"/>
    <x v="256"/>
    <n v="577.5"/>
    <n v="0"/>
    <n v="231"/>
    <x v="0"/>
  </r>
  <r>
    <n v="1"/>
    <x v="0"/>
    <x v="0"/>
    <n v="103049"/>
    <s v="R2"/>
    <s v="3D miš-700036"/>
    <s v="01.15"/>
    <s v="KOM"/>
    <n v="1"/>
    <x v="257"/>
    <n v="1869.29"/>
    <n v="0"/>
    <n v="747.71600000000001"/>
    <x v="0"/>
  </r>
  <r>
    <n v="1"/>
    <x v="0"/>
    <x v="0"/>
    <n v="103052"/>
    <s v="R2"/>
    <s v="HDD 500GB"/>
    <s v="05.13"/>
    <s v="KOM"/>
    <n v="1"/>
    <x v="258"/>
    <n v="630"/>
    <n v="0"/>
    <n v="252"/>
    <x v="0"/>
  </r>
  <r>
    <n v="1"/>
    <x v="0"/>
    <x v="0"/>
    <n v="103055"/>
    <s v="R2"/>
    <s v="Tronožac teleskopski"/>
    <s v="09.15"/>
    <s v="KOM"/>
    <n v="1"/>
    <x v="259"/>
    <n v="1013.8"/>
    <n v="0"/>
    <n v="405.52"/>
    <x v="0"/>
  </r>
  <r>
    <n v="1"/>
    <x v="0"/>
    <x v="0"/>
    <n v="103056"/>
    <s v="R2"/>
    <s v="Mj.instrument za tlakove"/>
    <n v="10.15"/>
    <s v="KOM"/>
    <n v="1"/>
    <x v="260"/>
    <n v="1500"/>
    <n v="0"/>
    <n v="600"/>
    <x v="0"/>
  </r>
  <r>
    <n v="1"/>
    <x v="0"/>
    <x v="0"/>
    <n v="103106"/>
    <s v="R2"/>
    <s v="Platno 190x119cm"/>
    <s v="01.15"/>
    <s v="KOM"/>
    <n v="1"/>
    <x v="261"/>
    <n v="1187.5"/>
    <n v="0"/>
    <n v="475"/>
    <x v="0"/>
  </r>
  <r>
    <n v="1"/>
    <x v="0"/>
    <x v="0"/>
    <n v="103197"/>
    <s v="R2"/>
    <s v="Kovčeg aluminijski"/>
    <s v="03.07"/>
    <s v="KOM"/>
    <n v="1"/>
    <x v="262"/>
    <n v="132.30000000000001"/>
    <n v="0"/>
    <n v="52.920000000000009"/>
    <x v="0"/>
  </r>
  <r>
    <n v="1"/>
    <x v="0"/>
    <x v="0"/>
    <n v="103198"/>
    <s v="R2"/>
    <s v="Kovčeg aluminijski"/>
    <s v="03.07"/>
    <s v="KOM"/>
    <n v="1"/>
    <x v="263"/>
    <n v="78.400000000000006"/>
    <n v="0"/>
    <n v="31.360000000000003"/>
    <x v="0"/>
  </r>
  <r>
    <n v="1"/>
    <x v="0"/>
    <x v="0"/>
    <n v="103199"/>
    <s v="R2"/>
    <s v="Kovčeg aluminijski"/>
    <s v="03.07"/>
    <s v="KOM"/>
    <n v="1"/>
    <x v="263"/>
    <n v="78.400000000000006"/>
    <n v="0"/>
    <n v="31.360000000000003"/>
    <x v="0"/>
  </r>
  <r>
    <n v="1"/>
    <x v="0"/>
    <x v="0"/>
    <n v="103200"/>
    <s v="R2"/>
    <s v="Klješta minerska"/>
    <s v="05.07"/>
    <s v="KOM"/>
    <n v="1"/>
    <x v="264"/>
    <n v="231.8"/>
    <n v="0"/>
    <n v="92.720000000000013"/>
    <x v="0"/>
  </r>
  <r>
    <n v="1"/>
    <x v="0"/>
    <x v="0"/>
    <n v="103201"/>
    <s v="R2"/>
    <s v="Multimetar"/>
    <n v="10.07"/>
    <s v="KOM"/>
    <n v="1"/>
    <x v="265"/>
    <n v="395.28"/>
    <n v="0"/>
    <n v="158.11199999999999"/>
    <x v="0"/>
  </r>
  <r>
    <n v="1"/>
    <x v="0"/>
    <x v="0"/>
    <n v="103202"/>
    <s v="R2"/>
    <s v="Klješta elektroniku"/>
    <n v="10.07"/>
    <s v="KOM"/>
    <n v="1"/>
    <x v="266"/>
    <n v="115"/>
    <n v="0"/>
    <n v="46"/>
    <x v="0"/>
  </r>
  <r>
    <n v="1"/>
    <x v="0"/>
    <x v="0"/>
    <n v="103203"/>
    <s v="R2"/>
    <s v="Set pribora za kompresor"/>
    <n v="10.07"/>
    <s v="KOM"/>
    <n v="1"/>
    <x v="267"/>
    <n v="253.83"/>
    <n v="0"/>
    <n v="101.53200000000001"/>
    <x v="0"/>
  </r>
  <r>
    <n v="1"/>
    <x v="0"/>
    <x v="0"/>
    <n v="103204"/>
    <s v="R2"/>
    <s v="Sat mjerni"/>
    <s v="06.09"/>
    <s v="KOM"/>
    <n v="1"/>
    <x v="268"/>
    <n v="513.62"/>
    <n v="0"/>
    <n v="205.44800000000001"/>
    <x v="0"/>
  </r>
  <r>
    <n v="1"/>
    <x v="0"/>
    <x v="0"/>
    <n v="103205"/>
    <s v="R2"/>
    <s v="Sat mjerni"/>
    <s v="06.09"/>
    <s v="KOM"/>
    <n v="1"/>
    <x v="269"/>
    <n v="315.98"/>
    <n v="0"/>
    <n v="126.39200000000001"/>
    <x v="0"/>
  </r>
  <r>
    <n v="1"/>
    <x v="0"/>
    <x v="0"/>
    <n v="103206"/>
    <s v="R2"/>
    <s v="Sita kompl.za ispit.ekspl"/>
    <s v="07.09"/>
    <s v="KOM"/>
    <n v="1"/>
    <x v="270"/>
    <n v="1654.32"/>
    <n v="0"/>
    <n v="661.72800000000007"/>
    <x v="0"/>
  </r>
  <r>
    <n v="1"/>
    <x v="0"/>
    <x v="0"/>
    <n v="103207"/>
    <s v="R2"/>
    <s v="Mjerna letva kruta MLK"/>
    <s v="07.09"/>
    <s v="KOM"/>
    <n v="1"/>
    <x v="271"/>
    <n v="1971.52"/>
    <n v="0"/>
    <n v="788.60800000000006"/>
    <x v="0"/>
  </r>
  <r>
    <n v="1"/>
    <x v="0"/>
    <x v="0"/>
    <n v="103215"/>
    <s v="R2"/>
    <s v="Vrpca mjerna 50m čelićna"/>
    <s v="07.09"/>
    <s v="KOM"/>
    <n v="1"/>
    <x v="272"/>
    <n v="671"/>
    <n v="0"/>
    <n v="268.40000000000003"/>
    <x v="0"/>
  </r>
  <r>
    <n v="1"/>
    <x v="0"/>
    <x v="0"/>
    <n v="103216"/>
    <s v="R2"/>
    <s v="Pt 100 sonda,mjerilo temp"/>
    <s v="07.09"/>
    <s v="KOM"/>
    <n v="1"/>
    <x v="273"/>
    <n v="890.6"/>
    <n v="0"/>
    <n v="356.24"/>
    <x v="0"/>
  </r>
  <r>
    <n v="1"/>
    <x v="0"/>
    <x v="0"/>
    <n v="103217"/>
    <s v="R2"/>
    <s v="Zaštitna košuljica sonde"/>
    <s v="08.09"/>
    <s v="KOM"/>
    <n v="1"/>
    <x v="274"/>
    <n v="371.19"/>
    <n v="0"/>
    <n v="148.476"/>
    <x v="0"/>
  </r>
  <r>
    <n v="1"/>
    <x v="0"/>
    <x v="0"/>
    <n v="103218"/>
    <s v="R2"/>
    <s v="Manometar"/>
    <s v="08.09"/>
    <s v="KOM"/>
    <n v="1"/>
    <x v="275"/>
    <n v="821.91"/>
    <n v="0"/>
    <n v="328.76400000000001"/>
    <x v="0"/>
  </r>
  <r>
    <n v="1"/>
    <x v="0"/>
    <x v="0"/>
    <n v="103219"/>
    <s v="R2"/>
    <s v="Menzura za mjerenje volum"/>
    <n v="10.09"/>
    <s v="KOM"/>
    <n v="1"/>
    <x v="276"/>
    <n v="1212.78"/>
    <n v="0"/>
    <n v="485.11200000000002"/>
    <x v="0"/>
  </r>
  <r>
    <n v="1"/>
    <x v="0"/>
    <x v="0"/>
    <n v="103220"/>
    <s v="R2"/>
    <s v="Rezač papira stolni 20L"/>
    <s v="02.11"/>
    <s v="KOM"/>
    <n v="1"/>
    <x v="277"/>
    <n v="546.62"/>
    <n v="0"/>
    <n v="218.64800000000002"/>
    <x v="0"/>
  </r>
  <r>
    <n v="1"/>
    <x v="0"/>
    <x v="0"/>
    <n v="103221"/>
    <s v="R2"/>
    <s v="Kofer s alatom"/>
    <s v="06.11"/>
    <s v="KOM"/>
    <n v="1"/>
    <x v="278"/>
    <n v="812.21"/>
    <n v="0"/>
    <n v="324.88400000000001"/>
    <x v="0"/>
  </r>
  <r>
    <n v="1"/>
    <x v="0"/>
    <x v="0"/>
    <n v="103222"/>
    <s v="R2"/>
    <s v="Lineali precizni nožasti"/>
    <n v="12.11"/>
    <s v="KOM"/>
    <n v="1"/>
    <x v="279"/>
    <n v="326.95999999999998"/>
    <n v="0"/>
    <n v="130.78399999999999"/>
    <x v="0"/>
  </r>
  <r>
    <n v="1"/>
    <x v="0"/>
    <x v="0"/>
    <n v="103223"/>
    <s v="R2"/>
    <s v="Kutnik precizni nožasti"/>
    <n v="12.11"/>
    <s v="KOM"/>
    <n v="1"/>
    <x v="280"/>
    <n v="243.96"/>
    <n v="0"/>
    <n v="97.584000000000003"/>
    <x v="0"/>
  </r>
  <r>
    <n v="1"/>
    <x v="0"/>
    <x v="0"/>
    <n v="103224"/>
    <s v="R2"/>
    <s v="Kutnik radionički"/>
    <n v="12.11"/>
    <s v="KOM"/>
    <n v="1"/>
    <x v="281"/>
    <n v="435.28"/>
    <n v="0"/>
    <n v="174.11199999999999"/>
    <x v="0"/>
  </r>
  <r>
    <n v="1"/>
    <x v="0"/>
    <x v="0"/>
    <n v="103225"/>
    <s v="R2"/>
    <s v="Traka mjerna kruta"/>
    <n v="12.11"/>
    <s v="KOM"/>
    <n v="1"/>
    <x v="282"/>
    <n v="1258.25"/>
    <n v="0"/>
    <n v="503.3"/>
    <x v="0"/>
  </r>
  <r>
    <n v="1"/>
    <x v="0"/>
    <x v="0"/>
    <n v="103226"/>
    <s v="R2"/>
    <s v="Stalak mjerni magnetni"/>
    <n v="12.11"/>
    <s v="KOM"/>
    <n v="1"/>
    <x v="283"/>
    <n v="1315.94"/>
    <n v="0"/>
    <n v="526.37600000000009"/>
    <x v="0"/>
  </r>
  <r>
    <n v="1"/>
    <x v="0"/>
    <x v="0"/>
    <n v="103227"/>
    <s v="R2"/>
    <s v="Luksometar DT-1308"/>
    <n v="12.11"/>
    <s v="KOM"/>
    <n v="1"/>
    <x v="284"/>
    <n v="864.59"/>
    <n v="0"/>
    <n v="345.83600000000001"/>
    <x v="0"/>
  </r>
  <r>
    <n v="1"/>
    <x v="0"/>
    <x v="0"/>
    <n v="103228"/>
    <s v="R2"/>
    <s v="Stol križni ZX 7020"/>
    <n v="12.11"/>
    <s v="KOM"/>
    <n v="1"/>
    <x v="285"/>
    <n v="1900"/>
    <n v="0"/>
    <n v="760"/>
    <x v="0"/>
  </r>
  <r>
    <n v="1"/>
    <x v="0"/>
    <x v="0"/>
    <n v="103229"/>
    <s v="R2"/>
    <s v="Kutomjer Schut 100x150"/>
    <n v="12.11"/>
    <s v="KOM"/>
    <n v="1"/>
    <x v="286"/>
    <n v="161.55000000000001"/>
    <n v="0"/>
    <n v="64.62"/>
    <x v="0"/>
  </r>
  <r>
    <n v="1"/>
    <x v="0"/>
    <x v="0"/>
    <n v="103230"/>
    <s v="R2"/>
    <s v="Kutomjer Schut 300x600"/>
    <n v="12.11"/>
    <s v="KOM"/>
    <n v="1"/>
    <x v="287"/>
    <n v="485.55"/>
    <n v="0"/>
    <n v="194.22000000000003"/>
    <x v="0"/>
  </r>
  <r>
    <n v="1"/>
    <x v="0"/>
    <x v="0"/>
    <n v="103231"/>
    <s v="R2"/>
    <s v="Kutija za alat 25&quot;"/>
    <s v="01.12"/>
    <s v="KOM"/>
    <n v="1"/>
    <x v="288"/>
    <n v="181.58"/>
    <n v="0"/>
    <n v="72.632000000000005"/>
    <x v="0"/>
  </r>
  <r>
    <n v="1"/>
    <x v="0"/>
    <x v="0"/>
    <n v="103232"/>
    <s v="R2"/>
    <s v="Plamenik bunsen za kartuš"/>
    <s v="03.12"/>
    <s v="KOM"/>
    <n v="1"/>
    <x v="289"/>
    <n v="382.96"/>
    <n v="0"/>
    <n v="153.184"/>
    <x v="0"/>
  </r>
  <r>
    <n v="1"/>
    <x v="0"/>
    <x v="0"/>
    <n v="103233"/>
    <s v="R2"/>
    <s v="Aparat za kavu KR XP2240"/>
    <s v="05.12"/>
    <s v="KOM"/>
    <n v="1"/>
    <x v="290"/>
    <n v="1259.4000000000001"/>
    <n v="0"/>
    <n v="503.76000000000005"/>
    <x v="0"/>
  </r>
  <r>
    <n v="1"/>
    <x v="0"/>
    <x v="0"/>
    <n v="103234"/>
    <s v="R2"/>
    <s v="Brusilica kutna WS 1"/>
    <s v="09.13"/>
    <s v="KOM"/>
    <n v="1"/>
    <x v="291"/>
    <n v="231.26"/>
    <n v="0"/>
    <n v="92.504000000000005"/>
    <x v="0"/>
  </r>
  <r>
    <n v="1"/>
    <x v="0"/>
    <x v="0"/>
    <n v="103235"/>
    <s v="R2"/>
    <s v="Sonda termometarska Pt100"/>
    <s v="09.13"/>
    <s v="KOM"/>
    <n v="1"/>
    <x v="292"/>
    <n v="1048.3499999999999"/>
    <n v="0"/>
    <n v="419.34"/>
    <x v="0"/>
  </r>
  <r>
    <n v="1"/>
    <x v="0"/>
    <x v="0"/>
    <n v="103236"/>
    <s v="R2"/>
    <s v="Termometar beskontakt.IR"/>
    <s v="09.13"/>
    <s v="KOM"/>
    <n v="1"/>
    <x v="293"/>
    <n v="1159.21"/>
    <n v="0"/>
    <n v="463.68400000000003"/>
    <x v="0"/>
  </r>
  <r>
    <n v="1"/>
    <x v="0"/>
    <x v="0"/>
    <n v="103237"/>
    <s v="R2"/>
    <s v="Regal za teški metal"/>
    <s v="08.15"/>
    <s v="KOM"/>
    <n v="1"/>
    <x v="294"/>
    <n v="431.92"/>
    <n v="0"/>
    <n v="172.76800000000003"/>
    <x v="0"/>
  </r>
  <r>
    <n v="1"/>
    <x v="0"/>
    <x v="0"/>
    <n v="103238"/>
    <s v="R2"/>
    <s v="Garnitura za zavarivanje"/>
    <s v="02.08"/>
    <s v="KOM"/>
    <n v="1"/>
    <x v="12"/>
    <n v="1000"/>
    <n v="0"/>
    <n v="400"/>
    <x v="0"/>
  </r>
  <r>
    <n v="1"/>
    <x v="0"/>
    <x v="0"/>
    <n v="103239"/>
    <s v="R2"/>
    <s v="Uređaj za lemljenje"/>
    <s v="02.08"/>
    <s v="KOM"/>
    <n v="1"/>
    <x v="295"/>
    <n v="290.99"/>
    <n v="0"/>
    <n v="116.39600000000002"/>
    <x v="0"/>
  </r>
  <r>
    <n v="1"/>
    <x v="0"/>
    <x v="0"/>
    <n v="103240"/>
    <s v="R2"/>
    <s v="Kliješta kombinirana"/>
    <s v="02.08"/>
    <s v="KOM"/>
    <n v="1"/>
    <x v="296"/>
    <n v="108.99"/>
    <n v="0"/>
    <n v="43.596000000000004"/>
    <x v="0"/>
  </r>
  <r>
    <n v="1"/>
    <x v="0"/>
    <x v="0"/>
    <n v="103241"/>
    <s v="R2"/>
    <s v="Ključ francuski"/>
    <s v="02.08"/>
    <s v="KOM"/>
    <n v="1"/>
    <x v="297"/>
    <n v="34.9"/>
    <n v="0"/>
    <n v="13.96"/>
    <x v="0"/>
  </r>
  <r>
    <n v="1"/>
    <x v="0"/>
    <x v="0"/>
    <n v="103242"/>
    <s v="R2"/>
    <s v="Kliješta vodoinstalatersk"/>
    <s v="02.08"/>
    <s v="KOM"/>
    <n v="1"/>
    <x v="58"/>
    <n v="126"/>
    <n v="0"/>
    <n v="50.400000000000006"/>
    <x v="0"/>
  </r>
  <r>
    <n v="1"/>
    <x v="0"/>
    <x v="0"/>
    <n v="103243"/>
    <s v="R2"/>
    <s v="Ključ savijeni 14mm"/>
    <s v="02.08"/>
    <s v="KOM"/>
    <n v="1"/>
    <x v="298"/>
    <n v="99"/>
    <n v="0"/>
    <n v="39.6"/>
    <x v="0"/>
  </r>
  <r>
    <n v="1"/>
    <x v="0"/>
    <x v="0"/>
    <n v="103244"/>
    <s v="R2"/>
    <s v="Regulator tlaka za zrak"/>
    <s v="06.10"/>
    <s v="KOM"/>
    <n v="1"/>
    <x v="299"/>
    <n v="629.99"/>
    <n v="0"/>
    <n v="251.99600000000001"/>
    <x v="0"/>
  </r>
  <r>
    <n v="1"/>
    <x v="0"/>
    <x v="0"/>
    <n v="103245"/>
    <s v="R2"/>
    <s v="Dizalica el.lančana"/>
    <s v="07.10"/>
    <s v="KOM"/>
    <n v="1"/>
    <x v="48"/>
    <n v="439"/>
    <n v="0"/>
    <n v="175.60000000000002"/>
    <x v="0"/>
  </r>
  <r>
    <n v="1"/>
    <x v="0"/>
    <x v="0"/>
    <n v="103246"/>
    <s v="R2"/>
    <s v="Bušilica-brusilica FBS"/>
    <n v="10.11"/>
    <s v="KOM"/>
    <n v="1"/>
    <x v="300"/>
    <n v="308.13"/>
    <n v="0"/>
    <n v="123.25200000000001"/>
    <x v="0"/>
  </r>
  <r>
    <n v="1"/>
    <x v="0"/>
    <x v="0"/>
    <n v="103247"/>
    <s v="R2"/>
    <s v="Škripac UMV 100/125"/>
    <n v="12.12"/>
    <s v="KOM"/>
    <n v="1"/>
    <x v="301"/>
    <n v="1975.88"/>
    <n v="0"/>
    <n v="790.35200000000009"/>
    <x v="0"/>
  </r>
  <r>
    <n v="1"/>
    <x v="0"/>
    <x v="0"/>
    <n v="103248"/>
    <s v="R2"/>
    <s v="Škripac nagibni Q41-125"/>
    <n v="12.12"/>
    <s v="KOM"/>
    <n v="1"/>
    <x v="302"/>
    <n v="1437"/>
    <n v="0"/>
    <n v="574.80000000000007"/>
    <x v="0"/>
  </r>
  <r>
    <n v="1"/>
    <x v="0"/>
    <x v="0"/>
    <n v="103249"/>
    <s v="R2"/>
    <s v="Mjerilo pomično s vijkom"/>
    <s v="07.13"/>
    <s v="KOM"/>
    <n v="1"/>
    <x v="303"/>
    <n v="163.88"/>
    <n v="0"/>
    <n v="65.552000000000007"/>
    <x v="0"/>
  </r>
  <r>
    <n v="1"/>
    <x v="0"/>
    <x v="0"/>
    <n v="103250"/>
    <s v="R2"/>
    <s v="Mjerilo pomično s vijkom"/>
    <s v="07.13"/>
    <s v="KOM"/>
    <n v="1"/>
    <x v="303"/>
    <n v="163.88"/>
    <n v="0"/>
    <n v="65.552000000000007"/>
    <x v="0"/>
  </r>
  <r>
    <n v="1"/>
    <x v="0"/>
    <x v="0"/>
    <n v="103251"/>
    <s v="R2"/>
    <s v="Mjerilo pomično s kočnico"/>
    <s v="07.13"/>
    <s v="KOM"/>
    <n v="1"/>
    <x v="303"/>
    <n v="163.88"/>
    <n v="0"/>
    <n v="65.552000000000007"/>
    <x v="0"/>
  </r>
  <r>
    <n v="1"/>
    <x v="0"/>
    <x v="0"/>
    <n v="103252"/>
    <s v="R2"/>
    <s v="Mjerilo pomično s mikropo"/>
    <s v="07.13"/>
    <s v="KOM"/>
    <n v="1"/>
    <x v="304"/>
    <n v="338.01"/>
    <n v="0"/>
    <n v="135.20400000000001"/>
    <x v="0"/>
  </r>
  <r>
    <n v="1"/>
    <x v="0"/>
    <x v="0"/>
    <n v="103253"/>
    <s v="R2"/>
    <s v="Mjerilo pomično s mikropo"/>
    <s v="07.13"/>
    <s v="KOM"/>
    <n v="1"/>
    <x v="305"/>
    <n v="597.34"/>
    <n v="0"/>
    <n v="238.93600000000004"/>
    <x v="0"/>
  </r>
  <r>
    <n v="1"/>
    <x v="0"/>
    <x v="0"/>
    <n v="103254"/>
    <s v="R2"/>
    <s v="Kutomjer s urom 300mm"/>
    <s v="07.13"/>
    <s v="KOM"/>
    <n v="1"/>
    <x v="306"/>
    <n v="870.62"/>
    <n v="0"/>
    <n v="348.24800000000005"/>
    <x v="0"/>
  </r>
  <r>
    <n v="1"/>
    <x v="0"/>
    <x v="0"/>
    <n v="103255"/>
    <s v="R2"/>
    <s v="Mjerač tlaka u gumi"/>
    <s v="07.14"/>
    <s v="KOM"/>
    <n v="1"/>
    <x v="307"/>
    <n v="124.96"/>
    <n v="0"/>
    <n v="49.984000000000002"/>
    <x v="0"/>
  </r>
  <r>
    <n v="1"/>
    <x v="0"/>
    <x v="0"/>
    <n v="103256"/>
    <s v="R2"/>
    <s v="Multibrusilica Skil"/>
    <s v="07.14"/>
    <s v="KOM"/>
    <n v="1"/>
    <x v="308"/>
    <n v="259.64999999999998"/>
    <n v="0"/>
    <n v="103.86"/>
    <x v="0"/>
  </r>
  <r>
    <n v="1"/>
    <x v="0"/>
    <x v="0"/>
    <n v="103257"/>
    <s v="R2"/>
    <s v="Postolje sa cijevi 400mm"/>
    <s v="04.15"/>
    <s v="KOM"/>
    <n v="1"/>
    <x v="101"/>
    <n v="160"/>
    <n v="0"/>
    <n v="64"/>
    <x v="0"/>
  </r>
  <r>
    <n v="1"/>
    <x v="0"/>
    <x v="0"/>
    <n v="103258"/>
    <s v="R2"/>
    <s v="Postolje sa cijevi 500mm"/>
    <s v="04.15"/>
    <s v="KOM"/>
    <n v="1"/>
    <x v="168"/>
    <n v="170"/>
    <n v="0"/>
    <n v="68"/>
    <x v="0"/>
  </r>
  <r>
    <n v="1"/>
    <x v="0"/>
    <x v="0"/>
    <n v="103259"/>
    <s v="R2"/>
    <s v="Postolje sa cijevi 500mm"/>
    <s v="04.15"/>
    <s v="KOM"/>
    <n v="1"/>
    <x v="309"/>
    <n v="210"/>
    <n v="0"/>
    <n v="84"/>
    <x v="0"/>
  </r>
  <r>
    <n v="1"/>
    <x v="0"/>
    <x v="0"/>
    <n v="103260"/>
    <s v="R2"/>
    <s v="Postolje sa cijevi 600mm"/>
    <s v="04.15"/>
    <s v="KOM"/>
    <n v="1"/>
    <x v="310"/>
    <n v="250"/>
    <n v="0"/>
    <n v="100"/>
    <x v="0"/>
  </r>
  <r>
    <n v="1"/>
    <x v="0"/>
    <x v="0"/>
    <n v="103261"/>
    <s v="R2"/>
    <s v="Postolje sa cijevi 800mm"/>
    <s v="04.15"/>
    <s v="KOM"/>
    <n v="1"/>
    <x v="311"/>
    <n v="270"/>
    <n v="0"/>
    <n v="108"/>
    <x v="0"/>
  </r>
  <r>
    <n v="1"/>
    <x v="0"/>
    <x v="0"/>
    <n v="103262"/>
    <s v="R2"/>
    <s v="HDD Eksterni 500GB"/>
    <n v="10.11"/>
    <s v="KOM"/>
    <n v="1"/>
    <x v="312"/>
    <n v="443.02"/>
    <n v="0"/>
    <n v="177.208"/>
    <x v="0"/>
  </r>
  <r>
    <n v="1"/>
    <x v="0"/>
    <x v="0"/>
    <n v="103263"/>
    <s v="R2"/>
    <s v="Kamera Micro QW 1.3M"/>
    <s v="03.14"/>
    <s v="KOM"/>
    <n v="1"/>
    <x v="313"/>
    <n v="990"/>
    <n v="0"/>
    <n v="396"/>
    <x v="0"/>
  </r>
  <r>
    <n v="1"/>
    <x v="0"/>
    <x v="0"/>
    <n v="103264"/>
    <s v="R2"/>
    <s v="Hladnom svijetlo 150W"/>
    <s v="03.14"/>
    <s v="KOM"/>
    <n v="1"/>
    <x v="314"/>
    <n v="2150"/>
    <n v="0"/>
    <n v="860"/>
    <x v="0"/>
  </r>
  <r>
    <n v="1"/>
    <x v="0"/>
    <x v="0"/>
    <n v="103265"/>
    <s v="R2"/>
    <s v="Dvostruki svjetlosni kabe"/>
    <s v="03.14"/>
    <s v="KOM"/>
    <n v="1"/>
    <x v="315"/>
    <n v="1050"/>
    <n v="0"/>
    <n v="420"/>
    <x v="0"/>
  </r>
  <r>
    <n v="1"/>
    <x v="0"/>
    <x v="0"/>
    <n v="103277"/>
    <s v="R2"/>
    <s v="Sito 200mm ot.500 mikrona"/>
    <n v="11.14"/>
    <s v="KOM"/>
    <n v="1"/>
    <x v="316"/>
    <n v="456.25"/>
    <n v="0"/>
    <n v="182.5"/>
    <x v="0"/>
  </r>
  <r>
    <n v="1"/>
    <x v="0"/>
    <x v="0"/>
    <n v="103278"/>
    <s v="R2"/>
    <s v="Sito 200mm ot 1,0mm"/>
    <n v="11.14"/>
    <s v="KOM"/>
    <n v="1"/>
    <x v="317"/>
    <n v="462.5"/>
    <n v="0"/>
    <n v="185"/>
    <x v="0"/>
  </r>
  <r>
    <n v="1"/>
    <x v="0"/>
    <x v="0"/>
    <n v="103279"/>
    <s v="R2"/>
    <s v="Sito 200mm ot. 2,0mm"/>
    <n v="11.14"/>
    <s v="KOM"/>
    <n v="1"/>
    <x v="317"/>
    <n v="462.5"/>
    <n v="0"/>
    <n v="185"/>
    <x v="0"/>
  </r>
  <r>
    <n v="1"/>
    <x v="0"/>
    <x v="0"/>
    <n v="103280"/>
    <s v="R2"/>
    <s v="Sito 200mm ot.4mm"/>
    <n v="11.14"/>
    <s v="KOM"/>
    <n v="1"/>
    <x v="318"/>
    <n v="481.25"/>
    <n v="0"/>
    <n v="192.5"/>
    <x v="0"/>
  </r>
  <r>
    <n v="1"/>
    <x v="0"/>
    <x v="0"/>
    <n v="103281"/>
    <s v="R2"/>
    <s v="Sito 200mm ot.4,75mm"/>
    <n v="11.14"/>
    <s v="KOM"/>
    <n v="1"/>
    <x v="318"/>
    <n v="481.25"/>
    <n v="0"/>
    <n v="192.5"/>
    <x v="0"/>
  </r>
  <r>
    <n v="1"/>
    <x v="0"/>
    <x v="0"/>
    <n v="103282"/>
    <s v="R2"/>
    <s v="Sito 200mm ot.5,6mm"/>
    <n v="11.14"/>
    <s v="KOM"/>
    <n v="1"/>
    <x v="318"/>
    <n v="481.25"/>
    <n v="0"/>
    <n v="192.5"/>
    <x v="0"/>
  </r>
  <r>
    <n v="1"/>
    <x v="0"/>
    <x v="0"/>
    <n v="103283"/>
    <s v="R2"/>
    <s v="Sito 200mm ot.8mm"/>
    <n v="11.14"/>
    <s v="KOM"/>
    <n v="1"/>
    <x v="318"/>
    <n v="481.25"/>
    <n v="0"/>
    <n v="192.5"/>
    <x v="0"/>
  </r>
  <r>
    <n v="1"/>
    <x v="0"/>
    <x v="0"/>
    <n v="103284"/>
    <s v="R2"/>
    <s v="Sito 200mm ot.11,2mm"/>
    <n v="11.14"/>
    <s v="KOM"/>
    <n v="1"/>
    <x v="319"/>
    <n v="531.25"/>
    <n v="0"/>
    <n v="212.5"/>
    <x v="0"/>
  </r>
  <r>
    <n v="1"/>
    <x v="0"/>
    <x v="0"/>
    <n v="103285"/>
    <s v="R2"/>
    <s v="Sito 200mm ot. 16mm"/>
    <n v="11.14"/>
    <s v="KOM"/>
    <n v="1"/>
    <x v="319"/>
    <n v="531.25"/>
    <n v="0"/>
    <n v="212.5"/>
    <x v="0"/>
  </r>
  <r>
    <n v="1"/>
    <x v="0"/>
    <x v="0"/>
    <n v="103286"/>
    <s v="G1"/>
    <s v="Lupa HM 30"/>
    <s v="07.10"/>
    <s v="KOM"/>
    <n v="1"/>
    <x v="320"/>
    <n v="103.87"/>
    <n v="0"/>
    <n v="41.548000000000002"/>
    <x v="0"/>
  </r>
  <r>
    <n v="1"/>
    <x v="0"/>
    <x v="0"/>
    <n v="103287"/>
    <s v="G1"/>
    <s v="Ploča magnetna 90x120cm"/>
    <n v="11.08"/>
    <s v="KOM"/>
    <n v="1"/>
    <x v="321"/>
    <n v="472.14"/>
    <n v="0"/>
    <n v="188.85599999999999"/>
    <x v="0"/>
  </r>
  <r>
    <n v="1"/>
    <x v="0"/>
    <x v="0"/>
    <n v="103392"/>
    <s v="R2"/>
    <s v="HDD WD 2TB"/>
    <n v="12.14"/>
    <s v="KOM"/>
    <n v="1"/>
    <x v="322"/>
    <n v="827.5"/>
    <n v="0"/>
    <n v="331"/>
    <x v="0"/>
  </r>
  <r>
    <n v="1"/>
    <x v="0"/>
    <x v="0"/>
    <n v="103414"/>
    <s v="R2"/>
    <s v="Kutija za alat"/>
    <s v="04.14"/>
    <s v="KOM"/>
    <n v="1"/>
    <x v="323"/>
    <n v="1461.33"/>
    <n v="0"/>
    <n v="584.53200000000004"/>
    <x v="0"/>
  </r>
  <r>
    <n v="1"/>
    <x v="0"/>
    <x v="0"/>
    <n v="103569"/>
    <s v="R2"/>
    <s v="HDD ADATA HV620 1TB"/>
    <n v="10.14"/>
    <s v="KOM"/>
    <n v="1"/>
    <x v="145"/>
    <n v="517.07000000000005"/>
    <n v="0"/>
    <n v="206.82800000000003"/>
    <x v="0"/>
  </r>
  <r>
    <n v="1"/>
    <x v="0"/>
    <x v="0"/>
    <n v="103695"/>
    <s v="G9"/>
    <s v="Naočale 3D V(donac.Japan)"/>
    <n v="11.11"/>
    <s v="KOM"/>
    <n v="1"/>
    <x v="324"/>
    <n v="1049"/>
    <n v="0"/>
    <n v="419.6"/>
    <x v="0"/>
  </r>
  <r>
    <n v="1"/>
    <x v="0"/>
    <x v="0"/>
    <n v="103696"/>
    <s v="G9"/>
    <s v="USB 3D(donac.Japan)"/>
    <n v="11.11"/>
    <s v="KOM"/>
    <n v="1"/>
    <x v="325"/>
    <n v="1849"/>
    <n v="0"/>
    <n v="739.6"/>
    <x v="0"/>
  </r>
  <r>
    <n v="1"/>
    <x v="0"/>
    <x v="0"/>
    <n v="103697"/>
    <s v="G9"/>
    <s v="HDD WD PORTABLE 2TB"/>
    <s v="06.14"/>
    <s v="KOM"/>
    <n v="1"/>
    <x v="322"/>
    <n v="827.5"/>
    <n v="0"/>
    <n v="331"/>
    <x v="0"/>
  </r>
  <r>
    <n v="1"/>
    <x v="0"/>
    <x v="0"/>
    <n v="103718"/>
    <s v="G9"/>
    <s v="Karta reljefna Svijeta"/>
    <s v="01.11"/>
    <s v="KOM"/>
    <n v="1"/>
    <x v="326"/>
    <n v="384"/>
    <n v="0"/>
    <n v="153.60000000000002"/>
    <x v="0"/>
  </r>
  <r>
    <n v="1"/>
    <x v="0"/>
    <x v="0"/>
    <n v="103719"/>
    <s v="G9"/>
    <s v="Karta reljefna Europe"/>
    <s v="01.11"/>
    <s v="KOM"/>
    <n v="1"/>
    <x v="326"/>
    <n v="384"/>
    <n v="0"/>
    <n v="153.60000000000002"/>
    <x v="0"/>
  </r>
  <r>
    <n v="1"/>
    <x v="0"/>
    <x v="0"/>
    <n v="103720"/>
    <s v="G9"/>
    <s v="Karta reljefna Zagreba"/>
    <s v="01.11"/>
    <s v="KOM"/>
    <n v="1"/>
    <x v="326"/>
    <n v="384"/>
    <n v="0"/>
    <n v="153.60000000000002"/>
    <x v="0"/>
  </r>
  <r>
    <n v="1"/>
    <x v="0"/>
    <x v="0"/>
    <n v="103721"/>
    <s v="G9"/>
    <s v="Karta reljefna Hrvatske"/>
    <s v="01.11"/>
    <s v="KOM"/>
    <n v="1"/>
    <x v="326"/>
    <n v="384"/>
    <n v="0"/>
    <n v="153.60000000000002"/>
    <x v="0"/>
  </r>
  <r>
    <n v="1"/>
    <x v="0"/>
    <x v="0"/>
    <n v="103722"/>
    <s v="G9"/>
    <s v="Kučište USB 2,5&quot;"/>
    <s v="07.15"/>
    <s v="KOM"/>
    <n v="1"/>
    <x v="327"/>
    <n v="108.59"/>
    <n v="0"/>
    <n v="43.436000000000007"/>
    <x v="0"/>
  </r>
  <r>
    <n v="1"/>
    <x v="0"/>
    <x v="0"/>
    <n v="103723"/>
    <s v="G9"/>
    <s v="HDD WD passport 1TB 2,5&quot;"/>
    <n v="10.130000000000001"/>
    <s v="KOM"/>
    <n v="1"/>
    <x v="98"/>
    <n v="614.54999999999995"/>
    <n v="0"/>
    <n v="245.82"/>
    <x v="0"/>
  </r>
  <r>
    <n v="1"/>
    <x v="0"/>
    <x v="0"/>
    <n v="103730"/>
    <s v="G9"/>
    <s v="Ljestve aluminijske"/>
    <n v="10.11"/>
    <s v="KOM"/>
    <n v="1"/>
    <x v="328"/>
    <n v="389"/>
    <n v="0"/>
    <n v="155.60000000000002"/>
    <x v="0"/>
  </r>
  <r>
    <n v="1"/>
    <x v="0"/>
    <x v="0"/>
    <n v="103731"/>
    <s v="G9"/>
    <s v="HDD WD PORTABLE 2TB"/>
    <s v="06.14"/>
    <s v="KOM"/>
    <n v="1"/>
    <x v="322"/>
    <n v="827.5"/>
    <n v="0"/>
    <n v="331"/>
    <x v="0"/>
  </r>
  <r>
    <n v="1"/>
    <x v="0"/>
    <x v="0"/>
    <n v="103751"/>
    <s v="G9"/>
    <s v="Mobitel iPhone 4 8GB"/>
    <s v="02.12"/>
    <s v="KOM"/>
    <n v="1"/>
    <x v="329"/>
    <n v="1632.28"/>
    <n v="0"/>
    <n v="652.91200000000003"/>
    <x v="0"/>
  </r>
  <r>
    <n v="1"/>
    <x v="0"/>
    <x v="0"/>
    <n v="103752"/>
    <s v="G9"/>
    <s v="Transportna vreća 20l"/>
    <n v="11.15"/>
    <s v="KOM"/>
    <n v="1"/>
    <x v="330"/>
    <n v="386.1"/>
    <n v="0"/>
    <n v="154.44000000000003"/>
    <x v="0"/>
  </r>
  <r>
    <n v="1"/>
    <x v="0"/>
    <x v="0"/>
    <n v="103753"/>
    <s v="G9"/>
    <s v="Kaciga Duro cactus"/>
    <n v="11.15"/>
    <s v="KOM"/>
    <n v="1"/>
    <x v="331"/>
    <n v="377.1"/>
    <n v="0"/>
    <n v="150.84"/>
    <x v="0"/>
  </r>
  <r>
    <n v="1"/>
    <x v="0"/>
    <x v="0"/>
    <n v="103754"/>
    <s v="G9"/>
    <s v="Eksterni tvrdidisk 1TB"/>
    <n v="12.14"/>
    <s v="KOM"/>
    <n v="1"/>
    <x v="332"/>
    <n v="699"/>
    <n v="0"/>
    <n v="279.60000000000002"/>
    <x v="0"/>
  </r>
  <r>
    <n v="1"/>
    <x v="0"/>
    <x v="0"/>
    <n v="103755"/>
    <s v="G9"/>
    <s v="Geološki čekić Estwing"/>
    <n v="12.13"/>
    <s v="KOM"/>
    <n v="1"/>
    <x v="333"/>
    <n v="466.71"/>
    <n v="0"/>
    <n v="186.684"/>
    <x v="0"/>
  </r>
  <r>
    <n v="1"/>
    <x v="0"/>
    <x v="0"/>
    <n v="103756"/>
    <s v="G9"/>
    <s v="HDD WD passport 1TB"/>
    <s v="05.13"/>
    <s v="KOM"/>
    <n v="1"/>
    <x v="98"/>
    <n v="614.54999999999995"/>
    <n v="0"/>
    <n v="245.82"/>
    <x v="0"/>
  </r>
  <r>
    <n v="1"/>
    <x v="0"/>
    <x v="0"/>
    <n v="103757"/>
    <s v="G9"/>
    <s v="Presenter Wireless R400"/>
    <s v="03.13"/>
    <s v="KOM"/>
    <n v="1"/>
    <x v="334"/>
    <n v="313.3"/>
    <n v="0"/>
    <n v="125.32000000000001"/>
    <x v="0"/>
  </r>
  <r>
    <n v="1"/>
    <x v="0"/>
    <x v="0"/>
    <n v="103758"/>
    <s v="G9"/>
    <s v="Šator Meteor 200"/>
    <s v="06.12"/>
    <s v="KOM"/>
    <n v="1"/>
    <x v="335"/>
    <n v="321.12"/>
    <n v="0"/>
    <n v="128.44800000000001"/>
    <x v="0"/>
  </r>
  <r>
    <n v="1"/>
    <x v="0"/>
    <x v="0"/>
    <n v="103759"/>
    <s v="G9"/>
    <s v="Radijator uljni"/>
    <n v="12.15"/>
    <s v="KOM"/>
    <n v="1"/>
    <x v="332"/>
    <n v="699"/>
    <n v="0"/>
    <n v="279.60000000000002"/>
    <x v="0"/>
  </r>
  <r>
    <n v="1"/>
    <x v="0"/>
    <x v="0"/>
    <n v="103785"/>
    <s v="G9"/>
    <s v="HDD WD 2TB"/>
    <n v="12.14"/>
    <s v="KOM"/>
    <n v="1"/>
    <x v="322"/>
    <n v="827.5"/>
    <n v="0"/>
    <n v="331"/>
    <x v="0"/>
  </r>
  <r>
    <n v="1"/>
    <x v="0"/>
    <x v="0"/>
    <n v="103786"/>
    <s v="G9"/>
    <s v="Kompas"/>
    <s v="03.09"/>
    <s v="KOM"/>
    <n v="1"/>
    <x v="336"/>
    <n v="2016.9"/>
    <n v="0"/>
    <n v="806.7600000000001"/>
    <x v="0"/>
  </r>
  <r>
    <n v="1"/>
    <x v="0"/>
    <x v="0"/>
    <n v="103787"/>
    <s v="G9"/>
    <s v="Geološki čekić"/>
    <s v="03.09"/>
    <s v="KOM"/>
    <n v="1"/>
    <x v="337"/>
    <n v="349.89"/>
    <n v="0"/>
    <n v="139.95599999999999"/>
    <x v="0"/>
  </r>
  <r>
    <n v="1"/>
    <x v="0"/>
    <x v="0"/>
    <n v="103788"/>
    <s v="G9"/>
    <s v="Lupa"/>
    <s v="03.09"/>
    <s v="KOM"/>
    <n v="1"/>
    <x v="338"/>
    <n v="95.99"/>
    <n v="0"/>
    <n v="38.396000000000001"/>
    <x v="0"/>
  </r>
  <r>
    <n v="1"/>
    <x v="0"/>
    <x v="0"/>
    <n v="103809"/>
    <s v="G9"/>
    <s v="WD Elements Portable 2TB"/>
    <s v="06.15"/>
    <s v="KOM"/>
    <n v="1"/>
    <x v="109"/>
    <n v="910.1"/>
    <n v="0"/>
    <n v="364.04"/>
    <x v="0"/>
  </r>
  <r>
    <n v="1"/>
    <x v="0"/>
    <x v="0"/>
    <n v="103810"/>
    <s v="G9"/>
    <s v="iPhone Apple 4S 8GB"/>
    <n v="10.130000000000001"/>
    <s v="KOM"/>
    <n v="1"/>
    <x v="339"/>
    <n v="1446"/>
    <n v="0"/>
    <n v="578.4"/>
    <x v="0"/>
  </r>
  <r>
    <n v="1"/>
    <x v="0"/>
    <x v="0"/>
    <n v="103915"/>
    <s v="G9"/>
    <s v="WD Elements Portable 2TB"/>
    <s v="06.15"/>
    <s v="KOM"/>
    <n v="1"/>
    <x v="340"/>
    <n v="760"/>
    <n v="0"/>
    <n v="304"/>
    <x v="0"/>
  </r>
  <r>
    <n v="1"/>
    <x v="0"/>
    <x v="0"/>
    <n v="104021"/>
    <s v="G9"/>
    <s v="Toster SM3"/>
    <s v="09.15"/>
    <s v="KOM"/>
    <n v="1"/>
    <x v="205"/>
    <n v="189"/>
    <n v="0"/>
    <n v="75.600000000000009"/>
    <x v="0"/>
  </r>
  <r>
    <n v="1"/>
    <x v="0"/>
    <x v="0"/>
    <n v="104115"/>
    <s v="G1"/>
    <s v="Ručna pumpa za pretakanje"/>
    <s v="05.15"/>
    <s v="KOM"/>
    <n v="1"/>
    <x v="341"/>
    <n v="286"/>
    <n v="0"/>
    <n v="114.4"/>
    <x v="0"/>
  </r>
  <r>
    <n v="1"/>
    <x v="0"/>
    <x v="0"/>
    <n v="104116"/>
    <s v="G1"/>
    <s v="Sito analitičko 200x50mm"/>
    <s v="02.13"/>
    <s v="KOM"/>
    <n v="1"/>
    <x v="342"/>
    <n v="1694.23"/>
    <n v="0"/>
    <n v="677.69200000000001"/>
    <x v="0"/>
  </r>
  <r>
    <n v="1"/>
    <x v="0"/>
    <x v="0"/>
    <n v="104130"/>
    <s v="G1"/>
    <s v="Presenter Logitech"/>
    <s v="02.14"/>
    <s v="KOM"/>
    <n v="1"/>
    <x v="343"/>
    <n v="412.5"/>
    <n v="0"/>
    <n v="165"/>
    <x v="0"/>
  </r>
  <r>
    <n v="1"/>
    <x v="0"/>
    <x v="0"/>
    <n v="104131"/>
    <s v="G1"/>
    <s v="Disalica sa ventilom"/>
    <n v="12.13"/>
    <s v="KOM"/>
    <n v="1"/>
    <x v="344"/>
    <n v="127.5"/>
    <n v="0"/>
    <n v="51"/>
    <x v="0"/>
  </r>
  <r>
    <n v="1"/>
    <x v="0"/>
    <x v="0"/>
    <n v="104132"/>
    <s v="G1"/>
    <s v="Disalica sa ventilom"/>
    <n v="12.13"/>
    <s v="KOM"/>
    <n v="1"/>
    <x v="344"/>
    <n v="127.5"/>
    <n v="0"/>
    <n v="51"/>
    <x v="0"/>
  </r>
  <r>
    <n v="1"/>
    <x v="0"/>
    <x v="0"/>
    <n v="104133"/>
    <s v="G1"/>
    <s v="Torba za ronilačku opremu"/>
    <n v="12.13"/>
    <s v="KOM"/>
    <n v="1"/>
    <x v="345"/>
    <n v="530"/>
    <n v="0"/>
    <n v="212"/>
    <x v="0"/>
  </r>
  <r>
    <n v="1"/>
    <x v="0"/>
    <x v="0"/>
    <n v="104134"/>
    <s v="G1"/>
    <s v="Maska za ronjenje"/>
    <n v="12.13"/>
    <s v="KOM"/>
    <n v="1"/>
    <x v="345"/>
    <n v="530"/>
    <n v="0"/>
    <n v="212"/>
    <x v="0"/>
  </r>
  <r>
    <n v="1"/>
    <x v="0"/>
    <x v="0"/>
    <n v="104135"/>
    <s v="G1"/>
    <s v="Maska za ronjenje"/>
    <n v="12.13"/>
    <s v="KOM"/>
    <n v="1"/>
    <x v="345"/>
    <n v="530"/>
    <n v="0"/>
    <n v="212"/>
    <x v="0"/>
  </r>
  <r>
    <n v="1"/>
    <x v="0"/>
    <x v="0"/>
    <n v="104136"/>
    <s v="G1"/>
    <s v="Peraje"/>
    <n v="12.13"/>
    <s v="KOM"/>
    <n v="1"/>
    <x v="346"/>
    <n v="608.75"/>
    <n v="0"/>
    <n v="243.5"/>
    <x v="0"/>
  </r>
  <r>
    <n v="1"/>
    <x v="0"/>
    <x v="0"/>
    <n v="104137"/>
    <s v="G1"/>
    <s v="Peraje"/>
    <n v="12.13"/>
    <s v="KOM"/>
    <n v="1"/>
    <x v="347"/>
    <n v="690"/>
    <n v="0"/>
    <n v="276"/>
    <x v="0"/>
  </r>
  <r>
    <n v="1"/>
    <x v="0"/>
    <x v="0"/>
    <n v="104138"/>
    <s v="G1"/>
    <s v="Kompjutor za ronjenje"/>
    <n v="12.13"/>
    <s v="KOM"/>
    <n v="1"/>
    <x v="348"/>
    <n v="3400"/>
    <n v="0"/>
    <n v="1360"/>
    <x v="0"/>
  </r>
  <r>
    <n v="1"/>
    <x v="0"/>
    <x v="0"/>
    <n v="104139"/>
    <s v="G1"/>
    <s v="Mjerač dubine vode-ručni"/>
    <n v="11.12"/>
    <s v="KOM"/>
    <n v="1"/>
    <x v="349"/>
    <n v="2261.8000000000002"/>
    <n v="0"/>
    <n v="904.72000000000014"/>
    <x v="0"/>
  </r>
  <r>
    <n v="1"/>
    <x v="0"/>
    <x v="0"/>
    <n v="104140"/>
    <s v="G1"/>
    <s v="HDD transcend1TB USB 2,5&quot;"/>
    <n v="11.12"/>
    <s v="KOM"/>
    <n v="1"/>
    <x v="350"/>
    <n v="900"/>
    <n v="0"/>
    <n v="360"/>
    <x v="0"/>
  </r>
  <r>
    <n v="1"/>
    <x v="0"/>
    <x v="0"/>
    <n v="104141"/>
    <s v="G1"/>
    <s v="HDD transcend1TB USB 2,5&quot;"/>
    <n v="11.12"/>
    <s v="KOM"/>
    <n v="1"/>
    <x v="350"/>
    <n v="900"/>
    <n v="0"/>
    <n v="360"/>
    <x v="0"/>
  </r>
  <r>
    <n v="1"/>
    <x v="0"/>
    <x v="0"/>
    <n v="104142"/>
    <s v="G1"/>
    <s v="Ručni sat Citizen"/>
    <n v="10.119999999999999"/>
    <s v="KOM"/>
    <n v="1"/>
    <x v="351"/>
    <n v="1485"/>
    <n v="0"/>
    <n v="594"/>
    <x v="0"/>
  </r>
  <r>
    <n v="1"/>
    <x v="0"/>
    <x v="0"/>
    <n v="104143"/>
    <s v="G1"/>
    <s v="Kofer za elektrodu"/>
    <s v="08.12"/>
    <s v="KOM"/>
    <n v="1"/>
    <x v="352"/>
    <n v="1256.25"/>
    <n v="0"/>
    <n v="502.5"/>
    <x v="0"/>
  </r>
  <r>
    <n v="1"/>
    <x v="0"/>
    <x v="0"/>
    <n v="104144"/>
    <s v="G1"/>
    <s v="Elektroda za mjer.pH"/>
    <s v="08.12"/>
    <s v="KOM"/>
    <n v="1"/>
    <x v="353"/>
    <n v="3300"/>
    <n v="0"/>
    <n v="1320"/>
    <x v="0"/>
  </r>
  <r>
    <n v="1"/>
    <x v="0"/>
    <x v="0"/>
    <n v="104149"/>
    <s v="G1"/>
    <s v="Mobitel iPhone 4"/>
    <s v="06.11"/>
    <s v="KOM"/>
    <n v="1"/>
    <x v="354"/>
    <n v="1354.53"/>
    <n v="0"/>
    <n v="541.81200000000001"/>
    <x v="0"/>
  </r>
  <r>
    <n v="1"/>
    <x v="0"/>
    <x v="0"/>
    <n v="104151"/>
    <s v="G1"/>
    <s v="Faksimil 4913"/>
    <s v="09.15"/>
    <s v="KOM"/>
    <n v="1"/>
    <x v="355"/>
    <n v="238"/>
    <n v="0"/>
    <n v="95.2"/>
    <x v="0"/>
  </r>
  <r>
    <n v="1"/>
    <x v="0"/>
    <x v="0"/>
    <n v="104152"/>
    <s v="G1"/>
    <s v="Mikrovalna pećnica"/>
    <s v="09.14"/>
    <s v="KOM"/>
    <n v="1"/>
    <x v="356"/>
    <n v="979"/>
    <n v="0"/>
    <n v="391.6"/>
    <x v="0"/>
  </r>
  <r>
    <n v="1"/>
    <x v="0"/>
    <x v="0"/>
    <n v="104153"/>
    <s v="G1"/>
    <s v="Ploča magnetna 90x120"/>
    <n v="11.11"/>
    <s v="KOM"/>
    <n v="1"/>
    <x v="357"/>
    <n v="477.24"/>
    <n v="0"/>
    <n v="190.89600000000002"/>
    <x v="0"/>
  </r>
  <r>
    <n v="1"/>
    <x v="0"/>
    <x v="0"/>
    <n v="104155"/>
    <s v="G1"/>
    <s v="HDD WD passport 1TB 2,5&quot;"/>
    <s v="04.13"/>
    <s v="KOM"/>
    <n v="1"/>
    <x v="124"/>
    <n v="637.5"/>
    <n v="0"/>
    <n v="255"/>
    <x v="0"/>
  </r>
  <r>
    <n v="1"/>
    <x v="0"/>
    <x v="0"/>
    <n v="104156"/>
    <s v="G1"/>
    <s v="Kamera web Canyon"/>
    <n v="11.12"/>
    <s v="KOM"/>
    <n v="1"/>
    <x v="358"/>
    <n v="139"/>
    <n v="0"/>
    <n v="55.6"/>
    <x v="0"/>
  </r>
  <r>
    <n v="1"/>
    <x v="0"/>
    <x v="0"/>
    <n v="104157"/>
    <s v="G1"/>
    <s v="Lampa stolna"/>
    <n v="11.12"/>
    <s v="KOM"/>
    <n v="1"/>
    <x v="40"/>
    <n v="99.9"/>
    <n v="0"/>
    <n v="39.960000000000008"/>
    <x v="0"/>
  </r>
  <r>
    <n v="1"/>
    <x v="0"/>
    <x v="0"/>
    <n v="104158"/>
    <s v="G1"/>
    <s v="Šator+vreće"/>
    <s v="07.11"/>
    <s v="KOM"/>
    <n v="1"/>
    <x v="359"/>
    <n v="1200.3900000000001"/>
    <n v="0"/>
    <n v="480.15600000000006"/>
    <x v="0"/>
  </r>
  <r>
    <n v="1"/>
    <x v="0"/>
    <x v="0"/>
    <n v="104160"/>
    <s v="G1"/>
    <s v="Lupa HM-Zoom"/>
    <s v="07.10"/>
    <s v="KOM"/>
    <n v="1"/>
    <x v="360"/>
    <n v="103.86"/>
    <n v="0"/>
    <n v="41.544000000000004"/>
    <x v="0"/>
  </r>
  <r>
    <n v="1"/>
    <x v="0"/>
    <x v="0"/>
    <n v="104161"/>
    <s v="G1"/>
    <s v="Lupa HM 30"/>
    <s v="07.10"/>
    <s v="KOM"/>
    <n v="1"/>
    <x v="320"/>
    <n v="103.87"/>
    <n v="0"/>
    <n v="41.548000000000002"/>
    <x v="0"/>
  </r>
  <r>
    <n v="1"/>
    <x v="0"/>
    <x v="0"/>
    <n v="104187"/>
    <s v="G9"/>
    <s v="HDD WD PORTABLE 2TB"/>
    <s v="06.14"/>
    <s v="KOM"/>
    <n v="1"/>
    <x v="322"/>
    <n v="827.5"/>
    <n v="0"/>
    <n v="331"/>
    <x v="0"/>
  </r>
  <r>
    <n v="1"/>
    <x v="0"/>
    <x v="0"/>
    <n v="104245"/>
    <s v="G9"/>
    <s v="Navigacijska naprava"/>
    <n v="11.14"/>
    <s v="KOM"/>
    <n v="1"/>
    <x v="361"/>
    <n v="1323.39"/>
    <n v="0"/>
    <n v="529.35600000000011"/>
    <x v="0"/>
  </r>
  <r>
    <n v="1"/>
    <x v="0"/>
    <x v="0"/>
    <n v="104246"/>
    <s v="G9"/>
    <s v="Sat Weather Master 8"/>
    <n v="11.14"/>
    <s v="KOM"/>
    <n v="1"/>
    <x v="362"/>
    <n v="594.01"/>
    <n v="0"/>
    <n v="237.60400000000001"/>
    <x v="0"/>
  </r>
  <r>
    <n v="1"/>
    <x v="0"/>
    <x v="0"/>
    <n v="104247"/>
    <s v="G9"/>
    <s v="HDD ADATA 1TB"/>
    <n v="12.14"/>
    <s v="KOM"/>
    <n v="1"/>
    <x v="34"/>
    <n v="537.5"/>
    <n v="0"/>
    <n v="215"/>
    <x v="0"/>
  </r>
  <r>
    <n v="1"/>
    <x v="0"/>
    <x v="0"/>
    <n v="104248"/>
    <s v="G9"/>
    <s v="Dalekozor"/>
    <s v="07.14"/>
    <s v="KOM"/>
    <n v="1"/>
    <x v="363"/>
    <n v="1659.45"/>
    <n v="0"/>
    <n v="663.78000000000009"/>
    <x v="0"/>
  </r>
  <r>
    <n v="1"/>
    <x v="0"/>
    <x v="0"/>
    <n v="104249"/>
    <s v="G9"/>
    <s v="HDD WD passport 1TB"/>
    <n v="10.130000000000001"/>
    <s v="KOM"/>
    <n v="1"/>
    <x v="98"/>
    <n v="614.54999999999995"/>
    <n v="0"/>
    <n v="245.82"/>
    <x v="0"/>
  </r>
  <r>
    <n v="1"/>
    <x v="0"/>
    <x v="0"/>
    <n v="104383"/>
    <s v="G9"/>
    <s v="HDD Adata CH11 1TB"/>
    <n v="12.12"/>
    <s v="KOM"/>
    <n v="1"/>
    <x v="364"/>
    <n v="992.73"/>
    <n v="0"/>
    <n v="397.09200000000004"/>
    <x v="0"/>
  </r>
  <r>
    <n v="1"/>
    <x v="0"/>
    <x v="0"/>
    <n v="104385"/>
    <s v="G9"/>
    <s v="Pumpa za uzorkovanje podz"/>
    <n v="11.15"/>
    <s v="KOM"/>
    <n v="1"/>
    <x v="365"/>
    <n v="615.36"/>
    <n v="0"/>
    <n v="246.14400000000001"/>
    <x v="0"/>
  </r>
  <r>
    <n v="1"/>
    <x v="0"/>
    <x v="0"/>
    <n v="104386"/>
    <s v="G9"/>
    <s v="Pumpa za uzorkovanje podz"/>
    <n v="11.15"/>
    <s v="KOM"/>
    <n v="1"/>
    <x v="366"/>
    <n v="615.37"/>
    <n v="0"/>
    <n v="246.14800000000002"/>
    <x v="0"/>
  </r>
  <r>
    <n v="1"/>
    <x v="0"/>
    <x v="0"/>
    <n v="104387"/>
    <s v="G9"/>
    <s v="Temperaturni tester"/>
    <n v="11.15"/>
    <s v="KOM"/>
    <n v="1"/>
    <x v="367"/>
    <n v="1446.05"/>
    <n v="0"/>
    <n v="578.41999999999996"/>
    <x v="0"/>
  </r>
  <r>
    <n v="1"/>
    <x v="0"/>
    <x v="0"/>
    <n v="104388"/>
    <s v="G9"/>
    <s v="Pumpa za uzrokovanje podz"/>
    <n v="10.15"/>
    <s v="KOM"/>
    <n v="1"/>
    <x v="368"/>
    <n v="330.78"/>
    <n v="0"/>
    <n v="132.31199999999998"/>
    <x v="0"/>
  </r>
  <r>
    <n v="1"/>
    <x v="0"/>
    <x v="0"/>
    <n v="104389"/>
    <s v="G9"/>
    <s v="Ur.za mjerenje koncentrac"/>
    <s v="08.15"/>
    <s v="KOM"/>
    <n v="1"/>
    <x v="369"/>
    <n v="342.64"/>
    <n v="0"/>
    <n v="137.05600000000001"/>
    <x v="0"/>
  </r>
  <r>
    <n v="1"/>
    <x v="0"/>
    <x v="0"/>
    <n v="104390"/>
    <s v="G9"/>
    <s v="Ur.za mjerenje koncentrac"/>
    <s v="08.15"/>
    <s v="KOM"/>
    <n v="1"/>
    <x v="370"/>
    <n v="2231.2199999999998"/>
    <n v="0"/>
    <n v="892.48799999999994"/>
    <x v="0"/>
  </r>
  <r>
    <n v="1"/>
    <x v="0"/>
    <x v="0"/>
    <n v="104391"/>
    <s v="G9"/>
    <s v="HDD WD passport 1TB"/>
    <s v="05.12"/>
    <s v="KOM"/>
    <n v="1"/>
    <x v="371"/>
    <n v="1023.86"/>
    <n v="0"/>
    <n v="409.54400000000004"/>
    <x v="0"/>
  </r>
  <r>
    <n v="1"/>
    <x v="0"/>
    <x v="0"/>
    <n v="104407"/>
    <s v="G9"/>
    <s v="WD Elements Portable 2TB"/>
    <s v="06.15"/>
    <s v="KOM"/>
    <n v="1"/>
    <x v="340"/>
    <n v="760"/>
    <n v="0"/>
    <n v="304"/>
    <x v="0"/>
  </r>
  <r>
    <n v="1"/>
    <x v="0"/>
    <x v="0"/>
    <n v="104410"/>
    <s v="G9"/>
    <s v="Geološki čekić"/>
    <s v="03.09"/>
    <s v="KOM"/>
    <n v="1"/>
    <x v="372"/>
    <n v="434.76"/>
    <n v="0"/>
    <n v="173.904"/>
    <x v="0"/>
  </r>
  <r>
    <n v="1"/>
    <x v="0"/>
    <x v="0"/>
    <n v="104411"/>
    <s v="G9"/>
    <s v="Libela 81SM/25cm"/>
    <s v="01.07"/>
    <s v="KOM"/>
    <n v="1"/>
    <x v="203"/>
    <n v="229"/>
    <n v="0"/>
    <n v="91.600000000000009"/>
    <x v="0"/>
  </r>
  <r>
    <n v="1"/>
    <x v="0"/>
    <x v="0"/>
    <n v="104431"/>
    <s v="G9"/>
    <s v="WD Elements Portable 2TB"/>
    <s v="06.15"/>
    <s v="KOM"/>
    <n v="1"/>
    <x v="109"/>
    <n v="910.1"/>
    <n v="0"/>
    <n v="364.04"/>
    <x v="0"/>
  </r>
  <r>
    <n v="1"/>
    <x v="0"/>
    <x v="0"/>
    <n v="104432"/>
    <s v="G9"/>
    <s v="Lupa"/>
    <s v="03.09"/>
    <s v="KOM"/>
    <n v="1"/>
    <x v="338"/>
    <n v="95.99"/>
    <n v="0"/>
    <n v="38.396000000000001"/>
    <x v="0"/>
  </r>
  <r>
    <n v="1"/>
    <x v="0"/>
    <x v="0"/>
    <n v="104454"/>
    <s v="G9"/>
    <s v="Izvijač aku"/>
    <s v="03.11"/>
    <s v="KOM"/>
    <n v="1"/>
    <x v="373"/>
    <n v="870.42"/>
    <n v="0"/>
    <n v="348.16800000000001"/>
    <x v="0"/>
  </r>
  <r>
    <n v="1"/>
    <x v="0"/>
    <x v="0"/>
    <n v="104455"/>
    <s v="G9"/>
    <s v="WD Elements Portable 2TB"/>
    <s v="06.15"/>
    <s v="KOM"/>
    <n v="1"/>
    <x v="109"/>
    <n v="910.1"/>
    <n v="0"/>
    <n v="364.04"/>
    <x v="0"/>
  </r>
  <r>
    <n v="1"/>
    <x v="0"/>
    <x v="0"/>
    <n v="104456"/>
    <s v="G9"/>
    <s v="HDD WD PORTABLE 2TB"/>
    <s v="06.14"/>
    <s v="KOM"/>
    <n v="1"/>
    <x v="374"/>
    <n v="796.06"/>
    <n v="0"/>
    <n v="318.42399999999998"/>
    <x v="0"/>
  </r>
  <r>
    <n v="1"/>
    <x v="0"/>
    <x v="0"/>
    <n v="104457"/>
    <s v="G9"/>
    <s v="Kofer s alatom 49-D"/>
    <s v="05.14"/>
    <s v="KOM"/>
    <n v="1"/>
    <x v="375"/>
    <n v="673.3"/>
    <n v="0"/>
    <n v="269.32"/>
    <x v="0"/>
  </r>
  <r>
    <n v="1"/>
    <x v="0"/>
    <x v="0"/>
    <n v="104458"/>
    <s v="G9"/>
    <s v="Hladnjak ručni"/>
    <s v="07.11"/>
    <s v="KOM"/>
    <n v="1"/>
    <x v="143"/>
    <n v="629"/>
    <n v="0"/>
    <n v="251.60000000000002"/>
    <x v="0"/>
  </r>
  <r>
    <n v="1"/>
    <x v="0"/>
    <x v="0"/>
    <n v="104521"/>
    <s v="G9"/>
    <s v="Ruter ADSL"/>
    <n v="12.14"/>
    <s v="KOM"/>
    <n v="1"/>
    <x v="376"/>
    <n v="284"/>
    <n v="0"/>
    <n v="113.60000000000001"/>
    <x v="0"/>
  </r>
  <r>
    <n v="1"/>
    <x v="0"/>
    <x v="0"/>
    <n v="104522"/>
    <s v="G9"/>
    <s v="Ur.za mjerenje vlažnosti"/>
    <n v="11.14"/>
    <s v="KOM"/>
    <n v="1"/>
    <x v="377"/>
    <n v="322.16000000000003"/>
    <n v="0"/>
    <n v="128.864"/>
    <x v="0"/>
  </r>
  <r>
    <n v="1"/>
    <x v="0"/>
    <x v="0"/>
    <n v="104524"/>
    <s v="G9"/>
    <s v="Računalo mini Raspberrx P"/>
    <s v="03.15"/>
    <s v="KOM"/>
    <n v="1"/>
    <x v="378"/>
    <n v="323.33"/>
    <n v="0"/>
    <n v="129.33199999999999"/>
    <x v="0"/>
  </r>
  <r>
    <n v="1"/>
    <x v="0"/>
    <x v="0"/>
    <n v="104525"/>
    <s v="G9"/>
    <s v="SSD 120.0GB Intwel"/>
    <s v="03.14"/>
    <s v="KOM"/>
    <n v="1"/>
    <x v="379"/>
    <n v="844.64"/>
    <n v="0"/>
    <n v="337.85599999999999"/>
    <x v="0"/>
  </r>
  <r>
    <n v="1"/>
    <x v="0"/>
    <x v="0"/>
    <n v="104526"/>
    <s v="G9"/>
    <s v="Vaga digitalna 50kg"/>
    <s v="01.14"/>
    <s v="KOM"/>
    <n v="1"/>
    <x v="380"/>
    <n v="117.9"/>
    <n v="0"/>
    <n v="47.160000000000004"/>
    <x v="0"/>
  </r>
  <r>
    <n v="1"/>
    <x v="0"/>
    <x v="0"/>
    <n v="104527"/>
    <s v="G9"/>
    <s v="Termometar digit.-50+300c"/>
    <s v="01.14"/>
    <s v="KOM"/>
    <n v="1"/>
    <x v="381"/>
    <n v="157.9"/>
    <n v="0"/>
    <n v="63.160000000000004"/>
    <x v="0"/>
  </r>
  <r>
    <n v="1"/>
    <x v="0"/>
    <x v="0"/>
    <n v="104528"/>
    <s v="G9"/>
    <s v="Uređaj za vanjsko arhivir"/>
    <n v="11.12"/>
    <s v="KOM"/>
    <n v="1"/>
    <x v="382"/>
    <n v="974"/>
    <n v="0"/>
    <n v="389.6"/>
    <x v="0"/>
  </r>
  <r>
    <n v="1"/>
    <x v="0"/>
    <x v="0"/>
    <n v="104529"/>
    <s v="G9"/>
    <s v="Uređaj za vanjsko arhivir"/>
    <s v="05.11"/>
    <s v="KOM"/>
    <n v="1"/>
    <x v="383"/>
    <n v="2133.02"/>
    <n v="0"/>
    <n v="853.20800000000008"/>
    <x v="0"/>
  </r>
  <r>
    <n v="1"/>
    <x v="0"/>
    <x v="0"/>
    <n v="104530"/>
    <s v="G9"/>
    <s v="Presenter Logitech Wirele"/>
    <s v="05.15"/>
    <s v="KOM"/>
    <n v="1"/>
    <x v="384"/>
    <n v="359"/>
    <n v="0"/>
    <n v="143.6"/>
    <x v="0"/>
  </r>
  <r>
    <n v="1"/>
    <x v="0"/>
    <x v="0"/>
    <n v="104531"/>
    <s v="G9"/>
    <s v="Presenter Wireless R400"/>
    <s v="04.12"/>
    <s v="KOM"/>
    <n v="1"/>
    <x v="385"/>
    <n v="311.35000000000002"/>
    <n v="0"/>
    <n v="124.54000000000002"/>
    <x v="0"/>
  </r>
  <r>
    <n v="1"/>
    <x v="0"/>
    <x v="0"/>
    <n v="104532"/>
    <s v="G9"/>
    <s v="Presenter Wireless R400"/>
    <s v="04.12"/>
    <s v="KOM"/>
    <n v="1"/>
    <x v="385"/>
    <n v="311.35000000000002"/>
    <n v="0"/>
    <n v="124.54000000000002"/>
    <x v="0"/>
  </r>
  <r>
    <n v="1"/>
    <x v="0"/>
    <x v="0"/>
    <n v="104533"/>
    <s v="G9"/>
    <s v="Daljinski MCT-234 za alar"/>
    <s v="03.08"/>
    <s v="KOM"/>
    <n v="1"/>
    <x v="386"/>
    <n v="298.47000000000003"/>
    <n v="0"/>
    <n v="119.38800000000002"/>
    <x v="0"/>
  </r>
  <r>
    <n v="1"/>
    <x v="0"/>
    <x v="0"/>
    <n v="104534"/>
    <s v="G9"/>
    <s v="Daljinski MCT-234 za alar"/>
    <s v="03.08"/>
    <s v="KOM"/>
    <n v="1"/>
    <x v="387"/>
    <n v="298.48"/>
    <n v="0"/>
    <n v="119.39200000000001"/>
    <x v="0"/>
  </r>
  <r>
    <n v="1"/>
    <x v="0"/>
    <x v="0"/>
    <n v="104547"/>
    <s v="G9"/>
    <s v="Svjetiljka UV za prom.stj"/>
    <s v="02.08"/>
    <s v="KOM"/>
    <n v="1"/>
    <x v="388"/>
    <n v="700.45"/>
    <n v="0"/>
    <n v="280.18"/>
    <x v="0"/>
  </r>
  <r>
    <n v="1"/>
    <x v="0"/>
    <x v="0"/>
    <n v="104577"/>
    <s v="G9"/>
    <s v="Posuda za prijem prosjeva"/>
    <s v="05.07"/>
    <s v="KOM"/>
    <n v="1"/>
    <x v="389"/>
    <n v="256.33999999999997"/>
    <n v="0"/>
    <n v="102.536"/>
    <x v="0"/>
  </r>
  <r>
    <n v="1"/>
    <x v="0"/>
    <x v="0"/>
    <n v="104578"/>
    <s v="G9"/>
    <s v="Poklopac za sito 200mm"/>
    <s v="05.07"/>
    <s v="KOM"/>
    <n v="1"/>
    <x v="389"/>
    <n v="256.33999999999997"/>
    <n v="0"/>
    <n v="102.536"/>
    <x v="0"/>
  </r>
  <r>
    <n v="1"/>
    <x v="0"/>
    <x v="0"/>
    <n v="104579"/>
    <s v="G9"/>
    <s v="Sito BS/ISO 200mm"/>
    <s v="05.07"/>
    <s v="KOM"/>
    <n v="1"/>
    <x v="390"/>
    <n v="728.18"/>
    <n v="0"/>
    <n v="291.27199999999999"/>
    <x v="0"/>
  </r>
  <r>
    <n v="1"/>
    <x v="0"/>
    <x v="0"/>
    <n v="104580"/>
    <s v="G9"/>
    <s v="Sito BS/ISO 200mm"/>
    <s v="05.07"/>
    <s v="KOM"/>
    <n v="1"/>
    <x v="390"/>
    <n v="728.18"/>
    <n v="0"/>
    <n v="291.27199999999999"/>
    <x v="0"/>
  </r>
  <r>
    <n v="1"/>
    <x v="0"/>
    <x v="0"/>
    <n v="104581"/>
    <s v="G9"/>
    <s v="Sito BS/ISO 200mm"/>
    <s v="05.07"/>
    <s v="KOM"/>
    <n v="1"/>
    <x v="390"/>
    <n v="728.18"/>
    <n v="0"/>
    <n v="291.27199999999999"/>
    <x v="0"/>
  </r>
  <r>
    <n v="1"/>
    <x v="0"/>
    <x v="0"/>
    <n v="104582"/>
    <s v="G9"/>
    <s v="Sito BS/ISO 200mm"/>
    <s v="05.07"/>
    <s v="KOM"/>
    <n v="1"/>
    <x v="390"/>
    <n v="728.18"/>
    <n v="0"/>
    <n v="291.27199999999999"/>
    <x v="0"/>
  </r>
  <r>
    <n v="1"/>
    <x v="0"/>
    <x v="0"/>
    <n v="104583"/>
    <s v="G9"/>
    <s v="Sito BS/ISO 200mm"/>
    <s v="05.07"/>
    <s v="KOM"/>
    <n v="1"/>
    <x v="391"/>
    <n v="470.97"/>
    <n v="0"/>
    <n v="188.38800000000003"/>
    <x v="0"/>
  </r>
  <r>
    <n v="1"/>
    <x v="0"/>
    <x v="0"/>
    <n v="104584"/>
    <s v="G9"/>
    <s v="Sito BS/ISO 200mm"/>
    <s v="05.07"/>
    <s v="KOM"/>
    <n v="1"/>
    <x v="391"/>
    <n v="470.97"/>
    <n v="0"/>
    <n v="188.38800000000003"/>
    <x v="0"/>
  </r>
  <r>
    <n v="1"/>
    <x v="0"/>
    <x v="0"/>
    <n v="104585"/>
    <s v="G9"/>
    <s v="Sito BS/ISO 200mm"/>
    <s v="05.07"/>
    <s v="KOM"/>
    <n v="1"/>
    <x v="391"/>
    <n v="470.97"/>
    <n v="0"/>
    <n v="188.38800000000003"/>
    <x v="0"/>
  </r>
  <r>
    <n v="1"/>
    <x v="0"/>
    <x v="0"/>
    <n v="104586"/>
    <s v="G9"/>
    <s v="Sito BS/ISO 200mm"/>
    <s v="05.07"/>
    <s v="KOM"/>
    <n v="1"/>
    <x v="391"/>
    <n v="470.97"/>
    <n v="0"/>
    <n v="188.38800000000003"/>
    <x v="0"/>
  </r>
  <r>
    <n v="1"/>
    <x v="0"/>
    <x v="0"/>
    <n v="104587"/>
    <s v="G9"/>
    <s v="Sito BS/ISO 200mm"/>
    <s v="05.07"/>
    <s v="KOM"/>
    <n v="1"/>
    <x v="391"/>
    <n v="470.97"/>
    <n v="0"/>
    <n v="188.38800000000003"/>
    <x v="0"/>
  </r>
  <r>
    <n v="1"/>
    <x v="0"/>
    <x v="0"/>
    <n v="104691"/>
    <s v="G9"/>
    <s v="Gološki kompas"/>
    <s v="06.15"/>
    <s v="KOM"/>
    <n v="1"/>
    <x v="392"/>
    <n v="693.82"/>
    <n v="0"/>
    <n v="277.52800000000002"/>
    <x v="0"/>
  </r>
  <r>
    <n v="1"/>
    <x v="0"/>
    <x v="0"/>
    <n v="104692"/>
    <s v="G9"/>
    <s v="Gološki kompas"/>
    <s v="06.15"/>
    <s v="KOM"/>
    <n v="1"/>
    <x v="392"/>
    <n v="693.82"/>
    <n v="0"/>
    <n v="277.52800000000002"/>
    <x v="0"/>
  </r>
  <r>
    <n v="1"/>
    <x v="0"/>
    <x v="0"/>
    <n v="104693"/>
    <s v="G9"/>
    <s v="Gološki kompas"/>
    <s v="06.15"/>
    <s v="KOM"/>
    <n v="1"/>
    <x v="392"/>
    <n v="693.82"/>
    <n v="0"/>
    <n v="277.52800000000002"/>
    <x v="0"/>
  </r>
  <r>
    <n v="1"/>
    <x v="0"/>
    <x v="0"/>
    <n v="104694"/>
    <s v="G9"/>
    <s v="Gološki kompas"/>
    <s v="06.15"/>
    <s v="KOM"/>
    <n v="1"/>
    <x v="392"/>
    <n v="693.82"/>
    <n v="0"/>
    <n v="277.52800000000002"/>
    <x v="0"/>
  </r>
  <r>
    <n v="1"/>
    <x v="0"/>
    <x v="0"/>
    <n v="104695"/>
    <s v="G9"/>
    <s v="Gološki kompas"/>
    <s v="06.15"/>
    <s v="KOM"/>
    <n v="1"/>
    <x v="392"/>
    <n v="693.82"/>
    <n v="0"/>
    <n v="277.52800000000002"/>
    <x v="0"/>
  </r>
  <r>
    <n v="1"/>
    <x v="0"/>
    <x v="0"/>
    <n v="104696"/>
    <s v="G9"/>
    <s v="Gološki kompas"/>
    <s v="06.15"/>
    <s v="KOM"/>
    <n v="1"/>
    <x v="392"/>
    <n v="693.82"/>
    <n v="0"/>
    <n v="277.52800000000002"/>
    <x v="0"/>
  </r>
  <r>
    <n v="1"/>
    <x v="0"/>
    <x v="0"/>
    <n v="104697"/>
    <s v="G9"/>
    <s v="Gološki kompas"/>
    <s v="06.15"/>
    <s v="KOM"/>
    <n v="1"/>
    <x v="392"/>
    <n v="693.82"/>
    <n v="0"/>
    <n v="277.52800000000002"/>
    <x v="0"/>
  </r>
  <r>
    <n v="1"/>
    <x v="0"/>
    <x v="0"/>
    <n v="104698"/>
    <s v="G9"/>
    <s v="Gološki kompas"/>
    <s v="06.15"/>
    <s v="KOM"/>
    <n v="1"/>
    <x v="392"/>
    <n v="693.82"/>
    <n v="0"/>
    <n v="277.52800000000002"/>
    <x v="0"/>
  </r>
  <r>
    <n v="1"/>
    <x v="0"/>
    <x v="0"/>
    <n v="104699"/>
    <s v="G9"/>
    <s v="Gološki kompas"/>
    <s v="06.15"/>
    <s v="KOM"/>
    <n v="1"/>
    <x v="392"/>
    <n v="693.82"/>
    <n v="0"/>
    <n v="277.52800000000002"/>
    <x v="0"/>
  </r>
  <r>
    <n v="1"/>
    <x v="0"/>
    <x v="0"/>
    <n v="104700"/>
    <s v="G9"/>
    <s v="Gološki kompas"/>
    <s v="06.15"/>
    <s v="KOM"/>
    <n v="1"/>
    <x v="392"/>
    <n v="693.82"/>
    <n v="0"/>
    <n v="277.52800000000002"/>
    <x v="0"/>
  </r>
  <r>
    <n v="1"/>
    <x v="0"/>
    <x v="0"/>
    <n v="104701"/>
    <s v="G9"/>
    <s v="Čekić geološki 600g"/>
    <s v="05.07"/>
    <s v="KOM"/>
    <n v="1"/>
    <x v="393"/>
    <n v="375.76"/>
    <n v="0"/>
    <n v="150.304"/>
    <x v="0"/>
  </r>
  <r>
    <n v="1"/>
    <x v="0"/>
    <x v="0"/>
    <n v="104702"/>
    <s v="G9"/>
    <s v="Čekić geološki 600g"/>
    <s v="05.07"/>
    <s v="KOM"/>
    <n v="1"/>
    <x v="393"/>
    <n v="375.76"/>
    <n v="0"/>
    <n v="150.304"/>
    <x v="0"/>
  </r>
  <r>
    <n v="1"/>
    <x v="0"/>
    <x v="0"/>
    <n v="104703"/>
    <s v="G9"/>
    <s v="Čekić geološki 600g"/>
    <s v="05.07"/>
    <s v="KOM"/>
    <n v="1"/>
    <x v="393"/>
    <n v="375.76"/>
    <n v="0"/>
    <n v="150.304"/>
    <x v="0"/>
  </r>
  <r>
    <n v="1"/>
    <x v="0"/>
    <x v="0"/>
    <n v="104704"/>
    <s v="G9"/>
    <s v="Čekić geološki 600g"/>
    <s v="05.07"/>
    <s v="KOM"/>
    <n v="1"/>
    <x v="393"/>
    <n v="375.76"/>
    <n v="0"/>
    <n v="150.304"/>
    <x v="0"/>
  </r>
  <r>
    <n v="1"/>
    <x v="0"/>
    <x v="0"/>
    <n v="104705"/>
    <s v="G9"/>
    <s v="Čekić geološki 600g"/>
    <s v="05.07"/>
    <s v="KOM"/>
    <n v="1"/>
    <x v="393"/>
    <n v="375.76"/>
    <n v="0"/>
    <n v="150.304"/>
    <x v="0"/>
  </r>
  <r>
    <n v="1"/>
    <x v="0"/>
    <x v="0"/>
    <n v="104706"/>
    <s v="G9"/>
    <s v="Čekić geološki 600g"/>
    <s v="05.07"/>
    <s v="KOM"/>
    <n v="1"/>
    <x v="393"/>
    <n v="375.76"/>
    <n v="0"/>
    <n v="150.304"/>
    <x v="0"/>
  </r>
  <r>
    <n v="1"/>
    <x v="0"/>
    <x v="0"/>
    <n v="104707"/>
    <s v="G9"/>
    <s v="Čekić geološki 600g"/>
    <s v="05.07"/>
    <s v="KOM"/>
    <n v="1"/>
    <x v="393"/>
    <n v="375.76"/>
    <n v="0"/>
    <n v="150.304"/>
    <x v="0"/>
  </r>
  <r>
    <n v="1"/>
    <x v="0"/>
    <x v="0"/>
    <n v="104708"/>
    <s v="G9"/>
    <s v="Čekić geološki 600g"/>
    <s v="05.07"/>
    <s v="KOM"/>
    <n v="1"/>
    <x v="393"/>
    <n v="375.76"/>
    <n v="0"/>
    <n v="150.304"/>
    <x v="0"/>
  </r>
  <r>
    <n v="1"/>
    <x v="0"/>
    <x v="0"/>
    <n v="104709"/>
    <s v="G9"/>
    <s v="Čekić geološki 600g"/>
    <s v="05.07"/>
    <s v="KOM"/>
    <n v="1"/>
    <x v="393"/>
    <n v="375.76"/>
    <n v="0"/>
    <n v="150.304"/>
    <x v="0"/>
  </r>
  <r>
    <n v="1"/>
    <x v="0"/>
    <x v="0"/>
    <n v="104710"/>
    <s v="G9"/>
    <s v="Čekić geološki 600g"/>
    <s v="05.07"/>
    <s v="KOM"/>
    <n v="1"/>
    <x v="393"/>
    <n v="375.76"/>
    <n v="0"/>
    <n v="150.304"/>
    <x v="0"/>
  </r>
  <r>
    <n v="1"/>
    <x v="0"/>
    <x v="0"/>
    <n v="104711"/>
    <s v="G9"/>
    <s v="Čekić geološki 600g"/>
    <s v="05.07"/>
    <s v="KOM"/>
    <n v="1"/>
    <x v="393"/>
    <n v="375.76"/>
    <n v="0"/>
    <n v="150.304"/>
    <x v="0"/>
  </r>
  <r>
    <n v="1"/>
    <x v="0"/>
    <x v="0"/>
    <n v="104712"/>
    <s v="G9"/>
    <s v="Čekić geološki 600g"/>
    <s v="05.07"/>
    <s v="KOM"/>
    <n v="1"/>
    <x v="393"/>
    <n v="375.76"/>
    <n v="0"/>
    <n v="150.304"/>
    <x v="0"/>
  </r>
  <r>
    <n v="1"/>
    <x v="0"/>
    <x v="0"/>
    <n v="104713"/>
    <s v="G9"/>
    <s v="Čekić geološki 600g"/>
    <s v="05.07"/>
    <s v="KOM"/>
    <n v="1"/>
    <x v="393"/>
    <n v="375.76"/>
    <n v="0"/>
    <n v="150.304"/>
    <x v="0"/>
  </r>
  <r>
    <n v="1"/>
    <x v="0"/>
    <x v="0"/>
    <n v="104714"/>
    <s v="G9"/>
    <s v="Čekić geološki 600g"/>
    <s v="05.07"/>
    <s v="KOM"/>
    <n v="1"/>
    <x v="393"/>
    <n v="375.76"/>
    <n v="0"/>
    <n v="150.304"/>
    <x v="0"/>
  </r>
  <r>
    <n v="1"/>
    <x v="0"/>
    <x v="0"/>
    <n v="104715"/>
    <s v="G9"/>
    <s v="Čekić geološki 600g"/>
    <s v="05.07"/>
    <s v="KOM"/>
    <n v="1"/>
    <x v="393"/>
    <n v="375.76"/>
    <n v="0"/>
    <n v="150.304"/>
    <x v="0"/>
  </r>
  <r>
    <n v="1"/>
    <x v="0"/>
    <x v="0"/>
    <n v="104716"/>
    <s v="G9"/>
    <s v="Čekić geološki 600g"/>
    <s v="05.07"/>
    <s v="KOM"/>
    <n v="1"/>
    <x v="393"/>
    <n v="375.76"/>
    <n v="0"/>
    <n v="150.304"/>
    <x v="0"/>
  </r>
  <r>
    <n v="1"/>
    <x v="0"/>
    <x v="0"/>
    <n v="104717"/>
    <s v="G9"/>
    <s v="Čekić geološki 600g"/>
    <s v="05.07"/>
    <s v="KOM"/>
    <n v="1"/>
    <x v="393"/>
    <n v="375.76"/>
    <n v="0"/>
    <n v="150.304"/>
    <x v="0"/>
  </r>
  <r>
    <n v="1"/>
    <x v="0"/>
    <x v="0"/>
    <n v="104718"/>
    <s v="G9"/>
    <s v="Čekić geološki 600g"/>
    <s v="05.07"/>
    <s v="KOM"/>
    <n v="1"/>
    <x v="393"/>
    <n v="375.76"/>
    <n v="0"/>
    <n v="150.304"/>
    <x v="0"/>
  </r>
  <r>
    <n v="1"/>
    <x v="0"/>
    <x v="0"/>
    <n v="104719"/>
    <s v="G9"/>
    <s v="Lupa"/>
    <s v="06.15"/>
    <s v="KOM"/>
    <n v="1"/>
    <x v="394"/>
    <n v="82.71"/>
    <n v="0"/>
    <n v="33.083999999999996"/>
    <x v="0"/>
  </r>
  <r>
    <n v="1"/>
    <x v="0"/>
    <x v="0"/>
    <n v="104720"/>
    <s v="G9"/>
    <s v="Lupa"/>
    <s v="06.15"/>
    <s v="KOM"/>
    <n v="1"/>
    <x v="394"/>
    <n v="82.71"/>
    <n v="0"/>
    <n v="33.083999999999996"/>
    <x v="0"/>
  </r>
  <r>
    <n v="1"/>
    <x v="0"/>
    <x v="0"/>
    <n v="104721"/>
    <s v="G9"/>
    <s v="Lupa"/>
    <s v="06.15"/>
    <s v="KOM"/>
    <n v="1"/>
    <x v="394"/>
    <n v="82.71"/>
    <n v="0"/>
    <n v="33.083999999999996"/>
    <x v="0"/>
  </r>
  <r>
    <n v="1"/>
    <x v="0"/>
    <x v="0"/>
    <n v="104722"/>
    <s v="G9"/>
    <s v="Lupa"/>
    <s v="06.15"/>
    <s v="KOM"/>
    <n v="1"/>
    <x v="394"/>
    <n v="82.71"/>
    <n v="0"/>
    <n v="33.083999999999996"/>
    <x v="0"/>
  </r>
  <r>
    <n v="1"/>
    <x v="0"/>
    <x v="0"/>
    <n v="104723"/>
    <s v="G9"/>
    <s v="Lupa"/>
    <s v="06.15"/>
    <s v="KOM"/>
    <n v="1"/>
    <x v="394"/>
    <n v="82.71"/>
    <n v="0"/>
    <n v="33.083999999999996"/>
    <x v="0"/>
  </r>
  <r>
    <n v="1"/>
    <x v="0"/>
    <x v="0"/>
    <n v="104724"/>
    <s v="G9"/>
    <s v="Lupa"/>
    <s v="06.15"/>
    <s v="KOM"/>
    <n v="1"/>
    <x v="394"/>
    <n v="82.71"/>
    <n v="0"/>
    <n v="33.083999999999996"/>
    <x v="0"/>
  </r>
  <r>
    <n v="1"/>
    <x v="0"/>
    <x v="0"/>
    <n v="104725"/>
    <s v="G9"/>
    <s v="Lupa"/>
    <s v="06.15"/>
    <s v="KOM"/>
    <n v="1"/>
    <x v="394"/>
    <n v="82.71"/>
    <n v="0"/>
    <n v="33.083999999999996"/>
    <x v="0"/>
  </r>
  <r>
    <n v="1"/>
    <x v="0"/>
    <x v="0"/>
    <n v="104726"/>
    <s v="G9"/>
    <s v="Lupa"/>
    <s v="06.15"/>
    <s v="KOM"/>
    <n v="1"/>
    <x v="394"/>
    <n v="82.71"/>
    <n v="0"/>
    <n v="33.083999999999996"/>
    <x v="0"/>
  </r>
  <r>
    <n v="1"/>
    <x v="0"/>
    <x v="0"/>
    <n v="104727"/>
    <s v="G9"/>
    <s v="Lupa"/>
    <s v="06.15"/>
    <s v="KOM"/>
    <n v="1"/>
    <x v="394"/>
    <n v="82.71"/>
    <n v="0"/>
    <n v="33.083999999999996"/>
    <x v="0"/>
  </r>
  <r>
    <n v="1"/>
    <x v="0"/>
    <x v="0"/>
    <n v="104728"/>
    <s v="G9"/>
    <s v="Lupa"/>
    <s v="06.15"/>
    <s v="KOM"/>
    <n v="1"/>
    <x v="394"/>
    <n v="82.71"/>
    <n v="0"/>
    <n v="33.083999999999996"/>
    <x v="0"/>
  </r>
  <r>
    <n v="1"/>
    <x v="0"/>
    <x v="0"/>
    <n v="104729"/>
    <s v="G9"/>
    <s v="Lupa"/>
    <s v="06.15"/>
    <s v="KOM"/>
    <n v="1"/>
    <x v="394"/>
    <n v="82.71"/>
    <n v="0"/>
    <n v="33.083999999999996"/>
    <x v="0"/>
  </r>
  <r>
    <n v="1"/>
    <x v="0"/>
    <x v="0"/>
    <n v="104730"/>
    <s v="G9"/>
    <s v="Lupa"/>
    <s v="06.15"/>
    <s v="KOM"/>
    <n v="1"/>
    <x v="394"/>
    <n v="82.71"/>
    <n v="0"/>
    <n v="33.083999999999996"/>
    <x v="0"/>
  </r>
  <r>
    <n v="1"/>
    <x v="0"/>
    <x v="0"/>
    <n v="104731"/>
    <s v="G9"/>
    <s v="Lupa"/>
    <s v="06.15"/>
    <s v="KOM"/>
    <n v="1"/>
    <x v="394"/>
    <n v="82.71"/>
    <n v="0"/>
    <n v="33.083999999999996"/>
    <x v="0"/>
  </r>
  <r>
    <n v="1"/>
    <x v="0"/>
    <x v="0"/>
    <n v="104732"/>
    <s v="G9"/>
    <s v="Lupa"/>
    <s v="06.15"/>
    <s v="KOM"/>
    <n v="1"/>
    <x v="394"/>
    <n v="82.71"/>
    <n v="0"/>
    <n v="33.083999999999996"/>
    <x v="0"/>
  </r>
  <r>
    <n v="1"/>
    <x v="0"/>
    <x v="0"/>
    <n v="104733"/>
    <s v="G9"/>
    <s v="Lupa"/>
    <s v="06.15"/>
    <s v="KOM"/>
    <n v="1"/>
    <x v="394"/>
    <n v="82.71"/>
    <n v="0"/>
    <n v="33.083999999999996"/>
    <x v="0"/>
  </r>
  <r>
    <n v="1"/>
    <x v="0"/>
    <x v="0"/>
    <n v="104734"/>
    <s v="G9"/>
    <s v="Lupa Eschenbach x10"/>
    <s v="05.07"/>
    <s v="KOM"/>
    <n v="1"/>
    <x v="395"/>
    <n v="413.33"/>
    <n v="0"/>
    <n v="165.33199999999999"/>
    <x v="0"/>
  </r>
  <r>
    <n v="1"/>
    <x v="0"/>
    <x v="0"/>
    <n v="104735"/>
    <s v="G9"/>
    <s v="Lupa Eschenbach x10"/>
    <s v="05.07"/>
    <s v="KOM"/>
    <n v="1"/>
    <x v="395"/>
    <n v="413.33"/>
    <n v="0"/>
    <n v="165.33199999999999"/>
    <x v="0"/>
  </r>
  <r>
    <n v="1"/>
    <x v="0"/>
    <x v="0"/>
    <n v="104736"/>
    <s v="G9"/>
    <s v="Lupa Eschenbach x10"/>
    <s v="05.07"/>
    <s v="KOM"/>
    <n v="1"/>
    <x v="396"/>
    <n v="413.34"/>
    <n v="0"/>
    <n v="165.33600000000001"/>
    <x v="0"/>
  </r>
  <r>
    <n v="1"/>
    <x v="0"/>
    <x v="0"/>
    <n v="104737"/>
    <s v="G9"/>
    <s v="Lupa Eschenbach x10"/>
    <s v="05.07"/>
    <s v="KOM"/>
    <n v="1"/>
    <x v="396"/>
    <n v="413.34"/>
    <n v="0"/>
    <n v="165.33600000000001"/>
    <x v="0"/>
  </r>
  <r>
    <n v="1"/>
    <x v="0"/>
    <x v="0"/>
    <n v="104738"/>
    <s v="G9"/>
    <s v="Lupa Eschenbach x10"/>
    <s v="05.07"/>
    <s v="KOM"/>
    <n v="1"/>
    <x v="396"/>
    <n v="413.34"/>
    <n v="0"/>
    <n v="165.33600000000001"/>
    <x v="0"/>
  </r>
  <r>
    <n v="1"/>
    <x v="0"/>
    <x v="0"/>
    <n v="104739"/>
    <s v="G9"/>
    <s v="Lupa Eschenbach x10"/>
    <s v="05.07"/>
    <s v="KOM"/>
    <n v="1"/>
    <x v="396"/>
    <n v="413.34"/>
    <n v="0"/>
    <n v="165.33600000000001"/>
    <x v="0"/>
  </r>
  <r>
    <n v="1"/>
    <x v="0"/>
    <x v="0"/>
    <n v="104768"/>
    <s v="G9"/>
    <s v="Kofer za terensku opremu"/>
    <s v="04.15"/>
    <s v="KOM"/>
    <n v="1"/>
    <x v="397"/>
    <n v="249.99"/>
    <n v="0"/>
    <n v="99.996000000000009"/>
    <x v="0"/>
  </r>
  <r>
    <n v="1"/>
    <x v="0"/>
    <x v="0"/>
    <n v="104769"/>
    <s v="G9"/>
    <s v="Kofer za uzorke"/>
    <s v="04.15"/>
    <s v="KOM"/>
    <n v="1"/>
    <x v="398"/>
    <n v="449.99"/>
    <n v="0"/>
    <n v="179.99600000000001"/>
    <x v="0"/>
  </r>
  <r>
    <n v="1"/>
    <x v="0"/>
    <x v="0"/>
    <n v="104770"/>
    <s v="G9"/>
    <s v="Kompas geološki"/>
    <n v="11.14"/>
    <s v="KOM"/>
    <n v="1"/>
    <x v="399"/>
    <n v="836.14"/>
    <n v="0"/>
    <n v="334.45600000000002"/>
    <x v="0"/>
  </r>
  <r>
    <n v="1"/>
    <x v="0"/>
    <x v="0"/>
    <n v="104771"/>
    <s v="G9"/>
    <s v="Lupa terenska"/>
    <n v="11.14"/>
    <s v="KOM"/>
    <n v="1"/>
    <x v="400"/>
    <n v="145.78"/>
    <n v="0"/>
    <n v="58.312000000000005"/>
    <x v="0"/>
  </r>
  <r>
    <n v="1"/>
    <x v="0"/>
    <x v="0"/>
    <n v="104772"/>
    <s v="G9"/>
    <s v="Lupa za čitanje karara"/>
    <n v="12.08"/>
    <s v="KOM"/>
    <n v="1"/>
    <x v="401"/>
    <n v="488"/>
    <n v="0"/>
    <n v="195.20000000000002"/>
    <x v="0"/>
  </r>
  <r>
    <n v="1"/>
    <x v="0"/>
    <x v="0"/>
    <n v="104773"/>
    <s v="G9"/>
    <s v="HDD-eksterni 1.8&quot;"/>
    <s v="05.07"/>
    <s v="KOM"/>
    <n v="1"/>
    <x v="43"/>
    <n v="1037"/>
    <n v="0"/>
    <n v="414.8"/>
    <x v="0"/>
  </r>
  <r>
    <n v="1"/>
    <x v="0"/>
    <x v="0"/>
    <n v="104812"/>
    <s v="G9"/>
    <s v="Karta reljefna Svijeta"/>
    <s v="01.11"/>
    <s v="KOM"/>
    <n v="1"/>
    <x v="326"/>
    <n v="384"/>
    <n v="0"/>
    <n v="153.60000000000002"/>
    <x v="0"/>
  </r>
  <r>
    <n v="1"/>
    <x v="0"/>
    <x v="0"/>
    <n v="104813"/>
    <s v="G9"/>
    <s v="Karta reljefna Europe"/>
    <s v="01.11"/>
    <s v="KOM"/>
    <n v="1"/>
    <x v="326"/>
    <n v="384"/>
    <n v="0"/>
    <n v="153.60000000000002"/>
    <x v="0"/>
  </r>
  <r>
    <n v="1"/>
    <x v="0"/>
    <x v="0"/>
    <n v="104814"/>
    <s v="G9"/>
    <s v="Karta reljefna Zagreba"/>
    <s v="01.11"/>
    <s v="KOM"/>
    <n v="1"/>
    <x v="326"/>
    <n v="384"/>
    <n v="0"/>
    <n v="153.60000000000002"/>
    <x v="0"/>
  </r>
  <r>
    <n v="1"/>
    <x v="0"/>
    <x v="0"/>
    <n v="104815"/>
    <s v="G9"/>
    <s v="Karta reljefna Hrvatske"/>
    <s v="01.11"/>
    <s v="KOM"/>
    <n v="1"/>
    <x v="326"/>
    <n v="384"/>
    <n v="0"/>
    <n v="153.60000000000002"/>
    <x v="0"/>
  </r>
  <r>
    <n v="1"/>
    <x v="0"/>
    <x v="0"/>
    <n v="104916"/>
    <s v="G1"/>
    <s v="Uništavač dokumentacije"/>
    <s v="06.15"/>
    <s v="KOM"/>
    <n v="1"/>
    <x v="402"/>
    <n v="556.84"/>
    <n v="0"/>
    <n v="222.73600000000002"/>
    <x v="0"/>
  </r>
  <r>
    <n v="1"/>
    <x v="0"/>
    <x v="0"/>
    <n v="105019"/>
    <s v="G1"/>
    <s v="Objektiv AF-S DX 55-300m"/>
    <n v="12.14"/>
    <s v="KOM"/>
    <n v="1"/>
    <x v="403"/>
    <n v="2801.04"/>
    <n v="0"/>
    <n v="1120.4159999999999"/>
    <x v="0"/>
  </r>
  <r>
    <n v="1"/>
    <x v="0"/>
    <x v="0"/>
    <n v="105034"/>
    <s v="G1"/>
    <s v="Vakummetar VAM-63-V1/0"/>
    <s v="07.12"/>
    <s v="KOM"/>
    <n v="1"/>
    <x v="404"/>
    <n v="186.85"/>
    <n v="0"/>
    <n v="74.739999999999995"/>
    <x v="0"/>
  </r>
  <r>
    <n v="1"/>
    <x v="0"/>
    <x v="0"/>
    <n v="105043"/>
    <s v="G1"/>
    <s v="Zidni sat naranđasti"/>
    <n v="10.14"/>
    <s v="KOM"/>
    <n v="1"/>
    <x v="5"/>
    <n v="35.909999999999997"/>
    <n v="0"/>
    <n v="14.363999999999999"/>
    <x v="0"/>
  </r>
  <r>
    <n v="1"/>
    <x v="0"/>
    <x v="0"/>
    <n v="105045"/>
    <s v="G1"/>
    <s v="Štoperica 1SEC"/>
    <s v="07.10"/>
    <s v="KOM"/>
    <n v="1"/>
    <x v="405"/>
    <n v="185.18"/>
    <n v="0"/>
    <n v="74.072000000000003"/>
    <x v="0"/>
  </r>
  <r>
    <n v="1"/>
    <x v="0"/>
    <x v="0"/>
    <n v="105067"/>
    <s v="G1"/>
    <s v="Sito analitičko 200x50mm"/>
    <s v="03.10"/>
    <s v="KOM"/>
    <n v="1"/>
    <x v="406"/>
    <n v="670.5"/>
    <n v="0"/>
    <n v="268.2"/>
    <x v="0"/>
  </r>
  <r>
    <n v="1"/>
    <x v="0"/>
    <x v="0"/>
    <n v="105068"/>
    <s v="G1"/>
    <s v="Sito analitičko 200x50mm"/>
    <s v="03.10"/>
    <s v="KOM"/>
    <n v="1"/>
    <x v="407"/>
    <n v="648.29999999999995"/>
    <n v="0"/>
    <n v="259.32"/>
    <x v="0"/>
  </r>
  <r>
    <n v="1"/>
    <x v="0"/>
    <x v="0"/>
    <n v="105069"/>
    <s v="G1"/>
    <s v="Sito analitičko 200x50mm"/>
    <s v="03.10"/>
    <s v="KOM"/>
    <n v="1"/>
    <x v="407"/>
    <n v="648.29999999999995"/>
    <n v="0"/>
    <n v="259.32"/>
    <x v="0"/>
  </r>
  <r>
    <n v="1"/>
    <x v="0"/>
    <x v="0"/>
    <n v="105070"/>
    <s v="G1"/>
    <s v="Sito analitičko 200x50mm"/>
    <s v="03.10"/>
    <s v="KOM"/>
    <n v="1"/>
    <x v="407"/>
    <n v="648.29999999999995"/>
    <n v="0"/>
    <n v="259.32"/>
    <x v="0"/>
  </r>
  <r>
    <n v="1"/>
    <x v="0"/>
    <x v="0"/>
    <n v="105071"/>
    <s v="G1"/>
    <s v="Sito analitičko 200x50mm"/>
    <s v="03.10"/>
    <s v="KOM"/>
    <n v="1"/>
    <x v="406"/>
    <n v="670.5"/>
    <n v="0"/>
    <n v="268.2"/>
    <x v="0"/>
  </r>
  <r>
    <n v="1"/>
    <x v="0"/>
    <x v="0"/>
    <n v="105072"/>
    <s v="G1"/>
    <s v="Sito analitičko 200x50mm"/>
    <s v="03.10"/>
    <s v="KOM"/>
    <n v="1"/>
    <x v="408"/>
    <n v="1365.4"/>
    <n v="0"/>
    <n v="546.16000000000008"/>
    <x v="0"/>
  </r>
  <r>
    <n v="1"/>
    <x v="0"/>
    <x v="0"/>
    <n v="105073"/>
    <s v="G1"/>
    <s v="Sito analitičko 200x50mm"/>
    <s v="03.10"/>
    <s v="KOM"/>
    <n v="1"/>
    <x v="407"/>
    <n v="648.29999999999995"/>
    <n v="0"/>
    <n v="259.32"/>
    <x v="0"/>
  </r>
  <r>
    <n v="1"/>
    <x v="0"/>
    <x v="0"/>
    <n v="105074"/>
    <s v="G1"/>
    <s v="Sito analitičko 200x50mm"/>
    <s v="03.10"/>
    <s v="KOM"/>
    <n v="1"/>
    <x v="407"/>
    <n v="648.29999999999995"/>
    <n v="0"/>
    <n v="259.32"/>
    <x v="0"/>
  </r>
  <r>
    <n v="1"/>
    <x v="0"/>
    <x v="0"/>
    <n v="105094"/>
    <s v="G1"/>
    <s v="Kuhalo EKA 20LS"/>
    <n v="11.13"/>
    <s v="KOM"/>
    <n v="1"/>
    <x v="14"/>
    <n v="299"/>
    <n v="0"/>
    <n v="119.60000000000001"/>
    <x v="0"/>
  </r>
  <r>
    <n v="1"/>
    <x v="0"/>
    <x v="0"/>
    <n v="105095"/>
    <s v="G1"/>
    <s v="Kuhalo vode 1l"/>
    <n v="11.13"/>
    <s v="KOM"/>
    <n v="1"/>
    <x v="409"/>
    <n v="311.2"/>
    <n v="0"/>
    <n v="124.48"/>
    <x v="0"/>
  </r>
  <r>
    <n v="1"/>
    <x v="0"/>
    <x v="0"/>
    <n v="105103"/>
    <s v="G1"/>
    <s v="WD Elements portable 2TB"/>
    <s v="08.15"/>
    <s v="KOM"/>
    <n v="1"/>
    <x v="109"/>
    <n v="910.1"/>
    <n v="0"/>
    <n v="364.04"/>
    <x v="0"/>
  </r>
  <r>
    <n v="1"/>
    <x v="0"/>
    <x v="0"/>
    <n v="105104"/>
    <s v="G1"/>
    <s v="WD Elements portable 1TB"/>
    <s v="08.15"/>
    <s v="KOM"/>
    <n v="1"/>
    <x v="410"/>
    <n v="565.22"/>
    <n v="0"/>
    <n v="226.08800000000002"/>
    <x v="0"/>
  </r>
  <r>
    <n v="1"/>
    <x v="0"/>
    <x v="0"/>
    <n v="105105"/>
    <s v="G1"/>
    <s v="Disk tvrdi eksterni 1TB"/>
    <s v="01.13"/>
    <s v="KOM"/>
    <n v="1"/>
    <x v="332"/>
    <n v="699"/>
    <n v="0"/>
    <n v="279.60000000000002"/>
    <x v="0"/>
  </r>
  <r>
    <n v="1"/>
    <x v="0"/>
    <x v="0"/>
    <n v="105106"/>
    <s v="G1"/>
    <s v="Disk tvrdi eksterni 1TB"/>
    <s v="01.13"/>
    <s v="KOM"/>
    <n v="1"/>
    <x v="332"/>
    <n v="699"/>
    <n v="0"/>
    <n v="279.60000000000002"/>
    <x v="0"/>
  </r>
  <r>
    <n v="1"/>
    <x v="0"/>
    <x v="0"/>
    <n v="105129"/>
    <s v="G1"/>
    <s v="HDD-eksterni(NB HDD"/>
    <s v="04.07"/>
    <s v="KOM"/>
    <n v="1"/>
    <x v="411"/>
    <n v="858.27"/>
    <n v="0"/>
    <n v="343.30799999999999"/>
    <x v="0"/>
  </r>
  <r>
    <n v="1"/>
    <x v="0"/>
    <x v="0"/>
    <n v="105132"/>
    <s v="G1"/>
    <s v="Čekić geološki s futrolom"/>
    <n v="11.07"/>
    <s v="KOM"/>
    <n v="1"/>
    <x v="0"/>
    <n v="554.49"/>
    <n v="0"/>
    <n v="221.79600000000002"/>
    <x v="0"/>
  </r>
  <r>
    <n v="1"/>
    <x v="0"/>
    <x v="0"/>
    <n v="105135"/>
    <s v="G1"/>
    <s v="Kamena kučica"/>
    <s v="02.09"/>
    <s v="KOM"/>
    <n v="1"/>
    <x v="412"/>
    <n v="600.20000000000005"/>
    <n v="0"/>
    <n v="240.08000000000004"/>
    <x v="0"/>
  </r>
  <r>
    <n v="1"/>
    <x v="0"/>
    <x v="0"/>
    <n v="105165"/>
    <s v="G1"/>
    <s v="Bušilica 550R"/>
    <s v="03.08"/>
    <s v="KOM"/>
    <n v="1"/>
    <x v="185"/>
    <n v="549"/>
    <n v="0"/>
    <n v="219.60000000000002"/>
    <x v="0"/>
  </r>
  <r>
    <n v="1"/>
    <x v="0"/>
    <x v="0"/>
    <n v="105166"/>
    <s v="G1"/>
    <s v="Ormarić za prvu pomoć I"/>
    <s v="04.09"/>
    <s v="KOM"/>
    <n v="1"/>
    <x v="413"/>
    <n v="475.8"/>
    <n v="0"/>
    <n v="190.32000000000002"/>
    <x v="0"/>
  </r>
  <r>
    <n v="1"/>
    <x v="0"/>
    <x v="0"/>
    <n v="105167"/>
    <s v="G1"/>
    <s v="Odvijači komplet"/>
    <s v="03.08"/>
    <s v="KOM"/>
    <n v="1"/>
    <x v="414"/>
    <n v="149"/>
    <n v="0"/>
    <n v="59.6"/>
    <x v="0"/>
  </r>
  <r>
    <n v="1"/>
    <x v="0"/>
    <x v="0"/>
    <n v="105172"/>
    <s v="G1"/>
    <s v="USB kamera za lupu"/>
    <s v="03.15"/>
    <s v="KOM"/>
    <n v="1"/>
    <x v="415"/>
    <n v="2349.7199999999998"/>
    <n v="0"/>
    <n v="939.88799999999992"/>
    <x v="0"/>
  </r>
  <r>
    <n v="1"/>
    <x v="0"/>
    <x v="0"/>
    <n v="105177"/>
    <s v="G1"/>
    <s v="Usisavač s posudom SAM"/>
    <s v="04.14"/>
    <s v="KOM"/>
    <n v="1"/>
    <x v="416"/>
    <n v="759"/>
    <n v="0"/>
    <n v="303.60000000000002"/>
    <x v="0"/>
  </r>
  <r>
    <n v="1"/>
    <x v="0"/>
    <x v="0"/>
    <n v="105178"/>
    <s v="G1"/>
    <s v="Sokovnik Philips"/>
    <s v="03.08"/>
    <s v="KOM"/>
    <n v="1"/>
    <x v="416"/>
    <n v="759"/>
    <n v="0"/>
    <n v="303.60000000000002"/>
    <x v="0"/>
  </r>
  <r>
    <n v="1"/>
    <x v="0"/>
    <x v="0"/>
    <n v="105180"/>
    <s v="G1"/>
    <s v="Pointer media Genius"/>
    <n v="10.15"/>
    <s v="KOM"/>
    <n v="1"/>
    <x v="417"/>
    <n v="247.75"/>
    <n v="0"/>
    <n v="99.100000000000009"/>
    <x v="0"/>
  </r>
  <r>
    <n v="1"/>
    <x v="0"/>
    <x v="0"/>
    <n v="105181"/>
    <s v="G1"/>
    <s v="Zidni sat plavi"/>
    <n v="10.14"/>
    <s v="KOM"/>
    <n v="1"/>
    <x v="5"/>
    <n v="35.909999999999997"/>
    <n v="0"/>
    <n v="14.363999999999999"/>
    <x v="0"/>
  </r>
  <r>
    <n v="1"/>
    <x v="0"/>
    <x v="0"/>
    <n v="105182"/>
    <s v="G1"/>
    <s v="Presenter Logitech"/>
    <s v="02.14"/>
    <s v="KOM"/>
    <n v="1"/>
    <x v="418"/>
    <n v="348.6"/>
    <n v="0"/>
    <n v="139.44000000000003"/>
    <x v="0"/>
  </r>
  <r>
    <n v="1"/>
    <x v="0"/>
    <x v="0"/>
    <n v="105756"/>
    <s v="R1"/>
    <s v="Vatrogasni aparat P2"/>
    <s v="04.15"/>
    <s v="KOM"/>
    <n v="1"/>
    <x v="419"/>
    <n v="274.87"/>
    <n v="0"/>
    <n v="109.94800000000001"/>
    <x v="0"/>
  </r>
  <r>
    <n v="1"/>
    <x v="0"/>
    <x v="0"/>
    <n v="105757"/>
    <s v="R1"/>
    <s v="Vatrogasni aparat P2"/>
    <s v="04.15"/>
    <s v="KOM"/>
    <n v="1"/>
    <x v="420"/>
    <n v="274.88"/>
    <n v="0"/>
    <n v="109.952"/>
    <x v="0"/>
  </r>
  <r>
    <n v="1"/>
    <x v="0"/>
    <x v="0"/>
    <n v="105758"/>
    <s v="R1"/>
    <s v="Pumpa potopna"/>
    <s v="04.15"/>
    <s v="KOM"/>
    <n v="1"/>
    <x v="421"/>
    <n v="223.99"/>
    <n v="0"/>
    <n v="89.596000000000004"/>
    <x v="0"/>
  </r>
  <r>
    <n v="1"/>
    <x v="0"/>
    <x v="0"/>
    <n v="105759"/>
    <s v="R1"/>
    <s v="KompasKB-14/360Q"/>
    <n v="10.130000000000001"/>
    <s v="KOM"/>
    <n v="1"/>
    <x v="422"/>
    <n v="863.92"/>
    <n v="0"/>
    <n v="345.56799999999998"/>
    <x v="0"/>
  </r>
  <r>
    <n v="1"/>
    <x v="0"/>
    <x v="0"/>
    <n v="105760"/>
    <s v="R1"/>
    <s v="Brusilica kutna"/>
    <s v="06.11"/>
    <s v="KOM"/>
    <n v="1"/>
    <x v="423"/>
    <n v="291.87"/>
    <n v="0"/>
    <n v="116.748"/>
    <x v="0"/>
  </r>
  <r>
    <n v="1"/>
    <x v="0"/>
    <x v="0"/>
    <n v="105773"/>
    <s v="R1"/>
    <s v="Motorola walky talky"/>
    <s v="03.11"/>
    <s v="KOM"/>
    <n v="1"/>
    <x v="424"/>
    <n v="493"/>
    <n v="0"/>
    <n v="197.20000000000002"/>
    <x v="0"/>
  </r>
  <r>
    <n v="1"/>
    <x v="0"/>
    <x v="0"/>
    <n v="105774"/>
    <s v="R1"/>
    <s v="Motorola walky talky"/>
    <s v="03.11"/>
    <s v="KOM"/>
    <n v="1"/>
    <x v="424"/>
    <n v="493"/>
    <n v="0"/>
    <n v="197.20000000000002"/>
    <x v="0"/>
  </r>
  <r>
    <n v="1"/>
    <x v="0"/>
    <x v="0"/>
    <n v="105775"/>
    <s v="R1"/>
    <s v="HDD ext WD 1,5TB"/>
    <n v="12.11"/>
    <s v="KOM"/>
    <n v="1"/>
    <x v="425"/>
    <n v="1311.16"/>
    <n v="0"/>
    <n v="524.46400000000006"/>
    <x v="0"/>
  </r>
  <r>
    <n v="1"/>
    <x v="0"/>
    <x v="0"/>
    <n v="105918"/>
    <s v="R1"/>
    <s v="Mobitel Samsung N9005"/>
    <n v="12.14"/>
    <s v="KOM"/>
    <n v="1"/>
    <x v="426"/>
    <n v="3463.2"/>
    <n v="0"/>
    <n v="1385.28"/>
    <x v="0"/>
  </r>
  <r>
    <n v="1"/>
    <x v="0"/>
    <x v="0"/>
    <n v="105919"/>
    <s v="R1"/>
    <s v="HDD ADATA 1TB"/>
    <n v="12.14"/>
    <s v="KOM"/>
    <n v="1"/>
    <x v="22"/>
    <n v="517.08000000000004"/>
    <n v="0"/>
    <n v="206.83200000000002"/>
    <x v="0"/>
  </r>
  <r>
    <n v="1"/>
    <x v="0"/>
    <x v="0"/>
    <n v="105920"/>
    <s v="R1"/>
    <s v="Grijalica"/>
    <s v="02.14"/>
    <s v="KOM"/>
    <n v="1"/>
    <x v="148"/>
    <n v="349"/>
    <n v="0"/>
    <n v="139.6"/>
    <x v="0"/>
  </r>
  <r>
    <n v="1"/>
    <x v="0"/>
    <x v="0"/>
    <n v="105921"/>
    <s v="R1"/>
    <s v="Eksterni USB FDD 1.44MB"/>
    <n v="12.13"/>
    <s v="KOM"/>
    <n v="1"/>
    <x v="427"/>
    <n v="180.75"/>
    <n v="0"/>
    <n v="72.3"/>
    <x v="0"/>
  </r>
  <r>
    <n v="1"/>
    <x v="0"/>
    <x v="0"/>
    <n v="105947"/>
    <s v="R1"/>
    <s v="HDD Externi WD 500GB"/>
    <s v="01.08"/>
    <s v="KOM"/>
    <n v="1"/>
    <x v="428"/>
    <n v="1062.6199999999999"/>
    <n v="0"/>
    <n v="425.048"/>
    <x v="0"/>
  </r>
  <r>
    <n v="1"/>
    <x v="0"/>
    <x v="0"/>
    <n v="106235"/>
    <s v="R5"/>
    <s v="Kanister 50l, okrugli"/>
    <s v="05.08"/>
    <s v="KOM"/>
    <n v="1"/>
    <x v="429"/>
    <n v="367.69"/>
    <n v="0"/>
    <n v="147.07599999999999"/>
    <x v="0"/>
  </r>
  <r>
    <n v="1"/>
    <x v="0"/>
    <x v="0"/>
    <n v="106236"/>
    <s v="R5"/>
    <s v="Kanister 50l, okrugli"/>
    <s v="05.08"/>
    <s v="KOM"/>
    <n v="1"/>
    <x v="429"/>
    <n v="367.69"/>
    <n v="0"/>
    <n v="147.07599999999999"/>
    <x v="0"/>
  </r>
  <r>
    <n v="1"/>
    <x v="0"/>
    <x v="0"/>
    <n v="106376"/>
    <s v="R5"/>
    <s v="Posuda za sušenje i trans"/>
    <s v="04.08"/>
    <s v="KOM"/>
    <n v="1"/>
    <x v="430"/>
    <n v="394.91"/>
    <n v="0"/>
    <n v="157.96400000000003"/>
    <x v="0"/>
  </r>
  <r>
    <n v="1"/>
    <x v="0"/>
    <x v="0"/>
    <n v="106501"/>
    <s v="CIP"/>
    <s v="Router Linksys WRT110"/>
    <s v="01.09"/>
    <s v="KOM"/>
    <n v="1"/>
    <x v="431"/>
    <n v="627.69000000000005"/>
    <n v="0"/>
    <n v="251.07600000000002"/>
    <x v="0"/>
  </r>
  <r>
    <n v="1"/>
    <x v="0"/>
    <x v="0"/>
    <n v="106537"/>
    <s v="CIP"/>
    <s v="Smartphone Meizu MX4"/>
    <s v="03.15"/>
    <s v="KOM"/>
    <n v="1"/>
    <x v="110"/>
    <n v="2778.2"/>
    <n v="0"/>
    <n v="1111.28"/>
    <x v="0"/>
  </r>
  <r>
    <n v="1"/>
    <x v="0"/>
    <x v="0"/>
    <n v="106538"/>
    <s v="CIP"/>
    <s v="Mobitel HTC Wildfire S"/>
    <s v="05.12"/>
    <s v="KOM"/>
    <n v="1"/>
    <x v="432"/>
    <n v="248.75"/>
    <n v="0"/>
    <n v="99.5"/>
    <x v="0"/>
  </r>
  <r>
    <n v="1"/>
    <x v="0"/>
    <x v="0"/>
    <n v="106540"/>
    <s v="CIP"/>
    <s v="Smartphone Meizu MX4"/>
    <s v="03.15"/>
    <s v="KOM"/>
    <n v="1"/>
    <x v="110"/>
    <n v="2778.2"/>
    <n v="0"/>
    <n v="1111.28"/>
    <x v="0"/>
  </r>
  <r>
    <n v="1"/>
    <x v="0"/>
    <x v="0"/>
    <n v="106541"/>
    <s v="CIP"/>
    <s v="PC Preklopnik 8pc 19&quot;"/>
    <s v="03.15"/>
    <s v="KOM"/>
    <n v="1"/>
    <x v="433"/>
    <n v="2143.5300000000002"/>
    <n v="0"/>
    <n v="857.41200000000015"/>
    <x v="0"/>
  </r>
  <r>
    <n v="1"/>
    <x v="0"/>
    <x v="0"/>
    <n v="106546"/>
    <s v="CIP"/>
    <s v="Presenter Wireless R400"/>
    <n v="12.13"/>
    <s v="KOM"/>
    <n v="1"/>
    <x v="434"/>
    <n v="370.07"/>
    <n v="0"/>
    <n v="148.02799999999999"/>
    <x v="0"/>
  </r>
  <r>
    <n v="1"/>
    <x v="0"/>
    <x v="0"/>
    <n v="106593"/>
    <s v="CIP"/>
    <s v="UPS Back Brics 850VA"/>
    <n v="12.11"/>
    <s v="KOM"/>
    <n v="1"/>
    <x v="435"/>
    <n v="736.27"/>
    <n v="0"/>
    <n v="294.50799999999998"/>
    <x v="0"/>
  </r>
  <r>
    <n v="1"/>
    <x v="0"/>
    <x v="0"/>
    <n v="106600"/>
    <s v="CIP"/>
    <s v="UPS Back Brics 850VA"/>
    <n v="12.11"/>
    <s v="KOM"/>
    <n v="1"/>
    <x v="435"/>
    <n v="736.27"/>
    <n v="0"/>
    <n v="294.50799999999998"/>
    <x v="0"/>
  </r>
  <r>
    <n v="1"/>
    <x v="0"/>
    <x v="0"/>
    <n v="110001"/>
    <s v="R5"/>
    <s v="Elektroda referentna Ag"/>
    <s v="01.16"/>
    <s v="KOM"/>
    <n v="1"/>
    <x v="436"/>
    <n v="759.29"/>
    <n v="0"/>
    <n v="303.71600000000001"/>
    <x v="0"/>
  </r>
  <r>
    <n v="1"/>
    <x v="0"/>
    <x v="0"/>
    <n v="110002"/>
    <s v="R5"/>
    <s v="Elektroda referentna Hg"/>
    <s v="01.16"/>
    <s v="KOM"/>
    <n v="1"/>
    <x v="437"/>
    <n v="946.98"/>
    <n v="0"/>
    <n v="378.79200000000003"/>
    <x v="0"/>
  </r>
  <r>
    <n v="1"/>
    <x v="0"/>
    <x v="0"/>
    <n v="110003"/>
    <s v="R2"/>
    <s v="Magnetni stalak"/>
    <s v="01.16"/>
    <s v="KOM"/>
    <n v="1"/>
    <x v="438"/>
    <n v="986"/>
    <n v="0"/>
    <n v="394.40000000000003"/>
    <x v="0"/>
  </r>
  <r>
    <n v="1"/>
    <x v="0"/>
    <x v="0"/>
    <n v="110005"/>
    <s v="R2"/>
    <s v="Snimač zvuka ZOOM H5"/>
    <s v="01.16"/>
    <s v="KOM"/>
    <n v="1"/>
    <x v="439"/>
    <n v="1674.4"/>
    <n v="0"/>
    <n v="669.7600000000001"/>
    <x v="0"/>
  </r>
  <r>
    <n v="1"/>
    <x v="0"/>
    <x v="0"/>
    <n v="110007"/>
    <s v="05"/>
    <s v="Usisavač Philips"/>
    <s v="02.16"/>
    <s v="KOM"/>
    <n v="1"/>
    <x v="440"/>
    <n v="1346.79"/>
    <n v="0"/>
    <n v="538.71600000000001"/>
    <x v="0"/>
  </r>
  <r>
    <n v="1"/>
    <x v="0"/>
    <x v="0"/>
    <n v="110012"/>
    <s v="CIP"/>
    <s v="PC preklopnik KVM 2port"/>
    <s v="02.16"/>
    <s v="KOM"/>
    <n v="1"/>
    <x v="441"/>
    <n v="333.33"/>
    <n v="0"/>
    <n v="133.33199999999999"/>
    <x v="0"/>
  </r>
  <r>
    <n v="1"/>
    <x v="0"/>
    <x v="0"/>
    <n v="110013"/>
    <s v="R6"/>
    <s v="Ur.za mjer.svjetlosnog"/>
    <s v="02.16"/>
    <s v="KOM"/>
    <n v="1"/>
    <x v="442"/>
    <n v="1260"/>
    <n v="0"/>
    <n v="504"/>
    <x v="0"/>
  </r>
  <r>
    <n v="1"/>
    <x v="0"/>
    <x v="0"/>
    <n v="110024"/>
    <s v="R2"/>
    <s v="Vatrogasni aparat S9"/>
    <s v="02.16"/>
    <s v="KOM"/>
    <n v="1"/>
    <x v="443"/>
    <n v="584.30999999999995"/>
    <n v="0"/>
    <n v="233.72399999999999"/>
    <x v="0"/>
  </r>
  <r>
    <n v="1"/>
    <x v="0"/>
    <x v="0"/>
    <n v="110025"/>
    <s v="R2"/>
    <s v="Vatrogasni aparat S9"/>
    <s v="02.16"/>
    <s v="KOM"/>
    <n v="1"/>
    <x v="443"/>
    <n v="584.30999999999995"/>
    <n v="0"/>
    <n v="233.72399999999999"/>
    <x v="0"/>
  </r>
  <r>
    <n v="1"/>
    <x v="0"/>
    <x v="0"/>
    <n v="110026"/>
    <s v="R2"/>
    <s v="Vatrogasni aparat S9"/>
    <s v="02.16"/>
    <s v="KOM"/>
    <n v="1"/>
    <x v="443"/>
    <n v="584.30999999999995"/>
    <n v="0"/>
    <n v="233.72399999999999"/>
    <x v="0"/>
  </r>
  <r>
    <n v="1"/>
    <x v="0"/>
    <x v="0"/>
    <n v="110027"/>
    <s v="R2"/>
    <s v="Vatrogasni aparat S9"/>
    <s v="02.16"/>
    <s v="KOM"/>
    <n v="1"/>
    <x v="444"/>
    <n v="584.29999999999995"/>
    <n v="0"/>
    <n v="233.72"/>
    <x v="0"/>
  </r>
  <r>
    <n v="1"/>
    <x v="0"/>
    <x v="0"/>
    <n v="110028"/>
    <s v="R3"/>
    <s v="Ploča magnetna 90x60"/>
    <s v="03.16"/>
    <s v="KOM"/>
    <n v="1"/>
    <x v="445"/>
    <n v="210.44"/>
    <n v="0"/>
    <n v="84.176000000000002"/>
    <x v="0"/>
  </r>
  <r>
    <n v="1"/>
    <x v="0"/>
    <x v="0"/>
    <n v="110031"/>
    <s v="R2"/>
    <s v="Mobitel Huawei P8"/>
    <s v="03.16"/>
    <s v="KOM"/>
    <n v="1"/>
    <x v="446"/>
    <n v="1610.45"/>
    <n v="0"/>
    <n v="644.18000000000006"/>
    <x v="0"/>
  </r>
  <r>
    <n v="1"/>
    <x v="0"/>
    <x v="0"/>
    <n v="110032"/>
    <s v="05"/>
    <s v="WI FI uređaj"/>
    <s v="02.16"/>
    <s v="KOM"/>
    <n v="1"/>
    <x v="447"/>
    <n v="2425"/>
    <n v="0"/>
    <n v="970"/>
    <x v="0"/>
  </r>
  <r>
    <n v="1"/>
    <x v="0"/>
    <x v="0"/>
    <n v="110033"/>
    <s v="05"/>
    <s v="WI FI uređaj"/>
    <s v="02.16"/>
    <s v="KOM"/>
    <n v="1"/>
    <x v="447"/>
    <n v="2425"/>
    <n v="0"/>
    <n v="970"/>
    <x v="0"/>
  </r>
  <r>
    <n v="1"/>
    <x v="0"/>
    <x v="0"/>
    <n v="110034"/>
    <s v="05"/>
    <s v="WI FI uređaj"/>
    <s v="02.16"/>
    <s v="KOM"/>
    <n v="1"/>
    <x v="447"/>
    <n v="2425"/>
    <n v="0"/>
    <n v="970"/>
    <x v="0"/>
  </r>
  <r>
    <n v="1"/>
    <x v="0"/>
    <x v="0"/>
    <n v="110035"/>
    <s v="R6"/>
    <s v="Ur.za mjer.svjetlosnog"/>
    <s v="02.16"/>
    <s v="KOM"/>
    <n v="1"/>
    <x v="442"/>
    <n v="1260"/>
    <n v="0"/>
    <n v="504"/>
    <x v="0"/>
  </r>
  <r>
    <n v="1"/>
    <x v="0"/>
    <x v="0"/>
    <n v="110036"/>
    <s v="R3"/>
    <s v="Ploča magnetna 90x120"/>
    <s v="03.16"/>
    <s v="KOM"/>
    <n v="1"/>
    <x v="448"/>
    <n v="1312.5"/>
    <n v="0"/>
    <n v="525"/>
    <x v="0"/>
  </r>
  <r>
    <n v="1"/>
    <x v="0"/>
    <x v="0"/>
    <n v="110044"/>
    <s v="G9"/>
    <s v="HDD Toshiba 2TB"/>
    <s v="04.16"/>
    <s v="KOM"/>
    <n v="1"/>
    <x v="449"/>
    <n v="805"/>
    <n v="0"/>
    <n v="322"/>
    <x v="0"/>
  </r>
  <r>
    <n v="1"/>
    <x v="0"/>
    <x v="0"/>
    <n v="110045"/>
    <s v="G9"/>
    <s v="HDD Toshiba 2TB"/>
    <s v="04.16"/>
    <s v="KOM"/>
    <n v="1"/>
    <x v="449"/>
    <n v="805"/>
    <n v="0"/>
    <n v="322"/>
    <x v="0"/>
  </r>
  <r>
    <n v="1"/>
    <x v="0"/>
    <x v="0"/>
    <n v="110052"/>
    <s v="CIP"/>
    <s v="Stalak za TV SBox"/>
    <s v="04.16"/>
    <s v="KOM"/>
    <n v="1"/>
    <x v="450"/>
    <n v="492"/>
    <n v="0"/>
    <n v="196.8"/>
    <x v="0"/>
  </r>
  <r>
    <n v="1"/>
    <x v="0"/>
    <x v="0"/>
    <n v="110054"/>
    <s v="CIP"/>
    <s v="Stalak za TV SBox"/>
    <s v="04.16"/>
    <s v="KOM"/>
    <n v="1"/>
    <x v="451"/>
    <n v="328"/>
    <n v="0"/>
    <n v="131.20000000000002"/>
    <x v="0"/>
  </r>
  <r>
    <n v="1"/>
    <x v="0"/>
    <x v="0"/>
    <n v="110068"/>
    <s v="R3"/>
    <s v="HDD ext.Toshiba"/>
    <s v="04.16"/>
    <s v="KOM"/>
    <n v="1"/>
    <x v="452"/>
    <n v="386.91"/>
    <n v="0"/>
    <n v="154.76400000000001"/>
    <x v="0"/>
  </r>
  <r>
    <n v="1"/>
    <x v="0"/>
    <x v="0"/>
    <n v="110077"/>
    <s v="05"/>
    <s v="PC preklopnik 2port"/>
    <s v="05.16"/>
    <s v="KOM"/>
    <n v="1"/>
    <x v="453"/>
    <n v="330"/>
    <n v="0"/>
    <n v="132"/>
    <x v="0"/>
  </r>
  <r>
    <n v="1"/>
    <x v="0"/>
    <x v="0"/>
    <n v="110078"/>
    <s v="05"/>
    <s v="PC preklopnik2port"/>
    <s v="05.16"/>
    <s v="KOM"/>
    <n v="1"/>
    <x v="453"/>
    <n v="330"/>
    <n v="0"/>
    <n v="132"/>
    <x v="0"/>
  </r>
  <r>
    <n v="1"/>
    <x v="0"/>
    <x v="0"/>
    <n v="110082"/>
    <s v="05"/>
    <s v="Vatrogasni aparat S6"/>
    <s v="05.16"/>
    <s v="KOM"/>
    <n v="1"/>
    <x v="454"/>
    <n v="565.05999999999995"/>
    <n v="0"/>
    <n v="226.024"/>
    <x v="0"/>
  </r>
  <r>
    <n v="1"/>
    <x v="0"/>
    <x v="0"/>
    <n v="110083"/>
    <s v="05"/>
    <s v="Vatrogasni aparat S6"/>
    <s v="05.16"/>
    <s v="KOM"/>
    <n v="1"/>
    <x v="454"/>
    <n v="565.05999999999995"/>
    <n v="0"/>
    <n v="226.024"/>
    <x v="0"/>
  </r>
  <r>
    <n v="1"/>
    <x v="0"/>
    <x v="0"/>
    <n v="110084"/>
    <s v="05"/>
    <s v="Vatrogasni aparat S6"/>
    <s v="05.16"/>
    <s v="KOM"/>
    <n v="1"/>
    <x v="454"/>
    <n v="565.05999999999995"/>
    <n v="0"/>
    <n v="226.024"/>
    <x v="0"/>
  </r>
  <r>
    <n v="1"/>
    <x v="0"/>
    <x v="0"/>
    <n v="110085"/>
    <s v="05"/>
    <s v="Vatrogasni aparat S6"/>
    <s v="05.16"/>
    <s v="KOM"/>
    <n v="1"/>
    <x v="455"/>
    <n v="565.04"/>
    <n v="0"/>
    <n v="226.01599999999999"/>
    <x v="0"/>
  </r>
  <r>
    <n v="1"/>
    <x v="0"/>
    <x v="0"/>
    <n v="110106"/>
    <s v="G9"/>
    <s v="Pumpa za uzorkovanje podz"/>
    <s v="07.16"/>
    <s v="KOM"/>
    <n v="1"/>
    <x v="456"/>
    <n v="604.83000000000004"/>
    <n v="0"/>
    <n v="241.93200000000002"/>
    <x v="0"/>
  </r>
  <r>
    <n v="1"/>
    <x v="0"/>
    <x v="0"/>
    <n v="110108"/>
    <s v="R3"/>
    <s v="Lampa stolna"/>
    <s v="07.16"/>
    <s v="KOM"/>
    <n v="1"/>
    <x v="457"/>
    <n v="189.99"/>
    <n v="0"/>
    <n v="75.996000000000009"/>
    <x v="0"/>
  </r>
  <r>
    <n v="1"/>
    <x v="0"/>
    <x v="0"/>
    <n v="110109"/>
    <s v="R3"/>
    <s v="Lampa stolna"/>
    <s v="07.16"/>
    <s v="KOM"/>
    <n v="1"/>
    <x v="457"/>
    <n v="189.99"/>
    <n v="0"/>
    <n v="75.996000000000009"/>
    <x v="0"/>
  </r>
  <r>
    <n v="1"/>
    <x v="0"/>
    <x v="0"/>
    <n v="110115"/>
    <s v="G9"/>
    <s v="Pumpa za uzorkovanje podz"/>
    <s v="07.16"/>
    <s v="KOM"/>
    <n v="1"/>
    <x v="456"/>
    <n v="604.83000000000004"/>
    <n v="0"/>
    <n v="241.93200000000002"/>
    <x v="0"/>
  </r>
  <r>
    <n v="1"/>
    <x v="0"/>
    <x v="0"/>
    <n v="110127"/>
    <s v="G9"/>
    <s v="Port Replicator Dell"/>
    <s v="09.16"/>
    <s v="KOM"/>
    <n v="1"/>
    <x v="458"/>
    <n v="1533.25"/>
    <n v="0"/>
    <n v="613.30000000000007"/>
    <x v="0"/>
  </r>
  <r>
    <n v="1"/>
    <x v="0"/>
    <x v="0"/>
    <n v="110130"/>
    <s v="05"/>
    <s v="Kolica na kotačima"/>
    <s v="09.16"/>
    <s v="KOM"/>
    <n v="1"/>
    <x v="459"/>
    <n v="365.56"/>
    <n v="0"/>
    <n v="146.22400000000002"/>
    <x v="0"/>
  </r>
  <r>
    <n v="1"/>
    <x v="0"/>
    <x v="0"/>
    <n v="110131"/>
    <s v="05"/>
    <s v="Kolica na kotačima"/>
    <s v="09.16"/>
    <s v="KOM"/>
    <n v="1"/>
    <x v="459"/>
    <n v="365.56"/>
    <n v="0"/>
    <n v="146.22400000000002"/>
    <x v="0"/>
  </r>
  <r>
    <n v="1"/>
    <x v="0"/>
    <x v="0"/>
    <n v="110135"/>
    <s v="05"/>
    <s v="HDD Adata 1TB"/>
    <s v="09.16"/>
    <s v="KOM"/>
    <n v="1"/>
    <x v="460"/>
    <n v="522.5"/>
    <n v="0"/>
    <n v="209"/>
    <x v="0"/>
  </r>
  <r>
    <n v="1"/>
    <x v="0"/>
    <x v="0"/>
    <n v="110136"/>
    <s v="05"/>
    <s v="Mobitel Samsung Galaxy A5"/>
    <s v="09.16"/>
    <s v="KOM"/>
    <n v="1"/>
    <x v="461"/>
    <n v="2287.9499999999998"/>
    <n v="0"/>
    <n v="915.18"/>
    <x v="0"/>
  </r>
  <r>
    <n v="1"/>
    <x v="0"/>
    <x v="0"/>
    <n v="110137"/>
    <s v="05"/>
    <s v="Mobitel Sony Xperia M4"/>
    <s v="09.16"/>
    <s v="KOM"/>
    <n v="1"/>
    <x v="462"/>
    <n v="1899.05"/>
    <n v="0"/>
    <n v="759.62"/>
    <x v="0"/>
  </r>
  <r>
    <n v="1"/>
    <x v="0"/>
    <x v="0"/>
    <n v="110138"/>
    <s v="05"/>
    <s v="Kolica na kotačima"/>
    <s v="09.16"/>
    <s v="KOM"/>
    <n v="1"/>
    <x v="459"/>
    <n v="365.56"/>
    <n v="0"/>
    <n v="146.22400000000002"/>
    <x v="0"/>
  </r>
  <r>
    <n v="1"/>
    <x v="0"/>
    <x v="0"/>
    <n v="110139"/>
    <s v="05"/>
    <s v="Kolica na kotačima"/>
    <s v="09.16"/>
    <s v="KOM"/>
    <n v="1"/>
    <x v="459"/>
    <n v="365.56"/>
    <n v="0"/>
    <n v="146.22400000000002"/>
    <x v="0"/>
  </r>
  <r>
    <n v="1"/>
    <x v="0"/>
    <x v="0"/>
    <n v="110162"/>
    <s v="05"/>
    <s v="CD player Philips"/>
    <s v="09.16"/>
    <s v="KOM"/>
    <n v="1"/>
    <x v="463"/>
    <n v="849"/>
    <n v="0"/>
    <n v="339.6"/>
    <x v="0"/>
  </r>
  <r>
    <n v="1"/>
    <x v="0"/>
    <x v="0"/>
    <n v="110164"/>
    <s v="05"/>
    <s v="Kalkulator Olympia CPD521"/>
    <n v="10.16"/>
    <s v="KOM"/>
    <n v="1"/>
    <x v="464"/>
    <n v="925.35"/>
    <n v="0"/>
    <n v="370.14000000000004"/>
    <x v="0"/>
  </r>
  <r>
    <n v="1"/>
    <x v="0"/>
    <x v="0"/>
    <n v="110170"/>
    <s v="R2"/>
    <s v="Multimetar analogni"/>
    <s v="09.16"/>
    <s v="KOM"/>
    <n v="1"/>
    <x v="465"/>
    <n v="824.5"/>
    <n v="0"/>
    <n v="329.8"/>
    <x v="0"/>
  </r>
  <r>
    <n v="1"/>
    <x v="0"/>
    <x v="0"/>
    <n v="110172"/>
    <s v="05"/>
    <s v="Ormarić za prvu pomoć"/>
    <n v="12.16"/>
    <s v="KOM"/>
    <n v="1"/>
    <x v="466"/>
    <n v="451.8"/>
    <n v="0"/>
    <n v="180.72000000000003"/>
    <x v="0"/>
  </r>
  <r>
    <n v="1"/>
    <x v="0"/>
    <x v="0"/>
    <n v="110173"/>
    <s v="G9"/>
    <s v="SSHD Seagate 1TB"/>
    <n v="10.16"/>
    <s v="KOM"/>
    <n v="1"/>
    <x v="467"/>
    <n v="756.25"/>
    <n v="0"/>
    <n v="302.5"/>
    <x v="0"/>
  </r>
  <r>
    <n v="1"/>
    <x v="0"/>
    <x v="0"/>
    <n v="110174"/>
    <s v="G9"/>
    <s v="Kućište HDD 2,5&quot;"/>
    <n v="10.16"/>
    <s v="KOM"/>
    <n v="1"/>
    <x v="468"/>
    <n v="131.25"/>
    <n v="0"/>
    <n v="52.5"/>
    <x v="0"/>
  </r>
  <r>
    <n v="1"/>
    <x v="0"/>
    <x v="0"/>
    <n v="110175"/>
    <s v="R2"/>
    <s v="Magnetni stalak Insize"/>
    <n v="10.16"/>
    <s v="KOM"/>
    <n v="1"/>
    <x v="469"/>
    <n v="798.75"/>
    <n v="0"/>
    <n v="319.5"/>
    <x v="0"/>
  </r>
  <r>
    <n v="1"/>
    <x v="0"/>
    <x v="0"/>
    <n v="110176"/>
    <s v="R2"/>
    <s v="Magnetni stalak Insize"/>
    <n v="10.16"/>
    <s v="KOM"/>
    <n v="1"/>
    <x v="469"/>
    <n v="798.75"/>
    <n v="0"/>
    <n v="319.5"/>
    <x v="0"/>
  </r>
  <r>
    <n v="1"/>
    <x v="0"/>
    <x v="0"/>
    <n v="110177"/>
    <s v="R2"/>
    <s v="Multimetar analogni"/>
    <s v="09.16"/>
    <s v="KOM"/>
    <n v="1"/>
    <x v="465"/>
    <n v="824.5"/>
    <n v="0"/>
    <n v="329.8"/>
    <x v="0"/>
  </r>
  <r>
    <n v="1"/>
    <x v="0"/>
    <x v="0"/>
    <n v="110178"/>
    <s v="R2"/>
    <s v="Senzor tlaka SDP610-500PA"/>
    <n v="10.16"/>
    <s v="KOM"/>
    <n v="1"/>
    <x v="470"/>
    <n v="409.07"/>
    <n v="0"/>
    <n v="163.62800000000001"/>
    <x v="0"/>
  </r>
  <r>
    <n v="1"/>
    <x v="0"/>
    <x v="0"/>
    <n v="110179"/>
    <s v="R2"/>
    <s v="Senzor tlaka SDP610-500PA"/>
    <n v="10.16"/>
    <s v="KOM"/>
    <n v="1"/>
    <x v="471"/>
    <n v="409.06"/>
    <n v="0"/>
    <n v="163.62400000000002"/>
    <x v="0"/>
  </r>
  <r>
    <n v="1"/>
    <x v="0"/>
    <x v="0"/>
    <n v="110183"/>
    <s v="G9"/>
    <s v="Vreća za spavanje"/>
    <n v="10.16"/>
    <s v="KOM"/>
    <n v="1"/>
    <x v="472"/>
    <n v="758"/>
    <n v="0"/>
    <n v="303.2"/>
    <x v="0"/>
  </r>
  <r>
    <n v="1"/>
    <x v="0"/>
    <x v="0"/>
    <n v="110184"/>
    <s v="R2"/>
    <s v="Vatrogasni aparat"/>
    <n v="10.16"/>
    <s v="KOM"/>
    <n v="1"/>
    <x v="473"/>
    <n v="937.83"/>
    <n v="0"/>
    <n v="375.13200000000006"/>
    <x v="0"/>
  </r>
  <r>
    <n v="1"/>
    <x v="0"/>
    <x v="0"/>
    <n v="110185"/>
    <s v="R2"/>
    <s v="Mjerač visine leta pirote"/>
    <n v="11.16"/>
    <s v="KOM"/>
    <n v="1"/>
    <x v="474"/>
    <n v="457.68"/>
    <n v="0"/>
    <n v="183.072"/>
    <x v="0"/>
  </r>
  <r>
    <n v="1"/>
    <x v="0"/>
    <x v="0"/>
    <n v="110186"/>
    <s v="G9"/>
    <s v="HDD 4TB"/>
    <n v="11.16"/>
    <s v="KOM"/>
    <n v="1"/>
    <x v="475"/>
    <n v="1118.98"/>
    <n v="0"/>
    <n v="447.59200000000004"/>
    <x v="0"/>
  </r>
  <r>
    <n v="1"/>
    <x v="0"/>
    <x v="0"/>
    <n v="110201"/>
    <s v="R2"/>
    <s v="HDD 1TB"/>
    <n v="11.16"/>
    <s v="KOM"/>
    <n v="1"/>
    <x v="476"/>
    <n v="568.75"/>
    <n v="0"/>
    <n v="227.5"/>
    <x v="0"/>
  </r>
  <r>
    <n v="1"/>
    <x v="0"/>
    <x v="0"/>
    <n v="110202"/>
    <s v="R2"/>
    <s v="Pila za željezo"/>
    <n v="11.16"/>
    <s v="KOM"/>
    <n v="1"/>
    <x v="477"/>
    <n v="1352"/>
    <n v="0"/>
    <n v="540.80000000000007"/>
    <x v="0"/>
  </r>
  <r>
    <n v="1"/>
    <x v="0"/>
    <x v="0"/>
    <n v="110205"/>
    <s v="05"/>
    <s v="Senzor brzine vrtnje"/>
    <n v="11.16"/>
    <s v="KOM"/>
    <n v="1"/>
    <x v="478"/>
    <n v="1093.75"/>
    <n v="0"/>
    <n v="437.5"/>
    <x v="0"/>
  </r>
  <r>
    <n v="1"/>
    <x v="0"/>
    <x v="0"/>
    <n v="110206"/>
    <s v="05"/>
    <s v="Mjerač protoka"/>
    <n v="11.16"/>
    <s v="KOM"/>
    <n v="1"/>
    <x v="479"/>
    <n v="653"/>
    <n v="0"/>
    <n v="261.2"/>
    <x v="0"/>
  </r>
  <r>
    <n v="1"/>
    <x v="0"/>
    <x v="0"/>
    <n v="110210"/>
    <s v="05"/>
    <s v="Docking station 2013"/>
    <n v="12.16"/>
    <s v="KOM"/>
    <n v="1"/>
    <x v="480"/>
    <n v="1202.5"/>
    <n v="0"/>
    <n v="481"/>
    <x v="0"/>
  </r>
  <r>
    <n v="1"/>
    <x v="0"/>
    <x v="0"/>
    <n v="110212"/>
    <s v="R2"/>
    <s v="Računalo mini Raspbery PI"/>
    <n v="11.16"/>
    <s v="KOM"/>
    <n v="1"/>
    <x v="481"/>
    <n v="840.63"/>
    <n v="0"/>
    <n v="336.25200000000001"/>
    <x v="0"/>
  </r>
  <r>
    <n v="1"/>
    <x v="0"/>
    <x v="0"/>
    <n v="110214"/>
    <s v="R2"/>
    <s v="Postolje za vagu"/>
    <n v="12.16"/>
    <s v="KOM"/>
    <n v="1"/>
    <x v="482"/>
    <n v="901.88"/>
    <n v="0"/>
    <n v="360.75200000000001"/>
    <x v="0"/>
  </r>
  <r>
    <n v="1"/>
    <x v="0"/>
    <x v="0"/>
    <n v="110221"/>
    <s v="R1"/>
    <s v="Kompas Suunto KB-14"/>
    <n v="12.16"/>
    <s v="KOM"/>
    <n v="1"/>
    <x v="483"/>
    <n v="1107.96"/>
    <n v="0"/>
    <n v="443.18400000000003"/>
    <x v="0"/>
  </r>
  <r>
    <n v="1"/>
    <x v="0"/>
    <x v="0"/>
    <n v="110222"/>
    <s v="05"/>
    <s v="Ormarić za prvu pomoć"/>
    <n v="12.16"/>
    <s v="KOM"/>
    <n v="1"/>
    <x v="466"/>
    <n v="451.8"/>
    <n v="0"/>
    <n v="180.72000000000003"/>
    <x v="0"/>
  </r>
  <r>
    <n v="1"/>
    <x v="0"/>
    <x v="0"/>
    <n v="110223"/>
    <s v="05"/>
    <s v="Ormarić za prvu pomoć"/>
    <n v="12.16"/>
    <s v="KOM"/>
    <n v="1"/>
    <x v="466"/>
    <n v="451.8"/>
    <n v="0"/>
    <n v="180.72000000000003"/>
    <x v="0"/>
  </r>
  <r>
    <n v="1"/>
    <x v="0"/>
    <x v="0"/>
    <n v="110224"/>
    <s v="05"/>
    <s v="Ormarić za prvu pomoć"/>
    <n v="12.16"/>
    <s v="KOM"/>
    <n v="1"/>
    <x v="466"/>
    <n v="451.8"/>
    <n v="0"/>
    <n v="180.72000000000003"/>
    <x v="0"/>
  </r>
  <r>
    <n v="1"/>
    <x v="0"/>
    <x v="0"/>
    <n v="110225"/>
    <s v="05"/>
    <s v="Ormarić za prvu pomoć"/>
    <n v="12.16"/>
    <s v="KOM"/>
    <n v="1"/>
    <x v="466"/>
    <n v="451.8"/>
    <n v="0"/>
    <n v="180.72000000000003"/>
    <x v="0"/>
  </r>
  <r>
    <n v="1"/>
    <x v="0"/>
    <x v="0"/>
    <n v="110229"/>
    <s v="R1"/>
    <s v="Disk tvrdi 2000.0GB"/>
    <s v="02.16"/>
    <s v="KOM"/>
    <n v="1"/>
    <x v="484"/>
    <n v="720.54"/>
    <n v="0"/>
    <n v="288.21600000000001"/>
    <x v="0"/>
  </r>
  <r>
    <n v="1"/>
    <x v="0"/>
    <x v="0"/>
    <n v="110239"/>
    <s v="R6"/>
    <s v="Mjer.ur.za mjerenje podat"/>
    <n v="12.16"/>
    <s v="KOM"/>
    <n v="1"/>
    <x v="485"/>
    <n v="2390"/>
    <n v="0"/>
    <n v="956"/>
    <x v="0"/>
  </r>
  <r>
    <n v="1"/>
    <x v="0"/>
    <x v="0"/>
    <n v="110242"/>
    <s v="R2"/>
    <s v="Punjač baterija 3,8"/>
    <s v="02.16"/>
    <s v="KOM"/>
    <n v="1"/>
    <x v="486"/>
    <n v="554.62"/>
    <n v="0"/>
    <n v="221.84800000000001"/>
    <x v="0"/>
  </r>
  <r>
    <n v="1"/>
    <x v="0"/>
    <x v="0"/>
    <n v="110243"/>
    <s v="R2"/>
    <s v="Plastifikator A4"/>
    <s v="02.16"/>
    <s v="KOM"/>
    <n v="1"/>
    <x v="487"/>
    <n v="663.2"/>
    <n v="0"/>
    <n v="265.28000000000003"/>
    <x v="0"/>
  </r>
  <r>
    <n v="1"/>
    <x v="1"/>
    <x v="1"/>
    <s v="G-1/0046"/>
    <s v="G1"/>
    <s v="STOLAC LAB. OKRUGLI"/>
    <s v="01.97"/>
    <s v="KOM"/>
    <n v="1"/>
    <x v="488"/>
    <n v="127.18"/>
    <n v="0"/>
    <n v="50.872000000000007"/>
    <x v="1"/>
  </r>
  <r>
    <n v="1"/>
    <x v="1"/>
    <x v="1"/>
    <s v="G-1/0057"/>
    <s v="G1"/>
    <s v="ORMAR DVOKRILNI DRVENI"/>
    <s v="01.97"/>
    <s v="KOM"/>
    <n v="1"/>
    <x v="489"/>
    <n v="546.51"/>
    <n v="0"/>
    <n v="218.60400000000001"/>
    <x v="1"/>
  </r>
  <r>
    <n v="1"/>
    <x v="1"/>
    <x v="1"/>
    <s v="G-1/0092"/>
    <s v="G1"/>
    <s v="ORMAR DVOKRILNI DRVENI"/>
    <s v="01.97"/>
    <s v="KOM"/>
    <n v="1"/>
    <x v="490"/>
    <n v="1695.7"/>
    <n v="0"/>
    <n v="678.28000000000009"/>
    <x v="1"/>
  </r>
  <r>
    <n v="1"/>
    <x v="1"/>
    <x v="1"/>
    <s v="G-1/0108"/>
    <s v="G1"/>
    <s v="ORMAR DVOKRILNI DRVENI"/>
    <s v="01.97"/>
    <s v="KOM"/>
    <n v="1"/>
    <x v="490"/>
    <n v="1695.7"/>
    <n v="0"/>
    <n v="678.28000000000009"/>
    <x v="1"/>
  </r>
  <r>
    <n v="1"/>
    <x v="1"/>
    <x v="1"/>
    <s v="G-1/0110"/>
    <s v="G1"/>
    <s v="ORMAR DVOKRILNI DRVENI"/>
    <s v="01.97"/>
    <s v="KOM"/>
    <n v="1"/>
    <x v="490"/>
    <n v="1695.7"/>
    <n v="0"/>
    <n v="678.28000000000009"/>
    <x v="1"/>
  </r>
  <r>
    <n v="1"/>
    <x v="1"/>
    <x v="1"/>
    <s v="G-1/0136"/>
    <s v="G1"/>
    <s v="STOLAC LAB. OKRUGLI"/>
    <s v="01.97"/>
    <s v="KOM"/>
    <n v="1"/>
    <x v="488"/>
    <n v="127.18"/>
    <n v="0"/>
    <n v="50.872000000000007"/>
    <x v="1"/>
  </r>
  <r>
    <n v="1"/>
    <x v="1"/>
    <x v="1"/>
    <s v="G-1/0137"/>
    <s v="G1"/>
    <s v="STOLAC LAB. OKRUGLI"/>
    <s v="01.97"/>
    <s v="KOM"/>
    <n v="1"/>
    <x v="488"/>
    <n v="127.18"/>
    <n v="0"/>
    <n v="50.872000000000007"/>
    <x v="1"/>
  </r>
  <r>
    <n v="1"/>
    <x v="1"/>
    <x v="1"/>
    <s v="G-1/0138"/>
    <s v="G1"/>
    <s v="STOLAC LAB. OKRUGLI"/>
    <s v="01.97"/>
    <s v="KOM"/>
    <n v="1"/>
    <x v="488"/>
    <n v="127.18"/>
    <n v="0"/>
    <n v="50.872000000000007"/>
    <x v="1"/>
  </r>
  <r>
    <n v="1"/>
    <x v="1"/>
    <x v="1"/>
    <s v="G-1/0151"/>
    <s v="G1"/>
    <s v="VITRINA SA STAK. VRATIMA"/>
    <s v="01.97"/>
    <s v="KOM"/>
    <n v="1"/>
    <x v="491"/>
    <n v="1599.61"/>
    <n v="0"/>
    <n v="639.84400000000005"/>
    <x v="1"/>
  </r>
  <r>
    <n v="1"/>
    <x v="1"/>
    <x v="1"/>
    <s v="G-1/0253"/>
    <s v="G1"/>
    <s v="STOLAC LAB. OKRUGLI"/>
    <s v="01.97"/>
    <s v="KOM"/>
    <n v="1"/>
    <x v="488"/>
    <n v="127.18"/>
    <n v="0"/>
    <n v="50.872000000000007"/>
    <x v="1"/>
  </r>
  <r>
    <n v="1"/>
    <x v="1"/>
    <x v="1"/>
    <s v="G-1/0276"/>
    <s v="G1"/>
    <s v="STOLICA DRVENA"/>
    <s v="01.97"/>
    <s v="KOM"/>
    <n v="1"/>
    <x v="492"/>
    <n v="124.15"/>
    <n v="0"/>
    <n v="49.660000000000004"/>
    <x v="1"/>
  </r>
  <r>
    <n v="1"/>
    <x v="1"/>
    <x v="1"/>
    <s v="G-1/0278"/>
    <s v="G1"/>
    <s v="STOLICA DRVENA (PROC. PF)"/>
    <s v="01.97"/>
    <s v="KOM"/>
    <n v="1"/>
    <x v="202"/>
    <n v="200"/>
    <n v="0"/>
    <n v="80"/>
    <x v="1"/>
  </r>
  <r>
    <n v="1"/>
    <x v="1"/>
    <x v="1"/>
    <s v="G-1/0288"/>
    <s v="G1"/>
    <s v="STOLIĆ (PROC)"/>
    <s v="01.97"/>
    <s v="KOM"/>
    <n v="1"/>
    <x v="493"/>
    <n v="522.79999999999995"/>
    <n v="0"/>
    <n v="209.12"/>
    <x v="1"/>
  </r>
  <r>
    <n v="1"/>
    <x v="1"/>
    <x v="1"/>
    <s v="G-1/0300"/>
    <s v="G1"/>
    <s v="ORMAR SA STAKL.VRAT.SOBA"/>
    <s v="01.97"/>
    <s v="KOM"/>
    <n v="1"/>
    <x v="494"/>
    <n v="2355.12"/>
    <n v="0"/>
    <n v="942.048"/>
    <x v="1"/>
  </r>
  <r>
    <n v="1"/>
    <x v="1"/>
    <x v="1"/>
    <s v="G-1/0305"/>
    <s v="G1"/>
    <s v="ORMARIĆ S LADICAMA POKRET"/>
    <s v="01.97"/>
    <s v="KOM"/>
    <n v="1"/>
    <x v="495"/>
    <n v="357.06"/>
    <n v="0"/>
    <n v="142.82400000000001"/>
    <x v="1"/>
  </r>
  <r>
    <n v="1"/>
    <x v="1"/>
    <x v="1"/>
    <s v="G-1/0306"/>
    <s v="G1"/>
    <s v="VITRINA S POLICAMA"/>
    <s v="01.97"/>
    <s v="KOM"/>
    <n v="1"/>
    <x v="496"/>
    <n v="2204.41"/>
    <n v="0"/>
    <n v="881.76400000000001"/>
    <x v="1"/>
  </r>
  <r>
    <n v="1"/>
    <x v="1"/>
    <x v="1"/>
    <s v="G-1/0324"/>
    <s v="G1"/>
    <s v="STOL CRNI inv.2000"/>
    <s v="01.97"/>
    <s v="KOM"/>
    <n v="1"/>
    <x v="497"/>
    <n v="423.92"/>
    <n v="0"/>
    <n v="169.56800000000001"/>
    <x v="1"/>
  </r>
  <r>
    <n v="1"/>
    <x v="1"/>
    <x v="1"/>
    <s v="G-1/0366"/>
    <s v="G1"/>
    <s v="STALAŽA PODNA S LADICOM"/>
    <s v="01.97"/>
    <s v="KOM"/>
    <n v="1"/>
    <x v="498"/>
    <n v="847.84"/>
    <n v="0"/>
    <n v="339.13600000000002"/>
    <x v="1"/>
  </r>
  <r>
    <n v="1"/>
    <x v="1"/>
    <x v="1"/>
    <s v="G-1/0401"/>
    <s v="G1"/>
    <s v="VITRINA SA STAK. VRATIMA"/>
    <s v="01.97"/>
    <s v="KOM"/>
    <n v="1"/>
    <x v="499"/>
    <n v="1848.33"/>
    <n v="0"/>
    <n v="739.33199999999999"/>
    <x v="1"/>
  </r>
  <r>
    <n v="1"/>
    <x v="1"/>
    <x v="1"/>
    <s v="G-1/0404"/>
    <s v="G1"/>
    <s v="STOL DRVENI MANJI"/>
    <s v="01.97"/>
    <s v="KOM"/>
    <n v="1"/>
    <x v="500"/>
    <n v="522.80999999999995"/>
    <n v="0"/>
    <n v="209.124"/>
    <x v="1"/>
  </r>
  <r>
    <n v="1"/>
    <x v="1"/>
    <x v="1"/>
    <s v="G-1/0425"/>
    <s v="G1"/>
    <s v="STOL DRVENI LADICAMA"/>
    <s v="01.97"/>
    <s v="KOM"/>
    <n v="1"/>
    <x v="501"/>
    <n v="401.29"/>
    <n v="0"/>
    <n v="160.51600000000002"/>
    <x v="1"/>
  </r>
  <r>
    <n v="1"/>
    <x v="1"/>
    <x v="1"/>
    <s v="G-1/0427"/>
    <s v="G1"/>
    <s v="STALAŽA DRVENA"/>
    <s v="01.97"/>
    <s v="KOM"/>
    <n v="1"/>
    <x v="502"/>
    <n v="847.86"/>
    <n v="0"/>
    <n v="339.14400000000001"/>
    <x v="1"/>
  </r>
  <r>
    <n v="1"/>
    <x v="1"/>
    <x v="1"/>
    <s v="G-1/0428"/>
    <s v="G1"/>
    <s v="POLICA DRVENA"/>
    <s v="01.97"/>
    <s v="KOM"/>
    <n v="1"/>
    <x v="498"/>
    <n v="847.84"/>
    <n v="0"/>
    <n v="339.13600000000002"/>
    <x v="1"/>
  </r>
  <r>
    <n v="1"/>
    <x v="1"/>
    <x v="1"/>
    <s v="G-1/0433"/>
    <s v="G1"/>
    <s v="STOLAC LAB. OKRUGLI"/>
    <s v="01.97"/>
    <s v="KOM"/>
    <n v="1"/>
    <x v="488"/>
    <n v="127.18"/>
    <n v="0"/>
    <n v="50.872000000000007"/>
    <x v="1"/>
  </r>
  <r>
    <n v="1"/>
    <x v="1"/>
    <x v="1"/>
    <s v="G-1/0449"/>
    <s v="G1"/>
    <s v="STOL S ORMAR. ZA MIKROSK."/>
    <s v="01.97"/>
    <s v="KOM"/>
    <n v="1"/>
    <x v="503"/>
    <n v="961"/>
    <n v="0"/>
    <n v="384.40000000000003"/>
    <x v="1"/>
  </r>
  <r>
    <n v="1"/>
    <x v="1"/>
    <x v="1"/>
    <s v="G-1/0454"/>
    <s v="G1"/>
    <s v="STOLIAC ŠKOLSKI DRVENI"/>
    <s v="01.97"/>
    <s v="KOM"/>
    <n v="1"/>
    <x v="504"/>
    <n v="214.74"/>
    <n v="0"/>
    <n v="85.896000000000015"/>
    <x v="1"/>
  </r>
  <r>
    <n v="1"/>
    <x v="1"/>
    <x v="1"/>
    <s v="G-1/0457"/>
    <s v="G1"/>
    <s v="STOLAC ŠKOLSKI DRVENI"/>
    <s v="01.97"/>
    <s v="KOM"/>
    <n v="1"/>
    <x v="504"/>
    <n v="214.74"/>
    <n v="0"/>
    <n v="85.896000000000015"/>
    <x v="1"/>
  </r>
  <r>
    <n v="1"/>
    <x v="1"/>
    <x v="1"/>
    <s v="G-1/0458"/>
    <s v="G1"/>
    <s v="STOLAC LAB. OKRUGLI"/>
    <s v="01.97"/>
    <s v="KOM"/>
    <n v="1"/>
    <x v="488"/>
    <n v="127.18"/>
    <n v="0"/>
    <n v="50.872000000000007"/>
    <x v="1"/>
  </r>
  <r>
    <n v="1"/>
    <x v="1"/>
    <x v="1"/>
    <s v="G-1/0491"/>
    <s v="G1"/>
    <s v="STOLAC UREDS. TAP. NA KOT"/>
    <s v="01.97"/>
    <s v="KOM"/>
    <n v="1"/>
    <x v="505"/>
    <n v="1410.62"/>
    <n v="0"/>
    <n v="564.24799999999993"/>
    <x v="1"/>
  </r>
  <r>
    <n v="1"/>
    <x v="1"/>
    <x v="1"/>
    <s v="G-1/0496"/>
    <s v="G1"/>
    <s v="STOLAC LAB. OKRUGLI"/>
    <s v="01.97"/>
    <s v="KOM"/>
    <n v="1"/>
    <x v="488"/>
    <n v="127.18"/>
    <n v="0"/>
    <n v="50.872000000000007"/>
    <x v="1"/>
  </r>
  <r>
    <n v="1"/>
    <x v="1"/>
    <x v="1"/>
    <s v="G-1/0502"/>
    <s v="G1"/>
    <s v="STOLAC DRVENI ŠKOLSKI"/>
    <s v="01.97"/>
    <s v="KOM"/>
    <n v="1"/>
    <x v="504"/>
    <n v="214.74"/>
    <n v="0"/>
    <n v="85.896000000000015"/>
    <x v="1"/>
  </r>
  <r>
    <n v="1"/>
    <x v="1"/>
    <x v="1"/>
    <s v="G-1/0506"/>
    <s v="G1"/>
    <s v="STOLAC DRVENI (PROC. PF)"/>
    <s v="01.97"/>
    <s v="KOM"/>
    <n v="1"/>
    <x v="202"/>
    <n v="200"/>
    <n v="0"/>
    <n v="80"/>
    <x v="1"/>
  </r>
  <r>
    <n v="1"/>
    <x v="1"/>
    <x v="1"/>
    <s v="G-1/0510"/>
    <s v="G1"/>
    <s v="STOLAC DRVENI (PROC. PF)"/>
    <s v="01.97"/>
    <s v="KOM"/>
    <n v="1"/>
    <x v="202"/>
    <n v="200"/>
    <n v="0"/>
    <n v="80"/>
    <x v="1"/>
  </r>
  <r>
    <n v="1"/>
    <x v="1"/>
    <x v="1"/>
    <s v="G-1/0552"/>
    <s v="G1"/>
    <s v="STOLICA DRVENA ŠKOLSKA"/>
    <s v="01.97"/>
    <s v="KOM"/>
    <n v="1"/>
    <x v="504"/>
    <n v="214.74"/>
    <n v="0"/>
    <n v="85.896000000000015"/>
    <x v="1"/>
  </r>
  <r>
    <n v="1"/>
    <x v="1"/>
    <x v="1"/>
    <s v="G-1/0556"/>
    <s v="G1"/>
    <s v="STOLAC DRVENI ŠKOLSKI"/>
    <s v="01.97"/>
    <s v="KOM"/>
    <n v="1"/>
    <x v="504"/>
    <n v="214.74"/>
    <n v="0"/>
    <n v="85.896000000000015"/>
    <x v="1"/>
  </r>
  <r>
    <n v="1"/>
    <x v="1"/>
    <x v="1"/>
    <s v="G-1/0593"/>
    <s v="G1"/>
    <s v="STOLAC LAB. OKRUGLI"/>
    <s v="01.97"/>
    <s v="KOM"/>
    <n v="1"/>
    <x v="488"/>
    <n v="127.18"/>
    <n v="0"/>
    <n v="50.872000000000007"/>
    <x v="1"/>
  </r>
  <r>
    <n v="1"/>
    <x v="1"/>
    <x v="1"/>
    <s v="G-1/0595"/>
    <s v="G1"/>
    <s v="STOLAC LAB. OKRUGLI"/>
    <s v="01.97"/>
    <s v="KOM"/>
    <n v="1"/>
    <x v="488"/>
    <n v="127.18"/>
    <n v="0"/>
    <n v="50.872000000000007"/>
    <x v="1"/>
  </r>
  <r>
    <n v="1"/>
    <x v="1"/>
    <x v="1"/>
    <s v="G-1/0700"/>
    <s v="G1"/>
    <s v="STOLICA ŠKOLSKA DRVENA"/>
    <s v="01.97"/>
    <s v="KOM"/>
    <n v="1"/>
    <x v="504"/>
    <n v="214.74"/>
    <n v="0"/>
    <n v="85.896000000000015"/>
    <x v="1"/>
  </r>
  <r>
    <n v="1"/>
    <x v="1"/>
    <x v="1"/>
    <s v="G-1/0703"/>
    <s v="G1"/>
    <s v="STOLICA ŠKOLSKA DRVENA"/>
    <s v="01.97"/>
    <s v="KOM"/>
    <n v="1"/>
    <x v="504"/>
    <n v="214.74"/>
    <n v="0"/>
    <n v="85.896000000000015"/>
    <x v="1"/>
  </r>
  <r>
    <n v="1"/>
    <x v="1"/>
    <x v="1"/>
    <s v="G-1/0705"/>
    <s v="G1"/>
    <s v="STOLICA ŠKOLSKA DRVENA"/>
    <s v="01.97"/>
    <s v="KOM"/>
    <n v="1"/>
    <x v="504"/>
    <n v="214.74"/>
    <n v="0"/>
    <n v="85.896000000000015"/>
    <x v="1"/>
  </r>
  <r>
    <n v="1"/>
    <x v="1"/>
    <x v="1"/>
    <s v="G-1/0706"/>
    <s v="G1"/>
    <s v="STOLICA ŠKOLSKA DRVENA"/>
    <s v="01.97"/>
    <s v="KOM"/>
    <n v="1"/>
    <x v="504"/>
    <n v="214.74"/>
    <n v="0"/>
    <n v="85.896000000000015"/>
    <x v="1"/>
  </r>
  <r>
    <n v="1"/>
    <x v="1"/>
    <x v="1"/>
    <s v="G-1/0708"/>
    <s v="G1"/>
    <s v="STOLICA ŠKOLSKA DRVENA"/>
    <s v="01.97"/>
    <s v="KOM"/>
    <n v="1"/>
    <x v="504"/>
    <n v="214.74"/>
    <n v="0"/>
    <n v="85.896000000000015"/>
    <x v="1"/>
  </r>
  <r>
    <n v="1"/>
    <x v="1"/>
    <x v="1"/>
    <s v="G-1/0710"/>
    <s v="G1"/>
    <s v="STOLICA ŠKOLSKA DRVENA"/>
    <s v="01.97"/>
    <s v="KOM"/>
    <n v="1"/>
    <x v="504"/>
    <n v="214.74"/>
    <n v="0"/>
    <n v="85.896000000000015"/>
    <x v="1"/>
  </r>
  <r>
    <n v="1"/>
    <x v="1"/>
    <x v="1"/>
    <s v="G-1/0721"/>
    <s v="G1"/>
    <s v="STOLAC LAB. OKRUGLI"/>
    <s v="01.97"/>
    <s v="KOM"/>
    <n v="1"/>
    <x v="488"/>
    <n v="127.18"/>
    <n v="0"/>
    <n v="50.872000000000007"/>
    <x v="1"/>
  </r>
  <r>
    <n v="1"/>
    <x v="1"/>
    <x v="1"/>
    <s v="G-1/0765"/>
    <s v="G1"/>
    <s v="STOLAC ŠKOLSKI S NASLONOM"/>
    <s v="01.97"/>
    <s v="KOM"/>
    <n v="1"/>
    <x v="488"/>
    <n v="127.18"/>
    <n v="0"/>
    <n v="50.872000000000007"/>
    <x v="1"/>
  </r>
  <r>
    <n v="1"/>
    <x v="1"/>
    <x v="1"/>
    <s v="G-1/0784"/>
    <s v="G1"/>
    <s v="STOL DRVENI (ZA RAZ. KAM)"/>
    <s v="01.97"/>
    <s v="KOM"/>
    <n v="1"/>
    <x v="506"/>
    <n v="551.11"/>
    <n v="0"/>
    <n v="220.44400000000002"/>
    <x v="1"/>
  </r>
  <r>
    <n v="1"/>
    <x v="1"/>
    <x v="1"/>
    <s v="G-1/0791"/>
    <s v="G1"/>
    <s v="STOLAC LAB. OKRUGLI"/>
    <s v="01.97"/>
    <s v="KOM"/>
    <n v="1"/>
    <x v="488"/>
    <n v="127.18"/>
    <n v="0"/>
    <n v="50.872000000000007"/>
    <x v="1"/>
  </r>
  <r>
    <n v="1"/>
    <x v="1"/>
    <x v="1"/>
    <s v="G-1/1044"/>
    <s v="G1"/>
    <s v="STOL RADNI SA POLICOM"/>
    <s v="09.09"/>
    <s v="KOM"/>
    <n v="1"/>
    <x v="507"/>
    <n v="1354.37"/>
    <n v="140.08000000000001"/>
    <n v="597.78000000000009"/>
    <x v="1"/>
  </r>
  <r>
    <n v="1"/>
    <x v="1"/>
    <x v="1"/>
    <s v="G-1/1045"/>
    <s v="G1"/>
    <s v="STOL RADNI SA POLICOM"/>
    <s v="09.09"/>
    <s v="KOM"/>
    <n v="1"/>
    <x v="507"/>
    <n v="1354.37"/>
    <n v="140.08000000000001"/>
    <n v="597.78000000000009"/>
    <x v="1"/>
  </r>
  <r>
    <n v="1"/>
    <x v="1"/>
    <x v="1"/>
    <s v="G-1/1052"/>
    <s v="G1"/>
    <s v="STOL RADNI SA POLICOM"/>
    <s v="09.09"/>
    <s v="KOM"/>
    <n v="1"/>
    <x v="507"/>
    <n v="1354.37"/>
    <n v="140.08000000000001"/>
    <n v="597.78000000000009"/>
    <x v="1"/>
  </r>
  <r>
    <n v="1"/>
    <x v="1"/>
    <x v="1"/>
    <s v="G-1/1057"/>
    <s v="G1"/>
    <s v="STOL RADNI S POLICOM"/>
    <s v="09.09"/>
    <s v="KOM"/>
    <n v="1"/>
    <x v="507"/>
    <n v="1354.37"/>
    <n v="140.08000000000001"/>
    <n v="597.78000000000009"/>
    <x v="1"/>
  </r>
  <r>
    <n v="1"/>
    <x v="1"/>
    <x v="1"/>
    <s v="G-1/1073"/>
    <s v="G1"/>
    <s v="STOLAC UREDSKI"/>
    <s v="09.11"/>
    <s v="KOM"/>
    <n v="1"/>
    <x v="7"/>
    <n v="261.87"/>
    <n v="137.13"/>
    <n v="159.60000000000002"/>
    <x v="1"/>
  </r>
  <r>
    <n v="1"/>
    <x v="1"/>
    <x v="1"/>
    <s v="G-1/1096"/>
    <s v="G1"/>
    <s v="POLICA VISEĆA 80x80x35"/>
    <n v="12.11"/>
    <s v="KOM"/>
    <n v="1"/>
    <x v="508"/>
    <n v="492"/>
    <n v="295.2"/>
    <n v="314.88000000000005"/>
    <x v="1"/>
  </r>
  <r>
    <n v="1"/>
    <x v="1"/>
    <x v="1"/>
    <s v="G-9/0030"/>
    <s v="05"/>
    <s v="ORMAR ZA KNJIGE I ARHIVU"/>
    <s v="01.97"/>
    <s v="KOM"/>
    <n v="1"/>
    <x v="509"/>
    <n v="1130.46"/>
    <n v="0"/>
    <n v="452.18400000000003"/>
    <x v="1"/>
  </r>
  <r>
    <n v="1"/>
    <x v="1"/>
    <x v="1"/>
    <s v="G-9/0378"/>
    <s v="G9"/>
    <s v="STOLICE N46 SA NASLONOM"/>
    <s v="01.97"/>
    <s v="KOM"/>
    <n v="1"/>
    <x v="510"/>
    <n v="226.25"/>
    <n v="0"/>
    <n v="90.5"/>
    <x v="1"/>
  </r>
  <r>
    <n v="1"/>
    <x v="1"/>
    <x v="1"/>
    <s v="G-9/0613"/>
    <s v="G9"/>
    <s v="VJEŠALICA SAMOSTOJEĆA"/>
    <n v="11.97"/>
    <s v="KOM"/>
    <n v="1"/>
    <x v="511"/>
    <n v="354"/>
    <n v="0"/>
    <n v="141.6"/>
    <x v="1"/>
  </r>
  <r>
    <n v="1"/>
    <x v="1"/>
    <x v="1"/>
    <s v="G-9/1019"/>
    <s v="G9"/>
    <s v="STOLAC KONFER. CRNI"/>
    <s v="05.07"/>
    <s v="KOM"/>
    <n v="1"/>
    <x v="512"/>
    <n v="178.22"/>
    <n v="0"/>
    <n v="71.287999999999997"/>
    <x v="1"/>
  </r>
  <r>
    <n v="1"/>
    <x v="1"/>
    <x v="1"/>
    <s v="G-9/1024"/>
    <s v="G9"/>
    <s v="STOLAC KONFER. CRNI"/>
    <s v="05.07"/>
    <s v="KOM"/>
    <n v="1"/>
    <x v="513"/>
    <n v="178.21"/>
    <n v="0"/>
    <n v="71.284000000000006"/>
    <x v="1"/>
  </r>
  <r>
    <n v="1"/>
    <x v="1"/>
    <x v="1"/>
    <s v="G-9/1203"/>
    <s v="G9"/>
    <s v="STOL 80x75x75"/>
    <n v="11.1"/>
    <s v="KOM"/>
    <n v="1"/>
    <x v="514"/>
    <n v="554.91999999999996"/>
    <n v="174.88"/>
    <n v="291.92"/>
    <x v="1"/>
  </r>
  <r>
    <n v="1"/>
    <x v="1"/>
    <x v="1"/>
    <s v="G-9/1205"/>
    <s v="G9"/>
    <s v="STOL 80x75x75"/>
    <n v="11.1"/>
    <s v="KOM"/>
    <n v="1"/>
    <x v="514"/>
    <n v="554.91999999999996"/>
    <n v="174.88"/>
    <n v="291.92"/>
    <x v="1"/>
  </r>
  <r>
    <n v="1"/>
    <x v="1"/>
    <x v="1"/>
    <s v="RC/0001"/>
    <s v="RC"/>
    <s v="ORMAR DRVENI"/>
    <s v="01.97"/>
    <s v="KOM"/>
    <n v="1"/>
    <x v="515"/>
    <n v="678.21"/>
    <n v="0"/>
    <n v="271.28400000000005"/>
    <x v="1"/>
  </r>
  <r>
    <n v="1"/>
    <x v="1"/>
    <x v="1"/>
    <s v="RC/0002"/>
    <s v="RC"/>
    <s v="ORMAR GARDEROBNI (IZ RZ)"/>
    <s v="01.97"/>
    <s v="KOM"/>
    <n v="1"/>
    <x v="516"/>
    <n v="509.77"/>
    <n v="0"/>
    <n v="203.90800000000002"/>
    <x v="1"/>
  </r>
  <r>
    <n v="1"/>
    <x v="1"/>
    <x v="1"/>
    <s v="RC/0003"/>
    <s v="RC"/>
    <s v="ORMAR METALNI ZELENI"/>
    <s v="01.97"/>
    <s v="KOM"/>
    <n v="1"/>
    <x v="517"/>
    <n v="1053.48"/>
    <n v="0"/>
    <n v="421.39200000000005"/>
    <x v="1"/>
  </r>
  <r>
    <n v="1"/>
    <x v="1"/>
    <x v="1"/>
    <s v="RC/0004"/>
    <s v="RC"/>
    <s v="ORMAR METALNI ZELENI"/>
    <s v="01.97"/>
    <s v="KOM"/>
    <n v="1"/>
    <x v="517"/>
    <n v="1053.48"/>
    <n v="0"/>
    <n v="421.39200000000005"/>
    <x v="1"/>
  </r>
  <r>
    <n v="1"/>
    <x v="1"/>
    <x v="1"/>
    <s v="RC/0009"/>
    <s v="05"/>
    <s v="KLUPA ŠKOLSKA"/>
    <s v="01.97"/>
    <s v="KOM"/>
    <n v="1"/>
    <x v="518"/>
    <n v="455.34"/>
    <n v="0"/>
    <n v="182.136"/>
    <x v="1"/>
  </r>
  <r>
    <n v="1"/>
    <x v="1"/>
    <x v="1"/>
    <s v="RC/0010"/>
    <s v="05"/>
    <s v="KLUPA ŠKOLSKA"/>
    <s v="01.97"/>
    <s v="KOM"/>
    <n v="1"/>
    <x v="518"/>
    <n v="455.34"/>
    <n v="0"/>
    <n v="182.136"/>
    <x v="1"/>
  </r>
  <r>
    <n v="1"/>
    <x v="1"/>
    <x v="1"/>
    <s v="RC/0011"/>
    <s v="05"/>
    <s v="KLUPA ŠKOLSKA"/>
    <s v="01.97"/>
    <s v="KOM"/>
    <n v="1"/>
    <x v="518"/>
    <n v="455.34"/>
    <n v="0"/>
    <n v="182.136"/>
    <x v="1"/>
  </r>
  <r>
    <n v="1"/>
    <x v="1"/>
    <x v="1"/>
    <s v="RC/0012"/>
    <s v="05"/>
    <s v="KLUPA ŠKOLSKA"/>
    <s v="01.97"/>
    <s v="KOM"/>
    <n v="1"/>
    <x v="518"/>
    <n v="455.34"/>
    <n v="0"/>
    <n v="182.136"/>
    <x v="1"/>
  </r>
  <r>
    <n v="1"/>
    <x v="1"/>
    <x v="1"/>
    <s v="RC/0013"/>
    <s v="05"/>
    <s v="KLUPA ŠKOLSKA"/>
    <s v="01.97"/>
    <s v="KOM"/>
    <n v="1"/>
    <x v="518"/>
    <n v="455.34"/>
    <n v="0"/>
    <n v="182.136"/>
    <x v="1"/>
  </r>
  <r>
    <n v="1"/>
    <x v="1"/>
    <x v="1"/>
    <s v="RC/0014"/>
    <s v="05"/>
    <s v="KLUPA ŠKOLSKA"/>
    <s v="01.97"/>
    <s v="KOM"/>
    <n v="1"/>
    <x v="518"/>
    <n v="455.34"/>
    <n v="0"/>
    <n v="182.136"/>
    <x v="1"/>
  </r>
  <r>
    <n v="1"/>
    <x v="1"/>
    <x v="1"/>
    <s v="RC/0015"/>
    <s v="05"/>
    <s v="KLUPA ŠKOLSKA"/>
    <s v="01.97"/>
    <s v="KOM"/>
    <n v="1"/>
    <x v="518"/>
    <n v="455.34"/>
    <n v="0"/>
    <n v="182.136"/>
    <x v="1"/>
  </r>
  <r>
    <n v="1"/>
    <x v="1"/>
    <x v="1"/>
    <s v="RC/0016"/>
    <s v="05"/>
    <s v="KLUPA ŠKOLSKA"/>
    <s v="01.97"/>
    <s v="KOM"/>
    <n v="1"/>
    <x v="518"/>
    <n v="455.34"/>
    <n v="0"/>
    <n v="182.136"/>
    <x v="1"/>
  </r>
  <r>
    <n v="1"/>
    <x v="1"/>
    <x v="1"/>
    <s v="RC/0017"/>
    <s v="05"/>
    <s v="KLUPA ŠKOLSKA"/>
    <s v="01.97"/>
    <s v="KOM"/>
    <n v="1"/>
    <x v="518"/>
    <n v="455.34"/>
    <n v="0"/>
    <n v="182.136"/>
    <x v="1"/>
  </r>
  <r>
    <n v="1"/>
    <x v="1"/>
    <x v="1"/>
    <s v="RC/0018"/>
    <s v="05"/>
    <s v="KLUPA ŠKOLSKA"/>
    <s v="01.97"/>
    <s v="KOM"/>
    <n v="1"/>
    <x v="518"/>
    <n v="455.34"/>
    <n v="0"/>
    <n v="182.136"/>
    <x v="1"/>
  </r>
  <r>
    <n v="1"/>
    <x v="1"/>
    <x v="1"/>
    <s v="RC/0019"/>
    <s v="05"/>
    <s v="KLUPA ŠKOLSKA"/>
    <s v="01.97"/>
    <s v="KOM"/>
    <n v="1"/>
    <x v="518"/>
    <n v="455.34"/>
    <n v="0"/>
    <n v="182.136"/>
    <x v="1"/>
  </r>
  <r>
    <n v="1"/>
    <x v="1"/>
    <x v="1"/>
    <s v="RC/0021"/>
    <s v="05"/>
    <s v="STOLICA SA NASLONOM"/>
    <s v="01.97"/>
    <s v="KOM"/>
    <n v="1"/>
    <x v="519"/>
    <n v="114.64"/>
    <n v="0"/>
    <n v="45.856000000000002"/>
    <x v="1"/>
  </r>
  <r>
    <n v="1"/>
    <x v="1"/>
    <x v="1"/>
    <s v="RC/0022"/>
    <s v="RC"/>
    <s v="STOLICA SA NASLONOM"/>
    <s v="01.97"/>
    <s v="KOM"/>
    <n v="1"/>
    <x v="519"/>
    <n v="114.64"/>
    <n v="0"/>
    <n v="45.856000000000002"/>
    <x v="1"/>
  </r>
  <r>
    <n v="1"/>
    <x v="1"/>
    <x v="1"/>
    <s v="RC/0023"/>
    <s v="RC"/>
    <s v="STOLICA SA NASLONOM"/>
    <s v="01.97"/>
    <s v="KOM"/>
    <n v="1"/>
    <x v="519"/>
    <n v="114.64"/>
    <n v="0"/>
    <n v="45.856000000000002"/>
    <x v="1"/>
  </r>
  <r>
    <n v="1"/>
    <x v="1"/>
    <x v="1"/>
    <s v="RC/0024"/>
    <s v="RC"/>
    <s v="STOLICA SA NASLONOM"/>
    <s v="01.97"/>
    <s v="KOM"/>
    <n v="1"/>
    <x v="519"/>
    <n v="114.64"/>
    <n v="0"/>
    <n v="45.856000000000002"/>
    <x v="1"/>
  </r>
  <r>
    <n v="1"/>
    <x v="1"/>
    <x v="1"/>
    <s v="RC/0025"/>
    <s v="RC"/>
    <s v="STOLICA SA NASLONOM"/>
    <s v="01.97"/>
    <s v="KOM"/>
    <n v="1"/>
    <x v="519"/>
    <n v="114.64"/>
    <n v="0"/>
    <n v="45.856000000000002"/>
    <x v="1"/>
  </r>
  <r>
    <n v="1"/>
    <x v="1"/>
    <x v="1"/>
    <s v="RC/0026"/>
    <s v="RC"/>
    <s v="STOLICA SA NASLONOM"/>
    <s v="01.97"/>
    <s v="KOM"/>
    <n v="1"/>
    <x v="519"/>
    <n v="114.64"/>
    <n v="0"/>
    <n v="45.856000000000002"/>
    <x v="1"/>
  </r>
  <r>
    <n v="1"/>
    <x v="1"/>
    <x v="1"/>
    <s v="RC/0027"/>
    <s v="RC"/>
    <s v="STOLICA SA NASLONOM"/>
    <s v="01.97"/>
    <s v="KOM"/>
    <n v="1"/>
    <x v="519"/>
    <n v="114.64"/>
    <n v="0"/>
    <n v="45.856000000000002"/>
    <x v="1"/>
  </r>
  <r>
    <n v="1"/>
    <x v="1"/>
    <x v="1"/>
    <s v="RC/0028"/>
    <s v="RC"/>
    <s v="STOLICA SA NASLONOM"/>
    <s v="01.97"/>
    <s v="KOM"/>
    <n v="1"/>
    <x v="519"/>
    <n v="114.64"/>
    <n v="0"/>
    <n v="45.856000000000002"/>
    <x v="1"/>
  </r>
  <r>
    <n v="1"/>
    <x v="1"/>
    <x v="1"/>
    <s v="RC/0030"/>
    <s v="RC"/>
    <s v="STOLICA SA NASLONOM"/>
    <s v="01.97"/>
    <s v="KOM"/>
    <n v="1"/>
    <x v="519"/>
    <n v="114.64"/>
    <n v="0"/>
    <n v="45.856000000000002"/>
    <x v="1"/>
  </r>
  <r>
    <n v="1"/>
    <x v="1"/>
    <x v="1"/>
    <s v="RC/0031"/>
    <s v="RC"/>
    <s v="STOLICA SA NASLONOM"/>
    <s v="01.97"/>
    <s v="KOM"/>
    <n v="1"/>
    <x v="519"/>
    <n v="114.64"/>
    <n v="0"/>
    <n v="45.856000000000002"/>
    <x v="1"/>
  </r>
  <r>
    <n v="1"/>
    <x v="1"/>
    <x v="1"/>
    <s v="RC/0032"/>
    <s v="RC"/>
    <s v="STOLICA SA NASLONOM"/>
    <s v="01.97"/>
    <s v="KOM"/>
    <n v="1"/>
    <x v="519"/>
    <n v="114.64"/>
    <n v="0"/>
    <n v="45.856000000000002"/>
    <x v="1"/>
  </r>
  <r>
    <n v="1"/>
    <x v="1"/>
    <x v="1"/>
    <s v="RC/0033"/>
    <s v="RC"/>
    <s v="STOLICA SA NASLONOM"/>
    <s v="01.97"/>
    <s v="KOM"/>
    <n v="1"/>
    <x v="519"/>
    <n v="114.64"/>
    <n v="0"/>
    <n v="45.856000000000002"/>
    <x v="1"/>
  </r>
  <r>
    <n v="1"/>
    <x v="1"/>
    <x v="1"/>
    <s v="RC/0034"/>
    <s v="RC"/>
    <s v="STOLICA SA NASLONOM"/>
    <s v="01.97"/>
    <s v="KOM"/>
    <n v="1"/>
    <x v="519"/>
    <n v="114.64"/>
    <n v="0"/>
    <n v="45.856000000000002"/>
    <x v="1"/>
  </r>
  <r>
    <n v="1"/>
    <x v="1"/>
    <x v="1"/>
    <s v="RC/0035"/>
    <s v="RC"/>
    <s v="STOLICA SA NASLONOM"/>
    <s v="01.97"/>
    <s v="KOM"/>
    <n v="1"/>
    <x v="519"/>
    <n v="114.64"/>
    <n v="0"/>
    <n v="45.856000000000002"/>
    <x v="1"/>
  </r>
  <r>
    <n v="1"/>
    <x v="1"/>
    <x v="1"/>
    <s v="RC/0036"/>
    <s v="RC"/>
    <s v="STOLICA SA NASLONOM"/>
    <s v="01.97"/>
    <s v="KOM"/>
    <n v="1"/>
    <x v="519"/>
    <n v="114.64"/>
    <n v="0"/>
    <n v="45.856000000000002"/>
    <x v="1"/>
  </r>
  <r>
    <n v="1"/>
    <x v="1"/>
    <x v="1"/>
    <s v="RC/0037"/>
    <s v="RC"/>
    <s v="STOLICA SA NASLONOM"/>
    <s v="01.97"/>
    <s v="KOM"/>
    <n v="1"/>
    <x v="519"/>
    <n v="114.64"/>
    <n v="0"/>
    <n v="45.856000000000002"/>
    <x v="1"/>
  </r>
  <r>
    <n v="1"/>
    <x v="1"/>
    <x v="1"/>
    <s v="RC/0038"/>
    <s v="RC"/>
    <s v="STOLICA SA NASLONOM"/>
    <s v="01.97"/>
    <s v="KOM"/>
    <n v="1"/>
    <x v="519"/>
    <n v="114.64"/>
    <n v="0"/>
    <n v="45.856000000000002"/>
    <x v="1"/>
  </r>
  <r>
    <n v="1"/>
    <x v="1"/>
    <x v="1"/>
    <s v="RC/0039"/>
    <s v="RC"/>
    <s v="STOLICA SA NASLONOM"/>
    <s v="01.97"/>
    <s v="KOM"/>
    <n v="1"/>
    <x v="519"/>
    <n v="114.64"/>
    <n v="0"/>
    <n v="45.856000000000002"/>
    <x v="1"/>
  </r>
  <r>
    <n v="1"/>
    <x v="1"/>
    <x v="1"/>
    <s v="RC/0040"/>
    <s v="RC"/>
    <s v="STOLICA SA NASLONOM"/>
    <s v="01.97"/>
    <s v="KOM"/>
    <n v="1"/>
    <x v="519"/>
    <n v="114.64"/>
    <n v="0"/>
    <n v="45.856000000000002"/>
    <x v="1"/>
  </r>
  <r>
    <n v="1"/>
    <x v="1"/>
    <x v="1"/>
    <s v="RC/0041"/>
    <s v="RC"/>
    <s v="STOLICA SA NASLONOM"/>
    <s v="01.97"/>
    <s v="KOM"/>
    <n v="1"/>
    <x v="519"/>
    <n v="114.64"/>
    <n v="0"/>
    <n v="45.856000000000002"/>
    <x v="1"/>
  </r>
  <r>
    <n v="1"/>
    <x v="1"/>
    <x v="1"/>
    <s v="RC/0047"/>
    <s v="RC"/>
    <s v="STOL METALNI"/>
    <s v="01.97"/>
    <s v="KOM"/>
    <n v="1"/>
    <x v="520"/>
    <n v="141.34"/>
    <n v="0"/>
    <n v="56.536000000000001"/>
    <x v="1"/>
  </r>
  <r>
    <n v="1"/>
    <x v="1"/>
    <x v="1"/>
    <s v="RC/0048"/>
    <s v="RC"/>
    <s v="STOL METALNI"/>
    <s v="01.97"/>
    <s v="KOM"/>
    <n v="1"/>
    <x v="520"/>
    <n v="141.34"/>
    <n v="0"/>
    <n v="56.536000000000001"/>
    <x v="1"/>
  </r>
  <r>
    <n v="1"/>
    <x v="1"/>
    <x v="1"/>
    <s v="RC/0050"/>
    <s v="RC"/>
    <s v="ORMAR METALNI ZELENI"/>
    <s v="01.97"/>
    <s v="KOM"/>
    <n v="1"/>
    <x v="517"/>
    <n v="1053.48"/>
    <n v="0"/>
    <n v="421.39200000000005"/>
    <x v="1"/>
  </r>
  <r>
    <n v="1"/>
    <x v="1"/>
    <x v="1"/>
    <s v="R-2/0121"/>
    <s v="R2"/>
    <s v="VJEŠALICA STOJEĆA"/>
    <s v="01.97"/>
    <s v="KOM"/>
    <n v="1"/>
    <x v="521"/>
    <n v="28.27"/>
    <n v="0"/>
    <n v="11.308"/>
    <x v="1"/>
  </r>
  <r>
    <n v="1"/>
    <x v="1"/>
    <x v="1"/>
    <s v="R-2/0166"/>
    <s v="R2"/>
    <s v="STOLICA BEZ NASLONA"/>
    <s v="01.97"/>
    <s v="KOM"/>
    <n v="1"/>
    <x v="522"/>
    <n v="70.7"/>
    <n v="0"/>
    <n v="28.28"/>
    <x v="1"/>
  </r>
  <r>
    <n v="1"/>
    <x v="1"/>
    <x v="1"/>
    <s v="R-2/0207"/>
    <s v="R2"/>
    <s v="STOL RADNI"/>
    <s v="01.97"/>
    <s v="KOM"/>
    <n v="1"/>
    <x v="523"/>
    <n v="2181.87"/>
    <n v="0"/>
    <n v="872.74800000000005"/>
    <x v="1"/>
  </r>
  <r>
    <n v="1"/>
    <x v="1"/>
    <x v="1"/>
    <s v="R-2/0208"/>
    <s v="R2"/>
    <s v="STOL RADNI"/>
    <s v="01.97"/>
    <s v="KOM"/>
    <n v="1"/>
    <x v="523"/>
    <n v="2181.87"/>
    <n v="0"/>
    <n v="872.74800000000005"/>
    <x v="1"/>
  </r>
  <r>
    <n v="1"/>
    <x v="1"/>
    <x v="1"/>
    <s v="R-2/0211"/>
    <s v="R2"/>
    <s v="STOLICA S NASLONOM/PROC."/>
    <s v="01.97"/>
    <s v="KOM"/>
    <n v="1"/>
    <x v="524"/>
    <n v="113.04"/>
    <n v="0"/>
    <n v="45.216000000000008"/>
    <x v="1"/>
  </r>
  <r>
    <n v="1"/>
    <x v="1"/>
    <x v="1"/>
    <s v="R-2/0212"/>
    <s v="R2"/>
    <s v="STOLICA S NASLONOM/PROC."/>
    <s v="01.97"/>
    <s v="KOM"/>
    <n v="1"/>
    <x v="524"/>
    <n v="113.04"/>
    <n v="0"/>
    <n v="45.216000000000008"/>
    <x v="1"/>
  </r>
  <r>
    <n v="1"/>
    <x v="1"/>
    <x v="1"/>
    <s v="R-2/0215"/>
    <s v="R2"/>
    <s v="FOTELJA"/>
    <s v="01.97"/>
    <s v="KOM"/>
    <n v="1"/>
    <x v="525"/>
    <n v="565.64"/>
    <n v="0"/>
    <n v="226.256"/>
    <x v="1"/>
  </r>
  <r>
    <n v="1"/>
    <x v="1"/>
    <x v="1"/>
    <s v="R-2/0273"/>
    <s v="R2"/>
    <s v="VITRINA REGAL 8 ELEMENATA"/>
    <s v="01.97"/>
    <s v="KOM"/>
    <n v="1"/>
    <x v="526"/>
    <n v="4278.93"/>
    <n v="0"/>
    <n v="1711.5720000000001"/>
    <x v="1"/>
  </r>
  <r>
    <n v="1"/>
    <x v="1"/>
    <x v="1"/>
    <s v="R-2/0277"/>
    <s v="R2"/>
    <s v="STOLICA S NASLONOM/PROC."/>
    <s v="01.97"/>
    <s v="KOM"/>
    <n v="1"/>
    <x v="524"/>
    <n v="113.04"/>
    <n v="0"/>
    <n v="45.216000000000008"/>
    <x v="1"/>
  </r>
  <r>
    <n v="1"/>
    <x v="1"/>
    <x v="1"/>
    <s v="R-2/0279"/>
    <s v="R2"/>
    <s v="STOLICA S NASLONOM/PROC."/>
    <s v="01.97"/>
    <s v="KOM"/>
    <n v="1"/>
    <x v="524"/>
    <n v="113.04"/>
    <n v="0"/>
    <n v="45.216000000000008"/>
    <x v="1"/>
  </r>
  <r>
    <n v="1"/>
    <x v="1"/>
    <x v="1"/>
    <s v="R-2/0280"/>
    <s v="R2"/>
    <s v="STOLICA S NASLONOM/PROC."/>
    <s v="01.97"/>
    <s v="KOM"/>
    <n v="1"/>
    <x v="524"/>
    <n v="113.04"/>
    <n v="0"/>
    <n v="45.216000000000008"/>
    <x v="1"/>
  </r>
  <r>
    <n v="1"/>
    <x v="1"/>
    <x v="1"/>
    <s v="R-2/0283"/>
    <s v="R2"/>
    <s v="STOLICA TAPICIRANA/PROC."/>
    <s v="01.97"/>
    <s v="KOM"/>
    <n v="1"/>
    <x v="527"/>
    <n v="141.32"/>
    <n v="0"/>
    <n v="56.527999999999999"/>
    <x v="1"/>
  </r>
  <r>
    <n v="1"/>
    <x v="1"/>
    <x v="1"/>
    <s v="R-2/0290"/>
    <s v="R2"/>
    <s v="STOLICA BEZ NASLONA"/>
    <s v="01.97"/>
    <s v="KOM"/>
    <n v="1"/>
    <x v="528"/>
    <n v="452.18"/>
    <n v="0"/>
    <n v="180.87200000000001"/>
    <x v="1"/>
  </r>
  <r>
    <n v="1"/>
    <x v="1"/>
    <x v="1"/>
    <s v="R-2/0291"/>
    <s v="R2"/>
    <s v="STOLICA BEZ NASLONA"/>
    <s v="01.97"/>
    <s v="KOM"/>
    <n v="1"/>
    <x v="529"/>
    <n v="452.19"/>
    <n v="0"/>
    <n v="180.876"/>
    <x v="1"/>
  </r>
  <r>
    <n v="1"/>
    <x v="1"/>
    <x v="1"/>
    <s v="R-2/0347"/>
    <s v="R2"/>
    <s v="STOLICA NT. VEL. 5"/>
    <s v="01.97"/>
    <s v="KOM"/>
    <n v="1"/>
    <x v="530"/>
    <n v="114.71"/>
    <n v="0"/>
    <n v="45.884"/>
    <x v="1"/>
  </r>
  <r>
    <n v="1"/>
    <x v="1"/>
    <x v="1"/>
    <s v="R-2/0373"/>
    <s v="R2"/>
    <s v="STOLICA BEZ NASLONA"/>
    <s v="01.97"/>
    <s v="KOM"/>
    <n v="1"/>
    <x v="531"/>
    <n v="56.57"/>
    <n v="0"/>
    <n v="22.628"/>
    <x v="1"/>
  </r>
  <r>
    <n v="1"/>
    <x v="1"/>
    <x v="1"/>
    <s v="R-2/0374"/>
    <s v="R2"/>
    <s v="STOLICA NA VIJAK"/>
    <s v="01.97"/>
    <s v="KOM"/>
    <n v="1"/>
    <x v="410"/>
    <n v="565.22"/>
    <n v="0"/>
    <n v="226.08800000000002"/>
    <x v="1"/>
  </r>
  <r>
    <n v="1"/>
    <x v="1"/>
    <x v="1"/>
    <s v="R-2/0375"/>
    <s v="R2"/>
    <s v="STOLICA NA VIJAK"/>
    <s v="01.97"/>
    <s v="KOM"/>
    <n v="1"/>
    <x v="410"/>
    <n v="565.22"/>
    <n v="0"/>
    <n v="226.08800000000002"/>
    <x v="1"/>
  </r>
  <r>
    <n v="1"/>
    <x v="1"/>
    <x v="1"/>
    <s v="R-2/0392"/>
    <s v="R2"/>
    <s v="STOLICA"/>
    <s v="01.97"/>
    <s v="KOM"/>
    <n v="1"/>
    <x v="532"/>
    <n v="141.33000000000001"/>
    <n v="0"/>
    <n v="56.532000000000011"/>
    <x v="1"/>
  </r>
  <r>
    <n v="1"/>
    <x v="1"/>
    <x v="1"/>
    <s v="R-2/0488"/>
    <s v="R2"/>
    <s v="STOLICA AF 70012"/>
    <s v="01.97"/>
    <s v="KOM"/>
    <n v="1"/>
    <x v="533"/>
    <n v="61.4"/>
    <n v="0"/>
    <n v="24.560000000000002"/>
    <x v="1"/>
  </r>
  <r>
    <n v="1"/>
    <x v="1"/>
    <x v="1"/>
    <s v="R-2/0492"/>
    <s v="R2"/>
    <s v="VITRINA S MODELIMA"/>
    <s v="01.97"/>
    <s v="KOM"/>
    <n v="1"/>
    <x v="534"/>
    <n v="491.71"/>
    <n v="0"/>
    <n v="196.684"/>
    <x v="1"/>
  </r>
  <r>
    <n v="1"/>
    <x v="1"/>
    <x v="1"/>
    <s v="R-2/0493"/>
    <s v="R2"/>
    <s v="VITRINA S MODELIMA"/>
    <s v="01.97"/>
    <s v="KOM"/>
    <n v="1"/>
    <x v="534"/>
    <n v="491.71"/>
    <n v="0"/>
    <n v="196.684"/>
    <x v="1"/>
  </r>
  <r>
    <n v="1"/>
    <x v="1"/>
    <x v="1"/>
    <s v="R-2/0494"/>
    <s v="R2"/>
    <s v="VITRINA S MODELIMA"/>
    <s v="01.97"/>
    <s v="KOM"/>
    <n v="1"/>
    <x v="534"/>
    <n v="491.71"/>
    <n v="0"/>
    <n v="196.684"/>
    <x v="1"/>
  </r>
  <r>
    <n v="1"/>
    <x v="1"/>
    <x v="1"/>
    <s v="R-2/0495"/>
    <s v="R2"/>
    <s v="VITRINA S MODELIMA"/>
    <s v="01.97"/>
    <s v="KOM"/>
    <n v="1"/>
    <x v="535"/>
    <n v="491.73"/>
    <n v="0"/>
    <n v="196.69200000000001"/>
    <x v="1"/>
  </r>
  <r>
    <n v="1"/>
    <x v="1"/>
    <x v="1"/>
    <s v="R-2/0510"/>
    <s v="R2"/>
    <s v="STOLICA AF 70012"/>
    <s v="01.97"/>
    <s v="KOM"/>
    <n v="1"/>
    <x v="533"/>
    <n v="61.4"/>
    <n v="0"/>
    <n v="24.560000000000002"/>
    <x v="1"/>
  </r>
  <r>
    <n v="1"/>
    <x v="1"/>
    <x v="1"/>
    <s v="R-2/0511"/>
    <s v="R2"/>
    <s v="STOLICA AF 70012"/>
    <s v="01.97"/>
    <s v="KOM"/>
    <n v="1"/>
    <x v="533"/>
    <n v="61.4"/>
    <n v="0"/>
    <n v="24.560000000000002"/>
    <x v="1"/>
  </r>
  <r>
    <n v="1"/>
    <x v="1"/>
    <x v="1"/>
    <s v="R-2/0512"/>
    <s v="R2"/>
    <s v="STOLICA AF 70012"/>
    <s v="01.97"/>
    <s v="KOM"/>
    <n v="1"/>
    <x v="533"/>
    <n v="61.4"/>
    <n v="0"/>
    <n v="24.560000000000002"/>
    <x v="1"/>
  </r>
  <r>
    <n v="1"/>
    <x v="1"/>
    <x v="1"/>
    <s v="R-2/0544"/>
    <s v="R2"/>
    <s v="STOLICA S NASLONOM/PROC."/>
    <s v="01.97"/>
    <s v="KOM"/>
    <n v="1"/>
    <x v="524"/>
    <n v="113.04"/>
    <n v="0"/>
    <n v="45.216000000000008"/>
    <x v="1"/>
  </r>
  <r>
    <n v="1"/>
    <x v="1"/>
    <x v="1"/>
    <s v="R-2/0614"/>
    <s v="R2"/>
    <s v="STOLICA STARA"/>
    <s v="01.97"/>
    <s v="KOM"/>
    <n v="1"/>
    <x v="536"/>
    <n v="56.51"/>
    <n v="0"/>
    <n v="22.603999999999999"/>
    <x v="1"/>
  </r>
  <r>
    <n v="1"/>
    <x v="1"/>
    <x v="1"/>
    <s v="R-2/0707"/>
    <s v="CIP"/>
    <s v="ORMAR ZA KNJIGE"/>
    <s v="01.97"/>
    <s v="KOM"/>
    <n v="1"/>
    <x v="537"/>
    <n v="1413.09"/>
    <n v="0"/>
    <n v="565.23599999999999"/>
    <x v="1"/>
  </r>
  <r>
    <n v="1"/>
    <x v="1"/>
    <x v="1"/>
    <s v="R-2/0818"/>
    <s v="R2"/>
    <s v="STOLICA S NASLONOM/PROC."/>
    <s v="01.97"/>
    <s v="KOM"/>
    <n v="1"/>
    <x v="524"/>
    <n v="113.04"/>
    <n v="0"/>
    <n v="45.216000000000008"/>
    <x v="1"/>
  </r>
  <r>
    <n v="1"/>
    <x v="1"/>
    <x v="1"/>
    <s v="R-2/0819"/>
    <s v="R2"/>
    <s v="STOLICA S NASLONOM/PROC."/>
    <s v="01.97"/>
    <s v="KOM"/>
    <n v="1"/>
    <x v="524"/>
    <n v="113.04"/>
    <n v="0"/>
    <n v="45.216000000000008"/>
    <x v="1"/>
  </r>
  <r>
    <n v="1"/>
    <x v="1"/>
    <x v="1"/>
    <s v="R-2/0914"/>
    <s v="R2"/>
    <s v="STOL POSTOLJE ZA MODELE"/>
    <s v="01.97"/>
    <s v="KOM"/>
    <n v="1"/>
    <x v="524"/>
    <n v="113.04"/>
    <n v="0"/>
    <n v="45.216000000000008"/>
    <x v="1"/>
  </r>
  <r>
    <n v="1"/>
    <x v="1"/>
    <x v="1"/>
    <s v="R-2/0916"/>
    <s v="R2"/>
    <s v="STOLICA BEZ NASLONA STARA"/>
    <s v="01.97"/>
    <s v="KOM"/>
    <n v="1"/>
    <x v="538"/>
    <n v="56.53"/>
    <n v="0"/>
    <n v="22.612000000000002"/>
    <x v="1"/>
  </r>
  <r>
    <n v="1"/>
    <x v="1"/>
    <x v="1"/>
    <s v="R-2/0939"/>
    <s v="R2"/>
    <s v="STOLICA S NASLONOM/PROC."/>
    <s v="01.97"/>
    <s v="KOM"/>
    <n v="1"/>
    <x v="524"/>
    <n v="113.04"/>
    <n v="0"/>
    <n v="45.216000000000008"/>
    <x v="1"/>
  </r>
  <r>
    <n v="1"/>
    <x v="1"/>
    <x v="1"/>
    <s v="R-2/1022"/>
    <s v="R2"/>
    <s v="STOLICA AF 70012"/>
    <s v="01.97"/>
    <s v="KOM"/>
    <n v="1"/>
    <x v="533"/>
    <n v="61.4"/>
    <n v="0"/>
    <n v="24.560000000000002"/>
    <x v="1"/>
  </r>
  <r>
    <n v="1"/>
    <x v="1"/>
    <x v="1"/>
    <s v="R-2/1026"/>
    <s v="R2"/>
    <s v="POLUFOTELJA"/>
    <s v="01.97"/>
    <s v="KOM"/>
    <n v="1"/>
    <x v="539"/>
    <n v="226.11"/>
    <n v="0"/>
    <n v="90.444000000000017"/>
    <x v="1"/>
  </r>
  <r>
    <n v="1"/>
    <x v="1"/>
    <x v="1"/>
    <s v="R-2/1031"/>
    <s v="R2"/>
    <s v="STOLICA AF 70012"/>
    <s v="01.97"/>
    <s v="KOM"/>
    <n v="1"/>
    <x v="533"/>
    <n v="61.4"/>
    <n v="0"/>
    <n v="24.560000000000002"/>
    <x v="1"/>
  </r>
  <r>
    <n v="1"/>
    <x v="1"/>
    <x v="1"/>
    <s v="R-2/1033"/>
    <s v="R2"/>
    <s v="STOLICA AF 70012"/>
    <s v="01.97"/>
    <s v="KOM"/>
    <n v="1"/>
    <x v="540"/>
    <n v="61.33"/>
    <n v="0"/>
    <n v="24.532"/>
    <x v="1"/>
  </r>
  <r>
    <n v="1"/>
    <x v="1"/>
    <x v="1"/>
    <s v="R-2/1045"/>
    <s v="R2"/>
    <s v="STOLICA S NASLONOM/PROC."/>
    <s v="01.97"/>
    <s v="KOM"/>
    <n v="1"/>
    <x v="524"/>
    <n v="113.04"/>
    <n v="0"/>
    <n v="45.216000000000008"/>
    <x v="1"/>
  </r>
  <r>
    <n v="1"/>
    <x v="1"/>
    <x v="1"/>
    <s v="R-2/1388"/>
    <s v="R2"/>
    <s v="ORMARIĆ METALNI S 13LADIC"/>
    <s v="07.05"/>
    <s v="KOM"/>
    <n v="1"/>
    <x v="541"/>
    <n v="899.01"/>
    <n v="0"/>
    <n v="359.60400000000004"/>
    <x v="1"/>
  </r>
  <r>
    <n v="1"/>
    <x v="1"/>
    <x v="1"/>
    <s v="R-2/1394"/>
    <s v="R2"/>
    <s v="STOLAC AS/CRNA KOŽA"/>
    <s v="01.06"/>
    <s v="KOM"/>
    <n v="1"/>
    <x v="14"/>
    <n v="299"/>
    <n v="0"/>
    <n v="119.60000000000001"/>
    <x v="1"/>
  </r>
  <r>
    <n v="1"/>
    <x v="1"/>
    <x v="1"/>
    <s v="R-2/1469"/>
    <s v="R2"/>
    <s v="STOLAC KONFERENC. CRNI"/>
    <n v="10.07"/>
    <s v="KOM"/>
    <n v="1"/>
    <x v="542"/>
    <n v="216.87"/>
    <n v="0"/>
    <n v="86.748000000000005"/>
    <x v="1"/>
  </r>
  <r>
    <n v="1"/>
    <x v="1"/>
    <x v="1"/>
    <s v="R-2/1545"/>
    <s v="R2"/>
    <s v="STOL RADNI"/>
    <s v="04.09"/>
    <s v="KOM"/>
    <n v="1"/>
    <x v="543"/>
    <n v="1003.18"/>
    <n v="43.58"/>
    <n v="418.70400000000001"/>
    <x v="1"/>
  </r>
  <r>
    <n v="1"/>
    <x v="1"/>
    <x v="1"/>
    <s v="R-2/1546"/>
    <s v="R2"/>
    <s v="POKRETNA KAZETA"/>
    <s v="04.09"/>
    <s v="KOM"/>
    <n v="1"/>
    <x v="544"/>
    <n v="886.88"/>
    <n v="38.56"/>
    <n v="370.17600000000004"/>
    <x v="1"/>
  </r>
  <r>
    <n v="1"/>
    <x v="1"/>
    <x v="1"/>
    <s v="R-2/1547"/>
    <s v="R2"/>
    <s v="ORMAR VISOKI"/>
    <s v="04.09"/>
    <s v="KOM"/>
    <n v="1"/>
    <x v="545"/>
    <n v="1378.7"/>
    <n v="59.93"/>
    <n v="575.45200000000011"/>
    <x v="1"/>
  </r>
  <r>
    <n v="1"/>
    <x v="1"/>
    <x v="1"/>
    <s v="R-2/1548"/>
    <s v="R2"/>
    <s v="FOTELJA UREDSKA"/>
    <s v="04.09"/>
    <s v="KOM"/>
    <n v="1"/>
    <x v="546"/>
    <n v="551.39"/>
    <n v="23.96"/>
    <n v="230.14000000000001"/>
    <x v="1"/>
  </r>
  <r>
    <n v="1"/>
    <x v="1"/>
    <x v="1"/>
    <s v="R-2/1581"/>
    <s v="R2"/>
    <s v="POLICE LABORAT.105x90x287"/>
    <s v="09.09"/>
    <s v="KOM"/>
    <n v="1"/>
    <x v="547"/>
    <n v="1755.66"/>
    <n v="181.59"/>
    <n v="774.90000000000009"/>
    <x v="1"/>
  </r>
  <r>
    <n v="1"/>
    <x v="1"/>
    <x v="1"/>
    <s v="R-2/1667"/>
    <s v="R2"/>
    <s v="STOLAC UREDSKI"/>
    <n v="11.11"/>
    <s v="KOM"/>
    <n v="1"/>
    <x v="548"/>
    <n v="445.5"/>
    <n v="255.6"/>
    <n v="280.44"/>
    <x v="1"/>
  </r>
  <r>
    <n v="1"/>
    <x v="1"/>
    <x v="1"/>
    <s v="R-2/1760"/>
    <s v="R2"/>
    <s v="ORMAR VISOKI 320x75x42"/>
    <n v="12.14"/>
    <s v="KOM"/>
    <n v="1"/>
    <x v="549"/>
    <n v="2092.86"/>
    <n v="6278.59"/>
    <n v="6278.59"/>
    <x v="0"/>
  </r>
  <r>
    <n v="1"/>
    <x v="1"/>
    <x v="1"/>
    <s v="R-3/0005"/>
    <s v="R3"/>
    <s v="STOL PISAČI KAMNIK/PROC."/>
    <s v="01.97"/>
    <s v="KOM"/>
    <n v="1"/>
    <x v="550"/>
    <n v="1639.12"/>
    <n v="0"/>
    <n v="655.64800000000002"/>
    <x v="1"/>
  </r>
  <r>
    <n v="1"/>
    <x v="1"/>
    <x v="1"/>
    <s v="R-3/0068"/>
    <s v="R3"/>
    <s v="STOL PISAĆI"/>
    <s v="01.97"/>
    <s v="KOM"/>
    <n v="1"/>
    <x v="551"/>
    <n v="1695.68"/>
    <n v="0"/>
    <n v="678.27200000000005"/>
    <x v="1"/>
  </r>
  <r>
    <n v="1"/>
    <x v="1"/>
    <x v="1"/>
    <s v="R-3/0071"/>
    <s v="R3"/>
    <s v="FOTELJA AMBASADOR/PROC."/>
    <s v="01.97"/>
    <s v="KOM"/>
    <n v="1"/>
    <x v="552"/>
    <n v="904.34"/>
    <n v="0"/>
    <n v="361.73600000000005"/>
    <x v="1"/>
  </r>
  <r>
    <n v="1"/>
    <x v="1"/>
    <x v="1"/>
    <s v="R-3/0072"/>
    <s v="R3"/>
    <s v="FOTELJA AMBASADOR/PROC."/>
    <s v="01.97"/>
    <s v="KOM"/>
    <n v="1"/>
    <x v="552"/>
    <n v="904.34"/>
    <n v="0"/>
    <n v="361.73600000000005"/>
    <x v="1"/>
  </r>
  <r>
    <n v="1"/>
    <x v="1"/>
    <x v="1"/>
    <s v="R-3/0073"/>
    <s v="R3"/>
    <s v="ORMARIĆ S LADICAMA"/>
    <s v="01.97"/>
    <s v="KOM"/>
    <n v="1"/>
    <x v="553"/>
    <n v="396.43"/>
    <n v="0"/>
    <n v="158.572"/>
    <x v="1"/>
  </r>
  <r>
    <n v="1"/>
    <x v="1"/>
    <x v="1"/>
    <s v="R-3/0074"/>
    <s v="R3"/>
    <s v="ORMAR DVOKRILNI(NOGICE)"/>
    <s v="01.97"/>
    <s v="KOM"/>
    <n v="1"/>
    <x v="554"/>
    <n v="2091.35"/>
    <n v="0"/>
    <n v="836.54"/>
    <x v="1"/>
  </r>
  <r>
    <n v="1"/>
    <x v="1"/>
    <x v="1"/>
    <s v="R-3/0075"/>
    <s v="R3"/>
    <s v="ORMAR S KLIZNIM VRATIMA"/>
    <s v="01.97"/>
    <s v="KOM"/>
    <n v="1"/>
    <x v="537"/>
    <n v="1413.09"/>
    <n v="0"/>
    <n v="565.23599999999999"/>
    <x v="1"/>
  </r>
  <r>
    <n v="1"/>
    <x v="1"/>
    <x v="1"/>
    <s v="R-3/0076"/>
    <s v="R3"/>
    <s v="ORMAR S POLICAMA OTVORENI"/>
    <s v="01.97"/>
    <s v="KOM"/>
    <n v="1"/>
    <x v="537"/>
    <n v="1413.09"/>
    <n v="0"/>
    <n v="565.23599999999999"/>
    <x v="1"/>
  </r>
  <r>
    <n v="1"/>
    <x v="1"/>
    <x v="1"/>
    <s v="R-3/0077"/>
    <s v="R3"/>
    <s v="ORMAR S POLICAMA OTVORENI"/>
    <s v="01.97"/>
    <s v="KOM"/>
    <n v="1"/>
    <x v="537"/>
    <n v="1413.09"/>
    <n v="0"/>
    <n v="565.23599999999999"/>
    <x v="1"/>
  </r>
  <r>
    <n v="1"/>
    <x v="1"/>
    <x v="1"/>
    <s v="R-3/0078"/>
    <s v="R3"/>
    <s v="ORMAR S POLICAMA OTVORENI"/>
    <s v="01.97"/>
    <s v="KOM"/>
    <n v="1"/>
    <x v="537"/>
    <n v="1413.09"/>
    <n v="0"/>
    <n v="565.23599999999999"/>
    <x v="1"/>
  </r>
  <r>
    <n v="1"/>
    <x v="1"/>
    <x v="1"/>
    <s v="R-3/0079"/>
    <s v="R3"/>
    <s v="ORMAR S POLICAMA OTVORENI"/>
    <s v="01.97"/>
    <s v="KOM"/>
    <n v="1"/>
    <x v="537"/>
    <n v="1413.09"/>
    <n v="0"/>
    <n v="565.23599999999999"/>
    <x v="1"/>
  </r>
  <r>
    <n v="1"/>
    <x v="1"/>
    <x v="1"/>
    <s v="R-3/0080"/>
    <s v="R3"/>
    <s v="ORMAR DVOKRILNI+JEDNOKR."/>
    <s v="01.97"/>
    <s v="KOM"/>
    <n v="1"/>
    <x v="35"/>
    <n v="1413.13"/>
    <n v="0"/>
    <n v="565.25200000000007"/>
    <x v="1"/>
  </r>
  <r>
    <n v="1"/>
    <x v="1"/>
    <x v="1"/>
    <s v="R-3/0081"/>
    <s v="R3"/>
    <s v="ORMAR DVOKRILNI"/>
    <s v="01.97"/>
    <s v="KOM"/>
    <n v="1"/>
    <x v="555"/>
    <n v="847.91"/>
    <n v="0"/>
    <n v="339.16399999999999"/>
    <x v="1"/>
  </r>
  <r>
    <n v="1"/>
    <x v="1"/>
    <x v="1"/>
    <s v="R-3/0082"/>
    <s v="R3"/>
    <s v="ORMAR DVOKRILNI GARDEROB"/>
    <s v="01.97"/>
    <s v="KOM"/>
    <n v="1"/>
    <x v="556"/>
    <n v="282.61"/>
    <n v="0"/>
    <n v="113.04400000000001"/>
    <x v="1"/>
  </r>
  <r>
    <n v="1"/>
    <x v="1"/>
    <x v="1"/>
    <s v="R-3/0083"/>
    <s v="R3"/>
    <s v="ORMAR TROKRILNI /PROC."/>
    <s v="01.97"/>
    <s v="KOM"/>
    <n v="1"/>
    <x v="557"/>
    <n v="474.43"/>
    <n v="0"/>
    <n v="189.77200000000002"/>
    <x v="1"/>
  </r>
  <r>
    <n v="1"/>
    <x v="1"/>
    <x v="1"/>
    <s v="R-3/0094"/>
    <s v="R3"/>
    <s v="STOLICA JADRAN"/>
    <s v="01.97"/>
    <s v="KOM"/>
    <n v="1"/>
    <x v="558"/>
    <n v="424.65"/>
    <n v="0"/>
    <n v="169.86"/>
    <x v="1"/>
  </r>
  <r>
    <n v="1"/>
    <x v="1"/>
    <x v="1"/>
    <s v="R-3/0103"/>
    <s v="R3"/>
    <s v="STOLICA JADRAN"/>
    <s v="01.97"/>
    <s v="KOM"/>
    <n v="1"/>
    <x v="558"/>
    <n v="424.65"/>
    <n v="0"/>
    <n v="169.86"/>
    <x v="1"/>
  </r>
  <r>
    <n v="1"/>
    <x v="1"/>
    <x v="1"/>
    <s v="R-3/0114"/>
    <s v="R3"/>
    <s v="STOL CRNI KAMNIK/PROC."/>
    <s v="01.97"/>
    <s v="KOM"/>
    <n v="1"/>
    <x v="559"/>
    <n v="476.98"/>
    <n v="0"/>
    <n v="190.79200000000003"/>
    <x v="1"/>
  </r>
  <r>
    <n v="1"/>
    <x v="1"/>
    <x v="1"/>
    <s v="R-3/0115"/>
    <s v="R3"/>
    <s v="STOL CRNI KAMNIK/PROC."/>
    <s v="01.97"/>
    <s v="KOM"/>
    <n v="1"/>
    <x v="559"/>
    <n v="476.98"/>
    <n v="0"/>
    <n v="190.79200000000003"/>
    <x v="1"/>
  </r>
  <r>
    <n v="1"/>
    <x v="1"/>
    <x v="1"/>
    <s v="R-3/0125"/>
    <s v="R3"/>
    <s v="ORMAR SA KLIZNIM VRATIMA"/>
    <s v="01.97"/>
    <s v="KOM"/>
    <n v="1"/>
    <x v="509"/>
    <n v="1130.46"/>
    <n v="0"/>
    <n v="452.18400000000003"/>
    <x v="1"/>
  </r>
  <r>
    <n v="1"/>
    <x v="1"/>
    <x v="1"/>
    <s v="R-3/0128"/>
    <s v="R3"/>
    <s v="STOLICA JADRAN"/>
    <s v="01.97"/>
    <s v="KOM"/>
    <n v="1"/>
    <x v="558"/>
    <n v="424.65"/>
    <n v="0"/>
    <n v="169.86"/>
    <x v="1"/>
  </r>
  <r>
    <n v="1"/>
    <x v="1"/>
    <x v="1"/>
    <s v="R-3/0139"/>
    <s v="R3"/>
    <s v="ORMARIĆ NA NOGICAMA/PROC."/>
    <s v="01.97"/>
    <s v="KOM"/>
    <n v="1"/>
    <x v="557"/>
    <n v="474.43"/>
    <n v="0"/>
    <n v="189.77200000000002"/>
    <x v="1"/>
  </r>
  <r>
    <n v="1"/>
    <x v="1"/>
    <x v="1"/>
    <s v="R-3/0140"/>
    <s v="R3"/>
    <s v="ORMARIĆ DVOKRILNI"/>
    <s v="01.97"/>
    <s v="KOM"/>
    <n v="1"/>
    <x v="560"/>
    <n v="1978.3"/>
    <n v="0"/>
    <n v="791.32"/>
    <x v="1"/>
  </r>
  <r>
    <n v="1"/>
    <x v="1"/>
    <x v="1"/>
    <s v="R-3/0141"/>
    <s v="R3"/>
    <s v="ORMARIĆ DVOKRILNI"/>
    <s v="01.97"/>
    <s v="KOM"/>
    <n v="1"/>
    <x v="561"/>
    <n v="1978.29"/>
    <n v="0"/>
    <n v="791.31600000000003"/>
    <x v="1"/>
  </r>
  <r>
    <n v="1"/>
    <x v="1"/>
    <x v="1"/>
    <s v="R-3/0161"/>
    <s v="R3"/>
    <s v="ORMARIĆ S POLICAMA/PROC."/>
    <s v="01.97"/>
    <s v="KOM"/>
    <n v="1"/>
    <x v="555"/>
    <n v="847.91"/>
    <n v="0"/>
    <n v="339.16399999999999"/>
    <x v="1"/>
  </r>
  <r>
    <n v="1"/>
    <x v="1"/>
    <x v="1"/>
    <s v="R-3/0240"/>
    <s v="R3"/>
    <s v="STOL PISAĆI"/>
    <s v="01.97"/>
    <s v="KOM"/>
    <n v="1"/>
    <x v="562"/>
    <n v="367.39"/>
    <n v="0"/>
    <n v="146.95599999999999"/>
    <x v="1"/>
  </r>
  <r>
    <n v="1"/>
    <x v="1"/>
    <x v="1"/>
    <s v="R-3/0241"/>
    <s v="R3"/>
    <s v="ORMARIĆ S LADICAMA"/>
    <s v="01.97"/>
    <s v="KOM"/>
    <n v="1"/>
    <x v="563"/>
    <n v="396.36"/>
    <n v="0"/>
    <n v="158.54400000000001"/>
    <x v="1"/>
  </r>
  <r>
    <n v="1"/>
    <x v="1"/>
    <x v="1"/>
    <s v="R-3/0266"/>
    <s v="R3"/>
    <s v="ORMAR DVOKRILNI STAKLENI"/>
    <s v="01.97"/>
    <s v="KOM"/>
    <n v="1"/>
    <x v="564"/>
    <n v="56.54"/>
    <n v="0"/>
    <n v="22.616"/>
    <x v="1"/>
  </r>
  <r>
    <n v="1"/>
    <x v="1"/>
    <x v="1"/>
    <s v="R-3/0267"/>
    <s v="R3"/>
    <s v="ORMAR DVOKRILNI STAKLENI"/>
    <s v="01.97"/>
    <s v="KOM"/>
    <n v="1"/>
    <x v="538"/>
    <n v="56.53"/>
    <n v="0"/>
    <n v="22.612000000000002"/>
    <x v="1"/>
  </r>
  <r>
    <n v="1"/>
    <x v="1"/>
    <x v="1"/>
    <s v="R-3/0271"/>
    <s v="R3"/>
    <s v="TRONOŽAC OKRUGLI"/>
    <s v="01.97"/>
    <s v="KOM"/>
    <n v="1"/>
    <x v="565"/>
    <n v="56.52"/>
    <n v="0"/>
    <n v="22.608000000000004"/>
    <x v="1"/>
  </r>
  <r>
    <n v="1"/>
    <x v="1"/>
    <x v="1"/>
    <s v="R-3/0304"/>
    <s v="R3"/>
    <s v="FOTELJA KOŽNA MANJA"/>
    <s v="01.97"/>
    <s v="KOM"/>
    <n v="1"/>
    <x v="561"/>
    <n v="1978.29"/>
    <n v="0"/>
    <n v="791.31600000000003"/>
    <x v="1"/>
  </r>
  <r>
    <n v="1"/>
    <x v="1"/>
    <x v="1"/>
    <s v="R-3/0305"/>
    <s v="R3"/>
    <s v="FOTELJA KOŽNA MANJA"/>
    <s v="01.97"/>
    <s v="KOM"/>
    <n v="1"/>
    <x v="560"/>
    <n v="1978.3"/>
    <n v="0"/>
    <n v="791.32"/>
    <x v="1"/>
  </r>
  <r>
    <n v="1"/>
    <x v="1"/>
    <x v="1"/>
    <s v="R-3/0475"/>
    <s v="R3"/>
    <s v="KLUPICE (IZRADA 1-9)"/>
    <n v="10.99"/>
    <s v="KOM"/>
    <n v="1"/>
    <x v="566"/>
    <n v="424.59"/>
    <n v="0"/>
    <n v="169.83600000000001"/>
    <x v="1"/>
  </r>
  <r>
    <n v="1"/>
    <x v="1"/>
    <x v="1"/>
    <s v="R-3/0489"/>
    <s v="R3"/>
    <s v="STOL PISAĆI I STOLNA LADI"/>
    <n v="12"/>
    <s v="KOM"/>
    <n v="1"/>
    <x v="567"/>
    <n v="2364.36"/>
    <n v="0"/>
    <n v="945.74400000000014"/>
    <x v="1"/>
  </r>
  <r>
    <n v="1"/>
    <x v="1"/>
    <x v="1"/>
    <s v="R-3/0490"/>
    <s v="R3"/>
    <s v="STOL PISAĆI I STOLNA LADI"/>
    <n v="12"/>
    <s v="KOM"/>
    <n v="1"/>
    <x v="567"/>
    <n v="2364.36"/>
    <n v="0"/>
    <n v="945.74400000000014"/>
    <x v="1"/>
  </r>
  <r>
    <n v="1"/>
    <x v="1"/>
    <x v="1"/>
    <s v="R-3/0491"/>
    <s v="R3"/>
    <s v="STOL PISAĆI I STOLNA LADI"/>
    <n v="12"/>
    <s v="KOM"/>
    <n v="1"/>
    <x v="567"/>
    <n v="2364.36"/>
    <n v="0"/>
    <n v="945.74400000000014"/>
    <x v="1"/>
  </r>
  <r>
    <n v="1"/>
    <x v="1"/>
    <x v="1"/>
    <s v="R-3/0496"/>
    <s v="R3"/>
    <s v="STOLICA DAKTILO KOŽNA/PRO"/>
    <s v="01.97"/>
    <s v="KOM"/>
    <n v="1"/>
    <x v="568"/>
    <n v="1290"/>
    <n v="0"/>
    <n v="516"/>
    <x v="1"/>
  </r>
  <r>
    <n v="1"/>
    <x v="1"/>
    <x v="1"/>
    <s v="R-3/0519"/>
    <s v="R3"/>
    <s v="ORMARIĆ S 3 LADICE POKRET"/>
    <s v="04.01"/>
    <s v="KOM"/>
    <n v="1"/>
    <x v="569"/>
    <n v="1493.28"/>
    <n v="0"/>
    <n v="597.31200000000001"/>
    <x v="1"/>
  </r>
  <r>
    <n v="1"/>
    <x v="1"/>
    <x v="1"/>
    <s v="R-3/0529"/>
    <s v="R3"/>
    <s v="ORMAR -POLU GARDEROBNI"/>
    <s v="04.01"/>
    <s v="KOM"/>
    <n v="1"/>
    <x v="570"/>
    <n v="3135.89"/>
    <n v="0"/>
    <n v="1254.356"/>
    <x v="1"/>
  </r>
  <r>
    <n v="1"/>
    <x v="1"/>
    <x v="1"/>
    <s v="R-3/0568"/>
    <s v="R3"/>
    <s v="FOTELJA UREDSKA IBISCO"/>
    <s v="09.02"/>
    <s v="KOM"/>
    <n v="1"/>
    <x v="571"/>
    <n v="1421.93"/>
    <n v="0"/>
    <n v="568.77200000000005"/>
    <x v="1"/>
  </r>
  <r>
    <n v="1"/>
    <x v="1"/>
    <x v="1"/>
    <s v="R-3/0583"/>
    <s v="R3"/>
    <s v="FOTELJA UREDSKA KOŽNA"/>
    <n v="10.02"/>
    <s v="KOM"/>
    <n v="1"/>
    <x v="572"/>
    <n v="1854.52"/>
    <n v="0"/>
    <n v="741.80799999999999"/>
    <x v="1"/>
  </r>
  <r>
    <n v="1"/>
    <x v="1"/>
    <x v="1"/>
    <s v="R-3/0610"/>
    <s v="R3"/>
    <s v="STOLAC ASCONA"/>
    <n v="10.02"/>
    <s v="KOM"/>
    <n v="1"/>
    <x v="573"/>
    <n v="109.8"/>
    <n v="0"/>
    <n v="43.92"/>
    <x v="1"/>
  </r>
  <r>
    <n v="1"/>
    <x v="1"/>
    <x v="1"/>
    <s v="R-3/0773"/>
    <s v="R3"/>
    <s v="STOLAC KONFERENCIJSKI"/>
    <s v="04.04"/>
    <s v="KOM"/>
    <n v="1"/>
    <x v="574"/>
    <n v="260.77999999999997"/>
    <n v="0"/>
    <n v="104.312"/>
    <x v="1"/>
  </r>
  <r>
    <n v="1"/>
    <x v="1"/>
    <x v="1"/>
    <s v="R-3/0871"/>
    <s v="R3"/>
    <s v="KLUPA VRTNA (ulaz P4)"/>
    <s v="08.05"/>
    <s v="KOM"/>
    <n v="1"/>
    <x v="575"/>
    <n v="699.9"/>
    <n v="0"/>
    <n v="279.95999999999998"/>
    <x v="1"/>
  </r>
  <r>
    <n v="1"/>
    <x v="1"/>
    <x v="1"/>
    <s v="R-3/0872"/>
    <s v="R3"/>
    <s v="KLUPA VRTNA (ulaz P4)"/>
    <s v="08.05"/>
    <s v="KOM"/>
    <n v="1"/>
    <x v="575"/>
    <n v="699.9"/>
    <n v="0"/>
    <n v="279.95999999999998"/>
    <x v="1"/>
  </r>
  <r>
    <n v="1"/>
    <x v="1"/>
    <x v="1"/>
    <s v="R-3/0873"/>
    <s v="R3"/>
    <s v="KLUPA VRTNA (ulaz P4)"/>
    <s v="08.05"/>
    <s v="KOM"/>
    <n v="1"/>
    <x v="575"/>
    <n v="699.9"/>
    <n v="0"/>
    <n v="279.95999999999998"/>
    <x v="1"/>
  </r>
  <r>
    <n v="1"/>
    <x v="1"/>
    <x v="1"/>
    <s v="R-3/0877"/>
    <s v="R3"/>
    <s v="FOTELJA KOŽNA CRNA"/>
    <n v="11.05"/>
    <s v="KOM"/>
    <n v="1"/>
    <x v="576"/>
    <n v="1884.17"/>
    <n v="0"/>
    <n v="753.66800000000012"/>
    <x v="1"/>
  </r>
  <r>
    <n v="1"/>
    <x v="1"/>
    <x v="1"/>
    <s v="R-3/0938"/>
    <s v="R3"/>
    <s v="ORMAR SREDNJI USKI- STAKLO"/>
    <s v="03.07"/>
    <s v="KOM"/>
    <n v="1"/>
    <x v="577"/>
    <n v="1311.94"/>
    <n v="0"/>
    <n v="524.77600000000007"/>
    <x v="1"/>
  </r>
  <r>
    <n v="1"/>
    <x v="1"/>
    <x v="1"/>
    <s v="R-3/0941"/>
    <s v="R3"/>
    <s v="ORMAR SREDNJI S MAL.VRATI"/>
    <s v="03.07"/>
    <s v="KOM"/>
    <n v="1"/>
    <x v="578"/>
    <n v="1247.52"/>
    <n v="0"/>
    <n v="499.00800000000004"/>
    <x v="1"/>
  </r>
  <r>
    <n v="1"/>
    <x v="1"/>
    <x v="1"/>
    <s v="R-3/0942"/>
    <s v="R3"/>
    <s v="ORMAR SREDNJI USKI S VRAT"/>
    <s v="03.07"/>
    <s v="KOM"/>
    <n v="1"/>
    <x v="579"/>
    <n v="1126.21"/>
    <n v="0"/>
    <n v="450.48400000000004"/>
    <x v="1"/>
  </r>
  <r>
    <n v="1"/>
    <x v="1"/>
    <x v="1"/>
    <s v="R-3/1004"/>
    <s v="R3"/>
    <s v="STOL KONFERENCIJSKI"/>
    <s v="04.09"/>
    <s v="KOM"/>
    <n v="1"/>
    <x v="580"/>
    <n v="4450.68"/>
    <n v="1761.29"/>
    <n v="2484.7880000000005"/>
    <x v="1"/>
  </r>
  <r>
    <n v="1"/>
    <x v="1"/>
    <x v="1"/>
    <s v="R-3/1015"/>
    <s v="R3"/>
    <s v="STOLAC KONFERENCIJSKI"/>
    <s v="04.09"/>
    <s v="KOM"/>
    <n v="1"/>
    <x v="581"/>
    <n v="217.12"/>
    <n v="9.41"/>
    <n v="90.612000000000009"/>
    <x v="1"/>
  </r>
  <r>
    <n v="1"/>
    <x v="1"/>
    <x v="1"/>
    <s v="R-3/1016"/>
    <s v="R3"/>
    <s v="STOLAC KONFERENCIJSKI"/>
    <s v="04.09"/>
    <s v="KOM"/>
    <n v="1"/>
    <x v="581"/>
    <n v="217.12"/>
    <n v="9.41"/>
    <n v="90.612000000000009"/>
    <x v="1"/>
  </r>
  <r>
    <n v="1"/>
    <x v="1"/>
    <x v="1"/>
    <s v="R-3/1140"/>
    <s v="R3"/>
    <s v="STOLAC KONFERENCIJSKI"/>
    <s v="09.13"/>
    <s v="KOM"/>
    <n v="1"/>
    <x v="582"/>
    <n v="64.16"/>
    <n v="93.78"/>
    <n v="93.78"/>
    <x v="0"/>
  </r>
  <r>
    <n v="1"/>
    <x v="1"/>
    <x v="1"/>
    <s v="R-3/1172"/>
    <s v="R3"/>
    <s v="STOLAC KONFERENCIJSKI LAK"/>
    <n v="12.13"/>
    <s v="KOM"/>
    <n v="1"/>
    <x v="582"/>
    <n v="59.22"/>
    <n v="98.72"/>
    <n v="98.72"/>
    <x v="0"/>
  </r>
  <r>
    <n v="1"/>
    <x v="1"/>
    <x v="1"/>
    <s v="R-5/0058"/>
    <s v="R5"/>
    <s v="STOLIĆ UZ PISAĆI STOL"/>
    <s v="01.97"/>
    <s v="KOM"/>
    <n v="1"/>
    <x v="583"/>
    <n v="678.26"/>
    <n v="0"/>
    <n v="271.30400000000003"/>
    <x v="1"/>
  </r>
  <r>
    <n v="1"/>
    <x v="1"/>
    <x v="1"/>
    <s v="R-5/0137"/>
    <s v="R5"/>
    <s v="STOLICA LAB.NA VIJAK"/>
    <s v="01.97"/>
    <s v="KOM"/>
    <n v="1"/>
    <x v="584"/>
    <n v="254.35"/>
    <n v="0"/>
    <n v="101.74000000000001"/>
    <x v="1"/>
  </r>
  <r>
    <n v="1"/>
    <x v="1"/>
    <x v="1"/>
    <s v="R-5/0142"/>
    <s v="R5"/>
    <s v="STOLICA LAB.NA VIJAK"/>
    <s v="01.97"/>
    <s v="KOM"/>
    <n v="1"/>
    <x v="584"/>
    <n v="254.35"/>
    <n v="0"/>
    <n v="101.74000000000001"/>
    <x v="1"/>
  </r>
  <r>
    <n v="1"/>
    <x v="1"/>
    <x v="1"/>
    <s v="R-5/0147"/>
    <s v="R5"/>
    <s v="STOLICA LAB.NA VIJAK"/>
    <s v="01.97"/>
    <s v="KOM"/>
    <n v="1"/>
    <x v="584"/>
    <n v="254.35"/>
    <n v="0"/>
    <n v="101.74000000000001"/>
    <x v="1"/>
  </r>
  <r>
    <n v="1"/>
    <x v="1"/>
    <x v="1"/>
    <s v="R-5/0148"/>
    <s v="R5"/>
    <s v="STOLICA LAB.NA VIJAK"/>
    <s v="01.97"/>
    <s v="KOM"/>
    <n v="1"/>
    <x v="584"/>
    <n v="254.35"/>
    <n v="0"/>
    <n v="101.74000000000001"/>
    <x v="1"/>
  </r>
  <r>
    <n v="1"/>
    <x v="1"/>
    <x v="1"/>
    <s v="R-5/0149"/>
    <s v="R5"/>
    <s v="STOLICA LAB.NA VIJAK"/>
    <s v="01.97"/>
    <s v="KOM"/>
    <n v="1"/>
    <x v="584"/>
    <n v="254.35"/>
    <n v="0"/>
    <n v="101.74000000000001"/>
    <x v="1"/>
  </r>
  <r>
    <n v="1"/>
    <x v="1"/>
    <x v="1"/>
    <s v="R-5/0150"/>
    <s v="R5"/>
    <s v="STOLICA LAB.NA VIJAK"/>
    <s v="01.97"/>
    <s v="KOM"/>
    <n v="1"/>
    <x v="584"/>
    <n v="254.35"/>
    <n v="0"/>
    <n v="101.74000000000001"/>
    <x v="1"/>
  </r>
  <r>
    <n v="1"/>
    <x v="1"/>
    <x v="1"/>
    <s v="R-5/0154"/>
    <s v="R5"/>
    <s v="STOLICA LAB.NA VIJAK"/>
    <s v="01.97"/>
    <s v="KOM"/>
    <n v="1"/>
    <x v="584"/>
    <n v="254.35"/>
    <n v="0"/>
    <n v="101.74000000000001"/>
    <x v="1"/>
  </r>
  <r>
    <n v="1"/>
    <x v="1"/>
    <x v="1"/>
    <s v="R-5/0156"/>
    <s v="R5"/>
    <s v="STOLICA LAB.NA VIJAK"/>
    <s v="01.97"/>
    <s v="KOM"/>
    <n v="1"/>
    <x v="584"/>
    <n v="254.35"/>
    <n v="0"/>
    <n v="101.74000000000001"/>
    <x v="1"/>
  </r>
  <r>
    <n v="1"/>
    <x v="1"/>
    <x v="1"/>
    <s v="R-5/0286"/>
    <s v="R5"/>
    <s v="VJEŠALICA LIPA-CRNA"/>
    <n v="11.08"/>
    <s v="KOM"/>
    <n v="1"/>
    <x v="585"/>
    <n v="359.9"/>
    <n v="0"/>
    <n v="143.96"/>
    <x v="1"/>
  </r>
  <r>
    <n v="1"/>
    <x v="1"/>
    <x v="1"/>
    <s v="05/0115"/>
    <s v="R2"/>
    <s v="STOLAC DRVENI MET. NOG."/>
    <s v="01.97"/>
    <s v="KOM"/>
    <n v="1"/>
    <x v="586"/>
    <n v="164.95"/>
    <n v="0"/>
    <n v="65.98"/>
    <x v="1"/>
  </r>
  <r>
    <n v="1"/>
    <x v="1"/>
    <x v="1"/>
    <s v="05/0146"/>
    <s v="05"/>
    <s v="KATEDRA+VRATA/06"/>
    <s v="01.97"/>
    <s v="KOM"/>
    <n v="1"/>
    <x v="587"/>
    <n v="11387.72"/>
    <n v="0"/>
    <n v="4555.0879999999997"/>
    <x v="1"/>
  </r>
  <r>
    <n v="1"/>
    <x v="1"/>
    <x v="1"/>
    <s v="05/0150"/>
    <s v="05"/>
    <s v="KLUPA ŠKOLSKA"/>
    <s v="01.97"/>
    <s v="KOM"/>
    <n v="1"/>
    <x v="588"/>
    <n v="452.17"/>
    <n v="0"/>
    <n v="180.86800000000002"/>
    <x v="1"/>
  </r>
  <r>
    <n v="1"/>
    <x v="1"/>
    <x v="1"/>
    <s v="05/0151"/>
    <s v="05"/>
    <s v="KLUPA ŠKOLSKA"/>
    <s v="01.97"/>
    <s v="KOM"/>
    <n v="1"/>
    <x v="588"/>
    <n v="452.17"/>
    <n v="0"/>
    <n v="180.86800000000002"/>
    <x v="1"/>
  </r>
  <r>
    <n v="1"/>
    <x v="1"/>
    <x v="1"/>
    <s v="05/0152"/>
    <s v="05"/>
    <s v="KLUPA ŠKOLSKA"/>
    <s v="01.97"/>
    <s v="KOM"/>
    <n v="1"/>
    <x v="588"/>
    <n v="452.17"/>
    <n v="0"/>
    <n v="180.86800000000002"/>
    <x v="1"/>
  </r>
  <r>
    <n v="1"/>
    <x v="1"/>
    <x v="1"/>
    <s v="05/0162"/>
    <s v="05"/>
    <s v="KLUPA ŠKOLSKA"/>
    <s v="01.97"/>
    <s v="KOM"/>
    <n v="1"/>
    <x v="588"/>
    <n v="452.17"/>
    <n v="0"/>
    <n v="180.86800000000002"/>
    <x v="1"/>
  </r>
  <r>
    <n v="1"/>
    <x v="1"/>
    <x v="1"/>
    <s v="05/0166"/>
    <s v="05"/>
    <s v="KLUPA ŠKOLSKA"/>
    <s v="01.97"/>
    <s v="KOM"/>
    <n v="1"/>
    <x v="588"/>
    <n v="452.17"/>
    <n v="0"/>
    <n v="180.86800000000002"/>
    <x v="1"/>
  </r>
  <r>
    <n v="1"/>
    <x v="1"/>
    <x v="1"/>
    <s v="05/0168"/>
    <s v="05"/>
    <s v="KLUPA ŠKOLSKA"/>
    <s v="01.97"/>
    <s v="KOM"/>
    <n v="1"/>
    <x v="588"/>
    <n v="452.17"/>
    <n v="0"/>
    <n v="180.86800000000002"/>
    <x v="1"/>
  </r>
  <r>
    <n v="1"/>
    <x v="1"/>
    <x v="1"/>
    <s v="05/0169"/>
    <s v="05"/>
    <s v="KLUPA ŠKOLSKA"/>
    <s v="01.97"/>
    <s v="KOM"/>
    <n v="1"/>
    <x v="588"/>
    <n v="452.17"/>
    <n v="0"/>
    <n v="180.86800000000002"/>
    <x v="1"/>
  </r>
  <r>
    <n v="1"/>
    <x v="1"/>
    <x v="1"/>
    <s v="05/0220"/>
    <s v="R2"/>
    <s v="STOLAC S NASLONOM DRVENI"/>
    <s v="01.97"/>
    <s v="KOM"/>
    <n v="1"/>
    <x v="589"/>
    <n v="176.03"/>
    <n v="0"/>
    <n v="70.412000000000006"/>
    <x v="1"/>
  </r>
  <r>
    <n v="1"/>
    <x v="1"/>
    <x v="1"/>
    <s v="05/0221"/>
    <s v="R2"/>
    <s v="STOLAC S NASLONOM DRVENI"/>
    <s v="01.97"/>
    <s v="KOM"/>
    <n v="1"/>
    <x v="589"/>
    <n v="176.03"/>
    <n v="0"/>
    <n v="70.412000000000006"/>
    <x v="1"/>
  </r>
  <r>
    <n v="1"/>
    <x v="1"/>
    <x v="1"/>
    <s v="05/0239"/>
    <s v="R2"/>
    <s v="STOLICA S NASLONOM DRVENA"/>
    <s v="01.97"/>
    <s v="KOM"/>
    <n v="1"/>
    <x v="589"/>
    <n v="176.03"/>
    <n v="0"/>
    <n v="70.412000000000006"/>
    <x v="1"/>
  </r>
  <r>
    <n v="1"/>
    <x v="1"/>
    <x v="1"/>
    <s v="05/0276"/>
    <s v="05"/>
    <s v="STOL -KATEDRA"/>
    <s v="01.97"/>
    <s v="KOM"/>
    <n v="1"/>
    <x v="590"/>
    <n v="1822.76"/>
    <n v="7.29"/>
    <n v="732.02"/>
    <x v="1"/>
  </r>
  <r>
    <n v="1"/>
    <x v="1"/>
    <x v="1"/>
    <s v="05/0277"/>
    <s v="05"/>
    <s v="PLOČA ŠKOLSKA ZELENA"/>
    <s v="01.97"/>
    <s v="KOM"/>
    <n v="1"/>
    <x v="591"/>
    <n v="1387.49"/>
    <n v="0"/>
    <n v="554.99599999999998"/>
    <x v="1"/>
  </r>
  <r>
    <n v="1"/>
    <x v="1"/>
    <x v="1"/>
    <s v="05/0290"/>
    <s v="05"/>
    <s v="KLUPA ŠKOLSKA"/>
    <s v="01.97"/>
    <s v="KOM"/>
    <n v="1"/>
    <x v="592"/>
    <n v="217.54"/>
    <n v="0"/>
    <n v="87.016000000000005"/>
    <x v="1"/>
  </r>
  <r>
    <n v="1"/>
    <x v="1"/>
    <x v="1"/>
    <s v="05/0291"/>
    <s v="05"/>
    <s v="KLUPA ŠKOLSKA"/>
    <s v="01.97"/>
    <s v="KOM"/>
    <n v="1"/>
    <x v="592"/>
    <n v="217.54"/>
    <n v="0"/>
    <n v="87.016000000000005"/>
    <x v="1"/>
  </r>
  <r>
    <n v="1"/>
    <x v="1"/>
    <x v="1"/>
    <s v="05/0299"/>
    <s v="05"/>
    <s v="KLUPA ŠKOLSKA"/>
    <s v="01.97"/>
    <s v="KOM"/>
    <n v="1"/>
    <x v="592"/>
    <n v="217.54"/>
    <n v="0"/>
    <n v="87.016000000000005"/>
    <x v="1"/>
  </r>
  <r>
    <n v="1"/>
    <x v="1"/>
    <x v="1"/>
    <s v="05/0303"/>
    <s v="05"/>
    <s v="KLUPA ŠKOLSKA"/>
    <s v="01.97"/>
    <s v="KOM"/>
    <n v="1"/>
    <x v="592"/>
    <n v="217.54"/>
    <n v="0"/>
    <n v="87.016000000000005"/>
    <x v="1"/>
  </r>
  <r>
    <n v="1"/>
    <x v="1"/>
    <x v="1"/>
    <s v="05/0364"/>
    <s v="05"/>
    <s v="STOL DRVENI KONFERENC."/>
    <s v="01.97"/>
    <s v="KOM"/>
    <n v="1"/>
    <x v="593"/>
    <n v="3804.81"/>
    <n v="0"/>
    <n v="1521.924"/>
    <x v="1"/>
  </r>
  <r>
    <n v="1"/>
    <x v="1"/>
    <x v="1"/>
    <s v="05/0367"/>
    <s v="05"/>
    <s v="STOLICA S NASLONOM ŠTOF"/>
    <s v="01.97"/>
    <s v="KOM"/>
    <n v="1"/>
    <x v="594"/>
    <n v="118.78"/>
    <n v="0"/>
    <n v="47.512"/>
    <x v="1"/>
  </r>
  <r>
    <n v="1"/>
    <x v="1"/>
    <x v="1"/>
    <s v="05/0369"/>
    <s v="RC"/>
    <s v="STOLICA S NASLONOM ŠTOF"/>
    <s v="01.97"/>
    <s v="KOM"/>
    <n v="1"/>
    <x v="594"/>
    <n v="118.78"/>
    <n v="0"/>
    <n v="47.512"/>
    <x v="1"/>
  </r>
  <r>
    <n v="1"/>
    <x v="1"/>
    <x v="1"/>
    <s v="05/0371"/>
    <s v="05"/>
    <s v="STOLICA S NASLONOM ŠTOF"/>
    <s v="01.97"/>
    <s v="KOM"/>
    <n v="1"/>
    <x v="594"/>
    <n v="118.78"/>
    <n v="0"/>
    <n v="47.512"/>
    <x v="1"/>
  </r>
  <r>
    <n v="1"/>
    <x v="1"/>
    <x v="1"/>
    <s v="05/0373"/>
    <s v="RC"/>
    <s v="STOLICA S NASLONOM ŠTOF"/>
    <s v="01.97"/>
    <s v="KOM"/>
    <n v="1"/>
    <x v="594"/>
    <n v="118.78"/>
    <n v="0"/>
    <n v="47.512"/>
    <x v="1"/>
  </r>
  <r>
    <n v="1"/>
    <x v="1"/>
    <x v="1"/>
    <s v="05/0380"/>
    <s v="05"/>
    <s v="STOLICE S NASLONOM ŠTOF"/>
    <s v="01.97"/>
    <s v="KOM"/>
    <n v="1"/>
    <x v="594"/>
    <n v="118.78"/>
    <n v="0"/>
    <n v="47.512"/>
    <x v="1"/>
  </r>
  <r>
    <n v="1"/>
    <x v="1"/>
    <x v="1"/>
    <s v="05/0382"/>
    <s v="05"/>
    <s v="STOLICE S NASLONOM ŠTOF"/>
    <s v="01.97"/>
    <s v="KOM"/>
    <n v="1"/>
    <x v="594"/>
    <n v="118.78"/>
    <n v="0"/>
    <n v="47.512"/>
    <x v="1"/>
  </r>
  <r>
    <n v="1"/>
    <x v="1"/>
    <x v="1"/>
    <s v="05/0386"/>
    <s v="05"/>
    <s v="STOLICE S NASLONOM ŠTOF"/>
    <s v="01.97"/>
    <s v="KOM"/>
    <n v="1"/>
    <x v="594"/>
    <n v="118.78"/>
    <n v="0"/>
    <n v="47.512"/>
    <x v="1"/>
  </r>
  <r>
    <n v="1"/>
    <x v="1"/>
    <x v="1"/>
    <s v="05/0387"/>
    <s v="05"/>
    <s v="STOLICE S NASLONOM ŠTOF"/>
    <s v="01.97"/>
    <s v="KOM"/>
    <n v="1"/>
    <x v="594"/>
    <n v="118.78"/>
    <n v="0"/>
    <n v="47.512"/>
    <x v="1"/>
  </r>
  <r>
    <n v="1"/>
    <x v="1"/>
    <x v="1"/>
    <s v="05/0388"/>
    <s v="05"/>
    <s v="STOLICE S NASLONOM ŠTOF"/>
    <s v="01.97"/>
    <s v="KOM"/>
    <n v="1"/>
    <x v="594"/>
    <n v="118.78"/>
    <n v="0"/>
    <n v="47.512"/>
    <x v="1"/>
  </r>
  <r>
    <n v="1"/>
    <x v="1"/>
    <x v="1"/>
    <s v="05/0389"/>
    <s v="05"/>
    <s v="STOLICE S NASLONOM ŠTOF"/>
    <s v="01.97"/>
    <s v="KOM"/>
    <n v="1"/>
    <x v="594"/>
    <n v="118.78"/>
    <n v="0"/>
    <n v="47.512"/>
    <x v="1"/>
  </r>
  <r>
    <n v="1"/>
    <x v="1"/>
    <x v="1"/>
    <s v="05/0391"/>
    <s v="05"/>
    <s v="STOLICE S NASLONOM ŠTOF"/>
    <s v="01.97"/>
    <s v="KOM"/>
    <n v="1"/>
    <x v="594"/>
    <n v="118.78"/>
    <n v="0"/>
    <n v="47.512"/>
    <x v="1"/>
  </r>
  <r>
    <n v="1"/>
    <x v="1"/>
    <x v="1"/>
    <s v="05/0393"/>
    <s v="05"/>
    <s v="STOLICE S NASLONOM ŠTOF"/>
    <s v="01.97"/>
    <s v="KOM"/>
    <n v="1"/>
    <x v="594"/>
    <n v="118.78"/>
    <n v="0"/>
    <n v="47.512"/>
    <x v="1"/>
  </r>
  <r>
    <n v="1"/>
    <x v="1"/>
    <x v="1"/>
    <s v="05/0394"/>
    <s v="05"/>
    <s v="STOLICE S NASLONOM ŠTOF"/>
    <s v="01.97"/>
    <s v="KOM"/>
    <n v="1"/>
    <x v="594"/>
    <n v="118.78"/>
    <n v="0"/>
    <n v="47.512"/>
    <x v="1"/>
  </r>
  <r>
    <n v="1"/>
    <x v="1"/>
    <x v="1"/>
    <s v="05/0395"/>
    <s v="05"/>
    <s v="STOLICE S NASLONOM ŠTOF"/>
    <s v="01.97"/>
    <s v="KOM"/>
    <n v="1"/>
    <x v="594"/>
    <n v="118.78"/>
    <n v="0"/>
    <n v="47.512"/>
    <x v="1"/>
  </r>
  <r>
    <n v="1"/>
    <x v="1"/>
    <x v="1"/>
    <s v="05/0396"/>
    <s v="05"/>
    <s v="STOLICE S NASLONOM ŠTOF"/>
    <s v="01.97"/>
    <s v="KOM"/>
    <n v="1"/>
    <x v="594"/>
    <n v="118.78"/>
    <n v="0"/>
    <n v="47.512"/>
    <x v="1"/>
  </r>
  <r>
    <n v="1"/>
    <x v="1"/>
    <x v="1"/>
    <s v="05/0398"/>
    <s v="05"/>
    <s v="STOLICE S NASLONOM ŠTOF"/>
    <s v="01.97"/>
    <s v="KOM"/>
    <n v="1"/>
    <x v="594"/>
    <n v="118.78"/>
    <n v="0"/>
    <n v="47.512"/>
    <x v="1"/>
  </r>
  <r>
    <n v="1"/>
    <x v="1"/>
    <x v="1"/>
    <s v="05/0399"/>
    <s v="05"/>
    <s v="STOLICE S NASLONOM ŠTOF"/>
    <s v="01.97"/>
    <s v="KOM"/>
    <n v="1"/>
    <x v="594"/>
    <n v="118.78"/>
    <n v="0"/>
    <n v="47.512"/>
    <x v="1"/>
  </r>
  <r>
    <n v="1"/>
    <x v="1"/>
    <x v="1"/>
    <s v="05/0400"/>
    <s v="05"/>
    <s v="STOLICE S NASLONOM ŠTOF"/>
    <s v="01.97"/>
    <s v="KOM"/>
    <n v="1"/>
    <x v="594"/>
    <n v="118.78"/>
    <n v="0"/>
    <n v="47.512"/>
    <x v="1"/>
  </r>
  <r>
    <n v="1"/>
    <x v="1"/>
    <x v="1"/>
    <s v="05/0402"/>
    <s v="05"/>
    <s v="STOLICE S NASLONOM ŠTOF"/>
    <s v="01.97"/>
    <s v="KOM"/>
    <n v="1"/>
    <x v="594"/>
    <n v="118.78"/>
    <n v="0"/>
    <n v="47.512"/>
    <x v="1"/>
  </r>
  <r>
    <n v="1"/>
    <x v="1"/>
    <x v="1"/>
    <s v="05/0403"/>
    <s v="05"/>
    <s v="STOLICE S NASLONOM ŠTOF"/>
    <s v="01.97"/>
    <s v="KOM"/>
    <n v="1"/>
    <x v="594"/>
    <n v="118.78"/>
    <n v="0"/>
    <n v="47.512"/>
    <x v="1"/>
  </r>
  <r>
    <n v="1"/>
    <x v="1"/>
    <x v="1"/>
    <s v="05/0404"/>
    <s v="05"/>
    <s v="STOLICE S NASLONOM ŠTOF"/>
    <s v="01.97"/>
    <s v="KOM"/>
    <n v="1"/>
    <x v="594"/>
    <n v="118.78"/>
    <n v="0"/>
    <n v="47.512"/>
    <x v="1"/>
  </r>
  <r>
    <n v="1"/>
    <x v="1"/>
    <x v="1"/>
    <s v="05/0408"/>
    <s v="05"/>
    <s v="STOLICE S NASLONOM ŠTOF"/>
    <s v="01.97"/>
    <s v="KOM"/>
    <n v="1"/>
    <x v="594"/>
    <n v="118.78"/>
    <n v="0"/>
    <n v="47.512"/>
    <x v="1"/>
  </r>
  <r>
    <n v="1"/>
    <x v="1"/>
    <x v="1"/>
    <s v="05/0411"/>
    <s v="05"/>
    <s v="STOLICE S NASLONOM ŠTOF"/>
    <s v="01.97"/>
    <s v="KOM"/>
    <n v="1"/>
    <x v="594"/>
    <n v="118.78"/>
    <n v="0"/>
    <n v="47.512"/>
    <x v="1"/>
  </r>
  <r>
    <n v="1"/>
    <x v="1"/>
    <x v="1"/>
    <s v="05/0412"/>
    <s v="05"/>
    <s v="STOLICE S NASLONOM ŠTOF"/>
    <s v="01.97"/>
    <s v="KOM"/>
    <n v="1"/>
    <x v="594"/>
    <n v="118.78"/>
    <n v="0"/>
    <n v="47.512"/>
    <x v="1"/>
  </r>
  <r>
    <n v="1"/>
    <x v="1"/>
    <x v="1"/>
    <s v="05/0415"/>
    <s v="05"/>
    <s v="STOLICE S NASLONOM ŠTOF"/>
    <s v="01.97"/>
    <s v="KOM"/>
    <n v="1"/>
    <x v="594"/>
    <n v="118.78"/>
    <n v="0"/>
    <n v="47.512"/>
    <x v="1"/>
  </r>
  <r>
    <n v="1"/>
    <x v="1"/>
    <x v="1"/>
    <s v="05/0418"/>
    <s v="05"/>
    <s v="STOLICE S NASLONOM ŠTOF"/>
    <s v="01.97"/>
    <s v="KOM"/>
    <n v="1"/>
    <x v="594"/>
    <n v="118.78"/>
    <n v="0"/>
    <n v="47.512"/>
    <x v="1"/>
  </r>
  <r>
    <n v="1"/>
    <x v="1"/>
    <x v="1"/>
    <s v="05/0423"/>
    <s v="RC"/>
    <s v="STOLICE S NASLONOM ŠTOF"/>
    <s v="01.97"/>
    <s v="KOM"/>
    <n v="1"/>
    <x v="594"/>
    <n v="118.78"/>
    <n v="0"/>
    <n v="47.512"/>
    <x v="1"/>
  </r>
  <r>
    <n v="1"/>
    <x v="1"/>
    <x v="1"/>
    <s v="05/0425"/>
    <s v="05"/>
    <s v="STOLICE S NASLONOM ŠTOF"/>
    <s v="01.97"/>
    <s v="KOM"/>
    <n v="1"/>
    <x v="594"/>
    <n v="118.78"/>
    <n v="0"/>
    <n v="47.512"/>
    <x v="1"/>
  </r>
  <r>
    <n v="1"/>
    <x v="1"/>
    <x v="1"/>
    <s v="05/0427"/>
    <s v="05"/>
    <s v="STOLICE S NASLONOM ŠTOF"/>
    <s v="01.97"/>
    <s v="KOM"/>
    <n v="1"/>
    <x v="594"/>
    <n v="118.78"/>
    <n v="0"/>
    <n v="47.512"/>
    <x v="1"/>
  </r>
  <r>
    <n v="1"/>
    <x v="1"/>
    <x v="1"/>
    <s v="05/0429"/>
    <s v="05"/>
    <s v="VITRINA DRVENA 4 DJEL."/>
    <s v="01.97"/>
    <s v="KOM"/>
    <n v="1"/>
    <x v="595"/>
    <n v="1699.01"/>
    <n v="0"/>
    <n v="679.60400000000004"/>
    <x v="1"/>
  </r>
  <r>
    <n v="1"/>
    <x v="1"/>
    <x v="1"/>
    <s v="05/0436"/>
    <s v="05"/>
    <s v="PLOČA ŠKOLSKA ZELENA"/>
    <s v="01.97"/>
    <s v="KOM"/>
    <n v="1"/>
    <x v="591"/>
    <n v="1387.49"/>
    <n v="0"/>
    <n v="554.99599999999998"/>
    <x v="1"/>
  </r>
  <r>
    <n v="1"/>
    <x v="1"/>
    <x v="1"/>
    <s v="05/0437"/>
    <s v="05"/>
    <s v="STOLICA HOKLICA (PF)"/>
    <s v="01.97"/>
    <s v="KOM"/>
    <n v="1"/>
    <x v="596"/>
    <n v="164.97"/>
    <n v="0"/>
    <n v="65.988"/>
    <x v="1"/>
  </r>
  <r>
    <n v="1"/>
    <x v="1"/>
    <x v="1"/>
    <s v="05/0438"/>
    <s v="05"/>
    <s v="STOLICA HOKLICA (PF)"/>
    <s v="01.97"/>
    <s v="KOM"/>
    <n v="1"/>
    <x v="596"/>
    <n v="164.97"/>
    <n v="0"/>
    <n v="65.988"/>
    <x v="1"/>
  </r>
  <r>
    <n v="1"/>
    <x v="1"/>
    <x v="1"/>
    <s v="05/0440"/>
    <s v="05"/>
    <s v="VJEŠALICA (PROC)"/>
    <s v="01.97"/>
    <s v="KOM"/>
    <n v="1"/>
    <x v="597"/>
    <n v="169.59"/>
    <n v="0"/>
    <n v="67.835999999999999"/>
    <x v="1"/>
  </r>
  <r>
    <n v="1"/>
    <x v="1"/>
    <x v="1"/>
    <s v="05/0662"/>
    <s v="05"/>
    <s v="FOTELJE CRNE SLC 601"/>
    <n v="12.97"/>
    <s v="KOM"/>
    <n v="1"/>
    <x v="598"/>
    <n v="1467"/>
    <n v="0"/>
    <n v="586.80000000000007"/>
    <x v="1"/>
  </r>
  <r>
    <n v="1"/>
    <x v="1"/>
    <x v="1"/>
    <s v="05/0663"/>
    <s v="05"/>
    <s v="FOTELJE CRNE SLC 601"/>
    <n v="12.97"/>
    <s v="KOM"/>
    <n v="1"/>
    <x v="598"/>
    <n v="1467"/>
    <n v="0"/>
    <n v="586.80000000000007"/>
    <x v="1"/>
  </r>
  <r>
    <n v="1"/>
    <x v="1"/>
    <x v="1"/>
    <s v="05/0664"/>
    <s v="05"/>
    <s v="FOTELJE CRNE SLC 601"/>
    <n v="12.97"/>
    <s v="KOM"/>
    <n v="1"/>
    <x v="598"/>
    <n v="1467"/>
    <n v="0"/>
    <n v="586.80000000000007"/>
    <x v="1"/>
  </r>
  <r>
    <n v="1"/>
    <x v="1"/>
    <x v="1"/>
    <s v="05/0665"/>
    <s v="05"/>
    <s v="FOTELJE CRNE SLC 601"/>
    <n v="12.97"/>
    <s v="KOM"/>
    <n v="1"/>
    <x v="598"/>
    <n v="1467"/>
    <n v="0"/>
    <n v="586.80000000000007"/>
    <x v="1"/>
  </r>
  <r>
    <n v="1"/>
    <x v="1"/>
    <x v="1"/>
    <s v="05/0666"/>
    <s v="05"/>
    <s v="FOTELJE CRNE SLC 601"/>
    <n v="12.97"/>
    <s v="KOM"/>
    <n v="1"/>
    <x v="598"/>
    <n v="1467"/>
    <n v="0"/>
    <n v="586.80000000000007"/>
    <x v="1"/>
  </r>
  <r>
    <n v="1"/>
    <x v="1"/>
    <x v="1"/>
    <s v="05/0667"/>
    <s v="05"/>
    <s v="FOTELJE CRNE SLC 601"/>
    <n v="12.97"/>
    <s v="KOM"/>
    <n v="1"/>
    <x v="598"/>
    <n v="1467"/>
    <n v="0"/>
    <n v="586.80000000000007"/>
    <x v="1"/>
  </r>
  <r>
    <n v="1"/>
    <x v="1"/>
    <x v="1"/>
    <s v="05/0668"/>
    <s v="05"/>
    <s v="FOTELJE CRNE SLC 601"/>
    <n v="12.97"/>
    <s v="KOM"/>
    <n v="1"/>
    <x v="598"/>
    <n v="1467"/>
    <n v="0"/>
    <n v="586.80000000000007"/>
    <x v="1"/>
  </r>
  <r>
    <n v="1"/>
    <x v="1"/>
    <x v="1"/>
    <s v="05/0669"/>
    <s v="05"/>
    <s v="FOTELJA CRNA SLC 381"/>
    <n v="12.97"/>
    <s v="KOM"/>
    <n v="1"/>
    <x v="599"/>
    <n v="1841.4"/>
    <n v="0"/>
    <n v="736.56000000000006"/>
    <x v="1"/>
  </r>
  <r>
    <n v="1"/>
    <x v="1"/>
    <x v="1"/>
    <s v="05/0670"/>
    <s v="05"/>
    <s v="ORMAR-VITRINA-ORMAR"/>
    <n v="12.97"/>
    <s v="KOM"/>
    <n v="1"/>
    <x v="600"/>
    <n v="20015"/>
    <n v="0"/>
    <n v="8006"/>
    <x v="1"/>
  </r>
  <r>
    <n v="1"/>
    <x v="1"/>
    <x v="1"/>
    <s v="05/0671"/>
    <s v="05"/>
    <s v="ORMAR SLOŽENI"/>
    <n v="12.97"/>
    <s v="KOM"/>
    <n v="1"/>
    <x v="601"/>
    <n v="2649.6"/>
    <n v="0"/>
    <n v="1059.8399999999999"/>
    <x v="1"/>
  </r>
  <r>
    <n v="1"/>
    <x v="1"/>
    <x v="1"/>
    <s v="05/0672"/>
    <s v="05"/>
    <s v="KOMODA PUNA VRATA"/>
    <n v="12.97"/>
    <s v="KOM"/>
    <n v="1"/>
    <x v="602"/>
    <n v="1894.5"/>
    <n v="0"/>
    <n v="757.80000000000007"/>
    <x v="1"/>
  </r>
  <r>
    <n v="1"/>
    <x v="1"/>
    <x v="1"/>
    <s v="05/0673"/>
    <s v="05"/>
    <s v="STOL KONFER."/>
    <n v="12.97"/>
    <s v="KOM"/>
    <n v="1"/>
    <x v="603"/>
    <n v="2832.3"/>
    <n v="0"/>
    <n v="1132.92"/>
    <x v="1"/>
  </r>
  <r>
    <n v="1"/>
    <x v="1"/>
    <x v="1"/>
    <s v="05/0675"/>
    <s v="05"/>
    <s v="STOL SA POKRETNOM KAZETOM"/>
    <n v="12.97"/>
    <s v="KOM"/>
    <n v="1"/>
    <x v="604"/>
    <n v="3745.8"/>
    <n v="0"/>
    <n v="1498.3200000000002"/>
    <x v="1"/>
  </r>
  <r>
    <n v="1"/>
    <x v="1"/>
    <x v="1"/>
    <s v="05/0680"/>
    <s v="05"/>
    <s v="STOLAC STUDIO"/>
    <n v="12.98"/>
    <s v="KOM"/>
    <n v="1"/>
    <x v="605"/>
    <n v="384.3"/>
    <n v="0"/>
    <n v="153.72000000000003"/>
    <x v="1"/>
  </r>
  <r>
    <n v="1"/>
    <x v="1"/>
    <x v="1"/>
    <s v="05/0681"/>
    <s v="05"/>
    <s v="STOLAC STUDIO"/>
    <n v="11.98"/>
    <s v="KOM"/>
    <n v="1"/>
    <x v="605"/>
    <n v="384.3"/>
    <n v="0"/>
    <n v="153.72000000000003"/>
    <x v="1"/>
  </r>
  <r>
    <n v="1"/>
    <x v="1"/>
    <x v="1"/>
    <s v="05/0682"/>
    <s v="05"/>
    <s v="STOLAC STUDIO"/>
    <n v="11.98"/>
    <s v="KOM"/>
    <n v="1"/>
    <x v="605"/>
    <n v="384.3"/>
    <n v="0"/>
    <n v="153.72000000000003"/>
    <x v="1"/>
  </r>
  <r>
    <n v="1"/>
    <x v="1"/>
    <x v="1"/>
    <s v="05/0683"/>
    <s v="05"/>
    <s v="STOLAC STUDIO"/>
    <n v="11.98"/>
    <s v="KOM"/>
    <n v="1"/>
    <x v="605"/>
    <n v="384.3"/>
    <n v="0"/>
    <n v="153.72000000000003"/>
    <x v="1"/>
  </r>
  <r>
    <n v="1"/>
    <x v="1"/>
    <x v="1"/>
    <s v="05/0686"/>
    <s v="05"/>
    <s v="STOLAC STUDIO"/>
    <n v="11.98"/>
    <s v="KOM"/>
    <n v="1"/>
    <x v="605"/>
    <n v="384.3"/>
    <n v="0"/>
    <n v="153.72000000000003"/>
    <x v="1"/>
  </r>
  <r>
    <n v="1"/>
    <x v="1"/>
    <x v="1"/>
    <s v="05/0687"/>
    <s v="05"/>
    <s v="STOLAC STUDIO"/>
    <n v="11.98"/>
    <s v="KOM"/>
    <n v="1"/>
    <x v="605"/>
    <n v="384.3"/>
    <n v="0"/>
    <n v="153.72000000000003"/>
    <x v="1"/>
  </r>
  <r>
    <n v="1"/>
    <x v="1"/>
    <x v="1"/>
    <s v="05/0688"/>
    <s v="05"/>
    <s v="STOLAC STUDIO"/>
    <n v="11.98"/>
    <s v="KOM"/>
    <n v="1"/>
    <x v="605"/>
    <n v="384.3"/>
    <n v="0"/>
    <n v="153.72000000000003"/>
    <x v="1"/>
  </r>
  <r>
    <n v="1"/>
    <x v="1"/>
    <x v="1"/>
    <s v="05/0689"/>
    <s v="05"/>
    <s v="STOLAC STUDIO"/>
    <n v="11.98"/>
    <s v="KOM"/>
    <n v="1"/>
    <x v="605"/>
    <n v="384.3"/>
    <n v="0"/>
    <n v="153.72000000000003"/>
    <x v="1"/>
  </r>
  <r>
    <n v="1"/>
    <x v="1"/>
    <x v="1"/>
    <s v="05/0690"/>
    <s v="05"/>
    <s v="STOLAC STUDIO"/>
    <n v="11.98"/>
    <s v="KOM"/>
    <n v="1"/>
    <x v="605"/>
    <n v="384.3"/>
    <n v="0"/>
    <n v="153.72000000000003"/>
    <x v="1"/>
  </r>
  <r>
    <n v="1"/>
    <x v="1"/>
    <x v="1"/>
    <s v="05/0691"/>
    <s v="05"/>
    <s v="STOLAC STUDIO"/>
    <n v="11.98"/>
    <s v="KOM"/>
    <n v="1"/>
    <x v="605"/>
    <n v="384.3"/>
    <n v="0"/>
    <n v="153.72000000000003"/>
    <x v="1"/>
  </r>
  <r>
    <n v="1"/>
    <x v="1"/>
    <x v="1"/>
    <s v="05/0692"/>
    <s v="05"/>
    <s v="STOLAC STUDIO"/>
    <n v="11.98"/>
    <s v="KOM"/>
    <n v="1"/>
    <x v="605"/>
    <n v="384.3"/>
    <n v="0"/>
    <n v="153.72000000000003"/>
    <x v="1"/>
  </r>
  <r>
    <n v="1"/>
    <x v="1"/>
    <x v="1"/>
    <s v="05/0694"/>
    <s v="05"/>
    <s v="STOLAC STUDIO"/>
    <n v="11.98"/>
    <s v="KOM"/>
    <n v="1"/>
    <x v="605"/>
    <n v="384.3"/>
    <n v="0"/>
    <n v="153.72000000000003"/>
    <x v="1"/>
  </r>
  <r>
    <n v="1"/>
    <x v="1"/>
    <x v="1"/>
    <s v="05/0695"/>
    <s v="05"/>
    <s v="STOLAC STUDIO"/>
    <n v="11.98"/>
    <s v="KOM"/>
    <n v="1"/>
    <x v="605"/>
    <n v="384.3"/>
    <n v="0"/>
    <n v="153.72000000000003"/>
    <x v="1"/>
  </r>
  <r>
    <n v="1"/>
    <x v="1"/>
    <x v="1"/>
    <s v="05/0696"/>
    <s v="05"/>
    <s v="STOLAC STUDIO"/>
    <n v="11.98"/>
    <s v="KOM"/>
    <n v="1"/>
    <x v="605"/>
    <n v="384.3"/>
    <n v="0"/>
    <n v="153.72000000000003"/>
    <x v="1"/>
  </r>
  <r>
    <n v="1"/>
    <x v="1"/>
    <x v="1"/>
    <s v="05/0697"/>
    <s v="05"/>
    <s v="STOLAC STUDIO"/>
    <n v="11.98"/>
    <s v="KOM"/>
    <n v="1"/>
    <x v="605"/>
    <n v="384.3"/>
    <n v="0"/>
    <n v="153.72000000000003"/>
    <x v="1"/>
  </r>
  <r>
    <n v="1"/>
    <x v="1"/>
    <x v="1"/>
    <s v="05/0698"/>
    <s v="05"/>
    <s v="STOLAC STUDIO"/>
    <n v="11.98"/>
    <s v="KOM"/>
    <n v="1"/>
    <x v="605"/>
    <n v="384.3"/>
    <n v="0"/>
    <n v="153.72000000000003"/>
    <x v="1"/>
  </r>
  <r>
    <n v="1"/>
    <x v="1"/>
    <x v="1"/>
    <s v="05/0699"/>
    <s v="05"/>
    <s v="STOLAC STUDIO"/>
    <n v="11.98"/>
    <s v="KOM"/>
    <n v="1"/>
    <x v="605"/>
    <n v="384.3"/>
    <n v="0"/>
    <n v="153.72000000000003"/>
    <x v="1"/>
  </r>
  <r>
    <n v="1"/>
    <x v="1"/>
    <x v="1"/>
    <s v="05/0700"/>
    <s v="05"/>
    <s v="STOLAC STUDIO"/>
    <n v="11.98"/>
    <s v="KOM"/>
    <n v="1"/>
    <x v="605"/>
    <n v="384.3"/>
    <n v="0"/>
    <n v="153.72000000000003"/>
    <x v="1"/>
  </r>
  <r>
    <n v="1"/>
    <x v="1"/>
    <x v="1"/>
    <s v="05/0701"/>
    <s v="05"/>
    <s v="STOLAC STUDIO"/>
    <n v="11.98"/>
    <s v="KOM"/>
    <n v="1"/>
    <x v="605"/>
    <n v="384.3"/>
    <n v="0"/>
    <n v="153.72000000000003"/>
    <x v="1"/>
  </r>
  <r>
    <n v="1"/>
    <x v="1"/>
    <x v="1"/>
    <s v="05/0702"/>
    <s v="05"/>
    <s v="STOLAC STUDIO"/>
    <n v="11.98"/>
    <s v="KOM"/>
    <n v="1"/>
    <x v="605"/>
    <n v="384.3"/>
    <n v="0"/>
    <n v="153.72000000000003"/>
    <x v="1"/>
  </r>
  <r>
    <n v="1"/>
    <x v="1"/>
    <x v="1"/>
    <s v="05/0703"/>
    <s v="05"/>
    <s v="STOLAC STUDIO"/>
    <n v="11.98"/>
    <s v="KOM"/>
    <n v="1"/>
    <x v="605"/>
    <n v="384.3"/>
    <n v="0"/>
    <n v="153.72000000000003"/>
    <x v="1"/>
  </r>
  <r>
    <n v="1"/>
    <x v="1"/>
    <x v="1"/>
    <s v="05/0704"/>
    <s v="05"/>
    <s v="STOLAC STUDIO"/>
    <n v="11.98"/>
    <s v="KOM"/>
    <n v="1"/>
    <x v="605"/>
    <n v="384.3"/>
    <n v="0"/>
    <n v="153.72000000000003"/>
    <x v="1"/>
  </r>
  <r>
    <n v="1"/>
    <x v="1"/>
    <x v="1"/>
    <s v="05/0706"/>
    <s v="05"/>
    <s v="STOLAC STUDIO"/>
    <n v="11.98"/>
    <s v="KOM"/>
    <n v="1"/>
    <x v="605"/>
    <n v="384.3"/>
    <n v="0"/>
    <n v="153.72000000000003"/>
    <x v="1"/>
  </r>
  <r>
    <n v="1"/>
    <x v="1"/>
    <x v="1"/>
    <s v="05/0707"/>
    <s v="05"/>
    <s v="STOLAC STUDIO"/>
    <n v="11.98"/>
    <s v="KOM"/>
    <n v="1"/>
    <x v="605"/>
    <n v="384.3"/>
    <n v="0"/>
    <n v="153.72000000000003"/>
    <x v="1"/>
  </r>
  <r>
    <n v="1"/>
    <x v="1"/>
    <x v="1"/>
    <s v="05/0708"/>
    <s v="05"/>
    <s v="STOLAC STUDIO"/>
    <n v="11.98"/>
    <s v="KOM"/>
    <n v="1"/>
    <x v="605"/>
    <n v="384.3"/>
    <n v="0"/>
    <n v="153.72000000000003"/>
    <x v="1"/>
  </r>
  <r>
    <n v="1"/>
    <x v="1"/>
    <x v="1"/>
    <s v="05/0710"/>
    <s v="05"/>
    <s v="STOLAC STUDIO"/>
    <n v="11.98"/>
    <s v="KOM"/>
    <n v="1"/>
    <x v="605"/>
    <n v="384.3"/>
    <n v="0"/>
    <n v="153.72000000000003"/>
    <x v="1"/>
  </r>
  <r>
    <n v="1"/>
    <x v="1"/>
    <x v="1"/>
    <s v="05/0711"/>
    <s v="05"/>
    <s v="STOLAC STUDIO"/>
    <n v="11.98"/>
    <s v="KOM"/>
    <n v="1"/>
    <x v="605"/>
    <n v="384.3"/>
    <n v="0"/>
    <n v="153.72000000000003"/>
    <x v="1"/>
  </r>
  <r>
    <n v="1"/>
    <x v="1"/>
    <x v="1"/>
    <s v="05/0712"/>
    <s v="05"/>
    <s v="STOLAC STUDIO"/>
    <n v="11.98"/>
    <s v="KOM"/>
    <n v="1"/>
    <x v="605"/>
    <n v="384.3"/>
    <n v="0"/>
    <n v="153.72000000000003"/>
    <x v="1"/>
  </r>
  <r>
    <n v="1"/>
    <x v="1"/>
    <x v="1"/>
    <s v="05/0713"/>
    <s v="05"/>
    <s v="STOLAC STUDIO"/>
    <n v="11.98"/>
    <s v="KOM"/>
    <n v="1"/>
    <x v="605"/>
    <n v="384.3"/>
    <n v="0"/>
    <n v="153.72000000000003"/>
    <x v="1"/>
  </r>
  <r>
    <n v="1"/>
    <x v="1"/>
    <x v="1"/>
    <s v="05/0714"/>
    <s v="05"/>
    <s v="STOLAC STUDIO"/>
    <n v="11.98"/>
    <s v="KOM"/>
    <n v="1"/>
    <x v="605"/>
    <n v="384.3"/>
    <n v="0"/>
    <n v="153.72000000000003"/>
    <x v="1"/>
  </r>
  <r>
    <n v="1"/>
    <x v="1"/>
    <x v="1"/>
    <s v="05/0809"/>
    <s v="05"/>
    <s v="KATEDRA"/>
    <s v="03.02"/>
    <s v="KOM"/>
    <n v="1"/>
    <x v="606"/>
    <n v="642.23"/>
    <n v="0"/>
    <n v="256.892"/>
    <x v="1"/>
  </r>
  <r>
    <n v="1"/>
    <x v="1"/>
    <x v="1"/>
    <s v="05/0810"/>
    <s v="05"/>
    <s v="STOLAC ŠKOLSKI"/>
    <s v="03.02"/>
    <s v="KOM"/>
    <n v="1"/>
    <x v="607"/>
    <n v="232.78"/>
    <n v="0"/>
    <n v="93.112000000000009"/>
    <x v="1"/>
  </r>
  <r>
    <n v="1"/>
    <x v="1"/>
    <x v="1"/>
    <s v="05/0811"/>
    <s v="05"/>
    <s v="STOLAC ŠKOLSKI"/>
    <s v="03.02"/>
    <s v="KOM"/>
    <n v="1"/>
    <x v="607"/>
    <n v="232.78"/>
    <n v="0"/>
    <n v="93.112000000000009"/>
    <x v="1"/>
  </r>
  <r>
    <n v="1"/>
    <x v="1"/>
    <x v="1"/>
    <s v="05/0812"/>
    <s v="05"/>
    <s v="STOLAC ŠKOLSKI"/>
    <s v="03.02"/>
    <s v="KOM"/>
    <n v="1"/>
    <x v="607"/>
    <n v="232.78"/>
    <n v="0"/>
    <n v="93.112000000000009"/>
    <x v="1"/>
  </r>
  <r>
    <n v="1"/>
    <x v="1"/>
    <x v="1"/>
    <s v="05/0813"/>
    <s v="05"/>
    <s v="STOLAC ŠKOLSKI"/>
    <s v="03.02"/>
    <s v="KOM"/>
    <n v="1"/>
    <x v="607"/>
    <n v="232.78"/>
    <n v="0"/>
    <n v="93.112000000000009"/>
    <x v="1"/>
  </r>
  <r>
    <n v="1"/>
    <x v="1"/>
    <x v="1"/>
    <s v="05/0814"/>
    <s v="05"/>
    <s v="STOLAC ŠKOLSKI"/>
    <s v="03.02"/>
    <s v="KOM"/>
    <n v="1"/>
    <x v="607"/>
    <n v="232.78"/>
    <n v="0"/>
    <n v="93.112000000000009"/>
    <x v="1"/>
  </r>
  <r>
    <n v="1"/>
    <x v="1"/>
    <x v="1"/>
    <s v="05/0816"/>
    <s v="05"/>
    <s v="STOLAC ŠKOLSKI"/>
    <s v="03.02"/>
    <s v="KOM"/>
    <n v="1"/>
    <x v="607"/>
    <n v="232.78"/>
    <n v="0"/>
    <n v="93.112000000000009"/>
    <x v="1"/>
  </r>
  <r>
    <n v="1"/>
    <x v="1"/>
    <x v="1"/>
    <s v="05/0817"/>
    <s v="05"/>
    <s v="STOLAC ŠKOLSKI"/>
    <s v="03.02"/>
    <s v="KOM"/>
    <n v="1"/>
    <x v="607"/>
    <n v="232.78"/>
    <n v="0"/>
    <n v="93.112000000000009"/>
    <x v="1"/>
  </r>
  <r>
    <n v="1"/>
    <x v="1"/>
    <x v="1"/>
    <s v="05/0818"/>
    <s v="05"/>
    <s v="STOLAC ŠKOLSKI"/>
    <s v="03.02"/>
    <s v="KOM"/>
    <n v="1"/>
    <x v="607"/>
    <n v="232.78"/>
    <n v="0"/>
    <n v="93.112000000000009"/>
    <x v="1"/>
  </r>
  <r>
    <n v="1"/>
    <x v="1"/>
    <x v="1"/>
    <s v="05/0821"/>
    <s v="05"/>
    <s v="STOLAC ŠKOLSKI"/>
    <s v="03.02"/>
    <s v="KOM"/>
    <n v="1"/>
    <x v="607"/>
    <n v="232.78"/>
    <n v="0"/>
    <n v="93.112000000000009"/>
    <x v="1"/>
  </r>
  <r>
    <n v="1"/>
    <x v="1"/>
    <x v="1"/>
    <s v="05/0822"/>
    <s v="05"/>
    <s v="STOLAC ŠKOLSKI"/>
    <s v="03.02"/>
    <s v="KOM"/>
    <n v="1"/>
    <x v="607"/>
    <n v="232.78"/>
    <n v="0"/>
    <n v="93.112000000000009"/>
    <x v="1"/>
  </r>
  <r>
    <n v="1"/>
    <x v="1"/>
    <x v="1"/>
    <s v="05/0823"/>
    <s v="05"/>
    <s v="STOLAC ŠKOLSKI"/>
    <s v="03.02"/>
    <s v="KOM"/>
    <n v="1"/>
    <x v="607"/>
    <n v="232.78"/>
    <n v="0"/>
    <n v="93.112000000000009"/>
    <x v="1"/>
  </r>
  <r>
    <n v="1"/>
    <x v="1"/>
    <x v="1"/>
    <s v="05/0824"/>
    <s v="05"/>
    <s v="STOLAC ŠKOLSKI"/>
    <s v="03.02"/>
    <s v="KOM"/>
    <n v="1"/>
    <x v="607"/>
    <n v="232.78"/>
    <n v="0"/>
    <n v="93.112000000000009"/>
    <x v="1"/>
  </r>
  <r>
    <n v="1"/>
    <x v="1"/>
    <x v="1"/>
    <s v="05/0826"/>
    <s v="05"/>
    <s v="STOLAC ŠKOLSKI"/>
    <s v="03.02"/>
    <s v="KOM"/>
    <n v="1"/>
    <x v="607"/>
    <n v="232.78"/>
    <n v="0"/>
    <n v="93.112000000000009"/>
    <x v="1"/>
  </r>
  <r>
    <n v="1"/>
    <x v="1"/>
    <x v="1"/>
    <s v="05/0827"/>
    <s v="05"/>
    <s v="STOLAC ŠKOLSKI"/>
    <s v="03.02"/>
    <s v="KOM"/>
    <n v="1"/>
    <x v="607"/>
    <n v="232.78"/>
    <n v="0"/>
    <n v="93.112000000000009"/>
    <x v="1"/>
  </r>
  <r>
    <n v="1"/>
    <x v="1"/>
    <x v="1"/>
    <s v="05/0829"/>
    <s v="05"/>
    <s v="STOLAC ŠKOLSKI"/>
    <s v="03.02"/>
    <s v="KOM"/>
    <n v="1"/>
    <x v="607"/>
    <n v="232.78"/>
    <n v="0"/>
    <n v="93.112000000000009"/>
    <x v="1"/>
  </r>
  <r>
    <n v="1"/>
    <x v="1"/>
    <x v="1"/>
    <s v="05/0830"/>
    <s v="05"/>
    <s v="STOLAC ŠKOLSKI"/>
    <s v="03.02"/>
    <s v="KOM"/>
    <n v="1"/>
    <x v="607"/>
    <n v="232.78"/>
    <n v="0"/>
    <n v="93.112000000000009"/>
    <x v="1"/>
  </r>
  <r>
    <n v="1"/>
    <x v="1"/>
    <x v="1"/>
    <s v="05/0831"/>
    <s v="05"/>
    <s v="STOLAC ŠKOLSKI"/>
    <s v="03.02"/>
    <s v="KOM"/>
    <n v="1"/>
    <x v="607"/>
    <n v="232.78"/>
    <n v="0"/>
    <n v="93.112000000000009"/>
    <x v="1"/>
  </r>
  <r>
    <n v="1"/>
    <x v="1"/>
    <x v="1"/>
    <s v="05/0832"/>
    <s v="05"/>
    <s v="STOLAC ŠKOLSKI"/>
    <s v="03.02"/>
    <s v="KOM"/>
    <n v="1"/>
    <x v="607"/>
    <n v="232.78"/>
    <n v="0"/>
    <n v="93.112000000000009"/>
    <x v="1"/>
  </r>
  <r>
    <n v="1"/>
    <x v="1"/>
    <x v="1"/>
    <s v="05/0833"/>
    <s v="05"/>
    <s v="STOLAC ŠKOLSKI"/>
    <s v="03.02"/>
    <s v="KOM"/>
    <n v="1"/>
    <x v="607"/>
    <n v="232.78"/>
    <n v="0"/>
    <n v="93.112000000000009"/>
    <x v="1"/>
  </r>
  <r>
    <n v="1"/>
    <x v="1"/>
    <x v="1"/>
    <s v="05/0834"/>
    <s v="05"/>
    <s v="STOLAC ŠKOLSKI"/>
    <s v="03.02"/>
    <s v="KOM"/>
    <n v="1"/>
    <x v="607"/>
    <n v="232.78"/>
    <n v="0"/>
    <n v="93.112000000000009"/>
    <x v="1"/>
  </r>
  <r>
    <n v="1"/>
    <x v="1"/>
    <x v="1"/>
    <s v="05/0835"/>
    <s v="05"/>
    <s v="PLOČA ŠKOLSKA 360x120*"/>
    <s v="03.02"/>
    <s v="KOM"/>
    <n v="1"/>
    <x v="608"/>
    <n v="2586.88"/>
    <n v="0"/>
    <n v="1034.7520000000002"/>
    <x v="1"/>
  </r>
  <r>
    <n v="1"/>
    <x v="1"/>
    <x v="1"/>
    <s v="05/0836"/>
    <s v="05"/>
    <s v="PLOČA ZA PROJEK.BIJELA*"/>
    <s v="03.02"/>
    <s v="KOM"/>
    <n v="1"/>
    <x v="609"/>
    <n v="3038.17"/>
    <n v="0"/>
    <n v="1215.268"/>
    <x v="1"/>
  </r>
  <r>
    <n v="1"/>
    <x v="1"/>
    <x v="1"/>
    <s v="05/0997"/>
    <s v="RC"/>
    <s v="STOL"/>
    <s v="04.04"/>
    <s v="KOM"/>
    <n v="1"/>
    <x v="610"/>
    <n v="370.99"/>
    <n v="129.21"/>
    <n v="200.08"/>
    <x v="1"/>
  </r>
  <r>
    <n v="1"/>
    <x v="1"/>
    <x v="1"/>
    <s v="05/0998"/>
    <s v="RC"/>
    <s v="STOL"/>
    <s v="04.04"/>
    <s v="KOM"/>
    <n v="1"/>
    <x v="610"/>
    <n v="370.99"/>
    <n v="129.21"/>
    <n v="200.08"/>
    <x v="1"/>
  </r>
  <r>
    <n v="1"/>
    <x v="1"/>
    <x v="1"/>
    <s v="05/0999"/>
    <s v="RC"/>
    <s v="STOL"/>
    <s v="04.04"/>
    <s v="KOM"/>
    <n v="1"/>
    <x v="610"/>
    <n v="370.99"/>
    <n v="129.21"/>
    <n v="200.08"/>
    <x v="1"/>
  </r>
  <r>
    <n v="1"/>
    <x v="1"/>
    <x v="1"/>
    <s v="05/1000"/>
    <s v="RC"/>
    <s v="STOL"/>
    <s v="04.04"/>
    <s v="KOM"/>
    <n v="1"/>
    <x v="610"/>
    <n v="370.99"/>
    <n v="129.21"/>
    <n v="200.08"/>
    <x v="1"/>
  </r>
  <r>
    <n v="1"/>
    <x v="1"/>
    <x v="1"/>
    <s v="05/1001"/>
    <s v="RC"/>
    <s v="STOL"/>
    <s v="04.04"/>
    <s v="KOM"/>
    <n v="1"/>
    <x v="610"/>
    <n v="370.99"/>
    <n v="129.21"/>
    <n v="200.08"/>
    <x v="1"/>
  </r>
  <r>
    <n v="1"/>
    <x v="1"/>
    <x v="1"/>
    <s v="05/1002"/>
    <s v="RC"/>
    <s v="STOL"/>
    <s v="04.04"/>
    <s v="KOM"/>
    <n v="1"/>
    <x v="610"/>
    <n v="370.99"/>
    <n v="129.21"/>
    <n v="200.08"/>
    <x v="1"/>
  </r>
  <r>
    <n v="1"/>
    <x v="1"/>
    <x v="1"/>
    <s v="05/1003"/>
    <s v="RC"/>
    <s v="STOL"/>
    <s v="04.04"/>
    <s v="KOM"/>
    <n v="1"/>
    <x v="610"/>
    <n v="370.99"/>
    <n v="129.21"/>
    <n v="200.08"/>
    <x v="1"/>
  </r>
  <r>
    <n v="1"/>
    <x v="1"/>
    <x v="1"/>
    <s v="05/1004"/>
    <s v="RC"/>
    <s v="STOL"/>
    <s v="04.04"/>
    <s v="KOM"/>
    <n v="1"/>
    <x v="610"/>
    <n v="370.99"/>
    <n v="129.21"/>
    <n v="200.08"/>
    <x v="1"/>
  </r>
  <r>
    <n v="1"/>
    <x v="1"/>
    <x v="1"/>
    <s v="05/1005"/>
    <s v="RC"/>
    <s v="STOL"/>
    <s v="04.04"/>
    <s v="KOM"/>
    <n v="1"/>
    <x v="610"/>
    <n v="370.99"/>
    <n v="129.21"/>
    <n v="200.08"/>
    <x v="1"/>
  </r>
  <r>
    <n v="1"/>
    <x v="1"/>
    <x v="1"/>
    <s v="05/1006"/>
    <s v="RC"/>
    <s v="STOL"/>
    <s v="04.04"/>
    <s v="KOM"/>
    <n v="1"/>
    <x v="610"/>
    <n v="370.99"/>
    <n v="129.21"/>
    <n v="200.08"/>
    <x v="1"/>
  </r>
  <r>
    <n v="1"/>
    <x v="1"/>
    <x v="1"/>
    <s v="05/1007"/>
    <s v="RC"/>
    <s v="STOL"/>
    <s v="04.04"/>
    <s v="KOM"/>
    <n v="1"/>
    <x v="610"/>
    <n v="370.99"/>
    <n v="129.21"/>
    <n v="200.08"/>
    <x v="1"/>
  </r>
  <r>
    <n v="1"/>
    <x v="1"/>
    <x v="1"/>
    <s v="05/1008"/>
    <s v="RC"/>
    <s v="STOL"/>
    <s v="04.04"/>
    <s v="KOM"/>
    <n v="1"/>
    <x v="610"/>
    <n v="370.99"/>
    <n v="129.21"/>
    <n v="200.08"/>
    <x v="1"/>
  </r>
  <r>
    <n v="1"/>
    <x v="1"/>
    <x v="1"/>
    <s v="05/1009"/>
    <s v="RC"/>
    <s v="STOL"/>
    <s v="04.04"/>
    <s v="KOM"/>
    <n v="1"/>
    <x v="610"/>
    <n v="370.99"/>
    <n v="129.21"/>
    <n v="200.08"/>
    <x v="1"/>
  </r>
  <r>
    <n v="1"/>
    <x v="1"/>
    <x v="1"/>
    <s v="05/1010"/>
    <s v="RC"/>
    <s v="STOL"/>
    <s v="04.04"/>
    <s v="KOM"/>
    <n v="1"/>
    <x v="610"/>
    <n v="370.99"/>
    <n v="129.21"/>
    <n v="200.08"/>
    <x v="1"/>
  </r>
  <r>
    <n v="1"/>
    <x v="1"/>
    <x v="1"/>
    <s v="05/1011"/>
    <s v="RC"/>
    <s v="STOL"/>
    <s v="04.04"/>
    <s v="KOM"/>
    <n v="1"/>
    <x v="610"/>
    <n v="370.99"/>
    <n v="129.21"/>
    <n v="200.08"/>
    <x v="1"/>
  </r>
  <r>
    <n v="1"/>
    <x v="1"/>
    <x v="1"/>
    <s v="05/1012"/>
    <s v="RC"/>
    <s v="STOL"/>
    <s v="04.04"/>
    <s v="KOM"/>
    <n v="1"/>
    <x v="610"/>
    <n v="370.99"/>
    <n v="129.21"/>
    <n v="200.08"/>
    <x v="1"/>
  </r>
  <r>
    <n v="1"/>
    <x v="1"/>
    <x v="1"/>
    <s v="05/1013"/>
    <s v="05"/>
    <s v="STOL"/>
    <s v="04.04"/>
    <s v="KOM"/>
    <n v="1"/>
    <x v="610"/>
    <n v="500.2"/>
    <n v="0"/>
    <n v="200.08"/>
    <x v="1"/>
  </r>
  <r>
    <n v="1"/>
    <x v="1"/>
    <x v="1"/>
    <s v="05/1014"/>
    <s v="05"/>
    <s v="STOL"/>
    <s v="04.04"/>
    <s v="KOM"/>
    <n v="1"/>
    <x v="610"/>
    <n v="500.2"/>
    <n v="0"/>
    <n v="200.08"/>
    <x v="1"/>
  </r>
  <r>
    <n v="1"/>
    <x v="1"/>
    <x v="1"/>
    <s v="05/1016"/>
    <s v="05"/>
    <s v="STOL"/>
    <s v="04.04"/>
    <s v="KOM"/>
    <n v="1"/>
    <x v="610"/>
    <n v="500.2"/>
    <n v="0"/>
    <n v="200.08"/>
    <x v="1"/>
  </r>
  <r>
    <n v="1"/>
    <x v="1"/>
    <x v="1"/>
    <s v="05/1017"/>
    <s v="05"/>
    <s v="STOL"/>
    <s v="04.04"/>
    <s v="KOM"/>
    <n v="1"/>
    <x v="610"/>
    <n v="500.2"/>
    <n v="0"/>
    <n v="200.08"/>
    <x v="1"/>
  </r>
  <r>
    <n v="1"/>
    <x v="1"/>
    <x v="1"/>
    <s v="05/1019"/>
    <s v="05"/>
    <s v="STOL"/>
    <s v="04.04"/>
    <s v="KOM"/>
    <n v="1"/>
    <x v="610"/>
    <n v="500.2"/>
    <n v="0"/>
    <n v="200.08"/>
    <x v="1"/>
  </r>
  <r>
    <n v="1"/>
    <x v="1"/>
    <x v="1"/>
    <s v="05/1020"/>
    <s v="05"/>
    <s v="STOL"/>
    <s v="04.04"/>
    <s v="KOM"/>
    <n v="1"/>
    <x v="610"/>
    <n v="500.2"/>
    <n v="0"/>
    <n v="200.08"/>
    <x v="1"/>
  </r>
  <r>
    <n v="1"/>
    <x v="1"/>
    <x v="1"/>
    <s v="05/1021"/>
    <s v="RC"/>
    <s v="STOL"/>
    <s v="04.04"/>
    <s v="KOM"/>
    <n v="1"/>
    <x v="610"/>
    <n v="370.99"/>
    <n v="129.21"/>
    <n v="200.08"/>
    <x v="1"/>
  </r>
  <r>
    <n v="1"/>
    <x v="1"/>
    <x v="1"/>
    <s v="05/1022"/>
    <s v="G9"/>
    <s v="ORMAR NISKI"/>
    <s v="06.04"/>
    <s v="KOM"/>
    <n v="1"/>
    <x v="543"/>
    <n v="1046.76"/>
    <n v="0"/>
    <n v="418.70400000000001"/>
    <x v="1"/>
  </r>
  <r>
    <n v="1"/>
    <x v="1"/>
    <x v="1"/>
    <s v="05/1103"/>
    <s v="05"/>
    <s v="STOLAC NA SLAGANJE SMEĐI"/>
    <n v="10.050000000000001"/>
    <s v="KOM"/>
    <n v="1"/>
    <x v="611"/>
    <n v="218.38"/>
    <n v="0"/>
    <n v="87.352000000000004"/>
    <x v="1"/>
  </r>
  <r>
    <n v="1"/>
    <x v="1"/>
    <x v="1"/>
    <s v="05/1104"/>
    <s v="05"/>
    <s v="STOLAC NA SLAGANJE SMEĐI"/>
    <n v="10.050000000000001"/>
    <s v="KOM"/>
    <n v="1"/>
    <x v="611"/>
    <n v="218.38"/>
    <n v="0"/>
    <n v="87.352000000000004"/>
    <x v="1"/>
  </r>
  <r>
    <n v="1"/>
    <x v="1"/>
    <x v="1"/>
    <s v="05/1106"/>
    <s v="05"/>
    <s v="STOLAC NA SLAGANJE SMEĐI"/>
    <n v="10.050000000000001"/>
    <s v="KOM"/>
    <n v="1"/>
    <x v="611"/>
    <n v="218.38"/>
    <n v="0"/>
    <n v="87.352000000000004"/>
    <x v="1"/>
  </r>
  <r>
    <n v="1"/>
    <x v="1"/>
    <x v="1"/>
    <s v="05/1110"/>
    <s v="05"/>
    <s v="STOLAC NA SLAGANJE SMEĐI"/>
    <n v="10.050000000000001"/>
    <s v="KOM"/>
    <n v="1"/>
    <x v="611"/>
    <n v="218.38"/>
    <n v="0"/>
    <n v="87.352000000000004"/>
    <x v="1"/>
  </r>
  <r>
    <n v="1"/>
    <x v="1"/>
    <x v="1"/>
    <s v="05/1111"/>
    <s v="05"/>
    <s v="STOLAC NA SLAGANJE SMEĐI"/>
    <n v="10.050000000000001"/>
    <s v="KOM"/>
    <n v="1"/>
    <x v="611"/>
    <n v="218.38"/>
    <n v="0"/>
    <n v="87.352000000000004"/>
    <x v="1"/>
  </r>
  <r>
    <n v="1"/>
    <x v="1"/>
    <x v="1"/>
    <s v="05/1113"/>
    <s v="05"/>
    <s v="STOLAC NA SLAGANJE SMEĐI"/>
    <n v="10.050000000000001"/>
    <s v="KOM"/>
    <n v="1"/>
    <x v="611"/>
    <n v="218.38"/>
    <n v="0"/>
    <n v="87.352000000000004"/>
    <x v="1"/>
  </r>
  <r>
    <n v="1"/>
    <x v="1"/>
    <x v="1"/>
    <s v="05/1117"/>
    <s v="05"/>
    <s v="STOLAC NA SLAGANJE SMEĐI"/>
    <n v="10.050000000000001"/>
    <s v="KOM"/>
    <n v="1"/>
    <x v="611"/>
    <n v="218.38"/>
    <n v="0"/>
    <n v="87.352000000000004"/>
    <x v="1"/>
  </r>
  <r>
    <n v="1"/>
    <x v="1"/>
    <x v="1"/>
    <s v="05/1123"/>
    <s v="05"/>
    <s v="STOLAC NA SLAGANJE SMEĐI"/>
    <n v="10.050000000000001"/>
    <s v="KOM"/>
    <n v="1"/>
    <x v="611"/>
    <n v="218.38"/>
    <n v="0"/>
    <n v="87.352000000000004"/>
    <x v="1"/>
  </r>
  <r>
    <n v="1"/>
    <x v="1"/>
    <x v="1"/>
    <s v="05/1124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s v="05/1128"/>
    <s v="05"/>
    <s v="STOLAC NA SLAGANJE SMEĐI"/>
    <n v="10.050000000000001"/>
    <s v="KOM"/>
    <n v="1"/>
    <x v="611"/>
    <n v="218.38"/>
    <n v="0"/>
    <n v="87.352000000000004"/>
    <x v="1"/>
  </r>
  <r>
    <n v="1"/>
    <x v="1"/>
    <x v="1"/>
    <s v="05/1130"/>
    <s v="05"/>
    <s v="STOLAC NA SLAGANJE SMEĐI"/>
    <n v="10.050000000000001"/>
    <s v="KOM"/>
    <n v="1"/>
    <x v="611"/>
    <n v="218.38"/>
    <n v="0"/>
    <n v="87.352000000000004"/>
    <x v="1"/>
  </r>
  <r>
    <n v="1"/>
    <x v="1"/>
    <x v="1"/>
    <s v="05/1131"/>
    <s v="05"/>
    <s v="STOLAC NA SLAGANJE SMEĐI"/>
    <n v="10.050000000000001"/>
    <s v="KOM"/>
    <n v="1"/>
    <x v="611"/>
    <n v="218.38"/>
    <n v="0"/>
    <n v="87.352000000000004"/>
    <x v="1"/>
  </r>
  <r>
    <n v="1"/>
    <x v="1"/>
    <x v="1"/>
    <s v="05/1139"/>
    <s v="05"/>
    <s v="STOLAC NA SLAGANJE SMEĐI"/>
    <n v="10.050000000000001"/>
    <s v="KOM"/>
    <n v="1"/>
    <x v="611"/>
    <n v="218.38"/>
    <n v="0"/>
    <n v="87.352000000000004"/>
    <x v="1"/>
  </r>
  <r>
    <n v="1"/>
    <x v="1"/>
    <x v="1"/>
    <s v="05/1154"/>
    <s v="05"/>
    <s v="ORMAR DVOSTRUKI"/>
    <s v="02.06"/>
    <s v="KOM"/>
    <n v="1"/>
    <x v="612"/>
    <n v="959.8"/>
    <n v="0"/>
    <n v="383.92"/>
    <x v="1"/>
  </r>
  <r>
    <n v="1"/>
    <x v="1"/>
    <x v="1"/>
    <s v="05/1155"/>
    <s v="05"/>
    <s v="ORMAR DVOST.STAKLENA VRAT"/>
    <s v="02.06"/>
    <s v="KOM"/>
    <n v="1"/>
    <x v="613"/>
    <n v="1179.8900000000001"/>
    <n v="0"/>
    <n v="471.95600000000007"/>
    <x v="1"/>
  </r>
  <r>
    <n v="1"/>
    <x v="1"/>
    <x v="1"/>
    <s v="05/1156"/>
    <s v="05"/>
    <s v="ORMAR DVOSTRUKI"/>
    <s v="02.06"/>
    <s v="KOM"/>
    <n v="1"/>
    <x v="612"/>
    <n v="959.8"/>
    <n v="0"/>
    <n v="383.92"/>
    <x v="1"/>
  </r>
  <r>
    <n v="1"/>
    <x v="1"/>
    <x v="1"/>
    <s v="05/1157"/>
    <s v="05"/>
    <s v="ORMAR JEDNOSTRUKI"/>
    <s v="02.06"/>
    <s v="KOM"/>
    <n v="1"/>
    <x v="614"/>
    <n v="748.3"/>
    <n v="0"/>
    <n v="299.32"/>
    <x v="1"/>
  </r>
  <r>
    <n v="1"/>
    <x v="1"/>
    <x v="1"/>
    <s v="05/1193"/>
    <s v="05"/>
    <s v="PLOČA BIJELA 240X120"/>
    <s v="09.06"/>
    <s v="KOM"/>
    <n v="1"/>
    <x v="615"/>
    <n v="1832.44"/>
    <n v="0"/>
    <n v="732.97600000000011"/>
    <x v="1"/>
  </r>
  <r>
    <n v="1"/>
    <x v="1"/>
    <x v="1"/>
    <s v="05/1194"/>
    <s v="05"/>
    <s v="PLOČA BIJELA 240X120"/>
    <s v="09.06"/>
    <s v="KOM"/>
    <n v="1"/>
    <x v="615"/>
    <n v="1832.44"/>
    <n v="0"/>
    <n v="732.97600000000011"/>
    <x v="1"/>
  </r>
  <r>
    <n v="1"/>
    <x v="1"/>
    <x v="1"/>
    <s v="05/1201"/>
    <s v="05"/>
    <s v="STOL RADNI 160x70xH72"/>
    <n v="10.06"/>
    <s v="KOM"/>
    <n v="1"/>
    <x v="616"/>
    <n v="751.52"/>
    <n v="0"/>
    <n v="300.608"/>
    <x v="1"/>
  </r>
  <r>
    <n v="1"/>
    <x v="1"/>
    <x v="1"/>
    <s v="05/1202"/>
    <s v="05"/>
    <s v="STOL RADNI 160x70xH72"/>
    <n v="10.06"/>
    <s v="KOM"/>
    <n v="1"/>
    <x v="616"/>
    <n v="751.52"/>
    <n v="0"/>
    <n v="300.608"/>
    <x v="1"/>
  </r>
  <r>
    <n v="1"/>
    <x v="1"/>
    <x v="1"/>
    <s v="05/1203"/>
    <s v="05"/>
    <s v="STOL POLUKR. DODATAK"/>
    <n v="10.06"/>
    <s v="KOM"/>
    <n v="1"/>
    <x v="617"/>
    <n v="965.19"/>
    <n v="0"/>
    <n v="386.07600000000002"/>
    <x v="1"/>
  </r>
  <r>
    <n v="1"/>
    <x v="1"/>
    <x v="1"/>
    <s v="05/1204"/>
    <s v="05"/>
    <s v="POKRETNA KAZETA"/>
    <n v="10.06"/>
    <s v="KOM"/>
    <n v="1"/>
    <x v="618"/>
    <n v="799.83"/>
    <n v="0"/>
    <n v="319.93200000000002"/>
    <x v="1"/>
  </r>
  <r>
    <n v="1"/>
    <x v="1"/>
    <x v="1"/>
    <s v="05/1205"/>
    <s v="R2"/>
    <s v="POKRETNA KAZETA"/>
    <n v="10.06"/>
    <s v="KOM"/>
    <n v="1"/>
    <x v="618"/>
    <n v="799.83"/>
    <n v="0"/>
    <n v="319.93200000000002"/>
    <x v="1"/>
  </r>
  <r>
    <n v="1"/>
    <x v="1"/>
    <x v="1"/>
    <s v="05/1206"/>
    <s v="05"/>
    <s v="POKRETNA KAZETA"/>
    <n v="10.06"/>
    <s v="KOM"/>
    <n v="1"/>
    <x v="618"/>
    <n v="799.83"/>
    <n v="0"/>
    <n v="319.93200000000002"/>
    <x v="1"/>
  </r>
  <r>
    <n v="1"/>
    <x v="1"/>
    <x v="1"/>
    <s v="05/1207"/>
    <s v="05"/>
    <s v="POKRETNA KAZETA"/>
    <n v="10.06"/>
    <s v="KOM"/>
    <n v="1"/>
    <x v="618"/>
    <n v="799.83"/>
    <n v="0"/>
    <n v="319.93200000000002"/>
    <x v="1"/>
  </r>
  <r>
    <n v="1"/>
    <x v="1"/>
    <x v="1"/>
    <s v="05/1208"/>
    <s v="05"/>
    <s v="ORMAR JEDNOSTRKI S DRV.VR"/>
    <n v="10.06"/>
    <s v="KOM"/>
    <n v="1"/>
    <x v="619"/>
    <n v="1017.77"/>
    <n v="0"/>
    <n v="407.108"/>
    <x v="1"/>
  </r>
  <r>
    <n v="1"/>
    <x v="1"/>
    <x v="1"/>
    <s v="05/1209"/>
    <s v="05"/>
    <s v="ORMAR S DRV.VRAT.I POLIC"/>
    <n v="10.06"/>
    <s v="KOM"/>
    <n v="1"/>
    <x v="620"/>
    <n v="2262.08"/>
    <n v="0"/>
    <n v="904.83199999999999"/>
    <x v="1"/>
  </r>
  <r>
    <n v="1"/>
    <x v="1"/>
    <x v="1"/>
    <s v="05/1210"/>
    <s v="05"/>
    <s v="STOLAC UREDSKI - BORDO"/>
    <n v="10.06"/>
    <s v="KOM"/>
    <n v="1"/>
    <x v="621"/>
    <n v="1089.7"/>
    <n v="0"/>
    <n v="435.88000000000005"/>
    <x v="1"/>
  </r>
  <r>
    <n v="1"/>
    <x v="1"/>
    <x v="1"/>
    <s v="05/1211"/>
    <s v="05"/>
    <s v="STOLAC KONFER.- BORDO"/>
    <n v="10.06"/>
    <s v="KOM"/>
    <n v="1"/>
    <x v="622"/>
    <n v="406.89"/>
    <n v="0"/>
    <n v="162.756"/>
    <x v="1"/>
  </r>
  <r>
    <n v="1"/>
    <x v="1"/>
    <x v="1"/>
    <s v="05/1212"/>
    <s v="05"/>
    <s v="STOLAC KONFER.- BORDO"/>
    <n v="10.06"/>
    <s v="KOM"/>
    <n v="1"/>
    <x v="622"/>
    <n v="406.89"/>
    <n v="0"/>
    <n v="162.756"/>
    <x v="1"/>
  </r>
  <r>
    <n v="1"/>
    <x v="1"/>
    <x v="1"/>
    <s v="05/1213"/>
    <s v="05"/>
    <s v="STOLAC KONFER.- BORDO"/>
    <n v="10.06"/>
    <s v="KOM"/>
    <n v="1"/>
    <x v="622"/>
    <n v="406.89"/>
    <n v="0"/>
    <n v="162.756"/>
    <x v="1"/>
  </r>
  <r>
    <n v="1"/>
    <x v="1"/>
    <x v="1"/>
    <s v="05/1214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15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16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17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18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19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20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21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22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23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24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25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26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27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28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29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30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31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32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33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34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35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36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37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38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39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40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41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42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43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44"/>
    <s v="05"/>
    <s v="STOLAC PLASTIČNI SMEĐI"/>
    <n v="11.06"/>
    <s v="KOM"/>
    <n v="1"/>
    <x v="623"/>
    <n v="318.91000000000003"/>
    <n v="0"/>
    <n v="127.56400000000002"/>
    <x v="1"/>
  </r>
  <r>
    <n v="1"/>
    <x v="1"/>
    <x v="1"/>
    <s v="05/1245"/>
    <s v="05"/>
    <s v="STOLAC PLASTIČNI SMEĐI"/>
    <n v="11.06"/>
    <s v="KOM"/>
    <n v="1"/>
    <x v="624"/>
    <n v="318.85000000000002"/>
    <n v="0"/>
    <n v="127.54000000000002"/>
    <x v="1"/>
  </r>
  <r>
    <n v="1"/>
    <x v="1"/>
    <x v="1"/>
    <s v="05/1246"/>
    <s v="05"/>
    <s v="STOLAC PLASTIČNI SIVI"/>
    <n v="11.06"/>
    <s v="KOM"/>
    <n v="1"/>
    <x v="625"/>
    <n v="280.98"/>
    <n v="0"/>
    <n v="112.39200000000001"/>
    <x v="1"/>
  </r>
  <r>
    <n v="1"/>
    <x v="1"/>
    <x v="1"/>
    <s v="05/1247"/>
    <s v="05"/>
    <s v="STOLAC PLASTIČNI SIVI"/>
    <n v="11.06"/>
    <s v="KOM"/>
    <n v="1"/>
    <x v="625"/>
    <n v="280.98"/>
    <n v="0"/>
    <n v="112.39200000000001"/>
    <x v="1"/>
  </r>
  <r>
    <n v="1"/>
    <x v="1"/>
    <x v="1"/>
    <s v="05/1248"/>
    <s v="05"/>
    <s v="STOLAC PLASTIČNI SIVI"/>
    <n v="11.06"/>
    <s v="KOM"/>
    <n v="1"/>
    <x v="625"/>
    <n v="280.98"/>
    <n v="0"/>
    <n v="112.39200000000001"/>
    <x v="1"/>
  </r>
  <r>
    <n v="1"/>
    <x v="1"/>
    <x v="1"/>
    <s v="05/1249"/>
    <s v="05"/>
    <s v="STOLAC PLASTIČNI SIVI"/>
    <n v="11.06"/>
    <s v="KOM"/>
    <n v="1"/>
    <x v="625"/>
    <n v="280.98"/>
    <n v="0"/>
    <n v="112.39200000000001"/>
    <x v="1"/>
  </r>
  <r>
    <n v="1"/>
    <x v="1"/>
    <x v="1"/>
    <s v="05/1269"/>
    <s v="05"/>
    <s v="STOLICA RADNA SYNERGIE"/>
    <s v="09.06"/>
    <s v="KOM"/>
    <n v="1"/>
    <x v="626"/>
    <n v="1419.84"/>
    <n v="0"/>
    <n v="567.93600000000004"/>
    <x v="1"/>
  </r>
  <r>
    <n v="1"/>
    <x v="1"/>
    <x v="1"/>
    <s v="05/1271"/>
    <s v="05"/>
    <s v="STOLICA KONF.SA PREKLOP."/>
    <s v="09.06"/>
    <s v="KOM"/>
    <n v="1"/>
    <x v="627"/>
    <n v="617.32000000000005"/>
    <n v="0"/>
    <n v="246.92800000000003"/>
    <x v="1"/>
  </r>
  <r>
    <n v="1"/>
    <x v="1"/>
    <x v="1"/>
    <s v="05/1272"/>
    <s v="05"/>
    <s v="STOLICA KONF.SA PREKLOP."/>
    <s v="09.06"/>
    <s v="KOM"/>
    <n v="1"/>
    <x v="627"/>
    <n v="617.32000000000005"/>
    <n v="0"/>
    <n v="246.92800000000003"/>
    <x v="1"/>
  </r>
  <r>
    <n v="1"/>
    <x v="1"/>
    <x v="1"/>
    <s v="05/1273"/>
    <s v="05"/>
    <s v="STOLICA KONF.SA PREKLOP."/>
    <s v="09.06"/>
    <s v="KOM"/>
    <n v="1"/>
    <x v="627"/>
    <n v="617.32000000000005"/>
    <n v="0"/>
    <n v="246.92800000000003"/>
    <x v="1"/>
  </r>
  <r>
    <n v="1"/>
    <x v="1"/>
    <x v="1"/>
    <s v="05/1274"/>
    <s v="05"/>
    <s v="STOLICA KONF.SA PREKLOP."/>
    <s v="09.06"/>
    <s v="KOM"/>
    <n v="1"/>
    <x v="627"/>
    <n v="617.32000000000005"/>
    <n v="0"/>
    <n v="246.92800000000003"/>
    <x v="1"/>
  </r>
  <r>
    <n v="1"/>
    <x v="1"/>
    <x v="1"/>
    <s v="05/1275"/>
    <s v="05"/>
    <s v="STOLICA KONF.SA PREKLOP."/>
    <s v="09.06"/>
    <s v="KOM"/>
    <n v="1"/>
    <x v="627"/>
    <n v="617.32000000000005"/>
    <n v="0"/>
    <n v="246.92800000000003"/>
    <x v="1"/>
  </r>
  <r>
    <n v="1"/>
    <x v="1"/>
    <x v="1"/>
    <s v="05/1276"/>
    <s v="05"/>
    <s v="STOLICA KONF.SA PREKLOP."/>
    <s v="09.06"/>
    <s v="KOM"/>
    <n v="1"/>
    <x v="627"/>
    <n v="617.32000000000005"/>
    <n v="0"/>
    <n v="246.92800000000003"/>
    <x v="1"/>
  </r>
  <r>
    <n v="1"/>
    <x v="1"/>
    <x v="1"/>
    <s v="05/1277"/>
    <s v="05"/>
    <s v="STOLICA KONF.SA PREKLOP."/>
    <s v="09.06"/>
    <s v="KOM"/>
    <n v="1"/>
    <x v="627"/>
    <n v="617.32000000000005"/>
    <n v="0"/>
    <n v="246.92800000000003"/>
    <x v="1"/>
  </r>
  <r>
    <n v="1"/>
    <x v="1"/>
    <x v="1"/>
    <s v="05/1278"/>
    <s v="05"/>
    <s v="STOLICA KONF.SA PREKLOP."/>
    <s v="09.06"/>
    <s v="KOM"/>
    <n v="1"/>
    <x v="627"/>
    <n v="617.32000000000005"/>
    <n v="0"/>
    <n v="246.92800000000003"/>
    <x v="1"/>
  </r>
  <r>
    <n v="1"/>
    <x v="1"/>
    <x v="1"/>
    <s v="05/1308"/>
    <s v="05"/>
    <s v="STOLIĆ ZA KOMPJUTER"/>
    <s v="04.07"/>
    <s v="KOM"/>
    <n v="1"/>
    <x v="628"/>
    <n v="1834.78"/>
    <n v="0"/>
    <n v="733.91200000000003"/>
    <x v="1"/>
  </r>
  <r>
    <n v="1"/>
    <x v="1"/>
    <x v="1"/>
    <s v="05/1335"/>
    <s v="05"/>
    <s v="PLOČA ŠKOLSKA ZEL.360x120"/>
    <s v="09.07"/>
    <s v="KOM"/>
    <n v="1"/>
    <x v="629"/>
    <n v="2491.85"/>
    <n v="0"/>
    <n v="996.74"/>
    <x v="1"/>
  </r>
  <r>
    <n v="1"/>
    <x v="1"/>
    <x v="1"/>
    <s v="05/1336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37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38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39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40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41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42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43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44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45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46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47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48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49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50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51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52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53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54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55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56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57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58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59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60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61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62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63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64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65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66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67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68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69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70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71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72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73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74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75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76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77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78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79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80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81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82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83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84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85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86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87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88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389"/>
    <s v="05"/>
    <s v="STOLAC KICCA SIVI"/>
    <s v="09.07"/>
    <s v="KOM"/>
    <n v="1"/>
    <x v="630"/>
    <n v="561.20000000000005"/>
    <n v="0"/>
    <n v="224.48000000000002"/>
    <x v="1"/>
  </r>
  <r>
    <n v="1"/>
    <x v="1"/>
    <x v="1"/>
    <s v="05/1414"/>
    <s v="05"/>
    <s v="KLUPA ŠKOLSKA SIVA"/>
    <s v="09.07"/>
    <s v="KOM"/>
    <n v="1"/>
    <x v="631"/>
    <n v="1600"/>
    <n v="0"/>
    <n v="640"/>
    <x v="1"/>
  </r>
  <r>
    <n v="1"/>
    <x v="1"/>
    <x v="1"/>
    <s v="05/1415"/>
    <s v="05"/>
    <s v="KLUPA ŠKOLSKA SIVA"/>
    <s v="09.07"/>
    <s v="KOM"/>
    <n v="1"/>
    <x v="631"/>
    <n v="1600"/>
    <n v="0"/>
    <n v="640"/>
    <x v="1"/>
  </r>
  <r>
    <n v="1"/>
    <x v="1"/>
    <x v="1"/>
    <s v="05/1416"/>
    <s v="05"/>
    <s v="KLUPA ŠKOLSKA SIVA"/>
    <s v="09.07"/>
    <s v="KOM"/>
    <n v="1"/>
    <x v="631"/>
    <n v="1600"/>
    <n v="0"/>
    <n v="640"/>
    <x v="1"/>
  </r>
  <r>
    <n v="1"/>
    <x v="1"/>
    <x v="1"/>
    <s v="05/1417"/>
    <s v="05"/>
    <s v="KLUPA ŠKOLSKA SIVA"/>
    <s v="09.07"/>
    <s v="KOM"/>
    <n v="1"/>
    <x v="631"/>
    <n v="1600"/>
    <n v="0"/>
    <n v="640"/>
    <x v="1"/>
  </r>
  <r>
    <n v="1"/>
    <x v="1"/>
    <x v="1"/>
    <s v="05/1418"/>
    <s v="05"/>
    <s v="KLUPA ŠKOLSKA SIVA"/>
    <s v="09.07"/>
    <s v="KOM"/>
    <n v="1"/>
    <x v="631"/>
    <n v="1600"/>
    <n v="0"/>
    <n v="640"/>
    <x v="1"/>
  </r>
  <r>
    <n v="1"/>
    <x v="1"/>
    <x v="1"/>
    <s v="05/1419"/>
    <s v="05"/>
    <s v="KLUPA ŠKOLSKA SIVA"/>
    <s v="09.07"/>
    <s v="KOM"/>
    <n v="1"/>
    <x v="631"/>
    <n v="1600"/>
    <n v="0"/>
    <n v="640"/>
    <x v="1"/>
  </r>
  <r>
    <n v="1"/>
    <x v="1"/>
    <x v="1"/>
    <s v="05/1420"/>
    <s v="05"/>
    <s v="KLUPA ŠKOLSKA SIVA"/>
    <s v="09.07"/>
    <s v="KOM"/>
    <n v="1"/>
    <x v="631"/>
    <n v="1600"/>
    <n v="0"/>
    <n v="640"/>
    <x v="1"/>
  </r>
  <r>
    <n v="1"/>
    <x v="1"/>
    <x v="1"/>
    <s v="05/1421"/>
    <s v="05"/>
    <s v="KLUPA ŠKOLSKA SIVA"/>
    <s v="09.07"/>
    <s v="KOM"/>
    <n v="1"/>
    <x v="631"/>
    <n v="1600"/>
    <n v="0"/>
    <n v="640"/>
    <x v="1"/>
  </r>
  <r>
    <n v="1"/>
    <x v="1"/>
    <x v="1"/>
    <s v="05/1422"/>
    <s v="05"/>
    <s v="KLUPA ŠKOLSKA SIVA"/>
    <s v="09.07"/>
    <s v="KOM"/>
    <n v="1"/>
    <x v="631"/>
    <n v="1600"/>
    <n v="0"/>
    <n v="640"/>
    <x v="1"/>
  </r>
  <r>
    <n v="1"/>
    <x v="1"/>
    <x v="1"/>
    <s v="05/1423"/>
    <s v="05"/>
    <s v="KLUPA ŠKOLSKA SIVA"/>
    <s v="09.07"/>
    <s v="KOM"/>
    <n v="1"/>
    <x v="631"/>
    <n v="1600"/>
    <n v="0"/>
    <n v="640"/>
    <x v="1"/>
  </r>
  <r>
    <n v="1"/>
    <x v="1"/>
    <x v="1"/>
    <s v="05/1424"/>
    <s v="05"/>
    <s v="KLUPA ŠKOLSKA SIVA"/>
    <s v="09.07"/>
    <s v="KOM"/>
    <n v="1"/>
    <x v="631"/>
    <n v="1600"/>
    <n v="0"/>
    <n v="640"/>
    <x v="1"/>
  </r>
  <r>
    <n v="1"/>
    <x v="1"/>
    <x v="1"/>
    <s v="05/1425"/>
    <s v="05"/>
    <s v="KLUPA ŠKOLSKA SIVA"/>
    <s v="09.07"/>
    <s v="KOM"/>
    <n v="1"/>
    <x v="631"/>
    <n v="1600"/>
    <n v="0"/>
    <n v="640"/>
    <x v="1"/>
  </r>
  <r>
    <n v="1"/>
    <x v="1"/>
    <x v="1"/>
    <s v="05/1426"/>
    <s v="05"/>
    <s v="KLUPA ŠKOLSKA SIVA"/>
    <s v="09.07"/>
    <s v="KOM"/>
    <n v="1"/>
    <x v="631"/>
    <n v="1600"/>
    <n v="0"/>
    <n v="640"/>
    <x v="1"/>
  </r>
  <r>
    <n v="1"/>
    <x v="1"/>
    <x v="1"/>
    <s v="05/1427"/>
    <s v="05"/>
    <s v="KATEDRA S ORMARIĆEM"/>
    <s v="09.07"/>
    <s v="KOM"/>
    <n v="1"/>
    <x v="632"/>
    <n v="4697.1000000000004"/>
    <n v="0"/>
    <n v="1878.8400000000001"/>
    <x v="1"/>
  </r>
  <r>
    <n v="1"/>
    <x v="1"/>
    <x v="1"/>
    <s v="05/1432"/>
    <s v="05"/>
    <s v="ORMARIĆ OGLASNI TRODJELNI"/>
    <s v="02.08"/>
    <s v="KOM"/>
    <n v="1"/>
    <x v="633"/>
    <n v="3736.6"/>
    <n v="0"/>
    <n v="1494.64"/>
    <x v="1"/>
  </r>
  <r>
    <n v="1"/>
    <x v="1"/>
    <x v="1"/>
    <s v="05/1493"/>
    <s v="05"/>
    <s v="REGAL DVOSTRANI ZA KNJIGE"/>
    <n v="11.08"/>
    <s v="KOM"/>
    <n v="1"/>
    <x v="634"/>
    <n v="23625.279999999999"/>
    <n v="0.02"/>
    <n v="9450.1200000000008"/>
    <x v="1"/>
  </r>
  <r>
    <n v="1"/>
    <x v="1"/>
    <x v="1"/>
    <s v="05/1494"/>
    <s v="05"/>
    <s v="REGAL DVOSTRANI ZA KNJIGE"/>
    <n v="11.08"/>
    <s v="KOM"/>
    <n v="1"/>
    <x v="634"/>
    <n v="23625.279999999999"/>
    <n v="0.02"/>
    <n v="9450.1200000000008"/>
    <x v="1"/>
  </r>
  <r>
    <n v="1"/>
    <x v="1"/>
    <x v="1"/>
    <s v="05/1495"/>
    <s v="05"/>
    <s v="REGAL DVOSTRANI ZA KNJIGE"/>
    <n v="11.08"/>
    <s v="KOM"/>
    <n v="1"/>
    <x v="634"/>
    <n v="23625.279999999999"/>
    <n v="0.02"/>
    <n v="9450.1200000000008"/>
    <x v="1"/>
  </r>
  <r>
    <n v="1"/>
    <x v="1"/>
    <x v="1"/>
    <s v="05/1496"/>
    <s v="05"/>
    <s v="REGAL DVOSTRANI ZA KNJIGE"/>
    <n v="11.08"/>
    <s v="KOM"/>
    <n v="1"/>
    <x v="634"/>
    <n v="23625.279999999999"/>
    <n v="0.02"/>
    <n v="9450.1200000000008"/>
    <x v="1"/>
  </r>
  <r>
    <n v="1"/>
    <x v="1"/>
    <x v="1"/>
    <s v="05/1497"/>
    <s v="05"/>
    <s v="REGAL DVOSTRANI ZA KNJIGE"/>
    <n v="11.08"/>
    <s v="KOM"/>
    <n v="1"/>
    <x v="634"/>
    <n v="23625.279999999999"/>
    <n v="0.02"/>
    <n v="9450.1200000000008"/>
    <x v="1"/>
  </r>
  <r>
    <n v="1"/>
    <x v="1"/>
    <x v="1"/>
    <s v="05/1498"/>
    <s v="05"/>
    <s v="REGAL DVOSTRANI ZA KNJIGE"/>
    <n v="11.08"/>
    <s v="KOM"/>
    <n v="1"/>
    <x v="634"/>
    <n v="23625.279999999999"/>
    <n v="0.02"/>
    <n v="9450.1200000000008"/>
    <x v="1"/>
  </r>
  <r>
    <n v="1"/>
    <x v="1"/>
    <x v="1"/>
    <s v="05/1499"/>
    <s v="05"/>
    <s v="REGAL DVOSTRANI ZA KNJIGE"/>
    <n v="11.08"/>
    <s v="KOM"/>
    <n v="1"/>
    <x v="634"/>
    <n v="23625.279999999999"/>
    <n v="0.02"/>
    <n v="9450.1200000000008"/>
    <x v="1"/>
  </r>
  <r>
    <n v="1"/>
    <x v="1"/>
    <x v="1"/>
    <s v="05/1500"/>
    <s v="05"/>
    <s v="REGAL DVOSTRANI ZA KNJIGE"/>
    <n v="11.08"/>
    <s v="KOM"/>
    <n v="1"/>
    <x v="634"/>
    <n v="23625.279999999999"/>
    <n v="0.02"/>
    <n v="9450.1200000000008"/>
    <x v="1"/>
  </r>
  <r>
    <n v="1"/>
    <x v="1"/>
    <x v="1"/>
    <s v="05/1501"/>
    <s v="05"/>
    <s v="REGAL DVOSTRANI ZA KNJIGE"/>
    <n v="11.08"/>
    <s v="KOM"/>
    <n v="1"/>
    <x v="634"/>
    <n v="23625.279999999999"/>
    <n v="0.02"/>
    <n v="9450.1200000000008"/>
    <x v="1"/>
  </r>
  <r>
    <n v="1"/>
    <x v="1"/>
    <x v="1"/>
    <s v="05/1502"/>
    <s v="05"/>
    <s v="REGAL DVOSTRANI ZA KNJIGE"/>
    <n v="11.08"/>
    <s v="KOM"/>
    <n v="1"/>
    <x v="634"/>
    <n v="23625.279999999999"/>
    <n v="0.02"/>
    <n v="9450.1200000000008"/>
    <x v="1"/>
  </r>
  <r>
    <n v="1"/>
    <x v="1"/>
    <x v="1"/>
    <s v="05/1503"/>
    <s v="05"/>
    <s v="REGAL DVOSTRANI ZA KNJIGE"/>
    <n v="11.08"/>
    <s v="KOM"/>
    <n v="1"/>
    <x v="634"/>
    <n v="23625.279999999999"/>
    <n v="0.02"/>
    <n v="9450.1200000000008"/>
    <x v="1"/>
  </r>
  <r>
    <n v="1"/>
    <x v="1"/>
    <x v="1"/>
    <s v="05/1504"/>
    <s v="05"/>
    <s v="REGAL DVOSTRANI ZA KNJIGE"/>
    <n v="11.08"/>
    <s v="KOM"/>
    <n v="1"/>
    <x v="634"/>
    <n v="23625.279999999999"/>
    <n v="0.02"/>
    <n v="9450.1200000000008"/>
    <x v="1"/>
  </r>
  <r>
    <n v="1"/>
    <x v="1"/>
    <x v="1"/>
    <s v="05/1505"/>
    <s v="05"/>
    <s v="REGAL DVOSTRANI ZA KNJIGE"/>
    <n v="11.08"/>
    <s v="KOM"/>
    <n v="1"/>
    <x v="634"/>
    <n v="23625.279999999999"/>
    <n v="0.02"/>
    <n v="9450.1200000000008"/>
    <x v="1"/>
  </r>
  <r>
    <n v="1"/>
    <x v="1"/>
    <x v="1"/>
    <s v="05/1506"/>
    <s v="05"/>
    <s v="REGAL DVOSTRANI ZA KNJIGE"/>
    <n v="11.08"/>
    <s v="KOM"/>
    <n v="1"/>
    <x v="634"/>
    <n v="23625.279999999999"/>
    <n v="0.02"/>
    <n v="9450.1200000000008"/>
    <x v="1"/>
  </r>
  <r>
    <n v="1"/>
    <x v="1"/>
    <x v="1"/>
    <s v="05/1507"/>
    <s v="05"/>
    <s v="REGAL JEDNOSR.ZA KNJIGE"/>
    <n v="11.08"/>
    <s v="KOM"/>
    <n v="1"/>
    <x v="635"/>
    <n v="12648.32"/>
    <n v="0.03"/>
    <n v="5059.34"/>
    <x v="1"/>
  </r>
  <r>
    <n v="1"/>
    <x v="1"/>
    <x v="1"/>
    <s v="05/1508"/>
    <s v="05"/>
    <s v="REGAL JEDNOSR.ZA KNJIGE"/>
    <n v="11.08"/>
    <s v="KOM"/>
    <n v="1"/>
    <x v="635"/>
    <n v="12648.32"/>
    <n v="0.03"/>
    <n v="5059.34"/>
    <x v="1"/>
  </r>
  <r>
    <n v="1"/>
    <x v="1"/>
    <x v="1"/>
    <s v="05/1509"/>
    <s v="05"/>
    <s v="REGAL ORMAR S PUN.VRATIMA"/>
    <n v="11.08"/>
    <s v="KOM"/>
    <n v="1"/>
    <x v="636"/>
    <n v="4864.72"/>
    <n v="0.03"/>
    <n v="1945.9"/>
    <x v="1"/>
  </r>
  <r>
    <n v="1"/>
    <x v="1"/>
    <x v="1"/>
    <s v="05/1510"/>
    <s v="05"/>
    <s v="ORMAR SA STAKL.VRATIMA"/>
    <n v="11.08"/>
    <s v="KOM"/>
    <n v="1"/>
    <x v="637"/>
    <n v="19812.8"/>
    <n v="0"/>
    <n v="7925.12"/>
    <x v="1"/>
  </r>
  <r>
    <n v="1"/>
    <x v="1"/>
    <x v="1"/>
    <s v="05/1511"/>
    <s v="05"/>
    <s v="ORMAR SA STAKL.VRATIMA"/>
    <n v="11.08"/>
    <s v="KOM"/>
    <n v="1"/>
    <x v="638"/>
    <n v="14417.35"/>
    <n v="0"/>
    <n v="5766.9400000000005"/>
    <x v="1"/>
  </r>
  <r>
    <n v="1"/>
    <x v="1"/>
    <x v="1"/>
    <s v="05/1512"/>
    <s v="05"/>
    <s v="ORMAR SA STAKL.VRATIMA"/>
    <n v="11.08"/>
    <s v="KOM"/>
    <n v="1"/>
    <x v="638"/>
    <n v="14417.35"/>
    <n v="0"/>
    <n v="5766.9400000000005"/>
    <x v="1"/>
  </r>
  <r>
    <n v="1"/>
    <x v="1"/>
    <x v="1"/>
    <s v="05/1513"/>
    <s v="05"/>
    <s v="ORMAR SA STAKL.VRATIMA"/>
    <n v="11.08"/>
    <s v="KOM"/>
    <n v="1"/>
    <x v="639"/>
    <n v="11852.3"/>
    <n v="0"/>
    <n v="4740.92"/>
    <x v="1"/>
  </r>
  <r>
    <n v="1"/>
    <x v="1"/>
    <x v="1"/>
    <s v="05/1514"/>
    <s v="05"/>
    <s v="ORMAR SA STAKL.VRATIMA"/>
    <n v="11.08"/>
    <s v="KOM"/>
    <n v="1"/>
    <x v="640"/>
    <n v="26977.25"/>
    <n v="0"/>
    <n v="10790.900000000001"/>
    <x v="1"/>
  </r>
  <r>
    <n v="1"/>
    <x v="1"/>
    <x v="1"/>
    <s v="05/1515"/>
    <s v="05"/>
    <s v="PULT 500x65x110 SA 2 POK."/>
    <n v="11.08"/>
    <s v="KOM"/>
    <n v="1"/>
    <x v="641"/>
    <n v="16717.04"/>
    <n v="0.01"/>
    <n v="6686.82"/>
    <x v="1"/>
  </r>
  <r>
    <n v="1"/>
    <x v="1"/>
    <x v="1"/>
    <s v="05/1516"/>
    <s v="05"/>
    <s v="REGAL ZA ČASOPISE 220x14x"/>
    <n v="11.08"/>
    <s v="KOM"/>
    <n v="1"/>
    <x v="642"/>
    <n v="8225.84"/>
    <n v="0.01"/>
    <n v="3290.34"/>
    <x v="1"/>
  </r>
  <r>
    <n v="1"/>
    <x v="1"/>
    <x v="1"/>
    <s v="05/1517"/>
    <s v="05"/>
    <s v="ORMAR SA ZAOK.VRATIMA 156"/>
    <n v="11.08"/>
    <s v="KOM"/>
    <n v="1"/>
    <x v="643"/>
    <n v="5218.55"/>
    <n v="0"/>
    <n v="2087.42"/>
    <x v="1"/>
  </r>
  <r>
    <n v="1"/>
    <x v="1"/>
    <x v="1"/>
    <s v="05/1518"/>
    <s v="05"/>
    <s v="ORMAR 74x45x210"/>
    <n v="11.08"/>
    <s v="KOM"/>
    <n v="1"/>
    <x v="644"/>
    <n v="2476.6"/>
    <n v="0"/>
    <n v="990.64"/>
    <x v="1"/>
  </r>
  <r>
    <n v="1"/>
    <x v="1"/>
    <x v="1"/>
    <s v="05/1519"/>
    <s v="05"/>
    <s v="STOL RADNI 200x80x72"/>
    <n v="11.08"/>
    <s v="KOM"/>
    <n v="1"/>
    <x v="645"/>
    <n v="10967.8"/>
    <n v="0"/>
    <n v="4387.12"/>
    <x v="1"/>
  </r>
  <r>
    <n v="1"/>
    <x v="1"/>
    <x v="1"/>
    <s v="05/1520"/>
    <s v="05"/>
    <s v="STOL RADNI 200x80x72"/>
    <n v="11.08"/>
    <s v="KOM"/>
    <n v="1"/>
    <x v="645"/>
    <n v="10967.8"/>
    <n v="0"/>
    <n v="4387.12"/>
    <x v="1"/>
  </r>
  <r>
    <n v="1"/>
    <x v="1"/>
    <x v="1"/>
    <s v="05/1521"/>
    <s v="05"/>
    <s v="STOL RADNI 200x80x72"/>
    <n v="11.08"/>
    <s v="KOM"/>
    <n v="1"/>
    <x v="646"/>
    <n v="6014.6"/>
    <n v="0"/>
    <n v="2405.84"/>
    <x v="1"/>
  </r>
  <r>
    <n v="1"/>
    <x v="1"/>
    <x v="1"/>
    <s v="05/1522"/>
    <s v="05"/>
    <s v="STOL RADNI 200x80x72"/>
    <n v="11.08"/>
    <s v="KOM"/>
    <n v="1"/>
    <x v="646"/>
    <n v="6014.6"/>
    <n v="0"/>
    <n v="2405.84"/>
    <x v="1"/>
  </r>
  <r>
    <n v="1"/>
    <x v="1"/>
    <x v="1"/>
    <s v="05/1523"/>
    <s v="05"/>
    <s v="STOL RADNI 450x120x74"/>
    <n v="11.08"/>
    <s v="KOM"/>
    <n v="1"/>
    <x v="647"/>
    <n v="9110.32"/>
    <n v="0.03"/>
    <n v="3644.1400000000003"/>
    <x v="1"/>
  </r>
  <r>
    <n v="1"/>
    <x v="1"/>
    <x v="1"/>
    <s v="05/1524"/>
    <s v="05"/>
    <s v="STOL RADNI 450x120x74"/>
    <n v="11.08"/>
    <s v="KOM"/>
    <n v="1"/>
    <x v="647"/>
    <n v="9110.32"/>
    <n v="0.03"/>
    <n v="3644.1400000000003"/>
    <x v="1"/>
  </r>
  <r>
    <n v="1"/>
    <x v="1"/>
    <x v="1"/>
    <s v="05/1525"/>
    <s v="05"/>
    <s v="STOL RADNI 450x120x74"/>
    <n v="11.08"/>
    <s v="KOM"/>
    <n v="1"/>
    <x v="647"/>
    <n v="9110.32"/>
    <n v="0.03"/>
    <n v="3644.1400000000003"/>
    <x v="1"/>
  </r>
  <r>
    <n v="1"/>
    <x v="1"/>
    <x v="1"/>
    <s v="05/1526"/>
    <s v="05"/>
    <s v="ORMAR MOBILNI 140x40x75"/>
    <n v="11.08"/>
    <s v="KOM"/>
    <n v="1"/>
    <x v="648"/>
    <n v="4883.04"/>
    <n v="0.01"/>
    <n v="1953.2200000000003"/>
    <x v="1"/>
  </r>
  <r>
    <n v="1"/>
    <x v="1"/>
    <x v="1"/>
    <s v="05/1527"/>
    <s v="05"/>
    <s v="ORMAR MOBILNI 140x40x75"/>
    <n v="11.08"/>
    <s v="KOM"/>
    <n v="1"/>
    <x v="648"/>
    <n v="4883.04"/>
    <n v="0.01"/>
    <n v="1953.2200000000003"/>
    <x v="1"/>
  </r>
  <r>
    <n v="1"/>
    <x v="1"/>
    <x v="1"/>
    <s v="05/1528"/>
    <s v="05"/>
    <s v="ORMAR MOBILNI 140x40x75"/>
    <n v="11.08"/>
    <s v="KOM"/>
    <n v="1"/>
    <x v="648"/>
    <n v="4883.04"/>
    <n v="0.01"/>
    <n v="1953.2200000000003"/>
    <x v="1"/>
  </r>
  <r>
    <n v="1"/>
    <x v="1"/>
    <x v="1"/>
    <s v="05/1529"/>
    <s v="05"/>
    <s v="ORMAR MOBILNI 140x40x75"/>
    <n v="11.08"/>
    <s v="KOM"/>
    <n v="1"/>
    <x v="648"/>
    <n v="4883.04"/>
    <n v="0.01"/>
    <n v="1953.2200000000003"/>
    <x v="1"/>
  </r>
  <r>
    <n v="1"/>
    <x v="1"/>
    <x v="1"/>
    <s v="05/1530"/>
    <s v="05"/>
    <s v="ORMAR MOBILNI 140x40x75"/>
    <n v="11.08"/>
    <s v="KOM"/>
    <n v="1"/>
    <x v="648"/>
    <n v="4883.04"/>
    <n v="0.01"/>
    <n v="1953.2200000000003"/>
    <x v="1"/>
  </r>
  <r>
    <n v="1"/>
    <x v="1"/>
    <x v="1"/>
    <s v="05/1531"/>
    <s v="05"/>
    <s v="ORMAR MOBILNI 140x40x75"/>
    <n v="11.08"/>
    <s v="KOM"/>
    <n v="1"/>
    <x v="648"/>
    <n v="4883.04"/>
    <n v="0.01"/>
    <n v="1953.2200000000003"/>
    <x v="1"/>
  </r>
  <r>
    <n v="1"/>
    <x v="1"/>
    <x v="1"/>
    <s v="05/1532"/>
    <s v="05"/>
    <s v="ORMAR MOBILNI 140x40x75"/>
    <n v="11.08"/>
    <s v="KOM"/>
    <n v="1"/>
    <x v="648"/>
    <n v="4883.04"/>
    <n v="0.01"/>
    <n v="1953.2200000000003"/>
    <x v="1"/>
  </r>
  <r>
    <n v="1"/>
    <x v="1"/>
    <x v="1"/>
    <s v="05/1533"/>
    <s v="05"/>
    <s v="ORMAR MOBILNI 140x40x75"/>
    <n v="11.08"/>
    <s v="KOM"/>
    <n v="1"/>
    <x v="648"/>
    <n v="4883.04"/>
    <n v="0.01"/>
    <n v="1953.2200000000003"/>
    <x v="1"/>
  </r>
  <r>
    <n v="1"/>
    <x v="1"/>
    <x v="1"/>
    <s v="05/1534"/>
    <s v="05"/>
    <s v="STOLIĆ POKRETNI 70x70x50"/>
    <n v="11.08"/>
    <s v="KOM"/>
    <n v="1"/>
    <x v="649"/>
    <n v="2609.2800000000002"/>
    <n v="0"/>
    <n v="1043.7120000000002"/>
    <x v="1"/>
  </r>
  <r>
    <n v="1"/>
    <x v="1"/>
    <x v="1"/>
    <s v="05/1541"/>
    <s v="05"/>
    <s v="STOLAC RADNI S CRNOM TKAN"/>
    <n v="12.08"/>
    <s v="KOM"/>
    <n v="1"/>
    <x v="650"/>
    <n v="1238.3"/>
    <n v="0"/>
    <n v="495.32"/>
    <x v="1"/>
  </r>
  <r>
    <n v="1"/>
    <x v="1"/>
    <x v="1"/>
    <s v="05/1542"/>
    <s v="05"/>
    <s v="STOLAC RADNI S CRNOM TKAN"/>
    <n v="12.08"/>
    <s v="KOM"/>
    <n v="1"/>
    <x v="650"/>
    <n v="1238.3"/>
    <n v="0"/>
    <n v="495.32"/>
    <x v="1"/>
  </r>
  <r>
    <n v="1"/>
    <x v="1"/>
    <x v="1"/>
    <s v="05/1543"/>
    <s v="05"/>
    <s v="STOLAC RADNI S CRNOM TKAN"/>
    <n v="12.08"/>
    <s v="KOM"/>
    <n v="1"/>
    <x v="650"/>
    <n v="1238.3"/>
    <n v="0"/>
    <n v="495.32"/>
    <x v="1"/>
  </r>
  <r>
    <n v="1"/>
    <x v="1"/>
    <x v="1"/>
    <s v="05/1544"/>
    <s v="05"/>
    <s v="STOLAC RADNI S CRNOM TKAN"/>
    <n v="12.08"/>
    <s v="KOM"/>
    <n v="1"/>
    <x v="650"/>
    <n v="1238.3"/>
    <n v="0"/>
    <n v="495.32"/>
    <x v="1"/>
  </r>
  <r>
    <n v="1"/>
    <x v="1"/>
    <x v="1"/>
    <s v="05/1545"/>
    <s v="05"/>
    <s v="STOLAC RADNI S CRNOM TKAN"/>
    <n v="12.08"/>
    <s v="KOM"/>
    <n v="1"/>
    <x v="650"/>
    <n v="1238.3"/>
    <n v="0"/>
    <n v="495.32"/>
    <x v="1"/>
  </r>
  <r>
    <n v="1"/>
    <x v="1"/>
    <x v="1"/>
    <s v="05/1546"/>
    <s v="05"/>
    <s v="STOLAC RADNI S CRNOM"/>
    <n v="12.08"/>
    <s v="KOM"/>
    <n v="1"/>
    <x v="651"/>
    <n v="972.95"/>
    <n v="0"/>
    <n v="389.18000000000006"/>
    <x v="1"/>
  </r>
  <r>
    <n v="1"/>
    <x v="1"/>
    <x v="1"/>
    <s v="05/1547"/>
    <s v="05"/>
    <s v="STOLAC RADNI S CRNOM TKAN"/>
    <n v="12.08"/>
    <s v="KOM"/>
    <n v="1"/>
    <x v="651"/>
    <n v="972.95"/>
    <n v="0"/>
    <n v="389.18000000000006"/>
    <x v="1"/>
  </r>
  <r>
    <n v="1"/>
    <x v="1"/>
    <x v="1"/>
    <s v="05/1548"/>
    <s v="05"/>
    <s v="STOLAC RADNI S CRNOM TKAN"/>
    <n v="12.08"/>
    <s v="KOM"/>
    <n v="1"/>
    <x v="651"/>
    <n v="972.95"/>
    <n v="0"/>
    <n v="389.18000000000006"/>
    <x v="1"/>
  </r>
  <r>
    <n v="1"/>
    <x v="1"/>
    <x v="1"/>
    <s v="05/1549"/>
    <s v="05"/>
    <s v="FOTELJA KLUB NISKA CRNA"/>
    <n v="12.08"/>
    <s v="KOM"/>
    <n v="1"/>
    <x v="652"/>
    <n v="1105.5999999999999"/>
    <n v="0.02"/>
    <n v="442.24799999999999"/>
    <x v="1"/>
  </r>
  <r>
    <n v="1"/>
    <x v="1"/>
    <x v="1"/>
    <s v="05/1550"/>
    <s v="05"/>
    <s v="FOTELJA KLUB NISKA CRNA"/>
    <n v="12.08"/>
    <s v="KOM"/>
    <n v="1"/>
    <x v="652"/>
    <n v="1105.5999999999999"/>
    <n v="0.02"/>
    <n v="442.24799999999999"/>
    <x v="1"/>
  </r>
  <r>
    <n v="1"/>
    <x v="1"/>
    <x v="1"/>
    <s v="05/1551"/>
    <s v="05"/>
    <s v="FOTELJA KLUB NISKA CRNA"/>
    <n v="12.08"/>
    <s v="KOM"/>
    <n v="1"/>
    <x v="653"/>
    <n v="1105.5999999999999"/>
    <n v="0.03"/>
    <n v="442.25200000000007"/>
    <x v="1"/>
  </r>
  <r>
    <n v="1"/>
    <x v="1"/>
    <x v="1"/>
    <s v="05/1552"/>
    <s v="05"/>
    <s v="FOTELJA KLUB NISKA CRNA"/>
    <n v="12.08"/>
    <s v="KOM"/>
    <n v="1"/>
    <x v="653"/>
    <n v="1105.5999999999999"/>
    <n v="0.03"/>
    <n v="442.25200000000007"/>
    <x v="1"/>
  </r>
  <r>
    <n v="1"/>
    <x v="1"/>
    <x v="1"/>
    <s v="05/1553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54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55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56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57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58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59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60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61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62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63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64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65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66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67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68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69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70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71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72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73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74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75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76"/>
    <s v="05"/>
    <s v="STOLAC S RUKOH.ZA STUDENT"/>
    <n v="12.08"/>
    <s v="KOM"/>
    <n v="1"/>
    <x v="654"/>
    <n v="663.36"/>
    <n v="0.01"/>
    <n v="265.34800000000001"/>
    <x v="1"/>
  </r>
  <r>
    <n v="1"/>
    <x v="1"/>
    <x v="1"/>
    <s v="05/1577"/>
    <s v="05"/>
    <s v="STOLAC S RUKOH.ZA"/>
    <n v="12.08"/>
    <s v="KOM"/>
    <n v="1"/>
    <x v="654"/>
    <n v="663.36"/>
    <n v="0.01"/>
    <n v="265.34800000000001"/>
    <x v="1"/>
  </r>
  <r>
    <n v="1"/>
    <x v="1"/>
    <x v="1"/>
    <s v="05/1578"/>
    <s v="05"/>
    <s v="STOLAC S RUKOH.ZA STUDENT"/>
    <n v="12.08"/>
    <s v="KOM"/>
    <n v="1"/>
    <x v="655"/>
    <n v="663.4"/>
    <n v="0"/>
    <n v="265.36"/>
    <x v="1"/>
  </r>
  <r>
    <n v="1"/>
    <x v="1"/>
    <x v="1"/>
    <s v="05/1579"/>
    <s v="05"/>
    <s v="STOLAC S RUKOH.ZA STUDENT"/>
    <n v="12.08"/>
    <s v="KOM"/>
    <n v="1"/>
    <x v="655"/>
    <n v="663.4"/>
    <n v="0"/>
    <n v="265.36"/>
    <x v="1"/>
  </r>
  <r>
    <n v="1"/>
    <x v="1"/>
    <x v="1"/>
    <s v="05/1580"/>
    <s v="05"/>
    <s v="STOLAC S RUKOH.ZA STUDENT"/>
    <n v="12.08"/>
    <s v="KOM"/>
    <n v="1"/>
    <x v="655"/>
    <n v="663.4"/>
    <n v="0"/>
    <n v="265.36"/>
    <x v="1"/>
  </r>
  <r>
    <n v="1"/>
    <x v="1"/>
    <x v="1"/>
    <s v="05/1581"/>
    <s v="05"/>
    <s v="STOLAC S RUKOH.ZA STUDENT"/>
    <n v="12.08"/>
    <s v="KOM"/>
    <n v="1"/>
    <x v="655"/>
    <n v="663.4"/>
    <n v="0"/>
    <n v="265.36"/>
    <x v="1"/>
  </r>
  <r>
    <n v="1"/>
    <x v="1"/>
    <x v="1"/>
    <s v="05/1582"/>
    <s v="05"/>
    <s v="STOLAC S RUKOH.ZA STUDENT"/>
    <n v="12.08"/>
    <s v="KOM"/>
    <n v="1"/>
    <x v="655"/>
    <n v="663.4"/>
    <n v="0"/>
    <n v="265.36"/>
    <x v="1"/>
  </r>
  <r>
    <n v="1"/>
    <x v="1"/>
    <x v="1"/>
    <s v="05/1583"/>
    <s v="05"/>
    <s v="PULT SA 2 LADICE U PORTI"/>
    <n v="11.08"/>
    <s v="KOM"/>
    <n v="1"/>
    <x v="656"/>
    <n v="7606.7"/>
    <n v="0"/>
    <n v="3042.6800000000003"/>
    <x v="1"/>
  </r>
  <r>
    <n v="1"/>
    <x v="1"/>
    <x v="1"/>
    <s v="05/1584"/>
    <s v="05"/>
    <s v="KLUPA ZA SJEDENJE 300x45x"/>
    <n v="12.08"/>
    <s v="KOM"/>
    <n v="1"/>
    <x v="657"/>
    <n v="4953.2"/>
    <n v="0"/>
    <n v="1981.28"/>
    <x v="1"/>
  </r>
  <r>
    <n v="1"/>
    <x v="1"/>
    <x v="1"/>
    <s v="05/1585"/>
    <s v="05"/>
    <s v="STOLAC RADNI S CRNOM TKAN"/>
    <n v="12.08"/>
    <s v="KOM"/>
    <n v="1"/>
    <x v="651"/>
    <n v="972.95"/>
    <n v="0"/>
    <n v="389.18000000000006"/>
    <x v="1"/>
  </r>
  <r>
    <n v="1"/>
    <x v="1"/>
    <x v="1"/>
    <s v="05/1591"/>
    <s v="R2"/>
    <s v="FOTELJA KLUB NISKA CRNA"/>
    <n v="12.08"/>
    <s v="KOM"/>
    <n v="1"/>
    <x v="658"/>
    <n v="1149.8399999999999"/>
    <n v="0.01"/>
    <n v="459.94"/>
    <x v="1"/>
  </r>
  <r>
    <n v="1"/>
    <x v="1"/>
    <x v="1"/>
    <s v="05/1594"/>
    <s v="05"/>
    <s v="KLUPA ZA SJEDENJE 300x45x"/>
    <n v="12.08"/>
    <s v="KOM"/>
    <n v="1"/>
    <x v="657"/>
    <n v="4953.2"/>
    <n v="0"/>
    <n v="1981.28"/>
    <x v="1"/>
  </r>
  <r>
    <n v="1"/>
    <x v="1"/>
    <x v="1"/>
    <s v="05/1609"/>
    <s v="05"/>
    <s v="POKRETNA KAZETA"/>
    <s v="07.09"/>
    <s v="KOM"/>
    <n v="1"/>
    <x v="544"/>
    <n v="857.96"/>
    <n v="67.48"/>
    <n v="370.17600000000004"/>
    <x v="1"/>
  </r>
  <r>
    <n v="1"/>
    <x v="1"/>
    <x v="1"/>
    <s v="05/1610"/>
    <s v="05"/>
    <s v="NOSAČ ZIDNI ZA LCD TV"/>
    <s v="09.09"/>
    <s v="KOM"/>
    <n v="1"/>
    <x v="659"/>
    <n v="811.49"/>
    <n v="83.95"/>
    <n v="358.17600000000004"/>
    <x v="1"/>
  </r>
  <r>
    <n v="1"/>
    <x v="1"/>
    <x v="1"/>
    <s v="05/1616"/>
    <s v="R2"/>
    <s v="STOLIĆ KLUB 120x60x45"/>
    <s v="09.09"/>
    <s v="KOM"/>
    <n v="1"/>
    <x v="660"/>
    <n v="852.74"/>
    <n v="88.21"/>
    <n v="376.38000000000005"/>
    <x v="1"/>
  </r>
  <r>
    <n v="1"/>
    <x v="1"/>
    <x v="1"/>
    <s v="05/1617"/>
    <s v="R2"/>
    <s v="ORMARIĆ OGLASNI120x10x104"/>
    <s v="09.09"/>
    <s v="KOM"/>
    <n v="1"/>
    <x v="661"/>
    <n v="1914.15"/>
    <n v="198.01"/>
    <n v="844.86400000000003"/>
    <x v="1"/>
  </r>
  <r>
    <n v="1"/>
    <x v="1"/>
    <x v="1"/>
    <s v="05/1618"/>
    <s v="R2"/>
    <s v="ORMARIĆ OGLASNI120x10x104"/>
    <s v="09.09"/>
    <s v="KOM"/>
    <n v="1"/>
    <x v="661"/>
    <n v="1914.15"/>
    <n v="198.01"/>
    <n v="844.86400000000003"/>
    <x v="1"/>
  </r>
  <r>
    <n v="1"/>
    <x v="1"/>
    <x v="1"/>
    <s v="05/1619"/>
    <s v="05"/>
    <s v="VJEŠALICA ZIDNA 216x290"/>
    <s v="09.09"/>
    <s v="KOM"/>
    <n v="1"/>
    <x v="662"/>
    <n v="3912.54"/>
    <n v="404.76"/>
    <n v="1726.92"/>
    <x v="1"/>
  </r>
  <r>
    <n v="1"/>
    <x v="1"/>
    <x v="1"/>
    <s v="05/1620"/>
    <s v="05"/>
    <s v="VJEŠALICA ZIDNA 216x290"/>
    <s v="09.09"/>
    <s v="KOM"/>
    <n v="1"/>
    <x v="662"/>
    <n v="3912.54"/>
    <n v="404.76"/>
    <n v="1726.92"/>
    <x v="1"/>
  </r>
  <r>
    <n v="1"/>
    <x v="1"/>
    <x v="1"/>
    <s v="05/1624"/>
    <s v="G1"/>
    <s v="STOLIĆ KLUB 120x60x45"/>
    <s v="09.09"/>
    <s v="KOM"/>
    <n v="1"/>
    <x v="660"/>
    <n v="852.74"/>
    <n v="88.21"/>
    <n v="376.38000000000005"/>
    <x v="1"/>
  </r>
  <r>
    <n v="1"/>
    <x v="1"/>
    <x v="1"/>
    <s v="05/1625"/>
    <s v="G1"/>
    <s v="ORMARIĆ OGLASNI120x10x104"/>
    <s v="09.09"/>
    <s v="KOM"/>
    <n v="1"/>
    <x v="661"/>
    <n v="1914.15"/>
    <n v="198.01"/>
    <n v="844.86400000000003"/>
    <x v="1"/>
  </r>
  <r>
    <n v="1"/>
    <x v="1"/>
    <x v="1"/>
    <s v="05/1626"/>
    <s v="G1"/>
    <s v="ORMARIĆ OGLASNI120x10x104"/>
    <s v="09.09"/>
    <s v="KOM"/>
    <n v="1"/>
    <x v="661"/>
    <n v="1914.15"/>
    <n v="198.01"/>
    <n v="844.86400000000003"/>
    <x v="1"/>
  </r>
  <r>
    <n v="1"/>
    <x v="1"/>
    <x v="1"/>
    <s v="05/1630"/>
    <s v="R3"/>
    <s v="ORMARIĆ OGLASNI120x10x104"/>
    <s v="09.09"/>
    <s v="KOM"/>
    <n v="1"/>
    <x v="661"/>
    <n v="1914.15"/>
    <n v="198.01"/>
    <n v="844.86400000000003"/>
    <x v="1"/>
  </r>
  <r>
    <n v="1"/>
    <x v="1"/>
    <x v="1"/>
    <s v="05/1631"/>
    <s v="R3"/>
    <s v="ORMARIĆ OGLASNI120x10x104"/>
    <s v="09.09"/>
    <s v="KOM"/>
    <n v="1"/>
    <x v="661"/>
    <n v="1914.15"/>
    <n v="198.01"/>
    <n v="844.86400000000003"/>
    <x v="1"/>
  </r>
  <r>
    <n v="1"/>
    <x v="1"/>
    <x v="1"/>
    <s v="05/1632"/>
    <s v="R3"/>
    <s v="ORMARIĆ OGLASNI120x10x104"/>
    <s v="09.09"/>
    <s v="KOM"/>
    <n v="1"/>
    <x v="661"/>
    <n v="1914.15"/>
    <n v="198.01"/>
    <n v="844.86400000000003"/>
    <x v="1"/>
  </r>
  <r>
    <n v="1"/>
    <x v="1"/>
    <x v="1"/>
    <s v="05/1633"/>
    <s v="05"/>
    <s v="STOLIĆ KLUB 120x60x45"/>
    <s v="09.09"/>
    <s v="KOM"/>
    <n v="1"/>
    <x v="660"/>
    <n v="852.74"/>
    <n v="88.21"/>
    <n v="376.38000000000005"/>
    <x v="1"/>
  </r>
  <r>
    <n v="1"/>
    <x v="1"/>
    <x v="1"/>
    <s v="05/1634"/>
    <s v="R3"/>
    <s v="ORMARIĆ OGLASNI110x10x104"/>
    <s v="09.09"/>
    <s v="KOM"/>
    <n v="1"/>
    <x v="663"/>
    <n v="1805.83"/>
    <n v="186.77"/>
    <n v="797.04"/>
    <x v="1"/>
  </r>
  <r>
    <n v="1"/>
    <x v="1"/>
    <x v="1"/>
    <s v="05/1635"/>
    <s v="05"/>
    <s v="ORMARIĆ OGLASNI120x10x104"/>
    <s v="09.09"/>
    <s v="KOM"/>
    <n v="1"/>
    <x v="661"/>
    <n v="1914.15"/>
    <n v="198.01"/>
    <n v="844.86400000000003"/>
    <x v="1"/>
  </r>
  <r>
    <n v="1"/>
    <x v="1"/>
    <x v="1"/>
    <s v="05/1636"/>
    <s v="05"/>
    <s v="ORMARIĆ OGLASNI120x10x104"/>
    <s v="09.09"/>
    <s v="KOM"/>
    <n v="1"/>
    <x v="661"/>
    <n v="1914.15"/>
    <n v="198.01"/>
    <n v="844.86400000000003"/>
    <x v="1"/>
  </r>
  <r>
    <n v="1"/>
    <x v="1"/>
    <x v="1"/>
    <s v="05/1637"/>
    <s v="05"/>
    <s v="ORMARIĆ OGLASNI120x10x104"/>
    <s v="09.09"/>
    <s v="KOM"/>
    <n v="1"/>
    <x v="661"/>
    <n v="1914.15"/>
    <n v="198.01"/>
    <n v="844.86400000000003"/>
    <x v="1"/>
  </r>
  <r>
    <n v="1"/>
    <x v="1"/>
    <x v="1"/>
    <s v="05/1638"/>
    <s v="05"/>
    <s v="ORMARIĆ OGLASNI120x10x104"/>
    <s v="09.09"/>
    <s v="KOM"/>
    <n v="1"/>
    <x v="661"/>
    <n v="1914.15"/>
    <n v="198.01"/>
    <n v="844.86400000000003"/>
    <x v="1"/>
  </r>
  <r>
    <n v="1"/>
    <x v="1"/>
    <x v="1"/>
    <s v="05/1639"/>
    <s v="05"/>
    <s v="ORMARIĆ OGLASNI120x10x104"/>
    <s v="09.09"/>
    <s v="KOM"/>
    <n v="1"/>
    <x v="661"/>
    <n v="1914.15"/>
    <n v="198.01"/>
    <n v="844.86400000000003"/>
    <x v="1"/>
  </r>
  <r>
    <n v="1"/>
    <x v="1"/>
    <x v="1"/>
    <s v="05/1645"/>
    <s v="05"/>
    <s v="KATEDRA/STOL S ORMARIĆEM"/>
    <s v="09.09"/>
    <s v="KOM"/>
    <n v="1"/>
    <x v="664"/>
    <n v="33173.1"/>
    <n v="3431.7"/>
    <n v="14641.920000000002"/>
    <x v="1"/>
  </r>
  <r>
    <n v="1"/>
    <x v="1"/>
    <x v="1"/>
    <s v="05/1646"/>
    <s v="05"/>
    <s v="GOVORNICA 60x60x125"/>
    <s v="09.09"/>
    <s v="KOM"/>
    <n v="1"/>
    <x v="665"/>
    <n v="4333.91"/>
    <n v="448.33"/>
    <n v="1912.896"/>
    <x v="1"/>
  </r>
  <r>
    <n v="1"/>
    <x v="1"/>
    <x v="1"/>
    <s v="05/1652"/>
    <s v="05"/>
    <s v="KLUPA ZA SJEDENJE 300x45x"/>
    <s v="05.09"/>
    <s v="KOM"/>
    <n v="1"/>
    <x v="657"/>
    <n v="4695.22"/>
    <n v="257.98"/>
    <n v="1981.28"/>
    <x v="1"/>
  </r>
  <r>
    <n v="1"/>
    <x v="1"/>
    <x v="1"/>
    <s v="05/1653"/>
    <s v="05"/>
    <s v="KLUPA ZA SJEDENJE 300x45x"/>
    <s v="05.09"/>
    <s v="KOM"/>
    <n v="1"/>
    <x v="657"/>
    <n v="4695.22"/>
    <n v="257.98"/>
    <n v="1981.28"/>
    <x v="1"/>
  </r>
  <r>
    <n v="1"/>
    <x v="1"/>
    <x v="1"/>
    <s v="05/1654"/>
    <s v="05"/>
    <s v="OGLASNA PLOČA 130x140x14"/>
    <s v="05.09"/>
    <s v="KOM"/>
    <n v="1"/>
    <x v="666"/>
    <n v="5204.0600000000004"/>
    <n v="285.94"/>
    <n v="2196"/>
    <x v="1"/>
  </r>
  <r>
    <n v="1"/>
    <x v="1"/>
    <x v="1"/>
    <s v="05/1655"/>
    <s v="05"/>
    <s v="OGLASNA PLOČA 130x140x14"/>
    <s v="05.09"/>
    <s v="KOM"/>
    <n v="1"/>
    <x v="666"/>
    <n v="5204.0600000000004"/>
    <n v="285.94"/>
    <n v="2196"/>
    <x v="1"/>
  </r>
  <r>
    <n v="1"/>
    <x v="1"/>
    <x v="1"/>
    <s v="05/1656"/>
    <s v="05"/>
    <s v="OGLASNA PLOČA 6x116x140x3"/>
    <s v="05.09"/>
    <s v="KOM"/>
    <n v="1"/>
    <x v="667"/>
    <n v="20373.91"/>
    <n v="1119.44"/>
    <n v="8597.34"/>
    <x v="1"/>
  </r>
  <r>
    <n v="1"/>
    <x v="1"/>
    <x v="1"/>
    <s v="05/1658"/>
    <s v="05"/>
    <s v="OGLASNA PLOČA 5x100x140x1"/>
    <s v="05.09"/>
    <s v="KOM"/>
    <n v="1"/>
    <x v="668"/>
    <n v="22973.03"/>
    <n v="1262.27"/>
    <n v="9694.1200000000008"/>
    <x v="1"/>
  </r>
  <r>
    <n v="1"/>
    <x v="1"/>
    <x v="1"/>
    <s v="05/1659"/>
    <s v="05"/>
    <s v="PLOČA ŠKOLSKA ZELENA"/>
    <s v="09.09"/>
    <s v="KOM"/>
    <n v="1"/>
    <x v="669"/>
    <n v="1830.91"/>
    <n v="189.37"/>
    <n v="808.11200000000008"/>
    <x v="1"/>
  </r>
  <r>
    <n v="1"/>
    <x v="1"/>
    <x v="1"/>
    <s v="05/1661"/>
    <s v="05"/>
    <s v="STOLAC KONFERENC.LK 01"/>
    <s v="09.09"/>
    <s v="KOM"/>
    <n v="1"/>
    <x v="670"/>
    <n v="391.28"/>
    <n v="40.450000000000003"/>
    <n v="172.69200000000001"/>
    <x v="1"/>
  </r>
  <r>
    <n v="1"/>
    <x v="1"/>
    <x v="1"/>
    <s v="05/1662"/>
    <s v="05"/>
    <s v="STOLAC KONFERENC. LK 01"/>
    <s v="09.09"/>
    <s v="KOM"/>
    <n v="1"/>
    <x v="670"/>
    <n v="391.28"/>
    <n v="40.450000000000003"/>
    <n v="172.69200000000001"/>
    <x v="1"/>
  </r>
  <r>
    <n v="1"/>
    <x v="1"/>
    <x v="1"/>
    <s v="05/1663"/>
    <s v="05"/>
    <s v="STOLAC KONFERENC. LK 01"/>
    <s v="09.09"/>
    <s v="KOM"/>
    <n v="1"/>
    <x v="670"/>
    <n v="391.28"/>
    <n v="40.450000000000003"/>
    <n v="172.69200000000001"/>
    <x v="1"/>
  </r>
  <r>
    <n v="1"/>
    <x v="1"/>
    <x v="1"/>
    <s v="05/1664"/>
    <s v="05"/>
    <s v="STOLAC KONFERENC. LK 01"/>
    <s v="09.09"/>
    <s v="KOM"/>
    <n v="1"/>
    <x v="670"/>
    <n v="391.28"/>
    <n v="40.450000000000003"/>
    <n v="172.69200000000001"/>
    <x v="1"/>
  </r>
  <r>
    <n v="1"/>
    <x v="1"/>
    <x v="1"/>
    <s v="05/1665"/>
    <s v="05"/>
    <s v="STOLAC KONFERENC. LK 01"/>
    <s v="09.09"/>
    <s v="KOM"/>
    <n v="1"/>
    <x v="670"/>
    <n v="391.28"/>
    <n v="40.450000000000003"/>
    <n v="172.69200000000001"/>
    <x v="1"/>
  </r>
  <r>
    <n v="1"/>
    <x v="1"/>
    <x v="1"/>
    <s v="05/1666"/>
    <s v="05"/>
    <s v="STOLAC KONFERENC. LK 01"/>
    <s v="09.09"/>
    <s v="KOM"/>
    <n v="1"/>
    <x v="670"/>
    <n v="391.28"/>
    <n v="40.450000000000003"/>
    <n v="172.69200000000001"/>
    <x v="1"/>
  </r>
  <r>
    <n v="1"/>
    <x v="1"/>
    <x v="1"/>
    <s v="05/1667"/>
    <s v="05"/>
    <s v="STOLAC KONFERENC. LK 01"/>
    <s v="09.09"/>
    <s v="KOM"/>
    <n v="1"/>
    <x v="670"/>
    <n v="391.28"/>
    <n v="40.450000000000003"/>
    <n v="172.69200000000001"/>
    <x v="1"/>
  </r>
  <r>
    <n v="1"/>
    <x v="1"/>
    <x v="1"/>
    <s v="05/1668"/>
    <s v="05"/>
    <s v="STOLAC KONFERENC. LK 01"/>
    <s v="09.09"/>
    <s v="KOM"/>
    <n v="1"/>
    <x v="670"/>
    <n v="391.28"/>
    <n v="40.450000000000003"/>
    <n v="172.69200000000001"/>
    <x v="1"/>
  </r>
  <r>
    <n v="1"/>
    <x v="1"/>
    <x v="1"/>
    <s v="05/1669"/>
    <s v="05"/>
    <s v="STOLAC KONFERENC. LK 01"/>
    <s v="09.09"/>
    <s v="KOM"/>
    <n v="1"/>
    <x v="670"/>
    <n v="391.28"/>
    <n v="40.450000000000003"/>
    <n v="172.69200000000001"/>
    <x v="1"/>
  </r>
  <r>
    <n v="1"/>
    <x v="1"/>
    <x v="1"/>
    <s v="05/1670"/>
    <s v="05"/>
    <s v="STOLAC KONFERENC. LK 01"/>
    <s v="09.09"/>
    <s v="KOM"/>
    <n v="1"/>
    <x v="670"/>
    <n v="391.28"/>
    <n v="40.450000000000003"/>
    <n v="172.69200000000001"/>
    <x v="1"/>
  </r>
  <r>
    <n v="1"/>
    <x v="1"/>
    <x v="1"/>
    <s v="05/1671"/>
    <s v="05"/>
    <s v="STOLAC PREKL. SA STOLOM"/>
    <s v="09.09"/>
    <s v="KOM"/>
    <n v="1"/>
    <x v="671"/>
    <n v="4614.84"/>
    <n v="477.36"/>
    <n v="2036.88"/>
    <x v="1"/>
  </r>
  <r>
    <n v="1"/>
    <x v="1"/>
    <x v="1"/>
    <s v="05/1672"/>
    <s v="05"/>
    <s v="STOLAC PREKL. SA STOLOM"/>
    <s v="09.09"/>
    <s v="KOM"/>
    <n v="1"/>
    <x v="671"/>
    <n v="4614.84"/>
    <n v="477.36"/>
    <n v="2036.88"/>
    <x v="1"/>
  </r>
  <r>
    <n v="1"/>
    <x v="1"/>
    <x v="1"/>
    <s v="05/1673"/>
    <s v="05"/>
    <s v="STOLAC PREKL. SA STOLOM"/>
    <s v="09.09"/>
    <s v="KOM"/>
    <n v="1"/>
    <x v="671"/>
    <n v="4614.84"/>
    <n v="477.36"/>
    <n v="2036.88"/>
    <x v="1"/>
  </r>
  <r>
    <n v="1"/>
    <x v="1"/>
    <x v="1"/>
    <s v="05/1674"/>
    <s v="05"/>
    <s v="STOLAC PREKL. SA STOLOM"/>
    <s v="09.09"/>
    <s v="KOM"/>
    <n v="1"/>
    <x v="671"/>
    <n v="4614.84"/>
    <n v="477.36"/>
    <n v="2036.88"/>
    <x v="1"/>
  </r>
  <r>
    <n v="1"/>
    <x v="1"/>
    <x v="1"/>
    <s v="05/1675"/>
    <s v="05"/>
    <s v="STOLAC PREKL. SA STOLOM"/>
    <s v="09.09"/>
    <s v="KOM"/>
    <n v="1"/>
    <x v="671"/>
    <n v="4614.84"/>
    <n v="477.36"/>
    <n v="2036.88"/>
    <x v="1"/>
  </r>
  <r>
    <n v="1"/>
    <x v="1"/>
    <x v="1"/>
    <s v="05/1676"/>
    <s v="05"/>
    <s v="STOLAC PREKL. SA STOLOM"/>
    <s v="09.09"/>
    <s v="KOM"/>
    <n v="1"/>
    <x v="671"/>
    <n v="4614.84"/>
    <n v="477.36"/>
    <n v="2036.88"/>
    <x v="1"/>
  </r>
  <r>
    <n v="1"/>
    <x v="1"/>
    <x v="1"/>
    <s v="05/1677"/>
    <s v="05"/>
    <s v="STOLAC PREKL. SA STOLOM"/>
    <s v="09.09"/>
    <s v="KOM"/>
    <n v="1"/>
    <x v="671"/>
    <n v="4614.84"/>
    <n v="477.36"/>
    <n v="2036.88"/>
    <x v="1"/>
  </r>
  <r>
    <n v="1"/>
    <x v="1"/>
    <x v="1"/>
    <s v="05/1678"/>
    <s v="05"/>
    <s v="STOLAC PREKL. SA STOLOM"/>
    <s v="09.09"/>
    <s v="KOM"/>
    <n v="1"/>
    <x v="671"/>
    <n v="4614.84"/>
    <n v="477.36"/>
    <n v="2036.88"/>
    <x v="1"/>
  </r>
  <r>
    <n v="1"/>
    <x v="1"/>
    <x v="1"/>
    <s v="05/1679"/>
    <s v="05"/>
    <s v="STOLAC PREKL. SA STOLOM"/>
    <s v="09.09"/>
    <s v="KOM"/>
    <n v="1"/>
    <x v="671"/>
    <n v="4614.84"/>
    <n v="477.36"/>
    <n v="2036.88"/>
    <x v="1"/>
  </r>
  <r>
    <n v="1"/>
    <x v="1"/>
    <x v="1"/>
    <s v="05/1680"/>
    <s v="05"/>
    <s v="STOLAC PREKL. SA STOLOM"/>
    <s v="09.09"/>
    <s v="KOM"/>
    <n v="1"/>
    <x v="671"/>
    <n v="4614.84"/>
    <n v="477.36"/>
    <n v="2036.88"/>
    <x v="1"/>
  </r>
  <r>
    <n v="1"/>
    <x v="1"/>
    <x v="1"/>
    <s v="05/1681"/>
    <s v="05"/>
    <s v="STOLAC PREKL. SA STOLOM"/>
    <s v="09.09"/>
    <s v="KOM"/>
    <n v="1"/>
    <x v="671"/>
    <n v="4614.84"/>
    <n v="477.36"/>
    <n v="2036.88"/>
    <x v="1"/>
  </r>
  <r>
    <n v="1"/>
    <x v="1"/>
    <x v="1"/>
    <s v="05/1682"/>
    <s v="05"/>
    <s v="STOLAC PREKL. SA STOLOM"/>
    <s v="09.09"/>
    <s v="KOM"/>
    <n v="1"/>
    <x v="671"/>
    <n v="4614.84"/>
    <n v="477.36"/>
    <n v="2036.88"/>
    <x v="1"/>
  </r>
  <r>
    <n v="1"/>
    <x v="1"/>
    <x v="1"/>
    <s v="05/1683"/>
    <s v="05"/>
    <s v="STOLAC PREKL. SA STOLOM"/>
    <s v="09.09"/>
    <s v="KOM"/>
    <n v="1"/>
    <x v="671"/>
    <n v="4614.84"/>
    <n v="477.36"/>
    <n v="2036.88"/>
    <x v="1"/>
  </r>
  <r>
    <n v="1"/>
    <x v="1"/>
    <x v="1"/>
    <s v="05/1684"/>
    <s v="05"/>
    <s v="STOLAC PREKL. SA STOLOM"/>
    <s v="09.09"/>
    <s v="KOM"/>
    <n v="1"/>
    <x v="671"/>
    <n v="4614.84"/>
    <n v="477.36"/>
    <n v="2036.88"/>
    <x v="1"/>
  </r>
  <r>
    <n v="1"/>
    <x v="1"/>
    <x v="1"/>
    <s v="05/1685"/>
    <s v="05"/>
    <s v="STOLAC PREKL. SA STOLOM"/>
    <s v="09.09"/>
    <s v="KOM"/>
    <n v="1"/>
    <x v="671"/>
    <n v="4614.84"/>
    <n v="477.36"/>
    <n v="2036.88"/>
    <x v="1"/>
  </r>
  <r>
    <n v="1"/>
    <x v="1"/>
    <x v="1"/>
    <s v="05/1686"/>
    <s v="05"/>
    <s v="STOLAC PREKL. SA STOLOM"/>
    <s v="09.09"/>
    <s v="KOM"/>
    <n v="1"/>
    <x v="671"/>
    <n v="4614.84"/>
    <n v="477.36"/>
    <n v="2036.88"/>
    <x v="1"/>
  </r>
  <r>
    <n v="1"/>
    <x v="1"/>
    <x v="1"/>
    <s v="05/1687"/>
    <s v="05"/>
    <s v="ORMARIĆ ZA KLJUČEVE"/>
    <s v="09.09"/>
    <s v="KOM"/>
    <n v="1"/>
    <x v="672"/>
    <n v="1304.2"/>
    <n v="134.9"/>
    <n v="575.64"/>
    <x v="1"/>
  </r>
  <r>
    <n v="1"/>
    <x v="1"/>
    <x v="1"/>
    <s v="05/1689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690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691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692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693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694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695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696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697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698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699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00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01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02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03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04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05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06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07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08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09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10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11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12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13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14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15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16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17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18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19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20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21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22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23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24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25"/>
    <s v="05"/>
    <s v="STOLAC- PLOHA ZA PISANJE"/>
    <s v="09.09"/>
    <s v="KOM"/>
    <n v="1"/>
    <x v="673"/>
    <n v="8303.93"/>
    <n v="859.03"/>
    <n v="3665.1839999999997"/>
    <x v="1"/>
  </r>
  <r>
    <n v="1"/>
    <x v="1"/>
    <x v="1"/>
    <s v="05/1726"/>
    <s v="05"/>
    <s v="STOLAC- PLOHA ZA PISANJE"/>
    <s v="09.09"/>
    <s v="KOM"/>
    <n v="1"/>
    <x v="674"/>
    <n v="4153.6000000000004"/>
    <n v="429.68"/>
    <n v="1833.3119999999999"/>
    <x v="1"/>
  </r>
  <r>
    <n v="1"/>
    <x v="1"/>
    <x v="1"/>
    <s v="05/1727"/>
    <s v="05"/>
    <s v="PLOČA ŠKOLSKA"/>
    <s v="09.09"/>
    <s v="KOM"/>
    <n v="1"/>
    <x v="675"/>
    <n v="1070.0999999999999"/>
    <n v="110.7"/>
    <n v="472.32"/>
    <x v="1"/>
  </r>
  <r>
    <n v="1"/>
    <x v="1"/>
    <x v="1"/>
    <s v="05/1728"/>
    <s v="05"/>
    <s v="PLOČA ŠKOLSKA"/>
    <s v="09.09"/>
    <s v="KOM"/>
    <n v="1"/>
    <x v="675"/>
    <n v="1070.0999999999999"/>
    <n v="110.7"/>
    <n v="472.32"/>
    <x v="1"/>
  </r>
  <r>
    <n v="1"/>
    <x v="1"/>
    <x v="1"/>
    <s v="05/1729"/>
    <s v="05"/>
    <s v="PLOČA ŠKOLSKA"/>
    <s v="09.09"/>
    <s v="KOM"/>
    <n v="1"/>
    <x v="675"/>
    <n v="1070.0999999999999"/>
    <n v="110.7"/>
    <n v="472.32"/>
    <x v="1"/>
  </r>
  <r>
    <n v="1"/>
    <x v="1"/>
    <x v="1"/>
    <s v="05/1730"/>
    <s v="05"/>
    <s v="PLOČA ŠKOLSKA"/>
    <s v="09.09"/>
    <s v="KOM"/>
    <n v="1"/>
    <x v="675"/>
    <n v="1070.0999999999999"/>
    <n v="110.7"/>
    <n v="472.32"/>
    <x v="1"/>
  </r>
  <r>
    <n v="1"/>
    <x v="1"/>
    <x v="1"/>
    <s v="05/1753"/>
    <s v="05"/>
    <s v="PANO LEXAN 1050x2000mm"/>
    <s v="02.10"/>
    <s v="KOM"/>
    <n v="1"/>
    <x v="676"/>
    <n v="1809.81"/>
    <n v="308.97000000000003"/>
    <n v="847.51200000000017"/>
    <x v="1"/>
  </r>
  <r>
    <n v="1"/>
    <x v="1"/>
    <x v="1"/>
    <s v="05/1755"/>
    <s v="05"/>
    <s v="ORMAR ZA MODELE"/>
    <s v="03.10"/>
    <s v="KOM"/>
    <n v="1"/>
    <x v="677"/>
    <n v="11828.45"/>
    <n v="2242.7600000000002"/>
    <n v="5628.4840000000004"/>
    <x v="1"/>
  </r>
  <r>
    <n v="1"/>
    <x v="1"/>
    <x v="1"/>
    <s v="05/1762"/>
    <s v="05"/>
    <s v="POLICA - ORMARIĆ"/>
    <s v="09.10"/>
    <s v="KOM"/>
    <n v="1"/>
    <x v="678"/>
    <n v="629.44000000000005"/>
    <n v="176.21"/>
    <n v="322.26"/>
    <x v="1"/>
  </r>
  <r>
    <n v="1"/>
    <x v="1"/>
    <x v="1"/>
    <s v="05/1831"/>
    <s v="05"/>
    <s v="ORMAR SA 6 LADICA"/>
    <s v="05.13"/>
    <s v="KOM"/>
    <n v="1"/>
    <x v="679"/>
    <n v="1863.33"/>
    <n v="2296.67"/>
    <n v="2296.67"/>
    <x v="0"/>
  </r>
  <r>
    <n v="1"/>
    <x v="1"/>
    <x v="1"/>
    <s v="05/1854"/>
    <s v="05"/>
    <s v="STOLCI SYMPOSIUM 8100"/>
    <s v="01.13"/>
    <s v="KOM"/>
    <n v="1"/>
    <x v="680"/>
    <n v="81800.149999999994"/>
    <n v="0"/>
    <n v="32720.059999999998"/>
    <x v="1"/>
  </r>
  <r>
    <n v="1"/>
    <x v="1"/>
    <x v="1"/>
    <s v="05/1856"/>
    <s v="05"/>
    <s v="STOLAC UREDSKI"/>
    <s v="04.14"/>
    <s v="KOM"/>
    <n v="1"/>
    <x v="681"/>
    <n v="245.04"/>
    <n v="490.07"/>
    <n v="490.07"/>
    <x v="0"/>
  </r>
  <r>
    <n v="1"/>
    <x v="1"/>
    <x v="1"/>
    <s v="05/1857"/>
    <s v="05"/>
    <s v="STOLAC UREDSKI"/>
    <s v="04.14"/>
    <s v="KOM"/>
    <n v="1"/>
    <x v="681"/>
    <n v="245.04"/>
    <n v="490.07"/>
    <n v="490.07"/>
    <x v="0"/>
  </r>
  <r>
    <n v="1"/>
    <x v="1"/>
    <x v="1"/>
    <s v="05/1858"/>
    <s v="05"/>
    <s v="STOLAC UREDSKI"/>
    <s v="04.14"/>
    <s v="KOM"/>
    <n v="1"/>
    <x v="681"/>
    <n v="245.04"/>
    <n v="490.07"/>
    <n v="490.07"/>
    <x v="0"/>
  </r>
  <r>
    <n v="1"/>
    <x v="1"/>
    <x v="1"/>
    <s v="05/1859"/>
    <s v="05"/>
    <s v="STOLAC UREDSKI"/>
    <s v="04.14"/>
    <s v="KOM"/>
    <n v="1"/>
    <x v="681"/>
    <n v="245.04"/>
    <n v="490.07"/>
    <n v="490.07"/>
    <x v="0"/>
  </r>
  <r>
    <n v="1"/>
    <x v="1"/>
    <x v="1"/>
    <s v="05/1860"/>
    <s v="05"/>
    <s v="STOLAC UREDSKI"/>
    <s v="04.14"/>
    <s v="KOM"/>
    <n v="1"/>
    <x v="681"/>
    <n v="245.04"/>
    <n v="490.07"/>
    <n v="490.07"/>
    <x v="0"/>
  </r>
  <r>
    <n v="1"/>
    <x v="1"/>
    <x v="1"/>
    <s v="05/1861"/>
    <s v="05"/>
    <s v="STOLAC UREDSKI"/>
    <s v="04.14"/>
    <s v="KOM"/>
    <n v="1"/>
    <x v="681"/>
    <n v="245.04"/>
    <n v="490.07"/>
    <n v="490.07"/>
    <x v="0"/>
  </r>
  <r>
    <n v="1"/>
    <x v="1"/>
    <x v="1"/>
    <s v="05/1862"/>
    <s v="05"/>
    <s v="STOLAC UREDSKI"/>
    <s v="04.14"/>
    <s v="KOM"/>
    <n v="1"/>
    <x v="681"/>
    <n v="245.04"/>
    <n v="490.07"/>
    <n v="490.07"/>
    <x v="0"/>
  </r>
  <r>
    <n v="1"/>
    <x v="1"/>
    <x v="1"/>
    <s v="05/1863"/>
    <s v="05"/>
    <s v="STOLAC UREDSKI"/>
    <s v="04.14"/>
    <s v="KOM"/>
    <n v="1"/>
    <x v="681"/>
    <n v="245.04"/>
    <n v="490.07"/>
    <n v="490.07"/>
    <x v="0"/>
  </r>
  <r>
    <n v="1"/>
    <x v="1"/>
    <x v="1"/>
    <s v="05/1864"/>
    <s v="05"/>
    <s v="STOLAC UREDSKI"/>
    <s v="04.14"/>
    <s v="KOM"/>
    <n v="1"/>
    <x v="681"/>
    <n v="245.04"/>
    <n v="490.07"/>
    <n v="490.07"/>
    <x v="0"/>
  </r>
  <r>
    <n v="1"/>
    <x v="1"/>
    <x v="1"/>
    <s v="05/1896"/>
    <s v="05"/>
    <s v="STOLAC DS SILLA"/>
    <s v="07.14"/>
    <s v="KOM"/>
    <n v="1"/>
    <x v="682"/>
    <n v="187.29"/>
    <n v="432.71"/>
    <n v="432.71"/>
    <x v="0"/>
  </r>
  <r>
    <n v="1"/>
    <x v="1"/>
    <x v="1"/>
    <s v="05/1897"/>
    <s v="05"/>
    <s v="STOLAC DS SILLA"/>
    <s v="07.14"/>
    <s v="KOM"/>
    <n v="1"/>
    <x v="682"/>
    <n v="187.29"/>
    <n v="432.71"/>
    <n v="432.71"/>
    <x v="0"/>
  </r>
  <r>
    <n v="1"/>
    <x v="1"/>
    <x v="1"/>
    <s v="05/1898"/>
    <s v="05"/>
    <s v="STOLAC DS SILLA"/>
    <s v="07.14"/>
    <s v="KOM"/>
    <n v="1"/>
    <x v="682"/>
    <n v="187.29"/>
    <n v="432.71"/>
    <n v="432.71"/>
    <x v="0"/>
  </r>
  <r>
    <n v="1"/>
    <x v="1"/>
    <x v="1"/>
    <s v="05/1899"/>
    <s v="05"/>
    <s v="STOLAC DS SILLA"/>
    <s v="07.14"/>
    <s v="KOM"/>
    <n v="1"/>
    <x v="682"/>
    <n v="187.29"/>
    <n v="432.71"/>
    <n v="432.71"/>
    <x v="0"/>
  </r>
  <r>
    <n v="1"/>
    <x v="1"/>
    <x v="1"/>
    <s v="05/1900"/>
    <s v="05"/>
    <s v="STOLAC DS SILLA"/>
    <s v="07.14"/>
    <s v="KOM"/>
    <n v="1"/>
    <x v="682"/>
    <n v="187.29"/>
    <n v="432.71"/>
    <n v="432.71"/>
    <x v="0"/>
  </r>
  <r>
    <n v="1"/>
    <x v="1"/>
    <x v="1"/>
    <s v="05/1901"/>
    <s v="05"/>
    <s v="STOLAC DS SILLA"/>
    <s v="07.14"/>
    <s v="KOM"/>
    <n v="1"/>
    <x v="682"/>
    <n v="187.29"/>
    <n v="432.71"/>
    <n v="432.71"/>
    <x v="0"/>
  </r>
  <r>
    <n v="1"/>
    <x v="1"/>
    <x v="1"/>
    <s v="05/1902"/>
    <s v="05"/>
    <s v="STOLAC DS SILLA"/>
    <s v="07.14"/>
    <s v="KOM"/>
    <n v="1"/>
    <x v="682"/>
    <n v="187.29"/>
    <n v="432.71"/>
    <n v="432.71"/>
    <x v="0"/>
  </r>
  <r>
    <n v="1"/>
    <x v="1"/>
    <x v="1"/>
    <s v="05/1903"/>
    <s v="05"/>
    <s v="STOLAC DS SILLA"/>
    <s v="07.14"/>
    <s v="KOM"/>
    <n v="1"/>
    <x v="682"/>
    <n v="187.29"/>
    <n v="432.71"/>
    <n v="432.71"/>
    <x v="0"/>
  </r>
  <r>
    <n v="1"/>
    <x v="1"/>
    <x v="1"/>
    <s v="05/1918"/>
    <s v="05"/>
    <s v="KUH.ELEMENTI SA SUDOPEROM"/>
    <n v="12.14"/>
    <s v="KOM"/>
    <n v="1"/>
    <x v="683"/>
    <n v="2471.66"/>
    <n v="7414.94"/>
    <n v="7414.94"/>
    <x v="0"/>
  </r>
  <r>
    <n v="1"/>
    <x v="1"/>
    <x v="1"/>
    <s v="05/1919"/>
    <s v="05"/>
    <s v="STOL 140x37"/>
    <n v="12.14"/>
    <s v="KOM"/>
    <n v="1"/>
    <x v="684"/>
    <n v="380"/>
    <n v="1140"/>
    <n v="1140"/>
    <x v="0"/>
  </r>
  <r>
    <n v="1"/>
    <x v="1"/>
    <x v="1"/>
    <s v="05/1920"/>
    <s v="05"/>
    <s v="STALAŽA OTVORENA 124x153x"/>
    <n v="12.14"/>
    <s v="KOM"/>
    <n v="1"/>
    <x v="685"/>
    <n v="443.76"/>
    <n v="1331.24"/>
    <n v="1331.24"/>
    <x v="0"/>
  </r>
  <r>
    <n v="1"/>
    <x v="1"/>
    <x v="1"/>
    <s v="05/1921"/>
    <s v="05"/>
    <s v="FOTELJA UREDSKA"/>
    <s v="01.15"/>
    <s v="KOM"/>
    <n v="1"/>
    <x v="686"/>
    <n v="181.32"/>
    <n v="575.5"/>
    <n v="575.5"/>
    <x v="0"/>
  </r>
  <r>
    <n v="1"/>
    <x v="1"/>
    <x v="1"/>
    <s v="05/1922"/>
    <s v="05"/>
    <s v="FOTELJA UREDSKA"/>
    <s v="01.15"/>
    <s v="KOM"/>
    <n v="1"/>
    <x v="686"/>
    <n v="181.32"/>
    <n v="575.5"/>
    <n v="575.5"/>
    <x v="0"/>
  </r>
  <r>
    <n v="1"/>
    <x v="1"/>
    <x v="1"/>
    <s v="05/1925"/>
    <s v="05"/>
    <s v="Kuhinjski elementi i šank"/>
    <s v="03.15"/>
    <s v="KOM"/>
    <n v="1"/>
    <x v="687"/>
    <n v="778.47"/>
    <n v="4970.28"/>
    <n v="4970.28"/>
    <x v="0"/>
  </r>
  <r>
    <n v="1"/>
    <x v="1"/>
    <x v="1"/>
    <n v="100800"/>
    <s v="R6"/>
    <s v="STOLIĆ UZ GARNITURU"/>
    <s v="01.97"/>
    <s v="KOM"/>
    <n v="1"/>
    <x v="688"/>
    <n v="706.5"/>
    <n v="0"/>
    <n v="282.60000000000002"/>
    <x v="1"/>
  </r>
  <r>
    <n v="1"/>
    <x v="1"/>
    <x v="1"/>
    <n v="100801"/>
    <s v="R6"/>
    <s v="ORMARIĆ UZ PISAĆI STOL"/>
    <s v="01.97"/>
    <s v="KOM"/>
    <n v="1"/>
    <x v="689"/>
    <n v="1130.45"/>
    <n v="0"/>
    <n v="452.18000000000006"/>
    <x v="1"/>
  </r>
  <r>
    <n v="1"/>
    <x v="1"/>
    <x v="1"/>
    <n v="100802"/>
    <s v="R6"/>
    <s v="ORMARIĆ UZ PISAĆI STOL"/>
    <s v="01.97"/>
    <s v="KOM"/>
    <n v="1"/>
    <x v="689"/>
    <n v="1130.45"/>
    <n v="0"/>
    <n v="452.18000000000006"/>
    <x v="1"/>
  </r>
  <r>
    <n v="1"/>
    <x v="1"/>
    <x v="1"/>
    <n v="100803"/>
    <s v="R6"/>
    <s v="ORMAR ZA KNJIGE"/>
    <s v="01.97"/>
    <s v="KOM"/>
    <n v="1"/>
    <x v="690"/>
    <n v="2260.9299999999998"/>
    <n v="0"/>
    <n v="904.37199999999996"/>
    <x v="1"/>
  </r>
  <r>
    <n v="1"/>
    <x v="1"/>
    <x v="1"/>
    <n v="100804"/>
    <s v="R6"/>
    <s v="ORMAR ZA KNJIGE"/>
    <s v="01.97"/>
    <s v="KOM"/>
    <n v="1"/>
    <x v="691"/>
    <n v="2260.94"/>
    <n v="0"/>
    <n v="904.37600000000009"/>
    <x v="1"/>
  </r>
  <r>
    <n v="1"/>
    <x v="1"/>
    <x v="1"/>
    <n v="100805"/>
    <s v="R6"/>
    <s v="ORMAR ZA KNJIGE"/>
    <s v="01.97"/>
    <s v="KOM"/>
    <n v="1"/>
    <x v="691"/>
    <n v="2260.94"/>
    <n v="0"/>
    <n v="904.37600000000009"/>
    <x v="1"/>
  </r>
  <r>
    <n v="1"/>
    <x v="1"/>
    <x v="1"/>
    <n v="100806"/>
    <s v="R6"/>
    <s v="ORMAR ZA KNJIGE"/>
    <s v="01.97"/>
    <s v="KOM"/>
    <n v="1"/>
    <x v="691"/>
    <n v="2260.94"/>
    <n v="0"/>
    <n v="904.37600000000009"/>
    <x v="1"/>
  </r>
  <r>
    <n v="1"/>
    <x v="1"/>
    <x v="1"/>
    <n v="100807"/>
    <s v="R6"/>
    <s v="ORMAR GARDEROBNI"/>
    <s v="01.97"/>
    <s v="KOM"/>
    <n v="1"/>
    <x v="509"/>
    <n v="1130.46"/>
    <n v="0"/>
    <n v="452.18400000000003"/>
    <x v="1"/>
  </r>
  <r>
    <n v="1"/>
    <x v="1"/>
    <x v="1"/>
    <n v="100808"/>
    <s v="R6"/>
    <s v="STOL PISAĆI"/>
    <s v="01.97"/>
    <s v="KOM"/>
    <n v="1"/>
    <x v="692"/>
    <n v="1695.69"/>
    <n v="0"/>
    <n v="678.27600000000007"/>
    <x v="1"/>
  </r>
  <r>
    <n v="1"/>
    <x v="1"/>
    <x v="1"/>
    <n v="100809"/>
    <s v="R6"/>
    <s v="ORMARIĆ UZ PISAĆI STOL"/>
    <s v="01.97"/>
    <s v="KOM"/>
    <n v="1"/>
    <x v="558"/>
    <n v="424.65"/>
    <n v="0"/>
    <n v="169.86"/>
    <x v="1"/>
  </r>
  <r>
    <n v="1"/>
    <x v="1"/>
    <x v="1"/>
    <n v="100810"/>
    <s v="R6"/>
    <s v="STOLIĆ ZA PISAĆI STROJ"/>
    <s v="01.97"/>
    <s v="KOM"/>
    <n v="1"/>
    <x v="410"/>
    <n v="565.22"/>
    <n v="0"/>
    <n v="226.08800000000002"/>
    <x v="1"/>
  </r>
  <r>
    <n v="1"/>
    <x v="1"/>
    <x v="1"/>
    <n v="100811"/>
    <s v="R6"/>
    <s v="STOLAC UREDSKI"/>
    <s v="04.07"/>
    <s v="KOM"/>
    <n v="1"/>
    <x v="693"/>
    <n v="646.29999999999995"/>
    <n v="0"/>
    <n v="258.52"/>
    <x v="1"/>
  </r>
  <r>
    <n v="1"/>
    <x v="1"/>
    <x v="1"/>
    <n v="100814"/>
    <s v="R6"/>
    <s v="ORMAR ZA KNJIGE"/>
    <s v="01.97"/>
    <s v="KOM"/>
    <n v="1"/>
    <x v="690"/>
    <n v="2260.9299999999998"/>
    <n v="0"/>
    <n v="904.37199999999996"/>
    <x v="1"/>
  </r>
  <r>
    <n v="1"/>
    <x v="1"/>
    <x v="1"/>
    <n v="100815"/>
    <s v="R6"/>
    <s v="STOL PISAĆI"/>
    <s v="01.97"/>
    <s v="KOM"/>
    <n v="1"/>
    <x v="692"/>
    <n v="1695.69"/>
    <n v="0"/>
    <n v="678.27600000000007"/>
    <x v="1"/>
  </r>
  <r>
    <n v="1"/>
    <x v="1"/>
    <x v="1"/>
    <n v="100816"/>
    <s v="R6"/>
    <s v="ORMARIĆ UZ PISAĆI STOL"/>
    <s v="01.97"/>
    <s v="KOM"/>
    <n v="1"/>
    <x v="689"/>
    <n v="1130.45"/>
    <n v="0"/>
    <n v="452.18000000000006"/>
    <x v="1"/>
  </r>
  <r>
    <n v="1"/>
    <x v="1"/>
    <x v="1"/>
    <n v="100817"/>
    <s v="R6"/>
    <s v="ORMARIĆ UZ PISAĆI STOL"/>
    <s v="01.97"/>
    <s v="KOM"/>
    <n v="1"/>
    <x v="689"/>
    <n v="1130.45"/>
    <n v="0"/>
    <n v="452.18000000000006"/>
    <x v="1"/>
  </r>
  <r>
    <n v="1"/>
    <x v="1"/>
    <x v="1"/>
    <n v="100818"/>
    <s v="R6"/>
    <s v="VITRINA USTAKLJENA"/>
    <s v="01.97"/>
    <s v="KOM"/>
    <n v="1"/>
    <x v="551"/>
    <n v="1695.68"/>
    <n v="0"/>
    <n v="678.27200000000005"/>
    <x v="1"/>
  </r>
  <r>
    <n v="1"/>
    <x v="1"/>
    <x v="1"/>
    <n v="100819"/>
    <s v="R6"/>
    <s v="KLUPA ZELENA (PROC)"/>
    <s v="01.97"/>
    <s v="KOM"/>
    <n v="1"/>
    <x v="592"/>
    <n v="217.54"/>
    <n v="0"/>
    <n v="87.016000000000005"/>
    <x v="1"/>
  </r>
  <r>
    <n v="1"/>
    <x v="1"/>
    <x v="1"/>
    <n v="100820"/>
    <s v="R6"/>
    <s v="PLOČA ŠKOLSKA"/>
    <s v="01.97"/>
    <s v="KOM"/>
    <n v="1"/>
    <x v="694"/>
    <n v="565.29999999999995"/>
    <n v="0"/>
    <n v="226.12"/>
    <x v="1"/>
  </r>
  <r>
    <n v="1"/>
    <x v="1"/>
    <x v="1"/>
    <n v="100821"/>
    <s v="R6"/>
    <s v="FOTELJA UREDSKA,KOŽNA"/>
    <s v="04.07"/>
    <s v="KOM"/>
    <n v="1"/>
    <x v="695"/>
    <n v="534.73"/>
    <n v="0"/>
    <n v="213.89200000000002"/>
    <x v="1"/>
  </r>
  <r>
    <n v="1"/>
    <x v="1"/>
    <x v="1"/>
    <n v="100824"/>
    <s v="R6"/>
    <s v="STOL PISAĆI"/>
    <s v="01.97"/>
    <s v="KOM"/>
    <n v="1"/>
    <x v="692"/>
    <n v="1695.69"/>
    <n v="0"/>
    <n v="678.27600000000007"/>
    <x v="1"/>
  </r>
  <r>
    <n v="1"/>
    <x v="1"/>
    <x v="1"/>
    <n v="100825"/>
    <s v="R6"/>
    <s v="ORMARIĆ UZ PISAĆI STOL"/>
    <s v="01.97"/>
    <s v="KOM"/>
    <n v="1"/>
    <x v="689"/>
    <n v="1130.45"/>
    <n v="0"/>
    <n v="452.18000000000006"/>
    <x v="1"/>
  </r>
  <r>
    <n v="1"/>
    <x v="1"/>
    <x v="1"/>
    <n v="100826"/>
    <s v="R6"/>
    <s v="ORMARIĆ UZ PISAĆI STOL"/>
    <s v="01.97"/>
    <s v="KOM"/>
    <n v="1"/>
    <x v="696"/>
    <n v="1130.54"/>
    <n v="0"/>
    <n v="452.21600000000001"/>
    <x v="1"/>
  </r>
  <r>
    <n v="1"/>
    <x v="1"/>
    <x v="1"/>
    <n v="100827"/>
    <s v="R6"/>
    <s v="FOTELJA UREDSKA,KOŽNA"/>
    <s v="04.07"/>
    <s v="KOM"/>
    <n v="1"/>
    <x v="697"/>
    <n v="423.83"/>
    <n v="0"/>
    <n v="169.53200000000001"/>
    <x v="1"/>
  </r>
  <r>
    <n v="1"/>
    <x v="1"/>
    <x v="1"/>
    <n v="100829"/>
    <s v="R6"/>
    <s v="ORMARIĆ UZ PISAĆI STOL"/>
    <s v="01.97"/>
    <s v="KOM"/>
    <n v="1"/>
    <x v="689"/>
    <n v="1130.45"/>
    <n v="0"/>
    <n v="452.18000000000006"/>
    <x v="1"/>
  </r>
  <r>
    <n v="1"/>
    <x v="1"/>
    <x v="1"/>
    <n v="100830"/>
    <s v="R6"/>
    <s v="STOLIĆ ZA PISAĆI STROJ"/>
    <s v="01.97"/>
    <s v="KOM"/>
    <n v="1"/>
    <x v="562"/>
    <n v="367.39"/>
    <n v="0"/>
    <n v="146.95599999999999"/>
    <x v="1"/>
  </r>
  <r>
    <n v="1"/>
    <x v="1"/>
    <x v="1"/>
    <n v="100831"/>
    <s v="R6"/>
    <s v="STOL PISAĆI HRAST"/>
    <s v="01.97"/>
    <s v="KOM"/>
    <n v="1"/>
    <x v="698"/>
    <n v="2351.2600000000002"/>
    <n v="0"/>
    <n v="940.50400000000013"/>
    <x v="1"/>
  </r>
  <r>
    <n v="1"/>
    <x v="1"/>
    <x v="1"/>
    <n v="100832"/>
    <s v="R6"/>
    <s v="ORMAR ZA KNJIGE"/>
    <s v="01.97"/>
    <s v="KOM"/>
    <n v="1"/>
    <x v="498"/>
    <n v="847.84"/>
    <n v="0"/>
    <n v="339.13600000000002"/>
    <x v="1"/>
  </r>
  <r>
    <n v="1"/>
    <x v="1"/>
    <x v="1"/>
    <n v="100833"/>
    <s v="R6"/>
    <s v="PLOČA ŠKOLSKA (PROC)"/>
    <s v="01.97"/>
    <s v="KOM"/>
    <n v="1"/>
    <x v="699"/>
    <n v="565.29"/>
    <n v="0"/>
    <n v="226.11599999999999"/>
    <x v="1"/>
  </r>
  <r>
    <n v="1"/>
    <x v="1"/>
    <x v="1"/>
    <n v="100834"/>
    <s v="R6"/>
    <s v="STOLICA TAPECIRANA SMEĐA"/>
    <s v="01.97"/>
    <s v="KOM"/>
    <n v="1"/>
    <x v="700"/>
    <n v="847.77"/>
    <n v="0"/>
    <n v="339.108"/>
    <x v="1"/>
  </r>
  <r>
    <n v="1"/>
    <x v="1"/>
    <x v="1"/>
    <n v="100835"/>
    <s v="R6"/>
    <s v="STOLICA TAPECIRANA SMEĐA"/>
    <s v="01.97"/>
    <s v="KOM"/>
    <n v="1"/>
    <x v="700"/>
    <n v="847.77"/>
    <n v="0"/>
    <n v="339.108"/>
    <x v="1"/>
  </r>
  <r>
    <n v="1"/>
    <x v="1"/>
    <x v="1"/>
    <n v="100839"/>
    <s v="R6"/>
    <s v="ORMARIĆ UZ PISAĆI STOL"/>
    <s v="01.97"/>
    <s v="KOM"/>
    <n v="1"/>
    <x v="689"/>
    <n v="1130.45"/>
    <n v="0"/>
    <n v="452.18000000000006"/>
    <x v="1"/>
  </r>
  <r>
    <n v="1"/>
    <x v="1"/>
    <x v="1"/>
    <n v="100840"/>
    <s v="R6"/>
    <s v="STOLAC DAKTILO SIVI"/>
    <n v="11.97"/>
    <s v="KOM"/>
    <n v="1"/>
    <x v="701"/>
    <n v="615.6"/>
    <n v="0"/>
    <n v="246.24"/>
    <x v="1"/>
  </r>
  <r>
    <n v="1"/>
    <x v="1"/>
    <x v="1"/>
    <n v="100841"/>
    <s v="R6"/>
    <s v="ORMAR DVOKRILNI MALI"/>
    <s v="01.97"/>
    <s v="KOM"/>
    <n v="1"/>
    <x v="702"/>
    <n v="474.44"/>
    <n v="0"/>
    <n v="189.77600000000001"/>
    <x v="1"/>
  </r>
  <r>
    <n v="1"/>
    <x v="1"/>
    <x v="1"/>
    <n v="100842"/>
    <s v="R6"/>
    <s v="FOTELJA -AT 723"/>
    <s v="01.97"/>
    <s v="KOM"/>
    <n v="1"/>
    <x v="498"/>
    <n v="847.84"/>
    <n v="0"/>
    <n v="339.13600000000002"/>
    <x v="1"/>
  </r>
  <r>
    <n v="1"/>
    <x v="1"/>
    <x v="1"/>
    <n v="100843"/>
    <s v="R6"/>
    <s v="STOL PISAĆI"/>
    <s v="01.97"/>
    <s v="KOM"/>
    <n v="1"/>
    <x v="551"/>
    <n v="1695.68"/>
    <n v="0"/>
    <n v="678.27200000000005"/>
    <x v="1"/>
  </r>
  <r>
    <n v="1"/>
    <x v="1"/>
    <x v="1"/>
    <n v="100844"/>
    <s v="R6"/>
    <s v="ORMARIĆ UZ PISAĆI STOL"/>
    <s v="01.97"/>
    <s v="KOM"/>
    <n v="1"/>
    <x v="689"/>
    <n v="1130.45"/>
    <n v="0"/>
    <n v="452.18000000000006"/>
    <x v="1"/>
  </r>
  <r>
    <n v="1"/>
    <x v="1"/>
    <x v="1"/>
    <n v="100845"/>
    <s v="R6"/>
    <s v="ORMAR ZA KNJIGE"/>
    <s v="01.97"/>
    <s v="KOM"/>
    <n v="1"/>
    <x v="690"/>
    <n v="2260.9299999999998"/>
    <n v="0"/>
    <n v="904.37199999999996"/>
    <x v="1"/>
  </r>
  <r>
    <n v="1"/>
    <x v="1"/>
    <x v="1"/>
    <n v="100846"/>
    <s v="R6"/>
    <s v="ORMAR ZA KNJIGE"/>
    <s v="01.97"/>
    <s v="KOM"/>
    <n v="1"/>
    <x v="690"/>
    <n v="2260.9299999999998"/>
    <n v="0"/>
    <n v="904.37199999999996"/>
    <x v="1"/>
  </r>
  <r>
    <n v="1"/>
    <x v="1"/>
    <x v="1"/>
    <n v="100847"/>
    <s v="R6"/>
    <s v="ORMAR ZA KNJIGE"/>
    <s v="01.97"/>
    <s v="KOM"/>
    <n v="1"/>
    <x v="690"/>
    <n v="2260.9299999999998"/>
    <n v="0"/>
    <n v="904.37199999999996"/>
    <x v="1"/>
  </r>
  <r>
    <n v="1"/>
    <x v="1"/>
    <x v="1"/>
    <n v="100848"/>
    <s v="R6"/>
    <s v="STOLICA S NASLONOM"/>
    <s v="01.97"/>
    <s v="KOM"/>
    <n v="1"/>
    <x v="703"/>
    <n v="226.31"/>
    <n v="0"/>
    <n v="90.524000000000001"/>
    <x v="1"/>
  </r>
  <r>
    <n v="1"/>
    <x v="1"/>
    <x v="1"/>
    <n v="100849"/>
    <s v="R6"/>
    <s v="STOLICA BEZ NASLONA"/>
    <s v="01.97"/>
    <s v="KOM"/>
    <n v="1"/>
    <x v="536"/>
    <n v="56.51"/>
    <n v="0"/>
    <n v="22.603999999999999"/>
    <x v="1"/>
  </r>
  <r>
    <n v="1"/>
    <x v="1"/>
    <x v="1"/>
    <n v="100850"/>
    <s v="R6"/>
    <s v="STOL PISAĆI"/>
    <s v="01.97"/>
    <s v="KOM"/>
    <n v="1"/>
    <x v="692"/>
    <n v="1695.69"/>
    <n v="0"/>
    <n v="678.27600000000007"/>
    <x v="1"/>
  </r>
  <r>
    <n v="1"/>
    <x v="1"/>
    <x v="1"/>
    <n v="100851"/>
    <s v="R6"/>
    <s v="ORMARIĆ UZ PISAĆI STOL"/>
    <s v="01.97"/>
    <s v="KOM"/>
    <n v="1"/>
    <x v="689"/>
    <n v="1130.45"/>
    <n v="0"/>
    <n v="452.18000000000006"/>
    <x v="1"/>
  </r>
  <r>
    <n v="1"/>
    <x v="1"/>
    <x v="1"/>
    <n v="100855"/>
    <s v="R6"/>
    <s v="ORMAR ZA KNJIGE"/>
    <s v="01.97"/>
    <s v="KOM"/>
    <n v="1"/>
    <x v="690"/>
    <n v="2260.9299999999998"/>
    <n v="0"/>
    <n v="904.37199999999996"/>
    <x v="1"/>
  </r>
  <r>
    <n v="1"/>
    <x v="1"/>
    <x v="1"/>
    <n v="100856"/>
    <s v="R6"/>
    <s v="ORMAR S STAKLENIM VRATIMA"/>
    <s v="01.97"/>
    <s v="KOM"/>
    <n v="1"/>
    <x v="490"/>
    <n v="1695.7"/>
    <n v="0"/>
    <n v="678.28000000000009"/>
    <x v="1"/>
  </r>
  <r>
    <n v="1"/>
    <x v="1"/>
    <x v="1"/>
    <n v="100857"/>
    <s v="R6"/>
    <s v="STOL RADNI"/>
    <s v="01.97"/>
    <s v="KOM"/>
    <n v="1"/>
    <x v="506"/>
    <n v="551.11"/>
    <n v="0"/>
    <n v="220.44400000000002"/>
    <x v="1"/>
  </r>
  <r>
    <n v="1"/>
    <x v="1"/>
    <x v="1"/>
    <n v="100858"/>
    <s v="R6"/>
    <s v="STOL PISAĆI"/>
    <s v="01.97"/>
    <s v="KOM"/>
    <n v="1"/>
    <x v="551"/>
    <n v="1695.68"/>
    <n v="0"/>
    <n v="678.27200000000005"/>
    <x v="1"/>
  </r>
  <r>
    <n v="1"/>
    <x v="1"/>
    <x v="1"/>
    <n v="100859"/>
    <s v="R6"/>
    <s v="ORMARIĆ UZ PISAĆI STOL"/>
    <s v="01.97"/>
    <s v="KOM"/>
    <n v="1"/>
    <x v="689"/>
    <n v="1130.45"/>
    <n v="0"/>
    <n v="452.18000000000006"/>
    <x v="1"/>
  </r>
  <r>
    <n v="1"/>
    <x v="1"/>
    <x v="1"/>
    <n v="100860"/>
    <s v="R6"/>
    <s v="ORMARIĆ UZ PISAĆI STOL"/>
    <s v="01.97"/>
    <s v="KOM"/>
    <n v="1"/>
    <x v="689"/>
    <n v="1130.45"/>
    <n v="0"/>
    <n v="452.18000000000006"/>
    <x v="1"/>
  </r>
  <r>
    <n v="1"/>
    <x v="1"/>
    <x v="1"/>
    <n v="100861"/>
    <s v="R6"/>
    <s v="STOLICA S NASLONOM"/>
    <s v="01.97"/>
    <s v="KOM"/>
    <n v="1"/>
    <x v="703"/>
    <n v="226.31"/>
    <n v="0"/>
    <n v="90.524000000000001"/>
    <x v="1"/>
  </r>
  <r>
    <n v="1"/>
    <x v="1"/>
    <x v="1"/>
    <n v="100862"/>
    <s v="R6"/>
    <s v="ORMAR ZA KNJIGE"/>
    <s v="01.97"/>
    <s v="KOM"/>
    <n v="1"/>
    <x v="690"/>
    <n v="2260.9299999999998"/>
    <n v="0"/>
    <n v="904.37199999999996"/>
    <x v="1"/>
  </r>
  <r>
    <n v="1"/>
    <x v="1"/>
    <x v="1"/>
    <n v="100863"/>
    <s v="R6"/>
    <s v="ORMAR ZA KNJIGE"/>
    <s v="01.97"/>
    <s v="KOM"/>
    <n v="1"/>
    <x v="690"/>
    <n v="2260.9299999999998"/>
    <n v="0"/>
    <n v="904.37199999999996"/>
    <x v="1"/>
  </r>
  <r>
    <n v="1"/>
    <x v="1"/>
    <x v="1"/>
    <n v="100864"/>
    <s v="R6"/>
    <s v="ORMAR GARDEROBNI"/>
    <s v="01.97"/>
    <s v="KOM"/>
    <n v="1"/>
    <x v="689"/>
    <n v="1130.45"/>
    <n v="0"/>
    <n v="452.18000000000006"/>
    <x v="1"/>
  </r>
  <r>
    <n v="1"/>
    <x v="1"/>
    <x v="1"/>
    <n v="100865"/>
    <s v="R6"/>
    <s v="STOLIĆ UZ GARNITURU"/>
    <s v="01.97"/>
    <s v="KOM"/>
    <n v="1"/>
    <x v="688"/>
    <n v="706.5"/>
    <n v="0"/>
    <n v="282.60000000000002"/>
    <x v="1"/>
  </r>
  <r>
    <n v="1"/>
    <x v="1"/>
    <x v="1"/>
    <n v="100872"/>
    <s v="R6"/>
    <s v="STOLIĆ ZA PISAĆI STROJ"/>
    <s v="01.97"/>
    <s v="KOM"/>
    <n v="1"/>
    <x v="704"/>
    <n v="565.23"/>
    <n v="0"/>
    <n v="226.09200000000001"/>
    <x v="1"/>
  </r>
  <r>
    <n v="1"/>
    <x v="1"/>
    <x v="1"/>
    <n v="100873"/>
    <s v="R6"/>
    <s v="ORMARIĆ S LADICAMA"/>
    <s v="01.97"/>
    <s v="KOM"/>
    <n v="1"/>
    <x v="705"/>
    <n v="339.14"/>
    <n v="0"/>
    <n v="135.65600000000001"/>
    <x v="1"/>
  </r>
  <r>
    <n v="1"/>
    <x v="1"/>
    <x v="1"/>
    <n v="100874"/>
    <s v="R6"/>
    <s v="ORMARIĆ S LADICAMA"/>
    <s v="01.97"/>
    <s v="KOM"/>
    <n v="1"/>
    <x v="705"/>
    <n v="339.14"/>
    <n v="0"/>
    <n v="135.65600000000001"/>
    <x v="1"/>
  </r>
  <r>
    <n v="1"/>
    <x v="1"/>
    <x v="1"/>
    <n v="100875"/>
    <s v="R6"/>
    <s v="STOL RADNI DRVENI"/>
    <s v="01.97"/>
    <s v="KOM"/>
    <n v="1"/>
    <x v="506"/>
    <n v="551.11"/>
    <n v="0"/>
    <n v="220.44400000000002"/>
    <x v="1"/>
  </r>
  <r>
    <n v="1"/>
    <x v="1"/>
    <x v="1"/>
    <n v="100876"/>
    <s v="R6"/>
    <s v="STOLAC UREDSKI CRNI"/>
    <s v="05.11"/>
    <s v="KOM"/>
    <n v="1"/>
    <x v="706"/>
    <n v="616.51"/>
    <n v="266.88"/>
    <n v="353.35599999999999"/>
    <x v="1"/>
  </r>
  <r>
    <n v="1"/>
    <x v="1"/>
    <x v="1"/>
    <n v="100895"/>
    <s v="R6"/>
    <s v="STOL PISAĆI"/>
    <s v="01.97"/>
    <s v="KOM"/>
    <n v="1"/>
    <x v="707"/>
    <n v="616.61"/>
    <n v="0"/>
    <n v="246.64400000000001"/>
    <x v="1"/>
  </r>
  <r>
    <n v="1"/>
    <x v="1"/>
    <x v="1"/>
    <n v="100896"/>
    <s v="R6"/>
    <s v="STOL PISAĆI -P67/2"/>
    <s v="01.97"/>
    <s v="KOM"/>
    <n v="1"/>
    <x v="689"/>
    <n v="1130.45"/>
    <n v="0"/>
    <n v="452.18000000000006"/>
    <x v="1"/>
  </r>
  <r>
    <n v="1"/>
    <x v="1"/>
    <x v="1"/>
    <n v="100897"/>
    <s v="R6"/>
    <s v="ORMARIĆ -OR 103"/>
    <s v="01.97"/>
    <s v="KOM"/>
    <n v="1"/>
    <x v="588"/>
    <n v="452.17"/>
    <n v="0"/>
    <n v="180.86800000000002"/>
    <x v="1"/>
  </r>
  <r>
    <n v="1"/>
    <x v="1"/>
    <x v="1"/>
    <n v="100898"/>
    <s v="R6"/>
    <s v="ORMARIĆ -OR 104"/>
    <s v="01.97"/>
    <s v="KOM"/>
    <n v="1"/>
    <x v="588"/>
    <n v="452.17"/>
    <n v="0"/>
    <n v="180.86800000000002"/>
    <x v="1"/>
  </r>
  <r>
    <n v="1"/>
    <x v="1"/>
    <x v="1"/>
    <n v="100899"/>
    <s v="R6"/>
    <s v="ORMARIĆ -OR 104"/>
    <s v="01.97"/>
    <s v="KOM"/>
    <n v="1"/>
    <x v="588"/>
    <n v="452.17"/>
    <n v="0"/>
    <n v="180.86800000000002"/>
    <x v="1"/>
  </r>
  <r>
    <n v="1"/>
    <x v="1"/>
    <x v="1"/>
    <n v="100900"/>
    <s v="R6"/>
    <s v="ORMARIĆ -OR 103"/>
    <s v="01.97"/>
    <s v="KOM"/>
    <n v="1"/>
    <x v="588"/>
    <n v="452.17"/>
    <n v="0"/>
    <n v="180.86800000000002"/>
    <x v="1"/>
  </r>
  <r>
    <n v="1"/>
    <x v="1"/>
    <x v="1"/>
    <n v="100901"/>
    <s v="R6"/>
    <s v="ORMAR ZA KNJIGE"/>
    <s v="01.97"/>
    <s v="KOM"/>
    <n v="1"/>
    <x v="690"/>
    <n v="2260.9299999999998"/>
    <n v="0"/>
    <n v="904.37199999999996"/>
    <x v="1"/>
  </r>
  <r>
    <n v="1"/>
    <x v="1"/>
    <x v="1"/>
    <n v="100902"/>
    <s v="R6"/>
    <s v="ORMAR HRAST"/>
    <s v="01.97"/>
    <s v="KOM"/>
    <n v="1"/>
    <x v="551"/>
    <n v="1695.68"/>
    <n v="0"/>
    <n v="678.27200000000005"/>
    <x v="1"/>
  </r>
  <r>
    <n v="1"/>
    <x v="1"/>
    <x v="1"/>
    <n v="100903"/>
    <s v="R6"/>
    <s v="ORMAR ZA KNJIGE"/>
    <s v="01.97"/>
    <s v="KOM"/>
    <n v="1"/>
    <x v="690"/>
    <n v="2260.9299999999998"/>
    <n v="0"/>
    <n v="904.37199999999996"/>
    <x v="1"/>
  </r>
  <r>
    <n v="1"/>
    <x v="1"/>
    <x v="1"/>
    <n v="100904"/>
    <s v="R6"/>
    <s v="STOLICA S NASLONOM"/>
    <s v="01.97"/>
    <s v="KOM"/>
    <n v="1"/>
    <x v="703"/>
    <n v="226.31"/>
    <n v="0"/>
    <n v="90.524000000000001"/>
    <x v="1"/>
  </r>
  <r>
    <n v="1"/>
    <x v="1"/>
    <x v="1"/>
    <n v="100905"/>
    <s v="R6"/>
    <s v="POLICA ZIDNA"/>
    <s v="07.05"/>
    <s v="KOM"/>
    <n v="1"/>
    <x v="708"/>
    <n v="905.26"/>
    <n v="0"/>
    <n v="362.10400000000004"/>
    <x v="1"/>
  </r>
  <r>
    <n v="1"/>
    <x v="1"/>
    <x v="1"/>
    <n v="100910"/>
    <s v="R6"/>
    <s v="STOLAC UREDSKI BARCELONA"/>
    <n v="11.1"/>
    <s v="KOM"/>
    <n v="1"/>
    <x v="709"/>
    <n v="1505.93"/>
    <n v="474.49"/>
    <n v="792.16800000000012"/>
    <x v="1"/>
  </r>
  <r>
    <n v="1"/>
    <x v="1"/>
    <x v="1"/>
    <n v="100921"/>
    <s v="R5"/>
    <s v="STOLIĆ KLUB 120x60x45"/>
    <s v="09.09"/>
    <s v="KOM"/>
    <n v="1"/>
    <x v="660"/>
    <n v="852.74"/>
    <n v="88.21"/>
    <n v="376.38000000000005"/>
    <x v="1"/>
  </r>
  <r>
    <n v="1"/>
    <x v="1"/>
    <x v="1"/>
    <n v="100948"/>
    <s v="R6"/>
    <s v="STOLICA S NASLONOM"/>
    <s v="01.97"/>
    <s v="KOM"/>
    <n v="1"/>
    <x v="703"/>
    <n v="226.31"/>
    <n v="0"/>
    <n v="90.524000000000001"/>
    <x v="1"/>
  </r>
  <r>
    <n v="1"/>
    <x v="1"/>
    <x v="1"/>
    <n v="100953"/>
    <s v="R6"/>
    <s v="PLOČA ŠKOLSKA"/>
    <s v="01.97"/>
    <s v="KOM"/>
    <n v="1"/>
    <x v="699"/>
    <n v="565.29"/>
    <n v="0"/>
    <n v="226.11599999999999"/>
    <x v="1"/>
  </r>
  <r>
    <n v="1"/>
    <x v="1"/>
    <x v="1"/>
    <n v="101052"/>
    <s v="R3"/>
    <s v="VJEŠALICA ZIDNA 266x356"/>
    <s v="09.09"/>
    <s v="KOM"/>
    <n v="1"/>
    <x v="710"/>
    <n v="5918.97"/>
    <n v="612.33000000000004"/>
    <n v="2612.5200000000004"/>
    <x v="1"/>
  </r>
  <r>
    <n v="1"/>
    <x v="1"/>
    <x v="1"/>
    <n v="101053"/>
    <s v="R3"/>
    <s v="KATEDRA / STOL"/>
    <s v="09.09"/>
    <s v="KOM"/>
    <n v="1"/>
    <x v="711"/>
    <n v="1504.81"/>
    <n v="155.69"/>
    <n v="664.2"/>
    <x v="1"/>
  </r>
  <r>
    <n v="1"/>
    <x v="1"/>
    <x v="1"/>
    <n v="101056"/>
    <s v="R3"/>
    <s v="STOLAC KONFER.LK 01"/>
    <n v="12.09"/>
    <s v="KOM"/>
    <n v="1"/>
    <x v="670"/>
    <n v="377.79"/>
    <n v="53.94"/>
    <n v="172.69200000000001"/>
    <x v="1"/>
  </r>
  <r>
    <n v="1"/>
    <x v="1"/>
    <x v="1"/>
    <n v="101057"/>
    <s v="R3"/>
    <s v="STOLAC KONFER.LK 01"/>
    <n v="12.09"/>
    <s v="KOM"/>
    <n v="1"/>
    <x v="670"/>
    <n v="377.79"/>
    <n v="53.94"/>
    <n v="172.69200000000001"/>
    <x v="1"/>
  </r>
  <r>
    <n v="1"/>
    <x v="1"/>
    <x v="1"/>
    <n v="101058"/>
    <s v="R3"/>
    <s v="STOLAC KONFER.LK 01"/>
    <n v="12.09"/>
    <s v="KOM"/>
    <n v="1"/>
    <x v="670"/>
    <n v="377.79"/>
    <n v="53.94"/>
    <n v="172.69200000000001"/>
    <x v="1"/>
  </r>
  <r>
    <n v="1"/>
    <x v="1"/>
    <x v="1"/>
    <n v="101059"/>
    <s v="R3"/>
    <s v="STOLAC KONFER.LK 01"/>
    <n v="12.09"/>
    <s v="KOM"/>
    <n v="1"/>
    <x v="670"/>
    <n v="377.79"/>
    <n v="53.94"/>
    <n v="172.69200000000001"/>
    <x v="1"/>
  </r>
  <r>
    <n v="1"/>
    <x v="1"/>
    <x v="1"/>
    <n v="101060"/>
    <s v="R3"/>
    <s v="STOLAC KONFER.LK 01"/>
    <n v="12.09"/>
    <s v="KOM"/>
    <n v="1"/>
    <x v="670"/>
    <n v="377.79"/>
    <n v="53.94"/>
    <n v="172.69200000000001"/>
    <x v="1"/>
  </r>
  <r>
    <n v="1"/>
    <x v="1"/>
    <x v="1"/>
    <n v="101061"/>
    <s v="R3"/>
    <s v="STOLAC KONFER.LK 01"/>
    <n v="12.09"/>
    <s v="KOM"/>
    <n v="1"/>
    <x v="670"/>
    <n v="377.79"/>
    <n v="53.94"/>
    <n v="172.69200000000001"/>
    <x v="1"/>
  </r>
  <r>
    <n v="1"/>
    <x v="1"/>
    <x v="1"/>
    <n v="101062"/>
    <s v="R3"/>
    <s v="STOLAC KONFER.LK 01"/>
    <n v="12.09"/>
    <s v="KOM"/>
    <n v="1"/>
    <x v="670"/>
    <n v="377.79"/>
    <n v="53.94"/>
    <n v="172.69200000000001"/>
    <x v="1"/>
  </r>
  <r>
    <n v="1"/>
    <x v="1"/>
    <x v="1"/>
    <n v="101063"/>
    <s v="R3"/>
    <s v="STOLAC KONFER.LK 01"/>
    <n v="12.09"/>
    <s v="KOM"/>
    <n v="1"/>
    <x v="670"/>
    <n v="377.79"/>
    <n v="53.94"/>
    <n v="172.69200000000001"/>
    <x v="1"/>
  </r>
  <r>
    <n v="1"/>
    <x v="1"/>
    <x v="1"/>
    <n v="101064"/>
    <s v="R3"/>
    <s v="STOLAC KONFER.LK 01"/>
    <n v="12.09"/>
    <s v="KOM"/>
    <n v="1"/>
    <x v="670"/>
    <n v="377.79"/>
    <n v="53.94"/>
    <n v="172.69200000000001"/>
    <x v="1"/>
  </r>
  <r>
    <n v="1"/>
    <x v="1"/>
    <x v="1"/>
    <n v="101065"/>
    <s v="R3"/>
    <s v="STOLAC KONFER.LK 01"/>
    <n v="12.09"/>
    <s v="KOM"/>
    <n v="1"/>
    <x v="670"/>
    <n v="377.79"/>
    <n v="53.94"/>
    <n v="172.69200000000001"/>
    <x v="1"/>
  </r>
  <r>
    <n v="1"/>
    <x v="1"/>
    <x v="1"/>
    <n v="101066"/>
    <s v="R3"/>
    <s v="STOLAC KONFER.LK 01"/>
    <n v="12.09"/>
    <s v="KOM"/>
    <n v="1"/>
    <x v="670"/>
    <n v="377.79"/>
    <n v="53.94"/>
    <n v="172.69200000000001"/>
    <x v="1"/>
  </r>
  <r>
    <n v="1"/>
    <x v="1"/>
    <x v="1"/>
    <n v="101067"/>
    <s v="R3"/>
    <s v="STOLAC KONFER.LK 01"/>
    <n v="12.09"/>
    <s v="KOM"/>
    <n v="1"/>
    <x v="670"/>
    <n v="377.79"/>
    <n v="53.94"/>
    <n v="172.69200000000001"/>
    <x v="1"/>
  </r>
  <r>
    <n v="1"/>
    <x v="1"/>
    <x v="1"/>
    <n v="101068"/>
    <s v="R3"/>
    <s v="STOLAC KONFER.LK 01"/>
    <n v="12.09"/>
    <s v="KOM"/>
    <n v="1"/>
    <x v="670"/>
    <n v="377.79"/>
    <n v="53.94"/>
    <n v="172.69200000000001"/>
    <x v="1"/>
  </r>
  <r>
    <n v="1"/>
    <x v="1"/>
    <x v="1"/>
    <n v="101069"/>
    <s v="R3"/>
    <s v="STOLAC KONFER.LK 01"/>
    <n v="12.09"/>
    <s v="KOM"/>
    <n v="1"/>
    <x v="670"/>
    <n v="377.79"/>
    <n v="53.94"/>
    <n v="172.69200000000001"/>
    <x v="1"/>
  </r>
  <r>
    <n v="1"/>
    <x v="1"/>
    <x v="1"/>
    <n v="101070"/>
    <s v="R3"/>
    <s v="STOLAC KONFER.LK 01"/>
    <n v="12.09"/>
    <s v="KOM"/>
    <n v="1"/>
    <x v="670"/>
    <n v="377.79"/>
    <n v="53.94"/>
    <n v="172.69200000000001"/>
    <x v="1"/>
  </r>
  <r>
    <n v="1"/>
    <x v="1"/>
    <x v="1"/>
    <n v="101071"/>
    <s v="R3"/>
    <s v="STOLAC KONFER.LK 01"/>
    <n v="12.09"/>
    <s v="KOM"/>
    <n v="1"/>
    <x v="670"/>
    <n v="377.79"/>
    <n v="53.94"/>
    <n v="172.69200000000001"/>
    <x v="1"/>
  </r>
  <r>
    <n v="1"/>
    <x v="1"/>
    <x v="1"/>
    <n v="101072"/>
    <s v="R3"/>
    <s v="STOLAC KONFER.LK 01"/>
    <n v="12.09"/>
    <s v="KOM"/>
    <n v="1"/>
    <x v="670"/>
    <n v="377.79"/>
    <n v="53.94"/>
    <n v="172.69200000000001"/>
    <x v="1"/>
  </r>
  <r>
    <n v="1"/>
    <x v="1"/>
    <x v="1"/>
    <n v="101073"/>
    <s v="R3"/>
    <s v="STOLAC KONFER.LK 01"/>
    <n v="12.09"/>
    <s v="KOM"/>
    <n v="1"/>
    <x v="670"/>
    <n v="377.79"/>
    <n v="53.94"/>
    <n v="172.69200000000001"/>
    <x v="1"/>
  </r>
  <r>
    <n v="1"/>
    <x v="1"/>
    <x v="1"/>
    <n v="101074"/>
    <s v="R3"/>
    <s v="STOLAC KONFER.LK 01"/>
    <n v="12.09"/>
    <s v="KOM"/>
    <n v="1"/>
    <x v="670"/>
    <n v="377.79"/>
    <n v="53.94"/>
    <n v="172.69200000000001"/>
    <x v="1"/>
  </r>
  <r>
    <n v="1"/>
    <x v="1"/>
    <x v="1"/>
    <n v="101075"/>
    <s v="R3"/>
    <s v="STOLAC KONFER.LK 01"/>
    <n v="12.09"/>
    <s v="KOM"/>
    <n v="1"/>
    <x v="670"/>
    <n v="377.79"/>
    <n v="53.94"/>
    <n v="172.69200000000001"/>
    <x v="1"/>
  </r>
  <r>
    <n v="1"/>
    <x v="1"/>
    <x v="1"/>
    <n v="101076"/>
    <s v="R3"/>
    <s v="STOLAC KONFER.LK 01"/>
    <n v="12.09"/>
    <s v="KOM"/>
    <n v="1"/>
    <x v="670"/>
    <n v="377.79"/>
    <n v="53.94"/>
    <n v="172.69200000000001"/>
    <x v="1"/>
  </r>
  <r>
    <n v="1"/>
    <x v="1"/>
    <x v="1"/>
    <n v="101077"/>
    <s v="R3"/>
    <s v="STOLAC KONFER.LK 01"/>
    <n v="12.09"/>
    <s v="KOM"/>
    <n v="1"/>
    <x v="670"/>
    <n v="377.79"/>
    <n v="53.94"/>
    <n v="172.69200000000001"/>
    <x v="1"/>
  </r>
  <r>
    <n v="1"/>
    <x v="1"/>
    <x v="1"/>
    <n v="101078"/>
    <s v="R3"/>
    <s v="STOLAC KONFER.LK 01"/>
    <n v="12.09"/>
    <s v="KOM"/>
    <n v="1"/>
    <x v="670"/>
    <n v="377.79"/>
    <n v="53.94"/>
    <n v="172.69200000000001"/>
    <x v="1"/>
  </r>
  <r>
    <n v="1"/>
    <x v="1"/>
    <x v="1"/>
    <n v="101079"/>
    <s v="R3"/>
    <s v="STOLAC KONFER.LK 01"/>
    <n v="12.09"/>
    <s v="KOM"/>
    <n v="1"/>
    <x v="670"/>
    <n v="377.79"/>
    <n v="53.94"/>
    <n v="172.69200000000001"/>
    <x v="1"/>
  </r>
  <r>
    <n v="1"/>
    <x v="1"/>
    <x v="1"/>
    <n v="101080"/>
    <s v="R3"/>
    <s v="STOLAC KONFER.LK 01"/>
    <n v="12.09"/>
    <s v="KOM"/>
    <n v="1"/>
    <x v="670"/>
    <n v="377.79"/>
    <n v="53.94"/>
    <n v="172.69200000000001"/>
    <x v="1"/>
  </r>
  <r>
    <n v="1"/>
    <x v="1"/>
    <x v="1"/>
    <n v="101081"/>
    <s v="R3"/>
    <s v="STOLAC KONFER.LK 01"/>
    <n v="12.09"/>
    <s v="KOM"/>
    <n v="1"/>
    <x v="670"/>
    <n v="377.79"/>
    <n v="53.94"/>
    <n v="172.69200000000001"/>
    <x v="1"/>
  </r>
  <r>
    <n v="1"/>
    <x v="1"/>
    <x v="1"/>
    <n v="101082"/>
    <s v="R3"/>
    <s v="STOLAC KONFER.LK 01"/>
    <n v="12.09"/>
    <s v="KOM"/>
    <n v="1"/>
    <x v="670"/>
    <n v="377.79"/>
    <n v="53.94"/>
    <n v="172.69200000000001"/>
    <x v="1"/>
  </r>
  <r>
    <n v="1"/>
    <x v="1"/>
    <x v="1"/>
    <n v="101083"/>
    <s v="R3"/>
    <s v="STOLAC KONFER.LK 01"/>
    <n v="12.09"/>
    <s v="KOM"/>
    <n v="1"/>
    <x v="670"/>
    <n v="377.79"/>
    <n v="53.94"/>
    <n v="172.69200000000001"/>
    <x v="1"/>
  </r>
  <r>
    <n v="1"/>
    <x v="1"/>
    <x v="1"/>
    <n v="101084"/>
    <s v="R3"/>
    <s v="STOLAC KONFER.LK 01"/>
    <n v="12.09"/>
    <s v="KOM"/>
    <n v="1"/>
    <x v="670"/>
    <n v="377.79"/>
    <n v="53.94"/>
    <n v="172.69200000000001"/>
    <x v="1"/>
  </r>
  <r>
    <n v="1"/>
    <x v="1"/>
    <x v="1"/>
    <n v="101085"/>
    <s v="R3"/>
    <s v="STOLAC KONFER.LK 01"/>
    <n v="12.09"/>
    <s v="KOM"/>
    <n v="1"/>
    <x v="670"/>
    <n v="377.79"/>
    <n v="53.94"/>
    <n v="172.69200000000001"/>
    <x v="1"/>
  </r>
  <r>
    <n v="1"/>
    <x v="1"/>
    <x v="1"/>
    <n v="101086"/>
    <s v="R3"/>
    <s v="STOL RADNI 65x50x75"/>
    <n v="12.09"/>
    <s v="KOM"/>
    <n v="1"/>
    <x v="712"/>
    <n v="1017.03"/>
    <n v="145.32"/>
    <n v="464.94"/>
    <x v="1"/>
  </r>
  <r>
    <n v="1"/>
    <x v="1"/>
    <x v="1"/>
    <n v="101087"/>
    <s v="R3"/>
    <s v="STOL RADNI 65x50x75"/>
    <n v="12.09"/>
    <s v="KOM"/>
    <n v="1"/>
    <x v="712"/>
    <n v="1017.03"/>
    <n v="145.32"/>
    <n v="464.94"/>
    <x v="1"/>
  </r>
  <r>
    <n v="1"/>
    <x v="1"/>
    <x v="1"/>
    <n v="101088"/>
    <s v="R3"/>
    <s v="STOL RADNI 65x50x75"/>
    <n v="12.09"/>
    <s v="KOM"/>
    <n v="1"/>
    <x v="712"/>
    <n v="1017.03"/>
    <n v="145.32"/>
    <n v="464.94"/>
    <x v="1"/>
  </r>
  <r>
    <n v="1"/>
    <x v="1"/>
    <x v="1"/>
    <n v="101089"/>
    <s v="R3"/>
    <s v="STOL RADNI 65x50x75"/>
    <n v="12.09"/>
    <s v="KOM"/>
    <n v="1"/>
    <x v="712"/>
    <n v="1017.03"/>
    <n v="145.32"/>
    <n v="464.94"/>
    <x v="1"/>
  </r>
  <r>
    <n v="1"/>
    <x v="1"/>
    <x v="1"/>
    <n v="101090"/>
    <s v="R3"/>
    <s v="STOL RADNI 65x50x75"/>
    <n v="12.09"/>
    <s v="KOM"/>
    <n v="1"/>
    <x v="712"/>
    <n v="1017.03"/>
    <n v="145.32"/>
    <n v="464.94"/>
    <x v="1"/>
  </r>
  <r>
    <n v="1"/>
    <x v="1"/>
    <x v="1"/>
    <n v="101091"/>
    <s v="R3"/>
    <s v="STOL RADNI 65x50x75"/>
    <n v="12.09"/>
    <s v="KOM"/>
    <n v="1"/>
    <x v="712"/>
    <n v="1017.03"/>
    <n v="145.32"/>
    <n v="464.94"/>
    <x v="1"/>
  </r>
  <r>
    <n v="1"/>
    <x v="1"/>
    <x v="1"/>
    <n v="101092"/>
    <s v="R3"/>
    <s v="STOL RADNI 65x50x75"/>
    <n v="12.09"/>
    <s v="KOM"/>
    <n v="1"/>
    <x v="712"/>
    <n v="1017.03"/>
    <n v="145.32"/>
    <n v="464.94"/>
    <x v="1"/>
  </r>
  <r>
    <n v="1"/>
    <x v="1"/>
    <x v="1"/>
    <n v="101093"/>
    <s v="R3"/>
    <s v="STOL RADNI 65x50x75"/>
    <n v="12.09"/>
    <s v="KOM"/>
    <n v="1"/>
    <x v="712"/>
    <n v="1017.03"/>
    <n v="145.32"/>
    <n v="464.94"/>
    <x v="1"/>
  </r>
  <r>
    <n v="1"/>
    <x v="1"/>
    <x v="1"/>
    <n v="101094"/>
    <s v="R3"/>
    <s v="STOL RADNI 65x50x75"/>
    <n v="12.09"/>
    <s v="KOM"/>
    <n v="1"/>
    <x v="712"/>
    <n v="1017.03"/>
    <n v="145.32"/>
    <n v="464.94"/>
    <x v="1"/>
  </r>
  <r>
    <n v="1"/>
    <x v="1"/>
    <x v="1"/>
    <n v="101095"/>
    <s v="R3"/>
    <s v="STOL RADNI 65x50x75"/>
    <n v="12.09"/>
    <s v="KOM"/>
    <n v="1"/>
    <x v="712"/>
    <n v="1017.03"/>
    <n v="145.32"/>
    <n v="464.94"/>
    <x v="1"/>
  </r>
  <r>
    <n v="1"/>
    <x v="1"/>
    <x v="1"/>
    <n v="101096"/>
    <s v="R3"/>
    <s v="STOL RADNI 65x50x75"/>
    <n v="12.09"/>
    <s v="KOM"/>
    <n v="1"/>
    <x v="712"/>
    <n v="1017.03"/>
    <n v="145.32"/>
    <n v="464.94"/>
    <x v="1"/>
  </r>
  <r>
    <n v="1"/>
    <x v="1"/>
    <x v="1"/>
    <n v="101097"/>
    <s v="R3"/>
    <s v="STOL RADNI 65x50x75"/>
    <n v="12.09"/>
    <s v="KOM"/>
    <n v="1"/>
    <x v="712"/>
    <n v="1017.03"/>
    <n v="145.32"/>
    <n v="464.94"/>
    <x v="1"/>
  </r>
  <r>
    <n v="1"/>
    <x v="1"/>
    <x v="1"/>
    <n v="101098"/>
    <s v="R3"/>
    <s v="STOL RADNI 65x50x75"/>
    <n v="12.09"/>
    <s v="KOM"/>
    <n v="1"/>
    <x v="712"/>
    <n v="1017.03"/>
    <n v="145.32"/>
    <n v="464.94"/>
    <x v="1"/>
  </r>
  <r>
    <n v="1"/>
    <x v="1"/>
    <x v="1"/>
    <n v="101099"/>
    <s v="R3"/>
    <s v="STOL RADNI 65x50x75"/>
    <n v="12.09"/>
    <s v="KOM"/>
    <n v="1"/>
    <x v="712"/>
    <n v="1017.03"/>
    <n v="145.32"/>
    <n v="464.94"/>
    <x v="1"/>
  </r>
  <r>
    <n v="1"/>
    <x v="1"/>
    <x v="1"/>
    <n v="101100"/>
    <s v="R3"/>
    <s v="STOL RADNI 65x50x75"/>
    <n v="12.09"/>
    <s v="KOM"/>
    <n v="1"/>
    <x v="712"/>
    <n v="1017.03"/>
    <n v="145.32"/>
    <n v="464.94"/>
    <x v="1"/>
  </r>
  <r>
    <n v="1"/>
    <x v="1"/>
    <x v="1"/>
    <n v="101101"/>
    <s v="R3"/>
    <s v="STOL RADNI 65x50x75"/>
    <n v="12.09"/>
    <s v="KOM"/>
    <n v="1"/>
    <x v="712"/>
    <n v="1017.03"/>
    <n v="145.32"/>
    <n v="464.94"/>
    <x v="1"/>
  </r>
  <r>
    <n v="1"/>
    <x v="1"/>
    <x v="1"/>
    <n v="101102"/>
    <s v="R3"/>
    <s v="STOL RADNI 65x50x75"/>
    <n v="12.09"/>
    <s v="KOM"/>
    <n v="1"/>
    <x v="712"/>
    <n v="1017.03"/>
    <n v="145.32"/>
    <n v="464.94"/>
    <x v="1"/>
  </r>
  <r>
    <n v="1"/>
    <x v="1"/>
    <x v="1"/>
    <n v="101103"/>
    <s v="R3"/>
    <s v="STOL RADNI 65x50x75"/>
    <n v="12.09"/>
    <s v="KOM"/>
    <n v="1"/>
    <x v="712"/>
    <n v="1017.03"/>
    <n v="145.32"/>
    <n v="464.94"/>
    <x v="1"/>
  </r>
  <r>
    <n v="1"/>
    <x v="1"/>
    <x v="1"/>
    <n v="101104"/>
    <s v="R3"/>
    <s v="STOL RADNI 65x50x75"/>
    <n v="12.09"/>
    <s v="KOM"/>
    <n v="1"/>
    <x v="712"/>
    <n v="1017.03"/>
    <n v="145.32"/>
    <n v="464.94"/>
    <x v="1"/>
  </r>
  <r>
    <n v="1"/>
    <x v="1"/>
    <x v="1"/>
    <n v="101105"/>
    <s v="R3"/>
    <s v="STOL RADNI 65x50x75"/>
    <n v="12.09"/>
    <s v="KOM"/>
    <n v="1"/>
    <x v="712"/>
    <n v="1017.03"/>
    <n v="145.32"/>
    <n v="464.94"/>
    <x v="1"/>
  </r>
  <r>
    <n v="1"/>
    <x v="1"/>
    <x v="1"/>
    <n v="101106"/>
    <s v="R3"/>
    <s v="STOL RADNI 65x50x75"/>
    <n v="12.09"/>
    <s v="KOM"/>
    <n v="1"/>
    <x v="712"/>
    <n v="1017.03"/>
    <n v="145.32"/>
    <n v="464.94"/>
    <x v="1"/>
  </r>
  <r>
    <n v="1"/>
    <x v="1"/>
    <x v="1"/>
    <n v="101107"/>
    <s v="R3"/>
    <s v="STOL RADNI 65x50x75"/>
    <n v="12.09"/>
    <s v="KOM"/>
    <n v="1"/>
    <x v="712"/>
    <n v="1017.03"/>
    <n v="145.32"/>
    <n v="464.94"/>
    <x v="1"/>
  </r>
  <r>
    <n v="1"/>
    <x v="1"/>
    <x v="1"/>
    <n v="101108"/>
    <s v="R3"/>
    <s v="STOL RADNI 65x50x75"/>
    <n v="12.09"/>
    <s v="KOM"/>
    <n v="1"/>
    <x v="712"/>
    <n v="1017.03"/>
    <n v="145.32"/>
    <n v="464.94"/>
    <x v="1"/>
  </r>
  <r>
    <n v="1"/>
    <x v="1"/>
    <x v="1"/>
    <n v="101109"/>
    <s v="R3"/>
    <s v="STOL RADNI 65x50x75"/>
    <n v="12.09"/>
    <s v="KOM"/>
    <n v="1"/>
    <x v="712"/>
    <n v="1017.03"/>
    <n v="145.32"/>
    <n v="464.94"/>
    <x v="1"/>
  </r>
  <r>
    <n v="1"/>
    <x v="1"/>
    <x v="1"/>
    <n v="101110"/>
    <s v="R3"/>
    <s v="STOL RADNI 65x50x75"/>
    <n v="12.09"/>
    <s v="KOM"/>
    <n v="1"/>
    <x v="712"/>
    <n v="1017.03"/>
    <n v="145.32"/>
    <n v="464.94"/>
    <x v="1"/>
  </r>
  <r>
    <n v="1"/>
    <x v="1"/>
    <x v="1"/>
    <n v="101111"/>
    <s v="R3"/>
    <s v="STOL RADNI 65x50x75"/>
    <n v="12.09"/>
    <s v="KOM"/>
    <n v="1"/>
    <x v="712"/>
    <n v="1017.03"/>
    <n v="145.32"/>
    <n v="464.94"/>
    <x v="1"/>
  </r>
  <r>
    <n v="1"/>
    <x v="1"/>
    <x v="1"/>
    <n v="101112"/>
    <s v="R3"/>
    <s v="STOL RADNI 65x50x75"/>
    <n v="12.09"/>
    <s v="KOM"/>
    <n v="1"/>
    <x v="712"/>
    <n v="1017.03"/>
    <n v="145.32"/>
    <n v="464.94"/>
    <x v="1"/>
  </r>
  <r>
    <n v="1"/>
    <x v="1"/>
    <x v="1"/>
    <n v="101113"/>
    <s v="R3"/>
    <s v="STOL RADNI 65x50x75"/>
    <n v="12.09"/>
    <s v="KOM"/>
    <n v="1"/>
    <x v="712"/>
    <n v="1017.03"/>
    <n v="145.32"/>
    <n v="464.94"/>
    <x v="1"/>
  </r>
  <r>
    <n v="1"/>
    <x v="1"/>
    <x v="1"/>
    <n v="101114"/>
    <s v="R3"/>
    <s v="PLOČA ŠKOLSAKA 240x100"/>
    <n v="12.09"/>
    <s v="KOM"/>
    <n v="1"/>
    <x v="713"/>
    <n v="1356.11"/>
    <n v="193.69"/>
    <n v="619.92000000000007"/>
    <x v="1"/>
  </r>
  <r>
    <n v="1"/>
    <x v="1"/>
    <x v="1"/>
    <n v="101116"/>
    <s v="R3"/>
    <s v="NOSAČ KOMPJUTERA 27x50x60"/>
    <n v="12.09"/>
    <s v="KOM"/>
    <n v="1"/>
    <x v="714"/>
    <n v="741.02"/>
    <n v="105.84"/>
    <n v="338.74400000000003"/>
    <x v="1"/>
  </r>
  <r>
    <n v="1"/>
    <x v="1"/>
    <x v="1"/>
    <n v="101118"/>
    <s v="R3"/>
    <s v="STOLAC SA PLOČOM ZA"/>
    <s v="09.15"/>
    <s v="KOM"/>
    <n v="1"/>
    <x v="453"/>
    <n v="51.56"/>
    <n v="278.44"/>
    <n v="278.44"/>
    <x v="0"/>
  </r>
  <r>
    <n v="1"/>
    <x v="1"/>
    <x v="1"/>
    <n v="101119"/>
    <s v="R3"/>
    <s v="STOLAC SA PLOČOM ZA"/>
    <s v="09.15"/>
    <s v="KOM"/>
    <n v="1"/>
    <x v="453"/>
    <n v="51.56"/>
    <n v="278.44"/>
    <n v="278.44"/>
    <x v="0"/>
  </r>
  <r>
    <n v="1"/>
    <x v="1"/>
    <x v="1"/>
    <n v="101120"/>
    <s v="R3"/>
    <s v="STOLAC SA PLOČOM ZA"/>
    <s v="09.15"/>
    <s v="KOM"/>
    <n v="1"/>
    <x v="453"/>
    <n v="51.56"/>
    <n v="278.44"/>
    <n v="278.44"/>
    <x v="0"/>
  </r>
  <r>
    <n v="1"/>
    <x v="1"/>
    <x v="1"/>
    <n v="101121"/>
    <s v="R3"/>
    <s v="STOLAC SA PLOČOM ZA"/>
    <s v="09.15"/>
    <s v="KOM"/>
    <n v="1"/>
    <x v="453"/>
    <n v="51.56"/>
    <n v="278.44"/>
    <n v="278.44"/>
    <x v="0"/>
  </r>
  <r>
    <n v="1"/>
    <x v="1"/>
    <x v="1"/>
    <n v="101122"/>
    <s v="R3"/>
    <s v="STOLAC SA PLOČOM ZA"/>
    <s v="09.15"/>
    <s v="KOM"/>
    <n v="1"/>
    <x v="453"/>
    <n v="51.56"/>
    <n v="278.44"/>
    <n v="278.44"/>
    <x v="0"/>
  </r>
  <r>
    <n v="1"/>
    <x v="1"/>
    <x v="1"/>
    <n v="101123"/>
    <s v="R3"/>
    <s v="STOLAC SA PLOČOM ZA"/>
    <s v="09.15"/>
    <s v="KOM"/>
    <n v="1"/>
    <x v="453"/>
    <n v="51.56"/>
    <n v="278.44"/>
    <n v="278.44"/>
    <x v="0"/>
  </r>
  <r>
    <n v="1"/>
    <x v="1"/>
    <x v="1"/>
    <n v="101124"/>
    <s v="R3"/>
    <s v="STOLAC SA PLOČOM ZA"/>
    <s v="09.15"/>
    <s v="KOM"/>
    <n v="1"/>
    <x v="453"/>
    <n v="51.56"/>
    <n v="278.44"/>
    <n v="278.44"/>
    <x v="0"/>
  </r>
  <r>
    <n v="1"/>
    <x v="1"/>
    <x v="1"/>
    <n v="101125"/>
    <s v="R3"/>
    <s v="STOLAC SA PLOČOM ZA"/>
    <s v="09.15"/>
    <s v="KOM"/>
    <n v="1"/>
    <x v="453"/>
    <n v="51.56"/>
    <n v="278.44"/>
    <n v="278.44"/>
    <x v="0"/>
  </r>
  <r>
    <n v="1"/>
    <x v="1"/>
    <x v="1"/>
    <n v="101126"/>
    <s v="R3"/>
    <s v="STOLAC SA PLOČOM ZA"/>
    <s v="09.15"/>
    <s v="KOM"/>
    <n v="1"/>
    <x v="453"/>
    <n v="51.56"/>
    <n v="278.44"/>
    <n v="278.44"/>
    <x v="0"/>
  </r>
  <r>
    <n v="1"/>
    <x v="1"/>
    <x v="1"/>
    <n v="101127"/>
    <s v="R3"/>
    <s v="STOLAC SA PLOČOM ZA"/>
    <s v="09.15"/>
    <s v="KOM"/>
    <n v="1"/>
    <x v="453"/>
    <n v="51.56"/>
    <n v="278.44"/>
    <n v="278.44"/>
    <x v="0"/>
  </r>
  <r>
    <n v="1"/>
    <x v="1"/>
    <x v="1"/>
    <n v="101128"/>
    <s v="R3"/>
    <s v="STOLAC SA PLOČOM ZA"/>
    <s v="09.15"/>
    <s v="KOM"/>
    <n v="1"/>
    <x v="453"/>
    <n v="51.56"/>
    <n v="278.44"/>
    <n v="278.44"/>
    <x v="0"/>
  </r>
  <r>
    <n v="1"/>
    <x v="1"/>
    <x v="1"/>
    <n v="101129"/>
    <s v="R3"/>
    <s v="STOLAC SA PLOČOM ZA"/>
    <s v="09.15"/>
    <s v="KOM"/>
    <n v="1"/>
    <x v="453"/>
    <n v="51.56"/>
    <n v="278.44"/>
    <n v="278.44"/>
    <x v="0"/>
  </r>
  <r>
    <n v="1"/>
    <x v="1"/>
    <x v="1"/>
    <n v="101130"/>
    <s v="R3"/>
    <s v="STOLAC SA PLOČOM ZA"/>
    <s v="09.15"/>
    <s v="KOM"/>
    <n v="1"/>
    <x v="453"/>
    <n v="51.56"/>
    <n v="278.44"/>
    <n v="278.44"/>
    <x v="0"/>
  </r>
  <r>
    <n v="1"/>
    <x v="1"/>
    <x v="1"/>
    <n v="101131"/>
    <s v="R3"/>
    <s v="STOLAC SA PLOČOM ZA"/>
    <s v="09.15"/>
    <s v="KOM"/>
    <n v="1"/>
    <x v="453"/>
    <n v="51.56"/>
    <n v="278.44"/>
    <n v="278.44"/>
    <x v="0"/>
  </r>
  <r>
    <n v="1"/>
    <x v="1"/>
    <x v="1"/>
    <n v="101132"/>
    <s v="R3"/>
    <s v="STOLAC SA PLOČOM ZA"/>
    <s v="09.15"/>
    <s v="KOM"/>
    <n v="1"/>
    <x v="453"/>
    <n v="51.56"/>
    <n v="278.44"/>
    <n v="278.44"/>
    <x v="0"/>
  </r>
  <r>
    <n v="1"/>
    <x v="1"/>
    <x v="1"/>
    <n v="101137"/>
    <s v="R3"/>
    <s v="STOL RADNI S MET.NOGAMA"/>
    <s v="04.07"/>
    <s v="KOM"/>
    <n v="1"/>
    <x v="715"/>
    <n v="1098.46"/>
    <n v="0"/>
    <n v="439.38400000000001"/>
    <x v="1"/>
  </r>
  <r>
    <n v="1"/>
    <x v="1"/>
    <x v="1"/>
    <n v="101138"/>
    <s v="R3"/>
    <s v="KUTNI DODATAK 80x80x72"/>
    <s v="04.07"/>
    <s v="KOM"/>
    <n v="1"/>
    <x v="716"/>
    <n v="539.67999999999995"/>
    <n v="0"/>
    <n v="215.87199999999999"/>
    <x v="1"/>
  </r>
  <r>
    <n v="1"/>
    <x v="1"/>
    <x v="1"/>
    <n v="101139"/>
    <s v="R3"/>
    <s v="STOL DODATAK KONF."/>
    <s v="04.07"/>
    <s v="KOM"/>
    <n v="1"/>
    <x v="717"/>
    <n v="661"/>
    <n v="0"/>
    <n v="264.40000000000003"/>
    <x v="1"/>
  </r>
  <r>
    <n v="1"/>
    <x v="1"/>
    <x v="1"/>
    <n v="101140"/>
    <s v="R3"/>
    <s v="POKRETNA KAZETA"/>
    <s v="04.07"/>
    <s v="KOM"/>
    <n v="1"/>
    <x v="618"/>
    <n v="799.83"/>
    <n v="0"/>
    <n v="319.93200000000002"/>
    <x v="1"/>
  </r>
  <r>
    <n v="1"/>
    <x v="1"/>
    <x v="1"/>
    <n v="101141"/>
    <s v="R3"/>
    <s v="POKRETNA KAZETA"/>
    <s v="04.07"/>
    <s v="KOM"/>
    <n v="1"/>
    <x v="618"/>
    <n v="799.83"/>
    <n v="0"/>
    <n v="319.93200000000002"/>
    <x v="1"/>
  </r>
  <r>
    <n v="1"/>
    <x v="1"/>
    <x v="1"/>
    <n v="101142"/>
    <s v="R3"/>
    <s v="ORMAR SREDNJI S DRV.I STA"/>
    <s v="04.07"/>
    <s v="KOM"/>
    <n v="1"/>
    <x v="718"/>
    <n v="1631.87"/>
    <n v="0"/>
    <n v="652.74800000000005"/>
    <x v="1"/>
  </r>
  <r>
    <n v="1"/>
    <x v="1"/>
    <x v="1"/>
    <n v="101143"/>
    <s v="R3"/>
    <s v="STOLAC KONFERENC. PLAVI"/>
    <s v="04.07"/>
    <s v="KOM"/>
    <n v="1"/>
    <x v="719"/>
    <n v="295.36"/>
    <n v="0"/>
    <n v="118.14400000000001"/>
    <x v="1"/>
  </r>
  <r>
    <n v="1"/>
    <x v="1"/>
    <x v="1"/>
    <n v="101144"/>
    <s v="R3"/>
    <s v="STOLAC KONFERENC. PLAVI"/>
    <s v="04.07"/>
    <s v="KOM"/>
    <n v="1"/>
    <x v="719"/>
    <n v="295.36"/>
    <n v="0"/>
    <n v="118.14400000000001"/>
    <x v="1"/>
  </r>
  <r>
    <n v="1"/>
    <x v="1"/>
    <x v="1"/>
    <n v="101145"/>
    <s v="R3"/>
    <s v="STOLAC KONFERENC. PLAVI"/>
    <s v="04.07"/>
    <s v="KOM"/>
    <n v="1"/>
    <x v="719"/>
    <n v="295.36"/>
    <n v="0"/>
    <n v="118.14400000000001"/>
    <x v="1"/>
  </r>
  <r>
    <n v="1"/>
    <x v="1"/>
    <x v="1"/>
    <n v="101146"/>
    <s v="R3"/>
    <s v="STOLAC KONFERENC. PLAVI"/>
    <s v="04.07"/>
    <s v="KOM"/>
    <n v="1"/>
    <x v="719"/>
    <n v="295.36"/>
    <n v="0"/>
    <n v="118.14400000000001"/>
    <x v="1"/>
  </r>
  <r>
    <n v="1"/>
    <x v="1"/>
    <x v="1"/>
    <n v="101147"/>
    <s v="R3"/>
    <s v="VJEŠALICA"/>
    <s v="04.07"/>
    <s v="KOM"/>
    <n v="1"/>
    <x v="720"/>
    <n v="289.88"/>
    <n v="0"/>
    <n v="115.952"/>
    <x v="1"/>
  </r>
  <r>
    <n v="1"/>
    <x v="1"/>
    <x v="1"/>
    <n v="101148"/>
    <s v="R3"/>
    <s v="ORMAR SREDNJI S DRV.I STA"/>
    <s v="04.07"/>
    <s v="KOM"/>
    <n v="1"/>
    <x v="718"/>
    <n v="1631.87"/>
    <n v="0"/>
    <n v="652.74800000000005"/>
    <x v="1"/>
  </r>
  <r>
    <n v="1"/>
    <x v="1"/>
    <x v="1"/>
    <n v="101149"/>
    <s v="R3"/>
    <s v="ORMAR USKI VISOKI S DRV.V"/>
    <s v="04.07"/>
    <s v="KOM"/>
    <n v="1"/>
    <x v="721"/>
    <n v="1351.66"/>
    <n v="0"/>
    <n v="540.6640000000001"/>
    <x v="1"/>
  </r>
  <r>
    <n v="1"/>
    <x v="1"/>
    <x v="1"/>
    <n v="101150"/>
    <s v="R3"/>
    <s v="ORMAR VISOKI S DRV.I STAK"/>
    <s v="04.07"/>
    <s v="KOM"/>
    <n v="1"/>
    <x v="722"/>
    <n v="2081.71"/>
    <n v="0"/>
    <n v="832.68400000000008"/>
    <x v="1"/>
  </r>
  <r>
    <n v="1"/>
    <x v="1"/>
    <x v="1"/>
    <n v="101151"/>
    <s v="R3"/>
    <s v="STOL RADNI S MET.NOGAMA"/>
    <s v="04.07"/>
    <s v="KOM"/>
    <n v="1"/>
    <x v="723"/>
    <n v="1316.4"/>
    <n v="0"/>
    <n v="526.56000000000006"/>
    <x v="1"/>
  </r>
  <r>
    <n v="1"/>
    <x v="1"/>
    <x v="1"/>
    <n v="101153"/>
    <s v="R3"/>
    <s v="STOLAC UREDSKI TIMO"/>
    <s v="04.13"/>
    <s v="KOM"/>
    <n v="1"/>
    <x v="724"/>
    <n v="136.97999999999999"/>
    <n v="161.86000000000001"/>
    <n v="161.86000000000001"/>
    <x v="0"/>
  </r>
  <r>
    <n v="1"/>
    <x v="1"/>
    <x v="1"/>
    <n v="101172"/>
    <s v="R3"/>
    <s v="ORMAR ZA KNJ.MANJI DVOKRI"/>
    <s v="01.97"/>
    <s v="KOM"/>
    <n v="1"/>
    <x v="688"/>
    <n v="706.5"/>
    <n v="0"/>
    <n v="282.60000000000002"/>
    <x v="1"/>
  </r>
  <r>
    <n v="1"/>
    <x v="1"/>
    <x v="1"/>
    <n v="101173"/>
    <s v="R3"/>
    <s v="FOTELJA KOŽNA VEĆA/PROC."/>
    <s v="01.97"/>
    <s v="KOM"/>
    <n v="1"/>
    <x v="560"/>
    <n v="1978.3"/>
    <n v="0"/>
    <n v="791.32"/>
    <x v="1"/>
  </r>
  <r>
    <n v="1"/>
    <x v="1"/>
    <x v="1"/>
    <n v="101174"/>
    <s v="R3"/>
    <s v="FOTELJA KOŽNA VEĆA/PROC."/>
    <s v="01.97"/>
    <s v="KOM"/>
    <n v="1"/>
    <x v="560"/>
    <n v="1978.3"/>
    <n v="0"/>
    <n v="791.32"/>
    <x v="1"/>
  </r>
  <r>
    <n v="1"/>
    <x v="1"/>
    <x v="1"/>
    <n v="101175"/>
    <s v="R3"/>
    <s v="STOL PISAĆI"/>
    <s v="01.97"/>
    <s v="KOM"/>
    <n v="1"/>
    <x v="550"/>
    <n v="1639.12"/>
    <n v="0"/>
    <n v="655.64800000000002"/>
    <x v="1"/>
  </r>
  <r>
    <n v="1"/>
    <x v="1"/>
    <x v="1"/>
    <n v="101176"/>
    <s v="R3"/>
    <s v="STOL DAKTILO"/>
    <s v="01.97"/>
    <s v="KOM"/>
    <n v="1"/>
    <x v="725"/>
    <n v="1413.14"/>
    <n v="0"/>
    <n v="565.25600000000009"/>
    <x v="1"/>
  </r>
  <r>
    <n v="1"/>
    <x v="1"/>
    <x v="1"/>
    <n v="101177"/>
    <s v="R3"/>
    <s v="STOL MALI METALNI OKRUGLI"/>
    <s v="01.97"/>
    <s v="KOM"/>
    <n v="1"/>
    <x v="726"/>
    <n v="282.68"/>
    <n v="0"/>
    <n v="113.072"/>
    <x v="1"/>
  </r>
  <r>
    <n v="1"/>
    <x v="1"/>
    <x v="1"/>
    <n v="101178"/>
    <s v="R3"/>
    <s v="POLICA ZA KNJIGE"/>
    <s v="01.97"/>
    <s v="KOM"/>
    <n v="1"/>
    <x v="727"/>
    <n v="56.62"/>
    <n v="0"/>
    <n v="22.648"/>
    <x v="1"/>
  </r>
  <r>
    <n v="1"/>
    <x v="1"/>
    <x v="1"/>
    <n v="101179"/>
    <s v="R3"/>
    <s v="POLICA ZA KNJIGE"/>
    <s v="01.97"/>
    <s v="KOM"/>
    <n v="1"/>
    <x v="727"/>
    <n v="56.62"/>
    <n v="0"/>
    <n v="22.648"/>
    <x v="1"/>
  </r>
  <r>
    <n v="1"/>
    <x v="1"/>
    <x v="1"/>
    <n v="101180"/>
    <s v="R3"/>
    <s v="ORMAR ZA KNJIGE DVOKR/PRO"/>
    <s v="01.97"/>
    <s v="KOM"/>
    <n v="1"/>
    <x v="704"/>
    <n v="565.23"/>
    <n v="0"/>
    <n v="226.09200000000001"/>
    <x v="1"/>
  </r>
  <r>
    <n v="1"/>
    <x v="1"/>
    <x v="1"/>
    <n v="101181"/>
    <s v="R3"/>
    <s v="ORMAR ZA KNJIGE DVOKR/PRO"/>
    <s v="01.97"/>
    <s v="KOM"/>
    <n v="1"/>
    <x v="704"/>
    <n v="565.23"/>
    <n v="0"/>
    <n v="226.09200000000001"/>
    <x v="1"/>
  </r>
  <r>
    <n v="1"/>
    <x v="1"/>
    <x v="1"/>
    <n v="101182"/>
    <s v="R3"/>
    <s v="ORMAR ZA KNJIGE DVOKR.MAL"/>
    <s v="01.97"/>
    <s v="KOM"/>
    <n v="1"/>
    <x v="688"/>
    <n v="706.5"/>
    <n v="0"/>
    <n v="282.60000000000002"/>
    <x v="1"/>
  </r>
  <r>
    <n v="1"/>
    <x v="1"/>
    <x v="1"/>
    <n v="101183"/>
    <s v="R3"/>
    <s v="LADICA UZ PISAĆI STOL/PRO"/>
    <s v="01.97"/>
    <s v="KOM"/>
    <n v="1"/>
    <x v="555"/>
    <n v="847.91"/>
    <n v="0"/>
    <n v="339.16399999999999"/>
    <x v="1"/>
  </r>
  <r>
    <n v="1"/>
    <x v="1"/>
    <x v="1"/>
    <n v="101184"/>
    <s v="R3"/>
    <s v="LADICA UZ PISAĆI STOL/PRO"/>
    <s v="01.97"/>
    <s v="KOM"/>
    <n v="1"/>
    <x v="555"/>
    <n v="847.91"/>
    <n v="0"/>
    <n v="339.16399999999999"/>
    <x v="1"/>
  </r>
  <r>
    <n v="1"/>
    <x v="1"/>
    <x v="1"/>
    <n v="101185"/>
    <s v="R3"/>
    <s v="ORMAR TROKRILNI- MOST/PROC"/>
    <s v="01.97"/>
    <s v="KOM"/>
    <n v="1"/>
    <x v="557"/>
    <n v="474.43"/>
    <n v="0"/>
    <n v="189.77200000000002"/>
    <x v="1"/>
  </r>
  <r>
    <n v="1"/>
    <x v="1"/>
    <x v="1"/>
    <n v="101186"/>
    <s v="R3"/>
    <s v="STOLICA DAKTILO KOŽNA/PRO"/>
    <s v="01.97"/>
    <s v="KOM"/>
    <n v="1"/>
    <x v="568"/>
    <n v="1290"/>
    <n v="0"/>
    <n v="516"/>
    <x v="1"/>
  </r>
  <r>
    <n v="1"/>
    <x v="1"/>
    <x v="1"/>
    <n v="101187"/>
    <s v="R3"/>
    <s v="KOMODA/PROC."/>
    <s v="01.97"/>
    <s v="KOM"/>
    <n v="1"/>
    <x v="602"/>
    <n v="1894.5"/>
    <n v="0"/>
    <n v="757.80000000000007"/>
    <x v="1"/>
  </r>
  <r>
    <n v="1"/>
    <x v="1"/>
    <x v="1"/>
    <n v="101188"/>
    <s v="R3"/>
    <s v="KOMODA/PROC."/>
    <s v="01.97"/>
    <s v="KOM"/>
    <n v="1"/>
    <x v="602"/>
    <n v="1894.5"/>
    <n v="0"/>
    <n v="757.80000000000007"/>
    <x v="1"/>
  </r>
  <r>
    <n v="1"/>
    <x v="1"/>
    <x v="1"/>
    <n v="101192"/>
    <s v="R3"/>
    <s v="ORMARIĆ S 4 LADICE"/>
    <s v="01.97"/>
    <s v="KOM"/>
    <n v="1"/>
    <x v="555"/>
    <n v="847.91"/>
    <n v="0"/>
    <n v="339.16399999999999"/>
    <x v="1"/>
  </r>
  <r>
    <n v="1"/>
    <x v="1"/>
    <x v="1"/>
    <n v="101193"/>
    <s v="R3"/>
    <s v="STOLAC TAPIC.CRNI SKAJ/PR"/>
    <s v="01.97"/>
    <s v="KOM"/>
    <n v="1"/>
    <x v="728"/>
    <n v="695.3"/>
    <n v="0"/>
    <n v="278.12"/>
    <x v="1"/>
  </r>
  <r>
    <n v="1"/>
    <x v="1"/>
    <x v="1"/>
    <n v="101194"/>
    <s v="R3"/>
    <s v="STOLAC TAPIC.CRNI SKAJ/PR"/>
    <s v="01.97"/>
    <s v="KOM"/>
    <n v="1"/>
    <x v="728"/>
    <n v="695.3"/>
    <n v="0"/>
    <n v="278.12"/>
    <x v="1"/>
  </r>
  <r>
    <n v="1"/>
    <x v="1"/>
    <x v="1"/>
    <n v="101195"/>
    <s v="R3"/>
    <s v="STOLAC TAPIC.CRNI SKAJ/PR"/>
    <s v="01.97"/>
    <s v="KOM"/>
    <n v="1"/>
    <x v="728"/>
    <n v="695.3"/>
    <n v="0"/>
    <n v="278.12"/>
    <x v="1"/>
  </r>
  <r>
    <n v="1"/>
    <x v="1"/>
    <x v="1"/>
    <n v="101196"/>
    <s v="R3"/>
    <s v="FOTELJAUREDSKA"/>
    <n v="10.02"/>
    <s v="KOM"/>
    <n v="1"/>
    <x v="729"/>
    <n v="1421.91"/>
    <n v="0"/>
    <n v="568.76400000000001"/>
    <x v="1"/>
  </r>
  <r>
    <n v="1"/>
    <x v="1"/>
    <x v="1"/>
    <n v="101208"/>
    <s v="R3"/>
    <s v="POLUFOTELJA MET. NOGE"/>
    <s v="01.97"/>
    <s v="KOM"/>
    <n v="1"/>
    <x v="529"/>
    <n v="452.19"/>
    <n v="0"/>
    <n v="180.876"/>
    <x v="1"/>
  </r>
  <r>
    <n v="1"/>
    <x v="1"/>
    <x v="1"/>
    <n v="101209"/>
    <s v="R3"/>
    <s v="POLUFOTELJA MET. NOGE"/>
    <s v="01.97"/>
    <s v="KOM"/>
    <n v="1"/>
    <x v="529"/>
    <n v="452.19"/>
    <n v="0"/>
    <n v="180.876"/>
    <x v="1"/>
  </r>
  <r>
    <n v="1"/>
    <x v="1"/>
    <x v="1"/>
    <n v="101210"/>
    <s v="R3"/>
    <s v="ORMAR STAKLENI/PROC."/>
    <s v="01.97"/>
    <s v="KOM"/>
    <n v="1"/>
    <x v="730"/>
    <n v="1132.67"/>
    <n v="0"/>
    <n v="453.06800000000004"/>
    <x v="1"/>
  </r>
  <r>
    <n v="1"/>
    <x v="1"/>
    <x v="1"/>
    <n v="101211"/>
    <s v="R3"/>
    <s v="ORMAR STAKLENI/PROC."/>
    <s v="01.97"/>
    <s v="KOM"/>
    <n v="1"/>
    <x v="730"/>
    <n v="1132.67"/>
    <n v="0"/>
    <n v="453.06800000000004"/>
    <x v="1"/>
  </r>
  <r>
    <n v="1"/>
    <x v="1"/>
    <x v="1"/>
    <n v="101212"/>
    <s v="R3"/>
    <s v="STOL RADNI"/>
    <s v="01.97"/>
    <s v="KOM"/>
    <n v="1"/>
    <x v="523"/>
    <n v="2181.87"/>
    <n v="0"/>
    <n v="872.74800000000005"/>
    <x v="1"/>
  </r>
  <r>
    <n v="1"/>
    <x v="1"/>
    <x v="1"/>
    <n v="101213"/>
    <s v="R3"/>
    <s v="ORMARIĆ S LADICAMA"/>
    <s v="01.97"/>
    <s v="KOM"/>
    <n v="1"/>
    <x v="553"/>
    <n v="396.43"/>
    <n v="0"/>
    <n v="158.572"/>
    <x v="1"/>
  </r>
  <r>
    <n v="1"/>
    <x v="1"/>
    <x v="1"/>
    <n v="101214"/>
    <s v="R3"/>
    <s v="ORMARIĆ S LADICAMA/PROC."/>
    <s v="01.97"/>
    <s v="KOM"/>
    <n v="1"/>
    <x v="555"/>
    <n v="847.91"/>
    <n v="0"/>
    <n v="339.16399999999999"/>
    <x v="1"/>
  </r>
  <r>
    <n v="1"/>
    <x v="1"/>
    <x v="1"/>
    <n v="101215"/>
    <s v="R3"/>
    <s v="ORMAR DVOKRILNI STAKLO"/>
    <s v="01.97"/>
    <s v="KOM"/>
    <n v="1"/>
    <x v="730"/>
    <n v="1132.67"/>
    <n v="0"/>
    <n v="453.06800000000004"/>
    <x v="1"/>
  </r>
  <r>
    <n v="1"/>
    <x v="1"/>
    <x v="1"/>
    <n v="101216"/>
    <s v="R3"/>
    <s v="ORMAR VITRINA S VRAT./PRO"/>
    <s v="01.97"/>
    <s v="KOM"/>
    <n v="1"/>
    <x v="730"/>
    <n v="1132.67"/>
    <n v="0"/>
    <n v="453.06800000000004"/>
    <x v="1"/>
  </r>
  <r>
    <n v="1"/>
    <x v="1"/>
    <x v="1"/>
    <n v="101217"/>
    <s v="R3"/>
    <s v="STOL RADNI /PROC."/>
    <s v="01.97"/>
    <s v="KOM"/>
    <n v="1"/>
    <x v="731"/>
    <n v="1413"/>
    <n v="0"/>
    <n v="565.20000000000005"/>
    <x v="1"/>
  </r>
  <r>
    <n v="1"/>
    <x v="1"/>
    <x v="1"/>
    <n v="101218"/>
    <s v="R3"/>
    <s v="STOLICA DAKTILO S RUKONAS"/>
    <s v="06.01"/>
    <s v="KOM"/>
    <n v="1"/>
    <x v="732"/>
    <n v="726.82"/>
    <n v="0"/>
    <n v="290.72800000000001"/>
    <x v="1"/>
  </r>
  <r>
    <n v="1"/>
    <x v="1"/>
    <x v="1"/>
    <n v="101221"/>
    <s v="R3"/>
    <s v="PLOČA ZIDNA 60*90"/>
    <n v="11.02"/>
    <s v="KOM"/>
    <n v="1"/>
    <x v="733"/>
    <n v="231.97"/>
    <n v="0"/>
    <n v="92.788000000000011"/>
    <x v="1"/>
  </r>
  <r>
    <n v="1"/>
    <x v="1"/>
    <x v="1"/>
    <n v="101222"/>
    <s v="R3"/>
    <s v="ORMAR DVOKR.STAKLENI/PROC"/>
    <s v="01.97"/>
    <s v="KOM"/>
    <n v="1"/>
    <x v="730"/>
    <n v="1132.67"/>
    <n v="0"/>
    <n v="453.06800000000004"/>
    <x v="1"/>
  </r>
  <r>
    <n v="1"/>
    <x v="1"/>
    <x v="1"/>
    <n v="101223"/>
    <s v="R3"/>
    <s v="ORMAR DVOKR.STAKLENI/PROC"/>
    <s v="01.97"/>
    <s v="KOM"/>
    <n v="1"/>
    <x v="730"/>
    <n v="1132.67"/>
    <n v="0"/>
    <n v="453.06800000000004"/>
    <x v="1"/>
  </r>
  <r>
    <n v="1"/>
    <x v="1"/>
    <x v="1"/>
    <n v="101224"/>
    <s v="R3"/>
    <s v="ORMAR DVOKR.STAKLENI/PROC"/>
    <s v="01.97"/>
    <s v="KOM"/>
    <n v="1"/>
    <x v="730"/>
    <n v="1132.67"/>
    <n v="0"/>
    <n v="453.06800000000004"/>
    <x v="1"/>
  </r>
  <r>
    <n v="1"/>
    <x v="1"/>
    <x v="1"/>
    <n v="101225"/>
    <s v="R3"/>
    <s v="ORMAR DVOKR.STAKLENI/PROC"/>
    <s v="01.97"/>
    <s v="KOM"/>
    <n v="1"/>
    <x v="730"/>
    <n v="1132.67"/>
    <n v="0"/>
    <n v="453.06800000000004"/>
    <x v="1"/>
  </r>
  <r>
    <n v="1"/>
    <x v="1"/>
    <x v="1"/>
    <n v="101226"/>
    <s v="R3"/>
    <s v="ORMAR s LADICAMA/PROC."/>
    <s v="01.97"/>
    <s v="KOM"/>
    <n v="1"/>
    <x v="563"/>
    <n v="396.36"/>
    <n v="0"/>
    <n v="158.54400000000001"/>
    <x v="1"/>
  </r>
  <r>
    <n v="1"/>
    <x v="1"/>
    <x v="1"/>
    <n v="101227"/>
    <s v="R3"/>
    <s v="ORMAR s LADICAMA/PROC."/>
    <s v="01.97"/>
    <s v="KOM"/>
    <n v="1"/>
    <x v="563"/>
    <n v="396.36"/>
    <n v="0"/>
    <n v="158.54400000000001"/>
    <x v="1"/>
  </r>
  <r>
    <n v="1"/>
    <x v="1"/>
    <x v="1"/>
    <n v="101228"/>
    <s v="R3"/>
    <s v="ORMAR S LADICAMA/PROC."/>
    <s v="01.97"/>
    <s v="KOM"/>
    <n v="1"/>
    <x v="563"/>
    <n v="396.36"/>
    <n v="0"/>
    <n v="158.54400000000001"/>
    <x v="1"/>
  </r>
  <r>
    <n v="1"/>
    <x v="1"/>
    <x v="1"/>
    <n v="101229"/>
    <s v="R3"/>
    <s v="STOL RADNI"/>
    <s v="01.97"/>
    <s v="KOM"/>
    <n v="1"/>
    <x v="523"/>
    <n v="2181.87"/>
    <n v="0"/>
    <n v="872.74800000000005"/>
    <x v="1"/>
  </r>
  <r>
    <n v="1"/>
    <x v="1"/>
    <x v="1"/>
    <n v="101230"/>
    <s v="R3"/>
    <s v="FOTELJA KOŽNA DAKTILO/PRO"/>
    <s v="01.97"/>
    <s v="KOM"/>
    <n v="1"/>
    <x v="734"/>
    <n v="398.58"/>
    <n v="0"/>
    <n v="159.43200000000002"/>
    <x v="1"/>
  </r>
  <r>
    <n v="1"/>
    <x v="1"/>
    <x v="1"/>
    <n v="101232"/>
    <s v="R3"/>
    <s v="STOLAC KONFEREN."/>
    <s v="09.02"/>
    <s v="KOM"/>
    <n v="1"/>
    <x v="735"/>
    <n v="382.1"/>
    <n v="0"/>
    <n v="152.84"/>
    <x v="1"/>
  </r>
  <r>
    <n v="1"/>
    <x v="1"/>
    <x v="1"/>
    <n v="101233"/>
    <s v="R3"/>
    <s v="STOLAC KONFEREN."/>
    <s v="09.02"/>
    <s v="KOM"/>
    <n v="1"/>
    <x v="735"/>
    <n v="382.1"/>
    <n v="0"/>
    <n v="152.84"/>
    <x v="1"/>
  </r>
  <r>
    <n v="1"/>
    <x v="1"/>
    <x v="1"/>
    <n v="101234"/>
    <s v="R3"/>
    <s v="STOLAC KONFEREN."/>
    <s v="09.02"/>
    <s v="KOM"/>
    <n v="1"/>
    <x v="735"/>
    <n v="382.1"/>
    <n v="0"/>
    <n v="152.84"/>
    <x v="1"/>
  </r>
  <r>
    <n v="1"/>
    <x v="1"/>
    <x v="1"/>
    <n v="101235"/>
    <s v="R3"/>
    <s v="STOLAC KONFEREN."/>
    <s v="09.02"/>
    <s v="KOM"/>
    <n v="1"/>
    <x v="735"/>
    <n v="382.1"/>
    <n v="0"/>
    <n v="152.84"/>
    <x v="1"/>
  </r>
  <r>
    <n v="1"/>
    <x v="1"/>
    <x v="1"/>
    <n v="101236"/>
    <s v="R3"/>
    <s v="PLOČA ZIDNA 120*180"/>
    <n v="11.02"/>
    <s v="KOM"/>
    <n v="1"/>
    <x v="736"/>
    <n v="923.83"/>
    <n v="0"/>
    <n v="369.53200000000004"/>
    <x v="1"/>
  </r>
  <r>
    <n v="1"/>
    <x v="1"/>
    <x v="1"/>
    <n v="101237"/>
    <s v="R3"/>
    <s v="ORMAR(ELEMENT)S LADICAMA"/>
    <s v="01.97"/>
    <s v="KOM"/>
    <n v="1"/>
    <x v="563"/>
    <n v="396.36"/>
    <n v="0"/>
    <n v="158.54400000000001"/>
    <x v="1"/>
  </r>
  <r>
    <n v="1"/>
    <x v="1"/>
    <x v="1"/>
    <n v="101238"/>
    <s v="R3"/>
    <s v="STOLAC UREDSKI TIMO"/>
    <s v="04.13"/>
    <s v="KOM"/>
    <n v="1"/>
    <x v="724"/>
    <n v="136.97999999999999"/>
    <n v="161.86000000000001"/>
    <n v="161.86000000000001"/>
    <x v="0"/>
  </r>
  <r>
    <n v="1"/>
    <x v="1"/>
    <x v="1"/>
    <n v="101261"/>
    <s v="R3"/>
    <s v="RADNI STOL 705 NC"/>
    <n v="10.02"/>
    <s v="KOM"/>
    <n v="1"/>
    <x v="737"/>
    <n v="2851.52"/>
    <n v="0"/>
    <n v="1140.6079999999999"/>
    <x v="1"/>
  </r>
  <r>
    <n v="1"/>
    <x v="1"/>
    <x v="1"/>
    <n v="101262"/>
    <s v="R3"/>
    <s v="STOL DODTAK 911D"/>
    <n v="10.02"/>
    <s v="KOM"/>
    <n v="1"/>
    <x v="738"/>
    <n v="2328.86"/>
    <n v="0"/>
    <n v="931.5440000000001"/>
    <x v="1"/>
  </r>
  <r>
    <n v="1"/>
    <x v="1"/>
    <x v="1"/>
    <n v="101263"/>
    <s v="R3"/>
    <s v="DAKTILO STOL 707 NC"/>
    <n v="10.02"/>
    <s v="KOM"/>
    <n v="1"/>
    <x v="739"/>
    <n v="1886.36"/>
    <n v="0"/>
    <n v="754.54399999999998"/>
    <x v="1"/>
  </r>
  <r>
    <n v="1"/>
    <x v="1"/>
    <x v="1"/>
    <n v="101264"/>
    <s v="R3"/>
    <s v="POKRETNA KAZETA 921RA"/>
    <n v="10.02"/>
    <s v="KOM"/>
    <n v="1"/>
    <x v="740"/>
    <n v="1335.17"/>
    <n v="0"/>
    <n v="534.0680000000001"/>
    <x v="1"/>
  </r>
  <r>
    <n v="1"/>
    <x v="1"/>
    <x v="1"/>
    <n v="101265"/>
    <s v="R3"/>
    <s v="VITRINA VEĆA"/>
    <n v="10.02"/>
    <s v="KOM"/>
    <n v="1"/>
    <x v="741"/>
    <n v="5298.95"/>
    <n v="0"/>
    <n v="2119.58"/>
    <x v="1"/>
  </r>
  <r>
    <n v="1"/>
    <x v="1"/>
    <x v="1"/>
    <n v="101266"/>
    <s v="R3"/>
    <s v="VITRINA MANJA"/>
    <n v="10.02"/>
    <s v="KOM"/>
    <n v="1"/>
    <x v="742"/>
    <n v="3942.92"/>
    <n v="0"/>
    <n v="1577.1680000000001"/>
    <x v="1"/>
  </r>
  <r>
    <n v="1"/>
    <x v="1"/>
    <x v="1"/>
    <n v="101267"/>
    <s v="R3"/>
    <s v="VJEŠALICA GIR 1704"/>
    <n v="10.02"/>
    <s v="KOM"/>
    <n v="1"/>
    <x v="743"/>
    <n v="356.85"/>
    <n v="0"/>
    <n v="142.74"/>
    <x v="1"/>
  </r>
  <r>
    <n v="1"/>
    <x v="1"/>
    <x v="1"/>
    <n v="101268"/>
    <s v="R3"/>
    <s v="STOLAC KONFEREN."/>
    <n v="10.02"/>
    <s v="KOM"/>
    <n v="1"/>
    <x v="735"/>
    <n v="382.1"/>
    <n v="0"/>
    <n v="152.84"/>
    <x v="1"/>
  </r>
  <r>
    <n v="1"/>
    <x v="1"/>
    <x v="1"/>
    <n v="101269"/>
    <s v="R3"/>
    <s v="STOLAC KONFEREN."/>
    <n v="10.02"/>
    <s v="KOM"/>
    <n v="1"/>
    <x v="735"/>
    <n v="382.1"/>
    <n v="0"/>
    <n v="152.84"/>
    <x v="1"/>
  </r>
  <r>
    <n v="1"/>
    <x v="1"/>
    <x v="1"/>
    <n v="101270"/>
    <s v="R3"/>
    <s v="STOLAC KONFEREN."/>
    <n v="10.02"/>
    <s v="KOM"/>
    <n v="1"/>
    <x v="735"/>
    <n v="382.1"/>
    <n v="0"/>
    <n v="152.84"/>
    <x v="1"/>
  </r>
  <r>
    <n v="1"/>
    <x v="1"/>
    <x v="1"/>
    <n v="101271"/>
    <s v="R3"/>
    <s v="STOLAC KONFEREN."/>
    <n v="10.02"/>
    <s v="KOM"/>
    <n v="1"/>
    <x v="735"/>
    <n v="382.1"/>
    <n v="0"/>
    <n v="152.84"/>
    <x v="1"/>
  </r>
  <r>
    <n v="1"/>
    <x v="1"/>
    <x v="1"/>
    <n v="101281"/>
    <s v="R3"/>
    <s v="STOL RADNI"/>
    <s v="01.97"/>
    <s v="KOM"/>
    <n v="1"/>
    <x v="523"/>
    <n v="2181.87"/>
    <n v="0"/>
    <n v="872.74800000000005"/>
    <x v="1"/>
  </r>
  <r>
    <n v="1"/>
    <x v="1"/>
    <x v="1"/>
    <n v="101282"/>
    <s v="R3"/>
    <s v="VJEŠALICA DRVENA/PROC."/>
    <s v="01.97"/>
    <s v="KOM"/>
    <n v="1"/>
    <x v="744"/>
    <n v="84.71"/>
    <n v="0"/>
    <n v="33.884"/>
    <x v="1"/>
  </r>
  <r>
    <n v="1"/>
    <x v="1"/>
    <x v="1"/>
    <n v="101283"/>
    <s v="R3"/>
    <s v="ORMAR ZA KNJIGE STAKLENA"/>
    <s v="01.97"/>
    <s v="KOM"/>
    <n v="1"/>
    <x v="730"/>
    <n v="1132.67"/>
    <n v="0"/>
    <n v="453.06800000000004"/>
    <x v="1"/>
  </r>
  <r>
    <n v="1"/>
    <x v="1"/>
    <x v="1"/>
    <n v="101284"/>
    <s v="R3"/>
    <s v="ORMAR ZA KNJIGE STAKLENA"/>
    <s v="01.97"/>
    <s v="KOM"/>
    <n v="1"/>
    <x v="730"/>
    <n v="1132.67"/>
    <n v="0"/>
    <n v="453.06800000000004"/>
    <x v="1"/>
  </r>
  <r>
    <n v="1"/>
    <x v="1"/>
    <x v="1"/>
    <n v="101285"/>
    <s v="R3"/>
    <s v="ORMAR ZA KNJIGE STAKLENA"/>
    <s v="01.97"/>
    <s v="KOM"/>
    <n v="1"/>
    <x v="730"/>
    <n v="1132.67"/>
    <n v="0"/>
    <n v="453.06800000000004"/>
    <x v="1"/>
  </r>
  <r>
    <n v="1"/>
    <x v="1"/>
    <x v="1"/>
    <n v="101286"/>
    <s v="R3"/>
    <s v="ORMAR ZA KEMIKALIJE"/>
    <s v="01.97"/>
    <s v="KOM"/>
    <n v="1"/>
    <x v="745"/>
    <n v="6782.61"/>
    <n v="0"/>
    <n v="2713.0439999999999"/>
    <x v="1"/>
  </r>
  <r>
    <n v="1"/>
    <x v="1"/>
    <x v="1"/>
    <n v="101287"/>
    <s v="R3"/>
    <s v="STOL PISAĆI/PROC."/>
    <s v="01.97"/>
    <s v="KOM"/>
    <n v="1"/>
    <x v="551"/>
    <n v="1695.68"/>
    <n v="0"/>
    <n v="678.27200000000005"/>
    <x v="1"/>
  </r>
  <r>
    <n v="1"/>
    <x v="1"/>
    <x v="1"/>
    <n v="101288"/>
    <s v="R3"/>
    <s v="PLOHA RADNA"/>
    <s v="01.97"/>
    <s v="KOM"/>
    <n v="1"/>
    <x v="692"/>
    <n v="1695.69"/>
    <n v="0"/>
    <n v="678.27600000000007"/>
    <x v="1"/>
  </r>
  <r>
    <n v="1"/>
    <x v="1"/>
    <x v="1"/>
    <n v="101289"/>
    <s v="R3"/>
    <s v="PLOHA RADNA"/>
    <s v="01.97"/>
    <s v="KOM"/>
    <n v="1"/>
    <x v="551"/>
    <n v="1695.68"/>
    <n v="0"/>
    <n v="678.27200000000005"/>
    <x v="1"/>
  </r>
  <r>
    <n v="1"/>
    <x v="1"/>
    <x v="1"/>
    <n v="101290"/>
    <s v="R3"/>
    <s v="SUDOPER/PROC."/>
    <s v="01.97"/>
    <s v="KOM"/>
    <n v="1"/>
    <x v="746"/>
    <n v="611.39"/>
    <n v="0"/>
    <n v="244.55600000000001"/>
    <x v="1"/>
  </r>
  <r>
    <n v="1"/>
    <x v="1"/>
    <x v="1"/>
    <n v="101302"/>
    <s v="R3"/>
    <s v="STOLAC UREDSKI + RUKONASL"/>
    <n v="12"/>
    <s v="KOM"/>
    <n v="1"/>
    <x v="747"/>
    <n v="747.74"/>
    <n v="0"/>
    <n v="299.096"/>
    <x v="1"/>
  </r>
  <r>
    <n v="1"/>
    <x v="1"/>
    <x v="1"/>
    <n v="101309"/>
    <s v="R3"/>
    <s v="STOL RADNI"/>
    <s v="03.03"/>
    <s v="KOM"/>
    <n v="1"/>
    <x v="748"/>
    <n v="956.38"/>
    <n v="0"/>
    <n v="382.55200000000002"/>
    <x v="1"/>
  </r>
  <r>
    <n v="1"/>
    <x v="1"/>
    <x v="1"/>
    <n v="101310"/>
    <s v="R3"/>
    <s v="POKRETNA KAZETA"/>
    <s v="03.03"/>
    <s v="KOM"/>
    <n v="1"/>
    <x v="749"/>
    <n v="975.39"/>
    <n v="0"/>
    <n v="390.15600000000001"/>
    <x v="1"/>
  </r>
  <r>
    <n v="1"/>
    <x v="1"/>
    <x v="1"/>
    <n v="101311"/>
    <s v="R3"/>
    <s v="POKRETNA KAZETA"/>
    <s v="03.03"/>
    <s v="KOM"/>
    <n v="1"/>
    <x v="749"/>
    <n v="975.39"/>
    <n v="0"/>
    <n v="390.15600000000001"/>
    <x v="1"/>
  </r>
  <r>
    <n v="1"/>
    <x v="1"/>
    <x v="1"/>
    <n v="101315"/>
    <s v="R3"/>
    <s v="STOLAC KONFER."/>
    <s v="08.04"/>
    <s v="KOM"/>
    <n v="1"/>
    <x v="750"/>
    <n v="274.5"/>
    <n v="0"/>
    <n v="109.80000000000001"/>
    <x v="1"/>
  </r>
  <r>
    <n v="1"/>
    <x v="1"/>
    <x v="1"/>
    <n v="101316"/>
    <s v="R3"/>
    <s v="PLOČA KOMPAKT"/>
    <s v="08.04"/>
    <s v="KOM"/>
    <n v="1"/>
    <x v="751"/>
    <n v="17667.63"/>
    <n v="0"/>
    <n v="7067.0520000000006"/>
    <x v="1"/>
  </r>
  <r>
    <n v="1"/>
    <x v="1"/>
    <x v="1"/>
    <n v="101317"/>
    <s v="R3"/>
    <s v="STOLAC KONFER."/>
    <s v="08.04"/>
    <s v="KOM"/>
    <n v="1"/>
    <x v="750"/>
    <n v="274.5"/>
    <n v="0"/>
    <n v="109.80000000000001"/>
    <x v="1"/>
  </r>
  <r>
    <n v="1"/>
    <x v="1"/>
    <x v="1"/>
    <n v="101320"/>
    <s v="R3"/>
    <s v="STOLAC KONFER."/>
    <s v="08.04"/>
    <s v="KOM"/>
    <n v="1"/>
    <x v="750"/>
    <n v="274.5"/>
    <n v="0"/>
    <n v="109.80000000000001"/>
    <x v="1"/>
  </r>
  <r>
    <n v="1"/>
    <x v="1"/>
    <x v="1"/>
    <n v="101321"/>
    <s v="R3"/>
    <s v="STOLAC KONFER."/>
    <s v="08.04"/>
    <s v="KOM"/>
    <n v="1"/>
    <x v="750"/>
    <n v="274.5"/>
    <n v="0"/>
    <n v="109.80000000000001"/>
    <x v="1"/>
  </r>
  <r>
    <n v="1"/>
    <x v="1"/>
    <x v="1"/>
    <n v="101322"/>
    <s v="R3"/>
    <s v="STOLAC KONFER."/>
    <s v="08.04"/>
    <s v="KOM"/>
    <n v="1"/>
    <x v="750"/>
    <n v="274.5"/>
    <n v="0"/>
    <n v="109.80000000000001"/>
    <x v="1"/>
  </r>
  <r>
    <n v="1"/>
    <x v="1"/>
    <x v="1"/>
    <n v="101323"/>
    <s v="R3"/>
    <s v="STOLAC KONFER."/>
    <s v="08.04"/>
    <s v="KOM"/>
    <n v="1"/>
    <x v="750"/>
    <n v="274.5"/>
    <n v="0"/>
    <n v="109.80000000000001"/>
    <x v="1"/>
  </r>
  <r>
    <n v="1"/>
    <x v="1"/>
    <x v="1"/>
    <n v="101324"/>
    <s v="R3"/>
    <s v="STOLAC KONFER."/>
    <s v="08.04"/>
    <s v="KOM"/>
    <n v="1"/>
    <x v="750"/>
    <n v="274.5"/>
    <n v="0"/>
    <n v="109.80000000000001"/>
    <x v="1"/>
  </r>
  <r>
    <n v="1"/>
    <x v="1"/>
    <x v="1"/>
    <n v="101325"/>
    <s v="R3"/>
    <s v="STOL RADNI"/>
    <s v="09.04"/>
    <s v="KOM"/>
    <n v="1"/>
    <x v="752"/>
    <n v="851.56"/>
    <n v="0"/>
    <n v="340.62400000000002"/>
    <x v="1"/>
  </r>
  <r>
    <n v="1"/>
    <x v="1"/>
    <x v="1"/>
    <n v="101326"/>
    <s v="R3"/>
    <s v="STOL RADNI"/>
    <s v="09.04"/>
    <s v="KOM"/>
    <n v="1"/>
    <x v="752"/>
    <n v="851.56"/>
    <n v="0"/>
    <n v="340.62400000000002"/>
    <x v="1"/>
  </r>
  <r>
    <n v="1"/>
    <x v="1"/>
    <x v="1"/>
    <n v="101327"/>
    <s v="R3"/>
    <s v="STOL RADNI"/>
    <s v="09.04"/>
    <s v="KOM"/>
    <n v="1"/>
    <x v="752"/>
    <n v="851.56"/>
    <n v="0"/>
    <n v="340.62400000000002"/>
    <x v="1"/>
  </r>
  <r>
    <n v="1"/>
    <x v="1"/>
    <x v="1"/>
    <n v="101328"/>
    <s v="R3"/>
    <s v="STOL RADNI"/>
    <s v="09.04"/>
    <s v="KOM"/>
    <n v="1"/>
    <x v="752"/>
    <n v="851.56"/>
    <n v="0"/>
    <n v="340.62400000000002"/>
    <x v="1"/>
  </r>
  <r>
    <n v="1"/>
    <x v="1"/>
    <x v="1"/>
    <n v="101329"/>
    <s v="R3"/>
    <s v="KATEDRA/STOL"/>
    <s v="09.04"/>
    <s v="KOM"/>
    <n v="1"/>
    <x v="753"/>
    <n v="1190.72"/>
    <n v="0"/>
    <n v="476.28800000000001"/>
    <x v="1"/>
  </r>
  <r>
    <n v="1"/>
    <x v="1"/>
    <x v="1"/>
    <n v="101330"/>
    <s v="R3"/>
    <s v="LADIČAR POKRETNI"/>
    <s v="09.04"/>
    <s v="KOM"/>
    <n v="1"/>
    <x v="754"/>
    <n v="1157.78"/>
    <n v="0"/>
    <n v="463.11200000000002"/>
    <x v="1"/>
  </r>
  <r>
    <n v="1"/>
    <x v="1"/>
    <x v="1"/>
    <n v="101331"/>
    <s v="R3"/>
    <s v="STOLAC LAB."/>
    <s v="09.04"/>
    <s v="KOM"/>
    <n v="1"/>
    <x v="755"/>
    <n v="1087.02"/>
    <n v="0"/>
    <n v="434.80799999999999"/>
    <x v="1"/>
  </r>
  <r>
    <n v="1"/>
    <x v="1"/>
    <x v="1"/>
    <n v="101332"/>
    <s v="R3"/>
    <s v="STOLAC LAB."/>
    <s v="09.04"/>
    <s v="KOM"/>
    <n v="1"/>
    <x v="755"/>
    <n v="1087.02"/>
    <n v="0"/>
    <n v="434.80799999999999"/>
    <x v="1"/>
  </r>
  <r>
    <n v="1"/>
    <x v="1"/>
    <x v="1"/>
    <n v="101333"/>
    <s v="R3"/>
    <s v="VRATA KOMP.ISPOD DIGESTOR"/>
    <s v="09.04"/>
    <s v="KOM"/>
    <n v="1"/>
    <x v="270"/>
    <n v="1654.32"/>
    <n v="0"/>
    <n v="661.72800000000007"/>
    <x v="1"/>
  </r>
  <r>
    <n v="1"/>
    <x v="1"/>
    <x v="1"/>
    <n v="101334"/>
    <s v="R3"/>
    <s v="PLOČA RADNA JEDNOSTRUKA"/>
    <s v="09.04"/>
    <s v="KOM"/>
    <n v="1"/>
    <x v="756"/>
    <n v="4575"/>
    <n v="0"/>
    <n v="1830"/>
    <x v="1"/>
  </r>
  <r>
    <n v="1"/>
    <x v="1"/>
    <x v="1"/>
    <n v="101335"/>
    <s v="R3"/>
    <s v="OBLOGA DRVNISKOG ELEMENTA"/>
    <s v="09.04"/>
    <s v="KOM"/>
    <n v="1"/>
    <x v="757"/>
    <n v="666.12"/>
    <n v="0"/>
    <n v="266.44800000000004"/>
    <x v="1"/>
  </r>
  <r>
    <n v="1"/>
    <x v="1"/>
    <x v="1"/>
    <n v="101336"/>
    <s v="R3"/>
    <s v="ELEMENAT NISKI S DVOSTRUK"/>
    <s v="09.04"/>
    <s v="KOM"/>
    <n v="1"/>
    <x v="758"/>
    <n v="2178.92"/>
    <n v="0"/>
    <n v="871.5680000000001"/>
    <x v="1"/>
  </r>
  <r>
    <n v="1"/>
    <x v="1"/>
    <x v="1"/>
    <n v="101337"/>
    <s v="R3"/>
    <s v="ORMARIĆ SA ŠIR. LADICAMA"/>
    <s v="09.04"/>
    <s v="KOM"/>
    <n v="1"/>
    <x v="759"/>
    <n v="2703.7"/>
    <n v="0"/>
    <n v="1081.48"/>
    <x v="1"/>
  </r>
  <r>
    <n v="1"/>
    <x v="1"/>
    <x v="1"/>
    <n v="101338"/>
    <s v="R3"/>
    <s v="ORMARIĆ DVOKRILNI"/>
    <s v="09.04"/>
    <s v="KOM"/>
    <n v="1"/>
    <x v="760"/>
    <n v="2703.72"/>
    <n v="0"/>
    <n v="1081.4880000000001"/>
    <x v="1"/>
  </r>
  <r>
    <n v="1"/>
    <x v="1"/>
    <x v="1"/>
    <n v="101339"/>
    <s v="R3"/>
    <s v="ORMARIĆ DVOKRILNI"/>
    <s v="09.04"/>
    <s v="KOM"/>
    <n v="1"/>
    <x v="761"/>
    <n v="2703.69"/>
    <n v="0"/>
    <n v="1081.4760000000001"/>
    <x v="1"/>
  </r>
  <r>
    <n v="1"/>
    <x v="1"/>
    <x v="1"/>
    <n v="101340"/>
    <s v="R3"/>
    <s v="ORMARIĆ KOMBINIRANI"/>
    <s v="09.04"/>
    <s v="KOM"/>
    <n v="1"/>
    <x v="762"/>
    <n v="5301.27"/>
    <n v="0"/>
    <n v="2120.5080000000003"/>
    <x v="1"/>
  </r>
  <r>
    <n v="1"/>
    <x v="1"/>
    <x v="1"/>
    <n v="101341"/>
    <s v="R3"/>
    <s v="ORMARIĆ JEDNOST.SA SUDOPE"/>
    <s v="09.04"/>
    <s v="KOM"/>
    <n v="1"/>
    <x v="763"/>
    <n v="8924.7800000000007"/>
    <n v="0"/>
    <n v="3569.9120000000003"/>
    <x v="1"/>
  </r>
  <r>
    <n v="1"/>
    <x v="1"/>
    <x v="1"/>
    <n v="101342"/>
    <s v="R3"/>
    <s v="ORMARIĆ DVOKRILNI"/>
    <s v="09.04"/>
    <s v="KOM"/>
    <n v="1"/>
    <x v="761"/>
    <n v="2703.69"/>
    <n v="0"/>
    <n v="1081.4760000000001"/>
    <x v="1"/>
  </r>
  <r>
    <n v="1"/>
    <x v="1"/>
    <x v="1"/>
    <n v="101343"/>
    <s v="R3"/>
    <s v="ORMARIĆ DVOKRILNI"/>
    <s v="09.04"/>
    <s v="KOM"/>
    <n v="1"/>
    <x v="761"/>
    <n v="2703.69"/>
    <n v="0"/>
    <n v="1081.4760000000001"/>
    <x v="1"/>
  </r>
  <r>
    <n v="1"/>
    <x v="1"/>
    <x v="1"/>
    <n v="101344"/>
    <s v="R3"/>
    <s v="ORMARIĆ DVOKRILNI"/>
    <s v="09.04"/>
    <s v="KOM"/>
    <n v="1"/>
    <x v="761"/>
    <n v="2703.69"/>
    <n v="0"/>
    <n v="1081.4760000000001"/>
    <x v="1"/>
  </r>
  <r>
    <n v="1"/>
    <x v="1"/>
    <x v="1"/>
    <n v="101345"/>
    <s v="R3"/>
    <s v="ORMARIĆ DVOKRILNI"/>
    <s v="09.04"/>
    <s v="KOM"/>
    <n v="1"/>
    <x v="761"/>
    <n v="2703.69"/>
    <n v="0"/>
    <n v="1081.4760000000001"/>
    <x v="1"/>
  </r>
  <r>
    <n v="1"/>
    <x v="1"/>
    <x v="1"/>
    <n v="101346"/>
    <s v="R3"/>
    <s v="ORMARIĆ DVOKRILNI"/>
    <s v="09.04"/>
    <s v="KOM"/>
    <n v="1"/>
    <x v="761"/>
    <n v="2703.69"/>
    <n v="0"/>
    <n v="1081.4760000000001"/>
    <x v="1"/>
  </r>
  <r>
    <n v="1"/>
    <x v="1"/>
    <x v="1"/>
    <n v="101347"/>
    <s v="R3"/>
    <s v="ORMARIĆ DVOKRILNI"/>
    <s v="09.04"/>
    <s v="KOM"/>
    <n v="1"/>
    <x v="761"/>
    <n v="2703.69"/>
    <n v="0"/>
    <n v="1081.4760000000001"/>
    <x v="1"/>
  </r>
  <r>
    <n v="1"/>
    <x v="1"/>
    <x v="1"/>
    <n v="101348"/>
    <s v="R3"/>
    <s v="ORMARIĆ DVOKRILNI"/>
    <s v="09.04"/>
    <s v="KOM"/>
    <n v="1"/>
    <x v="761"/>
    <n v="2703.69"/>
    <n v="0"/>
    <n v="1081.4760000000001"/>
    <x v="1"/>
  </r>
  <r>
    <n v="1"/>
    <x v="1"/>
    <x v="1"/>
    <n v="101349"/>
    <s v="R3"/>
    <s v="ORMARIĆ DVOKRILNI"/>
    <s v="09.04"/>
    <s v="KOM"/>
    <n v="1"/>
    <x v="761"/>
    <n v="2703.69"/>
    <n v="0"/>
    <n v="1081.4760000000001"/>
    <x v="1"/>
  </r>
  <r>
    <n v="1"/>
    <x v="1"/>
    <x v="1"/>
    <n v="101350"/>
    <s v="R3"/>
    <s v="ORMARIĆ DVOKRILNI"/>
    <s v="09.04"/>
    <s v="KOM"/>
    <n v="1"/>
    <x v="761"/>
    <n v="2703.69"/>
    <n v="0"/>
    <n v="1081.4760000000001"/>
    <x v="1"/>
  </r>
  <r>
    <n v="1"/>
    <x v="1"/>
    <x v="1"/>
    <n v="101351"/>
    <s v="R3"/>
    <s v="ORMARIĆ KOMBINIRANI"/>
    <s v="09.04"/>
    <s v="KOM"/>
    <n v="1"/>
    <x v="762"/>
    <n v="5301.27"/>
    <n v="0"/>
    <n v="2120.5080000000003"/>
    <x v="1"/>
  </r>
  <r>
    <n v="1"/>
    <x v="1"/>
    <x v="1"/>
    <n v="101352"/>
    <s v="R3"/>
    <s v="ORMARIĆ DVOST.SA SUDOPER."/>
    <s v="09.04"/>
    <s v="KOM"/>
    <n v="1"/>
    <x v="764"/>
    <n v="16873.57"/>
    <n v="0"/>
    <n v="6749.4279999999999"/>
    <x v="1"/>
  </r>
  <r>
    <n v="1"/>
    <x v="1"/>
    <x v="1"/>
    <n v="101353"/>
    <s v="R3"/>
    <s v="ORMAR VISOKI KOMBINIRANI"/>
    <s v="09.04"/>
    <s v="KOM"/>
    <n v="1"/>
    <x v="765"/>
    <n v="8360.66"/>
    <n v="0"/>
    <n v="3344.2640000000001"/>
    <x v="1"/>
  </r>
  <r>
    <n v="1"/>
    <x v="1"/>
    <x v="1"/>
    <n v="101354"/>
    <s v="R3"/>
    <s v="ORMAR VISOKI OTVORENI"/>
    <s v="09.04"/>
    <s v="KOM"/>
    <n v="1"/>
    <x v="766"/>
    <n v="1819.02"/>
    <n v="0"/>
    <n v="727.60800000000006"/>
    <x v="1"/>
  </r>
  <r>
    <n v="1"/>
    <x v="1"/>
    <x v="1"/>
    <n v="101358"/>
    <s v="R3"/>
    <s v="STOLAC KONFER."/>
    <s v="08.04"/>
    <s v="KOM"/>
    <n v="1"/>
    <x v="750"/>
    <n v="274.5"/>
    <n v="0"/>
    <n v="109.80000000000001"/>
    <x v="1"/>
  </r>
  <r>
    <n v="1"/>
    <x v="1"/>
    <x v="1"/>
    <n v="101369"/>
    <s v="R3"/>
    <s v="STOLAC UREDSKI TIMO"/>
    <s v="04.13"/>
    <s v="KOM"/>
    <n v="1"/>
    <x v="724"/>
    <n v="136.97999999999999"/>
    <n v="161.86000000000001"/>
    <n v="161.86000000000001"/>
    <x v="0"/>
  </r>
  <r>
    <n v="1"/>
    <x v="1"/>
    <x v="1"/>
    <n v="101477"/>
    <s v="R3"/>
    <s v="POLUFOTELJA DRVENI RUKOH."/>
    <s v="01.97"/>
    <s v="KOM"/>
    <n v="1"/>
    <x v="529"/>
    <n v="452.19"/>
    <n v="0"/>
    <n v="180.876"/>
    <x v="1"/>
  </r>
  <r>
    <n v="1"/>
    <x v="1"/>
    <x v="1"/>
    <n v="101478"/>
    <s v="R3"/>
    <s v="STOLAC UREDSKI KOŽNI"/>
    <s v="04.09"/>
    <s v="KOM"/>
    <n v="1"/>
    <x v="767"/>
    <n v="1448.93"/>
    <n v="63.02"/>
    <n v="604.78000000000009"/>
    <x v="1"/>
  </r>
  <r>
    <n v="1"/>
    <x v="1"/>
    <x v="1"/>
    <n v="101479"/>
    <s v="R3"/>
    <s v="VJEŠALICA GIR 1704*"/>
    <n v="12.02"/>
    <s v="KOM"/>
    <n v="1"/>
    <x v="768"/>
    <n v="285.48"/>
    <n v="0"/>
    <n v="114.19200000000001"/>
    <x v="1"/>
  </r>
  <r>
    <n v="1"/>
    <x v="1"/>
    <x v="1"/>
    <n v="101480"/>
    <s v="R3"/>
    <s v="STOL DAKTILO PRAVOKUTNI"/>
    <n v="11.13"/>
    <s v="KOM"/>
    <n v="1"/>
    <x v="769"/>
    <n v="179.6"/>
    <n v="286.39999999999998"/>
    <n v="286.39999999999998"/>
    <x v="0"/>
  </r>
  <r>
    <n v="1"/>
    <x v="1"/>
    <x v="1"/>
    <n v="101481"/>
    <s v="R3"/>
    <s v="KONF.DODATAK ZA STOL"/>
    <n v="11.13"/>
    <s v="KOM"/>
    <n v="1"/>
    <x v="770"/>
    <n v="94.41"/>
    <n v="150.59"/>
    <n v="150.59"/>
    <x v="0"/>
  </r>
  <r>
    <n v="1"/>
    <x v="1"/>
    <x v="1"/>
    <n v="101482"/>
    <s v="R3"/>
    <s v="STOL RADNI S DRV.NOGAMA"/>
    <n v="11.13"/>
    <s v="KOM"/>
    <n v="1"/>
    <x v="771"/>
    <n v="309.10000000000002"/>
    <n v="492.9"/>
    <n v="492.9"/>
    <x v="0"/>
  </r>
  <r>
    <n v="1"/>
    <x v="1"/>
    <x v="1"/>
    <n v="101483"/>
    <s v="R3"/>
    <s v="POKRETNA KAZETA S LADICAM"/>
    <n v="11.13"/>
    <s v="KOM"/>
    <n v="1"/>
    <x v="772"/>
    <n v="302.17"/>
    <n v="481.83"/>
    <n v="481.83"/>
    <x v="0"/>
  </r>
  <r>
    <n v="1"/>
    <x v="1"/>
    <x v="1"/>
    <n v="101486"/>
    <s v="R3"/>
    <s v="ORMAR STAKLE. VRATA/PROC."/>
    <s v="01.97"/>
    <s v="KOM"/>
    <n v="1"/>
    <x v="730"/>
    <n v="1132.67"/>
    <n v="0"/>
    <n v="453.06800000000004"/>
    <x v="1"/>
  </r>
  <r>
    <n v="1"/>
    <x v="1"/>
    <x v="1"/>
    <n v="101487"/>
    <s v="R3"/>
    <s v="ORMAR STAKLENA VRATA/PROC"/>
    <s v="01.97"/>
    <s v="KOM"/>
    <n v="1"/>
    <x v="730"/>
    <n v="1132.67"/>
    <n v="0"/>
    <n v="453.06800000000004"/>
    <x v="1"/>
  </r>
  <r>
    <n v="1"/>
    <x v="1"/>
    <x v="1"/>
    <n v="101488"/>
    <s v="R3"/>
    <s v="ORMAR VITRINA/PROC."/>
    <s v="01.97"/>
    <s v="KOM"/>
    <n v="1"/>
    <x v="702"/>
    <n v="474.44"/>
    <n v="0"/>
    <n v="189.77600000000001"/>
    <x v="1"/>
  </r>
  <r>
    <n v="1"/>
    <x v="1"/>
    <x v="1"/>
    <n v="101489"/>
    <s v="R3"/>
    <s v="STOLAC KONFERENCIJSKI"/>
    <s v="04.09"/>
    <s v="KOM"/>
    <n v="1"/>
    <x v="581"/>
    <n v="217.12"/>
    <n v="9.41"/>
    <n v="90.612000000000009"/>
    <x v="1"/>
  </r>
  <r>
    <n v="1"/>
    <x v="1"/>
    <x v="1"/>
    <n v="101490"/>
    <s v="R3"/>
    <s v="STOLAC UREDSKI"/>
    <s v="04.14"/>
    <s v="KOM"/>
    <n v="1"/>
    <x v="681"/>
    <n v="245.04"/>
    <n v="490.07"/>
    <n v="490.07"/>
    <x v="0"/>
  </r>
  <r>
    <n v="1"/>
    <x v="1"/>
    <x v="1"/>
    <n v="101491"/>
    <s v="R3"/>
    <s v="ORMAR S POLICAMA OTVORENI"/>
    <s v="01.97"/>
    <s v="KOM"/>
    <n v="1"/>
    <x v="773"/>
    <n v="849.51"/>
    <n v="0"/>
    <n v="339.80400000000003"/>
    <x v="1"/>
  </r>
  <r>
    <n v="1"/>
    <x v="1"/>
    <x v="1"/>
    <n v="101492"/>
    <s v="R3"/>
    <s v="ORMAR S POLICAMA"/>
    <s v="01.97"/>
    <s v="KOM"/>
    <n v="1"/>
    <x v="774"/>
    <n v="910.64"/>
    <n v="0"/>
    <n v="364.25600000000003"/>
    <x v="1"/>
  </r>
  <r>
    <n v="1"/>
    <x v="1"/>
    <x v="1"/>
    <n v="101493"/>
    <s v="R3"/>
    <s v="ORMAR S POLICAMA OTVORENI"/>
    <s v="01.97"/>
    <s v="KOM"/>
    <n v="1"/>
    <x v="702"/>
    <n v="474.44"/>
    <n v="0"/>
    <n v="189.77600000000001"/>
    <x v="1"/>
  </r>
  <r>
    <n v="1"/>
    <x v="1"/>
    <x v="1"/>
    <n v="101494"/>
    <s v="R3"/>
    <s v="ORMAR S POLICAMA OTVORENI"/>
    <s v="01.97"/>
    <s v="KOM"/>
    <n v="1"/>
    <x v="557"/>
    <n v="474.43"/>
    <n v="0"/>
    <n v="189.77200000000002"/>
    <x v="1"/>
  </r>
  <r>
    <n v="1"/>
    <x v="1"/>
    <x v="1"/>
    <n v="101495"/>
    <s v="R3"/>
    <s v="ORMAR S POLICAMA OTVORENI"/>
    <s v="01.97"/>
    <s v="KOM"/>
    <n v="1"/>
    <x v="557"/>
    <n v="474.43"/>
    <n v="0"/>
    <n v="189.77200000000002"/>
    <x v="1"/>
  </r>
  <r>
    <n v="1"/>
    <x v="1"/>
    <x v="1"/>
    <n v="101496"/>
    <s v="R3"/>
    <s v="ORMAR S POLICAMA OTVORENI"/>
    <s v="01.97"/>
    <s v="KOM"/>
    <n v="1"/>
    <x v="557"/>
    <n v="474.43"/>
    <n v="0"/>
    <n v="189.77200000000002"/>
    <x v="1"/>
  </r>
  <r>
    <n v="1"/>
    <x v="1"/>
    <x v="1"/>
    <n v="101497"/>
    <s v="R3"/>
    <s v="ORMAR S POLICAMA OTVORENI"/>
    <s v="01.97"/>
    <s v="KOM"/>
    <n v="1"/>
    <x v="557"/>
    <n v="474.43"/>
    <n v="0"/>
    <n v="189.77200000000002"/>
    <x v="1"/>
  </r>
  <r>
    <n v="1"/>
    <x v="1"/>
    <x v="1"/>
    <n v="101498"/>
    <s v="R3"/>
    <s v="ORMAR S POLICAMA OTVORENI"/>
    <s v="01.97"/>
    <s v="KOM"/>
    <n v="1"/>
    <x v="557"/>
    <n v="474.43"/>
    <n v="0"/>
    <n v="189.77200000000002"/>
    <x v="1"/>
  </r>
  <r>
    <n v="1"/>
    <x v="1"/>
    <x v="1"/>
    <n v="101499"/>
    <s v="R3"/>
    <s v="ORMAR GARDEROBNI DVOKRIL"/>
    <s v="01.97"/>
    <s v="KOM"/>
    <n v="1"/>
    <x v="557"/>
    <n v="474.43"/>
    <n v="0"/>
    <n v="189.77200000000002"/>
    <x v="1"/>
  </r>
  <r>
    <n v="1"/>
    <x v="1"/>
    <x v="1"/>
    <n v="101500"/>
    <s v="R3"/>
    <s v="ORMAR NISKI S DRV.VRATIMA"/>
    <s v="05.06"/>
    <s v="KOM"/>
    <n v="1"/>
    <x v="775"/>
    <n v="2785.99"/>
    <n v="0"/>
    <n v="1114.396"/>
    <x v="1"/>
  </r>
  <r>
    <n v="1"/>
    <x v="1"/>
    <x v="1"/>
    <n v="101501"/>
    <s v="R3"/>
    <s v="FOTELJA UREDSKA SONATA"/>
    <s v="05.06"/>
    <s v="KOM"/>
    <n v="1"/>
    <x v="776"/>
    <n v="1839.15"/>
    <n v="0"/>
    <n v="735.66000000000008"/>
    <x v="1"/>
  </r>
  <r>
    <n v="1"/>
    <x v="1"/>
    <x v="1"/>
    <n v="101502"/>
    <s v="R3"/>
    <s v="STOL RADNI L.200"/>
    <s v="05.06"/>
    <s v="KOM"/>
    <n v="1"/>
    <x v="777"/>
    <n v="2415.5300000000002"/>
    <n v="0"/>
    <n v="966.2120000000001"/>
    <x v="1"/>
  </r>
  <r>
    <n v="1"/>
    <x v="1"/>
    <x v="1"/>
    <n v="101503"/>
    <s v="R3"/>
    <s v="STOL KONF.DODATAK"/>
    <s v="05.06"/>
    <s v="KOM"/>
    <n v="1"/>
    <x v="778"/>
    <n v="2181.56"/>
    <n v="0"/>
    <n v="872.62400000000002"/>
    <x v="1"/>
  </r>
  <r>
    <n v="1"/>
    <x v="1"/>
    <x v="1"/>
    <n v="101504"/>
    <s v="R3"/>
    <s v="STOL POLUKRUŽNI DODATAK"/>
    <s v="05.06"/>
    <s v="KOM"/>
    <n v="1"/>
    <x v="779"/>
    <n v="1462.25"/>
    <n v="0"/>
    <n v="584.9"/>
    <x v="1"/>
  </r>
  <r>
    <n v="1"/>
    <x v="1"/>
    <x v="1"/>
    <n v="101505"/>
    <s v="R3"/>
    <s v="POKRETNA KAZETA"/>
    <s v="05.06"/>
    <s v="KOM"/>
    <n v="1"/>
    <x v="780"/>
    <n v="1185.25"/>
    <n v="0"/>
    <n v="474.1"/>
    <x v="1"/>
  </r>
  <r>
    <n v="1"/>
    <x v="1"/>
    <x v="1"/>
    <n v="101506"/>
    <s v="R3"/>
    <s v="POKRETNA KAZETA"/>
    <s v="05.06"/>
    <s v="KOM"/>
    <n v="1"/>
    <x v="780"/>
    <n v="1185.25"/>
    <n v="0"/>
    <n v="474.1"/>
    <x v="1"/>
  </r>
  <r>
    <n v="1"/>
    <x v="1"/>
    <x v="1"/>
    <n v="101507"/>
    <s v="R3"/>
    <s v="STOLAC KONFEREN."/>
    <s v="05.06"/>
    <s v="KOM"/>
    <n v="1"/>
    <x v="781"/>
    <n v="283.27999999999997"/>
    <n v="0"/>
    <n v="113.312"/>
    <x v="1"/>
  </r>
  <r>
    <n v="1"/>
    <x v="1"/>
    <x v="1"/>
    <n v="101508"/>
    <s v="R3"/>
    <s v="STOLAC KONFEREN."/>
    <s v="05.06"/>
    <s v="KOM"/>
    <n v="1"/>
    <x v="781"/>
    <n v="283.27999999999997"/>
    <n v="0"/>
    <n v="113.312"/>
    <x v="1"/>
  </r>
  <r>
    <n v="1"/>
    <x v="1"/>
    <x v="1"/>
    <n v="101512"/>
    <s v="R3"/>
    <s v="ORMAR SA KLIZNIM VRATIMA"/>
    <s v="01.97"/>
    <s v="KOM"/>
    <n v="1"/>
    <x v="557"/>
    <n v="474.43"/>
    <n v="0"/>
    <n v="189.77200000000002"/>
    <x v="1"/>
  </r>
  <r>
    <n v="1"/>
    <x v="1"/>
    <x v="1"/>
    <n v="101513"/>
    <s v="R3"/>
    <s v="ORMAR SA KLIZNIM VRATIMA"/>
    <s v="01.97"/>
    <s v="KOM"/>
    <n v="1"/>
    <x v="557"/>
    <n v="474.43"/>
    <n v="0"/>
    <n v="189.77200000000002"/>
    <x v="1"/>
  </r>
  <r>
    <n v="1"/>
    <x v="1"/>
    <x v="1"/>
    <n v="101514"/>
    <s v="R3"/>
    <s v="ORMAR SA KLIZNIM VRATIMA"/>
    <s v="01.97"/>
    <s v="KOM"/>
    <n v="1"/>
    <x v="509"/>
    <n v="1130.46"/>
    <n v="0"/>
    <n v="452.18400000000003"/>
    <x v="1"/>
  </r>
  <r>
    <n v="1"/>
    <x v="1"/>
    <x v="1"/>
    <n v="101518"/>
    <s v="R3"/>
    <s v="ORMAR ZA KNJIGE STAK.VRAT"/>
    <s v="01.97"/>
    <s v="KOM"/>
    <n v="1"/>
    <x v="782"/>
    <n v="2355.15"/>
    <n v="0"/>
    <n v="942.06000000000006"/>
    <x v="1"/>
  </r>
  <r>
    <n v="1"/>
    <x v="1"/>
    <x v="1"/>
    <n v="101519"/>
    <s v="R3"/>
    <s v="VJEŠALICA SAMOSTOJEĆA"/>
    <s v="04.04"/>
    <s v="KOM"/>
    <n v="1"/>
    <x v="783"/>
    <n v="405.43"/>
    <n v="0"/>
    <n v="162.17200000000003"/>
    <x v="1"/>
  </r>
  <r>
    <n v="1"/>
    <x v="1"/>
    <x v="1"/>
    <n v="101521"/>
    <s v="R3"/>
    <s v="STOL ZA RAČUNA.130x60x78"/>
    <s v="04.01"/>
    <s v="KOM"/>
    <n v="1"/>
    <x v="784"/>
    <n v="868.01"/>
    <n v="0"/>
    <n v="347.20400000000001"/>
    <x v="1"/>
  </r>
  <r>
    <n v="1"/>
    <x v="1"/>
    <x v="1"/>
    <n v="101523"/>
    <s v="R3"/>
    <s v="STOLICA OBIČNA"/>
    <s v="01.97"/>
    <s v="KOM"/>
    <n v="1"/>
    <x v="703"/>
    <n v="226.31"/>
    <n v="0"/>
    <n v="90.524000000000001"/>
    <x v="1"/>
  </r>
  <r>
    <n v="1"/>
    <x v="1"/>
    <x v="1"/>
    <n v="101524"/>
    <s v="R3"/>
    <s v="ORMARIĆ S LADICAMA"/>
    <s v="01.97"/>
    <s v="KOM"/>
    <n v="1"/>
    <x v="563"/>
    <n v="396.36"/>
    <n v="0"/>
    <n v="158.54400000000001"/>
    <x v="1"/>
  </r>
  <r>
    <n v="1"/>
    <x v="1"/>
    <x v="1"/>
    <n v="101525"/>
    <s v="R3"/>
    <s v="ORMARIĆ DVOKRILNI/PROC."/>
    <s v="01.97"/>
    <s v="KOM"/>
    <n v="1"/>
    <x v="557"/>
    <n v="474.43"/>
    <n v="0"/>
    <n v="189.77200000000002"/>
    <x v="1"/>
  </r>
  <r>
    <n v="1"/>
    <x v="1"/>
    <x v="1"/>
    <n v="101526"/>
    <s v="R3"/>
    <s v="ORMARIĆ DVOKRILNI/PROC."/>
    <s v="01.97"/>
    <s v="KOM"/>
    <n v="1"/>
    <x v="557"/>
    <n v="474.43"/>
    <n v="0"/>
    <n v="189.77200000000002"/>
    <x v="1"/>
  </r>
  <r>
    <n v="1"/>
    <x v="1"/>
    <x v="1"/>
    <n v="101527"/>
    <s v="R3"/>
    <s v="ORMARIĆ S POLICAMA/PROC."/>
    <s v="01.97"/>
    <s v="KOM"/>
    <n v="1"/>
    <x v="555"/>
    <n v="847.91"/>
    <n v="0"/>
    <n v="339.16399999999999"/>
    <x v="1"/>
  </r>
  <r>
    <n v="1"/>
    <x v="1"/>
    <x v="1"/>
    <n v="101528"/>
    <s v="R3"/>
    <s v="ORMARIĆ S POLICAMA/PROC."/>
    <s v="01.97"/>
    <s v="KOM"/>
    <n v="1"/>
    <x v="557"/>
    <n v="474.43"/>
    <n v="0"/>
    <n v="189.77200000000002"/>
    <x v="1"/>
  </r>
  <r>
    <n v="1"/>
    <x v="1"/>
    <x v="1"/>
    <n v="101530"/>
    <s v="R3"/>
    <s v="STOLAC KONFERENCIJSKI"/>
    <s v="04.09"/>
    <s v="KOM"/>
    <n v="1"/>
    <x v="581"/>
    <n v="217.12"/>
    <n v="9.41"/>
    <n v="90.612000000000009"/>
    <x v="1"/>
  </r>
  <r>
    <n v="1"/>
    <x v="1"/>
    <x v="1"/>
    <n v="101531"/>
    <s v="R3"/>
    <s v="STOLAC KONFERENCIJSKI"/>
    <s v="04.09"/>
    <s v="KOM"/>
    <n v="1"/>
    <x v="581"/>
    <n v="217.12"/>
    <n v="9.41"/>
    <n v="90.612000000000009"/>
    <x v="1"/>
  </r>
  <r>
    <n v="1"/>
    <x v="1"/>
    <x v="1"/>
    <n v="101532"/>
    <s v="R3"/>
    <s v="STOLAC KONFERENCIJSKI"/>
    <s v="04.09"/>
    <s v="KOM"/>
    <n v="1"/>
    <x v="581"/>
    <n v="217.12"/>
    <n v="9.41"/>
    <n v="90.612000000000009"/>
    <x v="1"/>
  </r>
  <r>
    <n v="1"/>
    <x v="1"/>
    <x v="1"/>
    <n v="101533"/>
    <s v="R3"/>
    <s v="STOLAC KONFERENCIJSKI"/>
    <s v="04.09"/>
    <s v="KOM"/>
    <n v="1"/>
    <x v="581"/>
    <n v="217.12"/>
    <n v="9.41"/>
    <n v="90.612000000000009"/>
    <x v="1"/>
  </r>
  <r>
    <n v="1"/>
    <x v="1"/>
    <x v="1"/>
    <n v="101534"/>
    <s v="R3"/>
    <s v="STOLAC KONFERENCIJSKI"/>
    <s v="04.09"/>
    <s v="KOM"/>
    <n v="1"/>
    <x v="581"/>
    <n v="217.12"/>
    <n v="9.41"/>
    <n v="90.612000000000009"/>
    <x v="1"/>
  </r>
  <r>
    <n v="1"/>
    <x v="1"/>
    <x v="1"/>
    <n v="101535"/>
    <s v="R3"/>
    <s v="STOLAC KONFERENCIJSKI"/>
    <s v="04.09"/>
    <s v="KOM"/>
    <n v="1"/>
    <x v="581"/>
    <n v="217.12"/>
    <n v="9.41"/>
    <n v="90.612000000000009"/>
    <x v="1"/>
  </r>
  <r>
    <n v="1"/>
    <x v="1"/>
    <x v="1"/>
    <n v="101536"/>
    <s v="R3"/>
    <s v="STOLAC KONFERENCIJSKI"/>
    <s v="04.09"/>
    <s v="KOM"/>
    <n v="1"/>
    <x v="581"/>
    <n v="217.12"/>
    <n v="9.41"/>
    <n v="90.612000000000009"/>
    <x v="1"/>
  </r>
  <r>
    <n v="1"/>
    <x v="1"/>
    <x v="1"/>
    <n v="101537"/>
    <s v="R3"/>
    <s v="STOLAC KONFERENCIJSKI"/>
    <s v="04.09"/>
    <s v="KOM"/>
    <n v="1"/>
    <x v="581"/>
    <n v="217.12"/>
    <n v="9.41"/>
    <n v="90.612000000000009"/>
    <x v="1"/>
  </r>
  <r>
    <n v="1"/>
    <x v="1"/>
    <x v="1"/>
    <n v="101538"/>
    <s v="R3"/>
    <s v="STOLAC KONFERENCIJSKI"/>
    <s v="04.09"/>
    <s v="KOM"/>
    <n v="1"/>
    <x v="581"/>
    <n v="217.12"/>
    <n v="9.41"/>
    <n v="90.612000000000009"/>
    <x v="1"/>
  </r>
  <r>
    <n v="1"/>
    <x v="1"/>
    <x v="1"/>
    <n v="101549"/>
    <s v="R3"/>
    <s v="TABURE-CRNA KOŽA"/>
    <n v="12.13"/>
    <s v="KOM"/>
    <n v="1"/>
    <x v="785"/>
    <n v="67.5"/>
    <n v="112.49"/>
    <n v="112.49"/>
    <x v="0"/>
  </r>
  <r>
    <n v="1"/>
    <x v="1"/>
    <x v="1"/>
    <n v="101550"/>
    <s v="R3"/>
    <s v="TABURE-CRNA KOŽA"/>
    <n v="12.13"/>
    <s v="KOM"/>
    <n v="1"/>
    <x v="785"/>
    <n v="67.5"/>
    <n v="112.49"/>
    <n v="112.49"/>
    <x v="0"/>
  </r>
  <r>
    <n v="1"/>
    <x v="1"/>
    <x v="1"/>
    <n v="101551"/>
    <s v="R3"/>
    <s v="TABURE-CRNA KOŽA"/>
    <n v="12.13"/>
    <s v="KOM"/>
    <n v="1"/>
    <x v="785"/>
    <n v="67.5"/>
    <n v="112.49"/>
    <n v="112.49"/>
    <x v="0"/>
  </r>
  <r>
    <n v="1"/>
    <x v="1"/>
    <x v="1"/>
    <n v="101552"/>
    <s v="R3"/>
    <s v="STOL CRNI NISKI"/>
    <n v="12.13"/>
    <s v="KOM"/>
    <n v="1"/>
    <x v="398"/>
    <n v="168.75"/>
    <n v="281.24"/>
    <n v="281.24"/>
    <x v="0"/>
  </r>
  <r>
    <n v="1"/>
    <x v="1"/>
    <x v="1"/>
    <n v="101553"/>
    <s v="R3"/>
    <s v="GARNITURA SJEDEĆA CRNA"/>
    <n v="12.13"/>
    <s v="KOM"/>
    <n v="1"/>
    <x v="786"/>
    <n v="506.25"/>
    <n v="843.74"/>
    <n v="843.74"/>
    <x v="0"/>
  </r>
  <r>
    <n v="1"/>
    <x v="1"/>
    <x v="1"/>
    <n v="101556"/>
    <s v="R3"/>
    <s v="ORMAR ZA POŠTU"/>
    <s v="05.08"/>
    <s v="KOM"/>
    <n v="1"/>
    <x v="787"/>
    <n v="2732.8"/>
    <n v="0"/>
    <n v="1093.1200000000001"/>
    <x v="1"/>
  </r>
  <r>
    <n v="1"/>
    <x v="1"/>
    <x v="1"/>
    <n v="101558"/>
    <s v="R3"/>
    <s v="VJEŠALICA GIR 1704*"/>
    <n v="12.02"/>
    <s v="KOM"/>
    <n v="1"/>
    <x v="768"/>
    <n v="285.48"/>
    <n v="0"/>
    <n v="114.19200000000001"/>
    <x v="1"/>
  </r>
  <r>
    <n v="1"/>
    <x v="1"/>
    <x v="1"/>
    <n v="101559"/>
    <s v="R3"/>
    <s v="ORMAR S KLIZNIM VRATIMA"/>
    <s v="01.97"/>
    <s v="KOM"/>
    <n v="1"/>
    <x v="788"/>
    <n v="2279.86"/>
    <n v="0"/>
    <n v="911.94400000000007"/>
    <x v="1"/>
  </r>
  <r>
    <n v="1"/>
    <x v="1"/>
    <x v="1"/>
    <n v="101560"/>
    <s v="R3"/>
    <s v="ORMAR S KLIZNIM VRATIMA"/>
    <s v="01.97"/>
    <s v="KOM"/>
    <n v="1"/>
    <x v="789"/>
    <n v="2523.86"/>
    <n v="0"/>
    <n v="1009.5440000000001"/>
    <x v="1"/>
  </r>
  <r>
    <n v="1"/>
    <x v="1"/>
    <x v="1"/>
    <n v="101561"/>
    <s v="R3"/>
    <s v="ORMAR S KLIZNIM VRATIMA"/>
    <s v="01.97"/>
    <s v="KOM"/>
    <n v="1"/>
    <x v="790"/>
    <n v="2279.85"/>
    <n v="0"/>
    <n v="911.94"/>
    <x v="1"/>
  </r>
  <r>
    <n v="1"/>
    <x v="1"/>
    <x v="1"/>
    <n v="101562"/>
    <s v="R3"/>
    <s v="ORMAR S KLIZNIM VRATIMA"/>
    <s v="01.97"/>
    <s v="KOM"/>
    <n v="1"/>
    <x v="791"/>
    <n v="2523.85"/>
    <n v="0"/>
    <n v="1009.54"/>
    <x v="1"/>
  </r>
  <r>
    <n v="1"/>
    <x v="1"/>
    <x v="1"/>
    <n v="101569"/>
    <s v="R3"/>
    <s v="ORMARIĆ-JAVOR"/>
    <s v="02.03"/>
    <s v="KOM"/>
    <n v="1"/>
    <x v="792"/>
    <n v="988.2"/>
    <n v="0"/>
    <n v="395.28000000000003"/>
    <x v="1"/>
  </r>
  <r>
    <n v="1"/>
    <x v="1"/>
    <x v="1"/>
    <n v="101570"/>
    <s v="R3"/>
    <s v="KUH.ELEMENTI GORNJI 2 KOM"/>
    <s v="02.03"/>
    <s v="KOM"/>
    <n v="1"/>
    <x v="793"/>
    <n v="1758.25"/>
    <n v="0"/>
    <n v="703.30000000000007"/>
    <x v="1"/>
  </r>
  <r>
    <n v="1"/>
    <x v="1"/>
    <x v="1"/>
    <n v="101571"/>
    <s v="R3"/>
    <s v="SUDOPER K.K.DIVA+KUH.ELEM"/>
    <s v="02.03"/>
    <s v="KOM"/>
    <n v="1"/>
    <x v="794"/>
    <n v="4191.54"/>
    <n v="0"/>
    <n v="1676.616"/>
    <x v="1"/>
  </r>
  <r>
    <n v="1"/>
    <x v="1"/>
    <x v="1"/>
    <n v="101572"/>
    <s v="R3"/>
    <s v="ORMAR VITRINA/PROC."/>
    <s v="01.97"/>
    <s v="KOM"/>
    <n v="1"/>
    <x v="702"/>
    <n v="474.44"/>
    <n v="0"/>
    <n v="189.77600000000001"/>
    <x v="1"/>
  </r>
  <r>
    <n v="1"/>
    <x v="1"/>
    <x v="1"/>
    <n v="101584"/>
    <s v="R3"/>
    <s v="STOL PISAČI KAMNIK/PROC."/>
    <s v="01.97"/>
    <s v="KOM"/>
    <n v="1"/>
    <x v="550"/>
    <n v="1639.12"/>
    <n v="0"/>
    <n v="655.64800000000002"/>
    <x v="1"/>
  </r>
  <r>
    <n v="1"/>
    <x v="1"/>
    <x v="1"/>
    <n v="101585"/>
    <s v="R3"/>
    <s v="STOL KONFERENCIJSKI"/>
    <s v="01.97"/>
    <s v="KOM"/>
    <n v="1"/>
    <x v="795"/>
    <n v="2826.14"/>
    <n v="0"/>
    <n v="1130.4559999999999"/>
    <x v="1"/>
  </r>
  <r>
    <n v="1"/>
    <x v="1"/>
    <x v="1"/>
    <n v="101586"/>
    <s v="R3"/>
    <s v="ORMAR ZA KEMIKALIJE/PROC."/>
    <s v="01.97"/>
    <s v="KOM"/>
    <n v="1"/>
    <x v="745"/>
    <n v="6782.61"/>
    <n v="0"/>
    <n v="2713.0439999999999"/>
    <x v="1"/>
  </r>
  <r>
    <n v="1"/>
    <x v="1"/>
    <x v="1"/>
    <n v="101587"/>
    <s v="R3"/>
    <s v="STOLICA DRVENA"/>
    <s v="01.97"/>
    <s v="KOM"/>
    <n v="1"/>
    <x v="796"/>
    <n v="114.65"/>
    <n v="0"/>
    <n v="45.860000000000007"/>
    <x v="1"/>
  </r>
  <r>
    <n v="1"/>
    <x v="1"/>
    <x v="1"/>
    <n v="101588"/>
    <s v="R3"/>
    <s v="STOLICA DRVENA"/>
    <s v="01.97"/>
    <s v="KOM"/>
    <n v="1"/>
    <x v="796"/>
    <n v="114.65"/>
    <n v="0"/>
    <n v="45.860000000000007"/>
    <x v="1"/>
  </r>
  <r>
    <n v="1"/>
    <x v="1"/>
    <x v="1"/>
    <n v="101589"/>
    <s v="R3"/>
    <s v="STOLICA DRVENA"/>
    <s v="01.97"/>
    <s v="KOM"/>
    <n v="1"/>
    <x v="796"/>
    <n v="114.65"/>
    <n v="0"/>
    <n v="45.860000000000007"/>
    <x v="1"/>
  </r>
  <r>
    <n v="1"/>
    <x v="1"/>
    <x v="1"/>
    <n v="101590"/>
    <s v="R3"/>
    <s v="STOLICA DRVENA"/>
    <s v="01.97"/>
    <s v="KOM"/>
    <n v="1"/>
    <x v="796"/>
    <n v="114.65"/>
    <n v="0"/>
    <n v="45.860000000000007"/>
    <x v="1"/>
  </r>
  <r>
    <n v="1"/>
    <x v="1"/>
    <x v="1"/>
    <n v="101591"/>
    <s v="R3"/>
    <s v="STOLICA NA VIJAK"/>
    <s v="01.97"/>
    <s v="KOM"/>
    <n v="1"/>
    <x v="797"/>
    <n v="659.41"/>
    <n v="0"/>
    <n v="263.76400000000001"/>
    <x v="1"/>
  </r>
  <r>
    <n v="1"/>
    <x v="1"/>
    <x v="1"/>
    <n v="101592"/>
    <s v="R3"/>
    <s v="STOLICA NA VIJAK"/>
    <s v="01.97"/>
    <s v="KOM"/>
    <n v="1"/>
    <x v="797"/>
    <n v="659.41"/>
    <n v="0"/>
    <n v="263.76400000000001"/>
    <x v="1"/>
  </r>
  <r>
    <n v="1"/>
    <x v="1"/>
    <x v="1"/>
    <n v="101595"/>
    <s v="R3"/>
    <s v="STOL RADNI"/>
    <s v="01.97"/>
    <s v="KOM"/>
    <n v="1"/>
    <x v="523"/>
    <n v="2181.87"/>
    <n v="0"/>
    <n v="872.74800000000005"/>
    <x v="1"/>
  </r>
  <r>
    <n v="1"/>
    <x v="1"/>
    <x v="1"/>
    <n v="101596"/>
    <s v="R3"/>
    <s v="STOL RADNI"/>
    <s v="01.97"/>
    <s v="KOM"/>
    <n v="1"/>
    <x v="523"/>
    <n v="2181.87"/>
    <n v="0"/>
    <n v="872.74800000000005"/>
    <x v="1"/>
  </r>
  <r>
    <n v="1"/>
    <x v="1"/>
    <x v="1"/>
    <n v="101597"/>
    <s v="R3"/>
    <s v="STOL RADNI"/>
    <s v="01.97"/>
    <s v="KOM"/>
    <n v="1"/>
    <x v="523"/>
    <n v="2181.87"/>
    <n v="0"/>
    <n v="872.74800000000005"/>
    <x v="1"/>
  </r>
  <r>
    <n v="1"/>
    <x v="1"/>
    <x v="1"/>
    <n v="101598"/>
    <s v="R3"/>
    <s v="STOL RADNI"/>
    <s v="01.97"/>
    <s v="KOM"/>
    <n v="1"/>
    <x v="523"/>
    <n v="2181.87"/>
    <n v="0"/>
    <n v="872.74800000000005"/>
    <x v="1"/>
  </r>
  <r>
    <n v="1"/>
    <x v="1"/>
    <x v="1"/>
    <n v="101609"/>
    <s v="R3"/>
    <s v="SUDOPER TRODJ./PROC."/>
    <s v="01.97"/>
    <s v="KOM"/>
    <n v="1"/>
    <x v="798"/>
    <n v="500"/>
    <n v="0"/>
    <n v="200"/>
    <x v="1"/>
  </r>
  <r>
    <n v="1"/>
    <x v="1"/>
    <x v="1"/>
    <n v="101613"/>
    <s v="R3"/>
    <s v="STOLAC ASCONA"/>
    <n v="10.02"/>
    <s v="KOM"/>
    <n v="1"/>
    <x v="573"/>
    <n v="109.8"/>
    <n v="0"/>
    <n v="43.92"/>
    <x v="1"/>
  </r>
  <r>
    <n v="1"/>
    <x v="1"/>
    <x v="1"/>
    <n v="101614"/>
    <s v="R3"/>
    <s v="STOLAC ASCONA"/>
    <n v="10.02"/>
    <s v="KOM"/>
    <n v="1"/>
    <x v="573"/>
    <n v="109.8"/>
    <n v="0"/>
    <n v="43.92"/>
    <x v="1"/>
  </r>
  <r>
    <n v="1"/>
    <x v="1"/>
    <x v="1"/>
    <n v="101615"/>
    <s v="R3"/>
    <s v="STOLAC ASCONA"/>
    <n v="10.02"/>
    <s v="KOM"/>
    <n v="1"/>
    <x v="573"/>
    <n v="109.8"/>
    <n v="0"/>
    <n v="43.92"/>
    <x v="1"/>
  </r>
  <r>
    <n v="1"/>
    <x v="1"/>
    <x v="1"/>
    <n v="101616"/>
    <s v="R3"/>
    <s v="ORMARIĆ POMIČNI IPO 4"/>
    <s v="05.07"/>
    <s v="KOM"/>
    <n v="1"/>
    <x v="799"/>
    <n v="1439.6"/>
    <n v="0"/>
    <n v="575.84"/>
    <x v="1"/>
  </r>
  <r>
    <n v="1"/>
    <x v="1"/>
    <x v="1"/>
    <n v="101617"/>
    <s v="R3"/>
    <s v="STOL KLUB 90x90x60"/>
    <s v="06.07"/>
    <s v="KOM"/>
    <n v="1"/>
    <x v="800"/>
    <n v="2379"/>
    <n v="0"/>
    <n v="951.6"/>
    <x v="1"/>
  </r>
  <r>
    <n v="1"/>
    <x v="1"/>
    <x v="1"/>
    <n v="101618"/>
    <s v="R3"/>
    <s v="FOTELJA TARA"/>
    <s v="05.07"/>
    <s v="KOM"/>
    <n v="1"/>
    <x v="801"/>
    <n v="764.94"/>
    <n v="0"/>
    <n v="305.97600000000006"/>
    <x v="1"/>
  </r>
  <r>
    <n v="1"/>
    <x v="1"/>
    <x v="1"/>
    <n v="101619"/>
    <s v="R3"/>
    <s v="FOTELJA TARA"/>
    <s v="05.07"/>
    <s v="KOM"/>
    <n v="1"/>
    <x v="801"/>
    <n v="764.94"/>
    <n v="0"/>
    <n v="305.97600000000006"/>
    <x v="1"/>
  </r>
  <r>
    <n v="1"/>
    <x v="1"/>
    <x v="1"/>
    <n v="101620"/>
    <s v="R3"/>
    <s v="ORMAR 293X35X105"/>
    <s v="05.07"/>
    <s v="KOM"/>
    <n v="1"/>
    <x v="802"/>
    <n v="5185"/>
    <n v="0"/>
    <n v="2074"/>
    <x v="1"/>
  </r>
  <r>
    <n v="1"/>
    <x v="1"/>
    <x v="1"/>
    <n v="101622"/>
    <s v="R3"/>
    <s v="STOL DAKTILO ISTD 160"/>
    <s v="05.07"/>
    <s v="KOM"/>
    <n v="1"/>
    <x v="803"/>
    <n v="1610.4"/>
    <n v="0"/>
    <n v="644.16000000000008"/>
    <x v="1"/>
  </r>
  <r>
    <n v="1"/>
    <x v="1"/>
    <x v="1"/>
    <n v="101623"/>
    <s v="R3"/>
    <s v="ORMAR 280X35X105"/>
    <s v="05.07"/>
    <s v="KOM"/>
    <n v="1"/>
    <x v="804"/>
    <n v="7930"/>
    <n v="0"/>
    <n v="3172"/>
    <x v="1"/>
  </r>
  <r>
    <n v="1"/>
    <x v="1"/>
    <x v="1"/>
    <n v="101624"/>
    <s v="R3"/>
    <s v="ORMAR 375X35X214"/>
    <s v="05.07"/>
    <s v="KOM"/>
    <n v="1"/>
    <x v="805"/>
    <n v="15616"/>
    <n v="0"/>
    <n v="6246.4000000000005"/>
    <x v="1"/>
  </r>
  <r>
    <n v="1"/>
    <x v="1"/>
    <x v="1"/>
    <n v="101628"/>
    <s v="R3"/>
    <s v="URESKA FOTELJA IBISCO*"/>
    <n v="12.02"/>
    <s v="KOM"/>
    <n v="1"/>
    <x v="729"/>
    <n v="1421.91"/>
    <n v="0"/>
    <n v="568.76400000000001"/>
    <x v="1"/>
  </r>
  <r>
    <n v="1"/>
    <x v="1"/>
    <x v="1"/>
    <n v="101629"/>
    <s v="R3"/>
    <s v="STOL RADNI IST 180"/>
    <s v="05.07"/>
    <s v="KOM"/>
    <n v="1"/>
    <x v="806"/>
    <n v="2293.6"/>
    <n v="0"/>
    <n v="917.44"/>
    <x v="1"/>
  </r>
  <r>
    <n v="1"/>
    <x v="1"/>
    <x v="1"/>
    <n v="101633"/>
    <s v="R3"/>
    <s v="KATEDRA /STOL S LADICAMA"/>
    <s v="03.04"/>
    <s v="KOM"/>
    <n v="1"/>
    <x v="807"/>
    <n v="3748.17"/>
    <n v="0"/>
    <n v="1499.268"/>
    <x v="1"/>
  </r>
  <r>
    <n v="1"/>
    <x v="1"/>
    <x v="1"/>
    <n v="101634"/>
    <s v="R3"/>
    <s v="STALAK ZA GRAFOSKOP"/>
    <n v="10.039999999999999"/>
    <s v="KOM"/>
    <n v="1"/>
    <x v="808"/>
    <n v="1057.74"/>
    <n v="0"/>
    <n v="423.096"/>
    <x v="1"/>
  </r>
  <r>
    <n v="1"/>
    <x v="1"/>
    <x v="1"/>
    <n v="101636"/>
    <s v="R3"/>
    <s v="STOL ZA KOMPJUTER 180x80"/>
    <s v="04.04"/>
    <s v="KOM"/>
    <n v="1"/>
    <x v="809"/>
    <n v="1463.82"/>
    <n v="0"/>
    <n v="585.52800000000002"/>
    <x v="1"/>
  </r>
  <r>
    <n v="1"/>
    <x v="1"/>
    <x v="1"/>
    <n v="101637"/>
    <s v="R3"/>
    <s v="STOL ZA KOMPJUTER 180x80"/>
    <s v="04.04"/>
    <s v="KOM"/>
    <n v="1"/>
    <x v="809"/>
    <n v="1463.82"/>
    <n v="0"/>
    <n v="585.52800000000002"/>
    <x v="1"/>
  </r>
  <r>
    <n v="1"/>
    <x v="1"/>
    <x v="1"/>
    <n v="101638"/>
    <s v="R3"/>
    <s v="STOL S METALNIM NOGAMA"/>
    <n v="11.13"/>
    <s v="KOM"/>
    <n v="1"/>
    <x v="810"/>
    <n v="399.88"/>
    <n v="637.62"/>
    <n v="637.62"/>
    <x v="0"/>
  </r>
  <r>
    <n v="1"/>
    <x v="1"/>
    <x v="1"/>
    <n v="101639"/>
    <s v="R3"/>
    <s v="STOL S METALNIM NOGAMA"/>
    <n v="11.13"/>
    <s v="KOM"/>
    <n v="1"/>
    <x v="810"/>
    <n v="399.88"/>
    <n v="637.62"/>
    <n v="637.62"/>
    <x v="0"/>
  </r>
  <r>
    <n v="1"/>
    <x v="1"/>
    <x v="1"/>
    <n v="101640"/>
    <s v="R3"/>
    <s v="STOL S METALNIM NOGAMA"/>
    <n v="11.13"/>
    <s v="KOM"/>
    <n v="1"/>
    <x v="810"/>
    <n v="399.88"/>
    <n v="637.62"/>
    <n v="637.62"/>
    <x v="0"/>
  </r>
  <r>
    <n v="1"/>
    <x v="1"/>
    <x v="1"/>
    <n v="101641"/>
    <s v="R3"/>
    <s v="STOL 80x50x72"/>
    <s v="04.04"/>
    <s v="KOM"/>
    <n v="1"/>
    <x v="811"/>
    <n v="708.15"/>
    <n v="0"/>
    <n v="283.26"/>
    <x v="1"/>
  </r>
  <r>
    <n v="1"/>
    <x v="1"/>
    <x v="1"/>
    <n v="101642"/>
    <s v="R3"/>
    <s v="STOL 80x50x72"/>
    <s v="04.04"/>
    <s v="KOM"/>
    <n v="1"/>
    <x v="811"/>
    <n v="708.15"/>
    <n v="0"/>
    <n v="283.26"/>
    <x v="1"/>
  </r>
  <r>
    <n v="1"/>
    <x v="1"/>
    <x v="1"/>
    <n v="101643"/>
    <s v="R3"/>
    <s v="STOL 80x50x72"/>
    <s v="04.04"/>
    <s v="KOM"/>
    <n v="1"/>
    <x v="811"/>
    <n v="708.15"/>
    <n v="0"/>
    <n v="283.26"/>
    <x v="1"/>
  </r>
  <r>
    <n v="1"/>
    <x v="1"/>
    <x v="1"/>
    <n v="101645"/>
    <s v="R3"/>
    <s v="STOL 80x50x72"/>
    <s v="04.04"/>
    <s v="KOM"/>
    <n v="1"/>
    <x v="811"/>
    <n v="708.15"/>
    <n v="0"/>
    <n v="283.26"/>
    <x v="1"/>
  </r>
  <r>
    <n v="1"/>
    <x v="1"/>
    <x v="1"/>
    <n v="101646"/>
    <s v="R3"/>
    <s v="STOL 80x50x72"/>
    <s v="04.04"/>
    <s v="KOM"/>
    <n v="1"/>
    <x v="811"/>
    <n v="708.15"/>
    <n v="0"/>
    <n v="283.26"/>
    <x v="1"/>
  </r>
  <r>
    <n v="1"/>
    <x v="1"/>
    <x v="1"/>
    <n v="101647"/>
    <s v="R3"/>
    <s v="STOL 80x50x72"/>
    <s v="04.04"/>
    <s v="KOM"/>
    <n v="1"/>
    <x v="811"/>
    <n v="708.15"/>
    <n v="0"/>
    <n v="283.26"/>
    <x v="1"/>
  </r>
  <r>
    <n v="1"/>
    <x v="1"/>
    <x v="1"/>
    <n v="101648"/>
    <s v="R3"/>
    <s v="STOL 80x50x72"/>
    <s v="04.04"/>
    <s v="KOM"/>
    <n v="1"/>
    <x v="811"/>
    <n v="708.15"/>
    <n v="0"/>
    <n v="283.26"/>
    <x v="1"/>
  </r>
  <r>
    <n v="1"/>
    <x v="1"/>
    <x v="1"/>
    <n v="101649"/>
    <s v="R3"/>
    <s v="STOL RADNI 160x60x74"/>
    <n v="10.130000000000001"/>
    <s v="KOM"/>
    <n v="1"/>
    <x v="812"/>
    <n v="420.57"/>
    <n v="641.92999999999995"/>
    <n v="641.92999999999995"/>
    <x v="0"/>
  </r>
  <r>
    <n v="1"/>
    <x v="1"/>
    <x v="1"/>
    <n v="101650"/>
    <s v="R3"/>
    <s v="STOL RADNI 160x60x74"/>
    <n v="10.130000000000001"/>
    <s v="KOM"/>
    <n v="1"/>
    <x v="812"/>
    <n v="420.57"/>
    <n v="641.92999999999995"/>
    <n v="641.92999999999995"/>
    <x v="0"/>
  </r>
  <r>
    <n v="1"/>
    <x v="1"/>
    <x v="1"/>
    <n v="101651"/>
    <s v="R3"/>
    <s v="STOL RADNI 160x60x74"/>
    <n v="10.130000000000001"/>
    <s v="KOM"/>
    <n v="1"/>
    <x v="812"/>
    <n v="420.57"/>
    <n v="641.92999999999995"/>
    <n v="641.92999999999995"/>
    <x v="0"/>
  </r>
  <r>
    <n v="1"/>
    <x v="1"/>
    <x v="1"/>
    <n v="101653"/>
    <s v="R3"/>
    <s v="PLOČA ZIDNA BIJELA 120x24"/>
    <n v="11.14"/>
    <s v="KOM"/>
    <n v="1"/>
    <x v="813"/>
    <n v="354.81"/>
    <n v="1007.69"/>
    <n v="1007.69"/>
    <x v="0"/>
  </r>
  <r>
    <n v="1"/>
    <x v="1"/>
    <x v="1"/>
    <n v="101654"/>
    <s v="R3"/>
    <s v="PLOČA ZIDNA BIJELA 120x24"/>
    <n v="11.14"/>
    <s v="KOM"/>
    <n v="1"/>
    <x v="813"/>
    <n v="354.81"/>
    <n v="1007.69"/>
    <n v="1007.69"/>
    <x v="0"/>
  </r>
  <r>
    <n v="1"/>
    <x v="1"/>
    <x v="1"/>
    <n v="101656"/>
    <s v="R3"/>
    <s v="POLICA OTVORENA325x50x215"/>
    <s v="09.09"/>
    <s v="KOM"/>
    <n v="1"/>
    <x v="814"/>
    <n v="4002.87"/>
    <n v="414.06"/>
    <n v="1766.7720000000002"/>
    <x v="1"/>
  </r>
  <r>
    <n v="1"/>
    <x v="1"/>
    <x v="1"/>
    <n v="101657"/>
    <s v="R3"/>
    <s v="VJEŠALICA SAMOSTOJEĆA"/>
    <s v="04.04"/>
    <s v="KOM"/>
    <n v="1"/>
    <x v="815"/>
    <n v="405.65"/>
    <n v="0"/>
    <n v="162.26"/>
    <x v="1"/>
  </r>
  <r>
    <n v="1"/>
    <x v="1"/>
    <x v="1"/>
    <n v="101658"/>
    <s v="R3"/>
    <s v="ORMAR ZA AV OPREMU"/>
    <s v="04.04"/>
    <s v="KOM"/>
    <n v="1"/>
    <x v="816"/>
    <n v="5157.55"/>
    <n v="0"/>
    <n v="2063.02"/>
    <x v="1"/>
  </r>
  <r>
    <n v="1"/>
    <x v="1"/>
    <x v="1"/>
    <n v="101661"/>
    <s v="R3"/>
    <s v="STOL 160x50x72"/>
    <s v="03.04"/>
    <s v="KOM"/>
    <n v="1"/>
    <x v="817"/>
    <n v="1045.42"/>
    <n v="0"/>
    <n v="418.16800000000006"/>
    <x v="1"/>
  </r>
  <r>
    <n v="1"/>
    <x v="1"/>
    <x v="1"/>
    <n v="101663"/>
    <s v="R3"/>
    <s v="STOL 160x50x72"/>
    <s v="03.04"/>
    <s v="KOM"/>
    <n v="1"/>
    <x v="817"/>
    <n v="1045.42"/>
    <n v="0"/>
    <n v="418.16800000000006"/>
    <x v="1"/>
  </r>
  <r>
    <n v="1"/>
    <x v="1"/>
    <x v="1"/>
    <n v="101664"/>
    <s v="R3"/>
    <s v="STOL 160x50x72"/>
    <s v="03.04"/>
    <s v="KOM"/>
    <n v="1"/>
    <x v="817"/>
    <n v="1045.42"/>
    <n v="0"/>
    <n v="418.16800000000006"/>
    <x v="1"/>
  </r>
  <r>
    <n v="1"/>
    <x v="1"/>
    <x v="1"/>
    <n v="101665"/>
    <s v="R3"/>
    <s v="STOL 160x50x72"/>
    <s v="03.04"/>
    <s v="KOM"/>
    <n v="1"/>
    <x v="817"/>
    <n v="1045.42"/>
    <n v="0"/>
    <n v="418.16800000000006"/>
    <x v="1"/>
  </r>
  <r>
    <n v="1"/>
    <x v="1"/>
    <x v="1"/>
    <n v="101666"/>
    <s v="R3"/>
    <s v="STOL 160x50x72"/>
    <s v="03.04"/>
    <s v="KOM"/>
    <n v="1"/>
    <x v="817"/>
    <n v="1045.42"/>
    <n v="0"/>
    <n v="418.16800000000006"/>
    <x v="1"/>
  </r>
  <r>
    <n v="1"/>
    <x v="1"/>
    <x v="1"/>
    <n v="101667"/>
    <s v="R3"/>
    <s v="STOL 160x50x72"/>
    <s v="03.04"/>
    <s v="KOM"/>
    <n v="1"/>
    <x v="817"/>
    <n v="1045.42"/>
    <n v="0"/>
    <n v="418.16800000000006"/>
    <x v="1"/>
  </r>
  <r>
    <n v="1"/>
    <x v="1"/>
    <x v="1"/>
    <n v="101668"/>
    <s v="R3"/>
    <s v="STOL 160x50x72"/>
    <s v="03.04"/>
    <s v="KOM"/>
    <n v="1"/>
    <x v="817"/>
    <n v="1045.42"/>
    <n v="0"/>
    <n v="418.16800000000006"/>
    <x v="1"/>
  </r>
  <r>
    <n v="1"/>
    <x v="1"/>
    <x v="1"/>
    <n v="101669"/>
    <s v="R3"/>
    <s v="STOL 160x50x72"/>
    <s v="03.04"/>
    <s v="KOM"/>
    <n v="1"/>
    <x v="817"/>
    <n v="1045.42"/>
    <n v="0"/>
    <n v="418.16800000000006"/>
    <x v="1"/>
  </r>
  <r>
    <n v="1"/>
    <x v="1"/>
    <x v="1"/>
    <n v="101670"/>
    <s v="R3"/>
    <s v="STOL 160x50x72"/>
    <s v="03.04"/>
    <s v="KOM"/>
    <n v="1"/>
    <x v="817"/>
    <n v="1045.42"/>
    <n v="0"/>
    <n v="418.16800000000006"/>
    <x v="1"/>
  </r>
  <r>
    <n v="1"/>
    <x v="1"/>
    <x v="1"/>
    <n v="101671"/>
    <s v="R3"/>
    <s v="STOL 160x50x72"/>
    <s v="03.04"/>
    <s v="KOM"/>
    <n v="1"/>
    <x v="817"/>
    <n v="1045.42"/>
    <n v="0"/>
    <n v="418.16800000000006"/>
    <x v="1"/>
  </r>
  <r>
    <n v="1"/>
    <x v="1"/>
    <x v="1"/>
    <n v="101672"/>
    <s v="R3"/>
    <s v="STOL 160x50x72"/>
    <s v="03.04"/>
    <s v="KOM"/>
    <n v="1"/>
    <x v="817"/>
    <n v="1045.42"/>
    <n v="0"/>
    <n v="418.16800000000006"/>
    <x v="1"/>
  </r>
  <r>
    <n v="1"/>
    <x v="1"/>
    <x v="1"/>
    <n v="101673"/>
    <s v="R3"/>
    <s v="STOL 160x50x72"/>
    <s v="03.04"/>
    <s v="KOM"/>
    <n v="1"/>
    <x v="817"/>
    <n v="1045.42"/>
    <n v="0"/>
    <n v="418.16800000000006"/>
    <x v="1"/>
  </r>
  <r>
    <n v="1"/>
    <x v="1"/>
    <x v="1"/>
    <n v="101674"/>
    <s v="R3"/>
    <s v="STOL 160x50x72"/>
    <s v="03.04"/>
    <s v="KOM"/>
    <n v="1"/>
    <x v="817"/>
    <n v="1045.42"/>
    <n v="0"/>
    <n v="418.16800000000006"/>
    <x v="1"/>
  </r>
  <r>
    <n v="1"/>
    <x v="1"/>
    <x v="1"/>
    <n v="101675"/>
    <s v="R3"/>
    <s v="STOL 160x50x72"/>
    <s v="03.04"/>
    <s v="KOM"/>
    <n v="1"/>
    <x v="817"/>
    <n v="1045.42"/>
    <n v="0"/>
    <n v="418.16800000000006"/>
    <x v="1"/>
  </r>
  <r>
    <n v="1"/>
    <x v="1"/>
    <x v="1"/>
    <n v="101676"/>
    <s v="R3"/>
    <s v="STOL 160x50x72"/>
    <s v="03.04"/>
    <s v="KOM"/>
    <n v="1"/>
    <x v="817"/>
    <n v="1045.42"/>
    <n v="0"/>
    <n v="418.16800000000006"/>
    <x v="1"/>
  </r>
  <r>
    <n v="1"/>
    <x v="1"/>
    <x v="1"/>
    <n v="101677"/>
    <s v="R3"/>
    <s v="STOLAC KONF.CRNI"/>
    <n v="10.15"/>
    <s v="KOM"/>
    <n v="1"/>
    <x v="818"/>
    <n v="19.32"/>
    <n v="113.18"/>
    <n v="113.18"/>
    <x v="0"/>
  </r>
  <r>
    <n v="1"/>
    <x v="1"/>
    <x v="1"/>
    <n v="101678"/>
    <s v="R3"/>
    <s v="STOLAC KONF.CRNI"/>
    <n v="10.15"/>
    <s v="KOM"/>
    <n v="1"/>
    <x v="818"/>
    <n v="19.32"/>
    <n v="113.18"/>
    <n v="113.18"/>
    <x v="0"/>
  </r>
  <r>
    <n v="1"/>
    <x v="1"/>
    <x v="1"/>
    <n v="101679"/>
    <s v="R3"/>
    <s v="STOLAC KONF.CRNI"/>
    <n v="10.15"/>
    <s v="KOM"/>
    <n v="1"/>
    <x v="818"/>
    <n v="19.32"/>
    <n v="113.18"/>
    <n v="113.18"/>
    <x v="0"/>
  </r>
  <r>
    <n v="1"/>
    <x v="1"/>
    <x v="1"/>
    <n v="101680"/>
    <s v="R3"/>
    <s v="STOLAC KONF.CRNI"/>
    <n v="10.15"/>
    <s v="KOM"/>
    <n v="1"/>
    <x v="818"/>
    <n v="19.32"/>
    <n v="113.18"/>
    <n v="113.18"/>
    <x v="0"/>
  </r>
  <r>
    <n v="1"/>
    <x v="1"/>
    <x v="1"/>
    <n v="101681"/>
    <s v="R3"/>
    <s v="STOLAC KONF.CRNI"/>
    <n v="10.15"/>
    <s v="KOM"/>
    <n v="1"/>
    <x v="818"/>
    <n v="19.32"/>
    <n v="113.18"/>
    <n v="113.18"/>
    <x v="0"/>
  </r>
  <r>
    <n v="1"/>
    <x v="1"/>
    <x v="1"/>
    <n v="101682"/>
    <s v="R3"/>
    <s v="STOLAC KONF.CRNI"/>
    <n v="10.15"/>
    <s v="KOM"/>
    <n v="1"/>
    <x v="818"/>
    <n v="19.32"/>
    <n v="113.18"/>
    <n v="113.18"/>
    <x v="0"/>
  </r>
  <r>
    <n v="1"/>
    <x v="1"/>
    <x v="1"/>
    <n v="101683"/>
    <s v="R3"/>
    <s v="STOLAC KONF.CRNI"/>
    <n v="10.15"/>
    <s v="KOM"/>
    <n v="1"/>
    <x v="818"/>
    <n v="19.32"/>
    <n v="113.18"/>
    <n v="113.18"/>
    <x v="0"/>
  </r>
  <r>
    <n v="1"/>
    <x v="1"/>
    <x v="1"/>
    <n v="101684"/>
    <s v="R3"/>
    <s v="STOLAC KONF.CRNI"/>
    <n v="10.15"/>
    <s v="KOM"/>
    <n v="1"/>
    <x v="818"/>
    <n v="19.32"/>
    <n v="113.18"/>
    <n v="113.18"/>
    <x v="0"/>
  </r>
  <r>
    <n v="1"/>
    <x v="1"/>
    <x v="1"/>
    <n v="101685"/>
    <s v="R3"/>
    <s v="STOLAC KONF.CRNI"/>
    <n v="10.15"/>
    <s v="KOM"/>
    <n v="1"/>
    <x v="818"/>
    <n v="19.32"/>
    <n v="113.18"/>
    <n v="113.18"/>
    <x v="0"/>
  </r>
  <r>
    <n v="1"/>
    <x v="1"/>
    <x v="1"/>
    <n v="101686"/>
    <s v="R3"/>
    <s v="STOLAC KONF.CRNI"/>
    <n v="10.15"/>
    <s v="KOM"/>
    <n v="1"/>
    <x v="818"/>
    <n v="19.32"/>
    <n v="113.18"/>
    <n v="113.18"/>
    <x v="0"/>
  </r>
  <r>
    <n v="1"/>
    <x v="1"/>
    <x v="1"/>
    <n v="101687"/>
    <s v="R3"/>
    <s v="STOLAC KONF.CRNI"/>
    <n v="10.15"/>
    <s v="KOM"/>
    <n v="1"/>
    <x v="818"/>
    <n v="19.32"/>
    <n v="113.18"/>
    <n v="113.18"/>
    <x v="0"/>
  </r>
  <r>
    <n v="1"/>
    <x v="1"/>
    <x v="1"/>
    <n v="101688"/>
    <s v="R3"/>
    <s v="STOLAC KONF.CRNI"/>
    <n v="10.15"/>
    <s v="KOM"/>
    <n v="1"/>
    <x v="818"/>
    <n v="19.32"/>
    <n v="113.18"/>
    <n v="113.18"/>
    <x v="0"/>
  </r>
  <r>
    <n v="1"/>
    <x v="1"/>
    <x v="1"/>
    <n v="101689"/>
    <s v="R3"/>
    <s v="STOLAC KONF.CRNI"/>
    <n v="10.15"/>
    <s v="KOM"/>
    <n v="1"/>
    <x v="818"/>
    <n v="19.32"/>
    <n v="113.18"/>
    <n v="113.18"/>
    <x v="0"/>
  </r>
  <r>
    <n v="1"/>
    <x v="1"/>
    <x v="1"/>
    <n v="101691"/>
    <s v="R3"/>
    <s v="STOLAC KONF.CRNI"/>
    <n v="10.15"/>
    <s v="KOM"/>
    <n v="1"/>
    <x v="818"/>
    <n v="19.32"/>
    <n v="113.18"/>
    <n v="113.18"/>
    <x v="0"/>
  </r>
  <r>
    <n v="1"/>
    <x v="1"/>
    <x v="1"/>
    <n v="101692"/>
    <s v="R3"/>
    <s v="STOLAC KONF.CRNI"/>
    <n v="10.15"/>
    <s v="KOM"/>
    <n v="1"/>
    <x v="818"/>
    <n v="19.32"/>
    <n v="113.18"/>
    <n v="113.18"/>
    <x v="0"/>
  </r>
  <r>
    <n v="1"/>
    <x v="1"/>
    <x v="1"/>
    <n v="101693"/>
    <s v="R3"/>
    <s v="STOLAC KONF.CRNI"/>
    <n v="10.15"/>
    <s v="KOM"/>
    <n v="1"/>
    <x v="818"/>
    <n v="19.32"/>
    <n v="113.18"/>
    <n v="113.18"/>
    <x v="0"/>
  </r>
  <r>
    <n v="1"/>
    <x v="1"/>
    <x v="1"/>
    <n v="101694"/>
    <s v="R3"/>
    <s v="STOLAC KONF.CRNI"/>
    <n v="10.15"/>
    <s v="KOM"/>
    <n v="1"/>
    <x v="818"/>
    <n v="19.32"/>
    <n v="113.18"/>
    <n v="113.18"/>
    <x v="0"/>
  </r>
  <r>
    <n v="1"/>
    <x v="1"/>
    <x v="1"/>
    <n v="101695"/>
    <s v="R3"/>
    <s v="STOLAC KONF.CRNI"/>
    <n v="10.15"/>
    <s v="KOM"/>
    <n v="1"/>
    <x v="818"/>
    <n v="19.32"/>
    <n v="113.18"/>
    <n v="113.18"/>
    <x v="0"/>
  </r>
  <r>
    <n v="1"/>
    <x v="1"/>
    <x v="1"/>
    <n v="101696"/>
    <s v="R3"/>
    <s v="STOLAC KONF.CRNI"/>
    <n v="10.15"/>
    <s v="KOM"/>
    <n v="1"/>
    <x v="818"/>
    <n v="19.32"/>
    <n v="113.18"/>
    <n v="113.18"/>
    <x v="0"/>
  </r>
  <r>
    <n v="1"/>
    <x v="1"/>
    <x v="1"/>
    <n v="101697"/>
    <s v="R3"/>
    <s v="STOLAC KONF.CRNI"/>
    <n v="10.15"/>
    <s v="KOM"/>
    <n v="1"/>
    <x v="818"/>
    <n v="19.32"/>
    <n v="113.18"/>
    <n v="113.18"/>
    <x v="0"/>
  </r>
  <r>
    <n v="1"/>
    <x v="1"/>
    <x v="1"/>
    <n v="101698"/>
    <s v="R3"/>
    <s v="STOLAC KONF.CRNI"/>
    <n v="10.15"/>
    <s v="KOM"/>
    <n v="1"/>
    <x v="818"/>
    <n v="19.32"/>
    <n v="113.18"/>
    <n v="113.18"/>
    <x v="0"/>
  </r>
  <r>
    <n v="1"/>
    <x v="1"/>
    <x v="1"/>
    <n v="101699"/>
    <s v="R3"/>
    <s v="STOLAC KONF.CRNI"/>
    <n v="10.15"/>
    <s v="KOM"/>
    <n v="1"/>
    <x v="818"/>
    <n v="19.32"/>
    <n v="113.18"/>
    <n v="113.18"/>
    <x v="0"/>
  </r>
  <r>
    <n v="1"/>
    <x v="1"/>
    <x v="1"/>
    <n v="101700"/>
    <s v="R3"/>
    <s v="STOLAC KONF.CRNI"/>
    <n v="10.15"/>
    <s v="KOM"/>
    <n v="1"/>
    <x v="818"/>
    <n v="19.32"/>
    <n v="113.18"/>
    <n v="113.18"/>
    <x v="0"/>
  </r>
  <r>
    <n v="1"/>
    <x v="1"/>
    <x v="1"/>
    <n v="101701"/>
    <s v="R3"/>
    <s v="STOLAC KONF.CRNI"/>
    <n v="10.15"/>
    <s v="KOM"/>
    <n v="1"/>
    <x v="818"/>
    <n v="19.32"/>
    <n v="113.18"/>
    <n v="113.18"/>
    <x v="0"/>
  </r>
  <r>
    <n v="1"/>
    <x v="1"/>
    <x v="1"/>
    <n v="101702"/>
    <s v="R3"/>
    <s v="STOLAC KONF.CRNI"/>
    <n v="10.15"/>
    <s v="KOM"/>
    <n v="1"/>
    <x v="818"/>
    <n v="19.32"/>
    <n v="113.18"/>
    <n v="113.18"/>
    <x v="0"/>
  </r>
  <r>
    <n v="1"/>
    <x v="1"/>
    <x v="1"/>
    <n v="101703"/>
    <s v="R3"/>
    <s v="STOLAC KONF.CRNI"/>
    <n v="10.15"/>
    <s v="KOM"/>
    <n v="1"/>
    <x v="818"/>
    <n v="19.32"/>
    <n v="113.18"/>
    <n v="113.18"/>
    <x v="0"/>
  </r>
  <r>
    <n v="1"/>
    <x v="1"/>
    <x v="1"/>
    <n v="101704"/>
    <s v="R3"/>
    <s v="STOLAC KONF.CRNI"/>
    <n v="10.15"/>
    <s v="KOM"/>
    <n v="1"/>
    <x v="818"/>
    <n v="19.32"/>
    <n v="113.18"/>
    <n v="113.18"/>
    <x v="0"/>
  </r>
  <r>
    <n v="1"/>
    <x v="1"/>
    <x v="1"/>
    <n v="101705"/>
    <s v="R3"/>
    <s v="STOLAC KONF.CRNI"/>
    <n v="10.15"/>
    <s v="KOM"/>
    <n v="1"/>
    <x v="818"/>
    <n v="19.32"/>
    <n v="113.18"/>
    <n v="113.18"/>
    <x v="0"/>
  </r>
  <r>
    <n v="1"/>
    <x v="1"/>
    <x v="1"/>
    <n v="101706"/>
    <s v="R3"/>
    <s v="STOLAC KONF.CRNI"/>
    <n v="10.15"/>
    <s v="KOM"/>
    <n v="1"/>
    <x v="818"/>
    <n v="19.32"/>
    <n v="113.18"/>
    <n v="113.18"/>
    <x v="0"/>
  </r>
  <r>
    <n v="1"/>
    <x v="1"/>
    <x v="1"/>
    <n v="101707"/>
    <s v="R3"/>
    <s v="STOLAC KONFERENCIJSKI LAK"/>
    <n v="12.13"/>
    <s v="KOM"/>
    <n v="1"/>
    <x v="582"/>
    <n v="59.22"/>
    <n v="98.72"/>
    <n v="98.72"/>
    <x v="0"/>
  </r>
  <r>
    <n v="1"/>
    <x v="1"/>
    <x v="1"/>
    <n v="101709"/>
    <s v="R3"/>
    <s v="STOLAC KONFERENCIJSKI"/>
    <s v="04.04"/>
    <s v="KOM"/>
    <n v="1"/>
    <x v="574"/>
    <n v="260.77999999999997"/>
    <n v="0"/>
    <n v="104.312"/>
    <x v="1"/>
  </r>
  <r>
    <n v="1"/>
    <x v="1"/>
    <x v="1"/>
    <n v="101710"/>
    <s v="R3"/>
    <s v="STOLAC KONFERENCIJSKI"/>
    <s v="04.04"/>
    <s v="KOM"/>
    <n v="1"/>
    <x v="574"/>
    <n v="260.77999999999997"/>
    <n v="0"/>
    <n v="104.312"/>
    <x v="1"/>
  </r>
  <r>
    <n v="1"/>
    <x v="1"/>
    <x v="1"/>
    <n v="101711"/>
    <s v="R3"/>
    <s v="STOLAC KONFERENCIJSKI"/>
    <s v="09.13"/>
    <s v="KOM"/>
    <n v="1"/>
    <x v="582"/>
    <n v="64.16"/>
    <n v="93.78"/>
    <n v="93.78"/>
    <x v="0"/>
  </r>
  <r>
    <n v="1"/>
    <x v="1"/>
    <x v="1"/>
    <n v="101712"/>
    <s v="R3"/>
    <s v="STOLAC KONFERENCIJSKI"/>
    <s v="09.13"/>
    <s v="KOM"/>
    <n v="1"/>
    <x v="582"/>
    <n v="64.16"/>
    <n v="93.78"/>
    <n v="93.78"/>
    <x v="0"/>
  </r>
  <r>
    <n v="1"/>
    <x v="1"/>
    <x v="1"/>
    <n v="101713"/>
    <s v="R3"/>
    <s v="STOLAC KONFERENCIJSKI"/>
    <s v="09.13"/>
    <s v="KOM"/>
    <n v="1"/>
    <x v="582"/>
    <n v="64.16"/>
    <n v="93.78"/>
    <n v="93.78"/>
    <x v="0"/>
  </r>
  <r>
    <n v="1"/>
    <x v="1"/>
    <x v="1"/>
    <n v="101714"/>
    <s v="R3"/>
    <s v="STOLAC KONFERENCIJSKI"/>
    <s v="04.04"/>
    <s v="KOM"/>
    <n v="1"/>
    <x v="574"/>
    <n v="260.77999999999997"/>
    <n v="0"/>
    <n v="104.312"/>
    <x v="1"/>
  </r>
  <r>
    <n v="1"/>
    <x v="1"/>
    <x v="1"/>
    <n v="101715"/>
    <s v="R3"/>
    <s v="STOLAC KONFERENCIJSKI"/>
    <s v="04.04"/>
    <s v="KOM"/>
    <n v="1"/>
    <x v="574"/>
    <n v="260.77999999999997"/>
    <n v="0"/>
    <n v="104.312"/>
    <x v="1"/>
  </r>
  <r>
    <n v="1"/>
    <x v="1"/>
    <x v="1"/>
    <n v="101716"/>
    <s v="R3"/>
    <s v="STOLAC KONFERENCIJSKI"/>
    <s v="04.04"/>
    <s v="KOM"/>
    <n v="1"/>
    <x v="574"/>
    <n v="260.77999999999997"/>
    <n v="0"/>
    <n v="104.312"/>
    <x v="1"/>
  </r>
  <r>
    <n v="1"/>
    <x v="1"/>
    <x v="1"/>
    <n v="101717"/>
    <s v="R3"/>
    <s v="STOLAC KONFERENCIJSKI"/>
    <s v="04.04"/>
    <s v="KOM"/>
    <n v="1"/>
    <x v="574"/>
    <n v="260.77999999999997"/>
    <n v="0"/>
    <n v="104.312"/>
    <x v="1"/>
  </r>
  <r>
    <n v="1"/>
    <x v="1"/>
    <x v="1"/>
    <n v="101718"/>
    <s v="R3"/>
    <s v="STOLAC KONFERENCIJSKI"/>
    <s v="04.04"/>
    <s v="KOM"/>
    <n v="1"/>
    <x v="574"/>
    <n v="260.77999999999997"/>
    <n v="0"/>
    <n v="104.312"/>
    <x v="1"/>
  </r>
  <r>
    <n v="1"/>
    <x v="1"/>
    <x v="1"/>
    <n v="101719"/>
    <s v="R3"/>
    <s v="STOLAC KONFERENCIJSKI"/>
    <s v="04.04"/>
    <s v="KOM"/>
    <n v="1"/>
    <x v="574"/>
    <n v="260.77999999999997"/>
    <n v="0"/>
    <n v="104.312"/>
    <x v="1"/>
  </r>
  <r>
    <n v="1"/>
    <x v="1"/>
    <x v="1"/>
    <n v="101720"/>
    <s v="R3"/>
    <s v="STOLAC KONFERENCIJSKI"/>
    <s v="04.04"/>
    <s v="KOM"/>
    <n v="1"/>
    <x v="574"/>
    <n v="260.77999999999997"/>
    <n v="0"/>
    <n v="104.312"/>
    <x v="1"/>
  </r>
  <r>
    <n v="1"/>
    <x v="1"/>
    <x v="1"/>
    <n v="101721"/>
    <s v="R3"/>
    <s v="STOLAC KONFERENCIJSKI"/>
    <s v="04.04"/>
    <s v="KOM"/>
    <n v="1"/>
    <x v="574"/>
    <n v="260.77999999999997"/>
    <n v="0"/>
    <n v="104.312"/>
    <x v="1"/>
  </r>
  <r>
    <n v="1"/>
    <x v="1"/>
    <x v="1"/>
    <n v="101722"/>
    <s v="R3"/>
    <s v="STOLAC KONFERENCIJSKI"/>
    <s v="04.04"/>
    <s v="KOM"/>
    <n v="1"/>
    <x v="574"/>
    <n v="260.77999999999997"/>
    <n v="0"/>
    <n v="104.312"/>
    <x v="1"/>
  </r>
  <r>
    <n v="1"/>
    <x v="1"/>
    <x v="1"/>
    <n v="101723"/>
    <s v="R3"/>
    <s v="STOLAC KONFERENCIJSKI"/>
    <s v="04.04"/>
    <s v="KOM"/>
    <n v="1"/>
    <x v="574"/>
    <n v="260.77999999999997"/>
    <n v="0"/>
    <n v="104.312"/>
    <x v="1"/>
  </r>
  <r>
    <n v="1"/>
    <x v="1"/>
    <x v="1"/>
    <n v="101724"/>
    <s v="R3"/>
    <s v="STOLAC KONFERENCIJSKI"/>
    <s v="04.04"/>
    <s v="KOM"/>
    <n v="1"/>
    <x v="574"/>
    <n v="260.77999999999997"/>
    <n v="0"/>
    <n v="104.312"/>
    <x v="1"/>
  </r>
  <r>
    <n v="1"/>
    <x v="1"/>
    <x v="1"/>
    <n v="101725"/>
    <s v="R3"/>
    <s v="STOLAC KONFERENCIJSKI"/>
    <s v="04.04"/>
    <s v="KOM"/>
    <n v="1"/>
    <x v="574"/>
    <n v="260.77999999999997"/>
    <n v="0"/>
    <n v="104.312"/>
    <x v="1"/>
  </r>
  <r>
    <n v="1"/>
    <x v="1"/>
    <x v="1"/>
    <n v="101726"/>
    <s v="R3"/>
    <s v="STOLAC KONFERENCIJSKI"/>
    <s v="04.04"/>
    <s v="KOM"/>
    <n v="1"/>
    <x v="574"/>
    <n v="260.77999999999997"/>
    <n v="0"/>
    <n v="104.312"/>
    <x v="1"/>
  </r>
  <r>
    <n v="1"/>
    <x v="1"/>
    <x v="1"/>
    <n v="101727"/>
    <s v="R3"/>
    <s v="STOLAC KONFERENCIJSKI"/>
    <s v="04.04"/>
    <s v="KOM"/>
    <n v="1"/>
    <x v="574"/>
    <n v="260.77999999999997"/>
    <n v="0"/>
    <n v="104.312"/>
    <x v="1"/>
  </r>
  <r>
    <n v="1"/>
    <x v="1"/>
    <x v="1"/>
    <n v="101728"/>
    <s v="R3"/>
    <s v="STOLAC KONFERENCIJSKI"/>
    <s v="04.04"/>
    <s v="KOM"/>
    <n v="1"/>
    <x v="574"/>
    <n v="260.77999999999997"/>
    <n v="0"/>
    <n v="104.312"/>
    <x v="1"/>
  </r>
  <r>
    <n v="1"/>
    <x v="1"/>
    <x v="1"/>
    <n v="101729"/>
    <s v="R3"/>
    <s v="STOLAC KONFERENCIJSKI"/>
    <s v="04.04"/>
    <s v="KOM"/>
    <n v="1"/>
    <x v="574"/>
    <n v="260.77999999999997"/>
    <n v="0"/>
    <n v="104.312"/>
    <x v="1"/>
  </r>
  <r>
    <n v="1"/>
    <x v="1"/>
    <x v="1"/>
    <n v="101730"/>
    <s v="R3"/>
    <s v="STOLAC KONFERENCIJSKI"/>
    <s v="04.04"/>
    <s v="KOM"/>
    <n v="1"/>
    <x v="574"/>
    <n v="260.77999999999997"/>
    <n v="0"/>
    <n v="104.312"/>
    <x v="1"/>
  </r>
  <r>
    <n v="1"/>
    <x v="1"/>
    <x v="1"/>
    <n v="101731"/>
    <s v="R3"/>
    <s v="STOLAC KONFERENCIJSKI"/>
    <s v="04.04"/>
    <s v="KOM"/>
    <n v="1"/>
    <x v="574"/>
    <n v="260.77999999999997"/>
    <n v="0"/>
    <n v="104.312"/>
    <x v="1"/>
  </r>
  <r>
    <n v="1"/>
    <x v="1"/>
    <x v="1"/>
    <n v="101732"/>
    <s v="R3"/>
    <s v="STOLAC KONFERENCIJSKI"/>
    <s v="04.04"/>
    <s v="KOM"/>
    <n v="1"/>
    <x v="574"/>
    <n v="260.77999999999997"/>
    <n v="0"/>
    <n v="104.312"/>
    <x v="1"/>
  </r>
  <r>
    <n v="1"/>
    <x v="1"/>
    <x v="1"/>
    <n v="101733"/>
    <s v="R3"/>
    <s v="STOLAC KONFERENCIJSKI"/>
    <s v="04.04"/>
    <s v="KOM"/>
    <n v="1"/>
    <x v="574"/>
    <n v="260.77999999999997"/>
    <n v="0"/>
    <n v="104.312"/>
    <x v="1"/>
  </r>
  <r>
    <n v="1"/>
    <x v="1"/>
    <x v="1"/>
    <n v="101734"/>
    <s v="R3"/>
    <s v="STOLAC KONFERENCIJSKI"/>
    <s v="04.04"/>
    <s v="KOM"/>
    <n v="1"/>
    <x v="574"/>
    <n v="260.77999999999997"/>
    <n v="0"/>
    <n v="104.312"/>
    <x v="1"/>
  </r>
  <r>
    <n v="1"/>
    <x v="1"/>
    <x v="1"/>
    <n v="101735"/>
    <s v="R3"/>
    <s v="STOLAC KONFERENCIJSKI"/>
    <s v="04.04"/>
    <s v="KOM"/>
    <n v="1"/>
    <x v="574"/>
    <n v="260.77999999999997"/>
    <n v="0"/>
    <n v="104.312"/>
    <x v="1"/>
  </r>
  <r>
    <n v="1"/>
    <x v="1"/>
    <x v="1"/>
    <n v="101736"/>
    <s v="R3"/>
    <s v="STOLAC KONFERENCIJSKI"/>
    <s v="04.04"/>
    <s v="KOM"/>
    <n v="1"/>
    <x v="574"/>
    <n v="260.77999999999997"/>
    <n v="0"/>
    <n v="104.312"/>
    <x v="1"/>
  </r>
  <r>
    <n v="1"/>
    <x v="1"/>
    <x v="1"/>
    <n v="101737"/>
    <s v="R3"/>
    <s v="STOLAC KONFERENCIJSKI"/>
    <s v="04.04"/>
    <s v="KOM"/>
    <n v="1"/>
    <x v="574"/>
    <n v="260.77999999999997"/>
    <n v="0"/>
    <n v="104.312"/>
    <x v="1"/>
  </r>
  <r>
    <n v="1"/>
    <x v="1"/>
    <x v="1"/>
    <n v="101738"/>
    <s v="R3"/>
    <s v="STOLAC KONFERENCIJSKI"/>
    <s v="04.04"/>
    <s v="KOM"/>
    <n v="1"/>
    <x v="574"/>
    <n v="260.77999999999997"/>
    <n v="0"/>
    <n v="104.312"/>
    <x v="1"/>
  </r>
  <r>
    <n v="1"/>
    <x v="1"/>
    <x v="1"/>
    <n v="101739"/>
    <s v="R3"/>
    <s v="STOLAC KONFERENCIJSKI"/>
    <s v="04.04"/>
    <s v="KOM"/>
    <n v="1"/>
    <x v="574"/>
    <n v="260.77999999999997"/>
    <n v="0"/>
    <n v="104.312"/>
    <x v="1"/>
  </r>
  <r>
    <n v="1"/>
    <x v="1"/>
    <x v="1"/>
    <n v="101740"/>
    <s v="R3"/>
    <s v="STOLAC KONFERENCIJSKI"/>
    <s v="09.13"/>
    <s v="KOM"/>
    <n v="1"/>
    <x v="819"/>
    <n v="64.150000000000006"/>
    <n v="93.74"/>
    <n v="93.74"/>
    <x v="0"/>
  </r>
  <r>
    <n v="1"/>
    <x v="1"/>
    <x v="1"/>
    <n v="101743"/>
    <s v="R3"/>
    <s v="REGAL - VITRINA/PROC."/>
    <s v="01.97"/>
    <s v="KOM"/>
    <n v="1"/>
    <x v="820"/>
    <n v="3317.06"/>
    <n v="0"/>
    <n v="1326.8240000000001"/>
    <x v="1"/>
  </r>
  <r>
    <n v="1"/>
    <x v="1"/>
    <x v="1"/>
    <n v="101744"/>
    <s v="R3"/>
    <s v="ORMAR KOMBINIRANI VITRINA"/>
    <s v="01.97"/>
    <s v="KOM"/>
    <n v="1"/>
    <x v="731"/>
    <n v="1413"/>
    <n v="0"/>
    <n v="565.20000000000005"/>
    <x v="1"/>
  </r>
  <r>
    <n v="1"/>
    <x v="1"/>
    <x v="1"/>
    <n v="101745"/>
    <s v="R3"/>
    <s v="STOL PISAĆI"/>
    <s v="01.97"/>
    <s v="KOM"/>
    <n v="1"/>
    <x v="821"/>
    <n v="3391.39"/>
    <n v="0"/>
    <n v="1356.556"/>
    <x v="1"/>
  </r>
  <r>
    <n v="1"/>
    <x v="1"/>
    <x v="1"/>
    <n v="101746"/>
    <s v="R3"/>
    <s v="ORMAR KUTNI KOMB."/>
    <s v="06.04"/>
    <s v="KOM"/>
    <n v="1"/>
    <x v="822"/>
    <n v="6695.36"/>
    <n v="0"/>
    <n v="2678.1440000000002"/>
    <x v="1"/>
  </r>
  <r>
    <n v="1"/>
    <x v="1"/>
    <x v="1"/>
    <n v="101749"/>
    <s v="R3"/>
    <s v="FOTELJA CRNA ,KOŽA"/>
    <s v="06.14"/>
    <s v="KOM"/>
    <n v="1"/>
    <x v="823"/>
    <n v="674"/>
    <n v="1482.8"/>
    <n v="1482.8"/>
    <x v="0"/>
  </r>
  <r>
    <n v="1"/>
    <x v="1"/>
    <x v="1"/>
    <n v="101750"/>
    <s v="R3"/>
    <s v="STOLAC KONFER. KOŽNI"/>
    <s v="04.09"/>
    <s v="KOM"/>
    <n v="1"/>
    <x v="824"/>
    <n v="994.37"/>
    <n v="43.24"/>
    <n v="415.04399999999998"/>
    <x v="1"/>
  </r>
  <r>
    <n v="1"/>
    <x v="1"/>
    <x v="1"/>
    <n v="101751"/>
    <s v="R3"/>
    <s v="STOLAC KONFER. KOŽNI"/>
    <s v="04.09"/>
    <s v="KOM"/>
    <n v="1"/>
    <x v="824"/>
    <n v="994.37"/>
    <n v="43.24"/>
    <n v="415.04399999999998"/>
    <x v="1"/>
  </r>
  <r>
    <n v="1"/>
    <x v="1"/>
    <x v="1"/>
    <n v="101752"/>
    <s v="R3"/>
    <s v="STOLAC KONFER. KOŽNI"/>
    <s v="04.09"/>
    <s v="KOM"/>
    <n v="1"/>
    <x v="824"/>
    <n v="994.37"/>
    <n v="43.24"/>
    <n v="415.04399999999998"/>
    <x v="1"/>
  </r>
  <r>
    <n v="1"/>
    <x v="1"/>
    <x v="1"/>
    <n v="101753"/>
    <s v="R3"/>
    <s v="STOLAC KONFER. KOŽNI"/>
    <s v="04.09"/>
    <s v="KOM"/>
    <n v="1"/>
    <x v="824"/>
    <n v="994.37"/>
    <n v="43.24"/>
    <n v="415.04399999999998"/>
    <x v="1"/>
  </r>
  <r>
    <n v="1"/>
    <x v="1"/>
    <x v="1"/>
    <n v="101754"/>
    <s v="R3"/>
    <s v="STOLAC KONFER. KOŽNI"/>
    <s v="04.09"/>
    <s v="KOM"/>
    <n v="1"/>
    <x v="824"/>
    <n v="994.37"/>
    <n v="43.24"/>
    <n v="415.04399999999998"/>
    <x v="1"/>
  </r>
  <r>
    <n v="1"/>
    <x v="1"/>
    <x v="1"/>
    <n v="101755"/>
    <s v="R3"/>
    <s v="STOLAC KONFER. KOŽNI"/>
    <s v="04.09"/>
    <s v="KOM"/>
    <n v="1"/>
    <x v="824"/>
    <n v="994.37"/>
    <n v="43.24"/>
    <n v="415.04399999999998"/>
    <x v="1"/>
  </r>
  <r>
    <n v="1"/>
    <x v="1"/>
    <x v="1"/>
    <n v="101756"/>
    <s v="R3"/>
    <s v="STOL OKRUGLI KONFERENCIJS"/>
    <s v="04.09"/>
    <s v="KOM"/>
    <n v="1"/>
    <x v="825"/>
    <n v="1693.49"/>
    <n v="73.650000000000006"/>
    <n v="706.85600000000011"/>
    <x v="1"/>
  </r>
  <r>
    <n v="1"/>
    <x v="1"/>
    <x v="1"/>
    <n v="101762"/>
    <s v="R3"/>
    <s v="ORMAR VISOKI S DRV.I ST.V"/>
    <s v="03.07"/>
    <s v="KOM"/>
    <n v="1"/>
    <x v="826"/>
    <n v="1930.32"/>
    <n v="0"/>
    <n v="772.12800000000004"/>
    <x v="1"/>
  </r>
  <r>
    <n v="1"/>
    <x v="1"/>
    <x v="1"/>
    <n v="101763"/>
    <s v="R3"/>
    <s v="KASETA S 4 LADICE"/>
    <s v="03.98"/>
    <s v="KOM"/>
    <n v="1"/>
    <x v="827"/>
    <n v="1281.8800000000001"/>
    <n v="0"/>
    <n v="512.75200000000007"/>
    <x v="1"/>
  </r>
  <r>
    <n v="1"/>
    <x v="1"/>
    <x v="1"/>
    <n v="101764"/>
    <s v="R3"/>
    <s v="STOL RADNI + POLUNOGA"/>
    <s v="03.98"/>
    <s v="KOM"/>
    <n v="1"/>
    <x v="828"/>
    <n v="2037.66"/>
    <n v="0"/>
    <n v="815.06400000000008"/>
    <x v="1"/>
  </r>
  <r>
    <n v="1"/>
    <x v="1"/>
    <x v="1"/>
    <n v="101765"/>
    <s v="R3"/>
    <s v="ORMAR S DVOJA VRATA"/>
    <s v="03.98"/>
    <s v="KOM"/>
    <n v="1"/>
    <x v="829"/>
    <n v="1417.95"/>
    <n v="0"/>
    <n v="567.18000000000006"/>
    <x v="1"/>
  </r>
  <r>
    <n v="1"/>
    <x v="1"/>
    <x v="1"/>
    <n v="101766"/>
    <s v="R3"/>
    <s v="ORMAR DRVENA VRATA"/>
    <s v="03.98"/>
    <s v="KOM"/>
    <n v="1"/>
    <x v="830"/>
    <n v="1124.31"/>
    <n v="0"/>
    <n v="449.72399999999999"/>
    <x v="1"/>
  </r>
  <r>
    <n v="1"/>
    <x v="1"/>
    <x v="1"/>
    <n v="101769"/>
    <s v="R3"/>
    <s v="STOLAC UREDSKI"/>
    <s v="04.14"/>
    <s v="KOM"/>
    <n v="1"/>
    <x v="681"/>
    <n v="245.04"/>
    <n v="490.07"/>
    <n v="490.07"/>
    <x v="0"/>
  </r>
  <r>
    <n v="1"/>
    <x v="1"/>
    <x v="1"/>
    <n v="101779"/>
    <s v="R3"/>
    <s v="POLUFOTELJA MET. NOGE"/>
    <s v="01.97"/>
    <s v="KOM"/>
    <n v="1"/>
    <x v="529"/>
    <n v="452.19"/>
    <n v="0"/>
    <n v="180.876"/>
    <x v="1"/>
  </r>
  <r>
    <n v="1"/>
    <x v="1"/>
    <x v="1"/>
    <n v="101780"/>
    <s v="R3"/>
    <s v="POLUFOTELJA MET. NOGE"/>
    <s v="01.97"/>
    <s v="KOM"/>
    <n v="1"/>
    <x v="529"/>
    <n v="452.19"/>
    <n v="0"/>
    <n v="180.876"/>
    <x v="1"/>
  </r>
  <r>
    <n v="1"/>
    <x v="1"/>
    <x v="1"/>
    <n v="101781"/>
    <s v="R3"/>
    <s v="POLUFOTELJA MET. NOGE"/>
    <s v="01.97"/>
    <s v="KOM"/>
    <n v="1"/>
    <x v="529"/>
    <n v="452.19"/>
    <n v="0"/>
    <n v="180.876"/>
    <x v="1"/>
  </r>
  <r>
    <n v="1"/>
    <x v="1"/>
    <x v="1"/>
    <n v="101782"/>
    <s v="R3"/>
    <s v="FOTELJA UREDSKA"/>
    <n v="11.05"/>
    <s v="KOM"/>
    <n v="1"/>
    <x v="576"/>
    <n v="1884.17"/>
    <n v="0"/>
    <n v="753.66800000000012"/>
    <x v="1"/>
  </r>
  <r>
    <n v="1"/>
    <x v="1"/>
    <x v="1"/>
    <n v="101785"/>
    <s v="R3"/>
    <s v="POKRETNA KAZETA"/>
    <s v="03.07"/>
    <s v="KOM"/>
    <n v="1"/>
    <x v="618"/>
    <n v="799.83"/>
    <n v="0"/>
    <n v="319.93200000000002"/>
    <x v="1"/>
  </r>
  <r>
    <n v="1"/>
    <x v="1"/>
    <x v="1"/>
    <n v="101786"/>
    <s v="R3"/>
    <s v="ORMARIĆ NISKI S DRV.VRATI"/>
    <s v="03.07"/>
    <s v="KOM"/>
    <n v="1"/>
    <x v="831"/>
    <n v="830.97"/>
    <n v="0"/>
    <n v="332.38800000000003"/>
    <x v="1"/>
  </r>
  <r>
    <n v="1"/>
    <x v="1"/>
    <x v="1"/>
    <n v="101787"/>
    <s v="R3"/>
    <s v="ORMAR SREDNJI S DRV.VRATI"/>
    <s v="03.07"/>
    <s v="KOM"/>
    <n v="1"/>
    <x v="832"/>
    <n v="1230.3499999999999"/>
    <n v="0"/>
    <n v="492.14"/>
    <x v="1"/>
  </r>
  <r>
    <n v="1"/>
    <x v="1"/>
    <x v="1"/>
    <n v="101790"/>
    <s v="R3"/>
    <s v="STOL CRNI KAMNIK/PROC."/>
    <s v="01.97"/>
    <s v="KOM"/>
    <n v="1"/>
    <x v="559"/>
    <n v="476.98"/>
    <n v="0"/>
    <n v="190.79200000000003"/>
    <x v="1"/>
  </r>
  <r>
    <n v="1"/>
    <x v="1"/>
    <x v="1"/>
    <n v="101793"/>
    <s v="R3"/>
    <s v="STOLIĆ-ORMARIĆ"/>
    <s v="04.07"/>
    <s v="KOM"/>
    <n v="1"/>
    <x v="833"/>
    <n v="259"/>
    <n v="0"/>
    <n v="103.60000000000001"/>
    <x v="1"/>
  </r>
  <r>
    <n v="1"/>
    <x v="1"/>
    <x v="1"/>
    <n v="101794"/>
    <s v="R3"/>
    <s v="RADNI STOL 140x80x72"/>
    <n v="10.02"/>
    <s v="KOM"/>
    <n v="1"/>
    <x v="834"/>
    <n v="945.38"/>
    <n v="0"/>
    <n v="378.15200000000004"/>
    <x v="1"/>
  </r>
  <r>
    <n v="1"/>
    <x v="1"/>
    <x v="1"/>
    <n v="101795"/>
    <s v="R3"/>
    <s v="KUTNI DODATAK 90 BA/PSEI*"/>
    <n v="10.02"/>
    <s v="KOM"/>
    <n v="1"/>
    <x v="835"/>
    <n v="485.32"/>
    <n v="0"/>
    <n v="194.12800000000001"/>
    <x v="1"/>
  </r>
  <r>
    <n v="1"/>
    <x v="1"/>
    <x v="1"/>
    <n v="101796"/>
    <s v="R3"/>
    <s v="STOL KONF.DODATAK(RAD.PLO"/>
    <n v="10.02"/>
    <s v="KOM"/>
    <n v="1"/>
    <x v="836"/>
    <n v="1022.24"/>
    <n v="0"/>
    <n v="408.89600000000002"/>
    <x v="1"/>
  </r>
  <r>
    <n v="1"/>
    <x v="1"/>
    <x v="1"/>
    <n v="101797"/>
    <s v="R3"/>
    <s v="RADNI STOL 80x80x72"/>
    <n v="10.02"/>
    <s v="KOM"/>
    <n v="1"/>
    <x v="837"/>
    <n v="749.93"/>
    <n v="0"/>
    <n v="299.97199999999998"/>
    <x v="1"/>
  </r>
  <r>
    <n v="1"/>
    <x v="1"/>
    <x v="1"/>
    <n v="101798"/>
    <s v="R3"/>
    <s v="FOTELJA UREDSKA"/>
    <s v="04.07"/>
    <s v="KOM"/>
    <n v="1"/>
    <x v="697"/>
    <n v="423.83"/>
    <n v="0"/>
    <n v="169.53200000000001"/>
    <x v="1"/>
  </r>
  <r>
    <n v="1"/>
    <x v="1"/>
    <x v="1"/>
    <n v="101800"/>
    <s v="R3"/>
    <s v="STOLAC KONFEREN.VALENCIA"/>
    <n v="10.02"/>
    <s v="KOM"/>
    <n v="1"/>
    <x v="735"/>
    <n v="382.1"/>
    <n v="0"/>
    <n v="152.84"/>
    <x v="1"/>
  </r>
  <r>
    <n v="1"/>
    <x v="1"/>
    <x v="1"/>
    <n v="101801"/>
    <s v="R3"/>
    <s v="STOLAC KONFEREN.VALENCIA"/>
    <n v="10.02"/>
    <s v="KOM"/>
    <n v="1"/>
    <x v="735"/>
    <n v="382.1"/>
    <n v="0"/>
    <n v="152.84"/>
    <x v="1"/>
  </r>
  <r>
    <n v="1"/>
    <x v="1"/>
    <x v="1"/>
    <n v="101802"/>
    <s v="R3"/>
    <s v="POKRETNA KAZETA BAK/PR31"/>
    <n v="10.02"/>
    <s v="KOM"/>
    <n v="1"/>
    <x v="838"/>
    <n v="1070.55"/>
    <n v="0"/>
    <n v="428.22"/>
    <x v="1"/>
  </r>
  <r>
    <n v="1"/>
    <x v="1"/>
    <x v="1"/>
    <n v="101803"/>
    <s v="R3"/>
    <s v="ORMAR 90x47x147H"/>
    <n v="10.02"/>
    <s v="KOM"/>
    <n v="1"/>
    <x v="839"/>
    <n v="3107.34"/>
    <n v="0"/>
    <n v="1242.9360000000001"/>
    <x v="1"/>
  </r>
  <r>
    <n v="1"/>
    <x v="1"/>
    <x v="1"/>
    <n v="101805"/>
    <s v="R3"/>
    <s v="STOL ZELENI"/>
    <s v="01.05"/>
    <s v="KOM"/>
    <n v="1"/>
    <x v="503"/>
    <n v="961"/>
    <n v="0"/>
    <n v="384.40000000000003"/>
    <x v="1"/>
  </r>
  <r>
    <n v="1"/>
    <x v="1"/>
    <x v="1"/>
    <n v="101806"/>
    <s v="R3"/>
    <s v="STOL VELIKI SMEĐI"/>
    <s v="01.05"/>
    <s v="KOM"/>
    <n v="1"/>
    <x v="726"/>
    <n v="282.68"/>
    <n v="0"/>
    <n v="113.072"/>
    <x v="1"/>
  </r>
  <r>
    <n v="1"/>
    <x v="1"/>
    <x v="1"/>
    <n v="101807"/>
    <s v="R3"/>
    <s v="STOL STARI ZA INSTRUMENTE"/>
    <s v="01.05"/>
    <s v="KOM"/>
    <n v="1"/>
    <x v="840"/>
    <n v="112.98"/>
    <n v="0"/>
    <n v="45.192000000000007"/>
    <x v="1"/>
  </r>
  <r>
    <n v="1"/>
    <x v="1"/>
    <x v="1"/>
    <n v="101809"/>
    <s v="R3"/>
    <s v="KLUPA ŠKOLSKA"/>
    <s v="01.97"/>
    <s v="KOM"/>
    <n v="1"/>
    <x v="841"/>
    <n v="217.46"/>
    <n v="0"/>
    <n v="86.984000000000009"/>
    <x v="1"/>
  </r>
  <r>
    <n v="1"/>
    <x v="1"/>
    <x v="1"/>
    <n v="101810"/>
    <s v="R3"/>
    <s v="STOL PISAĆI"/>
    <s v="01.97"/>
    <s v="KOM"/>
    <n v="1"/>
    <x v="842"/>
    <n v="2209.9699999999998"/>
    <n v="0"/>
    <n v="883.98799999999994"/>
    <x v="1"/>
  </r>
  <r>
    <n v="1"/>
    <x v="1"/>
    <x v="1"/>
    <n v="101811"/>
    <s v="R3"/>
    <s v="STOL PISAĆI/PROC."/>
    <s v="01.97"/>
    <s v="KOM"/>
    <n v="1"/>
    <x v="551"/>
    <n v="1695.68"/>
    <n v="0"/>
    <n v="678.27200000000005"/>
    <x v="1"/>
  </r>
  <r>
    <n v="1"/>
    <x v="1"/>
    <x v="1"/>
    <n v="101813"/>
    <s v="R3"/>
    <s v="KLUPA ŠKOLSKA"/>
    <s v="01.97"/>
    <s v="KOM"/>
    <n v="1"/>
    <x v="843"/>
    <n v="274.14"/>
    <n v="0"/>
    <n v="109.65600000000001"/>
    <x v="1"/>
  </r>
  <r>
    <n v="1"/>
    <x v="1"/>
    <x v="1"/>
    <n v="101815"/>
    <s v="R3"/>
    <s v="ORMAR METALNI ZELENI"/>
    <s v="01.97"/>
    <s v="KOM"/>
    <n v="1"/>
    <x v="517"/>
    <n v="1053.48"/>
    <n v="0"/>
    <n v="421.39200000000005"/>
    <x v="1"/>
  </r>
  <r>
    <n v="1"/>
    <x v="1"/>
    <x v="1"/>
    <n v="101816"/>
    <s v="R3"/>
    <s v="ORMAR METALNI ZELENI"/>
    <s v="01.97"/>
    <s v="KOM"/>
    <n v="1"/>
    <x v="517"/>
    <n v="1053.48"/>
    <n v="0"/>
    <n v="421.39200000000005"/>
    <x v="1"/>
  </r>
  <r>
    <n v="1"/>
    <x v="1"/>
    <x v="1"/>
    <n v="101817"/>
    <s v="R3"/>
    <s v="ORMAR METALNI ZELENI"/>
    <s v="01.97"/>
    <s v="KOM"/>
    <n v="1"/>
    <x v="517"/>
    <n v="1053.48"/>
    <n v="0"/>
    <n v="421.39200000000005"/>
    <x v="1"/>
  </r>
  <r>
    <n v="1"/>
    <x v="1"/>
    <x v="1"/>
    <n v="101818"/>
    <s v="R3"/>
    <s v="KLUPA ŠKOLSKA"/>
    <s v="01.97"/>
    <s v="KOM"/>
    <n v="1"/>
    <x v="841"/>
    <n v="217.46"/>
    <n v="0"/>
    <n v="86.984000000000009"/>
    <x v="1"/>
  </r>
  <r>
    <n v="1"/>
    <x v="1"/>
    <x v="1"/>
    <n v="101820"/>
    <s v="R3"/>
    <s v="STOL PISAĆI/PROC."/>
    <s v="01.97"/>
    <s v="KOM"/>
    <n v="1"/>
    <x v="551"/>
    <n v="1695.68"/>
    <n v="0"/>
    <n v="678.27200000000005"/>
    <x v="1"/>
  </r>
  <r>
    <n v="1"/>
    <x v="1"/>
    <x v="1"/>
    <n v="101825"/>
    <s v="R3"/>
    <s v="STOLAC SA TEKSTILOM"/>
    <s v="01.05"/>
    <s v="KOM"/>
    <n v="1"/>
    <x v="728"/>
    <n v="695.3"/>
    <n v="0"/>
    <n v="278.12"/>
    <x v="1"/>
  </r>
  <r>
    <n v="1"/>
    <x v="1"/>
    <x v="1"/>
    <n v="101826"/>
    <s v="R3"/>
    <s v="STOLAC SA TEKSTILOM"/>
    <s v="01.05"/>
    <s v="KOM"/>
    <n v="1"/>
    <x v="728"/>
    <n v="695.3"/>
    <n v="0"/>
    <n v="278.12"/>
    <x v="1"/>
  </r>
  <r>
    <n v="1"/>
    <x v="1"/>
    <x v="1"/>
    <n v="101828"/>
    <s v="R3"/>
    <s v="STOLAC SIVI PLASTIČNI"/>
    <s v="01.05"/>
    <s v="KOM"/>
    <n v="1"/>
    <x v="558"/>
    <n v="424.65"/>
    <n v="0"/>
    <n v="169.86"/>
    <x v="1"/>
  </r>
  <r>
    <n v="1"/>
    <x v="1"/>
    <x v="1"/>
    <n v="101849"/>
    <s v="R3"/>
    <s v="STOLAC KONFERENCIJSKI"/>
    <n v="11.15"/>
    <s v="KOM"/>
    <n v="1"/>
    <x v="844"/>
    <n v="94.27"/>
    <n v="655.73"/>
    <n v="655.73"/>
    <x v="0"/>
  </r>
  <r>
    <n v="1"/>
    <x v="1"/>
    <x v="1"/>
    <n v="101850"/>
    <s v="R3"/>
    <s v="STOLAC KONFERENCIJSKI"/>
    <n v="11.15"/>
    <s v="KOM"/>
    <n v="1"/>
    <x v="844"/>
    <n v="94.27"/>
    <n v="655.73"/>
    <n v="655.73"/>
    <x v="0"/>
  </r>
  <r>
    <n v="1"/>
    <x v="1"/>
    <x v="1"/>
    <n v="101851"/>
    <s v="R3"/>
    <s v="STOLAC KONFERENCIJSKI"/>
    <n v="11.15"/>
    <s v="KOM"/>
    <n v="1"/>
    <x v="844"/>
    <n v="94.27"/>
    <n v="655.73"/>
    <n v="655.73"/>
    <x v="0"/>
  </r>
  <r>
    <n v="1"/>
    <x v="1"/>
    <x v="1"/>
    <n v="101852"/>
    <s v="R3"/>
    <s v="STOLAC KONFERENCIJSKI"/>
    <n v="11.15"/>
    <s v="KOM"/>
    <n v="1"/>
    <x v="844"/>
    <n v="94.27"/>
    <n v="655.73"/>
    <n v="655.73"/>
    <x v="0"/>
  </r>
  <r>
    <n v="1"/>
    <x v="1"/>
    <x v="1"/>
    <n v="101855"/>
    <s v="R3"/>
    <s v="PLOČA ŠKOLSKA/PROC."/>
    <s v="01.97"/>
    <s v="KOM"/>
    <n v="1"/>
    <x v="689"/>
    <n v="1130.45"/>
    <n v="0"/>
    <n v="452.18000000000006"/>
    <x v="1"/>
  </r>
  <r>
    <n v="1"/>
    <x v="1"/>
    <x v="1"/>
    <n v="101857"/>
    <s v="R3"/>
    <s v="VITRINA"/>
    <s v="04.01"/>
    <s v="KOM"/>
    <n v="1"/>
    <x v="845"/>
    <n v="2314.58"/>
    <n v="0"/>
    <n v="925.83199999999999"/>
    <x v="1"/>
  </r>
  <r>
    <n v="1"/>
    <x v="1"/>
    <x v="1"/>
    <n v="101858"/>
    <s v="R3"/>
    <s v="VITRINA"/>
    <s v="04.01"/>
    <s v="KOM"/>
    <n v="1"/>
    <x v="845"/>
    <n v="2314.58"/>
    <n v="0"/>
    <n v="925.83199999999999"/>
    <x v="1"/>
  </r>
  <r>
    <n v="1"/>
    <x v="1"/>
    <x v="1"/>
    <n v="101859"/>
    <s v="R3"/>
    <s v="ORMARIĆ NISKI S VRATIMA"/>
    <s v="04.01"/>
    <s v="KOM"/>
    <n v="1"/>
    <x v="846"/>
    <n v="1190.24"/>
    <n v="0"/>
    <n v="476.096"/>
    <x v="1"/>
  </r>
  <r>
    <n v="1"/>
    <x v="1"/>
    <x v="1"/>
    <n v="101860"/>
    <s v="R3"/>
    <s v="ORMARIĆ NISKI S VRATIMA"/>
    <s v="04.01"/>
    <s v="KOM"/>
    <n v="1"/>
    <x v="846"/>
    <n v="1190.24"/>
    <n v="0"/>
    <n v="476.096"/>
    <x v="1"/>
  </r>
  <r>
    <n v="1"/>
    <x v="1"/>
    <x v="1"/>
    <n v="101862"/>
    <s v="R3"/>
    <s v="KOMODA-DAKTILO"/>
    <s v="04.01"/>
    <s v="KOM"/>
    <n v="1"/>
    <x v="847"/>
    <n v="1748.02"/>
    <n v="0"/>
    <n v="699.20800000000008"/>
    <x v="1"/>
  </r>
  <r>
    <n v="1"/>
    <x v="1"/>
    <x v="1"/>
    <n v="101863"/>
    <s v="R3"/>
    <s v="STOL POMOĆNI"/>
    <s v="04.01"/>
    <s v="KOM"/>
    <n v="1"/>
    <x v="848"/>
    <n v="1809.5"/>
    <n v="0"/>
    <n v="723.80000000000007"/>
    <x v="1"/>
  </r>
  <r>
    <n v="1"/>
    <x v="1"/>
    <x v="1"/>
    <n v="101864"/>
    <s v="R3"/>
    <s v="STOL RADNI BEZ LADICA"/>
    <s v="04.01"/>
    <s v="KOM"/>
    <n v="1"/>
    <x v="849"/>
    <n v="2398.0300000000002"/>
    <n v="0"/>
    <n v="959.2120000000001"/>
    <x v="1"/>
  </r>
  <r>
    <n v="1"/>
    <x v="1"/>
    <x v="1"/>
    <n v="101865"/>
    <s v="R3"/>
    <s v="STOLAC UREDSKI TIMO"/>
    <s v="04.13"/>
    <s v="KOM"/>
    <n v="1"/>
    <x v="724"/>
    <n v="136.97999999999999"/>
    <n v="161.86000000000001"/>
    <n v="161.86000000000001"/>
    <x v="0"/>
  </r>
  <r>
    <n v="1"/>
    <x v="1"/>
    <x v="1"/>
    <n v="101870"/>
    <s v="R3"/>
    <s v="FOTELJA UREDSKA KOŽNA"/>
    <s v="04.01"/>
    <s v="KOM"/>
    <n v="1"/>
    <x v="729"/>
    <n v="1421.91"/>
    <n v="0"/>
    <n v="568.76400000000001"/>
    <x v="1"/>
  </r>
  <r>
    <n v="1"/>
    <x v="1"/>
    <x v="1"/>
    <n v="101871"/>
    <s v="R3"/>
    <s v="STOLICA DAKTILO S RUKONAS"/>
    <s v="04.01"/>
    <s v="KOM"/>
    <n v="1"/>
    <x v="850"/>
    <n v="613.78"/>
    <n v="0"/>
    <n v="245.512"/>
    <x v="1"/>
  </r>
  <r>
    <n v="1"/>
    <x v="1"/>
    <x v="1"/>
    <n v="101906"/>
    <s v="R3"/>
    <s v="STOLAC KONF.CRNI"/>
    <n v="10.15"/>
    <s v="KOM"/>
    <n v="1"/>
    <x v="818"/>
    <n v="19.32"/>
    <n v="113.18"/>
    <n v="113.18"/>
    <x v="0"/>
  </r>
  <r>
    <n v="1"/>
    <x v="1"/>
    <x v="1"/>
    <n v="101907"/>
    <s v="R3"/>
    <s v="STOL ZA MAKETU 120x90x72"/>
    <s v="04.04"/>
    <s v="KOM"/>
    <n v="1"/>
    <x v="851"/>
    <n v="760.3"/>
    <n v="0"/>
    <n v="304.12"/>
    <x v="1"/>
  </r>
  <r>
    <n v="1"/>
    <x v="1"/>
    <x v="1"/>
    <n v="101908"/>
    <s v="R3"/>
    <s v="STOL 160x50x72"/>
    <s v="03.04"/>
    <s v="KOM"/>
    <n v="1"/>
    <x v="817"/>
    <n v="1045.42"/>
    <n v="0"/>
    <n v="418.16800000000006"/>
    <x v="1"/>
  </r>
  <r>
    <n v="1"/>
    <x v="1"/>
    <x v="1"/>
    <n v="101909"/>
    <s v="R3"/>
    <s v="STOL 80x50x72"/>
    <s v="04.04"/>
    <s v="KOM"/>
    <n v="1"/>
    <x v="811"/>
    <n v="708.15"/>
    <n v="0"/>
    <n v="283.26"/>
    <x v="1"/>
  </r>
  <r>
    <n v="1"/>
    <x v="1"/>
    <x v="1"/>
    <n v="102000"/>
    <s v="R2"/>
    <s v="STOL RADNI S LADICAMA"/>
    <s v="01.97"/>
    <s v="KOM"/>
    <n v="1"/>
    <x v="515"/>
    <n v="678.21"/>
    <n v="0"/>
    <n v="271.28400000000005"/>
    <x v="1"/>
  </r>
  <r>
    <n v="1"/>
    <x v="1"/>
    <x v="1"/>
    <n v="102001"/>
    <s v="R2"/>
    <s v="STOL PISAĆI"/>
    <s v="01.97"/>
    <s v="KOM"/>
    <n v="1"/>
    <x v="704"/>
    <n v="565.23"/>
    <n v="0"/>
    <n v="226.09200000000001"/>
    <x v="1"/>
  </r>
  <r>
    <n v="1"/>
    <x v="1"/>
    <x v="1"/>
    <n v="102002"/>
    <s v="R2"/>
    <s v="ORMARIĆ S LADICAMA"/>
    <s v="01.97"/>
    <s v="KOM"/>
    <n v="1"/>
    <x v="852"/>
    <n v="226.09"/>
    <n v="0"/>
    <n v="90.436000000000007"/>
    <x v="1"/>
  </r>
  <r>
    <n v="1"/>
    <x v="1"/>
    <x v="1"/>
    <n v="102003"/>
    <s v="R2"/>
    <s v="ORMARIĆ S LADICAMA"/>
    <s v="01.97"/>
    <s v="KOM"/>
    <n v="1"/>
    <x v="852"/>
    <n v="226.09"/>
    <n v="0"/>
    <n v="90.436000000000007"/>
    <x v="1"/>
  </r>
  <r>
    <n v="1"/>
    <x v="1"/>
    <x v="1"/>
    <n v="102004"/>
    <s v="R2"/>
    <s v="ORMAR ZA KNJIGE"/>
    <s v="01.97"/>
    <s v="KOM"/>
    <n v="1"/>
    <x v="853"/>
    <n v="339.11"/>
    <n v="0"/>
    <n v="135.64400000000001"/>
    <x v="1"/>
  </r>
  <r>
    <n v="1"/>
    <x v="1"/>
    <x v="1"/>
    <n v="102005"/>
    <s v="R2"/>
    <s v="ORMAR ZA KNJIGE"/>
    <s v="01.97"/>
    <s v="KOM"/>
    <n v="1"/>
    <x v="854"/>
    <n v="339.1"/>
    <n v="0"/>
    <n v="135.64000000000001"/>
    <x v="1"/>
  </r>
  <r>
    <n v="1"/>
    <x v="1"/>
    <x v="1"/>
    <n v="102006"/>
    <s v="R2"/>
    <s v="ORMAR ZA KNJIGE"/>
    <s v="01.97"/>
    <s v="KOM"/>
    <n v="1"/>
    <x v="704"/>
    <n v="565.23"/>
    <n v="0"/>
    <n v="226.09200000000001"/>
    <x v="1"/>
  </r>
  <r>
    <n v="1"/>
    <x v="1"/>
    <x v="1"/>
    <n v="102007"/>
    <s v="R2"/>
    <s v="ORMAR ZA KNJIGE"/>
    <s v="01.97"/>
    <s v="KOM"/>
    <n v="1"/>
    <x v="855"/>
    <n v="452.1"/>
    <n v="0"/>
    <n v="180.84000000000003"/>
    <x v="1"/>
  </r>
  <r>
    <n v="1"/>
    <x v="1"/>
    <x v="1"/>
    <n v="102008"/>
    <s v="R2"/>
    <s v="ORMAR ZA KNJIGE"/>
    <s v="01.97"/>
    <s v="KOM"/>
    <n v="1"/>
    <x v="704"/>
    <n v="565.23"/>
    <n v="0"/>
    <n v="226.09200000000001"/>
    <x v="1"/>
  </r>
  <r>
    <n v="1"/>
    <x v="1"/>
    <x v="1"/>
    <n v="102009"/>
    <s v="R2"/>
    <s v="STOLICA S NASLONOM"/>
    <s v="01.97"/>
    <s v="KOM"/>
    <n v="1"/>
    <x v="856"/>
    <n v="113.05"/>
    <n v="0"/>
    <n v="45.22"/>
    <x v="1"/>
  </r>
  <r>
    <n v="1"/>
    <x v="1"/>
    <x v="1"/>
    <n v="102010"/>
    <s v="R2"/>
    <s v="STOLICA S NASLONOM"/>
    <s v="01.97"/>
    <s v="KOM"/>
    <n v="1"/>
    <x v="856"/>
    <n v="113.05"/>
    <n v="0"/>
    <n v="45.22"/>
    <x v="1"/>
  </r>
  <r>
    <n v="1"/>
    <x v="1"/>
    <x v="1"/>
    <n v="102011"/>
    <s v="R2"/>
    <s v="STOLAC UREDSKI CRNI"/>
    <n v="11.13"/>
    <s v="KOM"/>
    <n v="1"/>
    <x v="857"/>
    <n v="2042.74"/>
    <n v="3257.33"/>
    <n v="3257.33"/>
    <x v="0"/>
  </r>
  <r>
    <n v="1"/>
    <x v="1"/>
    <x v="1"/>
    <n v="102012"/>
    <s v="R2"/>
    <s v="FOTELJA CRNA"/>
    <s v="01.97"/>
    <s v="KOM"/>
    <n v="1"/>
    <x v="840"/>
    <n v="112.98"/>
    <n v="0"/>
    <n v="45.192000000000007"/>
    <x v="1"/>
  </r>
  <r>
    <n v="1"/>
    <x v="1"/>
    <x v="1"/>
    <n v="102015"/>
    <s v="R2"/>
    <s v="STOLICA BEZ NASLONA STARA"/>
    <s v="01.97"/>
    <s v="KOM"/>
    <n v="1"/>
    <x v="536"/>
    <n v="56.51"/>
    <n v="0"/>
    <n v="22.603999999999999"/>
    <x v="1"/>
  </r>
  <r>
    <n v="1"/>
    <x v="1"/>
    <x v="1"/>
    <n v="102016"/>
    <s v="R2"/>
    <s v="STOLICA BEZ NASLONA NOVA"/>
    <s v="01.97"/>
    <s v="KOM"/>
    <n v="1"/>
    <x v="565"/>
    <n v="56.52"/>
    <n v="0"/>
    <n v="22.608000000000004"/>
    <x v="1"/>
  </r>
  <r>
    <n v="1"/>
    <x v="1"/>
    <x v="1"/>
    <n v="102017"/>
    <s v="R2"/>
    <s v="STOLČICA BEZ NASLONA NOVA"/>
    <s v="01.97"/>
    <s v="KOM"/>
    <n v="1"/>
    <x v="565"/>
    <n v="56.52"/>
    <n v="0"/>
    <n v="22.608000000000004"/>
    <x v="1"/>
  </r>
  <r>
    <n v="1"/>
    <x v="1"/>
    <x v="1"/>
    <n v="102021"/>
    <s v="R2"/>
    <s v="ORMAR ZA KNJIGE"/>
    <s v="01.97"/>
    <s v="KOM"/>
    <n v="1"/>
    <x v="853"/>
    <n v="339.11"/>
    <n v="0"/>
    <n v="135.64400000000001"/>
    <x v="1"/>
  </r>
  <r>
    <n v="1"/>
    <x v="1"/>
    <x v="1"/>
    <n v="102022"/>
    <s v="R2"/>
    <s v="VITRINA"/>
    <s v="01.97"/>
    <s v="KOM"/>
    <n v="1"/>
    <x v="855"/>
    <n v="452.1"/>
    <n v="0"/>
    <n v="180.84000000000003"/>
    <x v="1"/>
  </r>
  <r>
    <n v="1"/>
    <x v="1"/>
    <x v="1"/>
    <n v="102023"/>
    <s v="R2"/>
    <s v="ORMAR ZA KNJIGE"/>
    <s v="01.97"/>
    <s v="KOM"/>
    <n v="1"/>
    <x v="410"/>
    <n v="565.22"/>
    <n v="0"/>
    <n v="226.08800000000002"/>
    <x v="1"/>
  </r>
  <r>
    <n v="1"/>
    <x v="1"/>
    <x v="1"/>
    <n v="102024"/>
    <s v="R2"/>
    <s v="ORMAR ZA KNJIGE"/>
    <s v="01.97"/>
    <s v="KOM"/>
    <n v="1"/>
    <x v="855"/>
    <n v="452.1"/>
    <n v="0"/>
    <n v="180.84000000000003"/>
    <x v="1"/>
  </r>
  <r>
    <n v="1"/>
    <x v="1"/>
    <x v="1"/>
    <n v="102025"/>
    <s v="R2"/>
    <s v="ORMAR ZA KNJIGE"/>
    <s v="01.97"/>
    <s v="KOM"/>
    <n v="1"/>
    <x v="410"/>
    <n v="565.22"/>
    <n v="0"/>
    <n v="226.08800000000002"/>
    <x v="1"/>
  </r>
  <r>
    <n v="1"/>
    <x v="1"/>
    <x v="1"/>
    <n v="102026"/>
    <s v="R2"/>
    <s v="STOL ISPITNI PULT"/>
    <s v="01.97"/>
    <s v="KOM"/>
    <n v="1"/>
    <x v="410"/>
    <n v="565.22"/>
    <n v="0"/>
    <n v="226.08800000000002"/>
    <x v="1"/>
  </r>
  <r>
    <n v="1"/>
    <x v="1"/>
    <x v="1"/>
    <n v="102027"/>
    <s v="R2"/>
    <s v="STOL ISPITNI PULT"/>
    <s v="01.97"/>
    <s v="KOM"/>
    <n v="1"/>
    <x v="704"/>
    <n v="565.23"/>
    <n v="0"/>
    <n v="226.09200000000001"/>
    <x v="1"/>
  </r>
  <r>
    <n v="1"/>
    <x v="1"/>
    <x v="1"/>
    <n v="102028"/>
    <s v="R2"/>
    <s v="STOL ISPITNI PULT"/>
    <s v="01.97"/>
    <s v="KOM"/>
    <n v="1"/>
    <x v="704"/>
    <n v="565.23"/>
    <n v="0"/>
    <n v="226.09200000000001"/>
    <x v="1"/>
  </r>
  <r>
    <n v="1"/>
    <x v="1"/>
    <x v="1"/>
    <n v="102029"/>
    <s v="R2"/>
    <s v="STOL ISPITNI PULT"/>
    <s v="01.97"/>
    <s v="KOM"/>
    <n v="1"/>
    <x v="704"/>
    <n v="565.23"/>
    <n v="0"/>
    <n v="226.09200000000001"/>
    <x v="1"/>
  </r>
  <r>
    <n v="1"/>
    <x v="1"/>
    <x v="1"/>
    <n v="102030"/>
    <s v="R2"/>
    <s v="STOL ISPITNI PULT"/>
    <s v="01.97"/>
    <s v="KOM"/>
    <n v="1"/>
    <x v="704"/>
    <n v="565.23"/>
    <n v="0"/>
    <n v="226.09200000000001"/>
    <x v="1"/>
  </r>
  <r>
    <n v="1"/>
    <x v="1"/>
    <x v="1"/>
    <n v="102031"/>
    <s v="R2"/>
    <s v="STOL ISPITNI PULT"/>
    <s v="01.97"/>
    <s v="KOM"/>
    <n v="1"/>
    <x v="704"/>
    <n v="565.23"/>
    <n v="0"/>
    <n v="226.09200000000001"/>
    <x v="1"/>
  </r>
  <r>
    <n v="1"/>
    <x v="1"/>
    <x v="1"/>
    <n v="102034"/>
    <s v="R2"/>
    <s v="STOL POSTOLJE ZA MODELE"/>
    <s v="01.97"/>
    <s v="KOM"/>
    <n v="1"/>
    <x v="856"/>
    <n v="113.05"/>
    <n v="0"/>
    <n v="45.22"/>
    <x v="1"/>
  </r>
  <r>
    <n v="1"/>
    <x v="1"/>
    <x v="1"/>
    <n v="102035"/>
    <s v="R2"/>
    <s v="STOL POSTOLJE ZA MODELE"/>
    <s v="01.97"/>
    <s v="KOM"/>
    <n v="1"/>
    <x v="856"/>
    <n v="113.05"/>
    <n v="0"/>
    <n v="45.22"/>
    <x v="1"/>
  </r>
  <r>
    <n v="1"/>
    <x v="1"/>
    <x v="1"/>
    <n v="102038"/>
    <s v="R2"/>
    <s v="STOL POSTOLJE ZA MODELE"/>
    <s v="01.97"/>
    <s v="KOM"/>
    <n v="1"/>
    <x v="856"/>
    <n v="113.05"/>
    <n v="0"/>
    <n v="45.22"/>
    <x v="1"/>
  </r>
  <r>
    <n v="1"/>
    <x v="1"/>
    <x v="1"/>
    <n v="102039"/>
    <s v="R2"/>
    <s v="STOL POSTOLJE ZA MODELE"/>
    <s v="01.97"/>
    <s v="KOM"/>
    <n v="1"/>
    <x v="856"/>
    <n v="113.05"/>
    <n v="0"/>
    <n v="45.22"/>
    <x v="1"/>
  </r>
  <r>
    <n v="1"/>
    <x v="1"/>
    <x v="1"/>
    <n v="102040"/>
    <s v="R2"/>
    <s v="STOL POSTOLJE ZA MODELE"/>
    <s v="01.97"/>
    <s v="KOM"/>
    <n v="1"/>
    <x v="856"/>
    <n v="113.05"/>
    <n v="0"/>
    <n v="45.22"/>
    <x v="1"/>
  </r>
  <r>
    <n v="1"/>
    <x v="1"/>
    <x v="1"/>
    <n v="102041"/>
    <s v="R2"/>
    <s v="STOL POSTOLJE ZA MODELE"/>
    <s v="01.97"/>
    <s v="KOM"/>
    <n v="1"/>
    <x v="856"/>
    <n v="113.05"/>
    <n v="0"/>
    <n v="45.22"/>
    <x v="1"/>
  </r>
  <r>
    <n v="1"/>
    <x v="1"/>
    <x v="1"/>
    <n v="102043"/>
    <s v="R2"/>
    <s v="STOL PISAĆI"/>
    <s v="01.97"/>
    <s v="KOM"/>
    <n v="1"/>
    <x v="858"/>
    <n v="226.05"/>
    <n v="0"/>
    <n v="90.420000000000016"/>
    <x v="1"/>
  </r>
  <r>
    <n v="1"/>
    <x v="1"/>
    <x v="1"/>
    <n v="102044"/>
    <s v="R2"/>
    <s v="STOL PISAĆI"/>
    <s v="01.97"/>
    <s v="KOM"/>
    <n v="1"/>
    <x v="858"/>
    <n v="226.05"/>
    <n v="0"/>
    <n v="90.420000000000016"/>
    <x v="1"/>
  </r>
  <r>
    <n v="1"/>
    <x v="1"/>
    <x v="1"/>
    <n v="102045"/>
    <s v="R2"/>
    <s v="ORMARIĆ S LADICAMA"/>
    <s v="01.97"/>
    <s v="KOM"/>
    <n v="1"/>
    <x v="852"/>
    <n v="226.09"/>
    <n v="0"/>
    <n v="90.436000000000007"/>
    <x v="1"/>
  </r>
  <r>
    <n v="1"/>
    <x v="1"/>
    <x v="1"/>
    <n v="102046"/>
    <s v="R2"/>
    <s v="ORMARIĆ S LAD. (PROC.)"/>
    <s v="01.97"/>
    <s v="KOM"/>
    <n v="1"/>
    <x v="852"/>
    <n v="226.09"/>
    <n v="0"/>
    <n v="90.436000000000007"/>
    <x v="1"/>
  </r>
  <r>
    <n v="1"/>
    <x v="1"/>
    <x v="1"/>
    <n v="102048"/>
    <s v="R2"/>
    <s v="ORMAR GARDEROBNI"/>
    <s v="01.97"/>
    <s v="KOM"/>
    <n v="1"/>
    <x v="726"/>
    <n v="282.68"/>
    <n v="0"/>
    <n v="113.072"/>
    <x v="1"/>
  </r>
  <r>
    <n v="1"/>
    <x v="1"/>
    <x v="1"/>
    <n v="102052"/>
    <s v="R2"/>
    <s v="STOLICA BEZ NASLONA NOVA"/>
    <s v="01.97"/>
    <s v="KOM"/>
    <n v="1"/>
    <x v="565"/>
    <n v="56.52"/>
    <n v="0"/>
    <n v="22.608000000000004"/>
    <x v="1"/>
  </r>
  <r>
    <n v="1"/>
    <x v="1"/>
    <x v="1"/>
    <n v="102053"/>
    <s v="R2"/>
    <s v="STOLICA BEZ NASLONA NOVA"/>
    <s v="01.97"/>
    <s v="KOM"/>
    <n v="1"/>
    <x v="565"/>
    <n v="56.52"/>
    <n v="0"/>
    <n v="22.608000000000004"/>
    <x v="1"/>
  </r>
  <r>
    <n v="1"/>
    <x v="1"/>
    <x v="1"/>
    <n v="102055"/>
    <s v="R2"/>
    <s v="STOLICA BEZ NASLONA STARA"/>
    <s v="01.97"/>
    <s v="KOM"/>
    <n v="1"/>
    <x v="565"/>
    <n v="56.52"/>
    <n v="0"/>
    <n v="22.608000000000004"/>
    <x v="1"/>
  </r>
  <r>
    <n v="1"/>
    <x v="1"/>
    <x v="1"/>
    <n v="102056"/>
    <s v="R2"/>
    <s v="STOLICA BEZ NASLOVA NOVA"/>
    <s v="01.97"/>
    <s v="KOM"/>
    <n v="1"/>
    <x v="565"/>
    <n v="56.52"/>
    <n v="0"/>
    <n v="22.608000000000004"/>
    <x v="1"/>
  </r>
  <r>
    <n v="1"/>
    <x v="1"/>
    <x v="1"/>
    <n v="102058"/>
    <s v="R2"/>
    <s v="STOL POSTOLJE ZA MODELE"/>
    <s v="01.97"/>
    <s v="KOM"/>
    <n v="1"/>
    <x v="859"/>
    <n v="113.08"/>
    <n v="0"/>
    <n v="45.231999999999999"/>
    <x v="1"/>
  </r>
  <r>
    <n v="1"/>
    <x v="1"/>
    <x v="1"/>
    <n v="102059"/>
    <s v="R2"/>
    <s v="KLUPA ZA SJEDENJE/PROC."/>
    <s v="01.97"/>
    <s v="KOM"/>
    <n v="1"/>
    <x v="860"/>
    <n v="300"/>
    <n v="0"/>
    <n v="120"/>
    <x v="1"/>
  </r>
  <r>
    <n v="1"/>
    <x v="1"/>
    <x v="1"/>
    <n v="102066"/>
    <s v="R2"/>
    <s v="STOLICA S NASLONOM/PROC."/>
    <s v="01.97"/>
    <s v="KOM"/>
    <n v="1"/>
    <x v="524"/>
    <n v="113.04"/>
    <n v="0"/>
    <n v="45.216000000000008"/>
    <x v="1"/>
  </r>
  <r>
    <n v="1"/>
    <x v="1"/>
    <x v="1"/>
    <n v="102068"/>
    <s v="R2"/>
    <s v="STOLICA S NASLONOM/PROC."/>
    <s v="01.97"/>
    <s v="KOM"/>
    <n v="1"/>
    <x v="524"/>
    <n v="113.04"/>
    <n v="0"/>
    <n v="45.216000000000008"/>
    <x v="1"/>
  </r>
  <r>
    <n v="1"/>
    <x v="1"/>
    <x v="1"/>
    <n v="102069"/>
    <s v="R2"/>
    <s v="STOLICA S NASLONOM/PROC."/>
    <s v="01.97"/>
    <s v="KOM"/>
    <n v="1"/>
    <x v="524"/>
    <n v="113.04"/>
    <n v="0"/>
    <n v="45.216000000000008"/>
    <x v="1"/>
  </r>
  <r>
    <n v="1"/>
    <x v="1"/>
    <x v="1"/>
    <n v="102073"/>
    <s v="R2"/>
    <s v="STOLICA S NASLONOM/PROC."/>
    <s v="01.97"/>
    <s v="KOM"/>
    <n v="1"/>
    <x v="524"/>
    <n v="113.04"/>
    <n v="0"/>
    <n v="45.216000000000008"/>
    <x v="1"/>
  </r>
  <r>
    <n v="1"/>
    <x v="1"/>
    <x v="1"/>
    <n v="102100"/>
    <s v="R2"/>
    <s v="FOTELJA OKRETNA"/>
    <s v="01.97"/>
    <s v="KOM"/>
    <n v="1"/>
    <x v="861"/>
    <n v="169.55"/>
    <n v="0"/>
    <n v="67.820000000000007"/>
    <x v="1"/>
  </r>
  <r>
    <n v="1"/>
    <x v="1"/>
    <x v="1"/>
    <n v="102103"/>
    <s v="R2"/>
    <s v="STOLICA S NASLONOM"/>
    <s v="01.97"/>
    <s v="KOM"/>
    <n v="1"/>
    <x v="862"/>
    <n v="113.03"/>
    <n v="0"/>
    <n v="45.212000000000003"/>
    <x v="1"/>
  </r>
  <r>
    <n v="1"/>
    <x v="1"/>
    <x v="1"/>
    <n v="102104"/>
    <s v="R2"/>
    <s v="STOLICA OKRETNA"/>
    <s v="01.97"/>
    <s v="KOM"/>
    <n v="1"/>
    <x v="840"/>
    <n v="112.98"/>
    <n v="0"/>
    <n v="45.192000000000007"/>
    <x v="1"/>
  </r>
  <r>
    <n v="1"/>
    <x v="1"/>
    <x v="1"/>
    <n v="102109"/>
    <s v="R2"/>
    <s v="ORMARIĆ S LADICAMA"/>
    <s v="01.97"/>
    <s v="KOM"/>
    <n v="1"/>
    <x v="852"/>
    <n v="226.09"/>
    <n v="0"/>
    <n v="90.436000000000007"/>
    <x v="1"/>
  </r>
  <r>
    <n v="1"/>
    <x v="1"/>
    <x v="1"/>
    <n v="102110"/>
    <s v="R2"/>
    <s v="PLOČA ŠKOLSKA"/>
    <s v="01.97"/>
    <s v="KOM"/>
    <n v="1"/>
    <x v="726"/>
    <n v="282.68"/>
    <n v="0"/>
    <n v="113.072"/>
    <x v="1"/>
  </r>
  <r>
    <n v="1"/>
    <x v="1"/>
    <x v="1"/>
    <n v="102112"/>
    <s v="R2"/>
    <s v="STOLICA S NASLONOM"/>
    <s v="01.97"/>
    <s v="KOM"/>
    <n v="1"/>
    <x v="524"/>
    <n v="113.04"/>
    <n v="0"/>
    <n v="45.216000000000008"/>
    <x v="1"/>
  </r>
  <r>
    <n v="1"/>
    <x v="1"/>
    <x v="1"/>
    <n v="102134"/>
    <s v="R2"/>
    <s v="PLOČA 120x180 BIJELA ZIDN"/>
    <n v="11.11"/>
    <s v="KOM"/>
    <n v="1"/>
    <x v="863"/>
    <n v="859.74"/>
    <n v="493.26"/>
    <n v="541.20000000000005"/>
    <x v="1"/>
  </r>
  <r>
    <n v="1"/>
    <x v="1"/>
    <x v="1"/>
    <n v="102143"/>
    <s v="R2"/>
    <s v="STOL ZA PISAĆI STROJ"/>
    <s v="01.97"/>
    <s v="KOM"/>
    <n v="1"/>
    <x v="539"/>
    <n v="226.11"/>
    <n v="0"/>
    <n v="90.444000000000017"/>
    <x v="1"/>
  </r>
  <r>
    <n v="1"/>
    <x v="1"/>
    <x v="1"/>
    <n v="102144"/>
    <s v="R2"/>
    <s v="ORMARIĆ S LADICAMA"/>
    <s v="01.97"/>
    <s v="KOM"/>
    <n v="1"/>
    <x v="852"/>
    <n v="226.09"/>
    <n v="0"/>
    <n v="90.436000000000007"/>
    <x v="1"/>
  </r>
  <r>
    <n v="1"/>
    <x v="1"/>
    <x v="1"/>
    <n v="102145"/>
    <s v="R2"/>
    <s v="ORMARIĆ ZA PRIBOR"/>
    <s v="01.97"/>
    <s v="KOM"/>
    <n v="1"/>
    <x v="704"/>
    <n v="565.23"/>
    <n v="0"/>
    <n v="226.09200000000001"/>
    <x v="1"/>
  </r>
  <r>
    <n v="1"/>
    <x v="1"/>
    <x v="1"/>
    <n v="102146"/>
    <s v="R2"/>
    <s v="PISAĆI STOL"/>
    <s v="01.97"/>
    <s v="KOM"/>
    <n v="1"/>
    <x v="704"/>
    <n v="565.23"/>
    <n v="0"/>
    <n v="226.09200000000001"/>
    <x v="1"/>
  </r>
  <r>
    <n v="1"/>
    <x v="1"/>
    <x v="1"/>
    <n v="102147"/>
    <s v="R2"/>
    <s v="ORMARIĆ ZA PRIBOR"/>
    <s v="01.97"/>
    <s v="KOM"/>
    <n v="1"/>
    <x v="704"/>
    <n v="565.23"/>
    <n v="0"/>
    <n v="226.09200000000001"/>
    <x v="1"/>
  </r>
  <r>
    <n v="1"/>
    <x v="1"/>
    <x v="1"/>
    <n v="102149"/>
    <s v="R2"/>
    <s v="STOLICA NT. VEL. 5"/>
    <s v="01.97"/>
    <s v="KOM"/>
    <n v="1"/>
    <x v="519"/>
    <n v="114.64"/>
    <n v="0"/>
    <n v="45.856000000000002"/>
    <x v="1"/>
  </r>
  <r>
    <n v="1"/>
    <x v="1"/>
    <x v="1"/>
    <n v="102150"/>
    <s v="R2"/>
    <s v="ORMAR ZA KNJIGE"/>
    <s v="01.97"/>
    <s v="KOM"/>
    <n v="1"/>
    <x v="853"/>
    <n v="339.11"/>
    <n v="0"/>
    <n v="135.64400000000001"/>
    <x v="1"/>
  </r>
  <r>
    <n v="1"/>
    <x v="1"/>
    <x v="1"/>
    <n v="102151"/>
    <s v="R2"/>
    <s v="ORMAR ZA KNJIGE"/>
    <s v="01.97"/>
    <s v="KOM"/>
    <n v="1"/>
    <x v="410"/>
    <n v="565.22"/>
    <n v="0"/>
    <n v="226.08800000000002"/>
    <x v="1"/>
  </r>
  <r>
    <n v="1"/>
    <x v="1"/>
    <x v="1"/>
    <n v="102152"/>
    <s v="R2"/>
    <s v="ORMAR GARDEROBNI"/>
    <s v="01.97"/>
    <s v="KOM"/>
    <n v="1"/>
    <x v="726"/>
    <n v="282.68"/>
    <n v="0"/>
    <n v="113.072"/>
    <x v="1"/>
  </r>
  <r>
    <n v="1"/>
    <x v="1"/>
    <x v="1"/>
    <n v="102155"/>
    <s v="R2"/>
    <s v="ORMARIĆ ZA PRIBOR"/>
    <s v="01.97"/>
    <s v="KOM"/>
    <n v="1"/>
    <x v="704"/>
    <n v="565.23"/>
    <n v="0"/>
    <n v="226.09200000000001"/>
    <x v="1"/>
  </r>
  <r>
    <n v="1"/>
    <x v="1"/>
    <x v="1"/>
    <n v="102156"/>
    <s v="R2"/>
    <s v="PISAĆI STOL"/>
    <s v="01.97"/>
    <s v="KOM"/>
    <n v="1"/>
    <x v="704"/>
    <n v="565.23"/>
    <n v="0"/>
    <n v="226.09200000000001"/>
    <x v="1"/>
  </r>
  <r>
    <n v="1"/>
    <x v="1"/>
    <x v="1"/>
    <n v="102157"/>
    <s v="R2"/>
    <s v="STOLICA BEZ NASLONA STARA"/>
    <s v="01.97"/>
    <s v="KOM"/>
    <n v="1"/>
    <x v="565"/>
    <n v="56.52"/>
    <n v="0"/>
    <n v="22.608000000000004"/>
    <x v="1"/>
  </r>
  <r>
    <n v="1"/>
    <x v="1"/>
    <x v="1"/>
    <n v="102158"/>
    <s v="R2"/>
    <s v="STOLICA BEZ NASLONA STARA"/>
    <s v="01.97"/>
    <s v="KOM"/>
    <n v="1"/>
    <x v="565"/>
    <n v="56.52"/>
    <n v="0"/>
    <n v="22.608000000000004"/>
    <x v="1"/>
  </r>
  <r>
    <n v="1"/>
    <x v="1"/>
    <x v="1"/>
    <n v="102159"/>
    <s v="R2"/>
    <s v="STOLICA BEZ NASLONA STARA"/>
    <s v="01.97"/>
    <s v="KOM"/>
    <n v="1"/>
    <x v="536"/>
    <n v="56.51"/>
    <n v="0"/>
    <n v="22.603999999999999"/>
    <x v="1"/>
  </r>
  <r>
    <n v="1"/>
    <x v="1"/>
    <x v="1"/>
    <n v="102160"/>
    <s v="R2"/>
    <s v="STOL MALI KVADRATIČNI"/>
    <s v="01.97"/>
    <s v="KOM"/>
    <n v="1"/>
    <x v="556"/>
    <n v="282.61"/>
    <n v="0"/>
    <n v="113.04400000000001"/>
    <x v="1"/>
  </r>
  <r>
    <n v="1"/>
    <x v="1"/>
    <x v="1"/>
    <n v="102161"/>
    <s v="R2"/>
    <s v="STOLAC UREDSKI"/>
    <s v="06.10"/>
    <s v="KOM"/>
    <n v="1"/>
    <x v="864"/>
    <n v="871"/>
    <n v="201"/>
    <n v="428.8"/>
    <x v="1"/>
  </r>
  <r>
    <n v="1"/>
    <x v="1"/>
    <x v="1"/>
    <n v="102176"/>
    <s v="R2"/>
    <s v="STOLAC UREDSKI CRNI"/>
    <s v="01.04"/>
    <s v="KOM"/>
    <n v="1"/>
    <x v="865"/>
    <n v="2992.5"/>
    <n v="0"/>
    <n v="1197"/>
    <x v="1"/>
  </r>
  <r>
    <n v="1"/>
    <x v="1"/>
    <x v="1"/>
    <n v="102178"/>
    <s v="R5"/>
    <s v="STOLAC LAB. OKRUGLI"/>
    <s v="01.97"/>
    <s v="KOM"/>
    <n v="1"/>
    <x v="488"/>
    <n v="127.18"/>
    <n v="0"/>
    <n v="50.872000000000007"/>
    <x v="1"/>
  </r>
  <r>
    <n v="1"/>
    <x v="1"/>
    <x v="1"/>
    <n v="102188"/>
    <s v="R1"/>
    <s v="ORMARIĆ OGLASNI120x10x104"/>
    <s v="09.09"/>
    <s v="KOM"/>
    <n v="1"/>
    <x v="661"/>
    <n v="1914.15"/>
    <n v="198.01"/>
    <n v="844.86400000000003"/>
    <x v="1"/>
  </r>
  <r>
    <n v="1"/>
    <x v="1"/>
    <x v="1"/>
    <n v="102195"/>
    <s v="R5"/>
    <s v="STOLICA LAB.NA VIJAK"/>
    <s v="01.97"/>
    <s v="KOM"/>
    <n v="1"/>
    <x v="584"/>
    <n v="254.35"/>
    <n v="0"/>
    <n v="101.74000000000001"/>
    <x v="1"/>
  </r>
  <r>
    <n v="1"/>
    <x v="1"/>
    <x v="1"/>
    <n v="102197"/>
    <s v="R5"/>
    <s v="STOLIĆ UZ PISAĆI STOL"/>
    <s v="01.97"/>
    <s v="KOM"/>
    <n v="1"/>
    <x v="866"/>
    <n v="678.27"/>
    <n v="0"/>
    <n v="271.30799999999999"/>
    <x v="1"/>
  </r>
  <r>
    <n v="1"/>
    <x v="1"/>
    <x v="1"/>
    <n v="102242"/>
    <s v="R5"/>
    <s v="STOLICA LAB.NA VIJAK"/>
    <s v="01.97"/>
    <s v="KOM"/>
    <n v="1"/>
    <x v="584"/>
    <n v="254.35"/>
    <n v="0"/>
    <n v="101.74000000000001"/>
    <x v="1"/>
  </r>
  <r>
    <n v="1"/>
    <x v="1"/>
    <x v="1"/>
    <n v="102247"/>
    <s v="R5"/>
    <s v="STOLAC LAB. SA NASLONOM"/>
    <n v="11.08"/>
    <s v="KOM"/>
    <n v="1"/>
    <x v="652"/>
    <n v="1105.5999999999999"/>
    <n v="0.02"/>
    <n v="442.24799999999999"/>
    <x v="1"/>
  </r>
  <r>
    <n v="1"/>
    <x v="1"/>
    <x v="1"/>
    <n v="102257"/>
    <s v="R2"/>
    <s v="ORMAR 59x70x238H"/>
    <n v="11.02"/>
    <s v="KOM"/>
    <n v="1"/>
    <x v="867"/>
    <n v="1073.5999999999999"/>
    <n v="0"/>
    <n v="429.44"/>
    <x v="1"/>
  </r>
  <r>
    <n v="1"/>
    <x v="1"/>
    <x v="1"/>
    <n v="102258"/>
    <s v="R2"/>
    <s v="LADIČAR(POKRET.KAZETA 1/4"/>
    <n v="10.02"/>
    <s v="KOM"/>
    <n v="1"/>
    <x v="868"/>
    <n v="1173.1500000000001"/>
    <n v="0"/>
    <n v="469.26000000000005"/>
    <x v="1"/>
  </r>
  <r>
    <n v="1"/>
    <x v="1"/>
    <x v="1"/>
    <n v="102259"/>
    <s v="R2"/>
    <s v="LADIČAR(POKRET.KAZETA 1/4"/>
    <n v="10.02"/>
    <s v="KOM"/>
    <n v="1"/>
    <x v="868"/>
    <n v="1173.1500000000001"/>
    <n v="0"/>
    <n v="469.26000000000005"/>
    <x v="1"/>
  </r>
  <r>
    <n v="1"/>
    <x v="1"/>
    <x v="1"/>
    <n v="102260"/>
    <s v="R2"/>
    <s v="LADIČAR(POKRET.KAZETA 1/4"/>
    <n v="10.02"/>
    <s v="KOM"/>
    <n v="1"/>
    <x v="868"/>
    <n v="1173.1500000000001"/>
    <n v="0"/>
    <n v="469.26000000000005"/>
    <x v="1"/>
  </r>
  <r>
    <n v="1"/>
    <x v="1"/>
    <x v="1"/>
    <n v="102261"/>
    <s v="R2"/>
    <s v="ORMAR ZA ARHIVU(2 PLICE)"/>
    <n v="10.02"/>
    <s v="KOM"/>
    <n v="1"/>
    <x v="869"/>
    <n v="1417.12"/>
    <n v="0"/>
    <n v="566.84799999999996"/>
    <x v="1"/>
  </r>
  <r>
    <n v="1"/>
    <x v="1"/>
    <x v="1"/>
    <n v="102262"/>
    <s v="R2"/>
    <s v="ORMAR ZA ARHIVU(4 POLICE)"/>
    <n v="10.02"/>
    <s v="KOM"/>
    <n v="1"/>
    <x v="870"/>
    <n v="2033.2"/>
    <n v="0"/>
    <n v="813.28000000000009"/>
    <x v="1"/>
  </r>
  <r>
    <n v="1"/>
    <x v="1"/>
    <x v="1"/>
    <n v="102289"/>
    <s v="R2"/>
    <s v="STOL"/>
    <n v="10.1"/>
    <s v="KOM"/>
    <n v="1"/>
    <x v="871"/>
    <n v="953.86"/>
    <n v="283.57"/>
    <n v="494.97200000000004"/>
    <x v="1"/>
  </r>
  <r>
    <n v="1"/>
    <x v="1"/>
    <x v="1"/>
    <n v="102309"/>
    <s v="R2"/>
    <s v="STOLAC UREDSKI"/>
    <s v="05.11"/>
    <s v="KOM"/>
    <n v="1"/>
    <x v="872"/>
    <n v="386.93"/>
    <n v="167.47"/>
    <n v="221.76"/>
    <x v="1"/>
  </r>
  <r>
    <n v="1"/>
    <x v="1"/>
    <x v="1"/>
    <n v="102310"/>
    <s v="R2"/>
    <s v="STOLAC UREDSKI"/>
    <s v="05.11"/>
    <s v="KOM"/>
    <n v="1"/>
    <x v="872"/>
    <n v="386.93"/>
    <n v="167.47"/>
    <n v="221.76"/>
    <x v="1"/>
  </r>
  <r>
    <n v="1"/>
    <x v="1"/>
    <x v="1"/>
    <n v="102311"/>
    <s v="R2"/>
    <s v="STOLAC UREDSKI"/>
    <s v="05.11"/>
    <s v="KOM"/>
    <n v="1"/>
    <x v="872"/>
    <n v="386.93"/>
    <n v="167.47"/>
    <n v="221.76"/>
    <x v="1"/>
  </r>
  <r>
    <n v="1"/>
    <x v="1"/>
    <x v="1"/>
    <n v="102312"/>
    <s v="R2"/>
    <s v="STOLAC UREDSKI"/>
    <s v="05.11"/>
    <s v="KOM"/>
    <n v="1"/>
    <x v="872"/>
    <n v="386.93"/>
    <n v="167.47"/>
    <n v="221.76"/>
    <x v="1"/>
  </r>
  <r>
    <n v="1"/>
    <x v="1"/>
    <x v="1"/>
    <n v="102314"/>
    <s v="R2"/>
    <s v="STOL RADNI"/>
    <s v="05.11"/>
    <s v="KOM"/>
    <n v="1"/>
    <x v="873"/>
    <n v="1111.7"/>
    <n v="481.15"/>
    <n v="637.14"/>
    <x v="1"/>
  </r>
  <r>
    <n v="1"/>
    <x v="1"/>
    <x v="1"/>
    <n v="102315"/>
    <s v="R2"/>
    <s v="STOL RADNI"/>
    <s v="05.11"/>
    <s v="KOM"/>
    <n v="1"/>
    <x v="874"/>
    <n v="1332.97"/>
    <n v="576.98"/>
    <n v="763.98"/>
    <x v="1"/>
  </r>
  <r>
    <n v="1"/>
    <x v="1"/>
    <x v="1"/>
    <n v="102316"/>
    <s v="R2"/>
    <s v="STOL RADNI"/>
    <s v="05.11"/>
    <s v="KOM"/>
    <n v="1"/>
    <x v="875"/>
    <n v="1023.03"/>
    <n v="442.77"/>
    <n v="586.32000000000005"/>
    <x v="1"/>
  </r>
  <r>
    <n v="1"/>
    <x v="1"/>
    <x v="1"/>
    <n v="102317"/>
    <s v="R2"/>
    <s v="ORMAR KUTNI"/>
    <s v="05.11"/>
    <s v="KOM"/>
    <n v="1"/>
    <x v="876"/>
    <n v="4875.42"/>
    <n v="2110.23"/>
    <n v="2794.26"/>
    <x v="1"/>
  </r>
  <r>
    <n v="1"/>
    <x v="1"/>
    <x v="1"/>
    <n v="102318"/>
    <s v="R2"/>
    <s v="ORMAR KUTNI"/>
    <s v="05.11"/>
    <s v="KOM"/>
    <n v="1"/>
    <x v="877"/>
    <n v="6216.43"/>
    <n v="2690.72"/>
    <n v="3562.86"/>
    <x v="1"/>
  </r>
  <r>
    <n v="1"/>
    <x v="1"/>
    <x v="1"/>
    <n v="102319"/>
    <s v="R2"/>
    <s v="ORMARIĆ UGRADBENI"/>
    <s v="05.11"/>
    <s v="KOM"/>
    <n v="1"/>
    <x v="878"/>
    <n v="769.44"/>
    <n v="333.06"/>
    <n v="441"/>
    <x v="1"/>
  </r>
  <r>
    <n v="1"/>
    <x v="1"/>
    <x v="1"/>
    <n v="102320"/>
    <s v="R2"/>
    <s v="ORMARIĆ VISEĆI"/>
    <s v="05.11"/>
    <s v="KOM"/>
    <n v="1"/>
    <x v="879"/>
    <n v="1127.78"/>
    <n v="488.17"/>
    <n v="646.38000000000011"/>
    <x v="1"/>
  </r>
  <r>
    <n v="1"/>
    <x v="1"/>
    <x v="1"/>
    <n v="102373"/>
    <s v="R2"/>
    <s v="VJEŠALICA ZIDNA"/>
    <s v="01.97"/>
    <s v="KOM"/>
    <n v="1"/>
    <x v="880"/>
    <n v="565.36"/>
    <n v="0"/>
    <n v="226.14400000000001"/>
    <x v="1"/>
  </r>
  <r>
    <n v="1"/>
    <x v="1"/>
    <x v="1"/>
    <n v="102374"/>
    <s v="R2"/>
    <s v="ORMARIĆ S LADICAMA"/>
    <s v="01.97"/>
    <s v="KOM"/>
    <n v="1"/>
    <x v="881"/>
    <n v="226.07"/>
    <n v="0"/>
    <n v="90.427999999999997"/>
    <x v="1"/>
  </r>
  <r>
    <n v="1"/>
    <x v="1"/>
    <x v="1"/>
    <n v="102375"/>
    <s v="R2"/>
    <s v="STOL RADNI S LADICAMA"/>
    <s v="01.97"/>
    <s v="KOM"/>
    <n v="1"/>
    <x v="555"/>
    <n v="847.91"/>
    <n v="0"/>
    <n v="339.16399999999999"/>
    <x v="1"/>
  </r>
  <r>
    <n v="1"/>
    <x v="1"/>
    <x v="1"/>
    <n v="102376"/>
    <s v="R2"/>
    <s v="STOL RADNI S LADICAMA"/>
    <s v="01.97"/>
    <s v="KOM"/>
    <n v="1"/>
    <x v="689"/>
    <n v="1130.45"/>
    <n v="0"/>
    <n v="452.18000000000006"/>
    <x v="1"/>
  </r>
  <r>
    <n v="1"/>
    <x v="1"/>
    <x v="1"/>
    <n v="102377"/>
    <s v="R2"/>
    <s v="NASTAVAK ZA VITRINU"/>
    <s v="01.97"/>
    <s v="KOM"/>
    <n v="1"/>
    <x v="410"/>
    <n v="565.22"/>
    <n v="0"/>
    <n v="226.08800000000002"/>
    <x v="1"/>
  </r>
  <r>
    <n v="1"/>
    <x v="1"/>
    <x v="1"/>
    <n v="102378"/>
    <s v="R2"/>
    <s v="NASTAVAK ZA VITRINU"/>
    <s v="01.97"/>
    <s v="KOM"/>
    <n v="1"/>
    <x v="704"/>
    <n v="565.23"/>
    <n v="0"/>
    <n v="226.09200000000001"/>
    <x v="1"/>
  </r>
  <r>
    <n v="1"/>
    <x v="1"/>
    <x v="1"/>
    <n v="102379"/>
    <s v="R2"/>
    <s v="NASTAVAK ZA VITRINU"/>
    <s v="01.97"/>
    <s v="KOM"/>
    <n v="1"/>
    <x v="704"/>
    <n v="565.23"/>
    <n v="0"/>
    <n v="226.09200000000001"/>
    <x v="1"/>
  </r>
  <r>
    <n v="1"/>
    <x v="1"/>
    <x v="1"/>
    <n v="102380"/>
    <s v="R2"/>
    <s v="NASTAVAK ZA VITRINU"/>
    <s v="01.97"/>
    <s v="KOM"/>
    <n v="1"/>
    <x v="704"/>
    <n v="565.23"/>
    <n v="0"/>
    <n v="226.09200000000001"/>
    <x v="1"/>
  </r>
  <r>
    <n v="1"/>
    <x v="1"/>
    <x v="1"/>
    <n v="102381"/>
    <s v="R2"/>
    <s v="VITRINA"/>
    <s v="01.97"/>
    <s v="KOM"/>
    <n v="1"/>
    <x v="498"/>
    <n v="847.84"/>
    <n v="0"/>
    <n v="339.13600000000002"/>
    <x v="1"/>
  </r>
  <r>
    <n v="1"/>
    <x v="1"/>
    <x v="1"/>
    <n v="102382"/>
    <s v="R2"/>
    <s v="VITRINA"/>
    <s v="01.97"/>
    <s v="KOM"/>
    <n v="1"/>
    <x v="498"/>
    <n v="847.84"/>
    <n v="0"/>
    <n v="339.13600000000002"/>
    <x v="1"/>
  </r>
  <r>
    <n v="1"/>
    <x v="1"/>
    <x v="1"/>
    <n v="102383"/>
    <s v="R2"/>
    <s v="VITRINA"/>
    <s v="01.97"/>
    <s v="KOM"/>
    <n v="1"/>
    <x v="498"/>
    <n v="847.84"/>
    <n v="0"/>
    <n v="339.13600000000002"/>
    <x v="1"/>
  </r>
  <r>
    <n v="1"/>
    <x v="1"/>
    <x v="1"/>
    <n v="102384"/>
    <s v="R2"/>
    <s v="VITRINA"/>
    <s v="01.97"/>
    <s v="KOM"/>
    <n v="1"/>
    <x v="882"/>
    <n v="847.85"/>
    <n v="0"/>
    <n v="339.14000000000004"/>
    <x v="1"/>
  </r>
  <r>
    <n v="1"/>
    <x v="1"/>
    <x v="1"/>
    <n v="102385"/>
    <s v="R2"/>
    <s v="ORMAR ZA KNJIGE OSTAKLJ."/>
    <s v="01.97"/>
    <s v="KOM"/>
    <n v="1"/>
    <x v="588"/>
    <n v="452.17"/>
    <n v="0"/>
    <n v="180.86800000000002"/>
    <x v="1"/>
  </r>
  <r>
    <n v="1"/>
    <x v="1"/>
    <x v="1"/>
    <n v="102386"/>
    <s v="R2"/>
    <s v="ORMAR GARDEROBNI"/>
    <s v="01.97"/>
    <s v="KOM"/>
    <n v="1"/>
    <x v="726"/>
    <n v="282.68"/>
    <n v="0"/>
    <n v="113.072"/>
    <x v="1"/>
  </r>
  <r>
    <n v="1"/>
    <x v="1"/>
    <x v="1"/>
    <n v="102393"/>
    <s v="R2"/>
    <s v="STOLICA BEZ NASLONA STARA"/>
    <s v="01.97"/>
    <s v="KOM"/>
    <n v="1"/>
    <x v="565"/>
    <n v="56.52"/>
    <n v="0"/>
    <n v="22.608000000000004"/>
    <x v="1"/>
  </r>
  <r>
    <n v="1"/>
    <x v="1"/>
    <x v="1"/>
    <n v="102394"/>
    <s v="R2"/>
    <s v="STOLICA BEZ NASLONA STARA"/>
    <s v="01.97"/>
    <s v="KOM"/>
    <n v="1"/>
    <x v="565"/>
    <n v="56.52"/>
    <n v="0"/>
    <n v="22.608000000000004"/>
    <x v="1"/>
  </r>
  <r>
    <n v="1"/>
    <x v="1"/>
    <x v="1"/>
    <n v="102397"/>
    <s v="R2"/>
    <s v="ORMAR ZA KNJIGE I ARHIVU"/>
    <s v="01.97"/>
    <s v="KOM"/>
    <n v="1"/>
    <x v="883"/>
    <n v="141.30000000000001"/>
    <n v="0"/>
    <n v="56.52000000000001"/>
    <x v="1"/>
  </r>
  <r>
    <n v="1"/>
    <x v="1"/>
    <x v="1"/>
    <n v="102398"/>
    <s v="R2"/>
    <s v="STOL LAB.ZA 5 MJESTA"/>
    <s v="01.97"/>
    <s v="KOM"/>
    <n v="1"/>
    <x v="820"/>
    <n v="3317.06"/>
    <n v="0"/>
    <n v="1326.8240000000001"/>
    <x v="1"/>
  </r>
  <r>
    <n v="1"/>
    <x v="1"/>
    <x v="1"/>
    <n v="102399"/>
    <s v="R2"/>
    <s v="STOL LAB.ZA 2 MJESTA"/>
    <s v="01.97"/>
    <s v="KOM"/>
    <n v="1"/>
    <x v="884"/>
    <n v="4289.34"/>
    <n v="0"/>
    <n v="1715.7360000000001"/>
    <x v="1"/>
  </r>
  <r>
    <n v="1"/>
    <x v="1"/>
    <x v="1"/>
    <n v="102400"/>
    <s v="R2"/>
    <s v="STOL RADNI"/>
    <s v="03.09"/>
    <s v="KOM"/>
    <n v="1"/>
    <x v="885"/>
    <n v="1581.85"/>
    <n v="51"/>
    <n v="653.14"/>
    <x v="1"/>
  </r>
  <r>
    <n v="1"/>
    <x v="1"/>
    <x v="1"/>
    <n v="102401"/>
    <s v="R2"/>
    <s v="POKRETNA KAZETA"/>
    <s v="03.09"/>
    <s v="KOM"/>
    <n v="1"/>
    <x v="544"/>
    <n v="896.52"/>
    <n v="28.92"/>
    <n v="370.17600000000004"/>
    <x v="1"/>
  </r>
  <r>
    <n v="1"/>
    <x v="1"/>
    <x v="1"/>
    <n v="102402"/>
    <s v="R2"/>
    <s v="ORMAR VISOKI"/>
    <s v="03.09"/>
    <s v="KOM"/>
    <n v="1"/>
    <x v="886"/>
    <n v="1300.06"/>
    <n v="41.94"/>
    <n v="536.80000000000007"/>
    <x v="1"/>
  </r>
  <r>
    <n v="1"/>
    <x v="1"/>
    <x v="1"/>
    <n v="102403"/>
    <s v="R2"/>
    <s v="FOTELJA UREDSKA"/>
    <s v="03.09"/>
    <s v="KOM"/>
    <n v="1"/>
    <x v="546"/>
    <n v="557.38"/>
    <n v="17.97"/>
    <n v="230.14000000000001"/>
    <x v="1"/>
  </r>
  <r>
    <n v="1"/>
    <x v="1"/>
    <x v="1"/>
    <n v="102413"/>
    <s v="R2"/>
    <s v="VJEŠALICA ZIDNA"/>
    <s v="01.97"/>
    <s v="KOM"/>
    <n v="1"/>
    <x v="887"/>
    <n v="56.49"/>
    <n v="0"/>
    <n v="22.596000000000004"/>
    <x v="1"/>
  </r>
  <r>
    <n v="1"/>
    <x v="1"/>
    <x v="1"/>
    <n v="102415"/>
    <s v="R2"/>
    <s v="ORMAR ROLO"/>
    <s v="01.97"/>
    <s v="KOM"/>
    <n v="1"/>
    <x v="888"/>
    <n v="1130.48"/>
    <n v="0"/>
    <n v="452.19200000000001"/>
    <x v="1"/>
  </r>
  <r>
    <n v="1"/>
    <x v="1"/>
    <x v="1"/>
    <n v="102416"/>
    <s v="R2"/>
    <s v="ORMAR ROLO"/>
    <s v="01.97"/>
    <s v="KOM"/>
    <n v="1"/>
    <x v="888"/>
    <n v="1130.48"/>
    <n v="0"/>
    <n v="452.19200000000001"/>
    <x v="1"/>
  </r>
  <r>
    <n v="1"/>
    <x v="1"/>
    <x v="1"/>
    <n v="102417"/>
    <s v="R2"/>
    <s v="ORMAR ROLO"/>
    <s v="01.97"/>
    <s v="KOM"/>
    <n v="1"/>
    <x v="888"/>
    <n v="1130.48"/>
    <n v="0"/>
    <n v="452.19200000000001"/>
    <x v="1"/>
  </r>
  <r>
    <n v="1"/>
    <x v="1"/>
    <x v="1"/>
    <n v="102418"/>
    <s v="R2"/>
    <s v="ORMAR ROLO"/>
    <s v="01.97"/>
    <s v="KOM"/>
    <n v="1"/>
    <x v="888"/>
    <n v="1130.48"/>
    <n v="0"/>
    <n v="452.19200000000001"/>
    <x v="1"/>
  </r>
  <r>
    <n v="1"/>
    <x v="1"/>
    <x v="1"/>
    <n v="102419"/>
    <s v="R2"/>
    <s v="ORMAR ROLO"/>
    <s v="01.97"/>
    <s v="KOM"/>
    <n v="1"/>
    <x v="888"/>
    <n v="1130.48"/>
    <n v="0"/>
    <n v="452.19200000000001"/>
    <x v="1"/>
  </r>
  <r>
    <n v="1"/>
    <x v="1"/>
    <x v="1"/>
    <n v="102420"/>
    <s v="R2"/>
    <s v="ORMAR ROLO"/>
    <s v="01.97"/>
    <s v="KOM"/>
    <n v="1"/>
    <x v="888"/>
    <n v="1130.48"/>
    <n v="0"/>
    <n v="452.19200000000001"/>
    <x v="1"/>
  </r>
  <r>
    <n v="1"/>
    <x v="1"/>
    <x v="1"/>
    <n v="102421"/>
    <s v="R2"/>
    <s v="STOL PISAĆI S LAD. (PROC."/>
    <s v="01.97"/>
    <s v="KOM"/>
    <n v="1"/>
    <x v="726"/>
    <n v="282.68"/>
    <n v="0"/>
    <n v="113.072"/>
    <x v="1"/>
  </r>
  <r>
    <n v="1"/>
    <x v="1"/>
    <x v="1"/>
    <n v="102422"/>
    <s v="R2"/>
    <s v="ORMAR ZA KNJIGE"/>
    <s v="01.97"/>
    <s v="KOM"/>
    <n v="1"/>
    <x v="537"/>
    <n v="1413.09"/>
    <n v="0"/>
    <n v="565.23599999999999"/>
    <x v="1"/>
  </r>
  <r>
    <n v="1"/>
    <x v="1"/>
    <x v="1"/>
    <n v="102423"/>
    <s v="R2"/>
    <s v="ORMAR ZA KNJIGE"/>
    <s v="01.97"/>
    <s v="KOM"/>
    <n v="1"/>
    <x v="537"/>
    <n v="1413.09"/>
    <n v="0"/>
    <n v="565.23599999999999"/>
    <x v="1"/>
  </r>
  <r>
    <n v="1"/>
    <x v="1"/>
    <x v="1"/>
    <n v="102424"/>
    <s v="R2"/>
    <s v="ORMAR ZA KNJIGE"/>
    <s v="01.97"/>
    <s v="KOM"/>
    <n v="1"/>
    <x v="537"/>
    <n v="1413.09"/>
    <n v="0"/>
    <n v="565.23599999999999"/>
    <x v="1"/>
  </r>
  <r>
    <n v="1"/>
    <x v="1"/>
    <x v="1"/>
    <n v="102425"/>
    <s v="R2"/>
    <s v="ORMAR ZA KNJIGE"/>
    <s v="01.97"/>
    <s v="KOM"/>
    <n v="1"/>
    <x v="537"/>
    <n v="1413.09"/>
    <n v="0"/>
    <n v="565.23599999999999"/>
    <x v="1"/>
  </r>
  <r>
    <n v="1"/>
    <x v="1"/>
    <x v="1"/>
    <n v="102426"/>
    <s v="R2"/>
    <s v="ORMAR ZA KNJIGE"/>
    <s v="01.97"/>
    <s v="KOM"/>
    <n v="1"/>
    <x v="537"/>
    <n v="1413.09"/>
    <n v="0"/>
    <n v="565.23599999999999"/>
    <x v="1"/>
  </r>
  <r>
    <n v="1"/>
    <x v="1"/>
    <x v="1"/>
    <n v="102427"/>
    <s v="R2"/>
    <s v="ORMAR GARDEROBNI"/>
    <s v="01.97"/>
    <s v="KOM"/>
    <n v="1"/>
    <x v="556"/>
    <n v="282.61"/>
    <n v="0"/>
    <n v="113.04400000000001"/>
    <x v="1"/>
  </r>
  <r>
    <n v="1"/>
    <x v="1"/>
    <x v="1"/>
    <n v="102428"/>
    <s v="R2"/>
    <s v="STOLICA UREDSKA-TAPECIR."/>
    <s v="01.97"/>
    <s v="KOM"/>
    <n v="1"/>
    <x v="704"/>
    <n v="565.23"/>
    <n v="0"/>
    <n v="226.09200000000001"/>
    <x v="1"/>
  </r>
  <r>
    <n v="1"/>
    <x v="1"/>
    <x v="1"/>
    <n v="102429"/>
    <s v="R2"/>
    <s v="STOLICA TAPECIRANA"/>
    <s v="01.97"/>
    <s v="KOM"/>
    <n v="1"/>
    <x v="528"/>
    <n v="452.18"/>
    <n v="0"/>
    <n v="180.87200000000001"/>
    <x v="1"/>
  </r>
  <r>
    <n v="1"/>
    <x v="1"/>
    <x v="1"/>
    <n v="102430"/>
    <s v="R2"/>
    <s v="STOLICA TAPECIRANA"/>
    <s v="01.97"/>
    <s v="KOM"/>
    <n v="1"/>
    <x v="528"/>
    <n v="452.18"/>
    <n v="0"/>
    <n v="180.87200000000001"/>
    <x v="1"/>
  </r>
  <r>
    <n v="1"/>
    <x v="1"/>
    <x v="1"/>
    <n v="102431"/>
    <s v="R2"/>
    <s v="STOLICA UREDSKA-TAPECIR."/>
    <s v="01.97"/>
    <s v="KOM"/>
    <n v="1"/>
    <x v="410"/>
    <n v="565.22"/>
    <n v="0"/>
    <n v="226.08800000000002"/>
    <x v="1"/>
  </r>
  <r>
    <n v="1"/>
    <x v="1"/>
    <x v="1"/>
    <n v="102432"/>
    <s v="R2"/>
    <s v="STOLICA TAPECIRANA"/>
    <s v="01.97"/>
    <s v="KOM"/>
    <n v="1"/>
    <x v="528"/>
    <n v="452.18"/>
    <n v="0"/>
    <n v="180.87200000000001"/>
    <x v="1"/>
  </r>
  <r>
    <n v="1"/>
    <x v="1"/>
    <x v="1"/>
    <n v="102433"/>
    <s v="R2"/>
    <s v="STOLICA TAPECIRANA"/>
    <s v="01.97"/>
    <s v="KOM"/>
    <n v="1"/>
    <x v="588"/>
    <n v="452.17"/>
    <n v="0"/>
    <n v="180.86800000000002"/>
    <x v="1"/>
  </r>
  <r>
    <n v="1"/>
    <x v="1"/>
    <x v="1"/>
    <n v="102434"/>
    <s v="R2"/>
    <s v="STOLICA TAPECIRANA"/>
    <s v="01.97"/>
    <s v="KOM"/>
    <n v="1"/>
    <x v="528"/>
    <n v="452.18"/>
    <n v="0"/>
    <n v="180.87200000000001"/>
    <x v="1"/>
  </r>
  <r>
    <n v="1"/>
    <x v="1"/>
    <x v="1"/>
    <n v="102435"/>
    <s v="R2"/>
    <s v="STOL UREDSKI SALONSKI"/>
    <s v="01.97"/>
    <s v="KOM"/>
    <n v="1"/>
    <x v="556"/>
    <n v="282.61"/>
    <n v="0"/>
    <n v="113.04400000000001"/>
    <x v="1"/>
  </r>
  <r>
    <n v="1"/>
    <x v="1"/>
    <x v="1"/>
    <n v="102436"/>
    <s v="R2"/>
    <s v="FOTELJA"/>
    <s v="01.97"/>
    <s v="KOM"/>
    <n v="1"/>
    <x v="525"/>
    <n v="565.64"/>
    <n v="0"/>
    <n v="226.256"/>
    <x v="1"/>
  </r>
  <r>
    <n v="1"/>
    <x v="1"/>
    <x v="1"/>
    <n v="102437"/>
    <s v="R2"/>
    <s v="FOTELJA"/>
    <s v="01.97"/>
    <s v="KOM"/>
    <n v="1"/>
    <x v="525"/>
    <n v="565.64"/>
    <n v="0"/>
    <n v="226.256"/>
    <x v="1"/>
  </r>
  <r>
    <n v="1"/>
    <x v="1"/>
    <x v="1"/>
    <n v="102438"/>
    <s v="R2"/>
    <s v="FOTELJA"/>
    <s v="01.97"/>
    <s v="KOM"/>
    <n v="1"/>
    <x v="525"/>
    <n v="565.64"/>
    <n v="0"/>
    <n v="226.256"/>
    <x v="1"/>
  </r>
  <r>
    <n v="1"/>
    <x v="1"/>
    <x v="1"/>
    <n v="102439"/>
    <s v="R2"/>
    <s v="STOLIĆ KLUB"/>
    <s v="01.97"/>
    <s v="KOM"/>
    <n v="1"/>
    <x v="855"/>
    <n v="452.1"/>
    <n v="0"/>
    <n v="180.84000000000003"/>
    <x v="1"/>
  </r>
  <r>
    <n v="1"/>
    <x v="1"/>
    <x v="1"/>
    <n v="102440"/>
    <s v="R2"/>
    <s v="PLOČA MALA /PROC."/>
    <s v="01.97"/>
    <s v="KOM"/>
    <n v="1"/>
    <x v="889"/>
    <n v="204.9"/>
    <n v="0"/>
    <n v="81.960000000000008"/>
    <x v="1"/>
  </r>
  <r>
    <n v="1"/>
    <x v="1"/>
    <x v="1"/>
    <n v="102441"/>
    <s v="R2"/>
    <s v="VJEŠALICA STOJEĆA"/>
    <s v="01.97"/>
    <s v="KOM"/>
    <n v="1"/>
    <x v="521"/>
    <n v="28.27"/>
    <n v="0"/>
    <n v="11.308"/>
    <x v="1"/>
  </r>
  <r>
    <n v="1"/>
    <x v="1"/>
    <x v="1"/>
    <n v="102466"/>
    <s v="R2"/>
    <s v="STOLICA LAB."/>
    <s v="01.97"/>
    <s v="KOM"/>
    <n v="1"/>
    <x v="890"/>
    <n v="18.170000000000002"/>
    <n v="0"/>
    <n v="7.2680000000000007"/>
    <x v="1"/>
  </r>
  <r>
    <n v="1"/>
    <x v="1"/>
    <x v="1"/>
    <n v="102467"/>
    <s v="R2"/>
    <s v="ORMAR ZA KNJIGE I ARHIVU"/>
    <s v="01.97"/>
    <s v="KOM"/>
    <n v="1"/>
    <x v="527"/>
    <n v="141.32"/>
    <n v="0"/>
    <n v="56.527999999999999"/>
    <x v="1"/>
  </r>
  <r>
    <n v="1"/>
    <x v="1"/>
    <x v="1"/>
    <n v="102468"/>
    <s v="R2"/>
    <s v="ORMAR ZA KNJIGE I ARHIVU"/>
    <s v="01.97"/>
    <s v="KOM"/>
    <n v="1"/>
    <x v="527"/>
    <n v="141.32"/>
    <n v="0"/>
    <n v="56.527999999999999"/>
    <x v="1"/>
  </r>
  <r>
    <n v="1"/>
    <x v="1"/>
    <x v="1"/>
    <n v="102469"/>
    <s v="R2"/>
    <s v="ORMAR ZA KNJIGE I ARHIVU"/>
    <s v="01.97"/>
    <s v="KOM"/>
    <n v="1"/>
    <x v="527"/>
    <n v="141.32"/>
    <n v="0"/>
    <n v="56.527999999999999"/>
    <x v="1"/>
  </r>
  <r>
    <n v="1"/>
    <x v="1"/>
    <x v="1"/>
    <n v="102470"/>
    <s v="R2"/>
    <s v="ORMAR ZA KEMIKALIJE"/>
    <s v="01.97"/>
    <s v="KOM"/>
    <n v="1"/>
    <x v="891"/>
    <n v="565.24"/>
    <n v="0"/>
    <n v="226.096"/>
    <x v="1"/>
  </r>
  <r>
    <n v="1"/>
    <x v="1"/>
    <x v="1"/>
    <n v="102471"/>
    <s v="R2"/>
    <s v="STOL PISAĆI"/>
    <s v="01.97"/>
    <s v="KOM"/>
    <n v="1"/>
    <x v="892"/>
    <n v="84.78"/>
    <n v="0"/>
    <n v="33.911999999999999"/>
    <x v="1"/>
  </r>
  <r>
    <n v="1"/>
    <x v="1"/>
    <x v="1"/>
    <n v="102472"/>
    <s v="R2"/>
    <s v="STOL PISAĆI"/>
    <s v="01.97"/>
    <s v="KOM"/>
    <n v="1"/>
    <x v="892"/>
    <n v="84.78"/>
    <n v="0"/>
    <n v="33.911999999999999"/>
    <x v="1"/>
  </r>
  <r>
    <n v="1"/>
    <x v="1"/>
    <x v="1"/>
    <n v="102473"/>
    <s v="R2"/>
    <s v="STOL ZA TELEFON"/>
    <s v="01.97"/>
    <s v="KOM"/>
    <n v="1"/>
    <x v="689"/>
    <n v="1130.45"/>
    <n v="0"/>
    <n v="452.18000000000006"/>
    <x v="1"/>
  </r>
  <r>
    <n v="1"/>
    <x v="1"/>
    <x v="1"/>
    <n v="102474"/>
    <s v="R2"/>
    <s v="STOL UZ GARNITURU"/>
    <s v="01.97"/>
    <s v="KOM"/>
    <n v="1"/>
    <x v="840"/>
    <n v="112.98"/>
    <n v="0"/>
    <n v="45.192000000000007"/>
    <x v="1"/>
  </r>
  <r>
    <n v="1"/>
    <x v="1"/>
    <x v="1"/>
    <n v="102475"/>
    <s v="R2"/>
    <s v="ORMARIĆ ZA PISAĆI STOL"/>
    <s v="01.97"/>
    <s v="KOM"/>
    <n v="1"/>
    <x v="893"/>
    <n v="42.39"/>
    <n v="0"/>
    <n v="16.956"/>
    <x v="1"/>
  </r>
  <r>
    <n v="1"/>
    <x v="1"/>
    <x v="1"/>
    <n v="102476"/>
    <s v="R2"/>
    <s v="ORMARIĆ ZA PISAĆI STOL"/>
    <s v="01.97"/>
    <s v="KOM"/>
    <n v="1"/>
    <x v="894"/>
    <n v="42.38"/>
    <n v="0"/>
    <n v="16.952000000000002"/>
    <x v="1"/>
  </r>
  <r>
    <n v="1"/>
    <x v="1"/>
    <x v="1"/>
    <n v="102477"/>
    <s v="R2"/>
    <s v="ORMARIĆ ZA PISAĆI STOL"/>
    <s v="01.97"/>
    <s v="KOM"/>
    <n v="1"/>
    <x v="893"/>
    <n v="42.39"/>
    <n v="0"/>
    <n v="16.956"/>
    <x v="1"/>
  </r>
  <r>
    <n v="1"/>
    <x v="1"/>
    <x v="1"/>
    <n v="102478"/>
    <s v="R2"/>
    <s v="ORMARIĆ ZA PISAĆI STOL"/>
    <s v="01.97"/>
    <s v="KOM"/>
    <n v="1"/>
    <x v="893"/>
    <n v="42.39"/>
    <n v="0"/>
    <n v="16.956"/>
    <x v="1"/>
  </r>
  <r>
    <n v="1"/>
    <x v="1"/>
    <x v="1"/>
    <n v="102479"/>
    <s v="R2"/>
    <s v="VJEŠALICA ZIDNA"/>
    <s v="01.97"/>
    <s v="KOM"/>
    <n v="1"/>
    <x v="887"/>
    <n v="56.49"/>
    <n v="0"/>
    <n v="22.596000000000004"/>
    <x v="1"/>
  </r>
  <r>
    <n v="1"/>
    <x v="1"/>
    <x v="1"/>
    <n v="102480"/>
    <s v="R2"/>
    <s v="POLICA ZA KNJIGE"/>
    <s v="01.97"/>
    <s v="KOM"/>
    <n v="1"/>
    <x v="727"/>
    <n v="56.62"/>
    <n v="0"/>
    <n v="22.648"/>
    <x v="1"/>
  </r>
  <r>
    <n v="1"/>
    <x v="1"/>
    <x v="1"/>
    <n v="102484"/>
    <s v="R2"/>
    <s v="STOLAC UREDSKI"/>
    <s v="03.14"/>
    <s v="KOM"/>
    <n v="1"/>
    <x v="895"/>
    <n v="396.5"/>
    <n v="756.94"/>
    <n v="756.94"/>
    <x v="0"/>
  </r>
  <r>
    <n v="1"/>
    <x v="1"/>
    <x v="1"/>
    <n v="102489"/>
    <s v="R2"/>
    <s v="ORMAR ZA KEMIKALIJE"/>
    <s v="01.97"/>
    <s v="KOM"/>
    <n v="1"/>
    <x v="891"/>
    <n v="565.24"/>
    <n v="0"/>
    <n v="226.096"/>
    <x v="1"/>
  </r>
  <r>
    <n v="1"/>
    <x v="1"/>
    <x v="1"/>
    <n v="102490"/>
    <s v="R2"/>
    <s v="ORMAR ZA KEMIKALIJE"/>
    <s v="01.97"/>
    <s v="KOM"/>
    <n v="1"/>
    <x v="891"/>
    <n v="565.24"/>
    <n v="0"/>
    <n v="226.096"/>
    <x v="1"/>
  </r>
  <r>
    <n v="1"/>
    <x v="1"/>
    <x v="1"/>
    <n v="102491"/>
    <s v="R2"/>
    <s v="ORMAR ZA KEMIKALIJE"/>
    <s v="01.97"/>
    <s v="KOM"/>
    <n v="1"/>
    <x v="891"/>
    <n v="565.24"/>
    <n v="0"/>
    <n v="226.096"/>
    <x v="1"/>
  </r>
  <r>
    <n v="1"/>
    <x v="1"/>
    <x v="1"/>
    <n v="102492"/>
    <s v="R2"/>
    <s v="ORMAR ZA KEMIKALIJE"/>
    <s v="01.97"/>
    <s v="KOM"/>
    <n v="1"/>
    <x v="891"/>
    <n v="565.24"/>
    <n v="0"/>
    <n v="226.096"/>
    <x v="1"/>
  </r>
  <r>
    <n v="1"/>
    <x v="1"/>
    <x v="1"/>
    <n v="102493"/>
    <s v="R2"/>
    <s v="ORMAR ZA KEMIKALIJE"/>
    <s v="01.97"/>
    <s v="KOM"/>
    <n v="1"/>
    <x v="891"/>
    <n v="565.24"/>
    <n v="0"/>
    <n v="226.096"/>
    <x v="1"/>
  </r>
  <r>
    <n v="1"/>
    <x v="1"/>
    <x v="1"/>
    <n v="102494"/>
    <s v="R2"/>
    <s v="ORMAR ZA KEMIKALIJE"/>
    <s v="01.97"/>
    <s v="KOM"/>
    <n v="1"/>
    <x v="891"/>
    <n v="565.24"/>
    <n v="0"/>
    <n v="226.096"/>
    <x v="1"/>
  </r>
  <r>
    <n v="1"/>
    <x v="1"/>
    <x v="1"/>
    <n v="102495"/>
    <s v="R2"/>
    <s v="ORMAR ZA KEMIKALIJE"/>
    <s v="01.97"/>
    <s v="KOM"/>
    <n v="1"/>
    <x v="891"/>
    <n v="565.24"/>
    <n v="0"/>
    <n v="226.096"/>
    <x v="1"/>
  </r>
  <r>
    <n v="1"/>
    <x v="1"/>
    <x v="1"/>
    <n v="102496"/>
    <s v="R2"/>
    <s v="ORMAR ZA KEMIKALIJE"/>
    <s v="01.97"/>
    <s v="KOM"/>
    <n v="1"/>
    <x v="891"/>
    <n v="565.24"/>
    <n v="0"/>
    <n v="226.096"/>
    <x v="1"/>
  </r>
  <r>
    <n v="1"/>
    <x v="1"/>
    <x v="1"/>
    <n v="102497"/>
    <s v="R2"/>
    <s v="ORMAR AŠ-11"/>
    <s v="01.97"/>
    <s v="KOM"/>
    <n v="1"/>
    <x v="704"/>
    <n v="565.23"/>
    <n v="0"/>
    <n v="226.09200000000001"/>
    <x v="1"/>
  </r>
  <r>
    <n v="1"/>
    <x v="1"/>
    <x v="1"/>
    <n v="102498"/>
    <s v="R2"/>
    <s v="ORMAR GARDEROBNI"/>
    <s v="01.97"/>
    <s v="KOM"/>
    <n v="1"/>
    <x v="539"/>
    <n v="226.11"/>
    <n v="0"/>
    <n v="90.444000000000017"/>
    <x v="1"/>
  </r>
  <r>
    <n v="1"/>
    <x v="1"/>
    <x v="1"/>
    <n v="102499"/>
    <s v="R2"/>
    <s v="ORMAR ZA KNJIGE I ARHIVU"/>
    <s v="01.97"/>
    <s v="KOM"/>
    <n v="1"/>
    <x v="527"/>
    <n v="141.32"/>
    <n v="0"/>
    <n v="56.527999999999999"/>
    <x v="1"/>
  </r>
  <r>
    <n v="1"/>
    <x v="1"/>
    <x v="1"/>
    <n v="102500"/>
    <s v="R2"/>
    <s v="STOLICA S NASLONOM /PROC."/>
    <s v="01.97"/>
    <s v="KOM"/>
    <n v="1"/>
    <x v="524"/>
    <n v="113.04"/>
    <n v="0"/>
    <n v="45.216000000000008"/>
    <x v="1"/>
  </r>
  <r>
    <n v="1"/>
    <x v="1"/>
    <x v="1"/>
    <n v="102503"/>
    <s v="R2"/>
    <s v="STOL ZA VAGU"/>
    <s v="01.97"/>
    <s v="KOM"/>
    <n v="1"/>
    <x v="892"/>
    <n v="84.78"/>
    <n v="0"/>
    <n v="33.911999999999999"/>
    <x v="1"/>
  </r>
  <r>
    <n v="1"/>
    <x v="1"/>
    <x v="1"/>
    <n v="102504"/>
    <s v="R2"/>
    <s v="STOL ZA VAGU"/>
    <s v="01.97"/>
    <s v="KOM"/>
    <n v="1"/>
    <x v="896"/>
    <n v="84.77"/>
    <n v="0"/>
    <n v="33.908000000000001"/>
    <x v="1"/>
  </r>
  <r>
    <n v="1"/>
    <x v="1"/>
    <x v="1"/>
    <n v="102505"/>
    <s v="R2"/>
    <s v="STOL RADNI MALI/PROC."/>
    <s v="01.97"/>
    <s v="KOM"/>
    <n v="1"/>
    <x v="410"/>
    <n v="565.22"/>
    <n v="0"/>
    <n v="226.08800000000002"/>
    <x v="1"/>
  </r>
  <r>
    <n v="1"/>
    <x v="1"/>
    <x v="1"/>
    <n v="102508"/>
    <s v="R2"/>
    <s v="VJEŠALICA STOJEĆA"/>
    <s v="01.97"/>
    <s v="KOM"/>
    <n v="1"/>
    <x v="521"/>
    <n v="28.27"/>
    <n v="0"/>
    <n v="11.308"/>
    <x v="1"/>
  </r>
  <r>
    <n v="1"/>
    <x v="1"/>
    <x v="1"/>
    <n v="102516"/>
    <s v="R2"/>
    <s v="ORMAR ZA KNJIGE I ARHIVU"/>
    <s v="01.97"/>
    <s v="KOM"/>
    <n v="1"/>
    <x v="704"/>
    <n v="565.23"/>
    <n v="0"/>
    <n v="226.09200000000001"/>
    <x v="1"/>
  </r>
  <r>
    <n v="1"/>
    <x v="1"/>
    <x v="1"/>
    <n v="102517"/>
    <s v="R2"/>
    <s v="ORMAR ZA KNJIGE I ARHIVU"/>
    <s v="01.97"/>
    <s v="KOM"/>
    <n v="1"/>
    <x v="410"/>
    <n v="565.22"/>
    <n v="0"/>
    <n v="226.08800000000002"/>
    <x v="1"/>
  </r>
  <r>
    <n v="1"/>
    <x v="1"/>
    <x v="1"/>
    <n v="102518"/>
    <s v="R2"/>
    <s v="ORMAR ZA KNJIGE"/>
    <s v="01.97"/>
    <s v="KOM"/>
    <n v="1"/>
    <x v="726"/>
    <n v="282.68"/>
    <n v="0"/>
    <n v="113.072"/>
    <x v="1"/>
  </r>
  <r>
    <n v="1"/>
    <x v="1"/>
    <x v="1"/>
    <n v="102519"/>
    <s v="R2"/>
    <s v="STOL PISAĆI 80 x 170"/>
    <s v="01.97"/>
    <s v="KOM"/>
    <n v="1"/>
    <x v="861"/>
    <n v="169.55"/>
    <n v="0"/>
    <n v="67.820000000000007"/>
    <x v="1"/>
  </r>
  <r>
    <n v="1"/>
    <x v="1"/>
    <x v="1"/>
    <n v="102520"/>
    <s v="R2"/>
    <s v="PULT RADNI/PROC."/>
    <s v="01.97"/>
    <s v="KOM"/>
    <n v="1"/>
    <x v="897"/>
    <n v="2230.41"/>
    <n v="0"/>
    <n v="892.16399999999999"/>
    <x v="1"/>
  </r>
  <r>
    <n v="1"/>
    <x v="1"/>
    <x v="1"/>
    <n v="102521"/>
    <s v="R2"/>
    <s v="PULT RADNI/PROC."/>
    <s v="01.97"/>
    <s v="KOM"/>
    <n v="1"/>
    <x v="897"/>
    <n v="2230.41"/>
    <n v="0"/>
    <n v="892.16399999999999"/>
    <x v="1"/>
  </r>
  <r>
    <n v="1"/>
    <x v="1"/>
    <x v="1"/>
    <n v="102529"/>
    <s v="R2"/>
    <s v="ORMAR ZA KEMIKALIJE"/>
    <s v="01.97"/>
    <s v="KOM"/>
    <n v="1"/>
    <x v="891"/>
    <n v="565.24"/>
    <n v="0"/>
    <n v="226.096"/>
    <x v="1"/>
  </r>
  <r>
    <n v="1"/>
    <x v="1"/>
    <x v="1"/>
    <n v="102530"/>
    <s v="R2"/>
    <s v="ORMAR ZA KEMIKALIJE"/>
    <s v="01.97"/>
    <s v="KOM"/>
    <n v="1"/>
    <x v="891"/>
    <n v="565.24"/>
    <n v="0"/>
    <n v="226.096"/>
    <x v="1"/>
  </r>
  <r>
    <n v="1"/>
    <x v="1"/>
    <x v="1"/>
    <n v="102531"/>
    <s v="R2"/>
    <s v="ORMAR ZA KEMIKALIJE"/>
    <s v="01.97"/>
    <s v="KOM"/>
    <n v="1"/>
    <x v="891"/>
    <n v="565.24"/>
    <n v="0"/>
    <n v="226.096"/>
    <x v="1"/>
  </r>
  <r>
    <n v="1"/>
    <x v="1"/>
    <x v="1"/>
    <n v="102532"/>
    <s v="R2"/>
    <s v="ORMAR ZA KEMIKALIJE"/>
    <s v="01.97"/>
    <s v="KOM"/>
    <n v="1"/>
    <x v="891"/>
    <n v="565.24"/>
    <n v="0"/>
    <n v="226.096"/>
    <x v="1"/>
  </r>
  <r>
    <n v="1"/>
    <x v="1"/>
    <x v="1"/>
    <n v="102534"/>
    <s v="R2"/>
    <s v="STOL LAB.ZA 6 MJESTA"/>
    <s v="01.97"/>
    <s v="KOM"/>
    <n v="1"/>
    <x v="898"/>
    <n v="943.64"/>
    <n v="0"/>
    <n v="377.45600000000002"/>
    <x v="1"/>
  </r>
  <r>
    <n v="1"/>
    <x v="1"/>
    <x v="1"/>
    <n v="102535"/>
    <s v="R2"/>
    <s v="STOL LAB.ZA 6 MJESTA"/>
    <s v="01.97"/>
    <s v="KOM"/>
    <n v="1"/>
    <x v="898"/>
    <n v="943.64"/>
    <n v="0"/>
    <n v="377.45600000000002"/>
    <x v="1"/>
  </r>
  <r>
    <n v="1"/>
    <x v="1"/>
    <x v="1"/>
    <n v="102539"/>
    <s v="R2"/>
    <s v="ORMAR H-650"/>
    <s v="01.97"/>
    <s v="KOM"/>
    <n v="1"/>
    <x v="899"/>
    <n v="1017.42"/>
    <n v="0"/>
    <n v="406.96800000000002"/>
    <x v="1"/>
  </r>
  <r>
    <n v="1"/>
    <x v="1"/>
    <x v="1"/>
    <n v="102540"/>
    <s v="R2"/>
    <s v="ORMAR H-650"/>
    <s v="01.97"/>
    <s v="KOM"/>
    <n v="1"/>
    <x v="899"/>
    <n v="1017.42"/>
    <n v="0"/>
    <n v="406.96800000000002"/>
    <x v="1"/>
  </r>
  <r>
    <n v="1"/>
    <x v="1"/>
    <x v="1"/>
    <n v="102541"/>
    <s v="R2"/>
    <s v="ORMAR H-650"/>
    <s v="01.97"/>
    <s v="KOM"/>
    <n v="1"/>
    <x v="899"/>
    <n v="1017.42"/>
    <n v="0"/>
    <n v="406.96800000000002"/>
    <x v="1"/>
  </r>
  <r>
    <n v="1"/>
    <x v="1"/>
    <x v="1"/>
    <n v="102544"/>
    <s v="R2"/>
    <s v="KLUPA ŠKOLSKA"/>
    <s v="03.02"/>
    <s v="KOM"/>
    <n v="1"/>
    <x v="900"/>
    <n v="483.12"/>
    <n v="0"/>
    <n v="193.24800000000002"/>
    <x v="1"/>
  </r>
  <r>
    <n v="1"/>
    <x v="1"/>
    <x v="1"/>
    <n v="102545"/>
    <s v="R2"/>
    <s v="KLUPA ŠKOLSKA"/>
    <s v="03.02"/>
    <s v="KOM"/>
    <n v="1"/>
    <x v="900"/>
    <n v="483.12"/>
    <n v="0"/>
    <n v="193.24800000000002"/>
    <x v="1"/>
  </r>
  <r>
    <n v="1"/>
    <x v="1"/>
    <x v="1"/>
    <n v="102546"/>
    <s v="R2"/>
    <s v="KLUPA ŠKOLSKA"/>
    <s v="03.02"/>
    <s v="KOM"/>
    <n v="1"/>
    <x v="900"/>
    <n v="483.12"/>
    <n v="0"/>
    <n v="193.24800000000002"/>
    <x v="1"/>
  </r>
  <r>
    <n v="1"/>
    <x v="1"/>
    <x v="1"/>
    <n v="102547"/>
    <s v="R2"/>
    <s v="KLUPA ŠKOLSKA"/>
    <s v="03.02"/>
    <s v="KOM"/>
    <n v="1"/>
    <x v="900"/>
    <n v="483.12"/>
    <n v="0"/>
    <n v="193.24800000000002"/>
    <x v="1"/>
  </r>
  <r>
    <n v="1"/>
    <x v="1"/>
    <x v="1"/>
    <n v="102548"/>
    <s v="R2"/>
    <s v="KLUPA ŠKOLSKA"/>
    <s v="03.02"/>
    <s v="KOM"/>
    <n v="1"/>
    <x v="900"/>
    <n v="483.12"/>
    <n v="0"/>
    <n v="193.24800000000002"/>
    <x v="1"/>
  </r>
  <r>
    <n v="1"/>
    <x v="1"/>
    <x v="1"/>
    <n v="102549"/>
    <s v="R2"/>
    <s v="KLUPA ŠKOLSKA"/>
    <s v="03.02"/>
    <s v="KOM"/>
    <n v="1"/>
    <x v="900"/>
    <n v="483.12"/>
    <n v="0"/>
    <n v="193.24800000000002"/>
    <x v="1"/>
  </r>
  <r>
    <n v="1"/>
    <x v="1"/>
    <x v="1"/>
    <n v="102551"/>
    <s v="R2"/>
    <s v="KLUPA ŠKOLSKA"/>
    <s v="03.02"/>
    <s v="KOM"/>
    <n v="1"/>
    <x v="900"/>
    <n v="483.12"/>
    <n v="0"/>
    <n v="193.24800000000002"/>
    <x v="1"/>
  </r>
  <r>
    <n v="1"/>
    <x v="1"/>
    <x v="1"/>
    <n v="102552"/>
    <s v="R2"/>
    <s v="KLUPA ŠKOLSKA"/>
    <s v="03.02"/>
    <s v="KOM"/>
    <n v="1"/>
    <x v="900"/>
    <n v="483.12"/>
    <n v="0"/>
    <n v="193.24800000000002"/>
    <x v="1"/>
  </r>
  <r>
    <n v="1"/>
    <x v="1"/>
    <x v="1"/>
    <n v="102557"/>
    <s v="R2"/>
    <s v="PLOČA ŠKOLSKA - DRVENA"/>
    <s v="01.97"/>
    <s v="KOM"/>
    <n v="1"/>
    <x v="840"/>
    <n v="112.98"/>
    <n v="0"/>
    <n v="45.192000000000007"/>
    <x v="1"/>
  </r>
  <r>
    <n v="1"/>
    <x v="1"/>
    <x v="1"/>
    <n v="102559"/>
    <s v="R2"/>
    <s v="STOL RADNI MALI/PROC."/>
    <s v="01.97"/>
    <s v="KOM"/>
    <n v="1"/>
    <x v="410"/>
    <n v="565.22"/>
    <n v="0"/>
    <n v="226.08800000000002"/>
    <x v="1"/>
  </r>
  <r>
    <n v="1"/>
    <x v="1"/>
    <x v="1"/>
    <n v="102560"/>
    <s v="R2"/>
    <s v="STOL RADNI"/>
    <s v="01.97"/>
    <s v="KOM"/>
    <n v="1"/>
    <x v="901"/>
    <n v="157"/>
    <n v="0"/>
    <n v="62.800000000000004"/>
    <x v="1"/>
  </r>
  <r>
    <n v="1"/>
    <x v="1"/>
    <x v="1"/>
    <n v="102561"/>
    <s v="R2"/>
    <s v="STOL RADNI"/>
    <s v="01.97"/>
    <s v="KOM"/>
    <n v="1"/>
    <x v="901"/>
    <n v="157"/>
    <n v="0"/>
    <n v="62.800000000000004"/>
    <x v="1"/>
  </r>
  <r>
    <n v="1"/>
    <x v="1"/>
    <x v="1"/>
    <n v="102562"/>
    <s v="R2"/>
    <s v="STOL RADNI"/>
    <s v="01.97"/>
    <s v="KOM"/>
    <n v="1"/>
    <x v="901"/>
    <n v="157"/>
    <n v="0"/>
    <n v="62.800000000000004"/>
    <x v="1"/>
  </r>
  <r>
    <n v="1"/>
    <x v="1"/>
    <x v="1"/>
    <n v="102563"/>
    <s v="R2"/>
    <s v="STOL RADNI"/>
    <s v="01.97"/>
    <s v="KOM"/>
    <n v="1"/>
    <x v="901"/>
    <n v="157"/>
    <n v="0"/>
    <n v="62.800000000000004"/>
    <x v="1"/>
  </r>
  <r>
    <n v="1"/>
    <x v="1"/>
    <x v="1"/>
    <n v="102564"/>
    <s v="R2"/>
    <s v="STOL RADNI"/>
    <s v="01.97"/>
    <s v="KOM"/>
    <n v="1"/>
    <x v="901"/>
    <n v="157"/>
    <n v="0"/>
    <n v="62.800000000000004"/>
    <x v="1"/>
  </r>
  <r>
    <n v="1"/>
    <x v="1"/>
    <x v="1"/>
    <n v="102565"/>
    <s v="R2"/>
    <s v="STOL RADNI"/>
    <s v="01.97"/>
    <s v="KOM"/>
    <n v="1"/>
    <x v="901"/>
    <n v="157"/>
    <n v="0"/>
    <n v="62.800000000000004"/>
    <x v="1"/>
  </r>
  <r>
    <n v="1"/>
    <x v="1"/>
    <x v="1"/>
    <n v="102566"/>
    <s v="R2"/>
    <s v="STOL RADNI"/>
    <s v="01.97"/>
    <s v="KOM"/>
    <n v="1"/>
    <x v="901"/>
    <n v="157"/>
    <n v="0"/>
    <n v="62.800000000000004"/>
    <x v="1"/>
  </r>
  <r>
    <n v="1"/>
    <x v="1"/>
    <x v="1"/>
    <n v="102567"/>
    <s v="R2"/>
    <s v="STOL MANIPULATIVNI"/>
    <s v="01.97"/>
    <s v="KOM"/>
    <n v="1"/>
    <x v="902"/>
    <n v="161.49"/>
    <n v="0"/>
    <n v="64.596000000000004"/>
    <x v="1"/>
  </r>
  <r>
    <n v="1"/>
    <x v="1"/>
    <x v="1"/>
    <n v="102568"/>
    <s v="R2"/>
    <s v="STOL RADNI"/>
    <s v="01.97"/>
    <s v="KOM"/>
    <n v="1"/>
    <x v="901"/>
    <n v="157"/>
    <n v="0"/>
    <n v="62.800000000000004"/>
    <x v="1"/>
  </r>
  <r>
    <n v="1"/>
    <x v="1"/>
    <x v="1"/>
    <n v="102569"/>
    <s v="R2"/>
    <s v="STOL MANIPULATIVNI"/>
    <s v="01.97"/>
    <s v="KOM"/>
    <n v="1"/>
    <x v="902"/>
    <n v="161.49"/>
    <n v="0"/>
    <n v="64.596000000000004"/>
    <x v="1"/>
  </r>
  <r>
    <n v="1"/>
    <x v="1"/>
    <x v="1"/>
    <n v="102570"/>
    <s v="R2"/>
    <s v="ORMAR ROLO"/>
    <s v="01.97"/>
    <s v="KOM"/>
    <n v="1"/>
    <x v="903"/>
    <n v="395.67"/>
    <n v="0"/>
    <n v="158.26800000000003"/>
    <x v="1"/>
  </r>
  <r>
    <n v="1"/>
    <x v="1"/>
    <x v="1"/>
    <n v="102581"/>
    <s v="R2"/>
    <s v="STOL ZA MAG. SEPARATOR"/>
    <s v="01.97"/>
    <s v="KOM"/>
    <n v="1"/>
    <x v="892"/>
    <n v="84.78"/>
    <n v="0"/>
    <n v="33.911999999999999"/>
    <x v="1"/>
  </r>
  <r>
    <n v="1"/>
    <x v="1"/>
    <x v="1"/>
    <n v="102582"/>
    <s v="R2"/>
    <s v="STOL ZA MAG. SEPARATOR"/>
    <s v="01.97"/>
    <s v="KOM"/>
    <n v="1"/>
    <x v="896"/>
    <n v="84.77"/>
    <n v="0"/>
    <n v="33.908000000000001"/>
    <x v="1"/>
  </r>
  <r>
    <n v="1"/>
    <x v="1"/>
    <x v="1"/>
    <n v="102583"/>
    <s v="R2"/>
    <s v="STOL UF-130"/>
    <s v="01.97"/>
    <s v="KOM"/>
    <n v="1"/>
    <x v="904"/>
    <n v="1413.05"/>
    <n v="0"/>
    <n v="565.22"/>
    <x v="1"/>
  </r>
  <r>
    <n v="1"/>
    <x v="1"/>
    <x v="1"/>
    <n v="102584"/>
    <s v="R2"/>
    <s v="STOL PISAĆI"/>
    <s v="01.97"/>
    <s v="KOM"/>
    <n v="1"/>
    <x v="410"/>
    <n v="565.22"/>
    <n v="0"/>
    <n v="226.08800000000002"/>
    <x v="1"/>
  </r>
  <r>
    <n v="1"/>
    <x v="1"/>
    <x v="1"/>
    <n v="102587"/>
    <s v="R2"/>
    <s v="STL MANIPULATIVNI"/>
    <s v="01.97"/>
    <s v="KOM"/>
    <n v="1"/>
    <x v="902"/>
    <n v="161.49"/>
    <n v="0"/>
    <n v="64.596000000000004"/>
    <x v="1"/>
  </r>
  <r>
    <n v="1"/>
    <x v="1"/>
    <x v="1"/>
    <n v="102588"/>
    <s v="R2"/>
    <s v="STOL PISAĆI"/>
    <s v="01.97"/>
    <s v="KOM"/>
    <n v="1"/>
    <x v="704"/>
    <n v="565.23"/>
    <n v="0"/>
    <n v="226.09200000000001"/>
    <x v="1"/>
  </r>
  <r>
    <n v="1"/>
    <x v="1"/>
    <x v="1"/>
    <n v="102592"/>
    <s v="R2"/>
    <s v="STOL PISAĆI"/>
    <s v="01.97"/>
    <s v="KOM"/>
    <n v="1"/>
    <x v="704"/>
    <n v="565.23"/>
    <n v="0"/>
    <n v="226.09200000000001"/>
    <x v="1"/>
  </r>
  <r>
    <n v="1"/>
    <x v="1"/>
    <x v="1"/>
    <n v="102593"/>
    <s v="R2"/>
    <s v="STOL MANIPULATIVNI"/>
    <s v="01.97"/>
    <s v="KOM"/>
    <n v="1"/>
    <x v="905"/>
    <n v="161.51"/>
    <n v="0"/>
    <n v="64.603999999999999"/>
    <x v="1"/>
  </r>
  <r>
    <n v="1"/>
    <x v="1"/>
    <x v="1"/>
    <n v="102598"/>
    <s v="R2"/>
    <s v="ORMAR ZA ALAT"/>
    <s v="01.97"/>
    <s v="KOM"/>
    <n v="1"/>
    <x v="551"/>
    <n v="1695.68"/>
    <n v="0"/>
    <n v="678.27200000000005"/>
    <x v="1"/>
  </r>
  <r>
    <n v="1"/>
    <x v="1"/>
    <x v="1"/>
    <n v="102599"/>
    <s v="R2"/>
    <s v="ORMAR ZA ALAT"/>
    <s v="01.97"/>
    <s v="KOM"/>
    <n v="1"/>
    <x v="555"/>
    <n v="847.91"/>
    <n v="0"/>
    <n v="339.16399999999999"/>
    <x v="1"/>
  </r>
  <r>
    <n v="1"/>
    <x v="1"/>
    <x v="1"/>
    <n v="102604"/>
    <s v="R2"/>
    <s v="STOL MANIPULATIVNI"/>
    <s v="01.97"/>
    <s v="KOM"/>
    <n v="1"/>
    <x v="902"/>
    <n v="161.49"/>
    <n v="0"/>
    <n v="64.596000000000004"/>
    <x v="1"/>
  </r>
  <r>
    <n v="1"/>
    <x v="1"/>
    <x v="1"/>
    <n v="102605"/>
    <s v="R2"/>
    <s v="STOL MANIPULATIVNI"/>
    <s v="01.97"/>
    <s v="KOM"/>
    <n v="1"/>
    <x v="902"/>
    <n v="161.49"/>
    <n v="0"/>
    <n v="64.596000000000004"/>
    <x v="1"/>
  </r>
  <r>
    <n v="1"/>
    <x v="1"/>
    <x v="1"/>
    <n v="102606"/>
    <s v="R2"/>
    <s v="STOL PISAĆI SI-1560"/>
    <s v="01.97"/>
    <s v="KOM"/>
    <n v="1"/>
    <x v="906"/>
    <n v="3108.68"/>
    <n v="0"/>
    <n v="1243.472"/>
    <x v="1"/>
  </r>
  <r>
    <n v="1"/>
    <x v="1"/>
    <x v="1"/>
    <n v="102607"/>
    <s v="R2"/>
    <s v="STOL MANIPULATIVNI"/>
    <s v="01.97"/>
    <s v="KOM"/>
    <n v="1"/>
    <x v="902"/>
    <n v="161.49"/>
    <n v="0"/>
    <n v="64.596000000000004"/>
    <x v="1"/>
  </r>
  <r>
    <n v="1"/>
    <x v="1"/>
    <x v="1"/>
    <n v="102638"/>
    <s v="R2"/>
    <s v="STOLICA BEZ NASLONA"/>
    <s v="01.97"/>
    <s v="KOM"/>
    <n v="1"/>
    <x v="524"/>
    <n v="113.04"/>
    <n v="0"/>
    <n v="45.216000000000008"/>
    <x v="1"/>
  </r>
  <r>
    <n v="1"/>
    <x v="1"/>
    <x v="1"/>
    <n v="102640"/>
    <s v="R2"/>
    <s v="STOLICA BEZ NASLONA"/>
    <s v="01.97"/>
    <s v="KOM"/>
    <n v="1"/>
    <x v="887"/>
    <n v="56.49"/>
    <n v="0"/>
    <n v="22.596000000000004"/>
    <x v="1"/>
  </r>
  <r>
    <n v="1"/>
    <x v="1"/>
    <x v="1"/>
    <n v="102641"/>
    <s v="R2"/>
    <s v="ORMAR ROLO"/>
    <s v="01.97"/>
    <s v="KOM"/>
    <n v="1"/>
    <x v="509"/>
    <n v="1130.46"/>
    <n v="0"/>
    <n v="452.18400000000003"/>
    <x v="1"/>
  </r>
  <r>
    <n v="1"/>
    <x v="1"/>
    <x v="1"/>
    <n v="102643"/>
    <s v="R2"/>
    <s v="STOLAC UREDSKI"/>
    <s v="02.06"/>
    <s v="KOM"/>
    <n v="1"/>
    <x v="907"/>
    <n v="947.98"/>
    <n v="0"/>
    <n v="379.19200000000001"/>
    <x v="1"/>
  </r>
  <r>
    <n v="1"/>
    <x v="1"/>
    <x v="1"/>
    <n v="102645"/>
    <s v="R2"/>
    <s v="STOL PISAĆI HRAST"/>
    <s v="01.97"/>
    <s v="KOM"/>
    <n v="1"/>
    <x v="908"/>
    <n v="3943.29"/>
    <n v="0"/>
    <n v="1577.316"/>
    <x v="1"/>
  </r>
  <r>
    <n v="1"/>
    <x v="1"/>
    <x v="1"/>
    <n v="102650"/>
    <s v="R2"/>
    <s v="POLICA ZA KNJIGE"/>
    <s v="01.97"/>
    <s v="KOM"/>
    <n v="1"/>
    <x v="727"/>
    <n v="56.62"/>
    <n v="0"/>
    <n v="22.648"/>
    <x v="1"/>
  </r>
  <r>
    <n v="1"/>
    <x v="1"/>
    <x v="1"/>
    <n v="102651"/>
    <s v="R2"/>
    <s v="VITRINA"/>
    <s v="01.97"/>
    <s v="KOM"/>
    <n v="1"/>
    <x v="410"/>
    <n v="565.22"/>
    <n v="0"/>
    <n v="226.08800000000002"/>
    <x v="1"/>
  </r>
  <r>
    <n v="1"/>
    <x v="1"/>
    <x v="1"/>
    <n v="102652"/>
    <s v="R2"/>
    <s v="VITRINA"/>
    <s v="01.97"/>
    <s v="KOM"/>
    <n v="1"/>
    <x v="704"/>
    <n v="565.23"/>
    <n v="0"/>
    <n v="226.09200000000001"/>
    <x v="1"/>
  </r>
  <r>
    <n v="1"/>
    <x v="1"/>
    <x v="1"/>
    <n v="102653"/>
    <s v="R2"/>
    <s v="STOL RADNI S LAD./PROC."/>
    <s v="01.97"/>
    <s v="KOM"/>
    <n v="1"/>
    <x v="539"/>
    <n v="226.11"/>
    <n v="0"/>
    <n v="90.444000000000017"/>
    <x v="1"/>
  </r>
  <r>
    <n v="1"/>
    <x v="1"/>
    <x v="1"/>
    <n v="102657"/>
    <s v="R2"/>
    <s v="STOL RADNI 220x75x75+LAD."/>
    <s v="05.09"/>
    <s v="KOM"/>
    <n v="1"/>
    <x v="909"/>
    <n v="3649.78"/>
    <n v="200.54"/>
    <n v="1540.1280000000002"/>
    <x v="1"/>
  </r>
  <r>
    <n v="1"/>
    <x v="1"/>
    <x v="1"/>
    <n v="102712"/>
    <s v="R2"/>
    <s v="STOLICA S NASLONOM/PROC."/>
    <s v="01.97"/>
    <s v="KOM"/>
    <n v="1"/>
    <x v="524"/>
    <n v="113.04"/>
    <n v="0"/>
    <n v="45.216000000000008"/>
    <x v="1"/>
  </r>
  <r>
    <n v="1"/>
    <x v="1"/>
    <x v="1"/>
    <n v="102713"/>
    <s v="R2"/>
    <s v="STOL DAKTILO"/>
    <s v="01.97"/>
    <s v="KOM"/>
    <n v="1"/>
    <x v="531"/>
    <n v="56.57"/>
    <n v="0"/>
    <n v="22.628"/>
    <x v="1"/>
  </r>
  <r>
    <n v="1"/>
    <x v="1"/>
    <x v="1"/>
    <n v="102714"/>
    <s v="R2"/>
    <s v="ORMARIĆ UZ PISAĆI STOL"/>
    <s v="01.97"/>
    <s v="KOM"/>
    <n v="1"/>
    <x v="893"/>
    <n v="42.39"/>
    <n v="0"/>
    <n v="16.956"/>
    <x v="1"/>
  </r>
  <r>
    <n v="1"/>
    <x v="1"/>
    <x v="1"/>
    <n v="102715"/>
    <s v="R2"/>
    <s v="ORMARIĆ ZA PISAĆI STOL"/>
    <s v="01.97"/>
    <s v="KOM"/>
    <n v="1"/>
    <x v="893"/>
    <n v="42.39"/>
    <n v="0"/>
    <n v="16.956"/>
    <x v="1"/>
  </r>
  <r>
    <n v="1"/>
    <x v="1"/>
    <x v="1"/>
    <n v="102718"/>
    <s v="R2"/>
    <s v="STOL LABORATORIJSKI"/>
    <n v="11.09"/>
    <s v="KOM"/>
    <n v="1"/>
    <x v="910"/>
    <n v="992.37"/>
    <n v="128.41"/>
    <n v="448.31200000000001"/>
    <x v="1"/>
  </r>
  <r>
    <n v="1"/>
    <x v="1"/>
    <x v="1"/>
    <n v="102727"/>
    <s v="R2"/>
    <s v="STOLICA S NASLONOM /PROC"/>
    <s v="01.97"/>
    <s v="KOM"/>
    <n v="1"/>
    <x v="524"/>
    <n v="113.04"/>
    <n v="0"/>
    <n v="45.216000000000008"/>
    <x v="1"/>
  </r>
  <r>
    <n v="1"/>
    <x v="1"/>
    <x v="1"/>
    <n v="102728"/>
    <s v="R2"/>
    <s v="STOLICA S NASLONOM /PROC"/>
    <s v="01.97"/>
    <s v="KOM"/>
    <n v="1"/>
    <x v="524"/>
    <n v="113.04"/>
    <n v="0"/>
    <n v="45.216000000000008"/>
    <x v="1"/>
  </r>
  <r>
    <n v="1"/>
    <x v="1"/>
    <x v="1"/>
    <n v="102729"/>
    <s v="R2"/>
    <s v="STOLICA S NASLONOM /PROC"/>
    <s v="01.97"/>
    <s v="KOM"/>
    <n v="1"/>
    <x v="524"/>
    <n v="113.04"/>
    <n v="0"/>
    <n v="45.216000000000008"/>
    <x v="1"/>
  </r>
  <r>
    <n v="1"/>
    <x v="1"/>
    <x v="1"/>
    <n v="102735"/>
    <s v="R2"/>
    <s v="STOLICA BEZ NASLONA-ŽELJ."/>
    <s v="01.97"/>
    <s v="KOM"/>
    <n v="1"/>
    <x v="911"/>
    <n v="70.650000000000006"/>
    <n v="0"/>
    <n v="28.260000000000005"/>
    <x v="1"/>
  </r>
  <r>
    <n v="1"/>
    <x v="1"/>
    <x v="1"/>
    <n v="102736"/>
    <s v="R2"/>
    <s v="STOLICA BEZ NASLONA-ŽELJ."/>
    <s v="01.97"/>
    <s v="KOM"/>
    <n v="1"/>
    <x v="911"/>
    <n v="70.650000000000006"/>
    <n v="0"/>
    <n v="28.260000000000005"/>
    <x v="1"/>
  </r>
  <r>
    <n v="1"/>
    <x v="1"/>
    <x v="1"/>
    <n v="102743"/>
    <s v="R2"/>
    <s v="STOL RADNI METALNI/PROC"/>
    <s v="01.97"/>
    <s v="KOM"/>
    <n v="1"/>
    <x v="912"/>
    <n v="548.07000000000005"/>
    <n v="0"/>
    <n v="219.22800000000004"/>
    <x v="1"/>
  </r>
  <r>
    <n v="1"/>
    <x v="1"/>
    <x v="1"/>
    <n v="102744"/>
    <s v="R2"/>
    <s v="STOL PISAĆI ĐAČKI"/>
    <s v="01.97"/>
    <s v="KOM"/>
    <n v="1"/>
    <x v="913"/>
    <n v="565.21"/>
    <n v="0"/>
    <n v="226.08400000000003"/>
    <x v="1"/>
  </r>
  <r>
    <n v="1"/>
    <x v="1"/>
    <x v="1"/>
    <n v="102745"/>
    <s v="R2"/>
    <s v="STOLAC RADNI"/>
    <s v="09.09"/>
    <s v="KOM"/>
    <n v="1"/>
    <x v="914"/>
    <n v="1469.72"/>
    <n v="152.04"/>
    <n v="648.70400000000006"/>
    <x v="1"/>
  </r>
  <r>
    <n v="1"/>
    <x v="1"/>
    <x v="1"/>
    <n v="102746"/>
    <s v="R2"/>
    <s v="STOLAC RADNI"/>
    <s v="09.09"/>
    <s v="KOM"/>
    <n v="1"/>
    <x v="914"/>
    <n v="1469.72"/>
    <n v="152.04"/>
    <n v="648.70400000000006"/>
    <x v="1"/>
  </r>
  <r>
    <n v="1"/>
    <x v="1"/>
    <x v="1"/>
    <n v="102747"/>
    <s v="R2"/>
    <s v="POLICA OTVORENA 240x30x75"/>
    <s v="09.09"/>
    <s v="KOM"/>
    <n v="1"/>
    <x v="915"/>
    <n v="2708.67"/>
    <n v="280.23"/>
    <n v="1195.5600000000002"/>
    <x v="1"/>
  </r>
  <r>
    <n v="1"/>
    <x v="1"/>
    <x v="1"/>
    <n v="102748"/>
    <s v="R2"/>
    <s v="STOL S LADIČARM 158x80x75"/>
    <s v="09.09"/>
    <s v="KOM"/>
    <n v="1"/>
    <x v="916"/>
    <n v="1655.32"/>
    <n v="171.23"/>
    <n v="730.62"/>
    <x v="1"/>
  </r>
  <r>
    <n v="1"/>
    <x v="1"/>
    <x v="1"/>
    <n v="102749"/>
    <s v="R2"/>
    <s v="STOL LADIČAR 158x80x75"/>
    <s v="09.09"/>
    <s v="KOM"/>
    <n v="1"/>
    <x v="916"/>
    <n v="1655.32"/>
    <n v="171.23"/>
    <n v="730.62"/>
    <x v="1"/>
  </r>
  <r>
    <n v="1"/>
    <x v="1"/>
    <x v="1"/>
    <n v="102750"/>
    <s v="R2"/>
    <s v="STOL POMIČNI 70x50x75"/>
    <s v="09.09"/>
    <s v="KOM"/>
    <n v="1"/>
    <x v="917"/>
    <n v="782.49"/>
    <n v="80.97"/>
    <n v="345.38400000000001"/>
    <x v="1"/>
  </r>
  <r>
    <n v="1"/>
    <x v="1"/>
    <x v="1"/>
    <n v="102751"/>
    <s v="R2"/>
    <s v="ORMAR 120x40x215"/>
    <s v="09.09"/>
    <s v="KOM"/>
    <n v="1"/>
    <x v="918"/>
    <n v="2342.5500000000002"/>
    <n v="242.3"/>
    <n v="1033.94"/>
    <x v="1"/>
  </r>
  <r>
    <n v="1"/>
    <x v="1"/>
    <x v="1"/>
    <n v="102752"/>
    <s v="R2"/>
    <s v="ORMAR 90x60x215"/>
    <s v="09.09"/>
    <s v="KOM"/>
    <n v="1"/>
    <x v="919"/>
    <n v="1760.66"/>
    <n v="182.13"/>
    <n v="777.11599999999999"/>
    <x v="1"/>
  </r>
  <r>
    <n v="1"/>
    <x v="1"/>
    <x v="1"/>
    <n v="102753"/>
    <s v="R2"/>
    <s v="ORMAR 90x60x215"/>
    <s v="09.09"/>
    <s v="KOM"/>
    <n v="1"/>
    <x v="919"/>
    <n v="1760.66"/>
    <n v="182.13"/>
    <n v="777.11599999999999"/>
    <x v="1"/>
  </r>
  <r>
    <n v="1"/>
    <x v="1"/>
    <x v="1"/>
    <n v="102754"/>
    <s v="R2"/>
    <s v="PLOČA ŠKOLSKA 240x120"/>
    <s v="09.09"/>
    <s v="KOM"/>
    <n v="1"/>
    <x v="920"/>
    <n v="1464.72"/>
    <n v="151.5"/>
    <n v="646.48800000000006"/>
    <x v="1"/>
  </r>
  <r>
    <n v="1"/>
    <x v="1"/>
    <x v="1"/>
    <n v="102760"/>
    <s v="R2"/>
    <s v="STOL KRIŽNI 145X320"/>
    <n v="11.04"/>
    <s v="KOM"/>
    <n v="1"/>
    <x v="921"/>
    <n v="3824.7"/>
    <n v="0"/>
    <n v="1529.88"/>
    <x v="1"/>
  </r>
  <r>
    <n v="1"/>
    <x v="1"/>
    <x v="1"/>
    <n v="102764"/>
    <s v="R2"/>
    <s v="STOLICA BEZ NASLONA-ŽELJ."/>
    <s v="01.97"/>
    <s v="KOM"/>
    <n v="1"/>
    <x v="911"/>
    <n v="70.650000000000006"/>
    <n v="0"/>
    <n v="28.260000000000005"/>
    <x v="1"/>
  </r>
  <r>
    <n v="1"/>
    <x v="1"/>
    <x v="1"/>
    <n v="102765"/>
    <s v="R2"/>
    <s v="STOLICA BEZ NASLONA-ŽELJ."/>
    <s v="01.97"/>
    <s v="KOM"/>
    <n v="1"/>
    <x v="911"/>
    <n v="70.650000000000006"/>
    <n v="0"/>
    <n v="28.260000000000005"/>
    <x v="1"/>
  </r>
  <r>
    <n v="1"/>
    <x v="1"/>
    <x v="1"/>
    <n v="102770"/>
    <s v="R2"/>
    <s v="STOL RADNI"/>
    <s v="01.97"/>
    <s v="KOM"/>
    <n v="1"/>
    <x v="523"/>
    <n v="2181.87"/>
    <n v="0"/>
    <n v="872.74800000000005"/>
    <x v="1"/>
  </r>
  <r>
    <n v="1"/>
    <x v="1"/>
    <x v="1"/>
    <n v="102776"/>
    <s v="R2"/>
    <s v="STOLICA S NASLONOM /PROC"/>
    <s v="01.97"/>
    <s v="KOM"/>
    <n v="1"/>
    <x v="524"/>
    <n v="113.04"/>
    <n v="0"/>
    <n v="45.216000000000008"/>
    <x v="1"/>
  </r>
  <r>
    <n v="1"/>
    <x v="1"/>
    <x v="1"/>
    <n v="102777"/>
    <s v="R2"/>
    <s v="STOLICA S NASLONOM /PROC"/>
    <s v="01.97"/>
    <s v="KOM"/>
    <n v="1"/>
    <x v="524"/>
    <n v="113.04"/>
    <n v="0"/>
    <n v="45.216000000000008"/>
    <x v="1"/>
  </r>
  <r>
    <n v="1"/>
    <x v="1"/>
    <x v="1"/>
    <n v="102778"/>
    <s v="R2"/>
    <s v="STOLICA S NASLONOM /PROC"/>
    <s v="01.97"/>
    <s v="KOM"/>
    <n v="1"/>
    <x v="524"/>
    <n v="113.04"/>
    <n v="0"/>
    <n v="45.216000000000008"/>
    <x v="1"/>
  </r>
  <r>
    <n v="1"/>
    <x v="1"/>
    <x v="1"/>
    <n v="102779"/>
    <s v="R2"/>
    <s v="STOLICA S NASLONOM /PROC"/>
    <s v="01.97"/>
    <s v="KOM"/>
    <n v="1"/>
    <x v="524"/>
    <n v="113.04"/>
    <n v="0"/>
    <n v="45.216000000000008"/>
    <x v="1"/>
  </r>
  <r>
    <n v="1"/>
    <x v="1"/>
    <x v="1"/>
    <n v="102780"/>
    <s v="R2"/>
    <s v="STOLICA S NASLONOM /PROC"/>
    <s v="01.97"/>
    <s v="KOM"/>
    <n v="1"/>
    <x v="524"/>
    <n v="113.04"/>
    <n v="0"/>
    <n v="45.216000000000008"/>
    <x v="1"/>
  </r>
  <r>
    <n v="1"/>
    <x v="1"/>
    <x v="1"/>
    <n v="102781"/>
    <s v="R2"/>
    <s v="STOLICA S NASLONOM /PROC"/>
    <s v="01.97"/>
    <s v="KOM"/>
    <n v="1"/>
    <x v="524"/>
    <n v="113.04"/>
    <n v="0"/>
    <n v="45.216000000000008"/>
    <x v="1"/>
  </r>
  <r>
    <n v="1"/>
    <x v="1"/>
    <x v="1"/>
    <n v="102782"/>
    <s v="R2"/>
    <s v="STOLICA S NASLONOM /PROC"/>
    <s v="01.97"/>
    <s v="KOM"/>
    <n v="1"/>
    <x v="524"/>
    <n v="113.04"/>
    <n v="0"/>
    <n v="45.216000000000008"/>
    <x v="1"/>
  </r>
  <r>
    <n v="1"/>
    <x v="1"/>
    <x v="1"/>
    <n v="102783"/>
    <s v="R2"/>
    <s v="STOLICA S NASLONOM /PROC"/>
    <s v="01.97"/>
    <s v="KOM"/>
    <n v="1"/>
    <x v="524"/>
    <n v="113.04"/>
    <n v="0"/>
    <n v="45.216000000000008"/>
    <x v="1"/>
  </r>
  <r>
    <n v="1"/>
    <x v="1"/>
    <x v="1"/>
    <n v="102784"/>
    <s v="R2"/>
    <s v="STOLICA S NASLONOM /PROC"/>
    <s v="01.97"/>
    <s v="KOM"/>
    <n v="1"/>
    <x v="524"/>
    <n v="113.04"/>
    <n v="0"/>
    <n v="45.216000000000008"/>
    <x v="1"/>
  </r>
  <r>
    <n v="1"/>
    <x v="1"/>
    <x v="1"/>
    <n v="102786"/>
    <s v="R2"/>
    <s v="ORMAR ZA KNJIGE ŽELJEZNI"/>
    <s v="01.97"/>
    <s v="KOM"/>
    <n v="1"/>
    <x v="704"/>
    <n v="565.23"/>
    <n v="0"/>
    <n v="226.09200000000001"/>
    <x v="1"/>
  </r>
  <r>
    <n v="1"/>
    <x v="1"/>
    <x v="1"/>
    <n v="102787"/>
    <s v="R2"/>
    <s v="ORMAR ZA KNJIGE ŽELJEZNI"/>
    <s v="01.97"/>
    <s v="KOM"/>
    <n v="1"/>
    <x v="704"/>
    <n v="565.23"/>
    <n v="0"/>
    <n v="226.09200000000001"/>
    <x v="1"/>
  </r>
  <r>
    <n v="1"/>
    <x v="1"/>
    <x v="1"/>
    <n v="102788"/>
    <s v="R2"/>
    <s v="ORMAR ZA KNJIGE ŽELJEZNI"/>
    <s v="01.97"/>
    <s v="KOM"/>
    <n v="1"/>
    <x v="704"/>
    <n v="565.23"/>
    <n v="0"/>
    <n v="226.09200000000001"/>
    <x v="1"/>
  </r>
  <r>
    <n v="1"/>
    <x v="1"/>
    <x v="1"/>
    <n v="102789"/>
    <s v="R2"/>
    <s v="STOL CRTAĆI S 4 LADICE"/>
    <s v="01.97"/>
    <s v="KOM"/>
    <n v="1"/>
    <x v="922"/>
    <n v="4521.83"/>
    <n v="0"/>
    <n v="1808.732"/>
    <x v="1"/>
  </r>
  <r>
    <n v="1"/>
    <x v="1"/>
    <x v="1"/>
    <n v="102790"/>
    <s v="R2"/>
    <s v="ORMARIĆ UZ PISAĆI STOL"/>
    <s v="01.97"/>
    <s v="KOM"/>
    <n v="1"/>
    <x v="498"/>
    <n v="847.84"/>
    <n v="0"/>
    <n v="339.13600000000002"/>
    <x v="1"/>
  </r>
  <r>
    <n v="1"/>
    <x v="1"/>
    <x v="1"/>
    <n v="102791"/>
    <s v="R2"/>
    <s v="STOL RADNI MALI/PROC."/>
    <s v="01.97"/>
    <s v="KOM"/>
    <n v="1"/>
    <x v="410"/>
    <n v="565.22"/>
    <n v="0"/>
    <n v="226.08800000000002"/>
    <x v="1"/>
  </r>
  <r>
    <n v="1"/>
    <x v="1"/>
    <x v="1"/>
    <n v="102792"/>
    <s v="R2"/>
    <s v="STOLICA S NASLONOM/PROC."/>
    <s v="01.97"/>
    <s v="KOM"/>
    <n v="1"/>
    <x v="524"/>
    <n v="113.04"/>
    <n v="0"/>
    <n v="45.216000000000008"/>
    <x v="1"/>
  </r>
  <r>
    <n v="1"/>
    <x v="1"/>
    <x v="1"/>
    <n v="102793"/>
    <s v="R2"/>
    <s v="STOLICA BEZ NASLONA"/>
    <s v="01.97"/>
    <s v="KOM"/>
    <n v="1"/>
    <x v="565"/>
    <n v="56.52"/>
    <n v="0"/>
    <n v="22.608000000000004"/>
    <x v="1"/>
  </r>
  <r>
    <n v="1"/>
    <x v="1"/>
    <x v="1"/>
    <n v="102794"/>
    <s v="R2"/>
    <s v="STOL PISAĆI SA 4 LAD."/>
    <n v="12.97"/>
    <s v="KOM"/>
    <n v="1"/>
    <x v="923"/>
    <n v="1350.4"/>
    <n v="0"/>
    <n v="540.16000000000008"/>
    <x v="1"/>
  </r>
  <r>
    <n v="1"/>
    <x v="1"/>
    <x v="1"/>
    <n v="102795"/>
    <s v="R2"/>
    <s v="STOLAC&quot;BIRP-METRO&quot;"/>
    <n v="12.97"/>
    <s v="KOM"/>
    <n v="1"/>
    <x v="924"/>
    <n v="535.26"/>
    <n v="0"/>
    <n v="214.10400000000001"/>
    <x v="1"/>
  </r>
  <r>
    <n v="1"/>
    <x v="1"/>
    <x v="1"/>
    <n v="102798"/>
    <s v="R2"/>
    <s v="STOLAC UREDSKI"/>
    <n v="11.11"/>
    <s v="KOM"/>
    <n v="1"/>
    <x v="548"/>
    <n v="445.5"/>
    <n v="255.6"/>
    <n v="280.44"/>
    <x v="1"/>
  </r>
  <r>
    <n v="1"/>
    <x v="1"/>
    <x v="1"/>
    <n v="102801"/>
    <s v="R2"/>
    <s v="ORMARIĆ UZ PISAĆI STOL"/>
    <s v="01.97"/>
    <s v="KOM"/>
    <n v="1"/>
    <x v="498"/>
    <n v="847.84"/>
    <n v="0"/>
    <n v="339.13600000000002"/>
    <x v="1"/>
  </r>
  <r>
    <n v="1"/>
    <x v="1"/>
    <x v="1"/>
    <n v="102802"/>
    <s v="R2"/>
    <s v="ORMAR ZA KNJIGE ŽELJEZNI"/>
    <s v="01.97"/>
    <s v="KOM"/>
    <n v="1"/>
    <x v="588"/>
    <n v="452.17"/>
    <n v="0"/>
    <n v="180.86800000000002"/>
    <x v="1"/>
  </r>
  <r>
    <n v="1"/>
    <x v="1"/>
    <x v="1"/>
    <n v="102803"/>
    <s v="R2"/>
    <s v="ORMAR ZA KNJIGE ŽELJEZNI"/>
    <s v="01.97"/>
    <s v="KOM"/>
    <n v="1"/>
    <x v="588"/>
    <n v="452.17"/>
    <n v="0"/>
    <n v="180.86800000000002"/>
    <x v="1"/>
  </r>
  <r>
    <n v="1"/>
    <x v="1"/>
    <x v="1"/>
    <n v="102804"/>
    <s v="R2"/>
    <s v="ORMAR ZA KNJIGE ŽELJEZNI"/>
    <s v="01.97"/>
    <s v="KOM"/>
    <n v="1"/>
    <x v="588"/>
    <n v="452.17"/>
    <n v="0"/>
    <n v="180.86800000000002"/>
    <x v="1"/>
  </r>
  <r>
    <n v="1"/>
    <x v="1"/>
    <x v="1"/>
    <n v="102805"/>
    <s v="R2"/>
    <s v="ORMAR ZA KNJIGE ŽELJEZNI"/>
    <s v="01.97"/>
    <s v="KOM"/>
    <n v="1"/>
    <x v="925"/>
    <n v="452.16"/>
    <n v="0"/>
    <n v="180.86400000000003"/>
    <x v="1"/>
  </r>
  <r>
    <n v="1"/>
    <x v="1"/>
    <x v="1"/>
    <n v="102806"/>
    <s v="R2"/>
    <s v="ORMAR GARDEROBNI ŽELJEZNI"/>
    <s v="01.97"/>
    <s v="KOM"/>
    <n v="1"/>
    <x v="410"/>
    <n v="565.22"/>
    <n v="0"/>
    <n v="226.08800000000002"/>
    <x v="1"/>
  </r>
  <r>
    <n v="1"/>
    <x v="1"/>
    <x v="1"/>
    <n v="102807"/>
    <s v="R2"/>
    <s v="STOL RADNI"/>
    <s v="01.97"/>
    <s v="KOM"/>
    <n v="1"/>
    <x v="523"/>
    <n v="2181.87"/>
    <n v="0"/>
    <n v="872.74800000000005"/>
    <x v="1"/>
  </r>
  <r>
    <n v="1"/>
    <x v="1"/>
    <x v="1"/>
    <n v="102808"/>
    <s v="R2"/>
    <s v="CRTAĆI STOL S 4 LADICE"/>
    <s v="01.97"/>
    <s v="KOM"/>
    <n v="1"/>
    <x v="922"/>
    <n v="4521.83"/>
    <n v="0"/>
    <n v="1808.732"/>
    <x v="1"/>
  </r>
  <r>
    <n v="1"/>
    <x v="1"/>
    <x v="1"/>
    <n v="102813"/>
    <s v="R2"/>
    <s v="STOLAC UREDSKI"/>
    <n v="11.11"/>
    <s v="KOM"/>
    <n v="1"/>
    <x v="548"/>
    <n v="445.5"/>
    <n v="255.6"/>
    <n v="280.44"/>
    <x v="1"/>
  </r>
  <r>
    <n v="1"/>
    <x v="1"/>
    <x v="1"/>
    <n v="102820"/>
    <s v="R2"/>
    <s v="ORMAR ZA KNJIGE ŽELJEZNI"/>
    <s v="01.97"/>
    <s v="KOM"/>
    <n v="1"/>
    <x v="704"/>
    <n v="565.23"/>
    <n v="0"/>
    <n v="226.09200000000001"/>
    <x v="1"/>
  </r>
  <r>
    <n v="1"/>
    <x v="1"/>
    <x v="1"/>
    <n v="102821"/>
    <s v="R2"/>
    <s v="ORMAR ZA KNJIGE ŽELJEZNI"/>
    <s v="01.97"/>
    <s v="KOM"/>
    <n v="1"/>
    <x v="704"/>
    <n v="565.23"/>
    <n v="0"/>
    <n v="226.09200000000001"/>
    <x v="1"/>
  </r>
  <r>
    <n v="1"/>
    <x v="1"/>
    <x v="1"/>
    <n v="102822"/>
    <s v="R2"/>
    <s v="ORMAR ZA KNJIGE ŽELJEZNI"/>
    <s v="01.97"/>
    <s v="KOM"/>
    <n v="1"/>
    <x v="704"/>
    <n v="565.23"/>
    <n v="0"/>
    <n v="226.09200000000001"/>
    <x v="1"/>
  </r>
  <r>
    <n v="1"/>
    <x v="1"/>
    <x v="1"/>
    <n v="102823"/>
    <s v="R2"/>
    <s v="RADNI STOL ŽELJEZNI"/>
    <s v="01.97"/>
    <s v="KOM"/>
    <n v="1"/>
    <x v="926"/>
    <n v="244.94"/>
    <n v="0"/>
    <n v="97.975999999999999"/>
    <x v="1"/>
  </r>
  <r>
    <n v="1"/>
    <x v="1"/>
    <x v="1"/>
    <n v="102824"/>
    <s v="R2"/>
    <s v="RADNI STOL ŽELJEZNI"/>
    <s v="01.97"/>
    <s v="KOM"/>
    <n v="1"/>
    <x v="926"/>
    <n v="244.94"/>
    <n v="0"/>
    <n v="97.975999999999999"/>
    <x v="1"/>
  </r>
  <r>
    <n v="1"/>
    <x v="1"/>
    <x v="1"/>
    <n v="102825"/>
    <s v="R2"/>
    <s v="ORMARIĆ UZ PISAĆI STOL"/>
    <s v="01.97"/>
    <s v="KOM"/>
    <n v="1"/>
    <x v="498"/>
    <n v="847.84"/>
    <n v="0"/>
    <n v="339.13600000000002"/>
    <x v="1"/>
  </r>
  <r>
    <n v="1"/>
    <x v="1"/>
    <x v="1"/>
    <n v="102826"/>
    <s v="R2"/>
    <s v="STOL ZA PISAĆI STROJ"/>
    <s v="01.97"/>
    <s v="KOM"/>
    <n v="1"/>
    <x v="726"/>
    <n v="282.68"/>
    <n v="0"/>
    <n v="113.072"/>
    <x v="1"/>
  </r>
  <r>
    <n v="1"/>
    <x v="1"/>
    <x v="1"/>
    <n v="102834"/>
    <s v="R2"/>
    <s v="STOL LAB.SA LADICAMA"/>
    <s v="09.09"/>
    <s v="KOM"/>
    <n v="1"/>
    <x v="927"/>
    <n v="5868.8"/>
    <n v="607.15"/>
    <n v="2590.38"/>
    <x v="1"/>
  </r>
  <r>
    <n v="1"/>
    <x v="1"/>
    <x v="1"/>
    <n v="102835"/>
    <s v="R2"/>
    <s v="STOL LAB.S LADICAMA"/>
    <s v="09.09"/>
    <s v="KOM"/>
    <n v="1"/>
    <x v="927"/>
    <n v="5868.8"/>
    <n v="607.15"/>
    <n v="2590.38"/>
    <x v="1"/>
  </r>
  <r>
    <n v="1"/>
    <x v="1"/>
    <x v="1"/>
    <n v="102836"/>
    <s v="R2"/>
    <s v="STOL LAB.S LADICAMA"/>
    <s v="09.09"/>
    <s v="KOM"/>
    <n v="1"/>
    <x v="928"/>
    <n v="6771.72"/>
    <n v="700.53"/>
    <n v="2988.9"/>
    <x v="1"/>
  </r>
  <r>
    <n v="1"/>
    <x v="1"/>
    <x v="1"/>
    <n v="102837"/>
    <s v="R2"/>
    <s v="STOL LAB.S LADICAMA"/>
    <s v="09.09"/>
    <s v="KOM"/>
    <n v="1"/>
    <x v="929"/>
    <n v="4414.16"/>
    <n v="456.64"/>
    <n v="1948.3200000000002"/>
    <x v="1"/>
  </r>
  <r>
    <n v="1"/>
    <x v="1"/>
    <x v="1"/>
    <n v="102838"/>
    <s v="R2"/>
    <s v="STOL RADNI ZA VAGU"/>
    <s v="09.09"/>
    <s v="KOM"/>
    <n v="1"/>
    <x v="930"/>
    <n v="2156.9499999999998"/>
    <n v="223.1"/>
    <n v="952.0200000000001"/>
    <x v="1"/>
  </r>
  <r>
    <n v="1"/>
    <x v="1"/>
    <x v="1"/>
    <n v="102839"/>
    <s v="R2"/>
    <s v="STOL LAB.S LADICAMA"/>
    <s v="09.09"/>
    <s v="KOM"/>
    <n v="1"/>
    <x v="662"/>
    <n v="3912.54"/>
    <n v="404.76"/>
    <n v="1726.92"/>
    <x v="1"/>
  </r>
  <r>
    <n v="1"/>
    <x v="1"/>
    <x v="1"/>
    <n v="102840"/>
    <s v="R2"/>
    <s v="PANEL PREGRADNI 342x215"/>
    <s v="09.09"/>
    <s v="KOM"/>
    <n v="1"/>
    <x v="931"/>
    <n v="5417.42"/>
    <n v="560.38"/>
    <n v="2391.1200000000003"/>
    <x v="1"/>
  </r>
  <r>
    <n v="1"/>
    <x v="1"/>
    <x v="1"/>
    <n v="102841"/>
    <s v="R2"/>
    <s v="STOL RADNI S LADIČAREM"/>
    <s v="09.09"/>
    <s v="KOM"/>
    <n v="1"/>
    <x v="932"/>
    <n v="3962.71"/>
    <n v="409.94"/>
    <n v="1749.06"/>
    <x v="1"/>
  </r>
  <r>
    <n v="1"/>
    <x v="1"/>
    <x v="1"/>
    <n v="102842"/>
    <s v="R2"/>
    <s v="POLICE LAB.90x60x215,5"/>
    <s v="09.09"/>
    <s v="KOM"/>
    <n v="1"/>
    <x v="933"/>
    <n v="1454.64"/>
    <n v="150.51"/>
    <n v="642.06000000000006"/>
    <x v="1"/>
  </r>
  <r>
    <n v="1"/>
    <x v="1"/>
    <x v="1"/>
    <n v="102843"/>
    <s v="R2"/>
    <s v="ORMAR S 5 POLICA 90x57"/>
    <s v="09.09"/>
    <s v="KOM"/>
    <n v="1"/>
    <x v="919"/>
    <n v="1760.66"/>
    <n v="182.13"/>
    <n v="777.11599999999999"/>
    <x v="1"/>
  </r>
  <r>
    <n v="1"/>
    <x v="1"/>
    <x v="1"/>
    <n v="102844"/>
    <s v="R2"/>
    <s v="ORMAR S 5 POLICA 90x57"/>
    <s v="09.09"/>
    <s v="KOM"/>
    <n v="1"/>
    <x v="919"/>
    <n v="1760.66"/>
    <n v="182.13"/>
    <n v="777.11599999999999"/>
    <x v="1"/>
  </r>
  <r>
    <n v="1"/>
    <x v="1"/>
    <x v="1"/>
    <n v="102845"/>
    <s v="R2"/>
    <s v="ORMAR S POLICAMA 90x60x21"/>
    <s v="09.09"/>
    <s v="KOM"/>
    <n v="1"/>
    <x v="934"/>
    <n v="3210.3"/>
    <n v="332.1"/>
    <n v="1416.96"/>
    <x v="1"/>
  </r>
  <r>
    <n v="1"/>
    <x v="1"/>
    <x v="1"/>
    <n v="102846"/>
    <s v="R2"/>
    <s v="ORMAR S POLICAMA 90x60x21"/>
    <s v="09.09"/>
    <s v="KOM"/>
    <n v="1"/>
    <x v="934"/>
    <n v="3210.3"/>
    <n v="332.1"/>
    <n v="1416.96"/>
    <x v="1"/>
  </r>
  <r>
    <n v="1"/>
    <x v="1"/>
    <x v="1"/>
    <n v="102847"/>
    <s v="R2"/>
    <s v="ORMAR"/>
    <s v="09.09"/>
    <s v="KOM"/>
    <n v="1"/>
    <x v="935"/>
    <n v="1544.97"/>
    <n v="159.81"/>
    <n v="681.91200000000003"/>
    <x v="1"/>
  </r>
  <r>
    <n v="1"/>
    <x v="1"/>
    <x v="1"/>
    <n v="102848"/>
    <s v="R2"/>
    <s v="STOLAC RADNI"/>
    <s v="09.09"/>
    <s v="KOM"/>
    <n v="1"/>
    <x v="914"/>
    <n v="1469.72"/>
    <n v="152.04"/>
    <n v="648.70400000000006"/>
    <x v="1"/>
  </r>
  <r>
    <n v="1"/>
    <x v="1"/>
    <x v="1"/>
    <n v="102849"/>
    <s v="R2"/>
    <s v="STOLAC RADNI JOB"/>
    <s v="09.09"/>
    <s v="KOM"/>
    <n v="1"/>
    <x v="936"/>
    <n v="797.57"/>
    <n v="82.5"/>
    <n v="352.02800000000002"/>
    <x v="1"/>
  </r>
  <r>
    <n v="1"/>
    <x v="1"/>
    <x v="1"/>
    <n v="102850"/>
    <s v="R2"/>
    <s v="STOLAC RADNI JOB"/>
    <s v="09.09"/>
    <s v="KOM"/>
    <n v="1"/>
    <x v="936"/>
    <n v="797.57"/>
    <n v="82.5"/>
    <n v="352.02800000000002"/>
    <x v="1"/>
  </r>
  <r>
    <n v="1"/>
    <x v="1"/>
    <x v="1"/>
    <n v="102851"/>
    <s v="R2"/>
    <s v="STOLAC RADNI JOB"/>
    <s v="09.09"/>
    <s v="KOM"/>
    <n v="1"/>
    <x v="936"/>
    <n v="797.57"/>
    <n v="82.5"/>
    <n v="352.02800000000002"/>
    <x v="1"/>
  </r>
  <r>
    <n v="1"/>
    <x v="1"/>
    <x v="1"/>
    <n v="102852"/>
    <s v="R2"/>
    <s v="STOLAC RADNI JOB"/>
    <s v="09.09"/>
    <s v="KOM"/>
    <n v="1"/>
    <x v="936"/>
    <n v="797.57"/>
    <n v="82.5"/>
    <n v="352.02800000000002"/>
    <x v="1"/>
  </r>
  <r>
    <n v="1"/>
    <x v="1"/>
    <x v="1"/>
    <n v="102853"/>
    <s v="R2"/>
    <s v="VJEŠALICA SAMOSTOJEČA"/>
    <s v="09.09"/>
    <s v="KOM"/>
    <n v="1"/>
    <x v="937"/>
    <n v="260.85000000000002"/>
    <n v="26.97"/>
    <n v="115.128"/>
    <x v="1"/>
  </r>
  <r>
    <n v="1"/>
    <x v="1"/>
    <x v="1"/>
    <n v="102854"/>
    <s v="R2"/>
    <s v="VJEŠALICA SAMOSTOJEČA"/>
    <s v="09.09"/>
    <s v="KOM"/>
    <n v="1"/>
    <x v="937"/>
    <n v="260.85000000000002"/>
    <n v="26.97"/>
    <n v="115.128"/>
    <x v="1"/>
  </r>
  <r>
    <n v="1"/>
    <x v="1"/>
    <x v="1"/>
    <n v="102861"/>
    <s v="R2"/>
    <s v="VJEŠALICA ZIDNA S KLUPOM"/>
    <s v="09.09"/>
    <s v="KOM"/>
    <n v="1"/>
    <x v="938"/>
    <n v="9831.58"/>
    <n v="1017.02"/>
    <n v="4339.4400000000005"/>
    <x v="1"/>
  </r>
  <r>
    <n v="1"/>
    <x v="1"/>
    <x v="1"/>
    <n v="102862"/>
    <s v="R2"/>
    <s v="VJEŠALICA ZIDNA S KLUPOM"/>
    <s v="09.09"/>
    <s v="KOM"/>
    <n v="1"/>
    <x v="938"/>
    <n v="9831.58"/>
    <n v="1017.02"/>
    <n v="4339.4400000000005"/>
    <x v="1"/>
  </r>
  <r>
    <n v="1"/>
    <x v="1"/>
    <x v="1"/>
    <n v="102904"/>
    <s v="R2"/>
    <s v="VJEŠALICA STOJEĆA"/>
    <s v="01.97"/>
    <s v="KOM"/>
    <n v="1"/>
    <x v="521"/>
    <n v="28.27"/>
    <n v="0"/>
    <n v="11.308"/>
    <x v="1"/>
  </r>
  <r>
    <n v="1"/>
    <x v="1"/>
    <x v="1"/>
    <n v="102905"/>
    <s v="R2"/>
    <s v="ORMAR ZA KNJIGE I ARHIVU"/>
    <s v="01.97"/>
    <s v="KOM"/>
    <n v="1"/>
    <x v="913"/>
    <n v="565.21"/>
    <n v="0"/>
    <n v="226.08400000000003"/>
    <x v="1"/>
  </r>
  <r>
    <n v="1"/>
    <x v="1"/>
    <x v="1"/>
    <n v="102906"/>
    <s v="R2"/>
    <s v="ORMAR ZA KNJIGE I ARHIVU"/>
    <s v="01.97"/>
    <s v="KOM"/>
    <n v="1"/>
    <x v="913"/>
    <n v="565.21"/>
    <n v="0"/>
    <n v="226.08400000000003"/>
    <x v="1"/>
  </r>
  <r>
    <n v="1"/>
    <x v="1"/>
    <x v="1"/>
    <n v="102907"/>
    <s v="R2"/>
    <s v="ORMAR ZA KNJIGE I ARHIVU"/>
    <s v="01.97"/>
    <s v="KOM"/>
    <n v="1"/>
    <x v="913"/>
    <n v="565.21"/>
    <n v="0"/>
    <n v="226.08400000000003"/>
    <x v="1"/>
  </r>
  <r>
    <n v="1"/>
    <x v="1"/>
    <x v="1"/>
    <n v="102909"/>
    <s v="R2"/>
    <s v="STOL UREDSKI SALONSKI"/>
    <s v="01.97"/>
    <s v="KOM"/>
    <n v="1"/>
    <x v="556"/>
    <n v="282.61"/>
    <n v="0"/>
    <n v="113.04400000000001"/>
    <x v="1"/>
  </r>
  <r>
    <n v="1"/>
    <x v="1"/>
    <x v="1"/>
    <n v="102910"/>
    <s v="R2"/>
    <s v="STOL UREDSKI SALONSKI"/>
    <s v="01.97"/>
    <s v="KOM"/>
    <n v="1"/>
    <x v="840"/>
    <n v="112.98"/>
    <n v="0"/>
    <n v="45.192000000000007"/>
    <x v="1"/>
  </r>
  <r>
    <n v="1"/>
    <x v="1"/>
    <x v="1"/>
    <n v="102912"/>
    <s v="R2"/>
    <s v="STOLICA TAPICIRANA/PROC."/>
    <s v="01.97"/>
    <s v="KOM"/>
    <n v="1"/>
    <x v="527"/>
    <n v="141.32"/>
    <n v="0"/>
    <n v="56.527999999999999"/>
    <x v="1"/>
  </r>
  <r>
    <n v="1"/>
    <x v="1"/>
    <x v="1"/>
    <n v="102913"/>
    <s v="R2"/>
    <s v="STOLICA TAPICIRANA/PROC."/>
    <s v="01.97"/>
    <s v="KOM"/>
    <n v="1"/>
    <x v="527"/>
    <n v="141.32"/>
    <n v="0"/>
    <n v="56.527999999999999"/>
    <x v="1"/>
  </r>
  <r>
    <n v="1"/>
    <x v="1"/>
    <x v="1"/>
    <n v="102914"/>
    <s v="R2"/>
    <s v="ORMARIĆ S LADICAMA"/>
    <s v="01.97"/>
    <s v="KOM"/>
    <n v="1"/>
    <x v="881"/>
    <n v="226.07"/>
    <n v="0"/>
    <n v="90.427999999999997"/>
    <x v="1"/>
  </r>
  <r>
    <n v="1"/>
    <x v="1"/>
    <x v="1"/>
    <n v="102915"/>
    <s v="R2"/>
    <s v="STOLICA BEZ NASLONA /PROC"/>
    <s v="01.97"/>
    <s v="KOM"/>
    <n v="1"/>
    <x v="524"/>
    <n v="113.04"/>
    <n v="0"/>
    <n v="45.216000000000008"/>
    <x v="1"/>
  </r>
  <r>
    <n v="1"/>
    <x v="1"/>
    <x v="1"/>
    <n v="102916"/>
    <s v="R2"/>
    <s v="STOL UZ GARNITURU/PROC."/>
    <s v="01.97"/>
    <s v="KOM"/>
    <n v="1"/>
    <x v="840"/>
    <n v="112.98"/>
    <n v="0"/>
    <n v="45.192000000000007"/>
    <x v="1"/>
  </r>
  <r>
    <n v="1"/>
    <x v="1"/>
    <x v="1"/>
    <n v="102918"/>
    <s v="R2"/>
    <s v="STOL ZA TELEFON/PROC."/>
    <s v="01.97"/>
    <s v="KOM"/>
    <n v="1"/>
    <x v="688"/>
    <n v="706.5"/>
    <n v="0"/>
    <n v="282.60000000000002"/>
    <x v="1"/>
  </r>
  <r>
    <n v="1"/>
    <x v="1"/>
    <x v="1"/>
    <n v="102919"/>
    <s v="R2"/>
    <s v="ORMAR ZA KNJIGE I ARHIVU"/>
    <s v="01.97"/>
    <s v="KOM"/>
    <n v="1"/>
    <x v="913"/>
    <n v="565.21"/>
    <n v="0"/>
    <n v="226.08400000000003"/>
    <x v="1"/>
  </r>
  <r>
    <n v="1"/>
    <x v="1"/>
    <x v="1"/>
    <n v="102920"/>
    <s v="R2"/>
    <s v="ORMAR GARDEROBNI"/>
    <s v="01.97"/>
    <s v="KOM"/>
    <n v="1"/>
    <x v="564"/>
    <n v="56.54"/>
    <n v="0"/>
    <n v="22.616"/>
    <x v="1"/>
  </r>
  <r>
    <n v="1"/>
    <x v="1"/>
    <x v="1"/>
    <n v="102921"/>
    <s v="R2"/>
    <s v="STOL RADNI S LAD/PROC."/>
    <s v="01.97"/>
    <s v="KOM"/>
    <n v="1"/>
    <x v="539"/>
    <n v="226.11"/>
    <n v="0"/>
    <n v="90.444000000000017"/>
    <x v="1"/>
  </r>
  <r>
    <n v="1"/>
    <x v="1"/>
    <x v="1"/>
    <n v="102927"/>
    <s v="R2"/>
    <s v="STOL POSTOLJE ZA MODELE"/>
    <s v="01.97"/>
    <s v="KOM"/>
    <n v="1"/>
    <x v="856"/>
    <n v="113.05"/>
    <n v="0"/>
    <n v="45.22"/>
    <x v="1"/>
  </r>
  <r>
    <n v="1"/>
    <x v="1"/>
    <x v="1"/>
    <n v="102928"/>
    <s v="R2"/>
    <s v="STOL POSTOLJE ZA MODELE"/>
    <s v="01.97"/>
    <s v="KOM"/>
    <n v="1"/>
    <x v="856"/>
    <n v="113.05"/>
    <n v="0"/>
    <n v="45.22"/>
    <x v="1"/>
  </r>
  <r>
    <n v="1"/>
    <x v="1"/>
    <x v="1"/>
    <n v="102929"/>
    <s v="R2"/>
    <s v="STOL RADNI MALI/PROC."/>
    <s v="01.97"/>
    <s v="KOM"/>
    <n v="1"/>
    <x v="410"/>
    <n v="565.22"/>
    <n v="0"/>
    <n v="226.08800000000002"/>
    <x v="1"/>
  </r>
  <r>
    <n v="1"/>
    <x v="1"/>
    <x v="1"/>
    <n v="102967"/>
    <s v="R2"/>
    <s v="UREDSKI ORMAR &quot;SKOTTEN&quot;"/>
    <s v="01.10"/>
    <s v="KOM"/>
    <n v="1"/>
    <x v="939"/>
    <n v="1794.04"/>
    <n v="280.95999999999998"/>
    <n v="830"/>
    <x v="1"/>
  </r>
  <r>
    <n v="1"/>
    <x v="1"/>
    <x v="1"/>
    <n v="102968"/>
    <s v="R2"/>
    <s v="UREDSKI ORMAR &quot;SKOTTEN&quot;"/>
    <s v="01.10"/>
    <s v="KOM"/>
    <n v="1"/>
    <x v="939"/>
    <n v="1794.04"/>
    <n v="280.95999999999998"/>
    <n v="830"/>
    <x v="1"/>
  </r>
  <r>
    <n v="1"/>
    <x v="1"/>
    <x v="1"/>
    <n v="102972"/>
    <s v="R2"/>
    <s v="ORMAR ZA KNJIGE OSTAKLJEN"/>
    <s v="01.97"/>
    <s v="KOM"/>
    <n v="1"/>
    <x v="925"/>
    <n v="452.16"/>
    <n v="0"/>
    <n v="180.86400000000003"/>
    <x v="1"/>
  </r>
  <r>
    <n v="1"/>
    <x v="1"/>
    <x v="1"/>
    <n v="102973"/>
    <s v="R2"/>
    <s v="ORMARIĆ UZ PISAĆI STOL"/>
    <s v="01.97"/>
    <s v="KOM"/>
    <n v="1"/>
    <x v="940"/>
    <n v="339.13"/>
    <n v="0"/>
    <n v="135.65200000000002"/>
    <x v="1"/>
  </r>
  <r>
    <n v="1"/>
    <x v="1"/>
    <x v="1"/>
    <n v="102974"/>
    <s v="R2"/>
    <s v="ORMAR ZA KNJIGE OSTAKLJEN"/>
    <s v="01.97"/>
    <s v="KOM"/>
    <n v="1"/>
    <x v="588"/>
    <n v="452.17"/>
    <n v="0"/>
    <n v="180.86800000000002"/>
    <x v="1"/>
  </r>
  <r>
    <n v="1"/>
    <x v="1"/>
    <x v="1"/>
    <n v="102991"/>
    <s v="R2"/>
    <s v="FOTELJA UREDSKA CRNA"/>
    <s v="04.08"/>
    <s v="KOM"/>
    <n v="1"/>
    <x v="941"/>
    <n v="523.75"/>
    <n v="0"/>
    <n v="209.5"/>
    <x v="1"/>
  </r>
  <r>
    <n v="1"/>
    <x v="1"/>
    <x v="1"/>
    <n v="102998"/>
    <s v="R2"/>
    <s v="STOL RADNI 140x80xH72"/>
    <s v="04.08"/>
    <s v="KOM"/>
    <n v="1"/>
    <x v="942"/>
    <n v="1417.61"/>
    <n v="0"/>
    <n v="567.04399999999998"/>
    <x v="1"/>
  </r>
  <r>
    <n v="1"/>
    <x v="1"/>
    <x v="1"/>
    <n v="102999"/>
    <s v="R2"/>
    <s v="ORMAR ZA KNJIGE I ARHIVU"/>
    <s v="01.97"/>
    <s v="KOM"/>
    <n v="1"/>
    <x v="913"/>
    <n v="565.21"/>
    <n v="0"/>
    <n v="226.08400000000003"/>
    <x v="1"/>
  </r>
  <r>
    <n v="1"/>
    <x v="1"/>
    <x v="1"/>
    <n v="103000"/>
    <s v="R2"/>
    <s v="ORMARIĆ UZ PISAĆI STOL"/>
    <s v="01.97"/>
    <s v="KOM"/>
    <n v="1"/>
    <x v="940"/>
    <n v="339.13"/>
    <n v="0"/>
    <n v="135.65200000000002"/>
    <x v="1"/>
  </r>
  <r>
    <n v="1"/>
    <x v="1"/>
    <x v="1"/>
    <n v="103001"/>
    <s v="R2"/>
    <s v="STOLICA AF 70012"/>
    <s v="01.97"/>
    <s v="KOM"/>
    <n v="1"/>
    <x v="533"/>
    <n v="61.4"/>
    <n v="0"/>
    <n v="24.560000000000002"/>
    <x v="1"/>
  </r>
  <r>
    <n v="1"/>
    <x v="1"/>
    <x v="1"/>
    <n v="103002"/>
    <s v="R2"/>
    <s v="ORMAR DVOKRILNI OSTAKLJEN"/>
    <s v="01.97"/>
    <s v="KOM"/>
    <n v="1"/>
    <x v="588"/>
    <n v="452.17"/>
    <n v="0"/>
    <n v="180.86800000000002"/>
    <x v="1"/>
  </r>
  <r>
    <n v="1"/>
    <x v="1"/>
    <x v="1"/>
    <n v="103003"/>
    <s v="R2"/>
    <s v="ORMAR DVOKRILNI OSTAKLJEN"/>
    <s v="01.97"/>
    <s v="KOM"/>
    <n v="1"/>
    <x v="588"/>
    <n v="452.17"/>
    <n v="0"/>
    <n v="180.86800000000002"/>
    <x v="1"/>
  </r>
  <r>
    <n v="1"/>
    <x v="1"/>
    <x v="1"/>
    <n v="103004"/>
    <s v="R2"/>
    <s v="ORMAR DVOKRILNI OSTAKLJEN"/>
    <s v="01.97"/>
    <s v="KOM"/>
    <n v="1"/>
    <x v="588"/>
    <n v="452.17"/>
    <n v="0"/>
    <n v="180.86800000000002"/>
    <x v="1"/>
  </r>
  <r>
    <n v="1"/>
    <x v="1"/>
    <x v="1"/>
    <n v="103005"/>
    <s v="R2"/>
    <s v="STOL RADNI"/>
    <s v="01.97"/>
    <s v="KOM"/>
    <n v="1"/>
    <x v="523"/>
    <n v="2181.87"/>
    <n v="0"/>
    <n v="872.74800000000005"/>
    <x v="1"/>
  </r>
  <r>
    <n v="1"/>
    <x v="1"/>
    <x v="1"/>
    <n v="103006"/>
    <s v="R2"/>
    <s v="ORMARIĆ UZ PISAČI STOL/PR"/>
    <s v="01.97"/>
    <s v="KOM"/>
    <n v="1"/>
    <x v="893"/>
    <n v="42.39"/>
    <n v="0"/>
    <n v="16.956"/>
    <x v="1"/>
  </r>
  <r>
    <n v="1"/>
    <x v="1"/>
    <x v="1"/>
    <n v="103007"/>
    <s v="R2"/>
    <s v="STOLICA S NASLONOM/PROC."/>
    <s v="01.97"/>
    <s v="KOM"/>
    <n v="1"/>
    <x v="524"/>
    <n v="113.04"/>
    <n v="0"/>
    <n v="45.216000000000008"/>
    <x v="1"/>
  </r>
  <r>
    <n v="1"/>
    <x v="1"/>
    <x v="1"/>
    <n v="103008"/>
    <s v="R2"/>
    <s v="STOLICA S NASLONOM/PROC."/>
    <s v="01.97"/>
    <s v="KOM"/>
    <n v="1"/>
    <x v="524"/>
    <n v="113.04"/>
    <n v="0"/>
    <n v="45.216000000000008"/>
    <x v="1"/>
  </r>
  <r>
    <n v="1"/>
    <x v="1"/>
    <x v="1"/>
    <n v="103009"/>
    <s v="R2"/>
    <s v="STOLICA S NASLONOM/PROC."/>
    <s v="01.97"/>
    <s v="KOM"/>
    <n v="1"/>
    <x v="524"/>
    <n v="113.04"/>
    <n v="0"/>
    <n v="45.216000000000008"/>
    <x v="1"/>
  </r>
  <r>
    <n v="1"/>
    <x v="1"/>
    <x v="1"/>
    <n v="103010"/>
    <s v="R2"/>
    <s v="PLOČA MALA/PROC."/>
    <s v="01.97"/>
    <s v="KOM"/>
    <n v="1"/>
    <x v="726"/>
    <n v="282.68"/>
    <n v="0"/>
    <n v="113.072"/>
    <x v="1"/>
  </r>
  <r>
    <n v="1"/>
    <x v="1"/>
    <x v="1"/>
    <n v="103011"/>
    <s v="R2"/>
    <s v="FOTELJA KONF."/>
    <n v="12.07"/>
    <s v="KOM"/>
    <n v="1"/>
    <x v="943"/>
    <n v="1161.68"/>
    <n v="0"/>
    <n v="464.67200000000003"/>
    <x v="1"/>
  </r>
  <r>
    <n v="1"/>
    <x v="1"/>
    <x v="1"/>
    <n v="103019"/>
    <s v="R2"/>
    <s v="KLUPA VEL. 5"/>
    <s v="01.97"/>
    <s v="KOM"/>
    <n v="1"/>
    <x v="843"/>
    <n v="274.14"/>
    <n v="0"/>
    <n v="109.65600000000001"/>
    <x v="1"/>
  </r>
  <r>
    <n v="1"/>
    <x v="1"/>
    <x v="1"/>
    <n v="103020"/>
    <s v="R2"/>
    <s v="KLUPA VEL. 5"/>
    <s v="01.97"/>
    <s v="KOM"/>
    <n v="1"/>
    <x v="843"/>
    <n v="274.14"/>
    <n v="0"/>
    <n v="109.65600000000001"/>
    <x v="1"/>
  </r>
  <r>
    <n v="1"/>
    <x v="1"/>
    <x v="1"/>
    <n v="103021"/>
    <s v="R2"/>
    <s v="KLUPA VEL. 5"/>
    <s v="01.97"/>
    <s v="KOM"/>
    <n v="1"/>
    <x v="843"/>
    <n v="274.14"/>
    <n v="0"/>
    <n v="109.65600000000001"/>
    <x v="1"/>
  </r>
  <r>
    <n v="1"/>
    <x v="1"/>
    <x v="1"/>
    <n v="103022"/>
    <s v="R2"/>
    <s v="KLUPA VEL. 5"/>
    <s v="01.97"/>
    <s v="KOM"/>
    <n v="1"/>
    <x v="843"/>
    <n v="274.14"/>
    <n v="0"/>
    <n v="109.65600000000001"/>
    <x v="1"/>
  </r>
  <r>
    <n v="1"/>
    <x v="1"/>
    <x v="1"/>
    <n v="103023"/>
    <s v="R2"/>
    <s v="KLUPA VEL. 5"/>
    <s v="01.97"/>
    <s v="KOM"/>
    <n v="1"/>
    <x v="843"/>
    <n v="274.14"/>
    <n v="0"/>
    <n v="109.65600000000001"/>
    <x v="1"/>
  </r>
  <r>
    <n v="1"/>
    <x v="1"/>
    <x v="1"/>
    <n v="103024"/>
    <s v="R2"/>
    <s v="KLUPA VEL. 5"/>
    <s v="01.97"/>
    <s v="KOM"/>
    <n v="1"/>
    <x v="843"/>
    <n v="274.14"/>
    <n v="0"/>
    <n v="109.65600000000001"/>
    <x v="1"/>
  </r>
  <r>
    <n v="1"/>
    <x v="1"/>
    <x v="1"/>
    <n v="103025"/>
    <s v="R2"/>
    <s v="KLUPA VEL. 5"/>
    <s v="01.97"/>
    <s v="KOM"/>
    <n v="1"/>
    <x v="843"/>
    <n v="274.14"/>
    <n v="0"/>
    <n v="109.65600000000001"/>
    <x v="1"/>
  </r>
  <r>
    <n v="1"/>
    <x v="1"/>
    <x v="1"/>
    <n v="103026"/>
    <s v="R2"/>
    <s v="KLUPA VEL. 5"/>
    <s v="01.97"/>
    <s v="KOM"/>
    <n v="1"/>
    <x v="843"/>
    <n v="274.14"/>
    <n v="0"/>
    <n v="109.65600000000001"/>
    <x v="1"/>
  </r>
  <r>
    <n v="1"/>
    <x v="1"/>
    <x v="1"/>
    <n v="103027"/>
    <s v="R2"/>
    <s v="PLOĆA ZIDNA"/>
    <s v="01.97"/>
    <s v="KOM"/>
    <n v="1"/>
    <x v="944"/>
    <n v="3418.12"/>
    <n v="0"/>
    <n v="1367.248"/>
    <x v="1"/>
  </r>
  <r>
    <n v="1"/>
    <x v="1"/>
    <x v="1"/>
    <n v="103029"/>
    <s v="R2"/>
    <s v="ORMARIĆ OGLASNI120x10x104"/>
    <s v="09.09"/>
    <s v="KOM"/>
    <n v="1"/>
    <x v="661"/>
    <n v="1914.15"/>
    <n v="198.01"/>
    <n v="844.86400000000003"/>
    <x v="1"/>
  </r>
  <r>
    <n v="1"/>
    <x v="1"/>
    <x v="1"/>
    <n v="103030"/>
    <s v="R2"/>
    <s v="STOLIĆ KLUB 120x60x45"/>
    <s v="09.09"/>
    <s v="KOM"/>
    <n v="1"/>
    <x v="660"/>
    <n v="852.74"/>
    <n v="88.21"/>
    <n v="376.38000000000005"/>
    <x v="1"/>
  </r>
  <r>
    <n v="1"/>
    <x v="1"/>
    <x v="1"/>
    <n v="103032"/>
    <s v="R2"/>
    <s v="ORMAR ZA KNJIGE OSTAKLJEN"/>
    <s v="01.97"/>
    <s v="KOM"/>
    <n v="1"/>
    <x v="588"/>
    <n v="452.17"/>
    <n v="0"/>
    <n v="180.86800000000002"/>
    <x v="1"/>
  </r>
  <r>
    <n v="1"/>
    <x v="1"/>
    <x v="1"/>
    <n v="103033"/>
    <s v="R2"/>
    <s v="ORMAR ZA KNJIGE OSTAKLJEN"/>
    <s v="01.97"/>
    <s v="KOM"/>
    <n v="1"/>
    <x v="588"/>
    <n v="452.17"/>
    <n v="0"/>
    <n v="180.86800000000002"/>
    <x v="1"/>
  </r>
  <r>
    <n v="1"/>
    <x v="1"/>
    <x v="1"/>
    <n v="103034"/>
    <s v="R2"/>
    <s v="ORMAR ZA KNJIGE OSTAKLJEN"/>
    <s v="01.97"/>
    <s v="KOM"/>
    <n v="1"/>
    <x v="588"/>
    <n v="452.17"/>
    <n v="0"/>
    <n v="180.86800000000002"/>
    <x v="1"/>
  </r>
  <r>
    <n v="1"/>
    <x v="1"/>
    <x v="1"/>
    <n v="103035"/>
    <s v="R2"/>
    <s v="ORMAR ZA KNJIGE OSTAKLJEN"/>
    <s v="01.97"/>
    <s v="KOM"/>
    <n v="1"/>
    <x v="588"/>
    <n v="452.17"/>
    <n v="0"/>
    <n v="180.86800000000002"/>
    <x v="1"/>
  </r>
  <r>
    <n v="1"/>
    <x v="1"/>
    <x v="1"/>
    <n v="103036"/>
    <s v="R2"/>
    <s v="ORMAR GARDEROBNI"/>
    <s v="01.97"/>
    <s v="KOM"/>
    <n v="1"/>
    <x v="564"/>
    <n v="56.54"/>
    <n v="0"/>
    <n v="22.616"/>
    <x v="1"/>
  </r>
  <r>
    <n v="1"/>
    <x v="1"/>
    <x v="1"/>
    <n v="103037"/>
    <s v="R2"/>
    <s v="STOL RADNI"/>
    <s v="01.97"/>
    <s v="KOM"/>
    <n v="1"/>
    <x v="523"/>
    <n v="2181.87"/>
    <n v="0"/>
    <n v="872.74800000000005"/>
    <x v="1"/>
  </r>
  <r>
    <n v="1"/>
    <x v="1"/>
    <x v="1"/>
    <n v="103038"/>
    <s v="R2"/>
    <s v="STOL RADNI"/>
    <s v="01.97"/>
    <s v="KOM"/>
    <n v="1"/>
    <x v="523"/>
    <n v="2181.87"/>
    <n v="0"/>
    <n v="872.74800000000005"/>
    <x v="1"/>
  </r>
  <r>
    <n v="1"/>
    <x v="1"/>
    <x v="1"/>
    <n v="103039"/>
    <s v="R2"/>
    <s v="STOL ZA PISAĆI STROJ"/>
    <s v="01.97"/>
    <s v="KOM"/>
    <n v="1"/>
    <x v="539"/>
    <n v="226.11"/>
    <n v="0"/>
    <n v="90.444000000000017"/>
    <x v="1"/>
  </r>
  <r>
    <n v="1"/>
    <x v="1"/>
    <x v="1"/>
    <n v="103040"/>
    <s v="R2"/>
    <s v="STOLIĆ ZA PISAĆI STROJ"/>
    <s v="01.97"/>
    <s v="KOM"/>
    <n v="1"/>
    <x v="539"/>
    <n v="226.11"/>
    <n v="0"/>
    <n v="90.444000000000017"/>
    <x v="1"/>
  </r>
  <r>
    <n v="1"/>
    <x v="1"/>
    <x v="1"/>
    <n v="103041"/>
    <s v="R2"/>
    <s v="STOL UZ GARNITURU"/>
    <s v="01.97"/>
    <s v="KOM"/>
    <n v="1"/>
    <x v="726"/>
    <n v="282.68"/>
    <n v="0"/>
    <n v="113.072"/>
    <x v="1"/>
  </r>
  <r>
    <n v="1"/>
    <x v="1"/>
    <x v="1"/>
    <n v="103042"/>
    <s v="R2"/>
    <s v="ORMARIĆ S LADICAMA/PROC."/>
    <s v="01.97"/>
    <s v="KOM"/>
    <n v="1"/>
    <x v="852"/>
    <n v="226.09"/>
    <n v="0"/>
    <n v="90.436000000000007"/>
    <x v="1"/>
  </r>
  <r>
    <n v="1"/>
    <x v="1"/>
    <x v="1"/>
    <n v="103043"/>
    <s v="R2"/>
    <s v="ORMARIĆ S LADICAMA/PROC."/>
    <s v="01.97"/>
    <s v="KOM"/>
    <n v="1"/>
    <x v="852"/>
    <n v="226.09"/>
    <n v="0"/>
    <n v="90.436000000000007"/>
    <x v="1"/>
  </r>
  <r>
    <n v="1"/>
    <x v="1"/>
    <x v="1"/>
    <n v="103044"/>
    <s v="R2"/>
    <s v="PLOČA MALA/PROC."/>
    <s v="01.97"/>
    <s v="KOM"/>
    <n v="1"/>
    <x v="726"/>
    <n v="282.68"/>
    <n v="0"/>
    <n v="113.072"/>
    <x v="1"/>
  </r>
  <r>
    <n v="1"/>
    <x v="1"/>
    <x v="1"/>
    <n v="103045"/>
    <s v="R2"/>
    <s v="STOLICA S NASLONOM/PROC."/>
    <s v="01.97"/>
    <s v="KOM"/>
    <n v="1"/>
    <x v="524"/>
    <n v="113.04"/>
    <n v="0"/>
    <n v="45.216000000000008"/>
    <x v="1"/>
  </r>
  <r>
    <n v="1"/>
    <x v="1"/>
    <x v="1"/>
    <n v="103046"/>
    <s v="R2"/>
    <s v="STOLICA S NASLONOM/PROC."/>
    <s v="01.97"/>
    <s v="KOM"/>
    <n v="1"/>
    <x v="524"/>
    <n v="113.04"/>
    <n v="0"/>
    <n v="45.216000000000008"/>
    <x v="1"/>
  </r>
  <r>
    <n v="1"/>
    <x v="1"/>
    <x v="1"/>
    <n v="103047"/>
    <s v="R2"/>
    <s v="STOLAC UREDSKI"/>
    <n v="12.1"/>
    <s v="KOM"/>
    <n v="1"/>
    <x v="945"/>
    <n v="929.64"/>
    <n v="309.85000000000002"/>
    <n v="495.79600000000005"/>
    <x v="1"/>
  </r>
  <r>
    <n v="1"/>
    <x v="1"/>
    <x v="1"/>
    <n v="103053"/>
    <s v="R2"/>
    <s v="KLUPA VEL. 5"/>
    <s v="01.97"/>
    <s v="KOM"/>
    <n v="1"/>
    <x v="843"/>
    <n v="274.14"/>
    <n v="0"/>
    <n v="109.65600000000001"/>
    <x v="1"/>
  </r>
  <r>
    <n v="1"/>
    <x v="1"/>
    <x v="1"/>
    <n v="103057"/>
    <s v="R2"/>
    <s v="STOL DAKTILO S MET. NOG."/>
    <s v="01.97"/>
    <s v="KOM"/>
    <n v="1"/>
    <x v="581"/>
    <n v="226.53"/>
    <n v="0"/>
    <n v="90.612000000000009"/>
    <x v="1"/>
  </r>
  <r>
    <n v="1"/>
    <x v="1"/>
    <x v="1"/>
    <n v="103062"/>
    <s v="R2"/>
    <s v="ORMAR ZA KNJIGE OSTAKLJ."/>
    <s v="01.97"/>
    <s v="KOM"/>
    <n v="1"/>
    <x v="588"/>
    <n v="452.17"/>
    <n v="0"/>
    <n v="180.86800000000002"/>
    <x v="1"/>
  </r>
  <r>
    <n v="1"/>
    <x v="1"/>
    <x v="1"/>
    <n v="103063"/>
    <s v="R2"/>
    <s v="ORMAR ZA KNJIGE OSTAKLJ."/>
    <s v="01.97"/>
    <s v="KOM"/>
    <n v="1"/>
    <x v="588"/>
    <n v="452.17"/>
    <n v="0"/>
    <n v="180.86800000000002"/>
    <x v="1"/>
  </r>
  <r>
    <n v="1"/>
    <x v="1"/>
    <x v="1"/>
    <n v="103064"/>
    <s v="R2"/>
    <s v="ORMAR ZA KNJIGE OSTAKLJ."/>
    <s v="01.97"/>
    <s v="KOM"/>
    <n v="1"/>
    <x v="925"/>
    <n v="452.16"/>
    <n v="0"/>
    <n v="180.86400000000003"/>
    <x v="1"/>
  </r>
  <r>
    <n v="1"/>
    <x v="1"/>
    <x v="1"/>
    <n v="103065"/>
    <s v="R2"/>
    <s v="ORMAR GARDEROBNI"/>
    <s v="01.97"/>
    <s v="KOM"/>
    <n v="1"/>
    <x v="726"/>
    <n v="282.68"/>
    <n v="0"/>
    <n v="113.072"/>
    <x v="1"/>
  </r>
  <r>
    <n v="1"/>
    <x v="1"/>
    <x v="1"/>
    <n v="103066"/>
    <s v="R2"/>
    <s v="STOL PISAĆI"/>
    <s v="01.97"/>
    <s v="KOM"/>
    <n v="1"/>
    <x v="704"/>
    <n v="565.23"/>
    <n v="0"/>
    <n v="226.09200000000001"/>
    <x v="1"/>
  </r>
  <r>
    <n v="1"/>
    <x v="1"/>
    <x v="1"/>
    <n v="103067"/>
    <s v="R2"/>
    <s v="STOL PISAĆI"/>
    <s v="01.97"/>
    <s v="KOM"/>
    <n v="1"/>
    <x v="410"/>
    <n v="565.22"/>
    <n v="0"/>
    <n v="226.08800000000002"/>
    <x v="1"/>
  </r>
  <r>
    <n v="1"/>
    <x v="1"/>
    <x v="1"/>
    <n v="103068"/>
    <s v="R2"/>
    <s v="STOL ZA PISAĆI STROJ"/>
    <s v="01.97"/>
    <s v="KOM"/>
    <n v="1"/>
    <x v="539"/>
    <n v="226.11"/>
    <n v="0"/>
    <n v="90.444000000000017"/>
    <x v="1"/>
  </r>
  <r>
    <n v="1"/>
    <x v="1"/>
    <x v="1"/>
    <n v="103069"/>
    <s v="R2"/>
    <s v="ORMARIĆ S LADICAMA"/>
    <s v="01.97"/>
    <s v="KOM"/>
    <n v="1"/>
    <x v="946"/>
    <n v="225.93"/>
    <n v="0"/>
    <n v="90.372000000000014"/>
    <x v="1"/>
  </r>
  <r>
    <n v="1"/>
    <x v="1"/>
    <x v="1"/>
    <n v="103070"/>
    <s v="R2"/>
    <s v="ORMARIĆ S LADICAMA"/>
    <s v="01.97"/>
    <s v="KOM"/>
    <n v="1"/>
    <x v="946"/>
    <n v="225.93"/>
    <n v="0"/>
    <n v="90.372000000000014"/>
    <x v="1"/>
  </r>
  <r>
    <n v="1"/>
    <x v="1"/>
    <x v="1"/>
    <n v="103071"/>
    <s v="R2"/>
    <s v="ORMARIĆ S LADICAMA"/>
    <s v="01.97"/>
    <s v="KOM"/>
    <n v="1"/>
    <x v="947"/>
    <n v="225.94"/>
    <n v="0"/>
    <n v="90.376000000000005"/>
    <x v="1"/>
  </r>
  <r>
    <n v="1"/>
    <x v="1"/>
    <x v="1"/>
    <n v="103072"/>
    <s v="R2"/>
    <s v="STOL MALI KVADRATIČNI"/>
    <s v="01.97"/>
    <s v="KOM"/>
    <n v="1"/>
    <x v="556"/>
    <n v="282.61"/>
    <n v="0"/>
    <n v="113.04400000000001"/>
    <x v="1"/>
  </r>
  <r>
    <n v="1"/>
    <x v="1"/>
    <x v="1"/>
    <n v="103073"/>
    <s v="R2"/>
    <s v="FOTELJA UZ GARNITURU"/>
    <s v="01.97"/>
    <s v="KOM"/>
    <n v="1"/>
    <x v="948"/>
    <n v="113.06"/>
    <n v="0"/>
    <n v="45.224000000000004"/>
    <x v="1"/>
  </r>
  <r>
    <n v="1"/>
    <x v="1"/>
    <x v="1"/>
    <n v="103074"/>
    <s v="R2"/>
    <s v="FOTELJA UZ GARNITURU"/>
    <s v="01.97"/>
    <s v="KOM"/>
    <n v="1"/>
    <x v="856"/>
    <n v="113.05"/>
    <n v="0"/>
    <n v="45.22"/>
    <x v="1"/>
  </r>
  <r>
    <n v="1"/>
    <x v="1"/>
    <x v="1"/>
    <n v="103075"/>
    <s v="R2"/>
    <s v="STOLICA NOVA"/>
    <s v="01.97"/>
    <s v="KOM"/>
    <n v="1"/>
    <x v="948"/>
    <n v="113.06"/>
    <n v="0"/>
    <n v="45.224000000000004"/>
    <x v="1"/>
  </r>
  <r>
    <n v="1"/>
    <x v="1"/>
    <x v="1"/>
    <n v="103081"/>
    <s v="R2"/>
    <s v="STOLICA BEZ NASLONA STARA"/>
    <s v="01.97"/>
    <s v="KOM"/>
    <n v="1"/>
    <x v="538"/>
    <n v="56.53"/>
    <n v="0"/>
    <n v="22.612000000000002"/>
    <x v="1"/>
  </r>
  <r>
    <n v="1"/>
    <x v="1"/>
    <x v="1"/>
    <n v="103082"/>
    <s v="R2"/>
    <s v="PULT RADNI/PROC."/>
    <s v="01.97"/>
    <s v="KOM"/>
    <n v="1"/>
    <x v="897"/>
    <n v="2230.41"/>
    <n v="0"/>
    <n v="892.16399999999999"/>
    <x v="1"/>
  </r>
  <r>
    <n v="1"/>
    <x v="1"/>
    <x v="1"/>
    <n v="103083"/>
    <s v="R2"/>
    <s v="PULT RADNI/PROC."/>
    <s v="01.97"/>
    <s v="KOM"/>
    <n v="1"/>
    <x v="897"/>
    <n v="2230.41"/>
    <n v="0"/>
    <n v="892.16399999999999"/>
    <x v="1"/>
  </r>
  <r>
    <n v="1"/>
    <x v="1"/>
    <x v="1"/>
    <n v="103084"/>
    <s v="R2"/>
    <s v="PULT RADNI/PROC."/>
    <s v="01.97"/>
    <s v="KOM"/>
    <n v="1"/>
    <x v="897"/>
    <n v="2230.41"/>
    <n v="0"/>
    <n v="892.16399999999999"/>
    <x v="1"/>
  </r>
  <r>
    <n v="1"/>
    <x v="1"/>
    <x v="1"/>
    <n v="103085"/>
    <s v="R2"/>
    <s v="PULT RADNI/PROC."/>
    <s v="01.97"/>
    <s v="KOM"/>
    <n v="1"/>
    <x v="897"/>
    <n v="2230.41"/>
    <n v="0"/>
    <n v="892.16399999999999"/>
    <x v="1"/>
  </r>
  <r>
    <n v="1"/>
    <x v="1"/>
    <x v="1"/>
    <n v="103092"/>
    <s v="R2"/>
    <s v="STOLICA BEZ NASLONA NOVA"/>
    <s v="01.97"/>
    <s v="KOM"/>
    <n v="1"/>
    <x v="536"/>
    <n v="56.51"/>
    <n v="0"/>
    <n v="22.603999999999999"/>
    <x v="1"/>
  </r>
  <r>
    <n v="1"/>
    <x v="1"/>
    <x v="1"/>
    <n v="103094"/>
    <s v="R2"/>
    <s v="STIOLICA BEZ NASLONA STAR"/>
    <s v="01.97"/>
    <s v="KOM"/>
    <n v="1"/>
    <x v="538"/>
    <n v="56.53"/>
    <n v="0"/>
    <n v="22.612000000000002"/>
    <x v="1"/>
  </r>
  <r>
    <n v="1"/>
    <x v="1"/>
    <x v="1"/>
    <n v="103095"/>
    <s v="R2"/>
    <s v="STOL POSTOLJE ZA MODELE"/>
    <s v="01.97"/>
    <s v="KOM"/>
    <n v="1"/>
    <x v="524"/>
    <n v="113.04"/>
    <n v="0"/>
    <n v="45.216000000000008"/>
    <x v="1"/>
  </r>
  <r>
    <n v="1"/>
    <x v="1"/>
    <x v="1"/>
    <n v="103096"/>
    <s v="R2"/>
    <s v="STOL POSTOLJE ZA MODELE"/>
    <s v="01.97"/>
    <s v="KOM"/>
    <n v="1"/>
    <x v="862"/>
    <n v="113.03"/>
    <n v="0"/>
    <n v="45.212000000000003"/>
    <x v="1"/>
  </r>
  <r>
    <n v="1"/>
    <x v="1"/>
    <x v="1"/>
    <n v="103098"/>
    <s v="R2"/>
    <s v="STOL RADNI S ORMAR./PROC."/>
    <s v="01.97"/>
    <s v="KOM"/>
    <n v="1"/>
    <x v="506"/>
    <n v="551.11"/>
    <n v="0"/>
    <n v="220.44400000000002"/>
    <x v="1"/>
  </r>
  <r>
    <n v="1"/>
    <x v="1"/>
    <x v="1"/>
    <n v="103099"/>
    <s v="R2"/>
    <s v="STOL RADNI S ORM./PROC."/>
    <s v="01.97"/>
    <s v="KOM"/>
    <n v="1"/>
    <x v="506"/>
    <n v="551.11"/>
    <n v="0"/>
    <n v="220.44400000000002"/>
    <x v="1"/>
  </r>
  <r>
    <n v="1"/>
    <x v="1"/>
    <x v="1"/>
    <n v="103100"/>
    <s v="R2"/>
    <s v="POLICE MONTAŽNE"/>
    <s v="01.97"/>
    <s v="KOM"/>
    <n v="1"/>
    <x v="949"/>
    <n v="3322.75"/>
    <n v="0"/>
    <n v="1329.1000000000001"/>
    <x v="1"/>
  </r>
  <r>
    <n v="1"/>
    <x v="1"/>
    <x v="1"/>
    <n v="103102"/>
    <s v="R2"/>
    <s v="ORMAR JEDNOKRILNI DRVENI"/>
    <s v="01.97"/>
    <s v="KOM"/>
    <n v="1"/>
    <x v="950"/>
    <n v="226.54"/>
    <n v="0"/>
    <n v="90.616"/>
    <x v="1"/>
  </r>
  <r>
    <n v="1"/>
    <x v="1"/>
    <x v="1"/>
    <n v="103105"/>
    <s v="R2"/>
    <s v="STOL RADNI"/>
    <s v="01.97"/>
    <s v="KOM"/>
    <n v="1"/>
    <x v="410"/>
    <n v="565.22"/>
    <n v="0"/>
    <n v="226.08800000000002"/>
    <x v="1"/>
  </r>
  <r>
    <n v="1"/>
    <x v="1"/>
    <x v="1"/>
    <n v="103107"/>
    <s v="R2"/>
    <s v="ORMAR ZA KNJIGE"/>
    <s v="01.97"/>
    <s v="KOM"/>
    <n v="1"/>
    <x v="704"/>
    <n v="565.23"/>
    <n v="0"/>
    <n v="226.09200000000001"/>
    <x v="1"/>
  </r>
  <r>
    <n v="1"/>
    <x v="1"/>
    <x v="1"/>
    <n v="103108"/>
    <s v="R2"/>
    <s v="ORMAR ZA KNJIGE"/>
    <s v="01.97"/>
    <s v="KOM"/>
    <n v="1"/>
    <x v="704"/>
    <n v="565.23"/>
    <n v="0"/>
    <n v="226.09200000000001"/>
    <x v="1"/>
  </r>
  <r>
    <n v="1"/>
    <x v="1"/>
    <x v="1"/>
    <n v="103109"/>
    <s v="R2"/>
    <s v="ORMAR ZA KNJIGE"/>
    <s v="01.97"/>
    <s v="KOM"/>
    <n v="1"/>
    <x v="704"/>
    <n v="565.23"/>
    <n v="0"/>
    <n v="226.09200000000001"/>
    <x v="1"/>
  </r>
  <r>
    <n v="1"/>
    <x v="1"/>
    <x v="1"/>
    <n v="103110"/>
    <s v="R2"/>
    <s v="ORMAR ZA KNJIGE"/>
    <s v="01.97"/>
    <s v="KOM"/>
    <n v="1"/>
    <x v="704"/>
    <n v="565.23"/>
    <n v="0"/>
    <n v="226.09200000000001"/>
    <x v="1"/>
  </r>
  <r>
    <n v="1"/>
    <x v="1"/>
    <x v="1"/>
    <n v="103111"/>
    <s v="R2"/>
    <s v="ORMAR ZA KNJIGE"/>
    <s v="01.97"/>
    <s v="KOM"/>
    <n v="1"/>
    <x v="410"/>
    <n v="565.22"/>
    <n v="0"/>
    <n v="226.08800000000002"/>
    <x v="1"/>
  </r>
  <r>
    <n v="1"/>
    <x v="1"/>
    <x v="1"/>
    <n v="103112"/>
    <s v="R2"/>
    <s v="STOL CRTAĆI STARI"/>
    <s v="01.97"/>
    <s v="KOM"/>
    <n v="1"/>
    <x v="861"/>
    <n v="169.55"/>
    <n v="0"/>
    <n v="67.820000000000007"/>
    <x v="1"/>
  </r>
  <r>
    <n v="1"/>
    <x v="1"/>
    <x v="1"/>
    <n v="103113"/>
    <s v="R2"/>
    <s v="STOL PISAĆI"/>
    <s v="01.97"/>
    <s v="KOM"/>
    <n v="1"/>
    <x v="410"/>
    <n v="565.22"/>
    <n v="0"/>
    <n v="226.08800000000002"/>
    <x v="1"/>
  </r>
  <r>
    <n v="1"/>
    <x v="1"/>
    <x v="1"/>
    <n v="103114"/>
    <s v="R2"/>
    <s v="STOL RADNI S LAD./PROC."/>
    <s v="01.97"/>
    <s v="KOM"/>
    <n v="1"/>
    <x v="506"/>
    <n v="551.11"/>
    <n v="0"/>
    <n v="220.44400000000002"/>
    <x v="1"/>
  </r>
  <r>
    <n v="1"/>
    <x v="1"/>
    <x v="1"/>
    <n v="103115"/>
    <s v="R2"/>
    <s v="STOLICA BEZ NASLONA STARA"/>
    <s v="01.97"/>
    <s v="KOM"/>
    <n v="1"/>
    <x v="538"/>
    <n v="56.53"/>
    <n v="0"/>
    <n v="22.612000000000002"/>
    <x v="1"/>
  </r>
  <r>
    <n v="1"/>
    <x v="1"/>
    <x v="1"/>
    <n v="103116"/>
    <s v="R2"/>
    <s v="STOLICA BEZ NASLONA STARA"/>
    <s v="01.97"/>
    <s v="KOM"/>
    <n v="1"/>
    <x v="538"/>
    <n v="56.53"/>
    <n v="0"/>
    <n v="22.612000000000002"/>
    <x v="1"/>
  </r>
  <r>
    <n v="1"/>
    <x v="1"/>
    <x v="1"/>
    <n v="103122"/>
    <s v="R2"/>
    <s v="ORMAR ZA KNJIGE STAKLENI"/>
    <s v="01.97"/>
    <s v="KOM"/>
    <n v="1"/>
    <x v="704"/>
    <n v="565.23"/>
    <n v="0"/>
    <n v="226.09200000000001"/>
    <x v="1"/>
  </r>
  <r>
    <n v="1"/>
    <x v="1"/>
    <x v="1"/>
    <n v="103123"/>
    <s v="R2"/>
    <s v="ORMAR ZA KNJIGE STAKLENI"/>
    <s v="01.97"/>
    <s v="KOM"/>
    <n v="1"/>
    <x v="913"/>
    <n v="565.21"/>
    <n v="0"/>
    <n v="226.08400000000003"/>
    <x v="1"/>
  </r>
  <r>
    <n v="1"/>
    <x v="1"/>
    <x v="1"/>
    <n v="103124"/>
    <s v="R2"/>
    <s v="ORMAR ZA KNJIGE OSTAKLJEN"/>
    <s v="01.97"/>
    <s v="KOM"/>
    <n v="1"/>
    <x v="588"/>
    <n v="452.17"/>
    <n v="0"/>
    <n v="180.86800000000002"/>
    <x v="1"/>
  </r>
  <r>
    <n v="1"/>
    <x v="1"/>
    <x v="1"/>
    <n v="103125"/>
    <s v="R2"/>
    <s v="ORMAR METALNI ZELENI/PROC"/>
    <s v="01.97"/>
    <s v="KOM"/>
    <n v="1"/>
    <x v="517"/>
    <n v="1053.48"/>
    <n v="0"/>
    <n v="421.39200000000005"/>
    <x v="1"/>
  </r>
  <r>
    <n v="1"/>
    <x v="1"/>
    <x v="1"/>
    <n v="103126"/>
    <s v="R2"/>
    <s v="ORMAR ROLO T-670"/>
    <s v="01.97"/>
    <s v="KOM"/>
    <n v="1"/>
    <x v="689"/>
    <n v="1130.45"/>
    <n v="0"/>
    <n v="452.18000000000006"/>
    <x v="1"/>
  </r>
  <r>
    <n v="1"/>
    <x v="1"/>
    <x v="1"/>
    <n v="103127"/>
    <s v="R2"/>
    <s v="ORMAR ROLO T-680"/>
    <s v="01.97"/>
    <s v="KOM"/>
    <n v="1"/>
    <x v="551"/>
    <n v="1695.68"/>
    <n v="0"/>
    <n v="678.27200000000005"/>
    <x v="1"/>
  </r>
  <r>
    <n v="1"/>
    <x v="1"/>
    <x v="1"/>
    <n v="103128"/>
    <s v="R2"/>
    <s v="SANDUK ZA NACRTE"/>
    <s v="01.97"/>
    <s v="KOM"/>
    <n v="1"/>
    <x v="951"/>
    <n v="305.27999999999997"/>
    <n v="0"/>
    <n v="122.11199999999999"/>
    <x v="1"/>
  </r>
  <r>
    <n v="1"/>
    <x v="1"/>
    <x v="1"/>
    <n v="103130"/>
    <s v="R2"/>
    <s v="STOLICA S NASLONOM/PROC."/>
    <s v="01.97"/>
    <s v="KOM"/>
    <n v="1"/>
    <x v="524"/>
    <n v="113.04"/>
    <n v="0"/>
    <n v="45.216000000000008"/>
    <x v="1"/>
  </r>
  <r>
    <n v="1"/>
    <x v="1"/>
    <x v="1"/>
    <n v="103131"/>
    <s v="R2"/>
    <s v="STOLICA S NASLONOM/PROC."/>
    <s v="01.97"/>
    <s v="KOM"/>
    <n v="1"/>
    <x v="524"/>
    <n v="113.04"/>
    <n v="0"/>
    <n v="45.216000000000008"/>
    <x v="1"/>
  </r>
  <r>
    <n v="1"/>
    <x v="1"/>
    <x v="1"/>
    <n v="103132"/>
    <s v="R2"/>
    <s v="STOLICA S NASLONOM/PROC."/>
    <s v="01.97"/>
    <s v="KOM"/>
    <n v="1"/>
    <x v="524"/>
    <n v="113.04"/>
    <n v="0"/>
    <n v="45.216000000000008"/>
    <x v="1"/>
  </r>
  <r>
    <n v="1"/>
    <x v="1"/>
    <x v="1"/>
    <n v="103133"/>
    <s v="R2"/>
    <s v="STOLICA S NASLONOM/PROC."/>
    <s v="01.97"/>
    <s v="KOM"/>
    <n v="1"/>
    <x v="524"/>
    <n v="113.04"/>
    <n v="0"/>
    <n v="45.216000000000008"/>
    <x v="1"/>
  </r>
  <r>
    <n v="1"/>
    <x v="1"/>
    <x v="1"/>
    <n v="103134"/>
    <s v="R2"/>
    <s v="STOLICA S NASLONOM/PROC."/>
    <s v="01.97"/>
    <s v="KOM"/>
    <n v="1"/>
    <x v="524"/>
    <n v="113.04"/>
    <n v="0"/>
    <n v="45.216000000000008"/>
    <x v="1"/>
  </r>
  <r>
    <n v="1"/>
    <x v="1"/>
    <x v="1"/>
    <n v="103135"/>
    <s v="R2"/>
    <s v="VJEŠALICA STOJEĆA/PROC."/>
    <s v="01.97"/>
    <s v="KOM"/>
    <n v="1"/>
    <x v="531"/>
    <n v="56.57"/>
    <n v="0"/>
    <n v="22.628"/>
    <x v="1"/>
  </r>
  <r>
    <n v="1"/>
    <x v="1"/>
    <x v="1"/>
    <n v="103148"/>
    <s v="R2"/>
    <s v="KLUPA ŠKOLSKA"/>
    <s v="01.97"/>
    <s v="KOM"/>
    <n v="1"/>
    <x v="952"/>
    <n v="124.18"/>
    <n v="0"/>
    <n v="49.672000000000004"/>
    <x v="1"/>
  </r>
  <r>
    <n v="1"/>
    <x v="1"/>
    <x v="1"/>
    <n v="103149"/>
    <s v="R2"/>
    <s v="ORMAR DVOKRILNI DRVENI"/>
    <s v="01.97"/>
    <s v="KOM"/>
    <n v="1"/>
    <x v="950"/>
    <n v="226.54"/>
    <n v="0"/>
    <n v="90.616"/>
    <x v="1"/>
  </r>
  <r>
    <n v="1"/>
    <x v="1"/>
    <x v="1"/>
    <n v="103150"/>
    <s v="R2"/>
    <s v="ORMAR ZA KNJIGE OSTAKLJEN"/>
    <s v="01.97"/>
    <s v="KOM"/>
    <n v="1"/>
    <x v="588"/>
    <n v="452.17"/>
    <n v="0"/>
    <n v="180.86800000000002"/>
    <x v="1"/>
  </r>
  <r>
    <n v="1"/>
    <x v="1"/>
    <x v="1"/>
    <n v="103151"/>
    <s v="R2"/>
    <s v="ORMAR ZA KNJIGE OSTAKLJEN"/>
    <s v="01.97"/>
    <s v="KOM"/>
    <n v="1"/>
    <x v="588"/>
    <n v="452.17"/>
    <n v="0"/>
    <n v="180.86800000000002"/>
    <x v="1"/>
  </r>
  <r>
    <n v="1"/>
    <x v="1"/>
    <x v="1"/>
    <n v="103152"/>
    <s v="R2"/>
    <s v="ORMAR ZA KNJIGE OSTAKLJEN"/>
    <s v="01.97"/>
    <s v="KOM"/>
    <n v="1"/>
    <x v="588"/>
    <n v="452.17"/>
    <n v="0"/>
    <n v="180.86800000000002"/>
    <x v="1"/>
  </r>
  <r>
    <n v="1"/>
    <x v="1"/>
    <x v="1"/>
    <n v="103160"/>
    <s v="R2"/>
    <s v="GARDEROBNI ORMAR JEDNOKR."/>
    <n v="10.02"/>
    <s v="KOM"/>
    <n v="1"/>
    <x v="953"/>
    <n v="1186.79"/>
    <n v="0"/>
    <n v="474.71600000000001"/>
    <x v="1"/>
  </r>
  <r>
    <n v="1"/>
    <x v="1"/>
    <x v="1"/>
    <n v="103161"/>
    <s v="R2"/>
    <s v="GARDEROBNI ORMAR JEDNOKR."/>
    <n v="10.02"/>
    <s v="KOM"/>
    <n v="1"/>
    <x v="953"/>
    <n v="1186.79"/>
    <n v="0"/>
    <n v="474.71600000000001"/>
    <x v="1"/>
  </r>
  <r>
    <n v="1"/>
    <x v="1"/>
    <x v="1"/>
    <n v="103162"/>
    <s v="R2"/>
    <s v="GARDEROBNI ORMAR JEDNOKR."/>
    <n v="10.02"/>
    <s v="KOM"/>
    <n v="1"/>
    <x v="953"/>
    <n v="1186.79"/>
    <n v="0"/>
    <n v="474.71600000000001"/>
    <x v="1"/>
  </r>
  <r>
    <n v="1"/>
    <x v="1"/>
    <x v="1"/>
    <n v="103163"/>
    <s v="R2"/>
    <s v="GARDEROBNI ORMAR JEDNOKR."/>
    <n v="10.02"/>
    <s v="KOM"/>
    <n v="1"/>
    <x v="953"/>
    <n v="1186.79"/>
    <n v="0"/>
    <n v="474.71600000000001"/>
    <x v="1"/>
  </r>
  <r>
    <n v="1"/>
    <x v="1"/>
    <x v="1"/>
    <n v="103164"/>
    <s v="R2"/>
    <s v="GARDEROBNI ORMAR JEDNOKR."/>
    <n v="10.02"/>
    <s v="KOM"/>
    <n v="1"/>
    <x v="954"/>
    <n v="1186.8"/>
    <n v="0"/>
    <n v="474.72"/>
    <x v="1"/>
  </r>
  <r>
    <n v="1"/>
    <x v="1"/>
    <x v="1"/>
    <n v="103165"/>
    <s v="R2"/>
    <s v="GARDEROBNI ORMAR JEDNOKR."/>
    <n v="10.02"/>
    <s v="KOM"/>
    <n v="1"/>
    <x v="953"/>
    <n v="1186.79"/>
    <n v="0"/>
    <n v="474.71600000000001"/>
    <x v="1"/>
  </r>
  <r>
    <n v="1"/>
    <x v="1"/>
    <x v="1"/>
    <n v="103189"/>
    <s v="R2"/>
    <s v="ORMARIĆ UGRADBENI"/>
    <s v="05.11"/>
    <s v="KOM"/>
    <n v="1"/>
    <x v="878"/>
    <n v="769.44"/>
    <n v="333.06"/>
    <n v="441"/>
    <x v="1"/>
  </r>
  <r>
    <n v="1"/>
    <x v="1"/>
    <x v="1"/>
    <n v="103190"/>
    <s v="R2"/>
    <s v="ORMARIĆ UGRADBENI"/>
    <s v="05.11"/>
    <s v="KOM"/>
    <n v="1"/>
    <x v="878"/>
    <n v="769.44"/>
    <n v="333.06"/>
    <n v="441"/>
    <x v="1"/>
  </r>
  <r>
    <n v="1"/>
    <x v="1"/>
    <x v="1"/>
    <n v="103191"/>
    <s v="R2"/>
    <s v="ORMARIĆ UGRADBENI"/>
    <s v="05.11"/>
    <s v="KOM"/>
    <n v="1"/>
    <x v="878"/>
    <n v="769.44"/>
    <n v="333.06"/>
    <n v="441"/>
    <x v="1"/>
  </r>
  <r>
    <n v="1"/>
    <x v="1"/>
    <x v="1"/>
    <n v="103192"/>
    <s v="R2"/>
    <s v="ORMARIĆ UGRADBENI"/>
    <s v="05.11"/>
    <s v="KOM"/>
    <n v="1"/>
    <x v="878"/>
    <n v="769.44"/>
    <n v="333.06"/>
    <n v="441"/>
    <x v="1"/>
  </r>
  <r>
    <n v="1"/>
    <x v="1"/>
    <x v="1"/>
    <n v="103193"/>
    <s v="R2"/>
    <s v="ORMARIĆ UGRADBENI"/>
    <s v="05.11"/>
    <s v="KOM"/>
    <n v="1"/>
    <x v="878"/>
    <n v="769.44"/>
    <n v="333.06"/>
    <n v="441"/>
    <x v="1"/>
  </r>
  <r>
    <n v="1"/>
    <x v="1"/>
    <x v="1"/>
    <n v="103269"/>
    <s v="R2"/>
    <s v="POLICA ZIDNA (a,b,c)"/>
    <s v="08.09"/>
    <s v="KOM"/>
    <n v="1"/>
    <x v="955"/>
    <n v="1718.49"/>
    <n v="156.21"/>
    <n v="749.88000000000011"/>
    <x v="1"/>
  </r>
  <r>
    <n v="1"/>
    <x v="1"/>
    <x v="1"/>
    <n v="103292"/>
    <s v="R2"/>
    <s v="STOLICA AF 70012"/>
    <s v="01.97"/>
    <s v="KOM"/>
    <n v="1"/>
    <x v="533"/>
    <n v="61.4"/>
    <n v="0"/>
    <n v="24.560000000000002"/>
    <x v="1"/>
  </r>
  <r>
    <n v="1"/>
    <x v="1"/>
    <x v="1"/>
    <n v="103293"/>
    <s v="R2"/>
    <s v="STOLICA AF 70012"/>
    <s v="01.97"/>
    <s v="KOM"/>
    <n v="1"/>
    <x v="533"/>
    <n v="61.4"/>
    <n v="0"/>
    <n v="24.560000000000002"/>
    <x v="1"/>
  </r>
  <r>
    <n v="1"/>
    <x v="1"/>
    <x v="1"/>
    <n v="103294"/>
    <s v="R2"/>
    <s v="STOL RADNI S LADIC./PROC."/>
    <s v="01.97"/>
    <s v="KOM"/>
    <n v="1"/>
    <x v="506"/>
    <n v="551.11"/>
    <n v="0"/>
    <n v="220.44400000000002"/>
    <x v="1"/>
  </r>
  <r>
    <n v="1"/>
    <x v="1"/>
    <x v="1"/>
    <n v="103296"/>
    <s v="R2"/>
    <s v="VITRINA"/>
    <s v="01.97"/>
    <s v="KOM"/>
    <n v="1"/>
    <x v="956"/>
    <n v="306.11"/>
    <n v="0"/>
    <n v="122.44400000000002"/>
    <x v="1"/>
  </r>
  <r>
    <n v="1"/>
    <x v="1"/>
    <x v="1"/>
    <n v="103297"/>
    <s v="R2"/>
    <s v="ORMAR DVOKRILNI ZA KNJIGE"/>
    <s v="01.97"/>
    <s v="KOM"/>
    <n v="1"/>
    <x v="950"/>
    <n v="226.54"/>
    <n v="0"/>
    <n v="90.616"/>
    <x v="1"/>
  </r>
  <r>
    <n v="1"/>
    <x v="1"/>
    <x v="1"/>
    <n v="103298"/>
    <s v="R2"/>
    <s v="ORMAR ZA KNJIGE OSTAKLJEN"/>
    <s v="01.97"/>
    <s v="KOM"/>
    <n v="1"/>
    <x v="925"/>
    <n v="452.16"/>
    <n v="0"/>
    <n v="180.86400000000003"/>
    <x v="1"/>
  </r>
  <r>
    <n v="1"/>
    <x v="1"/>
    <x v="1"/>
    <n v="103299"/>
    <s v="R2"/>
    <s v="STOLICA S NASLONOM/PROC."/>
    <s v="01.97"/>
    <s v="KOM"/>
    <n v="1"/>
    <x v="524"/>
    <n v="113.04"/>
    <n v="0"/>
    <n v="45.216000000000008"/>
    <x v="1"/>
  </r>
  <r>
    <n v="1"/>
    <x v="1"/>
    <x v="1"/>
    <n v="103300"/>
    <s v="R2"/>
    <s v="STOLICA S NASLONOM/PROC."/>
    <s v="01.97"/>
    <s v="KOM"/>
    <n v="1"/>
    <x v="524"/>
    <n v="113.04"/>
    <n v="0"/>
    <n v="45.216000000000008"/>
    <x v="1"/>
  </r>
  <r>
    <n v="1"/>
    <x v="1"/>
    <x v="1"/>
    <n v="103302"/>
    <s v="R2"/>
    <s v="ORMARIĆ S LADICAMA/PROC."/>
    <s v="01.97"/>
    <s v="KOM"/>
    <n v="1"/>
    <x v="852"/>
    <n v="226.09"/>
    <n v="0"/>
    <n v="90.436000000000007"/>
    <x v="1"/>
  </r>
  <r>
    <n v="1"/>
    <x v="1"/>
    <x v="1"/>
    <n v="103303"/>
    <s v="R2"/>
    <s v="ORMAR ZA KNJIGE OSTAKLJEN"/>
    <s v="01.97"/>
    <s v="KOM"/>
    <n v="1"/>
    <x v="925"/>
    <n v="452.16"/>
    <n v="0"/>
    <n v="180.86400000000003"/>
    <x v="1"/>
  </r>
  <r>
    <n v="1"/>
    <x v="1"/>
    <x v="1"/>
    <n v="103304"/>
    <s v="R2"/>
    <s v="STOLICA AF 70012"/>
    <s v="01.97"/>
    <s v="KOM"/>
    <n v="1"/>
    <x v="533"/>
    <n v="61.4"/>
    <n v="0"/>
    <n v="24.560000000000002"/>
    <x v="1"/>
  </r>
  <r>
    <n v="1"/>
    <x v="1"/>
    <x v="1"/>
    <n v="103305"/>
    <s v="R2"/>
    <s v="ORMARIĆ ZA PRIBOR"/>
    <s v="01.97"/>
    <s v="KOM"/>
    <n v="1"/>
    <x v="410"/>
    <n v="565.22"/>
    <n v="0"/>
    <n v="226.08800000000002"/>
    <x v="1"/>
  </r>
  <r>
    <n v="1"/>
    <x v="1"/>
    <x v="1"/>
    <n v="103307"/>
    <s v="R2"/>
    <s v="STOL RADNI S LADIC./PROC."/>
    <s v="01.97"/>
    <s v="KOM"/>
    <n v="1"/>
    <x v="506"/>
    <n v="551.11"/>
    <n v="0"/>
    <n v="220.44400000000002"/>
    <x v="1"/>
  </r>
  <r>
    <n v="1"/>
    <x v="1"/>
    <x v="1"/>
    <n v="103308"/>
    <s v="R2"/>
    <s v="STOLAC UREDSKI"/>
    <n v="12.1"/>
    <s v="KOM"/>
    <n v="1"/>
    <x v="957"/>
    <n v="929.64"/>
    <n v="309.83999999999997"/>
    <n v="495.79200000000003"/>
    <x v="1"/>
  </r>
  <r>
    <n v="1"/>
    <x v="1"/>
    <x v="1"/>
    <n v="103309"/>
    <s v="R2"/>
    <s v="STOLICA BEZ NASLONA"/>
    <s v="01.97"/>
    <s v="KOM"/>
    <n v="1"/>
    <x v="524"/>
    <n v="113.04"/>
    <n v="0"/>
    <n v="45.216000000000008"/>
    <x v="1"/>
  </r>
  <r>
    <n v="1"/>
    <x v="1"/>
    <x v="1"/>
    <n v="103311"/>
    <s v="R2"/>
    <s v="ORMAR DVOKRILNI ZA KNJIGE"/>
    <s v="01.97"/>
    <s v="KOM"/>
    <n v="1"/>
    <x v="950"/>
    <n v="226.54"/>
    <n v="0"/>
    <n v="90.616"/>
    <x v="1"/>
  </r>
  <r>
    <n v="1"/>
    <x v="1"/>
    <x v="1"/>
    <n v="103312"/>
    <s v="R2"/>
    <s v="VITRINA"/>
    <s v="01.97"/>
    <s v="KOM"/>
    <n v="1"/>
    <x v="509"/>
    <n v="1130.46"/>
    <n v="0"/>
    <n v="452.18400000000003"/>
    <x v="1"/>
  </r>
  <r>
    <n v="1"/>
    <x v="1"/>
    <x v="1"/>
    <n v="103313"/>
    <s v="R2"/>
    <s v="VITRINA"/>
    <s v="01.97"/>
    <s v="KOM"/>
    <n v="1"/>
    <x v="689"/>
    <n v="1130.45"/>
    <n v="0"/>
    <n v="452.18000000000006"/>
    <x v="1"/>
  </r>
  <r>
    <n v="1"/>
    <x v="1"/>
    <x v="1"/>
    <n v="103314"/>
    <s v="R2"/>
    <s v="VITRINA"/>
    <s v="01.97"/>
    <s v="KOM"/>
    <n v="1"/>
    <x v="509"/>
    <n v="1130.46"/>
    <n v="0"/>
    <n v="452.18400000000003"/>
    <x v="1"/>
  </r>
  <r>
    <n v="1"/>
    <x v="1"/>
    <x v="1"/>
    <n v="103323"/>
    <s v="R2"/>
    <s v="STOLICA AF 70012"/>
    <s v="01.97"/>
    <s v="KOM"/>
    <n v="1"/>
    <x v="533"/>
    <n v="61.4"/>
    <n v="0"/>
    <n v="24.560000000000002"/>
    <x v="1"/>
  </r>
  <r>
    <n v="1"/>
    <x v="1"/>
    <x v="1"/>
    <n v="103325"/>
    <s v="R2"/>
    <s v="STOLICA AF 70012"/>
    <s v="01.97"/>
    <s v="KOM"/>
    <n v="1"/>
    <x v="533"/>
    <n v="61.4"/>
    <n v="0"/>
    <n v="24.560000000000002"/>
    <x v="1"/>
  </r>
  <r>
    <n v="1"/>
    <x v="1"/>
    <x v="1"/>
    <n v="103330"/>
    <s v="R2"/>
    <s v="ORMAR ROLO/PROC."/>
    <s v="01.97"/>
    <s v="KOM"/>
    <n v="1"/>
    <x v="903"/>
    <n v="395.67"/>
    <n v="0"/>
    <n v="158.26800000000003"/>
    <x v="1"/>
  </r>
  <r>
    <n v="1"/>
    <x v="1"/>
    <x v="1"/>
    <n v="103331"/>
    <s v="R2"/>
    <s v="VITRINA"/>
    <s v="01.97"/>
    <s v="KOM"/>
    <n v="1"/>
    <x v="498"/>
    <n v="847.84"/>
    <n v="0"/>
    <n v="339.13600000000002"/>
    <x v="1"/>
  </r>
  <r>
    <n v="1"/>
    <x v="1"/>
    <x v="1"/>
    <n v="103332"/>
    <s v="R2"/>
    <s v="VITRINA"/>
    <s v="01.97"/>
    <s v="KOM"/>
    <n v="1"/>
    <x v="689"/>
    <n v="1130.45"/>
    <n v="0"/>
    <n v="452.18000000000006"/>
    <x v="1"/>
  </r>
  <r>
    <n v="1"/>
    <x v="1"/>
    <x v="1"/>
    <n v="103333"/>
    <s v="R2"/>
    <s v="VITRINA"/>
    <s v="01.97"/>
    <s v="KOM"/>
    <n v="1"/>
    <x v="498"/>
    <n v="847.84"/>
    <n v="0"/>
    <n v="339.13600000000002"/>
    <x v="1"/>
  </r>
  <r>
    <n v="1"/>
    <x v="1"/>
    <x v="1"/>
    <n v="103334"/>
    <s v="R2"/>
    <s v="VITRINA"/>
    <s v="01.97"/>
    <s v="KOM"/>
    <n v="1"/>
    <x v="509"/>
    <n v="1130.46"/>
    <n v="0"/>
    <n v="452.18400000000003"/>
    <x v="1"/>
  </r>
  <r>
    <n v="1"/>
    <x v="1"/>
    <x v="1"/>
    <n v="103335"/>
    <s v="R2"/>
    <s v="VJEŠALICA STOJEĆA"/>
    <s v="01.97"/>
    <s v="KOM"/>
    <n v="1"/>
    <x v="521"/>
    <n v="28.27"/>
    <n v="0"/>
    <n v="11.308"/>
    <x v="1"/>
  </r>
  <r>
    <n v="1"/>
    <x v="1"/>
    <x v="1"/>
    <n v="103338"/>
    <s v="R2"/>
    <s v="POLICA ZA KNJIGE"/>
    <s v="01.97"/>
    <s v="KOM"/>
    <n v="1"/>
    <x v="727"/>
    <n v="56.62"/>
    <n v="0"/>
    <n v="22.648"/>
    <x v="1"/>
  </r>
  <r>
    <n v="1"/>
    <x v="1"/>
    <x v="1"/>
    <n v="103339"/>
    <s v="R2"/>
    <s v="STOLICA S NASLONOM/PROC"/>
    <s v="01.97"/>
    <s v="KOM"/>
    <n v="1"/>
    <x v="524"/>
    <n v="113.04"/>
    <n v="0"/>
    <n v="45.216000000000008"/>
    <x v="1"/>
  </r>
  <r>
    <n v="1"/>
    <x v="1"/>
    <x v="1"/>
    <n v="103341"/>
    <s v="R2"/>
    <s v="POKRETNA KAZETA"/>
    <s v="04.09"/>
    <s v="KOM"/>
    <n v="1"/>
    <x v="544"/>
    <n v="886.88"/>
    <n v="38.56"/>
    <n v="370.17600000000004"/>
    <x v="1"/>
  </r>
  <r>
    <n v="1"/>
    <x v="1"/>
    <x v="1"/>
    <n v="103342"/>
    <s v="R2"/>
    <s v="POKRETNA KAZETA"/>
    <s v="04.09"/>
    <s v="KOM"/>
    <n v="1"/>
    <x v="544"/>
    <n v="886.88"/>
    <n v="38.56"/>
    <n v="370.17600000000004"/>
    <x v="1"/>
  </r>
  <r>
    <n v="1"/>
    <x v="1"/>
    <x v="1"/>
    <n v="103343"/>
    <s v="R2"/>
    <s v="STOL RADNI"/>
    <s v="04.09"/>
    <s v="KOM"/>
    <n v="1"/>
    <x v="958"/>
    <n v="988.77"/>
    <n v="43.01"/>
    <n v="412.71199999999999"/>
    <x v="1"/>
  </r>
  <r>
    <n v="1"/>
    <x v="1"/>
    <x v="1"/>
    <n v="103382"/>
    <s v="R2"/>
    <s v="ORMAR NISKI 120cm"/>
    <n v="10.07"/>
    <s v="KOM"/>
    <n v="1"/>
    <x v="959"/>
    <n v="3709.93"/>
    <n v="0"/>
    <n v="1483.972"/>
    <x v="1"/>
  </r>
  <r>
    <n v="1"/>
    <x v="1"/>
    <x v="1"/>
    <n v="103383"/>
    <s v="R2"/>
    <s v="ORMAR VISOKI 198cm"/>
    <n v="10.07"/>
    <s v="KOM"/>
    <n v="1"/>
    <x v="960"/>
    <n v="6949.58"/>
    <n v="0"/>
    <n v="2779.8320000000003"/>
    <x v="1"/>
  </r>
  <r>
    <n v="1"/>
    <x v="1"/>
    <x v="1"/>
    <n v="103384"/>
    <s v="R2"/>
    <s v="POKRETNA KAZETA"/>
    <n v="10.07"/>
    <s v="KOM"/>
    <n v="1"/>
    <x v="961"/>
    <n v="1016.06"/>
    <n v="0"/>
    <n v="406.42399999999998"/>
    <x v="1"/>
  </r>
  <r>
    <n v="1"/>
    <x v="1"/>
    <x v="1"/>
    <n v="103385"/>
    <s v="R2"/>
    <s v="STOL"/>
    <n v="10.07"/>
    <s v="KOM"/>
    <n v="1"/>
    <x v="962"/>
    <n v="4168.62"/>
    <n v="0"/>
    <n v="1667.4480000000001"/>
    <x v="1"/>
  </r>
  <r>
    <n v="1"/>
    <x v="1"/>
    <x v="1"/>
    <n v="103386"/>
    <s v="R2"/>
    <s v="ORMARIĆ MALI"/>
    <n v="10.07"/>
    <s v="KOM"/>
    <n v="1"/>
    <x v="963"/>
    <n v="1633.04"/>
    <n v="0"/>
    <n v="653.21600000000001"/>
    <x v="1"/>
  </r>
  <r>
    <n v="1"/>
    <x v="1"/>
    <x v="1"/>
    <n v="103387"/>
    <s v="R2"/>
    <s v="VJEŠALICA v1710x350mm"/>
    <s v="01.08"/>
    <s v="KOM"/>
    <n v="1"/>
    <x v="964"/>
    <n v="623.80999999999995"/>
    <n v="0"/>
    <n v="249.524"/>
    <x v="1"/>
  </r>
  <r>
    <n v="1"/>
    <x v="1"/>
    <x v="1"/>
    <n v="103388"/>
    <s v="R2"/>
    <s v="POKRETNA KAZETA"/>
    <s v="04.08"/>
    <s v="KOM"/>
    <n v="1"/>
    <x v="965"/>
    <n v="839.56"/>
    <n v="0"/>
    <n v="335.82400000000001"/>
    <x v="1"/>
  </r>
  <r>
    <n v="1"/>
    <x v="1"/>
    <x v="1"/>
    <n v="103393"/>
    <s v="R2"/>
    <s v="STOLAC KONFER."/>
    <s v="04.05"/>
    <s v="KOM"/>
    <n v="1"/>
    <x v="966"/>
    <n v="158.5"/>
    <n v="0"/>
    <n v="63.400000000000006"/>
    <x v="1"/>
  </r>
  <r>
    <n v="1"/>
    <x v="1"/>
    <x v="1"/>
    <n v="103394"/>
    <s v="R2"/>
    <s v="STOLAC KONFER."/>
    <s v="04.05"/>
    <s v="KOM"/>
    <n v="1"/>
    <x v="966"/>
    <n v="158.5"/>
    <n v="0"/>
    <n v="63.400000000000006"/>
    <x v="1"/>
  </r>
  <r>
    <n v="1"/>
    <x v="1"/>
    <x v="1"/>
    <n v="103395"/>
    <s v="R2"/>
    <s v="STOLAC KONFER."/>
    <s v="04.05"/>
    <s v="KOM"/>
    <n v="1"/>
    <x v="966"/>
    <n v="158.5"/>
    <n v="0"/>
    <n v="63.400000000000006"/>
    <x v="1"/>
  </r>
  <r>
    <n v="1"/>
    <x v="1"/>
    <x v="1"/>
    <n v="103398"/>
    <s v="R2"/>
    <s v="STOL DAKTILO &quot;JADRAN&quot;"/>
    <s v="01.97"/>
    <s v="KOM"/>
    <n v="1"/>
    <x v="967"/>
    <n v="1199.98"/>
    <n v="0"/>
    <n v="479.99200000000002"/>
    <x v="1"/>
  </r>
  <r>
    <n v="1"/>
    <x v="1"/>
    <x v="1"/>
    <n v="103399"/>
    <s v="R2"/>
    <s v="STOLICA S NASLONOM"/>
    <s v="01.97"/>
    <s v="KOM"/>
    <n v="1"/>
    <x v="524"/>
    <n v="113.04"/>
    <n v="0"/>
    <n v="45.216000000000008"/>
    <x v="1"/>
  </r>
  <r>
    <n v="1"/>
    <x v="1"/>
    <x v="1"/>
    <n v="103400"/>
    <s v="R2"/>
    <s v="STOLICA BEZ NASLONA NOVA"/>
    <s v="01.97"/>
    <s v="KOM"/>
    <n v="1"/>
    <x v="565"/>
    <n v="56.52"/>
    <n v="0"/>
    <n v="22.608000000000004"/>
    <x v="1"/>
  </r>
  <r>
    <n v="1"/>
    <x v="1"/>
    <x v="1"/>
    <n v="103401"/>
    <s v="R2"/>
    <s v="STOLICA BEZ NASLONA NOVA"/>
    <s v="01.97"/>
    <s v="KOM"/>
    <n v="1"/>
    <x v="565"/>
    <n v="56.52"/>
    <n v="0"/>
    <n v="22.608000000000004"/>
    <x v="1"/>
  </r>
  <r>
    <n v="1"/>
    <x v="1"/>
    <x v="1"/>
    <n v="103402"/>
    <s v="R2"/>
    <s v="STOL PISAĆI"/>
    <s v="01.97"/>
    <s v="KOM"/>
    <n v="1"/>
    <x v="892"/>
    <n v="84.78"/>
    <n v="0"/>
    <n v="33.911999999999999"/>
    <x v="1"/>
  </r>
  <r>
    <n v="1"/>
    <x v="1"/>
    <x v="1"/>
    <n v="103406"/>
    <s v="R2"/>
    <s v="STOLICA BEZ NASLONA"/>
    <s v="01.97"/>
    <s v="KOM"/>
    <n v="1"/>
    <x v="968"/>
    <n v="9.6199999999999992"/>
    <n v="0"/>
    <n v="3.8479999999999999"/>
    <x v="1"/>
  </r>
  <r>
    <n v="1"/>
    <x v="1"/>
    <x v="1"/>
    <n v="103407"/>
    <s v="R2"/>
    <s v="STOL BT-141"/>
    <s v="01.97"/>
    <s v="KOM"/>
    <n v="1"/>
    <x v="551"/>
    <n v="1695.68"/>
    <n v="0"/>
    <n v="678.27200000000005"/>
    <x v="1"/>
  </r>
  <r>
    <n v="1"/>
    <x v="1"/>
    <x v="1"/>
    <n v="103408"/>
    <s v="R2"/>
    <s v="STOLICA LAB."/>
    <s v="01.97"/>
    <s v="KOM"/>
    <n v="1"/>
    <x v="890"/>
    <n v="18.170000000000002"/>
    <n v="0"/>
    <n v="7.2680000000000007"/>
    <x v="1"/>
  </r>
  <r>
    <n v="1"/>
    <x v="1"/>
    <x v="1"/>
    <n v="103409"/>
    <s v="R2"/>
    <s v="STOLICA BEZ NASLONA"/>
    <s v="01.97"/>
    <s v="KOM"/>
    <n v="1"/>
    <x v="968"/>
    <n v="9.6199999999999992"/>
    <n v="0"/>
    <n v="3.8479999999999999"/>
    <x v="1"/>
  </r>
  <r>
    <n v="1"/>
    <x v="1"/>
    <x v="1"/>
    <n v="103410"/>
    <s v="R2"/>
    <s v="STOLICA S NASLONOM/PROC."/>
    <s v="01.97"/>
    <s v="KOM"/>
    <n v="1"/>
    <x v="524"/>
    <n v="113.04"/>
    <n v="0"/>
    <n v="45.216000000000008"/>
    <x v="1"/>
  </r>
  <r>
    <n v="1"/>
    <x v="1"/>
    <x v="1"/>
    <n v="103411"/>
    <s v="R2"/>
    <s v="STOLICA LAB."/>
    <s v="01.97"/>
    <s v="KOM"/>
    <n v="1"/>
    <x v="890"/>
    <n v="18.170000000000002"/>
    <n v="0"/>
    <n v="7.2680000000000007"/>
    <x v="1"/>
  </r>
  <r>
    <n v="1"/>
    <x v="1"/>
    <x v="1"/>
    <n v="103412"/>
    <s v="R2"/>
    <s v="STOLICA LAB."/>
    <s v="01.97"/>
    <s v="KOM"/>
    <n v="1"/>
    <x v="890"/>
    <n v="18.170000000000002"/>
    <n v="0"/>
    <n v="7.2680000000000007"/>
    <x v="1"/>
  </r>
  <r>
    <n v="1"/>
    <x v="1"/>
    <x v="1"/>
    <n v="103413"/>
    <s v="R2"/>
    <s v="STOLICA BEZ NASLONA"/>
    <s v="01.97"/>
    <s v="KOM"/>
    <n v="1"/>
    <x v="968"/>
    <n v="9.6199999999999992"/>
    <n v="0"/>
    <n v="3.8479999999999999"/>
    <x v="1"/>
  </r>
  <r>
    <n v="1"/>
    <x v="1"/>
    <x v="1"/>
    <n v="103415"/>
    <s v="R2"/>
    <s v="STOLICA S NASLONOM /PROC"/>
    <s v="01.97"/>
    <s v="KOM"/>
    <n v="1"/>
    <x v="524"/>
    <n v="113.04"/>
    <n v="0"/>
    <n v="45.216000000000008"/>
    <x v="1"/>
  </r>
  <r>
    <n v="1"/>
    <x v="1"/>
    <x v="1"/>
    <n v="103418"/>
    <s v="R2"/>
    <s v="STOL ZA CRTANJE"/>
    <s v="01.97"/>
    <s v="KOM"/>
    <n v="1"/>
    <x v="969"/>
    <n v="1424.13"/>
    <n v="0"/>
    <n v="569.65200000000004"/>
    <x v="1"/>
  </r>
  <r>
    <n v="1"/>
    <x v="1"/>
    <x v="1"/>
    <n v="103419"/>
    <s v="R2"/>
    <s v="STOL PISAČI ĐAČKI/PROC."/>
    <s v="01.97"/>
    <s v="KOM"/>
    <n v="1"/>
    <x v="704"/>
    <n v="565.23"/>
    <n v="0"/>
    <n v="226.09200000000001"/>
    <x v="1"/>
  </r>
  <r>
    <n v="1"/>
    <x v="1"/>
    <x v="1"/>
    <n v="103421"/>
    <s v="R2"/>
    <s v="ORMARIĆ UZ PISAĆI STOL"/>
    <s v="01.97"/>
    <s v="KOM"/>
    <n v="1"/>
    <x v="940"/>
    <n v="339.13"/>
    <n v="0"/>
    <n v="135.65200000000002"/>
    <x v="1"/>
  </r>
  <r>
    <n v="1"/>
    <x v="1"/>
    <x v="1"/>
    <n v="103422"/>
    <s v="R2"/>
    <s v="STOL RADNI"/>
    <s v="01.97"/>
    <s v="KOM"/>
    <n v="1"/>
    <x v="523"/>
    <n v="2181.87"/>
    <n v="0"/>
    <n v="872.74800000000005"/>
    <x v="1"/>
  </r>
  <r>
    <n v="1"/>
    <x v="1"/>
    <x v="1"/>
    <n v="103423"/>
    <s v="R2"/>
    <s v="VITRINA ZA KNJIGE"/>
    <s v="01.97"/>
    <s v="KOM"/>
    <n v="1"/>
    <x v="410"/>
    <n v="565.22"/>
    <n v="0"/>
    <n v="226.08800000000002"/>
    <x v="1"/>
  </r>
  <r>
    <n v="1"/>
    <x v="1"/>
    <x v="1"/>
    <n v="103424"/>
    <s v="R2"/>
    <s v="ORMAR ZA KNJIGE I ARHIVU"/>
    <s v="01.97"/>
    <s v="KOM"/>
    <n v="1"/>
    <x v="913"/>
    <n v="565.21"/>
    <n v="0"/>
    <n v="226.08400000000003"/>
    <x v="1"/>
  </r>
  <r>
    <n v="1"/>
    <x v="1"/>
    <x v="1"/>
    <n v="103425"/>
    <s v="R2"/>
    <s v="ORMARIĆ UZ PISAĆI STOL"/>
    <s v="01.97"/>
    <s v="KOM"/>
    <n v="1"/>
    <x v="940"/>
    <n v="339.13"/>
    <n v="0"/>
    <n v="135.65200000000002"/>
    <x v="1"/>
  </r>
  <r>
    <n v="1"/>
    <x v="1"/>
    <x v="1"/>
    <n v="103426"/>
    <s v="R2"/>
    <s v="STOLICA TAPECIRANA"/>
    <s v="01.97"/>
    <s v="KOM"/>
    <n v="1"/>
    <x v="528"/>
    <n v="452.18"/>
    <n v="0"/>
    <n v="180.87200000000001"/>
    <x v="1"/>
  </r>
  <r>
    <n v="1"/>
    <x v="1"/>
    <x v="1"/>
    <n v="103428"/>
    <s v="R2"/>
    <s v="STOLAC UREDSKI"/>
    <s v="07.10"/>
    <s v="KOM"/>
    <n v="1"/>
    <x v="970"/>
    <n v="210.92"/>
    <n v="52.07"/>
    <n v="105.19600000000001"/>
    <x v="1"/>
  </r>
  <r>
    <n v="1"/>
    <x v="1"/>
    <x v="1"/>
    <n v="103429"/>
    <s v="R2"/>
    <s v="STOLICA BEZ NASLONA-ŽELJ."/>
    <s v="01.97"/>
    <s v="KOM"/>
    <n v="1"/>
    <x v="911"/>
    <n v="70.650000000000006"/>
    <n v="0"/>
    <n v="28.260000000000005"/>
    <x v="1"/>
  </r>
  <r>
    <n v="1"/>
    <x v="1"/>
    <x v="1"/>
    <n v="103430"/>
    <s v="R2"/>
    <s v="STOLICA OKRETNA S NAS./PR"/>
    <s v="01.97"/>
    <s v="KOM"/>
    <n v="1"/>
    <x v="840"/>
    <n v="112.98"/>
    <n v="0"/>
    <n v="45.192000000000007"/>
    <x v="1"/>
  </r>
  <r>
    <n v="1"/>
    <x v="1"/>
    <x v="1"/>
    <n v="103432"/>
    <s v="R2"/>
    <s v="STOL UZ GARNITURU"/>
    <s v="01.97"/>
    <s v="KOM"/>
    <n v="1"/>
    <x v="840"/>
    <n v="112.98"/>
    <n v="0"/>
    <n v="45.192000000000007"/>
    <x v="1"/>
  </r>
  <r>
    <n v="1"/>
    <x v="1"/>
    <x v="1"/>
    <n v="103434"/>
    <s v="R2"/>
    <s v="STOLICA BEZ NASLONA-ŽELJ."/>
    <s v="01.97"/>
    <s v="KOM"/>
    <n v="1"/>
    <x v="911"/>
    <n v="70.650000000000006"/>
    <n v="0"/>
    <n v="28.260000000000005"/>
    <x v="1"/>
  </r>
  <r>
    <n v="1"/>
    <x v="1"/>
    <x v="1"/>
    <n v="103435"/>
    <s v="R2"/>
    <s v="STOLICA TAPECIRANA"/>
    <s v="01.97"/>
    <s v="KOM"/>
    <n v="1"/>
    <x v="528"/>
    <n v="452.18"/>
    <n v="0"/>
    <n v="180.87200000000001"/>
    <x v="1"/>
  </r>
  <r>
    <n v="1"/>
    <x v="1"/>
    <x v="1"/>
    <n v="103436"/>
    <s v="R2"/>
    <s v="VJEŠALICA STOJEĆA"/>
    <s v="01.97"/>
    <s v="KOM"/>
    <n v="1"/>
    <x v="521"/>
    <n v="28.27"/>
    <n v="0"/>
    <n v="11.308"/>
    <x v="1"/>
  </r>
  <r>
    <n v="1"/>
    <x v="1"/>
    <x v="1"/>
    <n v="103437"/>
    <s v="R2"/>
    <s v="STOLAC SPINALIS"/>
    <n v="10.050000000000001"/>
    <s v="KOM"/>
    <n v="1"/>
    <x v="865"/>
    <n v="2992.5"/>
    <n v="0"/>
    <n v="1197"/>
    <x v="1"/>
  </r>
  <r>
    <n v="1"/>
    <x v="1"/>
    <x v="1"/>
    <n v="103443"/>
    <s v="R2"/>
    <s v="STOLAC UREDSKI"/>
    <n v="10.08"/>
    <s v="KOM"/>
    <n v="1"/>
    <x v="971"/>
    <n v="1471.32"/>
    <n v="0"/>
    <n v="588.52800000000002"/>
    <x v="1"/>
  </r>
  <r>
    <n v="1"/>
    <x v="1"/>
    <x v="1"/>
    <n v="103444"/>
    <s v="R2"/>
    <s v="STOLAC UREDSKI"/>
    <s v="04.14"/>
    <s v="KOM"/>
    <n v="1"/>
    <x v="681"/>
    <n v="245.04"/>
    <n v="490.07"/>
    <n v="490.07"/>
    <x v="0"/>
  </r>
  <r>
    <n v="1"/>
    <x v="1"/>
    <x v="1"/>
    <n v="103445"/>
    <s v="R2"/>
    <s v="STOLICA NT. VEL. 5"/>
    <s v="01.97"/>
    <s v="KOM"/>
    <n v="1"/>
    <x v="519"/>
    <n v="114.64"/>
    <n v="0"/>
    <n v="45.856000000000002"/>
    <x v="1"/>
  </r>
  <r>
    <n v="1"/>
    <x v="1"/>
    <x v="1"/>
    <n v="103446"/>
    <s v="R2"/>
    <s v="STOLICA NT. VEL. 5"/>
    <s v="01.97"/>
    <s v="KOM"/>
    <n v="1"/>
    <x v="519"/>
    <n v="114.64"/>
    <n v="0"/>
    <n v="45.856000000000002"/>
    <x v="1"/>
  </r>
  <r>
    <n v="1"/>
    <x v="1"/>
    <x v="1"/>
    <n v="103447"/>
    <s v="R2"/>
    <s v="STOLICA NT. VEL. 5"/>
    <s v="01.97"/>
    <s v="KOM"/>
    <n v="1"/>
    <x v="519"/>
    <n v="114.64"/>
    <n v="0"/>
    <n v="45.856000000000002"/>
    <x v="1"/>
  </r>
  <r>
    <n v="1"/>
    <x v="1"/>
    <x v="1"/>
    <n v="103448"/>
    <s v="R2"/>
    <s v="STOLICA NT. VEL. 5"/>
    <s v="01.97"/>
    <s v="KOM"/>
    <n v="1"/>
    <x v="519"/>
    <n v="114.64"/>
    <n v="0"/>
    <n v="45.856000000000002"/>
    <x v="1"/>
  </r>
  <r>
    <n v="1"/>
    <x v="1"/>
    <x v="1"/>
    <n v="103451"/>
    <s v="R2"/>
    <s v="STOLICA S NASLONOM"/>
    <s v="01.97"/>
    <s v="KOM"/>
    <n v="1"/>
    <x v="524"/>
    <n v="113.04"/>
    <n v="0"/>
    <n v="45.216000000000008"/>
    <x v="1"/>
  </r>
  <r>
    <n v="1"/>
    <x v="1"/>
    <x v="1"/>
    <n v="103452"/>
    <s v="R2"/>
    <s v="STOLICA NT. VEL. 5"/>
    <s v="01.97"/>
    <s v="KOM"/>
    <n v="1"/>
    <x v="519"/>
    <n v="114.64"/>
    <n v="0"/>
    <n v="45.856000000000002"/>
    <x v="1"/>
  </r>
  <r>
    <n v="1"/>
    <x v="1"/>
    <x v="1"/>
    <n v="103454"/>
    <s v="R2"/>
    <s v="STOLICA NT. VEL. 5"/>
    <s v="01.97"/>
    <s v="KOM"/>
    <n v="1"/>
    <x v="519"/>
    <n v="114.64"/>
    <n v="0"/>
    <n v="45.856000000000002"/>
    <x v="1"/>
  </r>
  <r>
    <n v="1"/>
    <x v="1"/>
    <x v="1"/>
    <n v="103456"/>
    <s v="R2"/>
    <s v="STOLICA"/>
    <s v="01.97"/>
    <s v="KOM"/>
    <n v="1"/>
    <x v="527"/>
    <n v="141.32"/>
    <n v="0"/>
    <n v="56.527999999999999"/>
    <x v="1"/>
  </r>
  <r>
    <n v="1"/>
    <x v="1"/>
    <x v="1"/>
    <n v="103457"/>
    <s v="R2"/>
    <s v="STOLICA NT. VEL. 5"/>
    <s v="01.97"/>
    <s v="KOM"/>
    <n v="1"/>
    <x v="519"/>
    <n v="114.64"/>
    <n v="0"/>
    <n v="45.856000000000002"/>
    <x v="1"/>
  </r>
  <r>
    <n v="1"/>
    <x v="1"/>
    <x v="1"/>
    <n v="103458"/>
    <s v="R2"/>
    <s v="STOLICA NT. VEL. 5"/>
    <s v="01.97"/>
    <s v="KOM"/>
    <n v="1"/>
    <x v="519"/>
    <n v="114.64"/>
    <n v="0"/>
    <n v="45.856000000000002"/>
    <x v="1"/>
  </r>
  <r>
    <n v="1"/>
    <x v="1"/>
    <x v="1"/>
    <n v="103459"/>
    <s v="R2"/>
    <s v="STOLICA NT. VEL. 5"/>
    <s v="01.97"/>
    <s v="KOM"/>
    <n v="1"/>
    <x v="519"/>
    <n v="114.64"/>
    <n v="0"/>
    <n v="45.856000000000002"/>
    <x v="1"/>
  </r>
  <r>
    <n v="1"/>
    <x v="1"/>
    <x v="1"/>
    <n v="103460"/>
    <s v="R2"/>
    <s v="STOLICA NT. VEL. 5"/>
    <s v="01.97"/>
    <s v="KOM"/>
    <n v="1"/>
    <x v="519"/>
    <n v="114.64"/>
    <n v="0"/>
    <n v="45.856000000000002"/>
    <x v="1"/>
  </r>
  <r>
    <n v="1"/>
    <x v="1"/>
    <x v="1"/>
    <n v="103461"/>
    <s v="R2"/>
    <s v="STOLICA S NASLONOM/PROC."/>
    <s v="01.97"/>
    <s v="KOM"/>
    <n v="1"/>
    <x v="524"/>
    <n v="113.04"/>
    <n v="0"/>
    <n v="45.216000000000008"/>
    <x v="1"/>
  </r>
  <r>
    <n v="1"/>
    <x v="1"/>
    <x v="1"/>
    <n v="103462"/>
    <s v="R2"/>
    <s v="STOLICA NT. VEL. 5"/>
    <s v="01.97"/>
    <s v="KOM"/>
    <n v="1"/>
    <x v="519"/>
    <n v="114.64"/>
    <n v="0"/>
    <n v="45.856000000000002"/>
    <x v="1"/>
  </r>
  <r>
    <n v="1"/>
    <x v="1"/>
    <x v="1"/>
    <n v="103463"/>
    <s v="R2"/>
    <s v="STOLICA NT. VEL. 5"/>
    <s v="01.97"/>
    <s v="KOM"/>
    <n v="1"/>
    <x v="519"/>
    <n v="114.64"/>
    <n v="0"/>
    <n v="45.856000000000002"/>
    <x v="1"/>
  </r>
  <r>
    <n v="1"/>
    <x v="1"/>
    <x v="1"/>
    <n v="103464"/>
    <s v="R2"/>
    <s v="STOLICA S NASLONOM/PROC."/>
    <s v="01.97"/>
    <s v="KOM"/>
    <n v="1"/>
    <x v="524"/>
    <n v="113.04"/>
    <n v="0"/>
    <n v="45.216000000000008"/>
    <x v="1"/>
  </r>
  <r>
    <n v="1"/>
    <x v="1"/>
    <x v="1"/>
    <n v="103465"/>
    <s v="R2"/>
    <s v="STOLICA NT. VEL. 5"/>
    <s v="01.97"/>
    <s v="KOM"/>
    <n v="1"/>
    <x v="519"/>
    <n v="114.64"/>
    <n v="0"/>
    <n v="45.856000000000002"/>
    <x v="1"/>
  </r>
  <r>
    <n v="1"/>
    <x v="1"/>
    <x v="1"/>
    <n v="103466"/>
    <s v="R2"/>
    <s v="STOLICA NT. VEL. 5"/>
    <s v="01.97"/>
    <s v="KOM"/>
    <n v="1"/>
    <x v="519"/>
    <n v="114.64"/>
    <n v="0"/>
    <n v="45.856000000000002"/>
    <x v="1"/>
  </r>
  <r>
    <n v="1"/>
    <x v="1"/>
    <x v="1"/>
    <n v="103467"/>
    <s v="R2"/>
    <s v="STOLICA S NASLONOM"/>
    <s v="01.97"/>
    <s v="KOM"/>
    <n v="1"/>
    <x v="524"/>
    <n v="113.04"/>
    <n v="0"/>
    <n v="45.216000000000008"/>
    <x v="1"/>
  </r>
  <r>
    <n v="1"/>
    <x v="1"/>
    <x v="1"/>
    <n v="103468"/>
    <s v="R2"/>
    <s v="STOLICA S NASLONOM/PROC."/>
    <s v="01.97"/>
    <s v="KOM"/>
    <n v="1"/>
    <x v="524"/>
    <n v="113.04"/>
    <n v="0"/>
    <n v="45.216000000000008"/>
    <x v="1"/>
  </r>
  <r>
    <n v="1"/>
    <x v="1"/>
    <x v="1"/>
    <n v="103469"/>
    <s v="R2"/>
    <s v="STOLICA NT. VEL. 5"/>
    <s v="01.97"/>
    <s v="KOM"/>
    <n v="1"/>
    <x v="519"/>
    <n v="114.64"/>
    <n v="0"/>
    <n v="45.856000000000002"/>
    <x v="1"/>
  </r>
  <r>
    <n v="1"/>
    <x v="1"/>
    <x v="1"/>
    <n v="103471"/>
    <s v="R2"/>
    <s v="STOLICA NT. VEL. 5"/>
    <s v="01.97"/>
    <s v="KOM"/>
    <n v="1"/>
    <x v="519"/>
    <n v="114.64"/>
    <n v="0"/>
    <n v="45.856000000000002"/>
    <x v="1"/>
  </r>
  <r>
    <n v="1"/>
    <x v="1"/>
    <x v="1"/>
    <n v="103472"/>
    <s v="R2"/>
    <s v="STOLICA NT. VEL. 5"/>
    <s v="01.97"/>
    <s v="KOM"/>
    <n v="1"/>
    <x v="519"/>
    <n v="114.64"/>
    <n v="0"/>
    <n v="45.856000000000002"/>
    <x v="1"/>
  </r>
  <r>
    <n v="1"/>
    <x v="1"/>
    <x v="1"/>
    <n v="103475"/>
    <s v="R2"/>
    <s v="STOLICA S NASLONOM/PROC."/>
    <s v="01.97"/>
    <s v="KOM"/>
    <n v="1"/>
    <x v="524"/>
    <n v="113.04"/>
    <n v="0"/>
    <n v="45.216000000000008"/>
    <x v="1"/>
  </r>
  <r>
    <n v="1"/>
    <x v="1"/>
    <x v="1"/>
    <n v="103476"/>
    <s v="R2"/>
    <s v="STOLICA NT. VEL. 5"/>
    <s v="01.97"/>
    <s v="KOM"/>
    <n v="1"/>
    <x v="519"/>
    <n v="114.64"/>
    <n v="0"/>
    <n v="45.856000000000002"/>
    <x v="1"/>
  </r>
  <r>
    <n v="1"/>
    <x v="1"/>
    <x v="1"/>
    <n v="103477"/>
    <s v="R2"/>
    <s v="STOLICA NT. VEL. 5"/>
    <s v="01.97"/>
    <s v="KOM"/>
    <n v="1"/>
    <x v="519"/>
    <n v="114.64"/>
    <n v="0"/>
    <n v="45.856000000000002"/>
    <x v="1"/>
  </r>
  <r>
    <n v="1"/>
    <x v="1"/>
    <x v="1"/>
    <n v="103478"/>
    <s v="R2"/>
    <s v="STOLICA S NASLONOM"/>
    <s v="01.97"/>
    <s v="KOM"/>
    <n v="1"/>
    <x v="524"/>
    <n v="113.04"/>
    <n v="0"/>
    <n v="45.216000000000008"/>
    <x v="1"/>
  </r>
  <r>
    <n v="1"/>
    <x v="1"/>
    <x v="1"/>
    <n v="103481"/>
    <s v="R2"/>
    <s v="STOLICA NT. VEL. 5"/>
    <s v="01.97"/>
    <s v="KOM"/>
    <n v="1"/>
    <x v="519"/>
    <n v="114.64"/>
    <n v="0"/>
    <n v="45.856000000000002"/>
    <x v="1"/>
  </r>
  <r>
    <n v="1"/>
    <x v="1"/>
    <x v="1"/>
    <n v="103482"/>
    <s v="R2"/>
    <s v="STOLICA NT. VEL. 5"/>
    <s v="01.97"/>
    <s v="KOM"/>
    <n v="1"/>
    <x v="519"/>
    <n v="114.64"/>
    <n v="0"/>
    <n v="45.856000000000002"/>
    <x v="1"/>
  </r>
  <r>
    <n v="1"/>
    <x v="1"/>
    <x v="1"/>
    <n v="103483"/>
    <s v="R2"/>
    <s v="STOLICA NT. VEL. 5"/>
    <s v="01.97"/>
    <s v="KOM"/>
    <n v="1"/>
    <x v="519"/>
    <n v="114.64"/>
    <n v="0"/>
    <n v="45.856000000000002"/>
    <x v="1"/>
  </r>
  <r>
    <n v="1"/>
    <x v="1"/>
    <x v="1"/>
    <n v="103484"/>
    <s v="R2"/>
    <s v="KLUPA VEL. 5"/>
    <s v="01.97"/>
    <s v="KOM"/>
    <n v="1"/>
    <x v="843"/>
    <n v="274.14"/>
    <n v="0"/>
    <n v="109.65600000000001"/>
    <x v="1"/>
  </r>
  <r>
    <n v="1"/>
    <x v="1"/>
    <x v="1"/>
    <n v="103486"/>
    <s v="R2"/>
    <s v="KLUPA VEL. 5"/>
    <s v="01.97"/>
    <s v="KOM"/>
    <n v="1"/>
    <x v="843"/>
    <n v="274.14"/>
    <n v="0"/>
    <n v="109.65600000000001"/>
    <x v="1"/>
  </r>
  <r>
    <n v="1"/>
    <x v="1"/>
    <x v="1"/>
    <n v="103487"/>
    <s v="R2"/>
    <s v="KLUPA VEL. 5"/>
    <s v="01.97"/>
    <s v="KOM"/>
    <n v="1"/>
    <x v="843"/>
    <n v="274.14"/>
    <n v="0"/>
    <n v="109.65600000000001"/>
    <x v="1"/>
  </r>
  <r>
    <n v="1"/>
    <x v="1"/>
    <x v="1"/>
    <n v="103488"/>
    <s v="R2"/>
    <s v="KLUPA VEL.5/PROC."/>
    <s v="01.97"/>
    <s v="KOM"/>
    <n v="1"/>
    <x v="843"/>
    <n v="274.14"/>
    <n v="0"/>
    <n v="109.65600000000001"/>
    <x v="1"/>
  </r>
  <r>
    <n v="1"/>
    <x v="1"/>
    <x v="1"/>
    <n v="103490"/>
    <s v="R2"/>
    <s v="KLUPA VEL. 5"/>
    <s v="01.97"/>
    <s v="KOM"/>
    <n v="1"/>
    <x v="843"/>
    <n v="274.14"/>
    <n v="0"/>
    <n v="109.65600000000001"/>
    <x v="1"/>
  </r>
  <r>
    <n v="1"/>
    <x v="1"/>
    <x v="1"/>
    <n v="103491"/>
    <s v="R2"/>
    <s v="KLUPA VEL. 5"/>
    <s v="01.97"/>
    <s v="KOM"/>
    <n v="1"/>
    <x v="843"/>
    <n v="274.14"/>
    <n v="0"/>
    <n v="109.65600000000001"/>
    <x v="1"/>
  </r>
  <r>
    <n v="1"/>
    <x v="1"/>
    <x v="1"/>
    <n v="103495"/>
    <s v="R2"/>
    <s v="KLUPA VEL. 5"/>
    <s v="01.97"/>
    <s v="KOM"/>
    <n v="1"/>
    <x v="843"/>
    <n v="274.14"/>
    <n v="0"/>
    <n v="109.65600000000001"/>
    <x v="1"/>
  </r>
  <r>
    <n v="1"/>
    <x v="1"/>
    <x v="1"/>
    <n v="103497"/>
    <s v="R2"/>
    <s v="KLUPA VEL.5"/>
    <s v="01.97"/>
    <s v="KOM"/>
    <n v="1"/>
    <x v="843"/>
    <n v="274.14"/>
    <n v="0"/>
    <n v="109.65600000000001"/>
    <x v="1"/>
  </r>
  <r>
    <n v="1"/>
    <x v="1"/>
    <x v="1"/>
    <n v="103499"/>
    <s v="R2"/>
    <s v="KLUPA VEL. 5"/>
    <s v="01.97"/>
    <s v="KOM"/>
    <n v="1"/>
    <x v="843"/>
    <n v="274.14"/>
    <n v="0"/>
    <n v="109.65600000000001"/>
    <x v="1"/>
  </r>
  <r>
    <n v="1"/>
    <x v="1"/>
    <x v="1"/>
    <n v="103500"/>
    <s v="R2"/>
    <s v="KLUPA VEL. 5"/>
    <s v="01.97"/>
    <s v="KOM"/>
    <n v="1"/>
    <x v="843"/>
    <n v="274.14"/>
    <n v="0"/>
    <n v="109.65600000000001"/>
    <x v="1"/>
  </r>
  <r>
    <n v="1"/>
    <x v="1"/>
    <x v="1"/>
    <n v="103501"/>
    <s v="R2"/>
    <s v="KLUPA VEL. 5"/>
    <s v="01.97"/>
    <s v="KOM"/>
    <n v="1"/>
    <x v="843"/>
    <n v="274.14"/>
    <n v="0"/>
    <n v="109.65600000000001"/>
    <x v="1"/>
  </r>
  <r>
    <n v="1"/>
    <x v="1"/>
    <x v="1"/>
    <n v="103502"/>
    <s v="R2"/>
    <s v="STOLIĆ KOMPJUTORSKI ORAH"/>
    <s v="01.00"/>
    <s v="KOM"/>
    <n v="1"/>
    <x v="972"/>
    <n v="1154.1199999999999"/>
    <n v="0"/>
    <n v="461.64799999999997"/>
    <x v="1"/>
  </r>
  <r>
    <n v="1"/>
    <x v="1"/>
    <x v="1"/>
    <n v="103507"/>
    <s v="R2"/>
    <s v="VJEŠALICA STOJEĆA"/>
    <s v="01.97"/>
    <s v="KOM"/>
    <n v="1"/>
    <x v="521"/>
    <n v="28.27"/>
    <n v="0"/>
    <n v="11.308"/>
    <x v="1"/>
  </r>
  <r>
    <n v="1"/>
    <x v="1"/>
    <x v="1"/>
    <n v="103508"/>
    <s v="R2"/>
    <s v="VJEŠALICA LIPA-CRNA"/>
    <n v="11.08"/>
    <s v="KOM"/>
    <n v="1"/>
    <x v="585"/>
    <n v="359.9"/>
    <n v="0"/>
    <n v="143.96"/>
    <x v="1"/>
  </r>
  <r>
    <n v="1"/>
    <x v="1"/>
    <x v="1"/>
    <n v="103509"/>
    <s v="R2"/>
    <s v="ORMAR 100x64x150 S KLIZN."/>
    <n v="11.08"/>
    <s v="KOM"/>
    <n v="1"/>
    <x v="973"/>
    <n v="1964.2"/>
    <n v="0"/>
    <n v="785.68000000000006"/>
    <x v="1"/>
  </r>
  <r>
    <n v="1"/>
    <x v="1"/>
    <x v="1"/>
    <n v="103510"/>
    <s v="R2"/>
    <s v="ORMAR 100x64x150 S KLIZN."/>
    <n v="11.08"/>
    <s v="KOM"/>
    <n v="1"/>
    <x v="973"/>
    <n v="1964.2"/>
    <n v="0"/>
    <n v="785.68000000000006"/>
    <x v="1"/>
  </r>
  <r>
    <n v="1"/>
    <x v="1"/>
    <x v="1"/>
    <n v="103511"/>
    <s v="R2"/>
    <s v="STOL RADNI 220x75x75+LAD."/>
    <n v="11.08"/>
    <s v="KOM"/>
    <n v="1"/>
    <x v="645"/>
    <n v="10967.8"/>
    <n v="0"/>
    <n v="4387.12"/>
    <x v="1"/>
  </r>
  <r>
    <n v="1"/>
    <x v="1"/>
    <x v="1"/>
    <n v="103512"/>
    <s v="R2"/>
    <s v="STOLIĆ POKRETNI 60x60x50"/>
    <n v="12.08"/>
    <s v="KOM"/>
    <n v="1"/>
    <x v="974"/>
    <n v="3184.2"/>
    <n v="0"/>
    <n v="1273.68"/>
    <x v="1"/>
  </r>
  <r>
    <n v="1"/>
    <x v="1"/>
    <x v="1"/>
    <n v="103513"/>
    <s v="R2"/>
    <s v="FOTELJA KLUB NISKA CRNA"/>
    <n v="12.08"/>
    <s v="KOM"/>
    <n v="1"/>
    <x v="658"/>
    <n v="1149.8399999999999"/>
    <n v="0.01"/>
    <n v="459.94"/>
    <x v="1"/>
  </r>
  <r>
    <n v="1"/>
    <x v="1"/>
    <x v="1"/>
    <n v="103514"/>
    <s v="R2"/>
    <s v="STOLAC DAKTILO PLAVI"/>
    <s v="01.00"/>
    <s v="KOM"/>
    <n v="1"/>
    <x v="975"/>
    <n v="825.94"/>
    <n v="0"/>
    <n v="330.37600000000003"/>
    <x v="1"/>
  </r>
  <r>
    <n v="1"/>
    <x v="1"/>
    <x v="1"/>
    <n v="103515"/>
    <s v="R2"/>
    <s v="STOLAC RADNI"/>
    <n v="11.08"/>
    <s v="KOM"/>
    <n v="1"/>
    <x v="650"/>
    <n v="1238.3"/>
    <n v="0"/>
    <n v="495.32"/>
    <x v="1"/>
  </r>
  <r>
    <n v="1"/>
    <x v="1"/>
    <x v="1"/>
    <n v="103533"/>
    <s v="R2"/>
    <s v="STOL DAKTILO"/>
    <s v="01.97"/>
    <s v="KOM"/>
    <n v="1"/>
    <x v="976"/>
    <n v="282.82"/>
    <n v="0"/>
    <n v="113.128"/>
    <x v="1"/>
  </r>
  <r>
    <n v="1"/>
    <x v="1"/>
    <x v="1"/>
    <n v="103535"/>
    <s v="R2"/>
    <s v="FOTELJA UREDSKA"/>
    <n v="10.07"/>
    <s v="KOM"/>
    <n v="1"/>
    <x v="977"/>
    <n v="1125.5999999999999"/>
    <n v="0"/>
    <n v="450.24"/>
    <x v="1"/>
  </r>
  <r>
    <n v="1"/>
    <x v="1"/>
    <x v="1"/>
    <n v="103536"/>
    <s v="R2"/>
    <s v="STOLAC KONFERENC. CRNI"/>
    <n v="10.07"/>
    <s v="KOM"/>
    <n v="1"/>
    <x v="978"/>
    <n v="216.86"/>
    <n v="0"/>
    <n v="86.744000000000014"/>
    <x v="1"/>
  </r>
  <r>
    <n v="1"/>
    <x v="1"/>
    <x v="1"/>
    <n v="103537"/>
    <s v="R2"/>
    <s v="STOL MALI KVADRAT./PROC."/>
    <s v="01.97"/>
    <s v="KOM"/>
    <n v="1"/>
    <x v="556"/>
    <n v="282.61"/>
    <n v="0"/>
    <n v="113.04400000000001"/>
    <x v="1"/>
  </r>
  <r>
    <n v="1"/>
    <x v="1"/>
    <x v="1"/>
    <n v="103538"/>
    <s v="R2"/>
    <s v="STOLAC KONFERENC. CRNI"/>
    <n v="10.07"/>
    <s v="KOM"/>
    <n v="1"/>
    <x v="542"/>
    <n v="216.87"/>
    <n v="0"/>
    <n v="86.748000000000005"/>
    <x v="1"/>
  </r>
  <r>
    <n v="1"/>
    <x v="1"/>
    <x v="1"/>
    <n v="103539"/>
    <s v="R2"/>
    <s v="POLICA ZA KNJIGE"/>
    <s v="01.97"/>
    <s v="KOM"/>
    <n v="1"/>
    <x v="727"/>
    <n v="56.62"/>
    <n v="0"/>
    <n v="22.648"/>
    <x v="1"/>
  </r>
  <r>
    <n v="1"/>
    <x v="1"/>
    <x v="1"/>
    <n v="103541"/>
    <s v="R2"/>
    <s v="STOLICA OKRETNA BEZ NASL."/>
    <s v="01.97"/>
    <s v="KOM"/>
    <n v="1"/>
    <x v="979"/>
    <n v="16.940000000000001"/>
    <n v="0"/>
    <n v="6.7760000000000007"/>
    <x v="1"/>
  </r>
  <r>
    <n v="1"/>
    <x v="1"/>
    <x v="1"/>
    <n v="103544"/>
    <s v="R2"/>
    <s v="STOL RADNI"/>
    <s v="01.97"/>
    <s v="KOM"/>
    <n v="1"/>
    <x v="901"/>
    <n v="157"/>
    <n v="0"/>
    <n v="62.800000000000004"/>
    <x v="1"/>
  </r>
  <r>
    <n v="1"/>
    <x v="1"/>
    <x v="1"/>
    <n v="103545"/>
    <s v="R2"/>
    <s v="STOL OBIČNI"/>
    <s v="01.97"/>
    <s v="KOM"/>
    <n v="1"/>
    <x v="726"/>
    <n v="282.68"/>
    <n v="0"/>
    <n v="113.072"/>
    <x v="1"/>
  </r>
  <r>
    <n v="1"/>
    <x v="1"/>
    <x v="1"/>
    <n v="103546"/>
    <s v="R2"/>
    <s v="ORMAR AŠ-11"/>
    <s v="01.97"/>
    <s v="KOM"/>
    <n v="1"/>
    <x v="410"/>
    <n v="565.22"/>
    <n v="0"/>
    <n v="226.08800000000002"/>
    <x v="1"/>
  </r>
  <r>
    <n v="1"/>
    <x v="1"/>
    <x v="1"/>
    <n v="103547"/>
    <s v="R2"/>
    <s v="ORMAR AŠ-8"/>
    <s v="01.97"/>
    <s v="KOM"/>
    <n v="1"/>
    <x v="498"/>
    <n v="847.84"/>
    <n v="0"/>
    <n v="339.13600000000002"/>
    <x v="1"/>
  </r>
  <r>
    <n v="1"/>
    <x v="1"/>
    <x v="1"/>
    <n v="103548"/>
    <s v="R2"/>
    <s v="ORMAR AŠ-8"/>
    <s v="01.97"/>
    <s v="KOM"/>
    <n v="1"/>
    <x v="498"/>
    <n v="847.84"/>
    <n v="0"/>
    <n v="339.13600000000002"/>
    <x v="1"/>
  </r>
  <r>
    <n v="1"/>
    <x v="1"/>
    <x v="1"/>
    <n v="103552"/>
    <s v="R2"/>
    <s v="ORMAR ROLO"/>
    <s v="01.97"/>
    <s v="KOM"/>
    <n v="1"/>
    <x v="903"/>
    <n v="395.67"/>
    <n v="0"/>
    <n v="158.26800000000003"/>
    <x v="1"/>
  </r>
  <r>
    <n v="1"/>
    <x v="1"/>
    <x v="1"/>
    <n v="103554"/>
    <s v="R2"/>
    <s v="STOL RADNI"/>
    <s v="04.09"/>
    <s v="KOM"/>
    <n v="1"/>
    <x v="980"/>
    <n v="1210.03"/>
    <n v="52.57"/>
    <n v="505.03999999999996"/>
    <x v="1"/>
  </r>
  <r>
    <n v="1"/>
    <x v="1"/>
    <x v="1"/>
    <n v="103556"/>
    <s v="R2"/>
    <s v="VITRINA"/>
    <s v="01.97"/>
    <s v="KOM"/>
    <n v="1"/>
    <x v="410"/>
    <n v="565.22"/>
    <n v="0"/>
    <n v="226.08800000000002"/>
    <x v="1"/>
  </r>
  <r>
    <n v="1"/>
    <x v="1"/>
    <x v="1"/>
    <n v="103557"/>
    <s v="R2"/>
    <s v="VITRINA"/>
    <s v="01.97"/>
    <s v="KOM"/>
    <n v="1"/>
    <x v="704"/>
    <n v="565.23"/>
    <n v="0"/>
    <n v="226.09200000000001"/>
    <x v="1"/>
  </r>
  <r>
    <n v="1"/>
    <x v="1"/>
    <x v="1"/>
    <n v="103559"/>
    <s v="R2"/>
    <s v="VJEŠALICA STOJEĆA"/>
    <s v="01.97"/>
    <s v="KOM"/>
    <n v="1"/>
    <x v="521"/>
    <n v="28.27"/>
    <n v="0"/>
    <n v="11.308"/>
    <x v="1"/>
  </r>
  <r>
    <n v="1"/>
    <x v="1"/>
    <x v="1"/>
    <n v="103560"/>
    <s v="R2"/>
    <s v="FOTELJA UREDSKA CRNA"/>
    <s v="06.08"/>
    <s v="KOM"/>
    <n v="1"/>
    <x v="941"/>
    <n v="523.75"/>
    <n v="0"/>
    <n v="209.5"/>
    <x v="1"/>
  </r>
  <r>
    <n v="1"/>
    <x v="1"/>
    <x v="1"/>
    <n v="103563"/>
    <s v="R2"/>
    <s v="STOL RADNI 160x80"/>
    <s v="06.08"/>
    <s v="KOM"/>
    <n v="1"/>
    <x v="981"/>
    <n v="1467.05"/>
    <n v="0"/>
    <n v="586.82000000000005"/>
    <x v="1"/>
  </r>
  <r>
    <n v="1"/>
    <x v="1"/>
    <x v="1"/>
    <n v="103564"/>
    <s v="R2"/>
    <s v="POKRETNA KAZETA"/>
    <s v="06.08"/>
    <s v="KOM"/>
    <n v="1"/>
    <x v="982"/>
    <n v="839.55"/>
    <n v="0"/>
    <n v="335.82"/>
    <x v="1"/>
  </r>
  <r>
    <n v="1"/>
    <x v="1"/>
    <x v="1"/>
    <n v="103565"/>
    <s v="R2"/>
    <s v="FOTELJA UREDSKA"/>
    <s v="04.09"/>
    <s v="KOM"/>
    <n v="1"/>
    <x v="546"/>
    <n v="551.39"/>
    <n v="23.96"/>
    <n v="230.14000000000001"/>
    <x v="1"/>
  </r>
  <r>
    <n v="1"/>
    <x v="1"/>
    <x v="1"/>
    <n v="103566"/>
    <s v="R2"/>
    <s v="KUTNI DODATAK"/>
    <s v="04.09"/>
    <s v="KOM"/>
    <n v="1"/>
    <x v="983"/>
    <n v="612.72"/>
    <n v="26.67"/>
    <n v="255.756"/>
    <x v="1"/>
  </r>
  <r>
    <n v="1"/>
    <x v="1"/>
    <x v="1"/>
    <n v="103685"/>
    <s v="G9"/>
    <s v="FOTELJA NOTAIO KOŽNA"/>
    <n v="12.09"/>
    <s v="KOM"/>
    <n v="1"/>
    <x v="984"/>
    <n v="3912.86"/>
    <n v="558.95000000000005"/>
    <n v="1788.7240000000002"/>
    <x v="1"/>
  </r>
  <r>
    <n v="1"/>
    <x v="1"/>
    <x v="1"/>
    <n v="103686"/>
    <s v="G9"/>
    <s v="VJEŠALICA"/>
    <s v="02.08"/>
    <s v="KOM"/>
    <n v="1"/>
    <x v="414"/>
    <n v="149"/>
    <n v="0"/>
    <n v="59.6"/>
    <x v="1"/>
  </r>
  <r>
    <n v="1"/>
    <x v="1"/>
    <x v="1"/>
    <n v="103687"/>
    <s v="G9"/>
    <s v="ORMAR VISOKI S DRV.I STAK"/>
    <s v="01.08"/>
    <s v="KOM"/>
    <n v="1"/>
    <x v="985"/>
    <n v="2649.45"/>
    <n v="0"/>
    <n v="1059.78"/>
    <x v="1"/>
  </r>
  <r>
    <n v="1"/>
    <x v="1"/>
    <x v="1"/>
    <n v="103688"/>
    <s v="G9"/>
    <s v="ORMAR VISOKI S DRV.I STAK"/>
    <s v="01.08"/>
    <s v="KOM"/>
    <n v="1"/>
    <x v="985"/>
    <n v="2649.45"/>
    <n v="0"/>
    <n v="1059.78"/>
    <x v="1"/>
  </r>
  <r>
    <n v="1"/>
    <x v="1"/>
    <x v="1"/>
    <n v="103689"/>
    <s v="G9"/>
    <s v="STOL RADNIC 504"/>
    <s v="01.08"/>
    <s v="KOM"/>
    <n v="1"/>
    <x v="986"/>
    <n v="1130.5"/>
    <n v="0"/>
    <n v="452.20000000000005"/>
    <x v="1"/>
  </r>
  <r>
    <n v="1"/>
    <x v="1"/>
    <x v="1"/>
    <n v="103690"/>
    <s v="G9"/>
    <s v="STOL RADNI C502+KUT.DODAT"/>
    <s v="01.08"/>
    <s v="KOM"/>
    <n v="1"/>
    <x v="987"/>
    <n v="1700.58"/>
    <n v="0"/>
    <n v="680.23199999999997"/>
    <x v="1"/>
  </r>
  <r>
    <n v="1"/>
    <x v="1"/>
    <x v="1"/>
    <n v="103691"/>
    <s v="G9"/>
    <s v="STOLAC SPIDER CRVENI"/>
    <s v="09.07"/>
    <s v="KOM"/>
    <n v="1"/>
    <x v="988"/>
    <n v="5999"/>
    <n v="0"/>
    <n v="2399.6"/>
    <x v="1"/>
  </r>
  <r>
    <n v="1"/>
    <x v="1"/>
    <x v="1"/>
    <n v="103692"/>
    <s v="G9"/>
    <s v="POKRETNA KAZETA 3 LADICE"/>
    <s v="08.07"/>
    <s v="KOM"/>
    <n v="1"/>
    <x v="989"/>
    <n v="1253.96"/>
    <n v="0"/>
    <n v="501.58400000000006"/>
    <x v="1"/>
  </r>
  <r>
    <n v="1"/>
    <x v="1"/>
    <x v="1"/>
    <n v="103693"/>
    <s v="G9"/>
    <s v="STOL RADNI 160x90c72"/>
    <s v="08.07"/>
    <s v="KOM"/>
    <n v="1"/>
    <x v="990"/>
    <n v="1899.2"/>
    <n v="0"/>
    <n v="759.68000000000006"/>
    <x v="1"/>
  </r>
  <r>
    <n v="1"/>
    <x v="1"/>
    <x v="1"/>
    <n v="103698"/>
    <s v="G9"/>
    <s v="STOLAC RADNI"/>
    <s v="01.14"/>
    <s v="KOM"/>
    <n v="1"/>
    <x v="991"/>
    <n v="1026.22"/>
    <n v="1788.54"/>
    <n v="1788.54"/>
    <x v="0"/>
  </r>
  <r>
    <n v="1"/>
    <x v="1"/>
    <x v="1"/>
    <n v="103705"/>
    <s v="G9"/>
    <s v="STOL 205x75x75"/>
    <n v="11.1"/>
    <s v="KOM"/>
    <n v="1"/>
    <x v="992"/>
    <n v="1521.62"/>
    <n v="479.45"/>
    <n v="800.428"/>
    <x v="1"/>
  </r>
  <r>
    <n v="1"/>
    <x v="1"/>
    <x v="1"/>
    <n v="103706"/>
    <s v="G9"/>
    <s v="STOL 108x75x75"/>
    <n v="11.1"/>
    <s v="KOM"/>
    <n v="1"/>
    <x v="993"/>
    <n v="895.1"/>
    <n v="282"/>
    <n v="470.84"/>
    <x v="1"/>
  </r>
  <r>
    <n v="1"/>
    <x v="1"/>
    <x v="1"/>
    <n v="103707"/>
    <s v="G9"/>
    <s v="ORMAR 107x40x74 KLIZNI"/>
    <n v="11.1"/>
    <s v="KOM"/>
    <n v="1"/>
    <x v="994"/>
    <n v="1790.2"/>
    <n v="564"/>
    <n v="941.68"/>
    <x v="1"/>
  </r>
  <r>
    <n v="1"/>
    <x v="1"/>
    <x v="1"/>
    <n v="103708"/>
    <s v="G9"/>
    <s v="ORMAR 107x40x74 KLIZNI"/>
    <n v="11.1"/>
    <s v="KOM"/>
    <n v="1"/>
    <x v="994"/>
    <n v="1790.2"/>
    <n v="564"/>
    <n v="941.68"/>
    <x v="1"/>
  </r>
  <r>
    <n v="1"/>
    <x v="1"/>
    <x v="1"/>
    <n v="103709"/>
    <s v="G9"/>
    <s v="ORMAR 107x40x74 KLIZNI"/>
    <n v="11.1"/>
    <s v="KOM"/>
    <n v="1"/>
    <x v="994"/>
    <n v="1790.2"/>
    <n v="564"/>
    <n v="941.68"/>
    <x v="1"/>
  </r>
  <r>
    <n v="1"/>
    <x v="1"/>
    <x v="1"/>
    <n v="103736"/>
    <s v="G9"/>
    <s v="ORMAR 110x40x220 KLIZNI"/>
    <n v="11.1"/>
    <s v="KOM"/>
    <n v="1"/>
    <x v="995"/>
    <n v="3293.94"/>
    <n v="1037.79"/>
    <n v="1732.692"/>
    <x v="1"/>
  </r>
  <r>
    <n v="1"/>
    <x v="1"/>
    <x v="1"/>
    <n v="103737"/>
    <s v="G9"/>
    <s v="STOL 80x75x75"/>
    <n v="11.1"/>
    <s v="KOM"/>
    <n v="1"/>
    <x v="514"/>
    <n v="554.91999999999996"/>
    <n v="174.88"/>
    <n v="291.92"/>
    <x v="1"/>
  </r>
  <r>
    <n v="1"/>
    <x v="1"/>
    <x v="1"/>
    <n v="103738"/>
    <s v="G9"/>
    <s v="STOL 205x75x75"/>
    <n v="11.1"/>
    <s v="KOM"/>
    <n v="1"/>
    <x v="992"/>
    <n v="1521.62"/>
    <n v="479.45"/>
    <n v="800.428"/>
    <x v="1"/>
  </r>
  <r>
    <n v="1"/>
    <x v="1"/>
    <x v="1"/>
    <n v="103739"/>
    <s v="G9"/>
    <s v="ORMAR 107x40x220 KLIZNI"/>
    <n v="11.1"/>
    <s v="KOM"/>
    <n v="1"/>
    <x v="996"/>
    <n v="2685.24"/>
    <n v="846.06"/>
    <n v="1412.5200000000002"/>
    <x v="1"/>
  </r>
  <r>
    <n v="1"/>
    <x v="1"/>
    <x v="1"/>
    <n v="103740"/>
    <s v="G9"/>
    <s v="ORMAR 107x40x220 KLIZNI"/>
    <n v="11.1"/>
    <s v="KOM"/>
    <n v="1"/>
    <x v="996"/>
    <n v="2685.24"/>
    <n v="846.06"/>
    <n v="1412.5200000000002"/>
    <x v="1"/>
  </r>
  <r>
    <n v="1"/>
    <x v="1"/>
    <x v="1"/>
    <n v="103741"/>
    <s v="G9"/>
    <s v="ORMAR 107x40x220 KLIZNI"/>
    <n v="11.1"/>
    <s v="KOM"/>
    <n v="1"/>
    <x v="996"/>
    <n v="2685.24"/>
    <n v="846.06"/>
    <n v="1412.5200000000002"/>
    <x v="1"/>
  </r>
  <r>
    <n v="1"/>
    <x v="1"/>
    <x v="1"/>
    <n v="103747"/>
    <s v="G9"/>
    <s v="KAZETA POKRETNA S LADICAM"/>
    <n v="10.15"/>
    <s v="KOM"/>
    <n v="1"/>
    <x v="997"/>
    <n v="81.3"/>
    <n v="476.2"/>
    <n v="476.2"/>
    <x v="0"/>
  </r>
  <r>
    <n v="1"/>
    <x v="1"/>
    <x v="1"/>
    <n v="103748"/>
    <s v="G9"/>
    <s v="STOL RADNI 200x75x75"/>
    <n v="10.15"/>
    <s v="KOM"/>
    <n v="1"/>
    <x v="998"/>
    <n v="148.75"/>
    <n v="871.25"/>
    <n v="871.25"/>
    <x v="0"/>
  </r>
  <r>
    <n v="1"/>
    <x v="1"/>
    <x v="1"/>
    <n v="103749"/>
    <s v="G9"/>
    <s v="STOLAC REPLY"/>
    <s v="01.15"/>
    <s v="KOM"/>
    <n v="1"/>
    <x v="999"/>
    <n v="700.98"/>
    <n v="2224.86"/>
    <n v="2224.86"/>
    <x v="0"/>
  </r>
  <r>
    <n v="1"/>
    <x v="1"/>
    <x v="1"/>
    <n v="103767"/>
    <s v="G9"/>
    <s v="ORMAR S DRV.VRATIMA90x45x"/>
    <s v="07.12"/>
    <s v="KOM"/>
    <n v="1"/>
    <x v="1000"/>
    <n v="1211.54"/>
    <n v="982.94"/>
    <n v="982.94"/>
    <x v="0"/>
  </r>
  <r>
    <n v="1"/>
    <x v="1"/>
    <x v="1"/>
    <n v="103768"/>
    <s v="G9"/>
    <s v="STOLAC KONFERENCIJSKI"/>
    <s v="06.12"/>
    <s v="KOM"/>
    <n v="1"/>
    <x v="1001"/>
    <n v="127.98"/>
    <n v="99.54"/>
    <n v="99.54"/>
    <x v="0"/>
  </r>
  <r>
    <n v="1"/>
    <x v="1"/>
    <x v="1"/>
    <n v="103769"/>
    <s v="G9"/>
    <s v="STOLAC KONFERENCIJSKI"/>
    <s v="06.12"/>
    <s v="KOM"/>
    <n v="1"/>
    <x v="1001"/>
    <n v="127.98"/>
    <n v="99.54"/>
    <n v="99.54"/>
    <x v="0"/>
  </r>
  <r>
    <n v="1"/>
    <x v="1"/>
    <x v="1"/>
    <n v="103770"/>
    <s v="G9"/>
    <s v="FOTELJA UREDSKA"/>
    <s v="06.12"/>
    <s v="KOM"/>
    <n v="1"/>
    <x v="1002"/>
    <n v="845.33"/>
    <n v="657.47"/>
    <n v="657.47"/>
    <x v="0"/>
  </r>
  <r>
    <n v="1"/>
    <x v="1"/>
    <x v="1"/>
    <n v="103771"/>
    <s v="G9"/>
    <s v="ORMAR S STAKLENIM VRATIMA"/>
    <s v="06.12"/>
    <s v="KOM"/>
    <n v="1"/>
    <x v="1003"/>
    <n v="1327.82"/>
    <n v="1032.75"/>
    <n v="1032.75"/>
    <x v="0"/>
  </r>
  <r>
    <n v="1"/>
    <x v="1"/>
    <x v="1"/>
    <n v="103772"/>
    <s v="G9"/>
    <s v="ORMAR S DRVENIM VRATIMA"/>
    <s v="06.12"/>
    <s v="KOM"/>
    <n v="1"/>
    <x v="1004"/>
    <n v="716.71"/>
    <n v="557.42999999999995"/>
    <n v="557.42999999999995"/>
    <x v="0"/>
  </r>
  <r>
    <n v="1"/>
    <x v="1"/>
    <x v="1"/>
    <n v="103773"/>
    <s v="G9"/>
    <s v="ORMAR S DRVENIM VRATIMA"/>
    <s v="06.12"/>
    <s v="KOM"/>
    <n v="1"/>
    <x v="1004"/>
    <n v="716.71"/>
    <n v="557.42999999999995"/>
    <n v="557.42999999999995"/>
    <x v="0"/>
  </r>
  <r>
    <n v="1"/>
    <x v="1"/>
    <x v="1"/>
    <n v="103774"/>
    <s v="G9"/>
    <s v="ORMAR GARDEROBNI"/>
    <s v="06.12"/>
    <s v="KOM"/>
    <n v="1"/>
    <x v="1005"/>
    <n v="1275.3499999999999"/>
    <n v="991.94"/>
    <n v="991.94"/>
    <x v="0"/>
  </r>
  <r>
    <n v="1"/>
    <x v="1"/>
    <x v="1"/>
    <n v="103775"/>
    <s v="G9"/>
    <s v="POKRETNA KAZETA"/>
    <s v="06.12"/>
    <s v="KOM"/>
    <n v="1"/>
    <x v="1006"/>
    <n v="610.47"/>
    <n v="474.83"/>
    <n v="474.83"/>
    <x v="0"/>
  </r>
  <r>
    <n v="1"/>
    <x v="1"/>
    <x v="1"/>
    <n v="103776"/>
    <s v="G9"/>
    <s v="STOL 200x160x73"/>
    <s v="06.12"/>
    <s v="KOM"/>
    <n v="1"/>
    <x v="1007"/>
    <n v="2342.0700000000002"/>
    <n v="1821.64"/>
    <n v="1821.64"/>
    <x v="0"/>
  </r>
  <r>
    <n v="1"/>
    <x v="1"/>
    <x v="1"/>
    <n v="103792"/>
    <s v="G9"/>
    <s v="STOLAC NA KOTAČIMA"/>
    <s v="01.97"/>
    <s v="KOM"/>
    <n v="1"/>
    <x v="1008"/>
    <n v="432.13"/>
    <n v="0"/>
    <n v="172.852"/>
    <x v="1"/>
  </r>
  <r>
    <n v="1"/>
    <x v="1"/>
    <x v="1"/>
    <n v="103793"/>
    <s v="G9"/>
    <s v="STOL DODATAK KONF.+ NOGA"/>
    <n v="11.08"/>
    <s v="KOM"/>
    <n v="1"/>
    <x v="1009"/>
    <n v="540.02"/>
    <n v="0"/>
    <n v="216.00800000000001"/>
    <x v="1"/>
  </r>
  <r>
    <n v="1"/>
    <x v="1"/>
    <x v="1"/>
    <n v="103794"/>
    <s v="G9"/>
    <s v="ORMARIĆ ZA LAVABO"/>
    <s v="03.08"/>
    <s v="KOM"/>
    <n v="1"/>
    <x v="1010"/>
    <n v="1525"/>
    <n v="0"/>
    <n v="610"/>
    <x v="1"/>
  </r>
  <r>
    <n v="1"/>
    <x v="1"/>
    <x v="1"/>
    <n v="103795"/>
    <s v="G9"/>
    <s v="POKRETNA KAZETA"/>
    <s v="07.04"/>
    <s v="KOM"/>
    <n v="1"/>
    <x v="1011"/>
    <n v="941.55"/>
    <n v="0"/>
    <n v="376.62"/>
    <x v="1"/>
  </r>
  <r>
    <n v="1"/>
    <x v="1"/>
    <x v="1"/>
    <n v="103796"/>
    <s v="G9"/>
    <s v="POKRETNA KAZETA"/>
    <s v="07.04"/>
    <s v="KOM"/>
    <n v="1"/>
    <x v="1011"/>
    <n v="941.55"/>
    <n v="0"/>
    <n v="376.62"/>
    <x v="1"/>
  </r>
  <r>
    <n v="1"/>
    <x v="1"/>
    <x v="1"/>
    <n v="103797"/>
    <s v="G9"/>
    <s v="STOL RADNI 160x80x72H"/>
    <s v="07.04"/>
    <s v="KOM"/>
    <n v="1"/>
    <x v="1012"/>
    <n v="1430.04"/>
    <n v="0"/>
    <n v="572.01599999999996"/>
    <x v="1"/>
  </r>
  <r>
    <n v="1"/>
    <x v="1"/>
    <x v="1"/>
    <n v="103798"/>
    <s v="G9"/>
    <s v="FOTELJA NARANČASTA"/>
    <n v="12.01"/>
    <s v="KOM"/>
    <n v="1"/>
    <x v="1013"/>
    <n v="2450"/>
    <n v="0"/>
    <n v="980"/>
    <x v="1"/>
  </r>
  <r>
    <n v="1"/>
    <x v="1"/>
    <x v="1"/>
    <n v="103799"/>
    <s v="G9"/>
    <s v="ORMARIĆ 91,5X45 + TOP"/>
    <n v="10.98"/>
    <s v="KOM"/>
    <n v="1"/>
    <x v="1014"/>
    <n v="1177.3"/>
    <n v="0"/>
    <n v="470.92"/>
    <x v="1"/>
  </r>
  <r>
    <n v="1"/>
    <x v="1"/>
    <x v="1"/>
    <n v="103800"/>
    <s v="G9"/>
    <s v="ORMARIĆ 47X45 + TOP"/>
    <n v="10.98"/>
    <s v="KOM"/>
    <n v="1"/>
    <x v="1015"/>
    <n v="756.4"/>
    <n v="0"/>
    <n v="302.56"/>
    <x v="1"/>
  </r>
  <r>
    <n v="1"/>
    <x v="1"/>
    <x v="1"/>
    <n v="103801"/>
    <s v="G9"/>
    <s v="STOL KOMPJUTERSKI"/>
    <s v="03.98"/>
    <s v="KOM"/>
    <n v="1"/>
    <x v="1016"/>
    <n v="1049.2"/>
    <n v="0"/>
    <n v="419.68000000000006"/>
    <x v="1"/>
  </r>
  <r>
    <n v="1"/>
    <x v="1"/>
    <x v="1"/>
    <n v="103802"/>
    <s v="G9"/>
    <s v="STOLICA DRVENA (ŠTOKRL)"/>
    <s v="01.97"/>
    <s v="KOM"/>
    <n v="1"/>
    <x v="536"/>
    <n v="56.51"/>
    <n v="0"/>
    <n v="22.603999999999999"/>
    <x v="1"/>
  </r>
  <r>
    <n v="1"/>
    <x v="1"/>
    <x v="1"/>
    <n v="103803"/>
    <s v="G9"/>
    <s v="STALAŽA ZA KNJIGE"/>
    <s v="01.97"/>
    <s v="KOM"/>
    <n v="1"/>
    <x v="1017"/>
    <n v="1413.07"/>
    <n v="0"/>
    <n v="565.22799999999995"/>
    <x v="1"/>
  </r>
  <r>
    <n v="1"/>
    <x v="1"/>
    <x v="1"/>
    <n v="103804"/>
    <s v="G9"/>
    <s v="ORMAR SKAN OR 113"/>
    <s v="01.97"/>
    <s v="KOM"/>
    <n v="1"/>
    <x v="1018"/>
    <n v="4239.1499999999996"/>
    <n v="0"/>
    <n v="1695.6599999999999"/>
    <x v="1"/>
  </r>
  <r>
    <n v="1"/>
    <x v="1"/>
    <x v="1"/>
    <n v="103805"/>
    <s v="G9"/>
    <s v="ORMAR SKAN OR 104"/>
    <s v="01.97"/>
    <s v="KOM"/>
    <n v="1"/>
    <x v="689"/>
    <n v="1130.45"/>
    <n v="0"/>
    <n v="452.18000000000006"/>
    <x v="1"/>
  </r>
  <r>
    <n v="1"/>
    <x v="1"/>
    <x v="1"/>
    <n v="103806"/>
    <s v="G9"/>
    <s v="VJEŠALICA DRVENA"/>
    <s v="01.97"/>
    <s v="KOM"/>
    <n v="1"/>
    <x v="531"/>
    <n v="56.57"/>
    <n v="0"/>
    <n v="22.628"/>
    <x v="1"/>
  </r>
  <r>
    <n v="1"/>
    <x v="1"/>
    <x v="1"/>
    <n v="103807"/>
    <s v="G9"/>
    <s v="STOLICA N46 SA NASLONOM"/>
    <s v="01.97"/>
    <s v="KOM"/>
    <n v="1"/>
    <x v="510"/>
    <n v="226.25"/>
    <n v="0"/>
    <n v="90.5"/>
    <x v="1"/>
  </r>
  <r>
    <n v="1"/>
    <x v="1"/>
    <x v="1"/>
    <n v="103808"/>
    <s v="G9"/>
    <s v="STOLICA N46 SA NASLONOM"/>
    <s v="01.97"/>
    <s v="KOM"/>
    <n v="1"/>
    <x v="510"/>
    <n v="226.25"/>
    <n v="0"/>
    <n v="90.5"/>
    <x v="1"/>
  </r>
  <r>
    <n v="1"/>
    <x v="1"/>
    <x v="1"/>
    <n v="103815"/>
    <s v="G9"/>
    <s v="STOLAC UREDSKI CRNO/SIVI"/>
    <n v="10.050000000000001"/>
    <s v="KOM"/>
    <n v="1"/>
    <x v="1019"/>
    <n v="763.78"/>
    <n v="0"/>
    <n v="305.512"/>
    <x v="1"/>
  </r>
  <r>
    <n v="1"/>
    <x v="1"/>
    <x v="1"/>
    <n v="103816"/>
    <s v="G9"/>
    <s v="STOLAC DAKTILO SA RUKOH."/>
    <n v="10.98"/>
    <s v="KOM"/>
    <n v="1"/>
    <x v="1020"/>
    <n v="878.4"/>
    <n v="0"/>
    <n v="351.36"/>
    <x v="1"/>
  </r>
  <r>
    <n v="1"/>
    <x v="1"/>
    <x v="1"/>
    <n v="103817"/>
    <s v="G9"/>
    <s v="ORMAR LADIČARKA"/>
    <n v="10.98"/>
    <s v="KOM"/>
    <n v="1"/>
    <x v="1021"/>
    <n v="1244.4000000000001"/>
    <n v="0"/>
    <n v="497.76000000000005"/>
    <x v="1"/>
  </r>
  <r>
    <n v="1"/>
    <x v="1"/>
    <x v="1"/>
    <n v="103818"/>
    <s v="G9"/>
    <s v="STOL + NOSAČ TIPKOVNICE"/>
    <n v="10.98"/>
    <s v="KOM"/>
    <n v="1"/>
    <x v="886"/>
    <n v="1342"/>
    <n v="0"/>
    <n v="536.80000000000007"/>
    <x v="1"/>
  </r>
  <r>
    <n v="1"/>
    <x v="1"/>
    <x v="1"/>
    <n v="103819"/>
    <s v="G9"/>
    <s v="STOLICA DRVENA (ŠTOKRL)"/>
    <s v="01.97"/>
    <s v="KOM"/>
    <n v="1"/>
    <x v="536"/>
    <n v="56.51"/>
    <n v="0"/>
    <n v="22.603999999999999"/>
    <x v="1"/>
  </r>
  <r>
    <n v="1"/>
    <x v="1"/>
    <x v="1"/>
    <n v="103820"/>
    <s v="G9"/>
    <s v="ORMARIĆ UZ PIS. STOL 5LAD"/>
    <s v="01.97"/>
    <s v="KOM"/>
    <n v="1"/>
    <x v="1022"/>
    <n v="353.26"/>
    <n v="0"/>
    <n v="141.304"/>
    <x v="1"/>
  </r>
  <r>
    <n v="1"/>
    <x v="1"/>
    <x v="1"/>
    <n v="103821"/>
    <s v="G9"/>
    <s v="STOLIĆ UZ PIS. STOL"/>
    <s v="01.97"/>
    <s v="KOM"/>
    <n v="1"/>
    <x v="883"/>
    <n v="141.30000000000001"/>
    <n v="0"/>
    <n v="56.52000000000001"/>
    <x v="1"/>
  </r>
  <r>
    <n v="1"/>
    <x v="1"/>
    <x v="1"/>
    <n v="103822"/>
    <s v="G9"/>
    <s v="ORMARIĆ UZ PIS. STOL 5LAD"/>
    <s v="01.97"/>
    <s v="KOM"/>
    <n v="1"/>
    <x v="1022"/>
    <n v="353.26"/>
    <n v="0"/>
    <n v="141.304"/>
    <x v="1"/>
  </r>
  <r>
    <n v="1"/>
    <x v="1"/>
    <x v="1"/>
    <n v="103823"/>
    <s v="G9"/>
    <s v="ORMARIĆ UZ PIS. STOL 5LAD"/>
    <s v="01.97"/>
    <s v="KOM"/>
    <n v="1"/>
    <x v="1022"/>
    <n v="353.26"/>
    <n v="0"/>
    <n v="141.304"/>
    <x v="1"/>
  </r>
  <r>
    <n v="1"/>
    <x v="1"/>
    <x v="1"/>
    <n v="103824"/>
    <s v="G9"/>
    <s v="STOL PISAĆI"/>
    <s v="01.97"/>
    <s v="KOM"/>
    <n v="1"/>
    <x v="707"/>
    <n v="616.61"/>
    <n v="0"/>
    <n v="246.64400000000001"/>
    <x v="1"/>
  </r>
  <r>
    <n v="1"/>
    <x v="1"/>
    <x v="1"/>
    <n v="103825"/>
    <s v="G9"/>
    <s v="ORMAR ZA KNJIGE I ARHIVU"/>
    <s v="01.97"/>
    <s v="KOM"/>
    <n v="1"/>
    <x v="509"/>
    <n v="1130.46"/>
    <n v="0"/>
    <n v="452.18400000000003"/>
    <x v="1"/>
  </r>
  <r>
    <n v="1"/>
    <x v="1"/>
    <x v="1"/>
    <n v="103826"/>
    <s v="G9"/>
    <s v="ORMAR ZA KNJIGE I ARHIVU"/>
    <s v="01.97"/>
    <s v="KOM"/>
    <n v="1"/>
    <x v="509"/>
    <n v="1130.46"/>
    <n v="0"/>
    <n v="452.18400000000003"/>
    <x v="1"/>
  </r>
  <r>
    <n v="1"/>
    <x v="1"/>
    <x v="1"/>
    <n v="103827"/>
    <s v="G9"/>
    <s v="ORMAR ZA KNJIGE I ARHIVU"/>
    <s v="01.97"/>
    <s v="KOM"/>
    <n v="1"/>
    <x v="509"/>
    <n v="1130.46"/>
    <n v="0"/>
    <n v="452.18400000000003"/>
    <x v="1"/>
  </r>
  <r>
    <n v="1"/>
    <x v="1"/>
    <x v="1"/>
    <n v="103828"/>
    <s v="G9"/>
    <s v="ORMAR ZA KNJIGE I ARHIVU"/>
    <s v="01.97"/>
    <s v="KOM"/>
    <n v="1"/>
    <x v="509"/>
    <n v="1130.46"/>
    <n v="0"/>
    <n v="452.18400000000003"/>
    <x v="1"/>
  </r>
  <r>
    <n v="1"/>
    <x v="1"/>
    <x v="1"/>
    <n v="103832"/>
    <s v="G9"/>
    <s v="VJEŠALICA"/>
    <n v="11.07"/>
    <s v="KOM"/>
    <n v="1"/>
    <x v="1023"/>
    <n v="300.86"/>
    <n v="0"/>
    <n v="120.34400000000001"/>
    <x v="1"/>
  </r>
  <r>
    <n v="1"/>
    <x v="1"/>
    <x v="1"/>
    <n v="103833"/>
    <s v="G9"/>
    <s v="POKRETNA KAZETA"/>
    <n v="11.07"/>
    <s v="KOM"/>
    <n v="1"/>
    <x v="1024"/>
    <n v="896.46"/>
    <n v="0"/>
    <n v="358.58400000000006"/>
    <x v="1"/>
  </r>
  <r>
    <n v="1"/>
    <x v="1"/>
    <x v="1"/>
    <n v="103834"/>
    <s v="G9"/>
    <s v="POKRETNA KAZETA"/>
    <n v="11.07"/>
    <s v="KOM"/>
    <n v="1"/>
    <x v="1024"/>
    <n v="896.46"/>
    <n v="0"/>
    <n v="358.58400000000006"/>
    <x v="1"/>
  </r>
  <r>
    <n v="1"/>
    <x v="1"/>
    <x v="1"/>
    <n v="103835"/>
    <s v="G9"/>
    <s v="STOL RADNI 160x80xH72cm"/>
    <n v="11.07"/>
    <s v="KOM"/>
    <n v="1"/>
    <x v="1025"/>
    <n v="1024.21"/>
    <n v="0"/>
    <n v="409.68400000000003"/>
    <x v="1"/>
  </r>
  <r>
    <n v="1"/>
    <x v="1"/>
    <x v="1"/>
    <n v="103836"/>
    <s v="G9"/>
    <s v="STOL RADNI 160x80xH72cm"/>
    <n v="11.07"/>
    <s v="KOM"/>
    <n v="1"/>
    <x v="1025"/>
    <n v="1024.21"/>
    <n v="0"/>
    <n v="409.68400000000003"/>
    <x v="1"/>
  </r>
  <r>
    <n v="1"/>
    <x v="1"/>
    <x v="1"/>
    <n v="103837"/>
    <s v="G9"/>
    <s v="POKRETNA KAZETA"/>
    <n v="11.07"/>
    <s v="KOM"/>
    <n v="1"/>
    <x v="1024"/>
    <n v="896.46"/>
    <n v="0"/>
    <n v="358.58400000000006"/>
    <x v="1"/>
  </r>
  <r>
    <n v="1"/>
    <x v="1"/>
    <x v="1"/>
    <n v="103838"/>
    <s v="G9"/>
    <s v="STOLAC UREDSKI CRNI"/>
    <n v="11.07"/>
    <s v="KOM"/>
    <n v="1"/>
    <x v="1026"/>
    <n v="2078.4899999999998"/>
    <n v="0"/>
    <n v="831.39599999999996"/>
    <x v="1"/>
  </r>
  <r>
    <n v="1"/>
    <x v="1"/>
    <x v="1"/>
    <n v="103839"/>
    <s v="G9"/>
    <s v="STOLAC UREDSKI CRNI"/>
    <n v="11.07"/>
    <s v="KOM"/>
    <n v="1"/>
    <x v="1026"/>
    <n v="2078.4899999999998"/>
    <n v="0"/>
    <n v="831.39599999999996"/>
    <x v="1"/>
  </r>
  <r>
    <n v="1"/>
    <x v="1"/>
    <x v="1"/>
    <n v="103840"/>
    <s v="G9"/>
    <s v="ORMAR NISKI S DRV.VRATIMA"/>
    <n v="11.07"/>
    <s v="KOM"/>
    <n v="1"/>
    <x v="1027"/>
    <n v="1012.4"/>
    <n v="0"/>
    <n v="404.96000000000004"/>
    <x v="1"/>
  </r>
  <r>
    <n v="1"/>
    <x v="1"/>
    <x v="1"/>
    <n v="103841"/>
    <s v="G9"/>
    <s v="ORMAR VISOKI S DRV.I STAK"/>
    <n v="11.07"/>
    <s v="KOM"/>
    <n v="1"/>
    <x v="1028"/>
    <n v="2360.85"/>
    <n v="0"/>
    <n v="944.34"/>
    <x v="1"/>
  </r>
  <r>
    <n v="1"/>
    <x v="1"/>
    <x v="1"/>
    <n v="103842"/>
    <s v="G9"/>
    <s v="ORMAR VISOKI S DRV.VRATIM"/>
    <n v="11.07"/>
    <s v="KOM"/>
    <n v="1"/>
    <x v="1029"/>
    <n v="1965.76"/>
    <n v="0"/>
    <n v="786.30400000000009"/>
    <x v="1"/>
  </r>
  <r>
    <n v="1"/>
    <x v="1"/>
    <x v="1"/>
    <n v="103843"/>
    <s v="G9"/>
    <s v="ORMAR VISOKI S DRV.VRATIM"/>
    <n v="11.07"/>
    <s v="KOM"/>
    <n v="1"/>
    <x v="1029"/>
    <n v="1965.76"/>
    <n v="0"/>
    <n v="786.30400000000009"/>
    <x v="1"/>
  </r>
  <r>
    <n v="1"/>
    <x v="1"/>
    <x v="1"/>
    <n v="103844"/>
    <s v="G9"/>
    <s v="STOLAC UREDSKI CRNI"/>
    <n v="11.07"/>
    <s v="KOM"/>
    <n v="1"/>
    <x v="1026"/>
    <n v="2078.4899999999998"/>
    <n v="0"/>
    <n v="831.39599999999996"/>
    <x v="1"/>
  </r>
  <r>
    <n v="1"/>
    <x v="1"/>
    <x v="1"/>
    <n v="103847"/>
    <s v="G9"/>
    <s v="REGAL/POLICA"/>
    <s v="02.08"/>
    <s v="KOM"/>
    <n v="1"/>
    <x v="237"/>
    <n v="249"/>
    <n v="0"/>
    <n v="99.600000000000009"/>
    <x v="1"/>
  </r>
  <r>
    <n v="1"/>
    <x v="1"/>
    <x v="1"/>
    <n v="103848"/>
    <s v="G9"/>
    <s v="STOLAC UREDSKI SIVI"/>
    <s v="04.06"/>
    <s v="KOM"/>
    <n v="1"/>
    <x v="1030"/>
    <n v="715.9"/>
    <n v="0"/>
    <n v="286.36"/>
    <x v="1"/>
  </r>
  <r>
    <n v="1"/>
    <x v="1"/>
    <x v="1"/>
    <n v="103849"/>
    <s v="G9"/>
    <s v="POKRETNA KAZETA"/>
    <s v="04.06"/>
    <s v="KOM"/>
    <n v="1"/>
    <x v="1024"/>
    <n v="896.46"/>
    <n v="0"/>
    <n v="358.58400000000006"/>
    <x v="1"/>
  </r>
  <r>
    <n v="1"/>
    <x v="1"/>
    <x v="1"/>
    <n v="103850"/>
    <s v="G9"/>
    <s v="STOL RADNI 180x80"/>
    <s v="04.06"/>
    <s v="KOM"/>
    <n v="1"/>
    <x v="1031"/>
    <n v="878.2"/>
    <n v="0"/>
    <n v="351.28000000000003"/>
    <x v="1"/>
  </r>
  <r>
    <n v="1"/>
    <x v="1"/>
    <x v="1"/>
    <n v="103851"/>
    <s v="G9"/>
    <s v="FOTELJA KOŽNA CRNA"/>
    <s v="07.00"/>
    <s v="KOM"/>
    <n v="1"/>
    <x v="572"/>
    <n v="1854.52"/>
    <n v="0"/>
    <n v="741.80799999999999"/>
    <x v="1"/>
  </r>
  <r>
    <n v="1"/>
    <x v="1"/>
    <x v="1"/>
    <n v="103853"/>
    <s v="G9"/>
    <s v="STOLAC DELTA"/>
    <n v="11.98"/>
    <s v="KOM"/>
    <n v="1"/>
    <x v="1032"/>
    <n v="311.10000000000002"/>
    <n v="0"/>
    <n v="124.44000000000001"/>
    <x v="1"/>
  </r>
  <r>
    <n v="1"/>
    <x v="1"/>
    <x v="1"/>
    <n v="103854"/>
    <s v="G9"/>
    <s v="STOLAC DRVENI S NASLONOM"/>
    <s v="01.97"/>
    <s v="KOM"/>
    <n v="1"/>
    <x v="510"/>
    <n v="226.25"/>
    <n v="0"/>
    <n v="90.5"/>
    <x v="1"/>
  </r>
  <r>
    <n v="1"/>
    <x v="1"/>
    <x v="1"/>
    <n v="103855"/>
    <s v="G9"/>
    <s v="ORMARIĆ UZ PIS. STOL 5LAD"/>
    <s v="01.97"/>
    <s v="KOM"/>
    <n v="1"/>
    <x v="1022"/>
    <n v="353.26"/>
    <n v="0"/>
    <n v="141.304"/>
    <x v="1"/>
  </r>
  <r>
    <n v="1"/>
    <x v="1"/>
    <x v="1"/>
    <n v="103856"/>
    <s v="G9"/>
    <s v="STOL PISAĆI ORAH PT323"/>
    <s v="01.97"/>
    <s v="KOM"/>
    <n v="1"/>
    <x v="1033"/>
    <n v="3368.5"/>
    <n v="0"/>
    <n v="1347.4"/>
    <x v="1"/>
  </r>
  <r>
    <n v="1"/>
    <x v="1"/>
    <x v="1"/>
    <n v="103857"/>
    <s v="G9"/>
    <s v="STOL KONFERENC. ORAH"/>
    <s v="01.97"/>
    <s v="KOM"/>
    <n v="1"/>
    <x v="1034"/>
    <n v="1050.46"/>
    <n v="0"/>
    <n v="420.18400000000003"/>
    <x v="1"/>
  </r>
  <r>
    <n v="1"/>
    <x v="1"/>
    <x v="1"/>
    <n v="103858"/>
    <s v="G9"/>
    <s v="ORMAR ORAH CROM PT-260"/>
    <s v="01.97"/>
    <s v="KOM"/>
    <n v="1"/>
    <x v="1035"/>
    <n v="1703.17"/>
    <n v="0"/>
    <n v="681.26800000000003"/>
    <x v="1"/>
  </r>
  <r>
    <n v="1"/>
    <x v="1"/>
    <x v="1"/>
    <n v="103859"/>
    <s v="G9"/>
    <s v="ORMAR ORAH CROM PT-260"/>
    <s v="01.97"/>
    <s v="KOM"/>
    <n v="1"/>
    <x v="1035"/>
    <n v="1703.17"/>
    <n v="0"/>
    <n v="681.26800000000003"/>
    <x v="1"/>
  </r>
  <r>
    <n v="1"/>
    <x v="1"/>
    <x v="1"/>
    <n v="103860"/>
    <s v="G9"/>
    <s v="VITRINA STAKLO ORAH PT259"/>
    <s v="01.97"/>
    <s v="KOM"/>
    <n v="1"/>
    <x v="1036"/>
    <n v="1942.87"/>
    <n v="0"/>
    <n v="777.14800000000002"/>
    <x v="1"/>
  </r>
  <r>
    <n v="1"/>
    <x v="1"/>
    <x v="1"/>
    <n v="103861"/>
    <s v="G9"/>
    <s v="ORMAR GARDEROBNI PT-261"/>
    <s v="01.97"/>
    <s v="KOM"/>
    <n v="1"/>
    <x v="1037"/>
    <n v="1498.54"/>
    <n v="0"/>
    <n v="599.41600000000005"/>
    <x v="1"/>
  </r>
  <r>
    <n v="1"/>
    <x v="1"/>
    <x v="1"/>
    <n v="103862"/>
    <s v="G9"/>
    <s v="ORMARIĆ UZ PIS. STOL 5LAD"/>
    <s v="01.97"/>
    <s v="KOM"/>
    <n v="1"/>
    <x v="1022"/>
    <n v="353.26"/>
    <n v="0"/>
    <n v="141.304"/>
    <x v="1"/>
  </r>
  <r>
    <n v="1"/>
    <x v="1"/>
    <x v="1"/>
    <n v="103868"/>
    <s v="G9"/>
    <s v="FOTELJA KONFERENCIJSKA"/>
    <s v="02.01"/>
    <s v="KOM"/>
    <n v="1"/>
    <x v="1038"/>
    <n v="1769"/>
    <n v="0"/>
    <n v="707.6"/>
    <x v="1"/>
  </r>
  <r>
    <n v="1"/>
    <x v="1"/>
    <x v="1"/>
    <n v="103869"/>
    <s v="G9"/>
    <s v="FOTELJA KONFERENCIJSKA"/>
    <s v="02.01"/>
    <s v="KOM"/>
    <n v="1"/>
    <x v="1038"/>
    <n v="1769"/>
    <n v="0"/>
    <n v="707.6"/>
    <x v="1"/>
  </r>
  <r>
    <n v="1"/>
    <x v="1"/>
    <x v="1"/>
    <n v="103870"/>
    <s v="G9"/>
    <s v="FOTELJA KOŽNA"/>
    <s v="02.01"/>
    <s v="KOM"/>
    <n v="1"/>
    <x v="1039"/>
    <n v="3172"/>
    <n v="0"/>
    <n v="1268.8000000000002"/>
    <x v="1"/>
  </r>
  <r>
    <n v="1"/>
    <x v="1"/>
    <x v="1"/>
    <n v="103871"/>
    <s v="G9"/>
    <s v="LADIČAR S 4 LADICE"/>
    <s v="02.01"/>
    <s v="KOM"/>
    <n v="1"/>
    <x v="1040"/>
    <n v="2098.4"/>
    <n v="0"/>
    <n v="839.36000000000013"/>
    <x v="1"/>
  </r>
  <r>
    <n v="1"/>
    <x v="1"/>
    <x v="1"/>
    <n v="103872"/>
    <s v="G9"/>
    <s v="STOL DAKTILO"/>
    <s v="02.01"/>
    <s v="KOM"/>
    <n v="1"/>
    <x v="1041"/>
    <n v="1671.4"/>
    <n v="0"/>
    <n v="668.56000000000006"/>
    <x v="1"/>
  </r>
  <r>
    <n v="1"/>
    <x v="1"/>
    <x v="1"/>
    <n v="103873"/>
    <s v="G9"/>
    <s v="STOL DAKTILO+IZVLAČ.LADIC"/>
    <s v="02.01"/>
    <s v="KOM"/>
    <n v="1"/>
    <x v="1042"/>
    <n v="2244.8000000000002"/>
    <n v="0"/>
    <n v="897.92000000000007"/>
    <x v="1"/>
  </r>
  <r>
    <n v="1"/>
    <x v="1"/>
    <x v="1"/>
    <n v="103874"/>
    <s v="G9"/>
    <s v="STOL 200x100x75"/>
    <s v="02.01"/>
    <s v="KOM"/>
    <n v="1"/>
    <x v="1043"/>
    <n v="3599"/>
    <n v="0"/>
    <n v="1439.6000000000001"/>
    <x v="1"/>
  </r>
  <r>
    <n v="1"/>
    <x v="1"/>
    <x v="1"/>
    <n v="103875"/>
    <s v="G9"/>
    <s v="STOLICE DRVENE ŠTOKRLI"/>
    <s v="01.97"/>
    <s v="KOM"/>
    <n v="1"/>
    <x v="538"/>
    <n v="56.53"/>
    <n v="0"/>
    <n v="22.612000000000002"/>
    <x v="1"/>
  </r>
  <r>
    <n v="1"/>
    <x v="1"/>
    <x v="1"/>
    <n v="103876"/>
    <s v="G9"/>
    <s v="STOLICE DRVENE ŠTOKRLI"/>
    <s v="01.97"/>
    <s v="KOM"/>
    <n v="1"/>
    <x v="538"/>
    <n v="56.53"/>
    <n v="0"/>
    <n v="22.612000000000002"/>
    <x v="1"/>
  </r>
  <r>
    <n v="1"/>
    <x v="1"/>
    <x v="1"/>
    <n v="103877"/>
    <s v="G9"/>
    <s v="VJEŠALICA DRVENA"/>
    <s v="01.97"/>
    <s v="KOM"/>
    <n v="1"/>
    <x v="531"/>
    <n v="56.57"/>
    <n v="0"/>
    <n v="22.628"/>
    <x v="1"/>
  </r>
  <r>
    <n v="1"/>
    <x v="1"/>
    <x v="1"/>
    <n v="103878"/>
    <s v="G9"/>
    <s v="VITRINA USTAKLJENA"/>
    <s v="01.97"/>
    <s v="KOM"/>
    <n v="1"/>
    <x v="1044"/>
    <n v="847.79"/>
    <n v="0"/>
    <n v="339.11599999999999"/>
    <x v="1"/>
  </r>
  <r>
    <n v="1"/>
    <x v="1"/>
    <x v="1"/>
    <n v="103879"/>
    <s v="G9"/>
    <s v="VITRINA USTAKLJENA"/>
    <s v="01.97"/>
    <s v="KOM"/>
    <n v="1"/>
    <x v="1044"/>
    <n v="847.79"/>
    <n v="0"/>
    <n v="339.11599999999999"/>
    <x v="1"/>
  </r>
  <r>
    <n v="1"/>
    <x v="1"/>
    <x v="1"/>
    <n v="103880"/>
    <s v="G9"/>
    <s v="VITRINA USTAKLJENA"/>
    <s v="01.97"/>
    <s v="KOM"/>
    <n v="1"/>
    <x v="1044"/>
    <n v="847.79"/>
    <n v="0"/>
    <n v="339.11599999999999"/>
    <x v="1"/>
  </r>
  <r>
    <n v="1"/>
    <x v="1"/>
    <x v="1"/>
    <n v="103881"/>
    <s v="G9"/>
    <s v="VITRINA USTAKLJENA"/>
    <s v="01.97"/>
    <s v="KOM"/>
    <n v="1"/>
    <x v="1044"/>
    <n v="847.79"/>
    <n v="0"/>
    <n v="339.11599999999999"/>
    <x v="1"/>
  </r>
  <r>
    <n v="1"/>
    <x v="1"/>
    <x v="1"/>
    <n v="103882"/>
    <s v="G9"/>
    <s v="VITRINA USTAKLJENA"/>
    <s v="01.97"/>
    <s v="KOM"/>
    <n v="1"/>
    <x v="1044"/>
    <n v="847.79"/>
    <n v="0"/>
    <n v="339.11599999999999"/>
    <x v="1"/>
  </r>
  <r>
    <n v="1"/>
    <x v="1"/>
    <x v="1"/>
    <n v="103883"/>
    <s v="G9"/>
    <s v="VJEŠALICA"/>
    <n v="11.1"/>
    <s v="KOM"/>
    <n v="1"/>
    <x v="1045"/>
    <n v="491.96"/>
    <n v="155.03"/>
    <n v="258.79599999999999"/>
    <x v="1"/>
  </r>
  <r>
    <n v="1"/>
    <x v="1"/>
    <x v="1"/>
    <n v="103884"/>
    <s v="G9"/>
    <s v="LADIČAR POKRETNI 3L"/>
    <n v="11"/>
    <s v="KOM"/>
    <n v="1"/>
    <x v="1046"/>
    <n v="1681.16"/>
    <n v="0"/>
    <n v="672.46400000000006"/>
    <x v="1"/>
  </r>
  <r>
    <n v="1"/>
    <x v="1"/>
    <x v="1"/>
    <n v="103886"/>
    <s v="G9"/>
    <s v="STOLAC KOŽNI"/>
    <n v="11"/>
    <s v="KOM"/>
    <n v="1"/>
    <x v="1047"/>
    <n v="1708"/>
    <n v="0"/>
    <n v="683.2"/>
    <x v="1"/>
  </r>
  <r>
    <n v="1"/>
    <x v="1"/>
    <x v="1"/>
    <n v="103887"/>
    <s v="G9"/>
    <s v="STOLAC KOŽNI"/>
    <n v="11"/>
    <s v="KOM"/>
    <n v="1"/>
    <x v="1047"/>
    <n v="1708"/>
    <n v="0"/>
    <n v="683.2"/>
    <x v="1"/>
  </r>
  <r>
    <n v="1"/>
    <x v="1"/>
    <x v="1"/>
    <n v="103888"/>
    <s v="G9"/>
    <s v="FOTELJA KOŽNA SA RUKON."/>
    <n v="11"/>
    <s v="KOM"/>
    <n v="1"/>
    <x v="1048"/>
    <n v="2928"/>
    <n v="0"/>
    <n v="1171.2"/>
    <x v="1"/>
  </r>
  <r>
    <n v="1"/>
    <x v="1"/>
    <x v="1"/>
    <n v="103889"/>
    <s v="G9"/>
    <s v="ORMAR STAKLENI + PLOČE UK"/>
    <n v="11"/>
    <s v="KOM"/>
    <n v="1"/>
    <x v="1049"/>
    <n v="2196"/>
    <n v="0"/>
    <n v="878.40000000000009"/>
    <x v="1"/>
  </r>
  <r>
    <n v="1"/>
    <x v="1"/>
    <x v="1"/>
    <n v="103890"/>
    <s v="G9"/>
    <s v="ORMAR 282/45"/>
    <n v="11"/>
    <s v="KOM"/>
    <n v="1"/>
    <x v="1050"/>
    <n v="10004"/>
    <n v="0"/>
    <n v="4001.6000000000004"/>
    <x v="1"/>
  </r>
  <r>
    <n v="1"/>
    <x v="1"/>
    <x v="1"/>
    <n v="103891"/>
    <s v="G9"/>
    <s v="ORMAR JEDNOSTRANI"/>
    <n v="11"/>
    <s v="KOM"/>
    <n v="1"/>
    <x v="1051"/>
    <n v="3477"/>
    <n v="0"/>
    <n v="1390.8000000000002"/>
    <x v="1"/>
  </r>
  <r>
    <n v="1"/>
    <x v="1"/>
    <x v="1"/>
    <n v="103892"/>
    <s v="G9"/>
    <s v="POKRETNA KAZETA"/>
    <s v="01.08"/>
    <s v="KOM"/>
    <n v="1"/>
    <x v="1024"/>
    <n v="896.46"/>
    <n v="0"/>
    <n v="358.58400000000006"/>
    <x v="1"/>
  </r>
  <r>
    <n v="1"/>
    <x v="1"/>
    <x v="1"/>
    <n v="103893"/>
    <s v="G9"/>
    <s v="STOL DAKTILO S IZVLAČ.PLO"/>
    <n v="11"/>
    <s v="KOM"/>
    <n v="1"/>
    <x v="1052"/>
    <n v="2610.8000000000002"/>
    <n v="0"/>
    <n v="1044.3200000000002"/>
    <x v="1"/>
  </r>
  <r>
    <n v="1"/>
    <x v="1"/>
    <x v="1"/>
    <n v="103894"/>
    <s v="G9"/>
    <s v="STOL 200x95"/>
    <n v="11"/>
    <s v="KOM"/>
    <n v="1"/>
    <x v="1043"/>
    <n v="3599"/>
    <n v="0"/>
    <n v="1439.6000000000001"/>
    <x v="1"/>
  </r>
  <r>
    <n v="1"/>
    <x v="1"/>
    <x v="1"/>
    <n v="103898"/>
    <s v="G9"/>
    <s v="FOTELJA RADNA SAVA"/>
    <s v="01.97"/>
    <s v="KOM"/>
    <n v="1"/>
    <x v="1053"/>
    <n v="623.86"/>
    <n v="0"/>
    <n v="249.54400000000001"/>
    <x v="1"/>
  </r>
  <r>
    <n v="1"/>
    <x v="1"/>
    <x v="1"/>
    <n v="103899"/>
    <s v="G9"/>
    <s v="STOLICE DRVENE ŠTOKRLI"/>
    <s v="01.97"/>
    <s v="KOM"/>
    <n v="1"/>
    <x v="881"/>
    <n v="226.07"/>
    <n v="0"/>
    <n v="90.427999999999997"/>
    <x v="1"/>
  </r>
  <r>
    <n v="1"/>
    <x v="1"/>
    <x v="1"/>
    <n v="103900"/>
    <s v="G9"/>
    <s v="STOLAC KOŽNI"/>
    <n v="11"/>
    <s v="KOM"/>
    <n v="1"/>
    <x v="1047"/>
    <n v="1708"/>
    <n v="0"/>
    <n v="683.2"/>
    <x v="1"/>
  </r>
  <r>
    <n v="1"/>
    <x v="1"/>
    <x v="1"/>
    <n v="103901"/>
    <s v="G9"/>
    <s v="STOLAC KOŽNI"/>
    <n v="11"/>
    <s v="KOM"/>
    <n v="1"/>
    <x v="1047"/>
    <n v="1708"/>
    <n v="0"/>
    <n v="683.2"/>
    <x v="1"/>
  </r>
  <r>
    <n v="1"/>
    <x v="1"/>
    <x v="1"/>
    <n v="103902"/>
    <s v="G9"/>
    <s v="FOTELJA UREDSKA SIVA"/>
    <n v="10.01"/>
    <s v="KOM"/>
    <n v="1"/>
    <x v="1054"/>
    <n v="1123.25"/>
    <n v="0"/>
    <n v="449.3"/>
    <x v="1"/>
  </r>
  <r>
    <n v="1"/>
    <x v="1"/>
    <x v="1"/>
    <n v="103903"/>
    <s v="G9"/>
    <s v="STOL PRIMO 1400x650x740"/>
    <s v="01.97"/>
    <s v="KOM"/>
    <n v="1"/>
    <x v="1055"/>
    <n v="1022.76"/>
    <n v="0"/>
    <n v="409.10400000000004"/>
    <x v="1"/>
  </r>
  <r>
    <n v="1"/>
    <x v="1"/>
    <x v="1"/>
    <n v="103904"/>
    <s v="G9"/>
    <s v="LADIČAR 3L POKRETNI"/>
    <n v="11"/>
    <s v="KOM"/>
    <n v="1"/>
    <x v="1046"/>
    <n v="1681.16"/>
    <n v="0"/>
    <n v="672.46400000000006"/>
    <x v="1"/>
  </r>
  <r>
    <n v="1"/>
    <x v="1"/>
    <x v="1"/>
    <n v="103905"/>
    <s v="G9"/>
    <s v="STOL DAKTILO+IZVL.POLICA"/>
    <n v="11"/>
    <s v="KOM"/>
    <n v="1"/>
    <x v="1056"/>
    <n v="2635.2"/>
    <n v="0"/>
    <n v="1054.08"/>
    <x v="1"/>
  </r>
  <r>
    <n v="1"/>
    <x v="1"/>
    <x v="1"/>
    <n v="103906"/>
    <s v="G9"/>
    <s v="LADIČAR 3L POKRETNI"/>
    <n v="11"/>
    <s v="KOM"/>
    <n v="1"/>
    <x v="1046"/>
    <n v="1681.16"/>
    <n v="0"/>
    <n v="672.46400000000006"/>
    <x v="1"/>
  </r>
  <r>
    <n v="1"/>
    <x v="1"/>
    <x v="1"/>
    <n v="103907"/>
    <s v="G9"/>
    <s v="STOL 200x95"/>
    <n v="11"/>
    <s v="KOM"/>
    <n v="1"/>
    <x v="1043"/>
    <n v="3599"/>
    <n v="0"/>
    <n v="1439.6000000000001"/>
    <x v="1"/>
  </r>
  <r>
    <n v="1"/>
    <x v="1"/>
    <x v="1"/>
    <n v="103908"/>
    <s v="G9"/>
    <s v="ORMAR 60/45/204"/>
    <n v="11"/>
    <s v="KOM"/>
    <n v="1"/>
    <x v="1057"/>
    <n v="2061.8000000000002"/>
    <n v="0"/>
    <n v="824.72000000000014"/>
    <x v="1"/>
  </r>
  <r>
    <n v="1"/>
    <x v="1"/>
    <x v="1"/>
    <n v="103909"/>
    <s v="G9"/>
    <s v="ORMAR 191/45/206"/>
    <n v="11"/>
    <s v="KOM"/>
    <n v="1"/>
    <x v="1058"/>
    <n v="7790.92"/>
    <n v="0"/>
    <n v="3116.3680000000004"/>
    <x v="1"/>
  </r>
  <r>
    <n v="1"/>
    <x v="1"/>
    <x v="1"/>
    <n v="103910"/>
    <s v="G9"/>
    <s v="ORMAR 159/45/206"/>
    <n v="11"/>
    <s v="KOM"/>
    <n v="1"/>
    <x v="1059"/>
    <n v="6856.4"/>
    <n v="0"/>
    <n v="2742.56"/>
    <x v="1"/>
  </r>
  <r>
    <n v="1"/>
    <x v="1"/>
    <x v="1"/>
    <n v="103911"/>
    <s v="G9"/>
    <s v="ELEM.KUHINJ.DOLJNI+SUDOP E"/>
    <n v="11"/>
    <s v="KOM"/>
    <n v="1"/>
    <x v="1060"/>
    <n v="5969.46"/>
    <n v="0"/>
    <n v="2387.7840000000001"/>
    <x v="1"/>
  </r>
  <r>
    <n v="1"/>
    <x v="1"/>
    <x v="1"/>
    <n v="103912"/>
    <s v="G9"/>
    <s v="ELEM.KUHINJ.GORNJI"/>
    <n v="11"/>
    <s v="KOM"/>
    <n v="1"/>
    <x v="1061"/>
    <n v="2840.16"/>
    <n v="0"/>
    <n v="1136.0640000000001"/>
    <x v="1"/>
  </r>
  <r>
    <n v="1"/>
    <x v="1"/>
    <x v="1"/>
    <n v="103917"/>
    <s v="G9"/>
    <s v="PLOČA MAGN.BIJELA 200X100"/>
    <s v="09.03"/>
    <s v="KOM"/>
    <n v="1"/>
    <x v="1062"/>
    <n v="1912.35"/>
    <n v="0"/>
    <n v="764.94"/>
    <x v="1"/>
  </r>
  <r>
    <n v="1"/>
    <x v="1"/>
    <x v="1"/>
    <n v="103918"/>
    <s v="G9"/>
    <s v="POLICA IZVLAČNA"/>
    <s v="09.99"/>
    <s v="KOM"/>
    <n v="1"/>
    <x v="1063"/>
    <n v="483.13"/>
    <n v="0"/>
    <n v="193.25200000000001"/>
    <x v="1"/>
  </r>
  <r>
    <n v="1"/>
    <x v="1"/>
    <x v="1"/>
    <n v="103919"/>
    <s v="G9"/>
    <s v="PRODUŽETAK ZA STOL"/>
    <s v="09.99"/>
    <s v="KOM"/>
    <n v="1"/>
    <x v="1064"/>
    <n v="1145.54"/>
    <n v="0"/>
    <n v="458.21600000000001"/>
    <x v="1"/>
  </r>
  <r>
    <n v="1"/>
    <x v="1"/>
    <x v="1"/>
    <n v="103920"/>
    <s v="G9"/>
    <s v="FOTELJA KOŽNA CRNA"/>
    <s v="09.99"/>
    <s v="KOM"/>
    <n v="1"/>
    <x v="1065"/>
    <n v="1947.9"/>
    <n v="0"/>
    <n v="779.16000000000008"/>
    <x v="1"/>
  </r>
  <r>
    <n v="1"/>
    <x v="1"/>
    <x v="1"/>
    <n v="103921"/>
    <s v="G9"/>
    <s v="FOTELJA KOŽNA CRNA"/>
    <s v="09.99"/>
    <s v="KOM"/>
    <n v="1"/>
    <x v="1065"/>
    <n v="1947.9"/>
    <n v="0"/>
    <n v="779.16000000000008"/>
    <x v="1"/>
  </r>
  <r>
    <n v="1"/>
    <x v="1"/>
    <x v="1"/>
    <n v="103922"/>
    <s v="G9"/>
    <s v="FOTELJA KOŽNA S DRV.RUKOH"/>
    <s v="09.99"/>
    <s v="KOM"/>
    <n v="1"/>
    <x v="1066"/>
    <n v="3435.7"/>
    <n v="0"/>
    <n v="1374.28"/>
    <x v="1"/>
  </r>
  <r>
    <n v="1"/>
    <x v="1"/>
    <x v="1"/>
    <n v="103923"/>
    <s v="G9"/>
    <s v="ORMAR SA 10 LADICA"/>
    <n v="10.01"/>
    <s v="KOM"/>
    <n v="1"/>
    <x v="1067"/>
    <n v="12856.12"/>
    <n v="0"/>
    <n v="5142.4480000000003"/>
    <x v="1"/>
  </r>
  <r>
    <n v="1"/>
    <x v="1"/>
    <x v="1"/>
    <n v="103924"/>
    <s v="G9"/>
    <s v="ORMAR ON5 ZA NACRT. METAL"/>
    <s v="01.97"/>
    <s v="KOM"/>
    <n v="1"/>
    <x v="1068"/>
    <n v="2696.09"/>
    <n v="0"/>
    <n v="1078.4360000000001"/>
    <x v="1"/>
  </r>
  <r>
    <n v="1"/>
    <x v="1"/>
    <x v="1"/>
    <n v="103925"/>
    <s v="G9"/>
    <s v="ORMAR TOP PLAN"/>
    <s v="02.98"/>
    <s v="KOM"/>
    <n v="1"/>
    <x v="1069"/>
    <n v="6028.78"/>
    <n v="0"/>
    <n v="2411.5120000000002"/>
    <x v="1"/>
  </r>
  <r>
    <n v="1"/>
    <x v="1"/>
    <x v="1"/>
    <n v="103926"/>
    <s v="G9"/>
    <s v="ORMAR 120x210"/>
    <s v="09.99"/>
    <s v="KOM"/>
    <n v="1"/>
    <x v="1070"/>
    <n v="13420"/>
    <n v="0"/>
    <n v="5368"/>
    <x v="1"/>
  </r>
  <r>
    <n v="1"/>
    <x v="1"/>
    <x v="1"/>
    <n v="103927"/>
    <s v="G9"/>
    <s v="ORMAR SA DRVENIM VRATIMA"/>
    <s v="09.99"/>
    <s v="KOM"/>
    <n v="1"/>
    <x v="1071"/>
    <n v="1726.23"/>
    <n v="0"/>
    <n v="690.49200000000008"/>
    <x v="1"/>
  </r>
  <r>
    <n v="1"/>
    <x v="1"/>
    <x v="1"/>
    <n v="103928"/>
    <s v="G9"/>
    <s v="ORMAR SA DRVENIM VRATIMA"/>
    <s v="09.99"/>
    <s v="KOM"/>
    <n v="1"/>
    <x v="1071"/>
    <n v="1726.23"/>
    <n v="0"/>
    <n v="690.49200000000008"/>
    <x v="1"/>
  </r>
  <r>
    <n v="1"/>
    <x v="1"/>
    <x v="1"/>
    <n v="103929"/>
    <s v="G9"/>
    <s v="ORMAR SA DRVENIM VRATIMA"/>
    <s v="09.99"/>
    <s v="KOM"/>
    <n v="1"/>
    <x v="1072"/>
    <n v="1726.22"/>
    <n v="0"/>
    <n v="690.48800000000006"/>
    <x v="1"/>
  </r>
  <r>
    <n v="1"/>
    <x v="1"/>
    <x v="1"/>
    <n v="103930"/>
    <s v="G9"/>
    <s v="ORMAR DRVENA VRATA JEDNOK"/>
    <s v="09.99"/>
    <s v="KOM"/>
    <n v="1"/>
    <x v="1073"/>
    <n v="2601.27"/>
    <n v="0"/>
    <n v="1040.508"/>
    <x v="1"/>
  </r>
  <r>
    <n v="1"/>
    <x v="1"/>
    <x v="1"/>
    <n v="103931"/>
    <s v="G9"/>
    <s v="ORMAR DRVEN.VRATA JEDNOK."/>
    <s v="09.99"/>
    <s v="KOM"/>
    <n v="1"/>
    <x v="1074"/>
    <n v="1670.54"/>
    <n v="0"/>
    <n v="668.21600000000001"/>
    <x v="1"/>
  </r>
  <r>
    <n v="1"/>
    <x v="1"/>
    <x v="1"/>
    <n v="103932"/>
    <s v="G9"/>
    <s v="ORMAR STAKL.VRATA JEDNOK."/>
    <s v="09.99"/>
    <s v="KOM"/>
    <n v="1"/>
    <x v="1075"/>
    <n v="1805.78"/>
    <n v="0"/>
    <n v="722.31200000000001"/>
    <x v="1"/>
  </r>
  <r>
    <n v="1"/>
    <x v="1"/>
    <x v="1"/>
    <n v="103933"/>
    <s v="G9"/>
    <s v="ORMAR STAKL.VRATA DVOKRI."/>
    <s v="09.99"/>
    <s v="KOM"/>
    <n v="1"/>
    <x v="1076"/>
    <n v="3078.58"/>
    <n v="0"/>
    <n v="1231.432"/>
    <x v="1"/>
  </r>
  <r>
    <n v="1"/>
    <x v="1"/>
    <x v="1"/>
    <n v="103934"/>
    <s v="G9"/>
    <s v="ORMAR DRVEN.VRATA DVOKRI."/>
    <s v="09.99"/>
    <s v="KOM"/>
    <n v="1"/>
    <x v="1077"/>
    <n v="2776.29"/>
    <n v="0"/>
    <n v="1110.5160000000001"/>
    <x v="1"/>
  </r>
  <r>
    <n v="1"/>
    <x v="1"/>
    <x v="1"/>
    <n v="103935"/>
    <s v="G9"/>
    <s v="STOLICE LABORAT.NA VIJAK"/>
    <s v="01.97"/>
    <s v="KOM"/>
    <n v="1"/>
    <x v="1078"/>
    <n v="28.25"/>
    <n v="0"/>
    <n v="11.3"/>
    <x v="1"/>
  </r>
  <r>
    <n v="1"/>
    <x v="1"/>
    <x v="1"/>
    <n v="103936"/>
    <s v="G9"/>
    <s v="STOLICE LABORAT.NA VIJAK"/>
    <s v="01.97"/>
    <s v="KOM"/>
    <n v="1"/>
    <x v="1078"/>
    <n v="28.25"/>
    <n v="0"/>
    <n v="11.3"/>
    <x v="1"/>
  </r>
  <r>
    <n v="1"/>
    <x v="1"/>
    <x v="1"/>
    <n v="103937"/>
    <s v="G9"/>
    <s v="STOL 200x90"/>
    <s v="09.99"/>
    <s v="KOM"/>
    <n v="1"/>
    <x v="1079"/>
    <n v="3957.6"/>
    <n v="0"/>
    <n v="1583.04"/>
    <x v="1"/>
  </r>
  <r>
    <n v="1"/>
    <x v="1"/>
    <x v="1"/>
    <n v="103938"/>
    <s v="G9"/>
    <s v="ORMARIĆ SA 4 LADICE"/>
    <s v="09.99"/>
    <s v="KOM"/>
    <n v="1"/>
    <x v="1080"/>
    <n v="2100.13"/>
    <n v="0"/>
    <n v="840.05200000000013"/>
    <x v="1"/>
  </r>
  <r>
    <n v="1"/>
    <x v="1"/>
    <x v="1"/>
    <n v="103939"/>
    <s v="G9"/>
    <s v="ORMARIĆ SA 4 LADICE"/>
    <s v="09.99"/>
    <s v="KOM"/>
    <n v="1"/>
    <x v="1080"/>
    <n v="2100.13"/>
    <n v="0"/>
    <n v="840.05200000000013"/>
    <x v="1"/>
  </r>
  <r>
    <n v="1"/>
    <x v="1"/>
    <x v="1"/>
    <n v="103940"/>
    <s v="G9"/>
    <s v="LADIČAR POKRETNI 4L"/>
    <n v="11"/>
    <s v="KOM"/>
    <n v="1"/>
    <x v="1081"/>
    <n v="2099.62"/>
    <n v="0"/>
    <n v="839.84799999999996"/>
    <x v="1"/>
  </r>
  <r>
    <n v="1"/>
    <x v="1"/>
    <x v="1"/>
    <n v="103941"/>
    <s v="G9"/>
    <s v="STOL DAKTILO"/>
    <s v="09.99"/>
    <s v="KOM"/>
    <n v="1"/>
    <x v="1082"/>
    <n v="2553.5500000000002"/>
    <n v="0"/>
    <n v="1021.4200000000001"/>
    <x v="1"/>
  </r>
  <r>
    <n v="1"/>
    <x v="1"/>
    <x v="1"/>
    <n v="103942"/>
    <s v="G9"/>
    <s v="ORMAR ZA NACRTE LADIČAR"/>
    <s v="01.97"/>
    <s v="KOM"/>
    <n v="1"/>
    <x v="1083"/>
    <n v="5045.22"/>
    <n v="0"/>
    <n v="2018.0880000000002"/>
    <x v="1"/>
  </r>
  <r>
    <n v="1"/>
    <x v="1"/>
    <x v="1"/>
    <n v="103943"/>
    <s v="G9"/>
    <s v="ORMAR ON5 ZA NACRT. METAL"/>
    <s v="01.97"/>
    <s v="KOM"/>
    <n v="1"/>
    <x v="795"/>
    <n v="2826.14"/>
    <n v="0"/>
    <n v="1130.4559999999999"/>
    <x v="1"/>
  </r>
  <r>
    <n v="1"/>
    <x v="1"/>
    <x v="1"/>
    <n v="103944"/>
    <s v="G9"/>
    <s v="ORMAR ON5 ZA NACRT. METAL"/>
    <s v="01.97"/>
    <s v="KOM"/>
    <n v="1"/>
    <x v="795"/>
    <n v="2826.14"/>
    <n v="0"/>
    <n v="1130.4559999999999"/>
    <x v="1"/>
  </r>
  <r>
    <n v="1"/>
    <x v="1"/>
    <x v="1"/>
    <n v="103945"/>
    <s v="G9"/>
    <s v="VJEŠALICA SAMOSTOJEĆA"/>
    <n v="11.97"/>
    <s v="KOM"/>
    <n v="1"/>
    <x v="511"/>
    <n v="354"/>
    <n v="0"/>
    <n v="141.6"/>
    <x v="1"/>
  </r>
  <r>
    <n v="1"/>
    <x v="1"/>
    <x v="1"/>
    <n v="103946"/>
    <s v="G9"/>
    <s v="VJEŠALICA SAMOSTOJEĆA"/>
    <n v="11.97"/>
    <s v="KOM"/>
    <n v="1"/>
    <x v="511"/>
    <n v="354"/>
    <n v="0"/>
    <n v="141.6"/>
    <x v="1"/>
  </r>
  <r>
    <n v="1"/>
    <x v="1"/>
    <x v="1"/>
    <n v="103947"/>
    <s v="G9"/>
    <s v="STOLICE DRVENE SA NASLON."/>
    <s v="01.97"/>
    <s v="KOM"/>
    <n v="1"/>
    <x v="202"/>
    <n v="200"/>
    <n v="0"/>
    <n v="80"/>
    <x v="1"/>
  </r>
  <r>
    <n v="1"/>
    <x v="1"/>
    <x v="1"/>
    <n v="103948"/>
    <s v="G9"/>
    <s v="STOLICA DRVENA (ŠTOKRL)"/>
    <s v="01.97"/>
    <s v="KOM"/>
    <n v="1"/>
    <x v="536"/>
    <n v="56.51"/>
    <n v="0"/>
    <n v="22.603999999999999"/>
    <x v="1"/>
  </r>
  <r>
    <n v="1"/>
    <x v="1"/>
    <x v="1"/>
    <n v="103949"/>
    <s v="G9"/>
    <s v="ORMAR ROLO"/>
    <s v="01.97"/>
    <s v="KOM"/>
    <n v="1"/>
    <x v="1084"/>
    <n v="1413.08"/>
    <n v="0"/>
    <n v="565.23199999999997"/>
    <x v="1"/>
  </r>
  <r>
    <n v="1"/>
    <x v="1"/>
    <x v="1"/>
    <n v="103950"/>
    <s v="G9"/>
    <s v="VITRINA III-1 ZA UZOR."/>
    <s v="01.97"/>
    <s v="KOM"/>
    <n v="1"/>
    <x v="882"/>
    <n v="847.85"/>
    <n v="0"/>
    <n v="339.14000000000004"/>
    <x v="1"/>
  </r>
  <r>
    <n v="1"/>
    <x v="1"/>
    <x v="1"/>
    <n v="103951"/>
    <s v="G9"/>
    <s v="VITRINA III-1 ZA UZOR."/>
    <s v="01.97"/>
    <s v="KOM"/>
    <n v="1"/>
    <x v="882"/>
    <n v="847.85"/>
    <n v="0"/>
    <n v="339.14000000000004"/>
    <x v="1"/>
  </r>
  <r>
    <n v="1"/>
    <x v="1"/>
    <x v="1"/>
    <n v="103952"/>
    <s v="G9"/>
    <s v="VITRINA III-1 ZA UZOR."/>
    <s v="01.97"/>
    <s v="KOM"/>
    <n v="1"/>
    <x v="882"/>
    <n v="847.85"/>
    <n v="0"/>
    <n v="339.14000000000004"/>
    <x v="1"/>
  </r>
  <r>
    <n v="1"/>
    <x v="1"/>
    <x v="1"/>
    <n v="103953"/>
    <s v="G9"/>
    <s v="VITRINA III-1 ZA UZOR."/>
    <s v="01.97"/>
    <s v="KOM"/>
    <n v="1"/>
    <x v="882"/>
    <n v="847.85"/>
    <n v="0"/>
    <n v="339.14000000000004"/>
    <x v="1"/>
  </r>
  <r>
    <n v="1"/>
    <x v="1"/>
    <x v="1"/>
    <n v="103954"/>
    <s v="G9"/>
    <s v="VITRINA III-1 ZA UZOR."/>
    <s v="01.97"/>
    <s v="KOM"/>
    <n v="1"/>
    <x v="882"/>
    <n v="847.85"/>
    <n v="0"/>
    <n v="339.14000000000004"/>
    <x v="1"/>
  </r>
  <r>
    <n v="1"/>
    <x v="1"/>
    <x v="1"/>
    <n v="103955"/>
    <s v="G9"/>
    <s v="VITRINA III-1 ZA UZOR."/>
    <s v="01.97"/>
    <s v="KOM"/>
    <n v="1"/>
    <x v="882"/>
    <n v="847.85"/>
    <n v="0"/>
    <n v="339.14000000000004"/>
    <x v="1"/>
  </r>
  <r>
    <n v="1"/>
    <x v="1"/>
    <x v="1"/>
    <n v="103956"/>
    <s v="G9"/>
    <s v="VITRINA III-1 ZA UZOR."/>
    <s v="01.97"/>
    <s v="KOM"/>
    <n v="1"/>
    <x v="882"/>
    <n v="847.85"/>
    <n v="0"/>
    <n v="339.14000000000004"/>
    <x v="1"/>
  </r>
  <r>
    <n v="1"/>
    <x v="1"/>
    <x v="1"/>
    <n v="103957"/>
    <s v="G9"/>
    <s v="VITRINA III-1 ZA UZOR."/>
    <s v="01.97"/>
    <s v="KOM"/>
    <n v="1"/>
    <x v="882"/>
    <n v="847.85"/>
    <n v="0"/>
    <n v="339.14000000000004"/>
    <x v="1"/>
  </r>
  <r>
    <n v="1"/>
    <x v="1"/>
    <x v="1"/>
    <n v="103958"/>
    <s v="G9"/>
    <s v="KOLICA AV"/>
    <n v="11.97"/>
    <s v="KOM"/>
    <n v="1"/>
    <x v="1085"/>
    <n v="504"/>
    <n v="0"/>
    <n v="201.60000000000002"/>
    <x v="1"/>
  </r>
  <r>
    <n v="1"/>
    <x v="1"/>
    <x v="1"/>
    <n v="103959"/>
    <s v="G9"/>
    <s v="STALAK ZA TV SAMSUNG"/>
    <s v="06.97"/>
    <s v="KOM"/>
    <n v="1"/>
    <x v="1086"/>
    <n v="1126.4000000000001"/>
    <n v="0"/>
    <n v="450.56000000000006"/>
    <x v="1"/>
  </r>
  <r>
    <n v="1"/>
    <x v="1"/>
    <x v="1"/>
    <n v="103962"/>
    <s v="G9"/>
    <s v="PLOČA ŠKOLSKA"/>
    <s v="09.97"/>
    <s v="KOM"/>
    <n v="1"/>
    <x v="1087"/>
    <n v="3880"/>
    <n v="0"/>
    <n v="1552"/>
    <x v="1"/>
  </r>
  <r>
    <n v="1"/>
    <x v="1"/>
    <x v="1"/>
    <n v="103963"/>
    <s v="G9"/>
    <s v="PANO POKRETNI PLUTO"/>
    <s v="09.97"/>
    <s v="KOM"/>
    <n v="1"/>
    <x v="1088"/>
    <n v="1080"/>
    <n v="0"/>
    <n v="432"/>
    <x v="1"/>
  </r>
  <r>
    <n v="1"/>
    <x v="1"/>
    <x v="1"/>
    <n v="103966"/>
    <s v="G9"/>
    <s v="STOL RADNI UN/160"/>
    <s v="09.97"/>
    <s v="KOM"/>
    <n v="1"/>
    <x v="1089"/>
    <n v="922.5"/>
    <n v="0"/>
    <n v="369"/>
    <x v="1"/>
  </r>
  <r>
    <n v="1"/>
    <x v="1"/>
    <x v="1"/>
    <n v="103967"/>
    <s v="G9"/>
    <s v="STOL RADNI UN/160"/>
    <s v="09.97"/>
    <s v="KOM"/>
    <n v="1"/>
    <x v="1089"/>
    <n v="922.5"/>
    <n v="0"/>
    <n v="369"/>
    <x v="1"/>
  </r>
  <r>
    <n v="1"/>
    <x v="1"/>
    <x v="1"/>
    <n v="103968"/>
    <s v="G9"/>
    <s v="STOL RADNI UN/160"/>
    <s v="09.97"/>
    <s v="KOM"/>
    <n v="1"/>
    <x v="1089"/>
    <n v="922.5"/>
    <n v="0"/>
    <n v="369"/>
    <x v="1"/>
  </r>
  <r>
    <n v="1"/>
    <x v="1"/>
    <x v="1"/>
    <n v="103969"/>
    <s v="G9"/>
    <s v="STOL RADNI UN/160"/>
    <s v="09.97"/>
    <s v="KOM"/>
    <n v="1"/>
    <x v="1089"/>
    <n v="922.5"/>
    <n v="0"/>
    <n v="369"/>
    <x v="1"/>
  </r>
  <r>
    <n v="1"/>
    <x v="1"/>
    <x v="1"/>
    <n v="103970"/>
    <s v="G9"/>
    <s v="STOL RADNI UN/160"/>
    <s v="09.97"/>
    <s v="KOM"/>
    <n v="1"/>
    <x v="1089"/>
    <n v="922.5"/>
    <n v="0"/>
    <n v="369"/>
    <x v="1"/>
  </r>
  <r>
    <n v="1"/>
    <x v="1"/>
    <x v="1"/>
    <n v="103971"/>
    <s v="G9"/>
    <s v="STOL RADNI UN/160"/>
    <s v="09.97"/>
    <s v="KOM"/>
    <n v="1"/>
    <x v="1089"/>
    <n v="922.5"/>
    <n v="0"/>
    <n v="369"/>
    <x v="1"/>
  </r>
  <r>
    <n v="1"/>
    <x v="1"/>
    <x v="1"/>
    <n v="103972"/>
    <s v="G9"/>
    <s v="STOL RADNI UN/160"/>
    <s v="09.97"/>
    <s v="KOM"/>
    <n v="1"/>
    <x v="1089"/>
    <n v="922.5"/>
    <n v="0"/>
    <n v="369"/>
    <x v="1"/>
  </r>
  <r>
    <n v="1"/>
    <x v="1"/>
    <x v="1"/>
    <n v="103973"/>
    <s v="G9"/>
    <s v="STOL RADNI UN/160"/>
    <s v="09.97"/>
    <s v="KOM"/>
    <n v="1"/>
    <x v="1089"/>
    <n v="922.5"/>
    <n v="0"/>
    <n v="369"/>
    <x v="1"/>
  </r>
  <r>
    <n v="1"/>
    <x v="1"/>
    <x v="1"/>
    <n v="103974"/>
    <s v="G9"/>
    <s v="STOL RADNI UN/160"/>
    <s v="09.97"/>
    <s v="KOM"/>
    <n v="1"/>
    <x v="1089"/>
    <n v="922.5"/>
    <n v="0"/>
    <n v="369"/>
    <x v="1"/>
  </r>
  <r>
    <n v="1"/>
    <x v="1"/>
    <x v="1"/>
    <n v="103975"/>
    <s v="G9"/>
    <s v="STOL RADNI UN/160"/>
    <s v="09.97"/>
    <s v="KOM"/>
    <n v="1"/>
    <x v="1089"/>
    <n v="922.5"/>
    <n v="0"/>
    <n v="369"/>
    <x v="1"/>
  </r>
  <r>
    <n v="1"/>
    <x v="1"/>
    <x v="1"/>
    <n v="103976"/>
    <s v="G9"/>
    <s v="STOL RADNI UN/160"/>
    <s v="09.97"/>
    <s v="KOM"/>
    <n v="1"/>
    <x v="1089"/>
    <n v="922.5"/>
    <n v="0"/>
    <n v="369"/>
    <x v="1"/>
  </r>
  <r>
    <n v="1"/>
    <x v="1"/>
    <x v="1"/>
    <n v="103977"/>
    <s v="G9"/>
    <s v="STOL RADNI UN/160"/>
    <s v="09.97"/>
    <s v="KOM"/>
    <n v="1"/>
    <x v="1089"/>
    <n v="922.5"/>
    <n v="0"/>
    <n v="369"/>
    <x v="1"/>
  </r>
  <r>
    <n v="1"/>
    <x v="1"/>
    <x v="1"/>
    <n v="103978"/>
    <s v="G9"/>
    <s v="STOL RADNI UN/160"/>
    <s v="09.97"/>
    <s v="KOM"/>
    <n v="1"/>
    <x v="1089"/>
    <n v="922.5"/>
    <n v="0"/>
    <n v="369"/>
    <x v="1"/>
  </r>
  <r>
    <n v="1"/>
    <x v="1"/>
    <x v="1"/>
    <n v="103979"/>
    <s v="G9"/>
    <s v="STOL RADNI UN/160"/>
    <s v="09.97"/>
    <s v="KOM"/>
    <n v="1"/>
    <x v="1089"/>
    <n v="922.5"/>
    <n v="0"/>
    <n v="369"/>
    <x v="1"/>
  </r>
  <r>
    <n v="1"/>
    <x v="1"/>
    <x v="1"/>
    <n v="103980"/>
    <s v="G9"/>
    <s v="STOL RADNI UN/160"/>
    <s v="09.97"/>
    <s v="KOM"/>
    <n v="1"/>
    <x v="1089"/>
    <n v="922.5"/>
    <n v="0"/>
    <n v="369"/>
    <x v="1"/>
  </r>
  <r>
    <n v="1"/>
    <x v="1"/>
    <x v="1"/>
    <n v="103981"/>
    <s v="G9"/>
    <s v="STOL RADNI UN/160"/>
    <s v="09.97"/>
    <s v="KOM"/>
    <n v="1"/>
    <x v="1089"/>
    <n v="922.5"/>
    <n v="0"/>
    <n v="369"/>
    <x v="1"/>
  </r>
  <r>
    <n v="1"/>
    <x v="1"/>
    <x v="1"/>
    <n v="103982"/>
    <s v="G9"/>
    <s v="STOLICA DRVENA (ŠTOKRL)"/>
    <s v="01.97"/>
    <s v="KOM"/>
    <n v="1"/>
    <x v="536"/>
    <n v="56.51"/>
    <n v="0"/>
    <n v="22.603999999999999"/>
    <x v="1"/>
  </r>
  <r>
    <n v="1"/>
    <x v="1"/>
    <x v="1"/>
    <n v="103984"/>
    <s v="G9"/>
    <s v="STOLICA DRVENA (ŠTOKRL)"/>
    <s v="01.97"/>
    <s v="KOM"/>
    <n v="1"/>
    <x v="536"/>
    <n v="56.51"/>
    <n v="0"/>
    <n v="22.603999999999999"/>
    <x v="1"/>
  </r>
  <r>
    <n v="1"/>
    <x v="1"/>
    <x v="1"/>
    <n v="103985"/>
    <s v="G9"/>
    <s v="STOLAC SMEĐI"/>
    <s v="09.97"/>
    <s v="KOM"/>
    <n v="1"/>
    <x v="1090"/>
    <n v="250.2"/>
    <n v="0"/>
    <n v="100.08"/>
    <x v="1"/>
  </r>
  <r>
    <n v="1"/>
    <x v="1"/>
    <x v="1"/>
    <n v="103986"/>
    <s v="G9"/>
    <s v="STOLAC SMEĐI"/>
    <s v="09.97"/>
    <s v="KOM"/>
    <n v="1"/>
    <x v="1090"/>
    <n v="250.2"/>
    <n v="0"/>
    <n v="100.08"/>
    <x v="1"/>
  </r>
  <r>
    <n v="1"/>
    <x v="1"/>
    <x v="1"/>
    <n v="103987"/>
    <s v="G9"/>
    <s v="STOLAC SMEĐI"/>
    <s v="09.97"/>
    <s v="KOM"/>
    <n v="1"/>
    <x v="1090"/>
    <n v="250.2"/>
    <n v="0"/>
    <n v="100.08"/>
    <x v="1"/>
  </r>
  <r>
    <n v="1"/>
    <x v="1"/>
    <x v="1"/>
    <n v="103988"/>
    <s v="G9"/>
    <s v="STOLAC SMEĐI"/>
    <s v="09.97"/>
    <s v="KOM"/>
    <n v="1"/>
    <x v="1090"/>
    <n v="250.2"/>
    <n v="0"/>
    <n v="100.08"/>
    <x v="1"/>
  </r>
  <r>
    <n v="1"/>
    <x v="1"/>
    <x v="1"/>
    <n v="103989"/>
    <s v="G9"/>
    <s v="STOLAC SMEĐI"/>
    <s v="09.97"/>
    <s v="KOM"/>
    <n v="1"/>
    <x v="1090"/>
    <n v="250.2"/>
    <n v="0"/>
    <n v="100.08"/>
    <x v="1"/>
  </r>
  <r>
    <n v="1"/>
    <x v="1"/>
    <x v="1"/>
    <n v="103990"/>
    <s v="G9"/>
    <s v="STOLAC SMEĐI"/>
    <s v="09.97"/>
    <s v="KOM"/>
    <n v="1"/>
    <x v="1090"/>
    <n v="250.2"/>
    <n v="0"/>
    <n v="100.08"/>
    <x v="1"/>
  </r>
  <r>
    <n v="1"/>
    <x v="1"/>
    <x v="1"/>
    <n v="103991"/>
    <s v="G9"/>
    <s v="STOLAC SMEĐI"/>
    <s v="09.97"/>
    <s v="KOM"/>
    <n v="1"/>
    <x v="1090"/>
    <n v="250.2"/>
    <n v="0"/>
    <n v="100.08"/>
    <x v="1"/>
  </r>
  <r>
    <n v="1"/>
    <x v="1"/>
    <x v="1"/>
    <n v="103992"/>
    <s v="G9"/>
    <s v="STOLAC SMEĐI"/>
    <s v="09.97"/>
    <s v="KOM"/>
    <n v="1"/>
    <x v="1090"/>
    <n v="250.2"/>
    <n v="0"/>
    <n v="100.08"/>
    <x v="1"/>
  </r>
  <r>
    <n v="1"/>
    <x v="1"/>
    <x v="1"/>
    <n v="103993"/>
    <s v="G9"/>
    <s v="STOLAC SMEĐI"/>
    <s v="09.97"/>
    <s v="KOM"/>
    <n v="1"/>
    <x v="1090"/>
    <n v="250.2"/>
    <n v="0"/>
    <n v="100.08"/>
    <x v="1"/>
  </r>
  <r>
    <n v="1"/>
    <x v="1"/>
    <x v="1"/>
    <n v="103994"/>
    <s v="G9"/>
    <s v="STOLAC SMEĐI"/>
    <s v="09.97"/>
    <s v="KOM"/>
    <n v="1"/>
    <x v="1090"/>
    <n v="250.2"/>
    <n v="0"/>
    <n v="100.08"/>
    <x v="1"/>
  </r>
  <r>
    <n v="1"/>
    <x v="1"/>
    <x v="1"/>
    <n v="103995"/>
    <s v="G9"/>
    <s v="STOLAC SMEĐI"/>
    <s v="09.97"/>
    <s v="KOM"/>
    <n v="1"/>
    <x v="1090"/>
    <n v="250.2"/>
    <n v="0"/>
    <n v="100.08"/>
    <x v="1"/>
  </r>
  <r>
    <n v="1"/>
    <x v="1"/>
    <x v="1"/>
    <n v="103996"/>
    <s v="G9"/>
    <s v="STOLAC SMEĐI"/>
    <s v="09.97"/>
    <s v="KOM"/>
    <n v="1"/>
    <x v="1090"/>
    <n v="250.2"/>
    <n v="0"/>
    <n v="100.08"/>
    <x v="1"/>
  </r>
  <r>
    <n v="1"/>
    <x v="1"/>
    <x v="1"/>
    <n v="103997"/>
    <s v="G9"/>
    <s v="STOLAC SMEĐI"/>
    <s v="09.97"/>
    <s v="KOM"/>
    <n v="1"/>
    <x v="1090"/>
    <n v="250.2"/>
    <n v="0"/>
    <n v="100.08"/>
    <x v="1"/>
  </r>
  <r>
    <n v="1"/>
    <x v="1"/>
    <x v="1"/>
    <n v="103998"/>
    <s v="G9"/>
    <s v="STOLAC SMEĐI"/>
    <s v="09.97"/>
    <s v="KOM"/>
    <n v="1"/>
    <x v="1090"/>
    <n v="250.2"/>
    <n v="0"/>
    <n v="100.08"/>
    <x v="1"/>
  </r>
  <r>
    <n v="1"/>
    <x v="1"/>
    <x v="1"/>
    <n v="103999"/>
    <s v="G9"/>
    <s v="STOLAC SMEĐI"/>
    <s v="09.97"/>
    <s v="KOM"/>
    <n v="1"/>
    <x v="1090"/>
    <n v="250.2"/>
    <n v="0"/>
    <n v="100.08"/>
    <x v="1"/>
  </r>
  <r>
    <n v="1"/>
    <x v="1"/>
    <x v="1"/>
    <n v="104000"/>
    <s v="G9"/>
    <s v="STOLAC SMEĐI"/>
    <s v="09.97"/>
    <s v="KOM"/>
    <n v="1"/>
    <x v="1090"/>
    <n v="250.2"/>
    <n v="0"/>
    <n v="100.08"/>
    <x v="1"/>
  </r>
  <r>
    <n v="1"/>
    <x v="1"/>
    <x v="1"/>
    <n v="104001"/>
    <s v="G9"/>
    <s v="STOLAC SMEĐI"/>
    <s v="09.97"/>
    <s v="KOM"/>
    <n v="1"/>
    <x v="1090"/>
    <n v="250.2"/>
    <n v="0"/>
    <n v="100.08"/>
    <x v="1"/>
  </r>
  <r>
    <n v="1"/>
    <x v="1"/>
    <x v="1"/>
    <n v="104002"/>
    <s v="G9"/>
    <s v="STOLAC SMEĐI"/>
    <s v="09.97"/>
    <s v="KOM"/>
    <n v="1"/>
    <x v="1090"/>
    <n v="250.2"/>
    <n v="0"/>
    <n v="100.08"/>
    <x v="1"/>
  </r>
  <r>
    <n v="1"/>
    <x v="1"/>
    <x v="1"/>
    <n v="104003"/>
    <s v="G9"/>
    <s v="STOLAC SMEĐI"/>
    <s v="09.97"/>
    <s v="KOM"/>
    <n v="1"/>
    <x v="1090"/>
    <n v="250.2"/>
    <n v="0"/>
    <n v="100.08"/>
    <x v="1"/>
  </r>
  <r>
    <n v="1"/>
    <x v="1"/>
    <x v="1"/>
    <n v="104004"/>
    <s v="G9"/>
    <s v="STOLAC SMEĐI"/>
    <s v="09.97"/>
    <s v="KOM"/>
    <n v="1"/>
    <x v="1090"/>
    <n v="250.2"/>
    <n v="0"/>
    <n v="100.08"/>
    <x v="1"/>
  </r>
  <r>
    <n v="1"/>
    <x v="1"/>
    <x v="1"/>
    <n v="104005"/>
    <s v="G9"/>
    <s v="STOLAC SMEĐI"/>
    <s v="09.97"/>
    <s v="KOM"/>
    <n v="1"/>
    <x v="1090"/>
    <n v="250.2"/>
    <n v="0"/>
    <n v="100.08"/>
    <x v="1"/>
  </r>
  <r>
    <n v="1"/>
    <x v="1"/>
    <x v="1"/>
    <n v="104006"/>
    <s v="G9"/>
    <s v="STOLAC SMEĐI"/>
    <s v="09.97"/>
    <s v="KOM"/>
    <n v="1"/>
    <x v="1090"/>
    <n v="250.2"/>
    <n v="0"/>
    <n v="100.08"/>
    <x v="1"/>
  </r>
  <r>
    <n v="1"/>
    <x v="1"/>
    <x v="1"/>
    <n v="104007"/>
    <s v="G9"/>
    <s v="STOLAC SMEĐI"/>
    <s v="09.97"/>
    <s v="KOM"/>
    <n v="1"/>
    <x v="1090"/>
    <n v="250.2"/>
    <n v="0"/>
    <n v="100.08"/>
    <x v="1"/>
  </r>
  <r>
    <n v="1"/>
    <x v="1"/>
    <x v="1"/>
    <n v="104008"/>
    <s v="G9"/>
    <s v="STOLAC SMEĐI"/>
    <s v="09.97"/>
    <s v="KOM"/>
    <n v="1"/>
    <x v="1090"/>
    <n v="250.2"/>
    <n v="0"/>
    <n v="100.08"/>
    <x v="1"/>
  </r>
  <r>
    <n v="1"/>
    <x v="1"/>
    <x v="1"/>
    <n v="104009"/>
    <s v="G9"/>
    <s v="STOLAC SMEĐI"/>
    <s v="09.97"/>
    <s v="KOM"/>
    <n v="1"/>
    <x v="1090"/>
    <n v="250.2"/>
    <n v="0"/>
    <n v="100.08"/>
    <x v="1"/>
  </r>
  <r>
    <n v="1"/>
    <x v="1"/>
    <x v="1"/>
    <n v="104010"/>
    <s v="G9"/>
    <s v="STOLAC SMEĐI"/>
    <s v="09.97"/>
    <s v="KOM"/>
    <n v="1"/>
    <x v="1090"/>
    <n v="250.2"/>
    <n v="0"/>
    <n v="100.08"/>
    <x v="1"/>
  </r>
  <r>
    <n v="1"/>
    <x v="1"/>
    <x v="1"/>
    <n v="104011"/>
    <s v="G9"/>
    <s v="STOLAC SMEĐI"/>
    <s v="09.97"/>
    <s v="KOM"/>
    <n v="1"/>
    <x v="1090"/>
    <n v="250.2"/>
    <n v="0"/>
    <n v="100.08"/>
    <x v="1"/>
  </r>
  <r>
    <n v="1"/>
    <x v="1"/>
    <x v="1"/>
    <n v="104012"/>
    <s v="G9"/>
    <s v="STOLAC SMEĐI"/>
    <s v="09.97"/>
    <s v="KOM"/>
    <n v="1"/>
    <x v="1090"/>
    <n v="250.2"/>
    <n v="0"/>
    <n v="100.08"/>
    <x v="1"/>
  </r>
  <r>
    <n v="1"/>
    <x v="1"/>
    <x v="1"/>
    <n v="104013"/>
    <s v="G9"/>
    <s v="STOLAC SMEĐI"/>
    <s v="09.97"/>
    <s v="KOM"/>
    <n v="1"/>
    <x v="1090"/>
    <n v="250.2"/>
    <n v="0"/>
    <n v="100.08"/>
    <x v="1"/>
  </r>
  <r>
    <n v="1"/>
    <x v="1"/>
    <x v="1"/>
    <n v="104014"/>
    <s v="G9"/>
    <s v="STOLAC SMEĐI"/>
    <s v="09.97"/>
    <s v="KOM"/>
    <n v="1"/>
    <x v="1090"/>
    <n v="250.2"/>
    <n v="0"/>
    <n v="100.08"/>
    <x v="1"/>
  </r>
  <r>
    <n v="1"/>
    <x v="1"/>
    <x v="1"/>
    <n v="104015"/>
    <s v="G9"/>
    <s v="STOLAC SMEĐI 5340"/>
    <s v="09.97"/>
    <s v="KOM"/>
    <n v="1"/>
    <x v="1091"/>
    <n v="498.6"/>
    <n v="0"/>
    <n v="199.44000000000003"/>
    <x v="1"/>
  </r>
  <r>
    <n v="1"/>
    <x v="1"/>
    <x v="1"/>
    <n v="104016"/>
    <s v="G9"/>
    <s v="STOLIĆ KLUB 120x60x45"/>
    <s v="09.09"/>
    <s v="KOM"/>
    <n v="1"/>
    <x v="660"/>
    <n v="852.74"/>
    <n v="88.21"/>
    <n v="376.38000000000005"/>
    <x v="1"/>
  </r>
  <r>
    <n v="1"/>
    <x v="1"/>
    <x v="1"/>
    <n v="104017"/>
    <s v="G9"/>
    <s v="ORMARIĆ OGLASNI120x10x104"/>
    <s v="09.09"/>
    <s v="KOM"/>
    <n v="1"/>
    <x v="661"/>
    <n v="1914.15"/>
    <n v="198.01"/>
    <n v="844.86400000000003"/>
    <x v="1"/>
  </r>
  <r>
    <n v="1"/>
    <x v="1"/>
    <x v="1"/>
    <n v="104018"/>
    <s v="G9"/>
    <s v="ORMARIĆ OGLASNI120x10x104"/>
    <s v="09.09"/>
    <s v="KOM"/>
    <n v="1"/>
    <x v="661"/>
    <n v="1914.15"/>
    <n v="198.01"/>
    <n v="844.86400000000003"/>
    <x v="1"/>
  </r>
  <r>
    <n v="1"/>
    <x v="1"/>
    <x v="1"/>
    <n v="104019"/>
    <s v="G9"/>
    <s v="ORMARIĆ PM 35"/>
    <s v="02.04"/>
    <s v="KOM"/>
    <n v="1"/>
    <x v="1092"/>
    <n v="442.6"/>
    <n v="0"/>
    <n v="177.04000000000002"/>
    <x v="1"/>
  </r>
  <r>
    <n v="1"/>
    <x v="1"/>
    <x v="1"/>
    <n v="104020"/>
    <s v="G9"/>
    <s v="ORMARIĆ 80"/>
    <s v="02.04"/>
    <s v="KOM"/>
    <n v="1"/>
    <x v="1093"/>
    <n v="803.31"/>
    <n v="0"/>
    <n v="321.32400000000001"/>
    <x v="1"/>
  </r>
  <r>
    <n v="1"/>
    <x v="1"/>
    <x v="1"/>
    <n v="104027"/>
    <s v="G9"/>
    <s v="KUHINJSKI ELEMENTI DONJI"/>
    <s v="01.01"/>
    <s v="KOM"/>
    <n v="1"/>
    <x v="1094"/>
    <n v="10255"/>
    <n v="0"/>
    <n v="4102"/>
    <x v="1"/>
  </r>
  <r>
    <n v="1"/>
    <x v="1"/>
    <x v="1"/>
    <n v="104028"/>
    <s v="G9"/>
    <s v="KUHINJSKI ELEMENTI GORNJI"/>
    <s v="01.01"/>
    <s v="KOM"/>
    <n v="1"/>
    <x v="1095"/>
    <n v="4395"/>
    <n v="0"/>
    <n v="1758"/>
    <x v="1"/>
  </r>
  <r>
    <n v="1"/>
    <x v="1"/>
    <x v="1"/>
    <n v="104029"/>
    <s v="G9"/>
    <s v="STOLICA DRVENA S NASLONOM"/>
    <s v="01.97"/>
    <s v="KOM"/>
    <n v="1"/>
    <x v="202"/>
    <n v="200"/>
    <n v="0"/>
    <n v="80"/>
    <x v="1"/>
  </r>
  <r>
    <n v="1"/>
    <x v="1"/>
    <x v="1"/>
    <n v="104030"/>
    <s v="G9"/>
    <s v="POLICA ZA REGIST. SKAJ"/>
    <s v="01.97"/>
    <s v="KOM"/>
    <n v="1"/>
    <x v="410"/>
    <n v="565.22"/>
    <n v="0"/>
    <n v="226.08800000000002"/>
    <x v="1"/>
  </r>
  <r>
    <n v="1"/>
    <x v="1"/>
    <x v="1"/>
    <n v="104154"/>
    <s v="G1"/>
    <s v="STOLAC UREDSKI"/>
    <n v="12.11"/>
    <s v="KOM"/>
    <n v="1"/>
    <x v="1096"/>
    <n v="709.85"/>
    <n v="425.93"/>
    <n v="454.31200000000001"/>
    <x v="1"/>
  </r>
  <r>
    <n v="1"/>
    <x v="1"/>
    <x v="1"/>
    <n v="104174"/>
    <s v="G9"/>
    <s v="LADIČAR"/>
    <s v="01.10"/>
    <s v="KOM"/>
    <n v="1"/>
    <x v="1097"/>
    <n v="966.81"/>
    <n v="151.41999999999999"/>
    <n v="447.29200000000003"/>
    <x v="1"/>
  </r>
  <r>
    <n v="1"/>
    <x v="1"/>
    <x v="1"/>
    <n v="104175"/>
    <s v="G9"/>
    <s v="POLIČAR ZIDNI"/>
    <s v="05.09"/>
    <s v="KOM"/>
    <n v="1"/>
    <x v="1098"/>
    <n v="1387.75"/>
    <n v="76.25"/>
    <n v="585.6"/>
    <x v="1"/>
  </r>
  <r>
    <n v="1"/>
    <x v="1"/>
    <x v="1"/>
    <n v="104176"/>
    <s v="G9"/>
    <s v="ORMAR GARDEROBNI"/>
    <s v="05.09"/>
    <s v="KOM"/>
    <n v="1"/>
    <x v="1099"/>
    <n v="3469.38"/>
    <n v="190.62"/>
    <n v="1464"/>
    <x v="1"/>
  </r>
  <r>
    <n v="1"/>
    <x v="1"/>
    <x v="1"/>
    <n v="104177"/>
    <s v="G9"/>
    <s v="ORMAR ZA KNJIGE 142x40x22"/>
    <s v="05.09"/>
    <s v="KOM"/>
    <n v="1"/>
    <x v="1100"/>
    <n v="4625.83"/>
    <n v="254.17"/>
    <n v="1952"/>
    <x v="1"/>
  </r>
  <r>
    <n v="1"/>
    <x v="1"/>
    <x v="1"/>
    <n v="104178"/>
    <s v="G9"/>
    <s v="ORMAR ZA KNJIGE 142x40x22"/>
    <s v="05.09"/>
    <s v="KOM"/>
    <n v="1"/>
    <x v="1100"/>
    <n v="4625.83"/>
    <n v="254.17"/>
    <n v="1952"/>
    <x v="1"/>
  </r>
  <r>
    <n v="1"/>
    <x v="1"/>
    <x v="1"/>
    <n v="104179"/>
    <s v="G9"/>
    <s v="ORMAR ZA KNJIGE 142x40x22"/>
    <s v="05.09"/>
    <s v="KOM"/>
    <n v="1"/>
    <x v="1100"/>
    <n v="4625.83"/>
    <n v="254.17"/>
    <n v="1952"/>
    <x v="1"/>
  </r>
  <r>
    <n v="1"/>
    <x v="1"/>
    <x v="1"/>
    <n v="104180"/>
    <s v="G9"/>
    <s v="ORMAR 100x64x150 S KLIZN."/>
    <n v="11.08"/>
    <s v="KOM"/>
    <n v="1"/>
    <x v="973"/>
    <n v="1964.2"/>
    <n v="0"/>
    <n v="785.68000000000006"/>
    <x v="1"/>
  </r>
  <r>
    <n v="1"/>
    <x v="1"/>
    <x v="1"/>
    <n v="104181"/>
    <s v="G9"/>
    <s v="ORMAR 100x64x150 S KLIZN."/>
    <n v="11.08"/>
    <s v="KOM"/>
    <n v="1"/>
    <x v="973"/>
    <n v="1964.2"/>
    <n v="0"/>
    <n v="785.68000000000006"/>
    <x v="1"/>
  </r>
  <r>
    <n v="1"/>
    <x v="1"/>
    <x v="1"/>
    <n v="104182"/>
    <s v="G9"/>
    <s v="FOTELJA KLUB NISKA CRNA"/>
    <n v="11.08"/>
    <s v="KOM"/>
    <n v="1"/>
    <x v="658"/>
    <n v="1149.8399999999999"/>
    <n v="0.01"/>
    <n v="459.94"/>
    <x v="1"/>
  </r>
  <r>
    <n v="1"/>
    <x v="1"/>
    <x v="1"/>
    <n v="104183"/>
    <s v="G9"/>
    <s v="FOTELJA KLUB NISKA CRNA"/>
    <n v="11.08"/>
    <s v="KOM"/>
    <n v="1"/>
    <x v="658"/>
    <n v="1149.8399999999999"/>
    <n v="0.01"/>
    <n v="459.94"/>
    <x v="1"/>
  </r>
  <r>
    <n v="1"/>
    <x v="1"/>
    <x v="1"/>
    <n v="104184"/>
    <s v="G9"/>
    <s v="STOLIĆ POKRETNI 60x60x50"/>
    <n v="11.08"/>
    <s v="KOM"/>
    <n v="1"/>
    <x v="974"/>
    <n v="3184.2"/>
    <n v="0"/>
    <n v="1273.68"/>
    <x v="1"/>
  </r>
  <r>
    <n v="1"/>
    <x v="1"/>
    <x v="1"/>
    <n v="104185"/>
    <s v="G9"/>
    <s v="STOL RADNI 220x75x75+LAD."/>
    <n v="11.08"/>
    <s v="KOM"/>
    <n v="1"/>
    <x v="645"/>
    <n v="10967.8"/>
    <n v="0"/>
    <n v="4387.12"/>
    <x v="1"/>
  </r>
  <r>
    <n v="1"/>
    <x v="1"/>
    <x v="1"/>
    <n v="104186"/>
    <s v="G9"/>
    <s v="STOL PISAĆI"/>
    <n v="1.97"/>
    <s v="KOM"/>
    <n v="1"/>
    <x v="707"/>
    <n v="616.61"/>
    <n v="0"/>
    <n v="246.64400000000001"/>
    <x v="1"/>
  </r>
  <r>
    <n v="1"/>
    <x v="1"/>
    <x v="1"/>
    <n v="104189"/>
    <s v="G9"/>
    <s v="LADIČAR UREDSKI"/>
    <n v="12.13"/>
    <s v="KOM"/>
    <n v="1"/>
    <x v="12"/>
    <n v="375"/>
    <n v="625"/>
    <n v="625"/>
    <x v="0"/>
  </r>
  <r>
    <n v="1"/>
    <x v="1"/>
    <x v="1"/>
    <n v="104233"/>
    <s v="G9"/>
    <s v="STOL UREDSKI 140x80x75"/>
    <s v="01.10"/>
    <s v="KOM"/>
    <n v="1"/>
    <x v="1101"/>
    <n v="1412.59"/>
    <n v="221.23"/>
    <n v="653.52800000000002"/>
    <x v="1"/>
  </r>
  <r>
    <n v="1"/>
    <x v="1"/>
    <x v="1"/>
    <n v="104234"/>
    <s v="G9"/>
    <s v="STOL UREDSKI 140x80x75"/>
    <s v="01.10"/>
    <s v="KOM"/>
    <n v="1"/>
    <x v="1101"/>
    <n v="1412.59"/>
    <n v="221.23"/>
    <n v="653.52800000000002"/>
    <x v="1"/>
  </r>
  <r>
    <n v="1"/>
    <x v="1"/>
    <x v="1"/>
    <n v="104235"/>
    <s v="G9"/>
    <s v="STOLICA HRAST DRVENA"/>
    <s v="01.97"/>
    <s v="KOM"/>
    <n v="1"/>
    <x v="1102"/>
    <n v="326.85000000000002"/>
    <n v="0"/>
    <n v="130.74"/>
    <x v="1"/>
  </r>
  <r>
    <n v="1"/>
    <x v="1"/>
    <x v="1"/>
    <n v="104254"/>
    <s v="G9"/>
    <s v="ORMAR NISKI ZA ZBIRKU"/>
    <s v="01.97"/>
    <s v="KOM"/>
    <n v="1"/>
    <x v="882"/>
    <n v="847.85"/>
    <n v="0"/>
    <n v="339.14000000000004"/>
    <x v="1"/>
  </r>
  <r>
    <n v="1"/>
    <x v="1"/>
    <x v="1"/>
    <n v="104255"/>
    <s v="G9"/>
    <s v="ORMAR NISKI ZA ZBIRKU"/>
    <s v="01.97"/>
    <s v="KOM"/>
    <n v="1"/>
    <x v="882"/>
    <n v="847.85"/>
    <n v="0"/>
    <n v="339.14000000000004"/>
    <x v="1"/>
  </r>
  <r>
    <n v="1"/>
    <x v="1"/>
    <x v="1"/>
    <n v="104256"/>
    <s v="G9"/>
    <s v="ORMAR NISKI ZA ZBIRKU"/>
    <s v="01.97"/>
    <s v="KOM"/>
    <n v="1"/>
    <x v="882"/>
    <n v="847.85"/>
    <n v="0"/>
    <n v="339.14000000000004"/>
    <x v="1"/>
  </r>
  <r>
    <n v="1"/>
    <x v="1"/>
    <x v="1"/>
    <n v="104257"/>
    <s v="G9"/>
    <s v="ORMAR"/>
    <s v="02.04"/>
    <s v="KOM"/>
    <n v="1"/>
    <x v="1103"/>
    <n v="22500.46"/>
    <n v="0"/>
    <n v="9000.1839999999993"/>
    <x v="1"/>
  </r>
  <r>
    <n v="1"/>
    <x v="1"/>
    <x v="1"/>
    <n v="104258"/>
    <s v="G9"/>
    <s v="STOL CRTAĆI STAKLENI"/>
    <s v="01.97"/>
    <s v="KOM"/>
    <n v="1"/>
    <x v="798"/>
    <n v="500"/>
    <n v="0"/>
    <n v="200"/>
    <x v="1"/>
  </r>
  <r>
    <n v="1"/>
    <x v="1"/>
    <x v="1"/>
    <n v="104265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66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67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68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69"/>
    <s v="G9"/>
    <s v="STOLAC KONFER. CRNI"/>
    <s v="05.07"/>
    <s v="KOM"/>
    <n v="1"/>
    <x v="512"/>
    <n v="178.22"/>
    <n v="0"/>
    <n v="71.287999999999997"/>
    <x v="1"/>
  </r>
  <r>
    <n v="1"/>
    <x v="1"/>
    <x v="1"/>
    <n v="104270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71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72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73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74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76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77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78"/>
    <s v="G9"/>
    <s v="STOLAC KONFER. CRNI"/>
    <s v="05.07"/>
    <s v="KOM"/>
    <n v="1"/>
    <x v="512"/>
    <n v="178.22"/>
    <n v="0"/>
    <n v="71.287999999999997"/>
    <x v="1"/>
  </r>
  <r>
    <n v="1"/>
    <x v="1"/>
    <x v="1"/>
    <n v="104279"/>
    <s v="G9"/>
    <s v="STOLAC KONFER. CRNI"/>
    <s v="05.07"/>
    <s v="KOM"/>
    <n v="1"/>
    <x v="512"/>
    <n v="178.22"/>
    <n v="0"/>
    <n v="71.287999999999997"/>
    <x v="1"/>
  </r>
  <r>
    <n v="1"/>
    <x v="1"/>
    <x v="1"/>
    <n v="104280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81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82"/>
    <s v="G9"/>
    <s v="STOLAC KONF."/>
    <s v="05.06"/>
    <s v="KOM"/>
    <n v="1"/>
    <x v="512"/>
    <n v="178.22"/>
    <n v="0"/>
    <n v="71.287999999999997"/>
    <x v="1"/>
  </r>
  <r>
    <n v="1"/>
    <x v="1"/>
    <x v="1"/>
    <n v="104283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84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85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86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87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88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89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90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91"/>
    <s v="G9"/>
    <s v="STOLAC KONFER. CRNI"/>
    <s v="05.07"/>
    <s v="KOM"/>
    <n v="1"/>
    <x v="512"/>
    <n v="178.22"/>
    <n v="0"/>
    <n v="71.287999999999997"/>
    <x v="1"/>
  </r>
  <r>
    <n v="1"/>
    <x v="1"/>
    <x v="1"/>
    <n v="104292"/>
    <s v="G9"/>
    <s v="STOLAC METALNI S"/>
    <n v="10.98"/>
    <s v="KOM"/>
    <n v="1"/>
    <x v="605"/>
    <n v="384.3"/>
    <n v="0"/>
    <n v="153.72000000000003"/>
    <x v="1"/>
  </r>
  <r>
    <n v="1"/>
    <x v="1"/>
    <x v="1"/>
    <n v="104293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94"/>
    <s v="G9"/>
    <s v="STOLAC METALNI S NASLONOM"/>
    <n v="10.98"/>
    <s v="KOM"/>
    <n v="1"/>
    <x v="605"/>
    <n v="384.3"/>
    <n v="0"/>
    <n v="153.72000000000003"/>
    <x v="1"/>
  </r>
  <r>
    <n v="1"/>
    <x v="1"/>
    <x v="1"/>
    <n v="104295"/>
    <s v="G9"/>
    <s v="KLUPA ŠKOLSKA"/>
    <s v="05.07"/>
    <s v="KOM"/>
    <n v="1"/>
    <x v="1104"/>
    <n v="528.41999999999996"/>
    <n v="0"/>
    <n v="211.36799999999999"/>
    <x v="1"/>
  </r>
  <r>
    <n v="1"/>
    <x v="1"/>
    <x v="1"/>
    <n v="104296"/>
    <s v="G9"/>
    <s v="STOL 160X160(PLOČA BUKVA)"/>
    <n v="10.98"/>
    <s v="KOM"/>
    <n v="1"/>
    <x v="886"/>
    <n v="1342"/>
    <n v="0"/>
    <n v="536.80000000000007"/>
    <x v="1"/>
  </r>
  <r>
    <n v="1"/>
    <x v="1"/>
    <x v="1"/>
    <n v="104297"/>
    <s v="G9"/>
    <s v="STOL 120X60(PLOČA BUKVA)"/>
    <n v="10.98"/>
    <s v="KOM"/>
    <n v="1"/>
    <x v="1105"/>
    <n v="1159"/>
    <n v="0"/>
    <n v="463.6"/>
    <x v="1"/>
  </r>
  <r>
    <n v="1"/>
    <x v="1"/>
    <x v="1"/>
    <n v="104298"/>
    <s v="G9"/>
    <s v="STOL 160X160(PLOČA BUKVA)"/>
    <n v="10.98"/>
    <s v="KOM"/>
    <n v="1"/>
    <x v="886"/>
    <n v="1342"/>
    <n v="0"/>
    <n v="536.80000000000007"/>
    <x v="1"/>
  </r>
  <r>
    <n v="1"/>
    <x v="1"/>
    <x v="1"/>
    <n v="104299"/>
    <s v="G9"/>
    <s v="STOL 160X160(PLOČA BUKVA)"/>
    <n v="10.98"/>
    <s v="KOM"/>
    <n v="1"/>
    <x v="886"/>
    <n v="1342"/>
    <n v="0"/>
    <n v="536.80000000000007"/>
    <x v="1"/>
  </r>
  <r>
    <n v="1"/>
    <x v="1"/>
    <x v="1"/>
    <n v="104300"/>
    <s v="G9"/>
    <s v="KLUPA ŠKOLSKA"/>
    <s v="05.07"/>
    <s v="KOM"/>
    <n v="1"/>
    <x v="1104"/>
    <n v="528.41999999999996"/>
    <n v="0"/>
    <n v="211.36799999999999"/>
    <x v="1"/>
  </r>
  <r>
    <n v="1"/>
    <x v="1"/>
    <x v="1"/>
    <n v="104301"/>
    <s v="G9"/>
    <s v="STOL 160X160(PLOČA BUKVA)"/>
    <n v="10.98"/>
    <s v="KOM"/>
    <n v="1"/>
    <x v="886"/>
    <n v="1342"/>
    <n v="0"/>
    <n v="536.80000000000007"/>
    <x v="1"/>
  </r>
  <r>
    <n v="1"/>
    <x v="1"/>
    <x v="1"/>
    <n v="104302"/>
    <s v="G9"/>
    <s v="KLUPA ŠKOLSKA"/>
    <s v="05.07"/>
    <s v="KOM"/>
    <n v="1"/>
    <x v="1106"/>
    <n v="528.41"/>
    <n v="0"/>
    <n v="211.364"/>
    <x v="1"/>
  </r>
  <r>
    <n v="1"/>
    <x v="1"/>
    <x v="1"/>
    <n v="104303"/>
    <s v="G9"/>
    <s v="STOL 160X160(PLOČA BUKVA)"/>
    <n v="10.98"/>
    <s v="KOM"/>
    <n v="1"/>
    <x v="886"/>
    <n v="1342"/>
    <n v="0"/>
    <n v="536.80000000000007"/>
    <x v="1"/>
  </r>
  <r>
    <n v="1"/>
    <x v="1"/>
    <x v="1"/>
    <n v="104304"/>
    <s v="G9"/>
    <s v="STOL 160X160(PLOČA BUKVA)"/>
    <n v="10.98"/>
    <s v="KOM"/>
    <n v="1"/>
    <x v="886"/>
    <n v="1342"/>
    <n v="0"/>
    <n v="536.80000000000007"/>
    <x v="1"/>
  </r>
  <r>
    <n v="1"/>
    <x v="1"/>
    <x v="1"/>
    <n v="104305"/>
    <s v="G9"/>
    <s v="STOL 160X160(PLOČA BUKVA)"/>
    <n v="10.98"/>
    <s v="KOM"/>
    <n v="1"/>
    <x v="886"/>
    <n v="1342"/>
    <n v="0"/>
    <n v="536.80000000000007"/>
    <x v="1"/>
  </r>
  <r>
    <n v="1"/>
    <x v="1"/>
    <x v="1"/>
    <n v="104306"/>
    <s v="G9"/>
    <s v="STOL 160X160(PLOČA BUKVA)"/>
    <n v="10.98"/>
    <s v="KOM"/>
    <n v="1"/>
    <x v="886"/>
    <n v="1342"/>
    <n v="0"/>
    <n v="536.80000000000007"/>
    <x v="1"/>
  </r>
  <r>
    <n v="1"/>
    <x v="1"/>
    <x v="1"/>
    <n v="104307"/>
    <s v="G9"/>
    <s v="STOL 160X160(PLOČA BUKVA)"/>
    <n v="10.98"/>
    <s v="KOM"/>
    <n v="1"/>
    <x v="886"/>
    <n v="1342"/>
    <n v="0"/>
    <n v="536.80000000000007"/>
    <x v="1"/>
  </r>
  <r>
    <n v="1"/>
    <x v="1"/>
    <x v="1"/>
    <n v="104308"/>
    <s v="G9"/>
    <s v="STOL 160X160(PLOČA BUKVA)"/>
    <n v="10.98"/>
    <s v="KOM"/>
    <n v="1"/>
    <x v="886"/>
    <n v="1342"/>
    <n v="0"/>
    <n v="536.80000000000007"/>
    <x v="1"/>
  </r>
  <r>
    <n v="1"/>
    <x v="1"/>
    <x v="1"/>
    <n v="104311"/>
    <s v="G9"/>
    <s v="STOLICA DRVENA (ŠTOKRL)"/>
    <s v="01.97"/>
    <s v="KOM"/>
    <n v="1"/>
    <x v="536"/>
    <n v="56.51"/>
    <n v="0"/>
    <n v="22.603999999999999"/>
    <x v="1"/>
  </r>
  <r>
    <n v="1"/>
    <x v="1"/>
    <x v="1"/>
    <n v="104312"/>
    <s v="G9"/>
    <s v="STALAK ZA TV SAMSUNG"/>
    <n v="10.98"/>
    <s v="KOM"/>
    <n v="1"/>
    <x v="1107"/>
    <n v="1442.96"/>
    <n v="0"/>
    <n v="577.18400000000008"/>
    <x v="1"/>
  </r>
  <r>
    <n v="1"/>
    <x v="1"/>
    <x v="1"/>
    <n v="104315"/>
    <s v="G9"/>
    <s v="STOLICA DRVENA (ŠTOKRL)"/>
    <s v="01.97"/>
    <s v="KOM"/>
    <n v="1"/>
    <x v="536"/>
    <n v="56.51"/>
    <n v="0"/>
    <n v="22.603999999999999"/>
    <x v="1"/>
  </r>
  <r>
    <n v="1"/>
    <x v="1"/>
    <x v="1"/>
    <n v="104316"/>
    <s v="G9"/>
    <s v="STOLICA DRVENA (ŠTOKRL)"/>
    <s v="01.97"/>
    <s v="KOM"/>
    <n v="1"/>
    <x v="536"/>
    <n v="56.51"/>
    <n v="0"/>
    <n v="22.603999999999999"/>
    <x v="1"/>
  </r>
  <r>
    <n v="1"/>
    <x v="1"/>
    <x v="1"/>
    <n v="104317"/>
    <s v="G9"/>
    <s v="ORMAR ZA NACRTE DRVENI"/>
    <s v="01.97"/>
    <s v="KOM"/>
    <n v="1"/>
    <x v="410"/>
    <n v="565.22"/>
    <n v="0"/>
    <n v="226.08800000000002"/>
    <x v="1"/>
  </r>
  <r>
    <n v="1"/>
    <x v="1"/>
    <x v="1"/>
    <n v="104318"/>
    <s v="G9"/>
    <s v="ORMAR ZA NACRTE DRVENI"/>
    <s v="01.97"/>
    <s v="KOM"/>
    <n v="1"/>
    <x v="410"/>
    <n v="565.22"/>
    <n v="0"/>
    <n v="226.08800000000002"/>
    <x v="1"/>
  </r>
  <r>
    <n v="1"/>
    <x v="1"/>
    <x v="1"/>
    <n v="104319"/>
    <s v="G9"/>
    <s v="ORMAR ZA NACRTE DRVENI"/>
    <s v="01.97"/>
    <s v="KOM"/>
    <n v="1"/>
    <x v="410"/>
    <n v="565.22"/>
    <n v="0"/>
    <n v="226.08800000000002"/>
    <x v="1"/>
  </r>
  <r>
    <n v="1"/>
    <x v="1"/>
    <x v="1"/>
    <n v="104320"/>
    <s v="G9"/>
    <s v="ORMAR ON5 ZA NACRT. METAL"/>
    <s v="01.97"/>
    <s v="KOM"/>
    <n v="1"/>
    <x v="1108"/>
    <n v="4347.72"/>
    <n v="0"/>
    <n v="1739.0880000000002"/>
    <x v="1"/>
  </r>
  <r>
    <n v="1"/>
    <x v="1"/>
    <x v="1"/>
    <n v="104321"/>
    <s v="G9"/>
    <s v="ORMAR ZA NACRTE DRVENI"/>
    <s v="01.97"/>
    <s v="KOM"/>
    <n v="1"/>
    <x v="410"/>
    <n v="565.22"/>
    <n v="0"/>
    <n v="226.08800000000002"/>
    <x v="1"/>
  </r>
  <r>
    <n v="1"/>
    <x v="1"/>
    <x v="1"/>
    <n v="104322"/>
    <s v="G9"/>
    <s v="ORMAR ZA NACRTE DRVENI"/>
    <s v="01.97"/>
    <s v="KOM"/>
    <n v="1"/>
    <x v="410"/>
    <n v="565.22"/>
    <n v="0"/>
    <n v="226.08800000000002"/>
    <x v="1"/>
  </r>
  <r>
    <n v="1"/>
    <x v="1"/>
    <x v="1"/>
    <n v="104323"/>
    <s v="G9"/>
    <s v="VITRINA III-1 ZA UZOR."/>
    <s v="01.97"/>
    <s v="KOM"/>
    <n v="1"/>
    <x v="882"/>
    <n v="847.85"/>
    <n v="0"/>
    <n v="339.14000000000004"/>
    <x v="1"/>
  </r>
  <r>
    <n v="1"/>
    <x v="1"/>
    <x v="1"/>
    <n v="104324"/>
    <s v="G9"/>
    <s v="VITRINA III-1 ZA UZOR."/>
    <s v="01.97"/>
    <s v="KOM"/>
    <n v="1"/>
    <x v="882"/>
    <n v="847.85"/>
    <n v="0"/>
    <n v="339.14000000000004"/>
    <x v="1"/>
  </r>
  <r>
    <n v="1"/>
    <x v="1"/>
    <x v="1"/>
    <n v="104325"/>
    <s v="G9"/>
    <s v="VITRINA III-1 ZA UZOR."/>
    <s v="01.97"/>
    <s v="KOM"/>
    <n v="1"/>
    <x v="882"/>
    <n v="847.85"/>
    <n v="0"/>
    <n v="339.14000000000004"/>
    <x v="1"/>
  </r>
  <r>
    <n v="1"/>
    <x v="1"/>
    <x v="1"/>
    <n v="104326"/>
    <s v="G9"/>
    <s v="VITRINA III-1 ZA UZOR."/>
    <s v="01.97"/>
    <s v="KOM"/>
    <n v="1"/>
    <x v="882"/>
    <n v="847.85"/>
    <n v="0"/>
    <n v="339.14000000000004"/>
    <x v="1"/>
  </r>
  <r>
    <n v="1"/>
    <x v="1"/>
    <x v="1"/>
    <n v="104327"/>
    <s v="G9"/>
    <s v="VITRINA III-1 ZA UZOR."/>
    <s v="01.97"/>
    <s v="KOM"/>
    <n v="1"/>
    <x v="882"/>
    <n v="847.85"/>
    <n v="0"/>
    <n v="339.14000000000004"/>
    <x v="1"/>
  </r>
  <r>
    <n v="1"/>
    <x v="1"/>
    <x v="1"/>
    <n v="104329"/>
    <s v="G9"/>
    <s v="ORMAR SA VRATIMA"/>
    <s v="03.02"/>
    <s v="KOM"/>
    <n v="1"/>
    <x v="1109"/>
    <n v="2097.79"/>
    <n v="0"/>
    <n v="839.11599999999999"/>
    <x v="1"/>
  </r>
  <r>
    <n v="1"/>
    <x v="1"/>
    <x v="1"/>
    <n v="104334"/>
    <s v="G9"/>
    <s v="KOLICA AV"/>
    <n v="11.97"/>
    <s v="KOM"/>
    <n v="1"/>
    <x v="1085"/>
    <n v="504"/>
    <n v="0"/>
    <n v="201.60000000000002"/>
    <x v="1"/>
  </r>
  <r>
    <n v="1"/>
    <x v="1"/>
    <x v="1"/>
    <n v="104335"/>
    <s v="G9"/>
    <s v="ORMAR ZA KNJIGE I ARHIVU"/>
    <s v="01.97"/>
    <s v="KOM"/>
    <n v="1"/>
    <x v="509"/>
    <n v="1130.46"/>
    <n v="0"/>
    <n v="452.18400000000003"/>
    <x v="1"/>
  </r>
  <r>
    <n v="1"/>
    <x v="1"/>
    <x v="1"/>
    <n v="104336"/>
    <s v="G9"/>
    <s v="STOLICA DRVENA (ŠTOKRL)"/>
    <s v="01.97"/>
    <s v="KOM"/>
    <n v="1"/>
    <x v="536"/>
    <n v="56.51"/>
    <n v="0"/>
    <n v="22.603999999999999"/>
    <x v="1"/>
  </r>
  <r>
    <n v="1"/>
    <x v="1"/>
    <x v="1"/>
    <n v="104337"/>
    <s v="G9"/>
    <s v="ORMAR ON5 ZA NACRT. METAL"/>
    <s v="01.97"/>
    <s v="KOM"/>
    <n v="1"/>
    <x v="795"/>
    <n v="2826.14"/>
    <n v="0"/>
    <n v="1130.4559999999999"/>
    <x v="1"/>
  </r>
  <r>
    <n v="1"/>
    <x v="1"/>
    <x v="1"/>
    <n v="104338"/>
    <s v="G9"/>
    <s v="ORMAR ON5 ZA NACRT. METAL"/>
    <s v="01.97"/>
    <s v="KOM"/>
    <n v="1"/>
    <x v="795"/>
    <n v="2826.14"/>
    <n v="0"/>
    <n v="1130.4559999999999"/>
    <x v="1"/>
  </r>
  <r>
    <n v="1"/>
    <x v="1"/>
    <x v="1"/>
    <n v="104339"/>
    <s v="G9"/>
    <s v="LADIČAR ARHIVSKI 6LADICA"/>
    <s v="09.06"/>
    <s v="KOM"/>
    <n v="1"/>
    <x v="1110"/>
    <n v="4526.2"/>
    <n v="0"/>
    <n v="1810.48"/>
    <x v="1"/>
  </r>
  <r>
    <n v="1"/>
    <x v="1"/>
    <x v="1"/>
    <n v="104340"/>
    <s v="G9"/>
    <s v="STOL STAKLENI"/>
    <s v="01.97"/>
    <s v="KOM"/>
    <n v="1"/>
    <x v="798"/>
    <n v="500"/>
    <n v="0"/>
    <n v="200"/>
    <x v="1"/>
  </r>
  <r>
    <n v="1"/>
    <x v="1"/>
    <x v="1"/>
    <n v="104341"/>
    <s v="G9"/>
    <s v="VJEŠALICA DRVENA"/>
    <s v="01.97"/>
    <s v="KOM"/>
    <n v="1"/>
    <x v="531"/>
    <n v="56.57"/>
    <n v="0"/>
    <n v="22.628"/>
    <x v="1"/>
  </r>
  <r>
    <n v="1"/>
    <x v="1"/>
    <x v="1"/>
    <n v="104342"/>
    <s v="G9"/>
    <s v="ORMAR ROLO"/>
    <s v="01.97"/>
    <s v="KOM"/>
    <n v="1"/>
    <x v="1084"/>
    <n v="1413.08"/>
    <n v="0"/>
    <n v="565.23199999999997"/>
    <x v="1"/>
  </r>
  <r>
    <n v="1"/>
    <x v="1"/>
    <x v="1"/>
    <n v="104343"/>
    <s v="G9"/>
    <s v="VITRINA III-1 ZA UZOR."/>
    <s v="01.97"/>
    <s v="KOM"/>
    <n v="1"/>
    <x v="882"/>
    <n v="847.85"/>
    <n v="0"/>
    <n v="339.14000000000004"/>
    <x v="1"/>
  </r>
  <r>
    <n v="1"/>
    <x v="1"/>
    <x v="1"/>
    <n v="104344"/>
    <s v="G9"/>
    <s v="VITRINA III-1 ZA UZOR."/>
    <s v="01.97"/>
    <s v="KOM"/>
    <n v="1"/>
    <x v="882"/>
    <n v="847.85"/>
    <n v="0"/>
    <n v="339.14000000000004"/>
    <x v="1"/>
  </r>
  <r>
    <n v="1"/>
    <x v="1"/>
    <x v="1"/>
    <n v="104345"/>
    <s v="G9"/>
    <s v="VITRINA III-1 ZA UZOR."/>
    <s v="01.97"/>
    <s v="KOM"/>
    <n v="1"/>
    <x v="882"/>
    <n v="847.85"/>
    <n v="0"/>
    <n v="339.14000000000004"/>
    <x v="1"/>
  </r>
  <r>
    <n v="1"/>
    <x v="1"/>
    <x v="1"/>
    <n v="104346"/>
    <s v="G9"/>
    <s v="VITRINA III-1 ZA UZOR."/>
    <s v="01.97"/>
    <s v="KOM"/>
    <n v="1"/>
    <x v="882"/>
    <n v="847.85"/>
    <n v="0"/>
    <n v="339.14000000000004"/>
    <x v="1"/>
  </r>
  <r>
    <n v="1"/>
    <x v="1"/>
    <x v="1"/>
    <n v="104347"/>
    <s v="G9"/>
    <s v="VITRINA III-1 ZA UZOR."/>
    <s v="01.97"/>
    <s v="KOM"/>
    <n v="1"/>
    <x v="882"/>
    <n v="847.85"/>
    <n v="0"/>
    <n v="339.14000000000004"/>
    <x v="1"/>
  </r>
  <r>
    <n v="1"/>
    <x v="1"/>
    <x v="1"/>
    <n v="104348"/>
    <s v="G9"/>
    <s v="VITRINA ZA ZBIRKU STAKLO"/>
    <s v="01.97"/>
    <s v="KOM"/>
    <n v="1"/>
    <x v="498"/>
    <n v="847.84"/>
    <n v="0"/>
    <n v="339.13600000000002"/>
    <x v="1"/>
  </r>
  <r>
    <n v="1"/>
    <x v="1"/>
    <x v="1"/>
    <n v="104349"/>
    <s v="G9"/>
    <s v="VITRINA ZA ZBIRKU STAKLO"/>
    <s v="01.97"/>
    <s v="KOM"/>
    <n v="1"/>
    <x v="498"/>
    <n v="847.84"/>
    <n v="0"/>
    <n v="339.13600000000002"/>
    <x v="1"/>
  </r>
  <r>
    <n v="1"/>
    <x v="1"/>
    <x v="1"/>
    <n v="104350"/>
    <s v="G9"/>
    <s v="VITRINA ZA ZBIRKU STAKLO"/>
    <s v="01.97"/>
    <s v="KOM"/>
    <n v="1"/>
    <x v="498"/>
    <n v="847.84"/>
    <n v="0"/>
    <n v="339.13600000000002"/>
    <x v="1"/>
  </r>
  <r>
    <n v="1"/>
    <x v="1"/>
    <x v="1"/>
    <n v="104353"/>
    <s v="G9"/>
    <s v="ORMAR ZA KNJIGE I ARHIVU"/>
    <s v="01.97"/>
    <s v="KOM"/>
    <n v="1"/>
    <x v="509"/>
    <n v="1130.46"/>
    <n v="0"/>
    <n v="452.18400000000003"/>
    <x v="1"/>
  </r>
  <r>
    <n v="1"/>
    <x v="1"/>
    <x v="1"/>
    <n v="104354"/>
    <s v="G9"/>
    <s v="ORMAR ZA KNJIGE I ARHIVU"/>
    <s v="01.97"/>
    <s v="KOM"/>
    <n v="1"/>
    <x v="509"/>
    <n v="1130.46"/>
    <n v="0"/>
    <n v="452.18400000000003"/>
    <x v="1"/>
  </r>
  <r>
    <n v="1"/>
    <x v="1"/>
    <x v="1"/>
    <n v="104355"/>
    <s v="G9"/>
    <s v="ORMAR ZA KNJIGE I ARHIVU"/>
    <s v="01.97"/>
    <s v="KOM"/>
    <n v="1"/>
    <x v="509"/>
    <n v="1130.46"/>
    <n v="0"/>
    <n v="452.18400000000003"/>
    <x v="1"/>
  </r>
  <r>
    <n v="1"/>
    <x v="1"/>
    <x v="1"/>
    <n v="104356"/>
    <s v="G9"/>
    <s v="ORMAR ZA KNJIGE I ARHIVU"/>
    <s v="01.97"/>
    <s v="KOM"/>
    <n v="1"/>
    <x v="509"/>
    <n v="1130.46"/>
    <n v="0"/>
    <n v="452.18400000000003"/>
    <x v="1"/>
  </r>
  <r>
    <n v="1"/>
    <x v="1"/>
    <x v="1"/>
    <n v="104357"/>
    <s v="G9"/>
    <s v="ORMAR ZA KNJIGE I ARHIVU"/>
    <s v="01.97"/>
    <s v="KOM"/>
    <n v="1"/>
    <x v="509"/>
    <n v="1130.46"/>
    <n v="0"/>
    <n v="452.18400000000003"/>
    <x v="1"/>
  </r>
  <r>
    <n v="1"/>
    <x v="1"/>
    <x v="1"/>
    <n v="104358"/>
    <s v="G9"/>
    <s v="ORMAR ZA KNJIGE I ARHIVU"/>
    <s v="01.97"/>
    <s v="KOM"/>
    <n v="1"/>
    <x v="509"/>
    <n v="1130.46"/>
    <n v="0"/>
    <n v="452.18400000000003"/>
    <x v="1"/>
  </r>
  <r>
    <n v="1"/>
    <x v="1"/>
    <x v="1"/>
    <n v="104369"/>
    <s v="G9"/>
    <s v="VJEŠALICA"/>
    <n v="12.07"/>
    <s v="KOM"/>
    <n v="1"/>
    <x v="1111"/>
    <n v="300.85000000000002"/>
    <n v="0"/>
    <n v="120.34000000000002"/>
    <x v="1"/>
  </r>
  <r>
    <n v="1"/>
    <x v="1"/>
    <x v="1"/>
    <n v="104370"/>
    <s v="G9"/>
    <s v="STOLAC KONFERENCIJSKI"/>
    <n v="12.07"/>
    <s v="KOM"/>
    <n v="1"/>
    <x v="512"/>
    <n v="178.22"/>
    <n v="0"/>
    <n v="71.287999999999997"/>
    <x v="1"/>
  </r>
  <r>
    <n v="1"/>
    <x v="1"/>
    <x v="1"/>
    <n v="104371"/>
    <s v="G9"/>
    <s v="STOLAC KONFERENCIJSKI"/>
    <n v="12.07"/>
    <s v="KOM"/>
    <n v="1"/>
    <x v="512"/>
    <n v="178.22"/>
    <n v="0"/>
    <n v="71.287999999999997"/>
    <x v="1"/>
  </r>
  <r>
    <n v="1"/>
    <x v="1"/>
    <x v="1"/>
    <n v="104372"/>
    <s v="G9"/>
    <s v="ORMAR NISKI"/>
    <n v="12.07"/>
    <s v="KOM"/>
    <n v="1"/>
    <x v="1112"/>
    <n v="850.29"/>
    <n v="0"/>
    <n v="340.11599999999999"/>
    <x v="1"/>
  </r>
  <r>
    <n v="1"/>
    <x v="1"/>
    <x v="1"/>
    <n v="104373"/>
    <s v="G9"/>
    <s v="ORMAR VISOKI"/>
    <n v="12.07"/>
    <s v="KOM"/>
    <n v="1"/>
    <x v="1113"/>
    <n v="2561.61"/>
    <n v="0"/>
    <n v="1024.644"/>
    <x v="1"/>
  </r>
  <r>
    <n v="1"/>
    <x v="1"/>
    <x v="1"/>
    <n v="104374"/>
    <s v="G9"/>
    <s v="POKRETNA KAZETA"/>
    <n v="12.07"/>
    <s v="KOM"/>
    <n v="1"/>
    <x v="1024"/>
    <n v="896.46"/>
    <n v="0"/>
    <n v="358.58400000000006"/>
    <x v="1"/>
  </r>
  <r>
    <n v="1"/>
    <x v="1"/>
    <x v="1"/>
    <n v="104375"/>
    <s v="G9"/>
    <s v="KUTNI DODATAK"/>
    <n v="12.07"/>
    <s v="KOM"/>
    <n v="1"/>
    <x v="1114"/>
    <n v="749.37"/>
    <n v="0"/>
    <n v="299.74799999999999"/>
    <x v="1"/>
  </r>
  <r>
    <n v="1"/>
    <x v="1"/>
    <x v="1"/>
    <n v="104376"/>
    <s v="G9"/>
    <s v="STOL RADNI C 502"/>
    <n v="12.07"/>
    <s v="KOM"/>
    <n v="1"/>
    <x v="1115"/>
    <n v="951.21"/>
    <n v="0"/>
    <n v="380.48400000000004"/>
    <x v="1"/>
  </r>
  <r>
    <n v="1"/>
    <x v="1"/>
    <x v="1"/>
    <n v="104379"/>
    <s v="G9"/>
    <s v="STOLAC UREDSKI SIVI"/>
    <s v="04.06"/>
    <s v="KOM"/>
    <n v="1"/>
    <x v="1030"/>
    <n v="715.9"/>
    <n v="0"/>
    <n v="286.36"/>
    <x v="1"/>
  </r>
  <r>
    <n v="1"/>
    <x v="1"/>
    <x v="1"/>
    <n v="104380"/>
    <s v="G9"/>
    <s v="POKRETNA KAZETA"/>
    <s v="04.06"/>
    <s v="KOM"/>
    <n v="1"/>
    <x v="1024"/>
    <n v="896.46"/>
    <n v="0"/>
    <n v="358.58400000000006"/>
    <x v="1"/>
  </r>
  <r>
    <n v="1"/>
    <x v="1"/>
    <x v="1"/>
    <n v="104381"/>
    <s v="G9"/>
    <s v="ORMAR VISOKI 80x40x187,5"/>
    <s v="04.06"/>
    <s v="KOM"/>
    <n v="1"/>
    <x v="1116"/>
    <n v="1294.76"/>
    <n v="0"/>
    <n v="517.904"/>
    <x v="1"/>
  </r>
  <r>
    <n v="1"/>
    <x v="1"/>
    <x v="1"/>
    <n v="104384"/>
    <s v="G9"/>
    <s v="STOLIĆ UZ PIS. STOL"/>
    <s v="01.97"/>
    <s v="KOM"/>
    <n v="1"/>
    <x v="883"/>
    <n v="141.30000000000001"/>
    <n v="0"/>
    <n v="56.52000000000001"/>
    <x v="1"/>
  </r>
  <r>
    <n v="1"/>
    <x v="1"/>
    <x v="1"/>
    <n v="104394"/>
    <s v="G9"/>
    <s v="FOTELJA UREDSKA"/>
    <n v="12.14"/>
    <s v="KOM"/>
    <n v="1"/>
    <x v="1117"/>
    <n v="180.38"/>
    <n v="541.12"/>
    <n v="541.12"/>
    <x v="0"/>
  </r>
  <r>
    <n v="1"/>
    <x v="1"/>
    <x v="1"/>
    <n v="104399"/>
    <s v="G9"/>
    <s v="STOLAC UREDSKI"/>
    <s v="04.12"/>
    <s v="KOM"/>
    <n v="1"/>
    <x v="1118"/>
    <n v="446.51"/>
    <n v="318.93"/>
    <n v="318.93"/>
    <x v="0"/>
  </r>
  <r>
    <n v="1"/>
    <x v="1"/>
    <x v="1"/>
    <n v="104400"/>
    <s v="G9"/>
    <s v="ORMAR VISOKI 80x40x187,5"/>
    <s v="04.06"/>
    <s v="KOM"/>
    <n v="1"/>
    <x v="1116"/>
    <n v="1294.76"/>
    <n v="0"/>
    <n v="517.904"/>
    <x v="1"/>
  </r>
  <r>
    <n v="1"/>
    <x v="1"/>
    <x v="1"/>
    <n v="104401"/>
    <s v="G9"/>
    <s v="STOL RADNI 265x64x76"/>
    <s v="01.97"/>
    <s v="KOM"/>
    <n v="1"/>
    <x v="1119"/>
    <n v="974.77"/>
    <n v="0"/>
    <n v="389.90800000000002"/>
    <x v="1"/>
  </r>
  <r>
    <n v="1"/>
    <x v="1"/>
    <x v="1"/>
    <n v="104402"/>
    <s v="G9"/>
    <s v="ORMARIĆ KANA 2a ZA NAST."/>
    <s v="01.97"/>
    <s v="KOM"/>
    <n v="1"/>
    <x v="1120"/>
    <n v="279.42"/>
    <n v="0"/>
    <n v="111.76800000000001"/>
    <x v="1"/>
  </r>
  <r>
    <n v="1"/>
    <x v="1"/>
    <x v="1"/>
    <n v="104403"/>
    <s v="G9"/>
    <s v="ORMARIĆ KANA 2a ZA NAST."/>
    <s v="01.97"/>
    <s v="KOM"/>
    <n v="1"/>
    <x v="1120"/>
    <n v="279.42"/>
    <n v="0"/>
    <n v="111.76800000000001"/>
    <x v="1"/>
  </r>
  <r>
    <n v="1"/>
    <x v="1"/>
    <x v="1"/>
    <n v="104404"/>
    <s v="G9"/>
    <s v="Polica"/>
    <s v="03.14"/>
    <s v="KOM"/>
    <n v="1"/>
    <x v="1121"/>
    <n v="519.17999999999995"/>
    <n v="991.17"/>
    <n v="991.17"/>
    <x v="0"/>
  </r>
  <r>
    <n v="1"/>
    <x v="1"/>
    <x v="1"/>
    <n v="104405"/>
    <s v="G9"/>
    <s v="POLICA"/>
    <s v="09.09"/>
    <s v="KOM"/>
    <n v="1"/>
    <x v="1122"/>
    <n v="1528.95"/>
    <n v="158.13999999999999"/>
    <n v="674.83600000000001"/>
    <x v="1"/>
  </r>
  <r>
    <n v="1"/>
    <x v="1"/>
    <x v="1"/>
    <n v="104406"/>
    <s v="G9"/>
    <s v="POLICA"/>
    <s v="09.09"/>
    <s v="KOM"/>
    <n v="1"/>
    <x v="1122"/>
    <n v="1528.95"/>
    <n v="158.13999999999999"/>
    <n v="674.83600000000001"/>
    <x v="1"/>
  </r>
  <r>
    <n v="1"/>
    <x v="1"/>
    <x v="1"/>
    <n v="104408"/>
    <s v="G9"/>
    <s v="STOLAC KONFERENC."/>
    <n v="11.07"/>
    <s v="KOM"/>
    <n v="1"/>
    <x v="512"/>
    <n v="178.22"/>
    <n v="0"/>
    <n v="71.287999999999997"/>
    <x v="1"/>
  </r>
  <r>
    <n v="1"/>
    <x v="1"/>
    <x v="1"/>
    <n v="104414"/>
    <s v="G9"/>
    <s v="ORMAR 204 O"/>
    <s v="06.05"/>
    <s v="KOM"/>
    <n v="1"/>
    <x v="1123"/>
    <n v="2384.5700000000002"/>
    <n v="0"/>
    <n v="953.82800000000009"/>
    <x v="1"/>
  </r>
  <r>
    <n v="1"/>
    <x v="1"/>
    <x v="1"/>
    <n v="104415"/>
    <s v="G9"/>
    <s v="STOLAC UREDSKI"/>
    <s v="07.11"/>
    <s v="KOM"/>
    <n v="1"/>
    <x v="1124"/>
    <n v="579.1"/>
    <n v="276.20999999999998"/>
    <n v="342.12400000000002"/>
    <x v="1"/>
  </r>
  <r>
    <n v="1"/>
    <x v="1"/>
    <x v="1"/>
    <n v="104418"/>
    <s v="G9"/>
    <s v="POLICA MANJA"/>
    <s v="02.08"/>
    <s v="KOM"/>
    <n v="1"/>
    <x v="1125"/>
    <n v="375"/>
    <n v="0"/>
    <n v="150"/>
    <x v="1"/>
  </r>
  <r>
    <n v="1"/>
    <x v="1"/>
    <x v="1"/>
    <n v="104419"/>
    <s v="G9"/>
    <s v="POLICA VEĆA"/>
    <s v="02.08"/>
    <s v="KOM"/>
    <n v="1"/>
    <x v="1126"/>
    <n v="484.1"/>
    <n v="0"/>
    <n v="193.64000000000001"/>
    <x v="1"/>
  </r>
  <r>
    <n v="1"/>
    <x v="1"/>
    <x v="1"/>
    <n v="104420"/>
    <s v="G9"/>
    <s v="STOL RADNI C505 180x80x72"/>
    <n v="11.07"/>
    <s v="KOM"/>
    <n v="1"/>
    <x v="1127"/>
    <n v="1171.3"/>
    <n v="0"/>
    <n v="468.52"/>
    <x v="1"/>
  </r>
  <r>
    <n v="1"/>
    <x v="1"/>
    <x v="1"/>
    <n v="104423"/>
    <s v="G9"/>
    <s v="VJEŠALICA CRNA"/>
    <s v="05.06"/>
    <s v="KOM"/>
    <n v="1"/>
    <x v="1128"/>
    <n v="265.70999999999998"/>
    <n v="0"/>
    <n v="106.28399999999999"/>
    <x v="1"/>
  </r>
  <r>
    <n v="1"/>
    <x v="1"/>
    <x v="1"/>
    <n v="104424"/>
    <s v="G9"/>
    <s v="STOLAC UREDSKI SIVI"/>
    <s v="04.06"/>
    <s v="KOM"/>
    <n v="1"/>
    <x v="1030"/>
    <n v="715.9"/>
    <n v="0"/>
    <n v="286.36"/>
    <x v="1"/>
  </r>
  <r>
    <n v="1"/>
    <x v="1"/>
    <x v="1"/>
    <n v="104426"/>
    <s v="G9"/>
    <s v="POKRETNA KAZETA"/>
    <s v="06.05"/>
    <s v="KOM"/>
    <n v="1"/>
    <x v="1129"/>
    <n v="1261.6400000000001"/>
    <n v="0"/>
    <n v="504.65600000000006"/>
    <x v="1"/>
  </r>
  <r>
    <n v="1"/>
    <x v="1"/>
    <x v="1"/>
    <n v="104427"/>
    <s v="G9"/>
    <s v="POKRETNA KAZETA"/>
    <s v="06.05"/>
    <s v="KOM"/>
    <n v="1"/>
    <x v="1129"/>
    <n v="1261.6400000000001"/>
    <n v="0"/>
    <n v="504.65600000000006"/>
    <x v="1"/>
  </r>
  <r>
    <n v="1"/>
    <x v="1"/>
    <x v="1"/>
    <n v="104428"/>
    <s v="G9"/>
    <s v="STOL RADNI 180x80x74H"/>
    <s v="06.05"/>
    <s v="KOM"/>
    <n v="1"/>
    <x v="1130"/>
    <n v="1666.27"/>
    <n v="0"/>
    <n v="666.50800000000004"/>
    <x v="1"/>
  </r>
  <r>
    <n v="1"/>
    <x v="1"/>
    <x v="1"/>
    <n v="104437"/>
    <s v="G9"/>
    <s v="REGAL/POLICA"/>
    <s v="02.08"/>
    <s v="KOM"/>
    <n v="1"/>
    <x v="237"/>
    <n v="249"/>
    <n v="0"/>
    <n v="99.600000000000009"/>
    <x v="1"/>
  </r>
  <r>
    <n v="1"/>
    <x v="1"/>
    <x v="1"/>
    <n v="104438"/>
    <s v="G9"/>
    <s v="STOLAC KONFERENC."/>
    <n v="11.07"/>
    <s v="KOM"/>
    <n v="1"/>
    <x v="513"/>
    <n v="178.21"/>
    <n v="0"/>
    <n v="71.284000000000006"/>
    <x v="1"/>
  </r>
  <r>
    <n v="1"/>
    <x v="1"/>
    <x v="1"/>
    <n v="104439"/>
    <s v="G9"/>
    <s v="ORMAR NISKI S DRV.VRATIMA"/>
    <n v="11.07"/>
    <s v="KOM"/>
    <n v="1"/>
    <x v="1131"/>
    <n v="1007.72"/>
    <n v="0"/>
    <n v="403.08800000000002"/>
    <x v="1"/>
  </r>
  <r>
    <n v="1"/>
    <x v="1"/>
    <x v="1"/>
    <n v="104440"/>
    <s v="G9"/>
    <s v="STOLAC UREDSKI SIVI"/>
    <s v="09.06"/>
    <s v="KOM"/>
    <n v="1"/>
    <x v="1030"/>
    <n v="715.9"/>
    <n v="0"/>
    <n v="286.36"/>
    <x v="1"/>
  </r>
  <r>
    <n v="1"/>
    <x v="1"/>
    <x v="1"/>
    <n v="104441"/>
    <s v="G9"/>
    <s v="POKRETNA KAZETA"/>
    <s v="09.06"/>
    <s v="KOM"/>
    <n v="1"/>
    <x v="1024"/>
    <n v="896.46"/>
    <n v="0"/>
    <n v="358.58400000000006"/>
    <x v="1"/>
  </r>
  <r>
    <n v="1"/>
    <x v="1"/>
    <x v="1"/>
    <n v="104442"/>
    <s v="G9"/>
    <s v="POKRETNA KAZETA"/>
    <s v="09.06"/>
    <s v="KOM"/>
    <n v="1"/>
    <x v="1132"/>
    <n v="896.45"/>
    <n v="0"/>
    <n v="358.58000000000004"/>
    <x v="1"/>
  </r>
  <r>
    <n v="1"/>
    <x v="1"/>
    <x v="1"/>
    <n v="104443"/>
    <s v="G9"/>
    <s v="STOL RADNI C 505"/>
    <s v="09.06"/>
    <s v="KOM"/>
    <n v="1"/>
    <x v="1031"/>
    <n v="878.2"/>
    <n v="0"/>
    <n v="351.28000000000003"/>
    <x v="1"/>
  </r>
  <r>
    <n v="1"/>
    <x v="1"/>
    <x v="1"/>
    <n v="104444"/>
    <s v="G9"/>
    <s v="ORMARIĆ UZ PIS. STOL 5LAD"/>
    <s v="01.97"/>
    <s v="KOM"/>
    <n v="1"/>
    <x v="1022"/>
    <n v="353.26"/>
    <n v="0"/>
    <n v="141.304"/>
    <x v="1"/>
  </r>
  <r>
    <n v="1"/>
    <x v="1"/>
    <x v="1"/>
    <n v="104445"/>
    <s v="G9"/>
    <s v="STOLICA N46 SA NASLONOM"/>
    <s v="01.97"/>
    <s v="KOM"/>
    <n v="1"/>
    <x v="510"/>
    <n v="226.25"/>
    <n v="0"/>
    <n v="90.5"/>
    <x v="1"/>
  </r>
  <r>
    <n v="1"/>
    <x v="1"/>
    <x v="1"/>
    <n v="104446"/>
    <s v="G9"/>
    <s v="ORMAR VISOKI S DRV.VRATIM"/>
    <n v="11.07"/>
    <s v="KOM"/>
    <n v="1"/>
    <x v="1133"/>
    <n v="1457.95"/>
    <n v="0"/>
    <n v="583.18000000000006"/>
    <x v="1"/>
  </r>
  <r>
    <n v="1"/>
    <x v="1"/>
    <x v="1"/>
    <n v="104447"/>
    <s v="G9"/>
    <s v="ORMAR VISOKI S DRV.VRATIM"/>
    <s v="09.06"/>
    <s v="KOM"/>
    <n v="1"/>
    <x v="1116"/>
    <n v="1294.76"/>
    <n v="0"/>
    <n v="517.904"/>
    <x v="1"/>
  </r>
  <r>
    <n v="1"/>
    <x v="1"/>
    <x v="1"/>
    <n v="104448"/>
    <s v="G9"/>
    <s v="ORMAR VISOKI 80x40x187,5"/>
    <s v="04.06"/>
    <s v="KOM"/>
    <n v="1"/>
    <x v="1116"/>
    <n v="1294.76"/>
    <n v="0"/>
    <n v="517.904"/>
    <x v="1"/>
  </r>
  <r>
    <n v="1"/>
    <x v="1"/>
    <x v="1"/>
    <n v="104449"/>
    <s v="G9"/>
    <s v="STOLICA N46 SA NASLONOM"/>
    <s v="01.97"/>
    <s v="KOM"/>
    <n v="1"/>
    <x v="510"/>
    <n v="226.25"/>
    <n v="0"/>
    <n v="90.5"/>
    <x v="1"/>
  </r>
  <r>
    <n v="1"/>
    <x v="1"/>
    <x v="1"/>
    <n v="104450"/>
    <s v="G9"/>
    <s v="KOLICA METALNA"/>
    <s v="04.08"/>
    <s v="KOM"/>
    <n v="1"/>
    <x v="1134"/>
    <n v="2647.4"/>
    <n v="0"/>
    <n v="1058.96"/>
    <x v="1"/>
  </r>
  <r>
    <n v="1"/>
    <x v="1"/>
    <x v="1"/>
    <n v="104535"/>
    <s v="G9"/>
    <s v="STOLAC UREDSKI"/>
    <s v="04.14"/>
    <s v="KOM"/>
    <n v="1"/>
    <x v="681"/>
    <n v="245.04"/>
    <n v="490.07"/>
    <n v="490.07"/>
    <x v="0"/>
  </r>
  <r>
    <n v="1"/>
    <x v="1"/>
    <x v="1"/>
    <n v="104543"/>
    <s v="G9"/>
    <s v="STOLICA DRVENA (ŠTOKRL)"/>
    <s v="01.97"/>
    <s v="KOM"/>
    <n v="1"/>
    <x v="536"/>
    <n v="56.51"/>
    <n v="0"/>
    <n v="22.603999999999999"/>
    <x v="1"/>
  </r>
  <r>
    <n v="1"/>
    <x v="1"/>
    <x v="1"/>
    <n v="104544"/>
    <s v="G9"/>
    <s v="STOLICA DRVENA (ŠTOKRL)"/>
    <s v="01.97"/>
    <s v="KOM"/>
    <n v="1"/>
    <x v="536"/>
    <n v="56.51"/>
    <n v="0"/>
    <n v="22.603999999999999"/>
    <x v="1"/>
  </r>
  <r>
    <n v="1"/>
    <x v="1"/>
    <x v="1"/>
    <n v="104550"/>
    <s v="G9"/>
    <s v="ORMARIĆ VISEĆI 59"/>
    <s v="01.97"/>
    <s v="KOM"/>
    <n v="1"/>
    <x v="1135"/>
    <n v="232.91"/>
    <n v="0"/>
    <n v="93.164000000000001"/>
    <x v="1"/>
  </r>
  <r>
    <n v="1"/>
    <x v="1"/>
    <x v="1"/>
    <n v="104557"/>
    <s v="G9"/>
    <s v="STOLAC UREDSKI"/>
    <s v="07.11"/>
    <s v="KOM"/>
    <n v="1"/>
    <x v="1136"/>
    <n v="504.78"/>
    <n v="240.77"/>
    <n v="298.21999999999997"/>
    <x v="1"/>
  </r>
  <r>
    <n v="1"/>
    <x v="1"/>
    <x v="1"/>
    <n v="104558"/>
    <s v="G9"/>
    <s v="POLICA"/>
    <s v="05.07"/>
    <s v="KOM"/>
    <n v="1"/>
    <x v="1137"/>
    <n v="510.44"/>
    <n v="0"/>
    <n v="204.17600000000002"/>
    <x v="1"/>
  </r>
  <r>
    <n v="1"/>
    <x v="1"/>
    <x v="1"/>
    <n v="104559"/>
    <s v="G9"/>
    <s v="ORMAR VISOKI S DRV.VRATIM"/>
    <s v="04.07"/>
    <s v="KOM"/>
    <n v="1"/>
    <x v="1138"/>
    <n v="3172.49"/>
    <n v="0"/>
    <n v="1268.9960000000001"/>
    <x v="1"/>
  </r>
  <r>
    <n v="1"/>
    <x v="1"/>
    <x v="1"/>
    <n v="104560"/>
    <s v="G9"/>
    <s v="ORMAR NISKI S DRV.VRATIMA"/>
    <s v="04.07"/>
    <s v="KOM"/>
    <n v="1"/>
    <x v="1139"/>
    <n v="1628.65"/>
    <n v="0"/>
    <n v="651.46"/>
    <x v="1"/>
  </r>
  <r>
    <n v="1"/>
    <x v="1"/>
    <x v="1"/>
    <n v="104561"/>
    <s v="G9"/>
    <s v="STOLAC KONFERENCIJSKI"/>
    <s v="04.07"/>
    <s v="KOM"/>
    <n v="1"/>
    <x v="1140"/>
    <n v="354.3"/>
    <n v="0"/>
    <n v="141.72"/>
    <x v="1"/>
  </r>
  <r>
    <n v="1"/>
    <x v="1"/>
    <x v="1"/>
    <n v="104562"/>
    <s v="G9"/>
    <s v="STOLAC KONFERENCIJSKI"/>
    <s v="04.07"/>
    <s v="KOM"/>
    <n v="1"/>
    <x v="1140"/>
    <n v="354.3"/>
    <n v="0"/>
    <n v="141.72"/>
    <x v="1"/>
  </r>
  <r>
    <n v="1"/>
    <x v="1"/>
    <x v="1"/>
    <n v="104563"/>
    <s v="G9"/>
    <s v="POKRETNA KAZETA 3 LADICE"/>
    <s v="04.07"/>
    <s v="KOM"/>
    <n v="1"/>
    <x v="989"/>
    <n v="1253.96"/>
    <n v="0"/>
    <n v="501.58400000000006"/>
    <x v="1"/>
  </r>
  <r>
    <n v="1"/>
    <x v="1"/>
    <x v="1"/>
    <n v="104564"/>
    <s v="G9"/>
    <s v="POKRETNA KAZETA 3 LADICE"/>
    <s v="04.07"/>
    <s v="KOM"/>
    <n v="1"/>
    <x v="989"/>
    <n v="1253.96"/>
    <n v="0"/>
    <n v="501.58400000000006"/>
    <x v="1"/>
  </r>
  <r>
    <n v="1"/>
    <x v="1"/>
    <x v="1"/>
    <n v="104565"/>
    <s v="G9"/>
    <s v="STOL RADNI L180"/>
    <s v="04.07"/>
    <s v="KOM"/>
    <n v="1"/>
    <x v="1141"/>
    <n v="2310.5300000000002"/>
    <n v="0"/>
    <n v="924.2120000000001"/>
    <x v="1"/>
  </r>
  <r>
    <n v="1"/>
    <x v="1"/>
    <x v="1"/>
    <n v="104566"/>
    <s v="G9"/>
    <s v="STOL RADNI L200"/>
    <s v="04.07"/>
    <s v="KOM"/>
    <n v="1"/>
    <x v="1142"/>
    <n v="2721.87"/>
    <n v="0"/>
    <n v="1088.748"/>
    <x v="1"/>
  </r>
  <r>
    <n v="1"/>
    <x v="1"/>
    <x v="1"/>
    <n v="104588"/>
    <s v="G9"/>
    <s v="ORMAR ZA UZORKE120x27x214"/>
    <s v="01.10"/>
    <s v="KOM"/>
    <n v="1"/>
    <x v="1143"/>
    <n v="3867.25"/>
    <n v="605.73"/>
    <n v="1789.192"/>
    <x v="1"/>
  </r>
  <r>
    <n v="1"/>
    <x v="1"/>
    <x v="1"/>
    <n v="104589"/>
    <s v="G9"/>
    <s v="ORMAR ZA UZORKE120x27x214"/>
    <s v="01.10"/>
    <s v="KOM"/>
    <n v="1"/>
    <x v="1143"/>
    <n v="3867.25"/>
    <n v="605.73"/>
    <n v="1789.192"/>
    <x v="1"/>
  </r>
  <r>
    <n v="1"/>
    <x v="1"/>
    <x v="1"/>
    <n v="104590"/>
    <s v="G9"/>
    <s v="STOLICA DRVENA SA NASL."/>
    <s v="01.97"/>
    <s v="KOM"/>
    <n v="1"/>
    <x v="519"/>
    <n v="114.64"/>
    <n v="0"/>
    <n v="45.856000000000002"/>
    <x v="1"/>
  </r>
  <r>
    <n v="1"/>
    <x v="1"/>
    <x v="1"/>
    <n v="104591"/>
    <s v="G9"/>
    <s v="PULT LABORAT.S ZID.STALAŽ"/>
    <s v="01.97"/>
    <s v="KOM"/>
    <n v="1"/>
    <x v="897"/>
    <n v="2230.41"/>
    <n v="0"/>
    <n v="892.16399999999999"/>
    <x v="1"/>
  </r>
  <r>
    <n v="1"/>
    <x v="1"/>
    <x v="1"/>
    <n v="104593"/>
    <s v="G9"/>
    <s v="STOL PISAĆI"/>
    <s v="01.97"/>
    <s v="KOM"/>
    <n v="1"/>
    <x v="707"/>
    <n v="616.61"/>
    <n v="0"/>
    <n v="246.64400000000001"/>
    <x v="1"/>
  </r>
  <r>
    <n v="1"/>
    <x v="1"/>
    <x v="1"/>
    <n v="104594"/>
    <s v="G9"/>
    <s v="STOL LABORATORIJSKI SA"/>
    <s v="09.09"/>
    <s v="KOM"/>
    <n v="1"/>
    <x v="934"/>
    <n v="3210.3"/>
    <n v="332.1"/>
    <n v="1416.96"/>
    <x v="1"/>
  </r>
  <r>
    <n v="1"/>
    <x v="1"/>
    <x v="1"/>
    <n v="104596"/>
    <s v="G9"/>
    <s v="STOLICE DRVENE ŠTOKRLI"/>
    <s v="01.97"/>
    <s v="KOM"/>
    <n v="1"/>
    <x v="881"/>
    <n v="226.07"/>
    <n v="0"/>
    <n v="90.427999999999997"/>
    <x v="1"/>
  </r>
  <r>
    <n v="1"/>
    <x v="1"/>
    <x v="1"/>
    <n v="104597"/>
    <s v="G9"/>
    <s v="STOLICA DRVENA (ŠTOKRL)"/>
    <s v="01.97"/>
    <s v="KOM"/>
    <n v="1"/>
    <x v="536"/>
    <n v="56.51"/>
    <n v="0"/>
    <n v="22.603999999999999"/>
    <x v="1"/>
  </r>
  <r>
    <n v="1"/>
    <x v="1"/>
    <x v="1"/>
    <n v="104598"/>
    <s v="G9"/>
    <s v="STOLICA DRVENA (ŠTOKRL)"/>
    <s v="01.97"/>
    <s v="KOM"/>
    <n v="1"/>
    <x v="536"/>
    <n v="56.51"/>
    <n v="0"/>
    <n v="22.603999999999999"/>
    <x v="1"/>
  </r>
  <r>
    <n v="1"/>
    <x v="1"/>
    <x v="1"/>
    <n v="104599"/>
    <s v="G9"/>
    <s v="STOLICA N46 SA NASLONOM"/>
    <s v="01.97"/>
    <s v="KOM"/>
    <n v="1"/>
    <x v="510"/>
    <n v="226.25"/>
    <n v="0"/>
    <n v="90.5"/>
    <x v="1"/>
  </r>
  <r>
    <n v="1"/>
    <x v="1"/>
    <x v="1"/>
    <n v="104624"/>
    <s v="G9"/>
    <s v="STOLAC KONFERENCIJSKI"/>
    <s v="08.12"/>
    <s v="KOM"/>
    <n v="1"/>
    <x v="1144"/>
    <n v="77.650000000000006"/>
    <n v="65.7"/>
    <n v="65.7"/>
    <x v="0"/>
  </r>
  <r>
    <n v="1"/>
    <x v="1"/>
    <x v="1"/>
    <n v="104625"/>
    <s v="G9"/>
    <s v="STOLAC KONFERENCIJSKI"/>
    <s v="08.12"/>
    <s v="KOM"/>
    <n v="1"/>
    <x v="1145"/>
    <n v="77.650000000000006"/>
    <n v="65.69"/>
    <n v="65.69"/>
    <x v="0"/>
  </r>
  <r>
    <n v="1"/>
    <x v="1"/>
    <x v="1"/>
    <n v="104626"/>
    <s v="G9"/>
    <s v="STOLAC KONFERENCIJSKI"/>
    <s v="08.12"/>
    <s v="KOM"/>
    <n v="1"/>
    <x v="1145"/>
    <n v="77.650000000000006"/>
    <n v="65.69"/>
    <n v="65.69"/>
    <x v="0"/>
  </r>
  <r>
    <n v="1"/>
    <x v="1"/>
    <x v="1"/>
    <n v="104627"/>
    <s v="G9"/>
    <s v="POKRETNA KAZETA"/>
    <s v="08.12"/>
    <s v="KOM"/>
    <n v="1"/>
    <x v="1146"/>
    <n v="460.33"/>
    <n v="389.48"/>
    <n v="389.48"/>
    <x v="0"/>
  </r>
  <r>
    <n v="1"/>
    <x v="1"/>
    <x v="1"/>
    <n v="104628"/>
    <s v="G9"/>
    <s v="STOL RADNI 140x80x72"/>
    <s v="08.12"/>
    <s v="KOM"/>
    <n v="1"/>
    <x v="1147"/>
    <n v="680.9"/>
    <n v="576.16999999999996"/>
    <n v="576.16999999999996"/>
    <x v="0"/>
  </r>
  <r>
    <n v="1"/>
    <x v="1"/>
    <x v="1"/>
    <n v="104629"/>
    <s v="G9"/>
    <s v="ORMAR VISOKI S VRATIMA"/>
    <s v="08.12"/>
    <s v="KOM"/>
    <n v="1"/>
    <x v="84"/>
    <n v="598.95000000000005"/>
    <n v="506.82"/>
    <n v="506.82"/>
    <x v="0"/>
  </r>
  <r>
    <n v="1"/>
    <x v="1"/>
    <x v="1"/>
    <n v="104630"/>
    <s v="G9"/>
    <s v="ORMAR NISKI OTVORENI"/>
    <s v="08.12"/>
    <s v="KOM"/>
    <n v="1"/>
    <x v="1148"/>
    <n v="316.12"/>
    <n v="267.49"/>
    <n v="267.49"/>
    <x v="0"/>
  </r>
  <r>
    <n v="1"/>
    <x v="1"/>
    <x v="1"/>
    <n v="104631"/>
    <s v="G9"/>
    <s v="ORMAR NISKI OTVORENI"/>
    <s v="08.12"/>
    <s v="KOM"/>
    <n v="1"/>
    <x v="1149"/>
    <n v="316.12"/>
    <n v="267.48"/>
    <n v="267.48"/>
    <x v="0"/>
  </r>
  <r>
    <n v="1"/>
    <x v="1"/>
    <x v="1"/>
    <n v="104632"/>
    <s v="G9"/>
    <s v="ORMAR NISKI OTVORENI"/>
    <s v="08.12"/>
    <s v="KOM"/>
    <n v="1"/>
    <x v="1149"/>
    <n v="316.12"/>
    <n v="267.48"/>
    <n v="267.48"/>
    <x v="0"/>
  </r>
  <r>
    <n v="1"/>
    <x v="1"/>
    <x v="1"/>
    <n v="104633"/>
    <s v="G9"/>
    <s v="ORMAR NISKI OTVORENI"/>
    <s v="08.12"/>
    <s v="KOM"/>
    <n v="1"/>
    <x v="1149"/>
    <n v="316.12"/>
    <n v="267.48"/>
    <n v="267.48"/>
    <x v="0"/>
  </r>
  <r>
    <n v="1"/>
    <x v="1"/>
    <x v="1"/>
    <n v="104634"/>
    <s v="G9"/>
    <s v="ORMAR NISKI OTVORENI"/>
    <s v="08.12"/>
    <s v="KOM"/>
    <n v="1"/>
    <x v="1149"/>
    <n v="316.12"/>
    <n v="267.48"/>
    <n v="267.48"/>
    <x v="0"/>
  </r>
  <r>
    <n v="1"/>
    <x v="1"/>
    <x v="1"/>
    <n v="104635"/>
    <s v="G9"/>
    <s v="ORMAR VISOKI OTVORENI"/>
    <s v="08.12"/>
    <s v="KOM"/>
    <n v="1"/>
    <x v="1150"/>
    <n v="738.23"/>
    <n v="624.64"/>
    <n v="624.64"/>
    <x v="0"/>
  </r>
  <r>
    <n v="1"/>
    <x v="1"/>
    <x v="1"/>
    <n v="104636"/>
    <s v="G9"/>
    <s v="ORMAR VISOKI OTVORENI"/>
    <s v="08.12"/>
    <s v="KOM"/>
    <n v="1"/>
    <x v="1151"/>
    <n v="738.23"/>
    <n v="624.65"/>
    <n v="624.65"/>
    <x v="0"/>
  </r>
  <r>
    <n v="1"/>
    <x v="1"/>
    <x v="1"/>
    <n v="104637"/>
    <s v="G9"/>
    <s v="ORMAR VISOKI 90x47x219"/>
    <s v="08.12"/>
    <s v="KOM"/>
    <n v="1"/>
    <x v="1152"/>
    <n v="1011.83"/>
    <n v="856.15"/>
    <n v="856.15"/>
    <x v="0"/>
  </r>
  <r>
    <n v="1"/>
    <x v="1"/>
    <x v="1"/>
    <n v="104638"/>
    <s v="G9"/>
    <s v="ORMAR VISOKI 90x47x219"/>
    <s v="08.12"/>
    <s v="KOM"/>
    <n v="1"/>
    <x v="1152"/>
    <n v="1011.83"/>
    <n v="856.15"/>
    <n v="856.15"/>
    <x v="0"/>
  </r>
  <r>
    <n v="1"/>
    <x v="1"/>
    <x v="1"/>
    <n v="104639"/>
    <s v="G9"/>
    <s v="ORMAR VISOKI 90x47x219"/>
    <s v="08.12"/>
    <s v="KOM"/>
    <n v="1"/>
    <x v="1152"/>
    <n v="1011.83"/>
    <n v="856.15"/>
    <n v="856.15"/>
    <x v="0"/>
  </r>
  <r>
    <n v="1"/>
    <x v="1"/>
    <x v="1"/>
    <n v="104645"/>
    <s v="G9"/>
    <s v="STOLICA DRVENA (ŠTOKRL)"/>
    <s v="01.97"/>
    <s v="KOM"/>
    <n v="1"/>
    <x v="536"/>
    <n v="56.51"/>
    <n v="0"/>
    <n v="22.603999999999999"/>
    <x v="1"/>
  </r>
  <r>
    <n v="1"/>
    <x v="1"/>
    <x v="1"/>
    <n v="104646"/>
    <s v="G9"/>
    <s v="STOLICA DRVENA (ŠTOKRL)"/>
    <s v="01.97"/>
    <s v="KOM"/>
    <n v="1"/>
    <x v="536"/>
    <n v="56.51"/>
    <n v="0"/>
    <n v="22.603999999999999"/>
    <x v="1"/>
  </r>
  <r>
    <n v="1"/>
    <x v="1"/>
    <x v="1"/>
    <n v="104648"/>
    <s v="G9"/>
    <s v="STOL RADNI"/>
    <s v="01.97"/>
    <s v="KOM"/>
    <n v="1"/>
    <x v="506"/>
    <n v="551.11"/>
    <n v="0"/>
    <n v="220.44400000000002"/>
    <x v="1"/>
  </r>
  <r>
    <n v="1"/>
    <x v="1"/>
    <x v="1"/>
    <n v="104649"/>
    <s v="G9"/>
    <s v="STOLICA DRVENA SA NASL."/>
    <s v="01.97"/>
    <s v="KOM"/>
    <n v="1"/>
    <x v="519"/>
    <n v="114.64"/>
    <n v="0"/>
    <n v="45.856000000000002"/>
    <x v="1"/>
  </r>
  <r>
    <n v="1"/>
    <x v="1"/>
    <x v="1"/>
    <n v="104650"/>
    <s v="G9"/>
    <s v="VJEŠALICA DRVENA"/>
    <s v="01.97"/>
    <s v="KOM"/>
    <n v="1"/>
    <x v="531"/>
    <n v="56.57"/>
    <n v="0"/>
    <n v="22.628"/>
    <x v="1"/>
  </r>
  <r>
    <n v="1"/>
    <x v="1"/>
    <x v="1"/>
    <n v="104655"/>
    <s v="G9"/>
    <s v="STOL RADNI 160x80xH72cm"/>
    <n v="11.07"/>
    <s v="KOM"/>
    <n v="1"/>
    <x v="1025"/>
    <n v="1024.21"/>
    <n v="0"/>
    <n v="409.68400000000003"/>
    <x v="1"/>
  </r>
  <r>
    <n v="1"/>
    <x v="1"/>
    <x v="1"/>
    <n v="104660"/>
    <s v="G9"/>
    <s v="STOLAC UREDSKI CRNI"/>
    <n v="10.050000000000001"/>
    <s v="KOM"/>
    <n v="1"/>
    <x v="1153"/>
    <n v="972.9"/>
    <n v="0"/>
    <n v="389.16"/>
    <x v="1"/>
  </r>
  <r>
    <n v="1"/>
    <x v="1"/>
    <x v="1"/>
    <n v="104664"/>
    <s v="G9"/>
    <s v="POKRETNA KAZETA"/>
    <s v="08.12"/>
    <s v="KOM"/>
    <n v="1"/>
    <x v="1154"/>
    <n v="460.33"/>
    <n v="389.47"/>
    <n v="389.47"/>
    <x v="0"/>
  </r>
  <r>
    <n v="1"/>
    <x v="1"/>
    <x v="1"/>
    <n v="104665"/>
    <s v="G9"/>
    <s v="STOL RADNI 140x80x72"/>
    <s v="08.12"/>
    <s v="KOM"/>
    <n v="1"/>
    <x v="1155"/>
    <n v="680.94"/>
    <n v="576.14"/>
    <n v="576.14"/>
    <x v="0"/>
  </r>
  <r>
    <n v="1"/>
    <x v="1"/>
    <x v="1"/>
    <n v="104666"/>
    <s v="G9"/>
    <s v="POKRETNA KAZETA"/>
    <s v="08.12"/>
    <s v="KOM"/>
    <n v="1"/>
    <x v="1146"/>
    <n v="460.33"/>
    <n v="389.48"/>
    <n v="389.48"/>
    <x v="0"/>
  </r>
  <r>
    <n v="1"/>
    <x v="1"/>
    <x v="1"/>
    <n v="104667"/>
    <s v="G9"/>
    <s v="STOL RADNI 140x80x72"/>
    <s v="08.12"/>
    <s v="KOM"/>
    <n v="1"/>
    <x v="1147"/>
    <n v="680.9"/>
    <n v="576.16999999999996"/>
    <n v="576.16999999999996"/>
    <x v="0"/>
  </r>
  <r>
    <n v="1"/>
    <x v="1"/>
    <x v="1"/>
    <n v="104670"/>
    <s v="G9"/>
    <s v="POKRETNA KAZETA"/>
    <s v="04.06"/>
    <s v="KOM"/>
    <n v="1"/>
    <x v="1024"/>
    <n v="896.46"/>
    <n v="0"/>
    <n v="358.58400000000006"/>
    <x v="1"/>
  </r>
  <r>
    <n v="1"/>
    <x v="1"/>
    <x v="1"/>
    <n v="104671"/>
    <s v="G9"/>
    <s v="STOLAC UREDSKI CRNO/SIVI"/>
    <n v="10.050000000000001"/>
    <s v="KOM"/>
    <n v="1"/>
    <x v="1019"/>
    <n v="763.78"/>
    <n v="0"/>
    <n v="305.512"/>
    <x v="1"/>
  </r>
  <r>
    <n v="1"/>
    <x v="1"/>
    <x v="1"/>
    <n v="104774"/>
    <s v="G9"/>
    <s v="POKRETNA KAZETA"/>
    <s v="09.08"/>
    <s v="KOM"/>
    <n v="1"/>
    <x v="1156"/>
    <n v="1101.51"/>
    <n v="0"/>
    <n v="440.60400000000004"/>
    <x v="1"/>
  </r>
  <r>
    <n v="1"/>
    <x v="1"/>
    <x v="1"/>
    <n v="104775"/>
    <s v="G9"/>
    <s v="FOTELJA UREDSKA CRNA KOŽA"/>
    <s v="09.08"/>
    <s v="KOM"/>
    <n v="1"/>
    <x v="1157"/>
    <n v="1530.62"/>
    <n v="0"/>
    <n v="612.24799999999993"/>
    <x v="1"/>
  </r>
  <r>
    <n v="1"/>
    <x v="1"/>
    <x v="1"/>
    <n v="104776"/>
    <s v="G9"/>
    <s v="STOLAC KONFERENC."/>
    <s v="09.08"/>
    <s v="KOM"/>
    <n v="1"/>
    <x v="1158"/>
    <n v="317.32"/>
    <n v="0"/>
    <n v="126.928"/>
    <x v="1"/>
  </r>
  <r>
    <n v="1"/>
    <x v="1"/>
    <x v="1"/>
    <n v="104777"/>
    <s v="G9"/>
    <s v="STOLAC KONFERENC."/>
    <s v="09.08"/>
    <s v="KOM"/>
    <n v="1"/>
    <x v="1158"/>
    <n v="317.32"/>
    <n v="0"/>
    <n v="126.928"/>
    <x v="1"/>
  </r>
  <r>
    <n v="1"/>
    <x v="1"/>
    <x v="1"/>
    <n v="104778"/>
    <s v="G9"/>
    <s v="STOLAC KONFERENC."/>
    <s v="09.08"/>
    <s v="KOM"/>
    <n v="1"/>
    <x v="1158"/>
    <n v="317.32"/>
    <n v="0"/>
    <n v="126.928"/>
    <x v="1"/>
  </r>
  <r>
    <n v="1"/>
    <x v="1"/>
    <x v="1"/>
    <n v="104779"/>
    <s v="G9"/>
    <s v="VJEŠALICA"/>
    <s v="09.08"/>
    <s v="KOM"/>
    <n v="1"/>
    <x v="1159"/>
    <n v="366.73"/>
    <n v="0"/>
    <n v="146.69200000000001"/>
    <x v="1"/>
  </r>
  <r>
    <n v="1"/>
    <x v="1"/>
    <x v="1"/>
    <n v="104780"/>
    <s v="G9"/>
    <s v="ORMAR NISKI DR.VRATA C551"/>
    <s v="09.08"/>
    <s v="KOM"/>
    <n v="1"/>
    <x v="1160"/>
    <n v="1323.75"/>
    <n v="0"/>
    <n v="529.5"/>
    <x v="1"/>
  </r>
  <r>
    <n v="1"/>
    <x v="1"/>
    <x v="1"/>
    <n v="104781"/>
    <s v="G9"/>
    <s v="ORMAR NISKI DR.VRATA C551"/>
    <s v="09.08"/>
    <s v="KOM"/>
    <n v="1"/>
    <x v="1160"/>
    <n v="1323.75"/>
    <n v="0"/>
    <n v="529.5"/>
    <x v="1"/>
  </r>
  <r>
    <n v="1"/>
    <x v="1"/>
    <x v="1"/>
    <n v="104782"/>
    <s v="G9"/>
    <s v="ORMAR VISOKI DR.VRATA 591"/>
    <s v="09.08"/>
    <s v="KOM"/>
    <n v="1"/>
    <x v="1161"/>
    <n v="3520.33"/>
    <n v="0"/>
    <n v="1408.1320000000001"/>
    <x v="1"/>
  </r>
  <r>
    <n v="1"/>
    <x v="1"/>
    <x v="1"/>
    <n v="104783"/>
    <s v="G9"/>
    <s v="ORMAR VISOKI DR.VRATA 591"/>
    <s v="09.08"/>
    <s v="KOM"/>
    <n v="1"/>
    <x v="1161"/>
    <n v="3520.33"/>
    <n v="0"/>
    <n v="1408.1320000000001"/>
    <x v="1"/>
  </r>
  <r>
    <n v="1"/>
    <x v="1"/>
    <x v="1"/>
    <n v="104784"/>
    <s v="G9"/>
    <s v="ORMAR VISOKI DR.+STAK.594"/>
    <s v="09.08"/>
    <s v="KOM"/>
    <n v="1"/>
    <x v="1162"/>
    <n v="3101.63"/>
    <n v="0"/>
    <n v="1240.652"/>
    <x v="1"/>
  </r>
  <r>
    <n v="1"/>
    <x v="1"/>
    <x v="1"/>
    <n v="104785"/>
    <s v="G9"/>
    <s v="ORMAR VISOKI DR.+STAK.594"/>
    <s v="09.08"/>
    <s v="KOM"/>
    <n v="1"/>
    <x v="1162"/>
    <n v="3101.63"/>
    <n v="0"/>
    <n v="1240.652"/>
    <x v="1"/>
  </r>
  <r>
    <n v="1"/>
    <x v="1"/>
    <x v="1"/>
    <n v="104786"/>
    <s v="G9"/>
    <s v="STOL RADNI S KUT.DODATKOM"/>
    <s v="09.08"/>
    <s v="KOM"/>
    <n v="1"/>
    <x v="1163"/>
    <n v="2132.8000000000002"/>
    <n v="0"/>
    <n v="853.12000000000012"/>
    <x v="1"/>
  </r>
  <r>
    <n v="1"/>
    <x v="1"/>
    <x v="1"/>
    <n v="104787"/>
    <s v="G9"/>
    <s v="STOL RADNI C 505"/>
    <s v="09.08"/>
    <s v="KOM"/>
    <n v="1"/>
    <x v="1164"/>
    <n v="1645.89"/>
    <n v="0"/>
    <n v="658.35600000000011"/>
    <x v="1"/>
  </r>
  <r>
    <n v="1"/>
    <x v="1"/>
    <x v="1"/>
    <n v="104798"/>
    <s v="G9"/>
    <s v="STOLAC DAKTILO"/>
    <s v="04.04"/>
    <s v="KOM"/>
    <n v="1"/>
    <x v="1165"/>
    <n v="1611.86"/>
    <n v="0"/>
    <n v="644.74400000000003"/>
    <x v="1"/>
  </r>
  <r>
    <n v="1"/>
    <x v="1"/>
    <x v="1"/>
    <n v="104800"/>
    <s v="G9"/>
    <s v="ORMARIĆ POKRETNI S POLICA"/>
    <n v="10.029999999999999"/>
    <s v="KOM"/>
    <n v="1"/>
    <x v="1166"/>
    <n v="1152.9000000000001"/>
    <n v="0"/>
    <n v="461.16000000000008"/>
    <x v="1"/>
  </r>
  <r>
    <n v="1"/>
    <x v="1"/>
    <x v="1"/>
    <n v="104801"/>
    <s v="G9"/>
    <s v="ORMARIĆ POKRETNI S LADIC."/>
    <n v="10.029999999999999"/>
    <s v="KOM"/>
    <n v="1"/>
    <x v="1167"/>
    <n v="1494.5"/>
    <n v="0"/>
    <n v="597.80000000000007"/>
    <x v="1"/>
  </r>
  <r>
    <n v="1"/>
    <x v="1"/>
    <x v="1"/>
    <n v="104802"/>
    <s v="G9"/>
    <s v="STOL RADNI"/>
    <n v="10.029999999999999"/>
    <s v="KOM"/>
    <n v="1"/>
    <x v="1168"/>
    <n v="1317.6"/>
    <n v="0"/>
    <n v="527.04"/>
    <x v="1"/>
  </r>
  <r>
    <n v="1"/>
    <x v="1"/>
    <x v="1"/>
    <n v="104803"/>
    <s v="G9"/>
    <s v="REGAL"/>
    <n v="10.029999999999999"/>
    <s v="KOM"/>
    <n v="1"/>
    <x v="1169"/>
    <n v="4489.6000000000004"/>
    <n v="0"/>
    <n v="1795.8400000000001"/>
    <x v="1"/>
  </r>
  <r>
    <n v="1"/>
    <x v="1"/>
    <x v="1"/>
    <n v="104805"/>
    <s v="G9"/>
    <s v="STOLAC UREDSKI"/>
    <s v="07.11"/>
    <s v="KOM"/>
    <n v="1"/>
    <x v="1124"/>
    <n v="579.1"/>
    <n v="276.20999999999998"/>
    <n v="342.12400000000002"/>
    <x v="1"/>
  </r>
  <r>
    <n v="1"/>
    <x v="1"/>
    <x v="1"/>
    <n v="104809"/>
    <s v="G9"/>
    <s v="ORMARIĆ POKRETNI S POLICA"/>
    <n v="10.029999999999999"/>
    <s v="KOM"/>
    <n v="1"/>
    <x v="1166"/>
    <n v="1152.9000000000001"/>
    <n v="0"/>
    <n v="461.16000000000008"/>
    <x v="1"/>
  </r>
  <r>
    <n v="1"/>
    <x v="1"/>
    <x v="1"/>
    <n v="104810"/>
    <s v="G9"/>
    <s v="ORMARIĆ POKRETNI S LADIC."/>
    <n v="10.029999999999999"/>
    <s v="KOM"/>
    <n v="1"/>
    <x v="1167"/>
    <n v="1494.5"/>
    <n v="0"/>
    <n v="597.80000000000007"/>
    <x v="1"/>
  </r>
  <r>
    <n v="1"/>
    <x v="1"/>
    <x v="1"/>
    <n v="104811"/>
    <s v="G9"/>
    <s v="STOL RADNI"/>
    <n v="10.029999999999999"/>
    <s v="KOM"/>
    <n v="1"/>
    <x v="1168"/>
    <n v="1317.6"/>
    <n v="0"/>
    <n v="527.04"/>
    <x v="1"/>
  </r>
  <r>
    <n v="1"/>
    <x v="1"/>
    <x v="1"/>
    <n v="104909"/>
    <s v="G1"/>
    <s v="STOL RADNI S LADICAMA"/>
    <s v="01.97"/>
    <s v="KOM"/>
    <n v="1"/>
    <x v="539"/>
    <n v="226.11"/>
    <n v="0"/>
    <n v="90.444000000000017"/>
    <x v="1"/>
  </r>
  <r>
    <n v="1"/>
    <x v="1"/>
    <x v="1"/>
    <n v="104911"/>
    <s v="G1"/>
    <s v="STOLAC UREDSKI"/>
    <s v="04.14"/>
    <s v="KOM"/>
    <n v="1"/>
    <x v="681"/>
    <n v="245.04"/>
    <n v="490.07"/>
    <n v="490.07"/>
    <x v="0"/>
  </r>
  <r>
    <n v="1"/>
    <x v="1"/>
    <x v="1"/>
    <n v="104913"/>
    <s v="G1"/>
    <s v="STOLAC DAKTIL. NARANČ."/>
    <s v="01.97"/>
    <s v="KOM"/>
    <n v="1"/>
    <x v="1170"/>
    <n v="254.14"/>
    <n v="0"/>
    <n v="101.65600000000001"/>
    <x v="1"/>
  </r>
  <r>
    <n v="1"/>
    <x v="1"/>
    <x v="1"/>
    <n v="104914"/>
    <s v="G1"/>
    <s v="STOLICA URED. S NASLONOM"/>
    <s v="01.97"/>
    <s v="KOM"/>
    <n v="1"/>
    <x v="1171"/>
    <n v="1393.05"/>
    <n v="0"/>
    <n v="557.22"/>
    <x v="1"/>
  </r>
  <r>
    <n v="1"/>
    <x v="1"/>
    <x v="1"/>
    <n v="104919"/>
    <s v="G1"/>
    <s v="STOL PISAĆI HRAST"/>
    <s v="01.97"/>
    <s v="KOM"/>
    <n v="1"/>
    <x v="795"/>
    <n v="2826.14"/>
    <n v="0"/>
    <n v="1130.4559999999999"/>
    <x v="1"/>
  </r>
  <r>
    <n v="1"/>
    <x v="1"/>
    <x v="1"/>
    <n v="104921"/>
    <s v="G1"/>
    <s v="ORMAR DRVENI ČETVERO."/>
    <s v="01.97"/>
    <s v="KOM"/>
    <n v="1"/>
    <x v="490"/>
    <n v="1695.7"/>
    <n v="0"/>
    <n v="678.28000000000009"/>
    <x v="1"/>
  </r>
  <r>
    <n v="1"/>
    <x v="1"/>
    <x v="1"/>
    <n v="104923"/>
    <s v="G1"/>
    <s v="STOL DAKTILO SA ORMAR."/>
    <s v="01.97"/>
    <s v="KOM"/>
    <n v="1"/>
    <x v="556"/>
    <n v="282.61"/>
    <n v="0"/>
    <n v="113.04400000000001"/>
    <x v="1"/>
  </r>
  <r>
    <n v="1"/>
    <x v="1"/>
    <x v="1"/>
    <n v="104926"/>
    <s v="G1"/>
    <s v="STOL CRNI KLUB"/>
    <s v="01.97"/>
    <s v="KOM"/>
    <n v="1"/>
    <x v="559"/>
    <n v="476.98"/>
    <n v="0"/>
    <n v="190.79200000000003"/>
    <x v="1"/>
  </r>
  <r>
    <n v="1"/>
    <x v="1"/>
    <x v="1"/>
    <n v="104927"/>
    <s v="G1"/>
    <s v="FOTELJA UREDSKA"/>
    <s v="07.00"/>
    <s v="KOM"/>
    <n v="1"/>
    <x v="1172"/>
    <n v="1180.83"/>
    <n v="0"/>
    <n v="472.33199999999999"/>
    <x v="1"/>
  </r>
  <r>
    <n v="1"/>
    <x v="1"/>
    <x v="1"/>
    <n v="104936"/>
    <s v="G1"/>
    <s v="ORMAR UGRADBENI U HODNIKU"/>
    <s v="07.09"/>
    <s v="KOM"/>
    <n v="1"/>
    <x v="1173"/>
    <n v="11655.29"/>
    <n v="916.71"/>
    <n v="5028.8"/>
    <x v="1"/>
  </r>
  <r>
    <n v="1"/>
    <x v="1"/>
    <x v="1"/>
    <n v="104937"/>
    <s v="G1"/>
    <s v="STOL DRVENI S ORM. VEĆI"/>
    <s v="01.97"/>
    <s v="KOM"/>
    <n v="1"/>
    <x v="1174"/>
    <n v="1720.08"/>
    <n v="284.70999999999998"/>
    <n v="801.91600000000005"/>
    <x v="1"/>
  </r>
  <r>
    <n v="1"/>
    <x v="1"/>
    <x v="1"/>
    <n v="104940"/>
    <s v="G1"/>
    <s v="STOLICA ŠKOLSKA DRVENA"/>
    <s v="01.97"/>
    <s v="KOM"/>
    <n v="1"/>
    <x v="504"/>
    <n v="214.74"/>
    <n v="0"/>
    <n v="85.896000000000015"/>
    <x v="1"/>
  </r>
  <r>
    <n v="1"/>
    <x v="1"/>
    <x v="1"/>
    <n v="104941"/>
    <s v="G1"/>
    <s v="STOL DRVENI S 2 LAD."/>
    <s v="01.97"/>
    <s v="KOM"/>
    <n v="1"/>
    <x v="1175"/>
    <n v="169.58"/>
    <n v="0"/>
    <n v="67.832000000000008"/>
    <x v="1"/>
  </r>
  <r>
    <n v="1"/>
    <x v="1"/>
    <x v="1"/>
    <n v="104944"/>
    <s v="G1"/>
    <s v="ORMARIĆ KUHINJSKI VISEĆI"/>
    <s v="01.97"/>
    <s v="KOM"/>
    <n v="1"/>
    <x v="1176"/>
    <n v="396.64"/>
    <n v="0"/>
    <n v="158.65600000000001"/>
    <x v="1"/>
  </r>
  <r>
    <n v="1"/>
    <x v="1"/>
    <x v="1"/>
    <n v="104945"/>
    <s v="G1"/>
    <s v="ORMARIĆ VISEĆI KUHINJ."/>
    <s v="01.97"/>
    <s v="KOM"/>
    <n v="1"/>
    <x v="1177"/>
    <n v="302.5"/>
    <n v="0"/>
    <n v="121"/>
    <x v="1"/>
  </r>
  <r>
    <n v="1"/>
    <x v="1"/>
    <x v="1"/>
    <n v="104946"/>
    <s v="G1"/>
    <s v="ORMARIĆ SA SUDOPEROM"/>
    <s v="01.97"/>
    <s v="KOM"/>
    <n v="1"/>
    <x v="689"/>
    <n v="1130.45"/>
    <n v="0"/>
    <n v="452.18000000000006"/>
    <x v="1"/>
  </r>
  <r>
    <n v="1"/>
    <x v="1"/>
    <x v="1"/>
    <n v="104947"/>
    <s v="G1"/>
    <s v="ORMARIĆ VISEĆI KUHINJ."/>
    <s v="01.97"/>
    <s v="KOM"/>
    <n v="1"/>
    <x v="1176"/>
    <n v="396.64"/>
    <n v="0"/>
    <n v="158.65600000000001"/>
    <x v="1"/>
  </r>
  <r>
    <n v="1"/>
    <x v="1"/>
    <x v="1"/>
    <n v="104952"/>
    <s v="G1"/>
    <s v="STOLAC ŠKOLSKI DRVENI"/>
    <s v="01.97"/>
    <s v="KOM"/>
    <n v="1"/>
    <x v="504"/>
    <n v="214.74"/>
    <n v="0"/>
    <n v="85.896000000000015"/>
    <x v="1"/>
  </r>
  <r>
    <n v="1"/>
    <x v="1"/>
    <x v="1"/>
    <n v="104954"/>
    <s v="G1"/>
    <s v="ORMAR S STAKLENIM VRATIMA"/>
    <s v="01.97"/>
    <s v="KOM"/>
    <n v="1"/>
    <x v="490"/>
    <n v="1695.7"/>
    <n v="0"/>
    <n v="678.28000000000009"/>
    <x v="1"/>
  </r>
  <r>
    <n v="1"/>
    <x v="1"/>
    <x v="1"/>
    <n v="104955"/>
    <s v="G1"/>
    <s v="STOLAC PLAVI ŠTOF"/>
    <s v="01.97"/>
    <s v="KOM"/>
    <n v="1"/>
    <x v="1178"/>
    <n v="791.3"/>
    <n v="0"/>
    <n v="316.52"/>
    <x v="1"/>
  </r>
  <r>
    <n v="1"/>
    <x v="1"/>
    <x v="1"/>
    <n v="104958"/>
    <s v="G1"/>
    <s v="ORMARIĆ S LADICAMA"/>
    <s v="01.97"/>
    <s v="KOM"/>
    <n v="1"/>
    <x v="705"/>
    <n v="339.14"/>
    <n v="0"/>
    <n v="135.65600000000001"/>
    <x v="1"/>
  </r>
  <r>
    <n v="1"/>
    <x v="1"/>
    <x v="1"/>
    <n v="104960"/>
    <s v="G1"/>
    <s v="ORMARIĆ S LADICAMA"/>
    <s v="01.97"/>
    <s v="KOM"/>
    <n v="1"/>
    <x v="705"/>
    <n v="339.14"/>
    <n v="0"/>
    <n v="135.65600000000001"/>
    <x v="1"/>
  </r>
  <r>
    <n v="1"/>
    <x v="1"/>
    <x v="1"/>
    <n v="104961"/>
    <s v="G1"/>
    <s v="ORMARIĆ S LADICAMA"/>
    <s v="01.97"/>
    <s v="KOM"/>
    <n v="1"/>
    <x v="705"/>
    <n v="339.14"/>
    <n v="0"/>
    <n v="135.65600000000001"/>
    <x v="1"/>
  </r>
  <r>
    <n v="1"/>
    <x v="1"/>
    <x v="1"/>
    <n v="104962"/>
    <s v="G1"/>
    <s v="POLICA DRVENA ZA KNJIGE"/>
    <s v="01.97"/>
    <s v="KOM"/>
    <n v="1"/>
    <x v="1179"/>
    <n v="836.54"/>
    <n v="0"/>
    <n v="334.61599999999999"/>
    <x v="1"/>
  </r>
  <r>
    <n v="1"/>
    <x v="1"/>
    <x v="1"/>
    <n v="104963"/>
    <s v="G1"/>
    <s v="ORMAR S STAKLENIM VRATIMA"/>
    <s v="01.97"/>
    <s v="KOM"/>
    <n v="1"/>
    <x v="490"/>
    <n v="1695.7"/>
    <n v="0"/>
    <n v="678.28000000000009"/>
    <x v="1"/>
  </r>
  <r>
    <n v="1"/>
    <x v="1"/>
    <x v="1"/>
    <n v="104964"/>
    <s v="G1"/>
    <s v="VITRINA S POL. ZA KNJIGE"/>
    <s v="01.97"/>
    <s v="KOM"/>
    <n v="1"/>
    <x v="496"/>
    <n v="2204.41"/>
    <n v="0"/>
    <n v="881.76400000000001"/>
    <x v="1"/>
  </r>
  <r>
    <n v="1"/>
    <x v="1"/>
    <x v="1"/>
    <n v="104968"/>
    <s v="G1"/>
    <s v="VITRINA ZA UZORKE(STAKLO)"/>
    <s v="01.97"/>
    <s v="KOM"/>
    <n v="1"/>
    <x v="1180"/>
    <n v="1950.05"/>
    <n v="0"/>
    <n v="780.02"/>
    <x v="1"/>
  </r>
  <r>
    <n v="1"/>
    <x v="1"/>
    <x v="1"/>
    <n v="104969"/>
    <s v="G1"/>
    <s v="VITRINA ZA UZORKE(STAKLO)"/>
    <s v="01.97"/>
    <s v="KOM"/>
    <n v="1"/>
    <x v="1180"/>
    <n v="1950.05"/>
    <n v="0"/>
    <n v="780.02"/>
    <x v="1"/>
  </r>
  <r>
    <n v="1"/>
    <x v="1"/>
    <x v="1"/>
    <n v="104970"/>
    <s v="G1"/>
    <s v="VITRINA ZA UZORKE(STAKLO)"/>
    <s v="01.97"/>
    <s v="KOM"/>
    <n v="1"/>
    <x v="1180"/>
    <n v="1950.05"/>
    <n v="0"/>
    <n v="780.02"/>
    <x v="1"/>
  </r>
  <r>
    <n v="1"/>
    <x v="1"/>
    <x v="1"/>
    <n v="104971"/>
    <s v="G1"/>
    <s v="VITRINA ZA UZORKE(STAKLO)"/>
    <s v="01.97"/>
    <s v="KOM"/>
    <n v="1"/>
    <x v="1180"/>
    <n v="1950.05"/>
    <n v="0"/>
    <n v="780.02"/>
    <x v="1"/>
  </r>
  <r>
    <n v="1"/>
    <x v="1"/>
    <x v="1"/>
    <n v="104973"/>
    <s v="G1"/>
    <s v="ORMARIĆ S LADICAMA"/>
    <s v="01.97"/>
    <s v="KOM"/>
    <n v="1"/>
    <x v="705"/>
    <n v="339.14"/>
    <n v="0"/>
    <n v="135.65600000000001"/>
    <x v="1"/>
  </r>
  <r>
    <n v="1"/>
    <x v="1"/>
    <x v="1"/>
    <n v="104974"/>
    <s v="G1"/>
    <s v="STOL RADNI (PROC.)"/>
    <s v="01.97"/>
    <s v="KOM"/>
    <n v="1"/>
    <x v="506"/>
    <n v="551.11"/>
    <n v="0"/>
    <n v="220.44400000000002"/>
    <x v="1"/>
  </r>
  <r>
    <n v="1"/>
    <x v="1"/>
    <x v="1"/>
    <n v="104976"/>
    <s v="G1"/>
    <s v="ORMARIĆ S LADICAMA"/>
    <s v="01.97"/>
    <s v="KOM"/>
    <n v="1"/>
    <x v="705"/>
    <n v="339.14"/>
    <n v="0"/>
    <n v="135.65600000000001"/>
    <x v="1"/>
  </r>
  <r>
    <n v="1"/>
    <x v="1"/>
    <x v="1"/>
    <n v="104977"/>
    <s v="G1"/>
    <s v="STOL DAKTILOGRAFSKI"/>
    <s v="01.97"/>
    <s v="KOM"/>
    <n v="1"/>
    <x v="1181"/>
    <n v="723.29"/>
    <n v="0"/>
    <n v="289.31599999999997"/>
    <x v="1"/>
  </r>
  <r>
    <n v="1"/>
    <x v="1"/>
    <x v="1"/>
    <n v="104978"/>
    <s v="G1"/>
    <s v="ORMAR S STAKLENIM VRATIMA"/>
    <s v="01.97"/>
    <s v="KOM"/>
    <n v="1"/>
    <x v="490"/>
    <n v="1695.7"/>
    <n v="0"/>
    <n v="678.28000000000009"/>
    <x v="1"/>
  </r>
  <r>
    <n v="1"/>
    <x v="1"/>
    <x v="1"/>
    <n v="104979"/>
    <s v="G1"/>
    <s v="ORMAR GARDEROBNI DRVENI"/>
    <s v="01.97"/>
    <s v="KOM"/>
    <n v="1"/>
    <x v="700"/>
    <n v="847.77"/>
    <n v="0"/>
    <n v="339.108"/>
    <x v="1"/>
  </r>
  <r>
    <n v="1"/>
    <x v="1"/>
    <x v="1"/>
    <n v="104981"/>
    <s v="G1"/>
    <s v="ORMAR S STAKLENIM VRATIMA"/>
    <s v="01.97"/>
    <s v="KOM"/>
    <n v="1"/>
    <x v="490"/>
    <n v="1695.7"/>
    <n v="0"/>
    <n v="678.28000000000009"/>
    <x v="1"/>
  </r>
  <r>
    <n v="1"/>
    <x v="1"/>
    <x v="1"/>
    <n v="104982"/>
    <s v="G1"/>
    <s v="ORMAR S STAKLENIM VRATIMA"/>
    <s v="01.97"/>
    <s v="KOM"/>
    <n v="1"/>
    <x v="490"/>
    <n v="1695.7"/>
    <n v="0"/>
    <n v="678.28000000000009"/>
    <x v="1"/>
  </r>
  <r>
    <n v="1"/>
    <x v="1"/>
    <x v="1"/>
    <n v="104986"/>
    <s v="G1"/>
    <s v="ORMAR JED. SA STAKL. VRAT"/>
    <s v="01.97"/>
    <s v="KOM"/>
    <n v="1"/>
    <x v="490"/>
    <n v="1695.7"/>
    <n v="0"/>
    <n v="678.28000000000009"/>
    <x v="1"/>
  </r>
  <r>
    <n v="1"/>
    <x v="1"/>
    <x v="1"/>
    <n v="104987"/>
    <s v="G1"/>
    <s v="ORMAR S STAKLENIM VRATIMA"/>
    <s v="01.97"/>
    <s v="KOM"/>
    <n v="1"/>
    <x v="490"/>
    <n v="1695.7"/>
    <n v="0"/>
    <n v="678.28000000000009"/>
    <x v="1"/>
  </r>
  <r>
    <n v="1"/>
    <x v="1"/>
    <x v="1"/>
    <n v="104988"/>
    <s v="G1"/>
    <s v="STOLIĆ S DVIJE LADICE"/>
    <s v="01.97"/>
    <s v="KOM"/>
    <n v="1"/>
    <x v="539"/>
    <n v="226.11"/>
    <n v="0"/>
    <n v="90.444000000000017"/>
    <x v="1"/>
  </r>
  <r>
    <n v="1"/>
    <x v="1"/>
    <x v="1"/>
    <n v="104989"/>
    <s v="G1"/>
    <s v="STOL RADNI"/>
    <s v="01.97"/>
    <s v="KOM"/>
    <n v="1"/>
    <x v="506"/>
    <n v="551.11"/>
    <n v="0"/>
    <n v="220.44400000000002"/>
    <x v="1"/>
  </r>
  <r>
    <n v="1"/>
    <x v="1"/>
    <x v="1"/>
    <n v="104990"/>
    <s v="G1"/>
    <s v="ORMARIĆ S LADICAMA"/>
    <s v="01.97"/>
    <s v="KOM"/>
    <n v="1"/>
    <x v="705"/>
    <n v="339.14"/>
    <n v="0"/>
    <n v="135.65600000000001"/>
    <x v="1"/>
  </r>
  <r>
    <n v="1"/>
    <x v="1"/>
    <x v="1"/>
    <n v="104991"/>
    <s v="G1"/>
    <s v="ORMARIĆ S LADICAMA"/>
    <s v="01.97"/>
    <s v="KOM"/>
    <n v="1"/>
    <x v="705"/>
    <n v="339.14"/>
    <n v="0"/>
    <n v="135.65600000000001"/>
    <x v="1"/>
  </r>
  <r>
    <n v="1"/>
    <x v="1"/>
    <x v="1"/>
    <n v="104992"/>
    <s v="G1"/>
    <s v="STOL RADNI (PROC.)"/>
    <s v="01.97"/>
    <s v="KOM"/>
    <n v="1"/>
    <x v="506"/>
    <n v="551.11"/>
    <n v="0"/>
    <n v="220.44400000000002"/>
    <x v="1"/>
  </r>
  <r>
    <n v="1"/>
    <x v="1"/>
    <x v="1"/>
    <n v="104993"/>
    <s v="G1"/>
    <s v="ORMAR GARDEROBNI STAKLO"/>
    <s v="01.97"/>
    <s v="KOM"/>
    <n v="1"/>
    <x v="498"/>
    <n v="847.84"/>
    <n v="0"/>
    <n v="339.13600000000002"/>
    <x v="1"/>
  </r>
  <r>
    <n v="1"/>
    <x v="1"/>
    <x v="1"/>
    <n v="104994"/>
    <s v="G1"/>
    <s v="ORMAR S STAKLENIM VRATIMA"/>
    <s v="01.97"/>
    <s v="KOM"/>
    <n v="1"/>
    <x v="490"/>
    <n v="1695.7"/>
    <n v="0"/>
    <n v="678.28000000000009"/>
    <x v="1"/>
  </r>
  <r>
    <n v="1"/>
    <x v="1"/>
    <x v="1"/>
    <n v="104995"/>
    <s v="G1"/>
    <s v="ORMAR S STAKLENIM VRATIMA"/>
    <s v="01.97"/>
    <s v="KOM"/>
    <n v="1"/>
    <x v="490"/>
    <n v="1695.7"/>
    <n v="0"/>
    <n v="678.28000000000009"/>
    <x v="1"/>
  </r>
  <r>
    <n v="1"/>
    <x v="1"/>
    <x v="1"/>
    <n v="104998"/>
    <s v="G1"/>
    <s v="STOL"/>
    <s v="04.04"/>
    <s v="KOM"/>
    <n v="1"/>
    <x v="1182"/>
    <n v="2340.7199999999998"/>
    <n v="0"/>
    <n v="936.28800000000001"/>
    <x v="1"/>
  </r>
  <r>
    <n v="1"/>
    <x v="1"/>
    <x v="1"/>
    <n v="104999"/>
    <s v="G1"/>
    <s v="STOLAC URED. TAP. NA KOT."/>
    <s v="01.97"/>
    <s v="KOM"/>
    <n v="1"/>
    <x v="728"/>
    <n v="695.3"/>
    <n v="0"/>
    <n v="278.12"/>
    <x v="1"/>
  </r>
  <r>
    <n v="1"/>
    <x v="1"/>
    <x v="1"/>
    <n v="105000"/>
    <s v="G1"/>
    <s v="STOLAC UREDSKI SPINALIS"/>
    <n v="10.09"/>
    <s v="KOM"/>
    <n v="1"/>
    <x v="1183"/>
    <n v="3521.49"/>
    <n v="409.47"/>
    <n v="1572.384"/>
    <x v="1"/>
  </r>
  <r>
    <n v="1"/>
    <x v="1"/>
    <x v="1"/>
    <n v="105006"/>
    <s v="G1"/>
    <s v="ORMAR ZA SPISE 330x42x213"/>
    <n v="10.09"/>
    <s v="KOM"/>
    <n v="1"/>
    <x v="1184"/>
    <n v="14214.22"/>
    <n v="1652.78"/>
    <n v="6346.8"/>
    <x v="1"/>
  </r>
  <r>
    <n v="1"/>
    <x v="1"/>
    <x v="1"/>
    <n v="105007"/>
    <s v="G1"/>
    <s v="STOL CRNI KLUB"/>
    <s v="01.97"/>
    <s v="KOM"/>
    <n v="1"/>
    <x v="1185"/>
    <n v="633.09"/>
    <n v="0"/>
    <n v="253.23600000000002"/>
    <x v="1"/>
  </r>
  <r>
    <n v="1"/>
    <x v="1"/>
    <x v="1"/>
    <n v="105009"/>
    <s v="G1"/>
    <s v="ORMARIĆ S LADICAMA"/>
    <s v="01.97"/>
    <s v="KOM"/>
    <n v="1"/>
    <x v="705"/>
    <n v="339.14"/>
    <n v="0"/>
    <n v="135.65600000000001"/>
    <x v="1"/>
  </r>
  <r>
    <n v="1"/>
    <x v="1"/>
    <x v="1"/>
    <n v="105010"/>
    <s v="G1"/>
    <s v="STOLAC UREDSKI"/>
    <s v="04.00"/>
    <s v="KOM"/>
    <n v="1"/>
    <x v="1186"/>
    <n v="661.24"/>
    <n v="0"/>
    <n v="264.49600000000004"/>
    <x v="1"/>
  </r>
  <r>
    <n v="1"/>
    <x v="1"/>
    <x v="1"/>
    <n v="105014"/>
    <s v="G1"/>
    <s v="ORMARIĆ S LADICAMA"/>
    <s v="01.97"/>
    <s v="KOM"/>
    <n v="1"/>
    <x v="705"/>
    <n v="339.14"/>
    <n v="0"/>
    <n v="135.65600000000001"/>
    <x v="1"/>
  </r>
  <r>
    <n v="1"/>
    <x v="1"/>
    <x v="1"/>
    <n v="105015"/>
    <s v="G1"/>
    <s v="STOL ZA PROF."/>
    <s v="01.97"/>
    <s v="KOM"/>
    <n v="1"/>
    <x v="503"/>
    <n v="961"/>
    <n v="0"/>
    <n v="384.40000000000003"/>
    <x v="1"/>
  </r>
  <r>
    <n v="1"/>
    <x v="1"/>
    <x v="1"/>
    <n v="105016"/>
    <s v="G1"/>
    <s v="STOL DRVENI MALI"/>
    <s v="01.97"/>
    <s v="KOM"/>
    <n v="1"/>
    <x v="500"/>
    <n v="522.80999999999995"/>
    <n v="0"/>
    <n v="209.124"/>
    <x v="1"/>
  </r>
  <r>
    <n v="1"/>
    <x v="1"/>
    <x v="1"/>
    <n v="105030"/>
    <s v="G1"/>
    <s v="STOL RADNI S LADICAMA"/>
    <s v="01.97"/>
    <s v="KOM"/>
    <n v="1"/>
    <x v="506"/>
    <n v="551.11"/>
    <n v="0"/>
    <n v="220.44400000000002"/>
    <x v="1"/>
  </r>
  <r>
    <n v="1"/>
    <x v="1"/>
    <x v="1"/>
    <n v="105032"/>
    <s v="G1"/>
    <s v="ORMARIĆ S LADICAMA"/>
    <s v="01.97"/>
    <s v="KOM"/>
    <n v="1"/>
    <x v="705"/>
    <n v="339.14"/>
    <n v="0"/>
    <n v="135.65600000000001"/>
    <x v="1"/>
  </r>
  <r>
    <n v="1"/>
    <x v="1"/>
    <x v="1"/>
    <n v="105033"/>
    <s v="G1"/>
    <s v="STOL CRNI KLUB"/>
    <s v="01.97"/>
    <s v="KOM"/>
    <n v="1"/>
    <x v="1185"/>
    <n v="633.09"/>
    <n v="0"/>
    <n v="253.23600000000002"/>
    <x v="1"/>
  </r>
  <r>
    <n v="1"/>
    <x v="1"/>
    <x v="1"/>
    <n v="105037"/>
    <s v="G1"/>
    <s v="STOLA ZA MIKROSKOPSKOPIRA"/>
    <s v="03.06"/>
    <s v="KOM"/>
    <n v="1"/>
    <x v="1187"/>
    <n v="12810"/>
    <n v="0"/>
    <n v="5124"/>
    <x v="1"/>
  </r>
  <r>
    <n v="1"/>
    <x v="1"/>
    <x v="1"/>
    <n v="105038"/>
    <s v="G1"/>
    <s v="STOL RADNI"/>
    <s v="01.97"/>
    <s v="KOM"/>
    <n v="1"/>
    <x v="1188"/>
    <n v="558.04999999999995"/>
    <n v="215.26"/>
    <n v="309.32400000000001"/>
    <x v="1"/>
  </r>
  <r>
    <n v="1"/>
    <x v="1"/>
    <x v="1"/>
    <n v="105039"/>
    <s v="G1"/>
    <s v="STOL RADNI"/>
    <s v="01.97"/>
    <s v="KOM"/>
    <n v="1"/>
    <x v="1188"/>
    <n v="558.04999999999995"/>
    <n v="215.26"/>
    <n v="309.32400000000001"/>
    <x v="1"/>
  </r>
  <r>
    <n v="1"/>
    <x v="1"/>
    <x v="1"/>
    <n v="105049"/>
    <s v="G1"/>
    <s v="STOL RADNI SA POLICOM"/>
    <s v="09.09"/>
    <s v="KOM"/>
    <n v="1"/>
    <x v="507"/>
    <n v="1354.37"/>
    <n v="140.08000000000001"/>
    <n v="597.78000000000009"/>
    <x v="1"/>
  </r>
  <r>
    <n v="1"/>
    <x v="1"/>
    <x v="1"/>
    <n v="105079"/>
    <s v="G1"/>
    <s v="STOLAC UREDSKI 120-2/RUKO"/>
    <s v="02.98"/>
    <s v="KOM"/>
    <n v="1"/>
    <x v="1189"/>
    <n v="769.72"/>
    <n v="0"/>
    <n v="307.88800000000003"/>
    <x v="1"/>
  </r>
  <r>
    <n v="1"/>
    <x v="1"/>
    <x v="1"/>
    <n v="105082"/>
    <s v="G1"/>
    <s v="PLOHA RAD. S ORM. I INST."/>
    <s v="01.97"/>
    <s v="KOM"/>
    <n v="1"/>
    <x v="1190"/>
    <n v="3574.1"/>
    <n v="0"/>
    <n v="1429.64"/>
    <x v="1"/>
  </r>
  <r>
    <n v="1"/>
    <x v="1"/>
    <x v="1"/>
    <n v="105083"/>
    <s v="G1"/>
    <s v="PLOHA RAD. S ORM. I INST."/>
    <s v="01.97"/>
    <s v="KOM"/>
    <n v="1"/>
    <x v="1190"/>
    <n v="3574.1"/>
    <n v="0"/>
    <n v="1429.64"/>
    <x v="1"/>
  </r>
  <r>
    <n v="1"/>
    <x v="1"/>
    <x v="1"/>
    <n v="105084"/>
    <s v="G1"/>
    <s v="REGAL JEDROSTRANI NEPOKRE"/>
    <s v="07.08"/>
    <s v="KOM"/>
    <n v="1"/>
    <x v="1191"/>
    <n v="3307.42"/>
    <n v="0"/>
    <n v="1322.9680000000001"/>
    <x v="1"/>
  </r>
  <r>
    <n v="1"/>
    <x v="1"/>
    <x v="1"/>
    <n v="105085"/>
    <s v="G1"/>
    <s v="REGAL JEDROSTRANI NEPOKRE"/>
    <s v="07.08"/>
    <s v="KOM"/>
    <n v="1"/>
    <x v="1192"/>
    <n v="2199.66"/>
    <n v="0"/>
    <n v="879.86400000000003"/>
    <x v="1"/>
  </r>
  <r>
    <n v="1"/>
    <x v="1"/>
    <x v="1"/>
    <n v="105086"/>
    <s v="G1"/>
    <s v="DIGESTOR UGRAĐENI"/>
    <s v="01.97"/>
    <s v="KOM"/>
    <n v="1"/>
    <x v="1193"/>
    <n v="1974.76"/>
    <n v="0"/>
    <n v="789.904"/>
    <x v="1"/>
  </r>
  <r>
    <n v="1"/>
    <x v="1"/>
    <x v="1"/>
    <n v="105087"/>
    <s v="G1"/>
    <s v="STOL DRVENI(PROC)"/>
    <s v="01.97"/>
    <s v="KOM"/>
    <n v="1"/>
    <x v="506"/>
    <n v="551.11"/>
    <n v="0"/>
    <n v="220.44400000000002"/>
    <x v="1"/>
  </r>
  <r>
    <n v="1"/>
    <x v="1"/>
    <x v="1"/>
    <n v="105089"/>
    <s v="G1"/>
    <s v="SUDOPER"/>
    <n v="10.08"/>
    <s v="KOM"/>
    <n v="1"/>
    <x v="1194"/>
    <n v="838.9"/>
    <n v="0"/>
    <n v="335.56"/>
    <x v="1"/>
  </r>
  <r>
    <n v="1"/>
    <x v="1"/>
    <x v="1"/>
    <n v="105091"/>
    <s v="G1"/>
    <s v="REGAL DVOSTRANI POKRETNI"/>
    <s v="07.08"/>
    <s v="KOM"/>
    <n v="1"/>
    <x v="1195"/>
    <n v="15686.76"/>
    <n v="0"/>
    <n v="6274.7040000000006"/>
    <x v="1"/>
  </r>
  <r>
    <n v="1"/>
    <x v="1"/>
    <x v="1"/>
    <n v="105092"/>
    <s v="G1"/>
    <s v="REGAL DVOSTRANI POKRETNI"/>
    <s v="07.08"/>
    <s v="KOM"/>
    <n v="1"/>
    <x v="1195"/>
    <n v="15686.76"/>
    <n v="0"/>
    <n v="6274.7040000000006"/>
    <x v="1"/>
  </r>
  <r>
    <n v="1"/>
    <x v="1"/>
    <x v="1"/>
    <n v="105093"/>
    <s v="G1"/>
    <s v="ORMAR DVOKRILNI DRVENI"/>
    <s v="01.97"/>
    <s v="KOM"/>
    <n v="1"/>
    <x v="490"/>
    <n v="1695.7"/>
    <n v="0"/>
    <n v="678.28000000000009"/>
    <x v="1"/>
  </r>
  <r>
    <n v="1"/>
    <x v="1"/>
    <x v="1"/>
    <n v="105096"/>
    <s v="G1"/>
    <s v="STOLICA ŠKOLSKA DRVENA"/>
    <s v="01.97"/>
    <s v="KOM"/>
    <n v="1"/>
    <x v="504"/>
    <n v="214.74"/>
    <n v="0"/>
    <n v="85.896000000000015"/>
    <x v="1"/>
  </r>
  <r>
    <n v="1"/>
    <x v="1"/>
    <x v="1"/>
    <n v="105097"/>
    <s v="G1"/>
    <s v="STOLAC PLAVI ŠTOF"/>
    <s v="01.97"/>
    <s v="KOM"/>
    <n v="1"/>
    <x v="1178"/>
    <n v="791.3"/>
    <n v="0"/>
    <n v="316.52"/>
    <x v="1"/>
  </r>
  <r>
    <n v="1"/>
    <x v="1"/>
    <x v="1"/>
    <n v="105099"/>
    <s v="G1"/>
    <s v="STOLICA ŠKOLSKA DRVENA"/>
    <s v="01.97"/>
    <s v="KOM"/>
    <n v="1"/>
    <x v="504"/>
    <n v="214.74"/>
    <n v="0"/>
    <n v="85.896000000000015"/>
    <x v="1"/>
  </r>
  <r>
    <n v="1"/>
    <x v="1"/>
    <x v="1"/>
    <n v="105100"/>
    <s v="G1"/>
    <s v="STOLAC DRVENI (PROC. PF)"/>
    <s v="01.97"/>
    <s v="KOM"/>
    <n v="1"/>
    <x v="202"/>
    <n v="200"/>
    <n v="0"/>
    <n v="80"/>
    <x v="1"/>
  </r>
  <r>
    <n v="1"/>
    <x v="1"/>
    <x v="1"/>
    <n v="105101"/>
    <s v="G1"/>
    <s v="STOLAC DRVENI (PROC. PF)"/>
    <s v="01.97"/>
    <s v="KOM"/>
    <n v="1"/>
    <x v="202"/>
    <n v="200"/>
    <n v="0"/>
    <n v="80"/>
    <x v="1"/>
  </r>
  <r>
    <n v="1"/>
    <x v="1"/>
    <x v="1"/>
    <n v="105102"/>
    <s v="G1"/>
    <s v="STOLAC ŠKOLSKI DRVENI"/>
    <s v="01.97"/>
    <s v="KOM"/>
    <n v="1"/>
    <x v="504"/>
    <n v="214.74"/>
    <n v="0"/>
    <n v="85.896000000000015"/>
    <x v="1"/>
  </r>
  <r>
    <n v="1"/>
    <x v="1"/>
    <x v="1"/>
    <n v="105124"/>
    <s v="G1"/>
    <s v="STOL LABORATORIJSKI"/>
    <n v="10.050000000000001"/>
    <s v="KOM"/>
    <n v="1"/>
    <x v="1196"/>
    <n v="3744.59"/>
    <n v="0"/>
    <n v="1497.8360000000002"/>
    <x v="1"/>
  </r>
  <r>
    <n v="1"/>
    <x v="1"/>
    <x v="1"/>
    <n v="105126"/>
    <s v="G1"/>
    <s v="STOLICA DRVENA ŠKOLSKA"/>
    <s v="01.97"/>
    <s v="KOM"/>
    <n v="1"/>
    <x v="504"/>
    <n v="214.74"/>
    <n v="0"/>
    <n v="85.896000000000015"/>
    <x v="1"/>
  </r>
  <r>
    <n v="1"/>
    <x v="1"/>
    <x v="1"/>
    <n v="105127"/>
    <s v="G1"/>
    <s v="ORMARIĆ KUH.-VIS. STALAŽA"/>
    <s v="01.97"/>
    <s v="KOM"/>
    <n v="1"/>
    <x v="1197"/>
    <n v="452.13"/>
    <n v="0"/>
    <n v="180.852"/>
    <x v="1"/>
  </r>
  <r>
    <n v="1"/>
    <x v="1"/>
    <x v="1"/>
    <n v="105133"/>
    <s v="G1"/>
    <s v="STOL"/>
    <s v="04.04"/>
    <s v="KOM"/>
    <n v="1"/>
    <x v="1198"/>
    <n v="1662.15"/>
    <n v="0"/>
    <n v="664.86000000000013"/>
    <x v="1"/>
  </r>
  <r>
    <n v="1"/>
    <x v="1"/>
    <x v="1"/>
    <n v="105136"/>
    <s v="G1"/>
    <s v="ŠTOKRL DRVENI"/>
    <s v="01.97"/>
    <s v="KOM"/>
    <n v="1"/>
    <x v="538"/>
    <n v="56.53"/>
    <n v="0"/>
    <n v="22.612000000000002"/>
    <x v="1"/>
  </r>
  <r>
    <n v="1"/>
    <x v="1"/>
    <x v="1"/>
    <n v="105137"/>
    <s v="G1"/>
    <s v="ORMAR S STAKLENIM VRATIMA"/>
    <s v="01.97"/>
    <s v="KOM"/>
    <n v="1"/>
    <x v="490"/>
    <n v="1695.7"/>
    <n v="0"/>
    <n v="678.28000000000009"/>
    <x v="1"/>
  </r>
  <r>
    <n v="1"/>
    <x v="1"/>
    <x v="1"/>
    <n v="105139"/>
    <s v="G1"/>
    <s v="POLICA ZA KNJIGE"/>
    <s v="01.09"/>
    <s v="KOM"/>
    <n v="1"/>
    <x v="1199"/>
    <n v="2538.3200000000002"/>
    <n v="26.73"/>
    <n v="1026.0200000000002"/>
    <x v="1"/>
  </r>
  <r>
    <n v="1"/>
    <x v="1"/>
    <x v="1"/>
    <n v="105143"/>
    <s v="G1"/>
    <s v="FOTELJA KLUB NISKA CRNA"/>
    <n v="11.08"/>
    <s v="KOM"/>
    <n v="1"/>
    <x v="658"/>
    <n v="1149.8399999999999"/>
    <n v="0.01"/>
    <n v="459.94"/>
    <x v="1"/>
  </r>
  <r>
    <n v="1"/>
    <x v="1"/>
    <x v="1"/>
    <n v="105144"/>
    <s v="G1"/>
    <s v="FOTELJA KLUB NISKA CRNA"/>
    <n v="11.08"/>
    <s v="KOM"/>
    <n v="1"/>
    <x v="658"/>
    <n v="1149.8399999999999"/>
    <n v="0.01"/>
    <n v="459.94"/>
    <x v="1"/>
  </r>
  <r>
    <n v="1"/>
    <x v="1"/>
    <x v="1"/>
    <n v="105146"/>
    <s v="G1"/>
    <s v="ORMAR 100x64x150 S KLIZN."/>
    <n v="11.08"/>
    <s v="KOM"/>
    <n v="1"/>
    <x v="973"/>
    <n v="1964.2"/>
    <n v="0"/>
    <n v="785.68000000000006"/>
    <x v="1"/>
  </r>
  <r>
    <n v="1"/>
    <x v="1"/>
    <x v="1"/>
    <n v="105147"/>
    <s v="G1"/>
    <s v="STOLAC RADNI"/>
    <n v="11.08"/>
    <s v="KOM"/>
    <n v="1"/>
    <x v="650"/>
    <n v="1238.3"/>
    <n v="0"/>
    <n v="495.32"/>
    <x v="1"/>
  </r>
  <r>
    <n v="1"/>
    <x v="1"/>
    <x v="1"/>
    <n v="105148"/>
    <s v="G1"/>
    <s v="STOLAC RADNI"/>
    <n v="11.08"/>
    <s v="KOM"/>
    <n v="1"/>
    <x v="650"/>
    <n v="1238.3"/>
    <n v="0"/>
    <n v="495.32"/>
    <x v="1"/>
  </r>
  <r>
    <n v="1"/>
    <x v="1"/>
    <x v="1"/>
    <n v="105149"/>
    <s v="G1"/>
    <s v="POLICA ZA KNJIGE 154x33x7"/>
    <n v="11.08"/>
    <s v="KOM"/>
    <n v="1"/>
    <x v="1199"/>
    <n v="2565.04"/>
    <n v="0.01"/>
    <n v="1026.0200000000002"/>
    <x v="1"/>
  </r>
  <r>
    <n v="1"/>
    <x v="1"/>
    <x v="1"/>
    <n v="105152"/>
    <s v="G1"/>
    <s v="ORMAR ZA REGIST.80x40x110"/>
    <n v="12.11"/>
    <s v="KOM"/>
    <n v="1"/>
    <x v="1200"/>
    <n v="953.25"/>
    <n v="571.95000000000005"/>
    <n v="610.08000000000004"/>
    <x v="1"/>
  </r>
  <r>
    <n v="1"/>
    <x v="1"/>
    <x v="1"/>
    <n v="105153"/>
    <s v="G1"/>
    <s v="POKRETNA KAZETA"/>
    <n v="12.11"/>
    <s v="KOM"/>
    <n v="1"/>
    <x v="1201"/>
    <n v="561.20000000000005"/>
    <n v="336.7"/>
    <n v="359.16"/>
    <x v="1"/>
  </r>
  <r>
    <n v="1"/>
    <x v="1"/>
    <x v="1"/>
    <n v="105154"/>
    <s v="G1"/>
    <s v="POKRETNA KAZETA"/>
    <n v="12.11"/>
    <s v="KOM"/>
    <n v="1"/>
    <x v="1201"/>
    <n v="561.20000000000005"/>
    <n v="336.7"/>
    <n v="359.16"/>
    <x v="1"/>
  </r>
  <r>
    <n v="1"/>
    <x v="1"/>
    <x v="1"/>
    <n v="105158"/>
    <s v="G1"/>
    <s v="KLUPA ŠKOLSKA ŽUTA"/>
    <s v="01.97"/>
    <s v="KOM"/>
    <n v="1"/>
    <x v="1202"/>
    <n v="84.95"/>
    <n v="0"/>
    <n v="33.980000000000004"/>
    <x v="1"/>
  </r>
  <r>
    <n v="1"/>
    <x v="1"/>
    <x v="1"/>
    <n v="105161"/>
    <s v="G1"/>
    <s v="STOLICA ŠKOLSKA DRVENA"/>
    <s v="01.97"/>
    <s v="KOM"/>
    <n v="1"/>
    <x v="504"/>
    <n v="214.74"/>
    <n v="0"/>
    <n v="85.896000000000015"/>
    <x v="1"/>
  </r>
  <r>
    <n v="1"/>
    <x v="1"/>
    <x v="1"/>
    <n v="105162"/>
    <s v="G1"/>
    <s v="STOL UREDSKI*KAZETA"/>
    <s v="07.00"/>
    <s v="KOM"/>
    <n v="1"/>
    <x v="1203"/>
    <n v="2601.17"/>
    <n v="0"/>
    <n v="1040.4680000000001"/>
    <x v="1"/>
  </r>
  <r>
    <n v="1"/>
    <x v="1"/>
    <x v="1"/>
    <n v="105163"/>
    <s v="G1"/>
    <s v="FOTELJA CRNA SKAJ"/>
    <s v="01.97"/>
    <s v="KOM"/>
    <n v="1"/>
    <x v="498"/>
    <n v="847.84"/>
    <n v="0"/>
    <n v="339.13600000000002"/>
    <x v="1"/>
  </r>
  <r>
    <n v="1"/>
    <x v="1"/>
    <x v="1"/>
    <n v="105168"/>
    <s v="G1"/>
    <s v="STALAŽA METALNA"/>
    <s v="01.97"/>
    <s v="KOM"/>
    <n v="1"/>
    <x v="1179"/>
    <n v="836.54"/>
    <n v="0"/>
    <n v="334.61599999999999"/>
    <x v="1"/>
  </r>
  <r>
    <n v="1"/>
    <x v="1"/>
    <x v="1"/>
    <n v="105169"/>
    <s v="G1"/>
    <s v="STOLAC DAKTILO S15"/>
    <s v="02.08"/>
    <s v="KOM"/>
    <n v="1"/>
    <x v="1204"/>
    <n v="299.2"/>
    <n v="0"/>
    <n v="119.68"/>
    <x v="1"/>
  </r>
  <r>
    <n v="1"/>
    <x v="1"/>
    <x v="1"/>
    <n v="105170"/>
    <s v="G1"/>
    <s v="FOTELJA NA ZAVRTAJ ŽUTA"/>
    <s v="01.97"/>
    <s v="KOM"/>
    <n v="1"/>
    <x v="202"/>
    <n v="200"/>
    <n v="0"/>
    <n v="80"/>
    <x v="1"/>
  </r>
  <r>
    <n v="1"/>
    <x v="1"/>
    <x v="1"/>
    <n v="105173"/>
    <s v="G1"/>
    <s v="ORMAR S STAKLENIM VRATIMA"/>
    <s v="01.97"/>
    <s v="KOM"/>
    <n v="1"/>
    <x v="490"/>
    <n v="1695.7"/>
    <n v="0"/>
    <n v="678.28000000000009"/>
    <x v="1"/>
  </r>
  <r>
    <n v="1"/>
    <x v="1"/>
    <x v="1"/>
    <n v="105176"/>
    <s v="G1"/>
    <s v="STOLAC LAB. OKRUGLI"/>
    <s v="01.97"/>
    <s v="KOM"/>
    <n v="1"/>
    <x v="488"/>
    <n v="127.18"/>
    <n v="0"/>
    <n v="50.872000000000007"/>
    <x v="1"/>
  </r>
  <r>
    <n v="1"/>
    <x v="1"/>
    <x v="1"/>
    <n v="105190"/>
    <s v="G1"/>
    <s v="ORMAR ZA REGIST.60x40x110"/>
    <n v="12.11"/>
    <s v="KOM"/>
    <n v="1"/>
    <x v="1205"/>
    <n v="722.65"/>
    <n v="433.55"/>
    <n v="462.48"/>
    <x v="1"/>
  </r>
  <r>
    <n v="1"/>
    <x v="1"/>
    <x v="1"/>
    <n v="105198"/>
    <s v="G1"/>
    <s v="STOLICA CRNA NA OTAČIMA"/>
    <s v="01.97"/>
    <s v="KOM"/>
    <n v="1"/>
    <x v="1206"/>
    <n v="791.31"/>
    <n v="0"/>
    <n v="316.524"/>
    <x v="1"/>
  </r>
  <r>
    <n v="1"/>
    <x v="1"/>
    <x v="1"/>
    <n v="105199"/>
    <s v="G1"/>
    <s v="STOL RADNI S 2 ORMARIĆA"/>
    <s v="01.97"/>
    <s v="KOM"/>
    <n v="1"/>
    <x v="1207"/>
    <n v="791.34"/>
    <n v="0"/>
    <n v="316.53600000000006"/>
    <x v="1"/>
  </r>
  <r>
    <n v="1"/>
    <x v="1"/>
    <x v="1"/>
    <n v="105200"/>
    <s v="G1"/>
    <s v="ORMARIĆ S LADICAMA"/>
    <s v="01.97"/>
    <s v="KOM"/>
    <n v="1"/>
    <x v="705"/>
    <n v="339.14"/>
    <n v="0"/>
    <n v="135.65600000000001"/>
    <x v="1"/>
  </r>
  <r>
    <n v="1"/>
    <x v="1"/>
    <x v="1"/>
    <n v="105201"/>
    <s v="G1"/>
    <s v="STOL DAKTILO"/>
    <s v="01.97"/>
    <s v="KOM"/>
    <n v="1"/>
    <x v="1208"/>
    <n v="876.05"/>
    <n v="0"/>
    <n v="350.42"/>
    <x v="1"/>
  </r>
  <r>
    <n v="1"/>
    <x v="1"/>
    <x v="1"/>
    <n v="105203"/>
    <s v="G1"/>
    <s v="STOL RADNI 180x75x75+LAD."/>
    <n v="11.08"/>
    <s v="KOM"/>
    <n v="1"/>
    <x v="647"/>
    <n v="9110.32"/>
    <n v="0.03"/>
    <n v="3644.1400000000003"/>
    <x v="1"/>
  </r>
  <r>
    <n v="1"/>
    <x v="1"/>
    <x v="1"/>
    <n v="105204"/>
    <s v="G1"/>
    <s v="STOL RADNI 180x75x75+LAD."/>
    <n v="11.08"/>
    <s v="KOM"/>
    <n v="1"/>
    <x v="647"/>
    <n v="9110.32"/>
    <n v="0.03"/>
    <n v="3644.1400000000003"/>
    <x v="1"/>
  </r>
  <r>
    <n v="1"/>
    <x v="1"/>
    <x v="1"/>
    <n v="105205"/>
    <s v="G1"/>
    <s v="STOL RADNI 180x75x75+LAD."/>
    <n v="11.08"/>
    <s v="KOM"/>
    <n v="1"/>
    <x v="647"/>
    <n v="9110.32"/>
    <n v="0.03"/>
    <n v="3644.1400000000003"/>
    <x v="1"/>
  </r>
  <r>
    <n v="1"/>
    <x v="1"/>
    <x v="1"/>
    <n v="105206"/>
    <s v="G1"/>
    <s v="VJEŠALICA LIPA-CRNA"/>
    <n v="11.08"/>
    <s v="KOM"/>
    <n v="1"/>
    <x v="585"/>
    <n v="359.9"/>
    <n v="0"/>
    <n v="143.96"/>
    <x v="1"/>
  </r>
  <r>
    <n v="1"/>
    <x v="1"/>
    <x v="1"/>
    <n v="105208"/>
    <s v="G1"/>
    <s v="STOLAC RADNI"/>
    <n v="11.08"/>
    <s v="KOM"/>
    <n v="1"/>
    <x v="650"/>
    <n v="1238.3"/>
    <n v="0"/>
    <n v="495.32"/>
    <x v="1"/>
  </r>
  <r>
    <n v="1"/>
    <x v="1"/>
    <x v="1"/>
    <n v="105214"/>
    <s v="G1"/>
    <s v="PLOHA RAD. S ORM. I INST."/>
    <s v="01.97"/>
    <s v="KOM"/>
    <n v="1"/>
    <x v="1209"/>
    <n v="8578.52"/>
    <n v="0"/>
    <n v="3431.4080000000004"/>
    <x v="1"/>
  </r>
  <r>
    <n v="1"/>
    <x v="1"/>
    <x v="1"/>
    <n v="105215"/>
    <s v="G1"/>
    <s v="PLOHA RAD. S ORM. I INST."/>
    <s v="01.97"/>
    <s v="KOM"/>
    <n v="1"/>
    <x v="1190"/>
    <n v="3574.1"/>
    <n v="0"/>
    <n v="1429.64"/>
    <x v="1"/>
  </r>
  <r>
    <n v="1"/>
    <x v="1"/>
    <x v="1"/>
    <n v="105216"/>
    <s v="G1"/>
    <s v="STOL CRNI"/>
    <s v="01.97"/>
    <s v="KOM"/>
    <n v="1"/>
    <x v="497"/>
    <n v="423.92"/>
    <n v="0"/>
    <n v="169.56800000000001"/>
    <x v="1"/>
  </r>
  <r>
    <n v="1"/>
    <x v="1"/>
    <x v="1"/>
    <n v="105218"/>
    <s v="G1"/>
    <s v="STOL ZA VAGU"/>
    <s v="01.97"/>
    <s v="KOM"/>
    <n v="1"/>
    <x v="1210"/>
    <n v="856.23"/>
    <n v="0"/>
    <n v="342.49200000000002"/>
    <x v="1"/>
  </r>
  <r>
    <n v="1"/>
    <x v="1"/>
    <x v="1"/>
    <n v="105219"/>
    <s v="G1"/>
    <s v="ORMARIĆ KUH.-VIS. STALAŽA"/>
    <s v="01.97"/>
    <s v="KOM"/>
    <n v="1"/>
    <x v="1197"/>
    <n v="452.13"/>
    <n v="0"/>
    <n v="180.852"/>
    <x v="1"/>
  </r>
  <r>
    <n v="1"/>
    <x v="1"/>
    <x v="1"/>
    <n v="105220"/>
    <s v="G1"/>
    <s v="ORMARIĆ KUH.-VIS. STALAŽA"/>
    <s v="01.97"/>
    <s v="KOM"/>
    <n v="1"/>
    <x v="1197"/>
    <n v="452.13"/>
    <n v="0"/>
    <n v="180.852"/>
    <x v="1"/>
  </r>
  <r>
    <n v="1"/>
    <x v="1"/>
    <x v="1"/>
    <n v="105221"/>
    <s v="G1"/>
    <s v="ORMARIĆ KUH.-VIS. STALAŽA"/>
    <s v="01.97"/>
    <s v="KOM"/>
    <n v="1"/>
    <x v="1197"/>
    <n v="452.13"/>
    <n v="0"/>
    <n v="180.852"/>
    <x v="1"/>
  </r>
  <r>
    <n v="1"/>
    <x v="1"/>
    <x v="1"/>
    <n v="105222"/>
    <s v="G1"/>
    <s v="ORMARIĆ S LADICAMA POKRET"/>
    <s v="01.97"/>
    <s v="KOM"/>
    <n v="1"/>
    <x v="1211"/>
    <n v="357.07"/>
    <n v="0"/>
    <n v="142.828"/>
    <x v="1"/>
  </r>
  <r>
    <n v="1"/>
    <x v="1"/>
    <x v="1"/>
    <n v="105223"/>
    <s v="G1"/>
    <s v="ORMARIĆ KUH.-VIS. STALAŽA"/>
    <s v="01.97"/>
    <s v="KOM"/>
    <n v="1"/>
    <x v="1212"/>
    <n v="452.12"/>
    <n v="0"/>
    <n v="180.84800000000001"/>
    <x v="1"/>
  </r>
  <r>
    <n v="1"/>
    <x v="1"/>
    <x v="1"/>
    <n v="105224"/>
    <s v="G1"/>
    <s v="POLICA DRVENA ZA SUĐE"/>
    <s v="01.97"/>
    <s v="KOM"/>
    <n v="1"/>
    <x v="1213"/>
    <n v="565.15"/>
    <n v="0"/>
    <n v="226.06"/>
    <x v="1"/>
  </r>
  <r>
    <n v="1"/>
    <x v="1"/>
    <x v="1"/>
    <n v="105226"/>
    <s v="G1"/>
    <s v="STOLAC UREDSKI 120-2/S"/>
    <s v="02.98"/>
    <s v="KOM"/>
    <n v="1"/>
    <x v="1214"/>
    <n v="616"/>
    <n v="0"/>
    <n v="246.4"/>
    <x v="1"/>
  </r>
  <r>
    <n v="1"/>
    <x v="1"/>
    <x v="1"/>
    <n v="105227"/>
    <s v="G1"/>
    <s v="STOL DAKTILOGRAFSKI"/>
    <s v="01.97"/>
    <s v="KOM"/>
    <n v="1"/>
    <x v="501"/>
    <n v="401.29"/>
    <n v="0"/>
    <n v="160.51600000000002"/>
    <x v="1"/>
  </r>
  <r>
    <n v="1"/>
    <x v="1"/>
    <x v="1"/>
    <n v="105228"/>
    <s v="G1"/>
    <s v="STOLAC PLAVI ŠTOF"/>
    <s v="01.97"/>
    <s v="KOM"/>
    <n v="1"/>
    <x v="1178"/>
    <n v="791.3"/>
    <n v="0"/>
    <n v="316.52"/>
    <x v="1"/>
  </r>
  <r>
    <n v="1"/>
    <x v="1"/>
    <x v="1"/>
    <n v="105229"/>
    <s v="G1"/>
    <s v="STOL DRVENI (ZA SEPAR.)"/>
    <s v="01.97"/>
    <s v="KOM"/>
    <n v="1"/>
    <x v="493"/>
    <n v="522.79999999999995"/>
    <n v="0"/>
    <n v="209.12"/>
    <x v="1"/>
  </r>
  <r>
    <n v="1"/>
    <x v="1"/>
    <x v="1"/>
    <n v="105231"/>
    <s v="G1"/>
    <s v="POLICA PODNA"/>
    <s v="01.97"/>
    <s v="KOM"/>
    <n v="1"/>
    <x v="1215"/>
    <n v="788.49"/>
    <n v="0"/>
    <n v="315.39600000000002"/>
    <x v="1"/>
  </r>
  <r>
    <n v="1"/>
    <x v="1"/>
    <x v="1"/>
    <n v="105241"/>
    <s v="G1"/>
    <s v="VITRINA SA STAK. VRATIMA"/>
    <s v="01.97"/>
    <s v="KOM"/>
    <n v="1"/>
    <x v="491"/>
    <n v="1599.61"/>
    <n v="0"/>
    <n v="639.84400000000005"/>
    <x v="1"/>
  </r>
  <r>
    <n v="1"/>
    <x v="1"/>
    <x v="1"/>
    <n v="105242"/>
    <s v="G1"/>
    <s v="VITRINA SA STAK. VRATIMA"/>
    <s v="01.97"/>
    <s v="KOM"/>
    <n v="1"/>
    <x v="491"/>
    <n v="1599.61"/>
    <n v="0"/>
    <n v="639.84400000000005"/>
    <x v="1"/>
  </r>
  <r>
    <n v="1"/>
    <x v="1"/>
    <x v="1"/>
    <n v="105248"/>
    <s v="G1"/>
    <s v="DIGESTOR"/>
    <s v="01.97"/>
    <s v="KOM"/>
    <n v="1"/>
    <x v="1216"/>
    <n v="9668.2199999999993"/>
    <n v="0"/>
    <n v="3867.288"/>
    <x v="1"/>
  </r>
  <r>
    <n v="1"/>
    <x v="1"/>
    <x v="1"/>
    <n v="105249"/>
    <s v="G1"/>
    <s v="KOMODA NA KOTAČIMA"/>
    <s v="03.11"/>
    <s v="KOM"/>
    <n v="1"/>
    <x v="1217"/>
    <n v="954.9"/>
    <n v="572.94000000000005"/>
    <n v="611.13599999999997"/>
    <x v="1"/>
  </r>
  <r>
    <n v="1"/>
    <x v="1"/>
    <x v="1"/>
    <n v="105261"/>
    <s v="G1"/>
    <s v="STOL S ORMARIĆIMA"/>
    <s v="01.97"/>
    <s v="KOM"/>
    <n v="1"/>
    <x v="497"/>
    <n v="423.92"/>
    <n v="0"/>
    <n v="169.56800000000001"/>
    <x v="1"/>
  </r>
  <r>
    <n v="1"/>
    <x v="1"/>
    <x v="1"/>
    <n v="105263"/>
    <s v="G1"/>
    <s v="POLICA OTVORENA"/>
    <s v="01.97"/>
    <s v="KOM"/>
    <n v="1"/>
    <x v="1218"/>
    <n v="788.47"/>
    <n v="0"/>
    <n v="315.38800000000003"/>
    <x v="1"/>
  </r>
  <r>
    <n v="1"/>
    <x v="1"/>
    <x v="1"/>
    <n v="105265"/>
    <s v="G1"/>
    <s v="POLICA OTVORENA"/>
    <s v="01.97"/>
    <s v="KOM"/>
    <n v="1"/>
    <x v="1215"/>
    <n v="788.49"/>
    <n v="0"/>
    <n v="315.39600000000002"/>
    <x v="1"/>
  </r>
  <r>
    <n v="1"/>
    <x v="1"/>
    <x v="1"/>
    <n v="105266"/>
    <s v="G1"/>
    <s v="POLICA OTVORENA"/>
    <s v="01.97"/>
    <s v="KOM"/>
    <n v="1"/>
    <x v="1215"/>
    <n v="788.49"/>
    <n v="0"/>
    <n v="315.39600000000002"/>
    <x v="1"/>
  </r>
  <r>
    <n v="1"/>
    <x v="1"/>
    <x v="1"/>
    <n v="105268"/>
    <s v="G1"/>
    <s v="POLICA OTVORENA"/>
    <s v="01.97"/>
    <s v="KOM"/>
    <n v="1"/>
    <x v="1215"/>
    <n v="788.49"/>
    <n v="0"/>
    <n v="315.39600000000002"/>
    <x v="1"/>
  </r>
  <r>
    <n v="1"/>
    <x v="1"/>
    <x v="1"/>
    <n v="105270"/>
    <s v="G1"/>
    <s v="POLICA OTVORENA"/>
    <s v="01.97"/>
    <s v="KOM"/>
    <n v="1"/>
    <x v="1215"/>
    <n v="788.49"/>
    <n v="0"/>
    <n v="315.39600000000002"/>
    <x v="1"/>
  </r>
  <r>
    <n v="1"/>
    <x v="1"/>
    <x v="1"/>
    <n v="105273"/>
    <s v="G1"/>
    <s v="POLICA OTVORENA"/>
    <s v="01.97"/>
    <s v="KOM"/>
    <n v="1"/>
    <x v="1215"/>
    <n v="788.49"/>
    <n v="0"/>
    <n v="315.39600000000002"/>
    <x v="1"/>
  </r>
  <r>
    <n v="1"/>
    <x v="1"/>
    <x v="1"/>
    <n v="105274"/>
    <s v="G1"/>
    <s v="STOL S ORMARIĆIMA"/>
    <s v="01.97"/>
    <s v="KOM"/>
    <n v="1"/>
    <x v="1219"/>
    <n v="423.93"/>
    <n v="0"/>
    <n v="169.572"/>
    <x v="1"/>
  </r>
  <r>
    <n v="1"/>
    <x v="1"/>
    <x v="1"/>
    <n v="105279"/>
    <s v="G1"/>
    <s v="POLICA ZA KNJIGE"/>
    <s v="01.97"/>
    <s v="KOM"/>
    <n v="1"/>
    <x v="1179"/>
    <n v="836.54"/>
    <n v="0"/>
    <n v="334.61599999999999"/>
    <x v="1"/>
  </r>
  <r>
    <n v="1"/>
    <x v="1"/>
    <x v="1"/>
    <n v="105281"/>
    <s v="G1"/>
    <s v="POLICA ZA KNJIGE"/>
    <s v="01.97"/>
    <s v="KOM"/>
    <n v="1"/>
    <x v="1179"/>
    <n v="836.54"/>
    <n v="0"/>
    <n v="334.61599999999999"/>
    <x v="1"/>
  </r>
  <r>
    <n v="1"/>
    <x v="1"/>
    <x v="1"/>
    <n v="105282"/>
    <s v="G1"/>
    <s v="ORMARIĆ S LADICAMA"/>
    <s v="01.97"/>
    <s v="KOM"/>
    <n v="1"/>
    <x v="705"/>
    <n v="339.14"/>
    <n v="0"/>
    <n v="135.65600000000001"/>
    <x v="1"/>
  </r>
  <r>
    <n v="1"/>
    <x v="1"/>
    <x v="1"/>
    <n v="105283"/>
    <s v="G1"/>
    <s v="STOLIĆ MALI DRVENI"/>
    <s v="01.97"/>
    <s v="KOM"/>
    <n v="1"/>
    <x v="493"/>
    <n v="522.79999999999995"/>
    <n v="0"/>
    <n v="209.12"/>
    <x v="1"/>
  </r>
  <r>
    <n v="1"/>
    <x v="1"/>
    <x v="1"/>
    <n v="105284"/>
    <s v="G1"/>
    <s v="ORMAR DVOKRILNI DRVENI"/>
    <s v="01.97"/>
    <s v="KOM"/>
    <n v="1"/>
    <x v="490"/>
    <n v="1695.7"/>
    <n v="0"/>
    <n v="678.28000000000009"/>
    <x v="1"/>
  </r>
  <r>
    <n v="1"/>
    <x v="1"/>
    <x v="1"/>
    <n v="105285"/>
    <s v="G1"/>
    <s v="ORMAR DVOKRILNI DRVENI"/>
    <s v="01.97"/>
    <s v="KOM"/>
    <n v="1"/>
    <x v="1220"/>
    <n v="1695.66"/>
    <n v="0"/>
    <n v="678.26400000000012"/>
    <x v="1"/>
  </r>
  <r>
    <n v="1"/>
    <x v="1"/>
    <x v="1"/>
    <n v="105286"/>
    <s v="G1"/>
    <s v="ORMAR ZA KOROZIVNE TVARI"/>
    <s v="02.11"/>
    <s v="KOM"/>
    <n v="1"/>
    <x v="1221"/>
    <n v="4345.37"/>
    <n v="1613.98"/>
    <n v="2383.7400000000002"/>
    <x v="1"/>
  </r>
  <r>
    <n v="1"/>
    <x v="1"/>
    <x v="1"/>
    <n v="105287"/>
    <s v="G1"/>
    <s v="ORMAR ZA KEMIKALIJE"/>
    <s v="05.15"/>
    <s v="KOM"/>
    <n v="1"/>
    <x v="1222"/>
    <n v="686.03"/>
    <n v="2780.22"/>
    <n v="2780.22"/>
    <x v="0"/>
  </r>
  <r>
    <n v="1"/>
    <x v="1"/>
    <x v="1"/>
    <n v="105288"/>
    <s v="G1"/>
    <s v="ORMAR ZA KEMIKALIJE"/>
    <s v="05.15"/>
    <s v="KOM"/>
    <n v="1"/>
    <x v="1222"/>
    <n v="686.03"/>
    <n v="2780.22"/>
    <n v="2780.22"/>
    <x v="0"/>
  </r>
  <r>
    <n v="1"/>
    <x v="1"/>
    <x v="1"/>
    <n v="105289"/>
    <s v="G1"/>
    <s v="VITRINA SA STAK. VRATIMA"/>
    <s v="01.97"/>
    <s v="KOM"/>
    <n v="1"/>
    <x v="491"/>
    <n v="1599.61"/>
    <n v="0"/>
    <n v="639.84400000000005"/>
    <x v="1"/>
  </r>
  <r>
    <n v="1"/>
    <x v="1"/>
    <x v="1"/>
    <n v="105292"/>
    <s v="G1"/>
    <s v="STOLIĆ ZA RAČUNALO"/>
    <s v="03.08"/>
    <s v="KOM"/>
    <n v="1"/>
    <x v="1223"/>
    <n v="319"/>
    <n v="0"/>
    <n v="127.60000000000001"/>
    <x v="1"/>
  </r>
  <r>
    <n v="1"/>
    <x v="1"/>
    <x v="1"/>
    <n v="105298"/>
    <s v="G1"/>
    <s v="STOL ZA VAGU"/>
    <s v="01.97"/>
    <s v="KOM"/>
    <n v="1"/>
    <x v="1210"/>
    <n v="856.23"/>
    <n v="0"/>
    <n v="342.49200000000002"/>
    <x v="1"/>
  </r>
  <r>
    <n v="1"/>
    <x v="1"/>
    <x v="1"/>
    <n v="105305"/>
    <s v="G1"/>
    <s v="ORMAR GARDEROBNI STAKLO"/>
    <s v="01.97"/>
    <s v="KOM"/>
    <n v="1"/>
    <x v="498"/>
    <n v="847.84"/>
    <n v="0"/>
    <n v="339.13600000000002"/>
    <x v="1"/>
  </r>
  <r>
    <n v="1"/>
    <x v="1"/>
    <x v="1"/>
    <n v="105309"/>
    <s v="G1"/>
    <s v="ORMARIĆ S LADICAMA"/>
    <s v="01.97"/>
    <s v="KOM"/>
    <n v="1"/>
    <x v="705"/>
    <n v="339.14"/>
    <n v="0"/>
    <n v="135.65600000000001"/>
    <x v="1"/>
  </r>
  <r>
    <n v="1"/>
    <x v="1"/>
    <x v="1"/>
    <n v="105311"/>
    <s v="G1"/>
    <s v="STOLAC LAB. OKRUGLI"/>
    <s v="01.97"/>
    <s v="KOM"/>
    <n v="1"/>
    <x v="488"/>
    <n v="127.18"/>
    <n v="0"/>
    <n v="50.872000000000007"/>
    <x v="1"/>
  </r>
  <r>
    <n v="1"/>
    <x v="1"/>
    <x v="1"/>
    <n v="105313"/>
    <s v="G1"/>
    <s v="ORMARIĆ S LADICAMA"/>
    <s v="01.97"/>
    <s v="KOM"/>
    <n v="1"/>
    <x v="705"/>
    <n v="339.14"/>
    <n v="0"/>
    <n v="135.65600000000001"/>
    <x v="1"/>
  </r>
  <r>
    <n v="1"/>
    <x v="1"/>
    <x v="1"/>
    <n v="105316"/>
    <s v="G1"/>
    <s v="STOL LABORATORIJSKI"/>
    <n v="10.050000000000001"/>
    <s v="KOM"/>
    <n v="1"/>
    <x v="1224"/>
    <n v="3744.6"/>
    <n v="0"/>
    <n v="1497.8400000000001"/>
    <x v="1"/>
  </r>
  <r>
    <n v="1"/>
    <x v="1"/>
    <x v="1"/>
    <n v="105318"/>
    <s v="G1"/>
    <s v="STOLAC LAB. OKRUGLI"/>
    <s v="01.97"/>
    <s v="KOM"/>
    <n v="1"/>
    <x v="488"/>
    <n v="127.18"/>
    <n v="0"/>
    <n v="50.872000000000007"/>
    <x v="1"/>
  </r>
  <r>
    <n v="1"/>
    <x v="1"/>
    <x v="1"/>
    <n v="105319"/>
    <s v="G1"/>
    <s v="STOLAC LAB. OKRUGLI"/>
    <s v="01.97"/>
    <s v="KOM"/>
    <n v="1"/>
    <x v="488"/>
    <n v="127.18"/>
    <n v="0"/>
    <n v="50.872000000000007"/>
    <x v="1"/>
  </r>
  <r>
    <n v="1"/>
    <x v="1"/>
    <x v="1"/>
    <n v="105320"/>
    <s v="G1"/>
    <s v="POLICA DRVENA OTVORENA"/>
    <s v="01.97"/>
    <s v="KOM"/>
    <n v="1"/>
    <x v="498"/>
    <n v="847.84"/>
    <n v="0"/>
    <n v="339.13600000000002"/>
    <x v="1"/>
  </r>
  <r>
    <n v="1"/>
    <x v="1"/>
    <x v="1"/>
    <n v="105333"/>
    <s v="G1"/>
    <s v="ORMARIĆ S LADICAMA"/>
    <s v="01.97"/>
    <s v="KOM"/>
    <n v="1"/>
    <x v="705"/>
    <n v="339.14"/>
    <n v="0"/>
    <n v="135.65600000000001"/>
    <x v="1"/>
  </r>
  <r>
    <n v="1"/>
    <x v="1"/>
    <x v="1"/>
    <n v="105335"/>
    <s v="G1"/>
    <s v="ORMAR DRVENI"/>
    <s v="01.97"/>
    <s v="KOM"/>
    <n v="1"/>
    <x v="1225"/>
    <n v="989.04"/>
    <n v="0"/>
    <n v="395.61599999999999"/>
    <x v="1"/>
  </r>
  <r>
    <n v="1"/>
    <x v="1"/>
    <x v="1"/>
    <n v="105336"/>
    <s v="G1"/>
    <s v="ORMAR DRVENI"/>
    <s v="01.97"/>
    <s v="KOM"/>
    <n v="1"/>
    <x v="726"/>
    <n v="282.68"/>
    <n v="0"/>
    <n v="113.072"/>
    <x v="1"/>
  </r>
  <r>
    <n v="1"/>
    <x v="1"/>
    <x v="1"/>
    <n v="105337"/>
    <s v="G1"/>
    <s v="ORMARIĆ VISEĆI"/>
    <s v="01.97"/>
    <s v="KOM"/>
    <n v="1"/>
    <x v="1215"/>
    <n v="788.49"/>
    <n v="0"/>
    <n v="315.39600000000002"/>
    <x v="1"/>
  </r>
  <r>
    <n v="1"/>
    <x v="1"/>
    <x v="1"/>
    <n v="105338"/>
    <s v="G1"/>
    <s v="STOL RADNI S ORMAR. DUGI"/>
    <s v="01.97"/>
    <s v="KOM"/>
    <n v="1"/>
    <x v="853"/>
    <n v="339.11"/>
    <n v="0"/>
    <n v="135.64400000000001"/>
    <x v="1"/>
  </r>
  <r>
    <n v="1"/>
    <x v="1"/>
    <x v="1"/>
    <n v="105341"/>
    <s v="G1"/>
    <s v="STOL CRNI DUŽI"/>
    <s v="01.97"/>
    <s v="KOM"/>
    <n v="1"/>
    <x v="497"/>
    <n v="423.92"/>
    <n v="0"/>
    <n v="169.56800000000001"/>
    <x v="1"/>
  </r>
  <r>
    <n v="1"/>
    <x v="1"/>
    <x v="1"/>
    <n v="105343"/>
    <s v="G1"/>
    <s v="VITRINA VISEĆA"/>
    <s v="01.97"/>
    <s v="KOM"/>
    <n v="1"/>
    <x v="1226"/>
    <n v="282.54000000000002"/>
    <n v="0"/>
    <n v="113.01600000000002"/>
    <x v="1"/>
  </r>
  <r>
    <n v="1"/>
    <x v="1"/>
    <x v="1"/>
    <n v="105344"/>
    <s v="G1"/>
    <s v="VITRINA VISEĆA"/>
    <s v="01.97"/>
    <s v="KOM"/>
    <n v="1"/>
    <x v="509"/>
    <n v="1130.46"/>
    <n v="0"/>
    <n v="452.18400000000003"/>
    <x v="1"/>
  </r>
  <r>
    <n v="1"/>
    <x v="1"/>
    <x v="1"/>
    <n v="105345"/>
    <s v="G1"/>
    <s v="ORMARIĆ SA RADNOM PLOHOM"/>
    <s v="01.97"/>
    <s v="KOM"/>
    <n v="1"/>
    <x v="853"/>
    <n v="339.11"/>
    <n v="0"/>
    <n v="135.64400000000001"/>
    <x v="1"/>
  </r>
  <r>
    <n v="1"/>
    <x v="1"/>
    <x v="1"/>
    <n v="105346"/>
    <s v="G1"/>
    <s v="VITRINA VISEĆA"/>
    <s v="01.97"/>
    <s v="KOM"/>
    <n v="1"/>
    <x v="1215"/>
    <n v="788.49"/>
    <n v="0"/>
    <n v="315.39600000000002"/>
    <x v="1"/>
  </r>
  <r>
    <n v="1"/>
    <x v="1"/>
    <x v="1"/>
    <n v="105347"/>
    <s v="G1"/>
    <s v="VITRINA VISEĆA"/>
    <s v="01.97"/>
    <s v="KOM"/>
    <n v="1"/>
    <x v="1215"/>
    <n v="788.49"/>
    <n v="0"/>
    <n v="315.39600000000002"/>
    <x v="1"/>
  </r>
  <r>
    <n v="1"/>
    <x v="1"/>
    <x v="1"/>
    <n v="105352"/>
    <s v="G1"/>
    <s v="VITRINA VISEĆA"/>
    <s v="01.97"/>
    <s v="KOM"/>
    <n v="1"/>
    <x v="1226"/>
    <n v="282.54000000000002"/>
    <n v="0"/>
    <n v="113.01600000000002"/>
    <x v="1"/>
  </r>
  <r>
    <n v="1"/>
    <x v="1"/>
    <x v="1"/>
    <n v="105354"/>
    <s v="G1"/>
    <s v="STOL - RADNI"/>
    <s v="01.97"/>
    <s v="KOM"/>
    <n v="1"/>
    <x v="1227"/>
    <n v="565.16"/>
    <n v="0"/>
    <n v="226.06399999999999"/>
    <x v="1"/>
  </r>
  <r>
    <n v="1"/>
    <x v="1"/>
    <x v="1"/>
    <n v="105359"/>
    <s v="G1"/>
    <s v="FOTELJA CRNA STARA"/>
    <s v="01.97"/>
    <s v="KOM"/>
    <n v="1"/>
    <x v="1206"/>
    <n v="791.31"/>
    <n v="0"/>
    <n v="316.524"/>
    <x v="1"/>
  </r>
  <r>
    <n v="1"/>
    <x v="1"/>
    <x v="1"/>
    <n v="105378"/>
    <s v="G1"/>
    <s v="STOLAC SMEĐI ŠTOF"/>
    <s v="01.97"/>
    <s v="KOM"/>
    <n v="1"/>
    <x v="1178"/>
    <n v="791.3"/>
    <n v="0"/>
    <n v="316.52"/>
    <x v="1"/>
  </r>
  <r>
    <n v="1"/>
    <x v="1"/>
    <x v="1"/>
    <n v="105380"/>
    <s v="G1"/>
    <s v="STOL RADNI S LADICAMA"/>
    <s v="01.97"/>
    <s v="KOM"/>
    <n v="1"/>
    <x v="506"/>
    <n v="551.11"/>
    <n v="0"/>
    <n v="220.44400000000002"/>
    <x v="1"/>
  </r>
  <r>
    <n v="1"/>
    <x v="1"/>
    <x v="1"/>
    <n v="105381"/>
    <s v="G1"/>
    <s v="ORMAR S STAKLENIM VRATIMA"/>
    <s v="01.97"/>
    <s v="KOM"/>
    <n v="1"/>
    <x v="490"/>
    <n v="1695.7"/>
    <n v="0"/>
    <n v="678.28000000000009"/>
    <x v="1"/>
  </r>
  <r>
    <n v="1"/>
    <x v="1"/>
    <x v="1"/>
    <n v="105385"/>
    <s v="G1"/>
    <s v="ORMARIĆ S LADICAMA"/>
    <s v="01.97"/>
    <s v="KOM"/>
    <n v="1"/>
    <x v="705"/>
    <n v="339.14"/>
    <n v="0"/>
    <n v="135.65600000000001"/>
    <x v="1"/>
  </r>
  <r>
    <n v="1"/>
    <x v="1"/>
    <x v="1"/>
    <n v="105386"/>
    <s v="G1"/>
    <s v="STOL RADNI"/>
    <s v="01.97"/>
    <s v="KOM"/>
    <n v="1"/>
    <x v="506"/>
    <n v="551.11"/>
    <n v="0"/>
    <n v="220.44400000000002"/>
    <x v="1"/>
  </r>
  <r>
    <n v="1"/>
    <x v="1"/>
    <x v="1"/>
    <n v="105387"/>
    <s v="G1"/>
    <s v="STOLAC DAKTILO"/>
    <s v="03.02"/>
    <s v="KOM"/>
    <n v="1"/>
    <x v="1228"/>
    <n v="629.09"/>
    <n v="0"/>
    <n v="251.63600000000002"/>
    <x v="1"/>
  </r>
  <r>
    <n v="1"/>
    <x v="1"/>
    <x v="1"/>
    <n v="105388"/>
    <s v="G1"/>
    <s v="ORMARIĆ S LADICAMA"/>
    <s v="01.97"/>
    <s v="KOM"/>
    <n v="1"/>
    <x v="705"/>
    <n v="339.14"/>
    <n v="0"/>
    <n v="135.65600000000001"/>
    <x v="1"/>
  </r>
  <r>
    <n v="1"/>
    <x v="1"/>
    <x v="1"/>
    <n v="105391"/>
    <s v="G1"/>
    <s v="ORMAR S STAKLENIM VRATIMA"/>
    <s v="01.97"/>
    <s v="KOM"/>
    <n v="1"/>
    <x v="490"/>
    <n v="1695.7"/>
    <n v="0"/>
    <n v="678.28000000000009"/>
    <x v="1"/>
  </r>
  <r>
    <n v="1"/>
    <x v="1"/>
    <x v="1"/>
    <n v="105392"/>
    <s v="G1"/>
    <s v="ORMAR S STAKLENIM VRATIMA"/>
    <s v="01.97"/>
    <s v="KOM"/>
    <n v="1"/>
    <x v="490"/>
    <n v="1695.7"/>
    <n v="0"/>
    <n v="678.28000000000009"/>
    <x v="1"/>
  </r>
  <r>
    <n v="1"/>
    <x v="1"/>
    <x v="1"/>
    <n v="105393"/>
    <s v="G1"/>
    <s v="ORMAR GARDEROBNI STAKLO"/>
    <s v="01.97"/>
    <s v="KOM"/>
    <n v="1"/>
    <x v="498"/>
    <n v="847.84"/>
    <n v="0"/>
    <n v="339.13600000000002"/>
    <x v="1"/>
  </r>
  <r>
    <n v="1"/>
    <x v="1"/>
    <x v="1"/>
    <n v="105395"/>
    <s v="G1"/>
    <s v="STOLAC UREDSKI"/>
    <n v="11.12"/>
    <s v="KOM"/>
    <n v="1"/>
    <x v="7"/>
    <n v="203.68"/>
    <n v="195.32"/>
    <n v="195.32"/>
    <x v="0"/>
  </r>
  <r>
    <n v="1"/>
    <x v="1"/>
    <x v="1"/>
    <n v="105396"/>
    <s v="G1"/>
    <s v="STOL RADNI S LADICAMA"/>
    <s v="01.97"/>
    <s v="KOM"/>
    <n v="1"/>
    <x v="506"/>
    <n v="551.11"/>
    <n v="0"/>
    <n v="220.44400000000002"/>
    <x v="1"/>
  </r>
  <r>
    <n v="1"/>
    <x v="1"/>
    <x v="1"/>
    <n v="105397"/>
    <s v="G1"/>
    <s v="STOLICA DRVENA S NASLON."/>
    <s v="01.97"/>
    <s v="KOM"/>
    <n v="1"/>
    <x v="504"/>
    <n v="214.74"/>
    <n v="0"/>
    <n v="85.896000000000015"/>
    <x v="1"/>
  </r>
  <r>
    <n v="1"/>
    <x v="1"/>
    <x v="1"/>
    <n v="105399"/>
    <s v="G1"/>
    <s v="STOLAC LAB. OKRUGLI"/>
    <s v="01.97"/>
    <s v="KOM"/>
    <n v="1"/>
    <x v="488"/>
    <n v="127.18"/>
    <n v="0"/>
    <n v="50.872000000000007"/>
    <x v="1"/>
  </r>
  <r>
    <n v="1"/>
    <x v="1"/>
    <x v="1"/>
    <n v="105402"/>
    <s v="G1"/>
    <s v="ORMAR DVOKRILNI DRVENI"/>
    <s v="01.97"/>
    <s v="KOM"/>
    <n v="1"/>
    <x v="490"/>
    <n v="1695.7"/>
    <n v="0"/>
    <n v="678.28000000000009"/>
    <x v="1"/>
  </r>
  <r>
    <n v="1"/>
    <x v="1"/>
    <x v="1"/>
    <n v="105404"/>
    <s v="G1"/>
    <s v="ORMAR DVOKRILNI DRVENI"/>
    <s v="01.97"/>
    <s v="KOM"/>
    <n v="1"/>
    <x v="490"/>
    <n v="1695.7"/>
    <n v="0"/>
    <n v="678.28000000000009"/>
    <x v="1"/>
  </r>
  <r>
    <n v="1"/>
    <x v="1"/>
    <x v="1"/>
    <n v="105405"/>
    <s v="G1"/>
    <s v="VITRINA SA STAK. VRATIMA"/>
    <s v="01.97"/>
    <s v="KOM"/>
    <n v="1"/>
    <x v="499"/>
    <n v="1848.33"/>
    <n v="0"/>
    <n v="739.33199999999999"/>
    <x v="1"/>
  </r>
  <r>
    <n v="1"/>
    <x v="1"/>
    <x v="1"/>
    <n v="105412"/>
    <s v="G1"/>
    <s v="ORMAR S STAKLENIM VRATIMA"/>
    <s v="01.97"/>
    <s v="KOM"/>
    <n v="1"/>
    <x v="490"/>
    <n v="1695.7"/>
    <n v="0"/>
    <n v="678.28000000000009"/>
    <x v="1"/>
  </r>
  <r>
    <n v="1"/>
    <x v="1"/>
    <x v="1"/>
    <n v="105420"/>
    <s v="G1"/>
    <s v="STOLAC DRVENI ŠKOLSKI"/>
    <s v="01.97"/>
    <s v="KOM"/>
    <n v="1"/>
    <x v="504"/>
    <n v="214.74"/>
    <n v="0"/>
    <n v="85.896000000000015"/>
    <x v="1"/>
  </r>
  <r>
    <n v="1"/>
    <x v="1"/>
    <x v="1"/>
    <n v="105421"/>
    <s v="G1"/>
    <s v="STOL RADNI METALNI"/>
    <s v="01.97"/>
    <s v="KOM"/>
    <n v="1"/>
    <x v="497"/>
    <n v="423.92"/>
    <n v="0"/>
    <n v="169.56800000000001"/>
    <x v="1"/>
  </r>
  <r>
    <n v="1"/>
    <x v="1"/>
    <x v="1"/>
    <n v="105422"/>
    <s v="G1"/>
    <s v="ORMARIĆ S LADICAMA"/>
    <s v="01.97"/>
    <s v="KOM"/>
    <n v="1"/>
    <x v="705"/>
    <n v="339.14"/>
    <n v="0"/>
    <n v="135.65600000000001"/>
    <x v="1"/>
  </r>
  <r>
    <n v="1"/>
    <x v="1"/>
    <x v="1"/>
    <n v="105427"/>
    <s v="G1"/>
    <s v="PLOČA ŠKOLSKA (BIJELA)"/>
    <n v="10.02"/>
    <s v="KOM"/>
    <n v="1"/>
    <x v="1229"/>
    <n v="3118.32"/>
    <n v="0"/>
    <n v="1247.3280000000002"/>
    <x v="1"/>
  </r>
  <r>
    <n v="1"/>
    <x v="1"/>
    <x v="1"/>
    <n v="105436"/>
    <s v="G1"/>
    <s v="ORMAR S STAKLENIM VRATIMA"/>
    <s v="01.97"/>
    <s v="KOM"/>
    <n v="1"/>
    <x v="490"/>
    <n v="1695.7"/>
    <n v="0"/>
    <n v="678.28000000000009"/>
    <x v="1"/>
  </r>
  <r>
    <n v="1"/>
    <x v="1"/>
    <x v="1"/>
    <n v="105437"/>
    <s v="G1"/>
    <s v="ORMAR S STAKLENIM VRATIMA"/>
    <s v="01.97"/>
    <s v="KOM"/>
    <n v="1"/>
    <x v="490"/>
    <n v="1695.7"/>
    <n v="0"/>
    <n v="678.28000000000009"/>
    <x v="1"/>
  </r>
  <r>
    <n v="1"/>
    <x v="1"/>
    <x v="1"/>
    <n v="105438"/>
    <s v="G1"/>
    <s v="ORMAR SA STAKLENIM VRAT."/>
    <s v="01.97"/>
    <s v="KOM"/>
    <n v="1"/>
    <x v="494"/>
    <n v="2355.12"/>
    <n v="0"/>
    <n v="942.048"/>
    <x v="1"/>
  </r>
  <r>
    <n v="1"/>
    <x v="1"/>
    <x v="1"/>
    <n v="105439"/>
    <s v="G1"/>
    <s v="ORMAR DRVENI JEDNOKRILNI"/>
    <s v="01.97"/>
    <s v="KOM"/>
    <n v="1"/>
    <x v="489"/>
    <n v="546.51"/>
    <n v="0"/>
    <n v="218.60400000000001"/>
    <x v="1"/>
  </r>
  <r>
    <n v="1"/>
    <x v="1"/>
    <x v="1"/>
    <n v="105441"/>
    <s v="G1"/>
    <s v="POLICA VIS.ZATVO.80x40x35"/>
    <n v="12.11"/>
    <s v="KOM"/>
    <n v="1"/>
    <x v="1230"/>
    <n v="541.95000000000005"/>
    <n v="325.2"/>
    <n v="346.86"/>
    <x v="1"/>
  </r>
  <r>
    <n v="1"/>
    <x v="1"/>
    <x v="1"/>
    <n v="105442"/>
    <s v="G1"/>
    <s v="POLICA VISEĆA 80x80x35"/>
    <n v="12.11"/>
    <s v="KOM"/>
    <n v="1"/>
    <x v="508"/>
    <n v="492"/>
    <n v="295.2"/>
    <n v="314.88000000000005"/>
    <x v="1"/>
  </r>
  <r>
    <n v="1"/>
    <x v="1"/>
    <x v="1"/>
    <n v="105443"/>
    <s v="G1"/>
    <s v="ORMAR ZA REGIST.STAKLO"/>
    <n v="12.11"/>
    <s v="KOM"/>
    <n v="1"/>
    <x v="1231"/>
    <n v="876.4"/>
    <n v="525.79999999999995"/>
    <n v="560.88"/>
    <x v="1"/>
  </r>
  <r>
    <n v="1"/>
    <x v="1"/>
    <x v="1"/>
    <n v="105444"/>
    <s v="G1"/>
    <s v="STOL RADNI 200x80x75"/>
    <n v="12.11"/>
    <s v="KOM"/>
    <n v="1"/>
    <x v="1232"/>
    <n v="1848.85"/>
    <n v="1109.3"/>
    <n v="1183.26"/>
    <x v="1"/>
  </r>
  <r>
    <n v="1"/>
    <x v="1"/>
    <x v="1"/>
    <n v="105445"/>
    <s v="G1"/>
    <s v="FOTELJA UREDSKA"/>
    <n v="12.11"/>
    <s v="KOM"/>
    <n v="1"/>
    <x v="1233"/>
    <n v="996.9"/>
    <n v="598.1"/>
    <n v="638"/>
    <x v="1"/>
  </r>
  <r>
    <n v="1"/>
    <x v="1"/>
    <x v="1"/>
    <n v="105448"/>
    <s v="G1"/>
    <s v="STOL RADNI 175x80x75"/>
    <n v="12.11"/>
    <s v="KOM"/>
    <n v="1"/>
    <x v="1234"/>
    <n v="1249.2"/>
    <n v="749.55"/>
    <n v="799.5"/>
    <x v="1"/>
  </r>
  <r>
    <n v="1"/>
    <x v="1"/>
    <x v="1"/>
    <n v="105449"/>
    <s v="G1"/>
    <s v="POKRETNA ORMARIĆ"/>
    <n v="12.11"/>
    <s v="KOM"/>
    <n v="1"/>
    <x v="1235"/>
    <n v="530.45000000000005"/>
    <n v="318.25"/>
    <n v="339.48"/>
    <x v="1"/>
  </r>
  <r>
    <n v="1"/>
    <x v="1"/>
    <x v="1"/>
    <n v="105450"/>
    <s v="G1"/>
    <s v="ORMAR ZA REGIST.80x40x110"/>
    <n v="12.11"/>
    <s v="KOM"/>
    <n v="1"/>
    <x v="1200"/>
    <n v="953.25"/>
    <n v="571.95000000000005"/>
    <n v="610.08000000000004"/>
    <x v="1"/>
  </r>
  <r>
    <n v="1"/>
    <x v="1"/>
    <x v="1"/>
    <n v="105451"/>
    <s v="G1"/>
    <s v="STOL RADNI 80x80x75"/>
    <n v="12.11"/>
    <s v="KOM"/>
    <n v="1"/>
    <x v="1236"/>
    <n v="745.7"/>
    <n v="447.4"/>
    <n v="477.24"/>
    <x v="1"/>
  </r>
  <r>
    <n v="1"/>
    <x v="1"/>
    <x v="1"/>
    <n v="105453"/>
    <s v="G1"/>
    <s v="STOLAC DRVENI ŠKOLSKI"/>
    <s v="01.97"/>
    <s v="KOM"/>
    <n v="1"/>
    <x v="504"/>
    <n v="214.74"/>
    <n v="0"/>
    <n v="85.896000000000015"/>
    <x v="1"/>
  </r>
  <r>
    <n v="1"/>
    <x v="1"/>
    <x v="1"/>
    <n v="105455"/>
    <s v="G1"/>
    <s v="ORMAR GARDEROBNI"/>
    <n v="12.11"/>
    <s v="KOM"/>
    <n v="1"/>
    <x v="1237"/>
    <n v="1337.65"/>
    <n v="802.55"/>
    <n v="856.07999999999993"/>
    <x v="1"/>
  </r>
  <r>
    <n v="1"/>
    <x v="1"/>
    <x v="1"/>
    <n v="105457"/>
    <s v="G1"/>
    <s v="FOTELJA UREDSKA CRNA KOŽA"/>
    <s v="01.08"/>
    <s v="KOM"/>
    <n v="1"/>
    <x v="1238"/>
    <n v="1083.72"/>
    <n v="0"/>
    <n v="433.48800000000006"/>
    <x v="1"/>
  </r>
  <r>
    <n v="1"/>
    <x v="1"/>
    <x v="1"/>
    <n v="105463"/>
    <s v="G1"/>
    <s v="STOLAC LAB. OKRUGLI"/>
    <s v="01.97"/>
    <s v="KOM"/>
    <n v="1"/>
    <x v="488"/>
    <n v="127.18"/>
    <n v="0"/>
    <n v="50.872000000000007"/>
    <x v="1"/>
  </r>
  <r>
    <n v="1"/>
    <x v="1"/>
    <x v="1"/>
    <n v="105471"/>
    <s v="G1"/>
    <s v="STOLAC LAB. OKRUGLI"/>
    <s v="01.97"/>
    <s v="KOM"/>
    <n v="1"/>
    <x v="488"/>
    <n v="127.18"/>
    <n v="0"/>
    <n v="50.872000000000007"/>
    <x v="1"/>
  </r>
  <r>
    <n v="1"/>
    <x v="1"/>
    <x v="1"/>
    <n v="105473"/>
    <s v="G1"/>
    <s v="STOLAC LAB. OKRUGLI"/>
    <s v="01.97"/>
    <s v="KOM"/>
    <n v="1"/>
    <x v="488"/>
    <n v="127.18"/>
    <n v="0"/>
    <n v="50.872000000000007"/>
    <x v="1"/>
  </r>
  <r>
    <n v="1"/>
    <x v="1"/>
    <x v="1"/>
    <n v="105474"/>
    <s v="G1"/>
    <s v="STOLAC LAB. OKRUGLI"/>
    <s v="01.97"/>
    <s v="KOM"/>
    <n v="1"/>
    <x v="488"/>
    <n v="127.18"/>
    <n v="0"/>
    <n v="50.872000000000007"/>
    <x v="1"/>
  </r>
  <r>
    <n v="1"/>
    <x v="1"/>
    <x v="1"/>
    <n v="105475"/>
    <s v="G1"/>
    <s v="STOLAC LAB. OKRUGLI"/>
    <s v="01.97"/>
    <s v="KOM"/>
    <n v="1"/>
    <x v="488"/>
    <n v="127.18"/>
    <n v="0"/>
    <n v="50.872000000000007"/>
    <x v="1"/>
  </r>
  <r>
    <n v="1"/>
    <x v="1"/>
    <x v="1"/>
    <n v="105476"/>
    <s v="G1"/>
    <s v="STOLAC LAB. OKRUGLI"/>
    <s v="01.97"/>
    <s v="KOM"/>
    <n v="1"/>
    <x v="488"/>
    <n v="127.18"/>
    <n v="0"/>
    <n v="50.872000000000007"/>
    <x v="1"/>
  </r>
  <r>
    <n v="1"/>
    <x v="1"/>
    <x v="1"/>
    <n v="105477"/>
    <s v="G1"/>
    <s v="STOLAC LAB. OKRUGLI"/>
    <s v="01.97"/>
    <s v="KOM"/>
    <n v="1"/>
    <x v="488"/>
    <n v="127.18"/>
    <n v="0"/>
    <n v="50.872000000000007"/>
    <x v="1"/>
  </r>
  <r>
    <n v="1"/>
    <x v="1"/>
    <x v="1"/>
    <n v="105478"/>
    <s v="G1"/>
    <s v="STOLAC LAB. OKRUGLI"/>
    <s v="01.97"/>
    <s v="KOM"/>
    <n v="1"/>
    <x v="488"/>
    <n v="127.18"/>
    <n v="0"/>
    <n v="50.872000000000007"/>
    <x v="1"/>
  </r>
  <r>
    <n v="1"/>
    <x v="1"/>
    <x v="1"/>
    <n v="105480"/>
    <s v="G1"/>
    <s v="STOLAC LAB. OKRUGLI"/>
    <s v="01.97"/>
    <s v="KOM"/>
    <n v="1"/>
    <x v="488"/>
    <n v="127.18"/>
    <n v="0"/>
    <n v="50.872000000000007"/>
    <x v="1"/>
  </r>
  <r>
    <n v="1"/>
    <x v="1"/>
    <x v="1"/>
    <n v="105481"/>
    <s v="G1"/>
    <s v="STOLAC LAB. OKRUGLI"/>
    <s v="01.97"/>
    <s v="KOM"/>
    <n v="1"/>
    <x v="488"/>
    <n v="127.18"/>
    <n v="0"/>
    <n v="50.872000000000007"/>
    <x v="1"/>
  </r>
  <r>
    <n v="1"/>
    <x v="1"/>
    <x v="1"/>
    <n v="105482"/>
    <s v="G1"/>
    <s v="STOLAC LAB. OKRUGLI"/>
    <s v="01.97"/>
    <s v="KOM"/>
    <n v="1"/>
    <x v="488"/>
    <n v="127.18"/>
    <n v="0"/>
    <n v="50.872000000000007"/>
    <x v="1"/>
  </r>
  <r>
    <n v="1"/>
    <x v="1"/>
    <x v="1"/>
    <n v="105483"/>
    <s v="G1"/>
    <s v="STOLAC LAB. OKRUGLI"/>
    <s v="01.97"/>
    <s v="KOM"/>
    <n v="1"/>
    <x v="488"/>
    <n v="127.18"/>
    <n v="0"/>
    <n v="50.872000000000007"/>
    <x v="1"/>
  </r>
  <r>
    <n v="1"/>
    <x v="1"/>
    <x v="1"/>
    <n v="105484"/>
    <s v="G1"/>
    <s v="STOLAC LAB. OKRUGLI"/>
    <s v="01.97"/>
    <s v="KOM"/>
    <n v="1"/>
    <x v="488"/>
    <n v="127.18"/>
    <n v="0"/>
    <n v="50.872000000000007"/>
    <x v="1"/>
  </r>
  <r>
    <n v="1"/>
    <x v="1"/>
    <x v="1"/>
    <n v="105492"/>
    <s v="G1"/>
    <s v="VITRINA STAKLENA S UZOR."/>
    <s v="01.97"/>
    <s v="KOM"/>
    <n v="1"/>
    <x v="1239"/>
    <n v="1413.1"/>
    <n v="0"/>
    <n v="565.24"/>
    <x v="1"/>
  </r>
  <r>
    <n v="1"/>
    <x v="1"/>
    <x v="1"/>
    <n v="105493"/>
    <s v="G1"/>
    <s v="VITRINA STAKLENA S UZOR."/>
    <s v="01.97"/>
    <s v="KOM"/>
    <n v="1"/>
    <x v="1239"/>
    <n v="1413.1"/>
    <n v="0"/>
    <n v="565.24"/>
    <x v="1"/>
  </r>
  <r>
    <n v="1"/>
    <x v="1"/>
    <x v="1"/>
    <n v="105494"/>
    <s v="G1"/>
    <s v="VITRINA ZA UZORKE(VIŠA)"/>
    <s v="01.97"/>
    <s v="KOM"/>
    <n v="1"/>
    <x v="1180"/>
    <n v="1950.05"/>
    <n v="0"/>
    <n v="780.02"/>
    <x v="1"/>
  </r>
  <r>
    <n v="1"/>
    <x v="1"/>
    <x v="1"/>
    <n v="105495"/>
    <s v="G1"/>
    <s v="VITRINA ZA UZORKE(VIŠA)"/>
    <s v="01.97"/>
    <s v="KOM"/>
    <n v="1"/>
    <x v="1180"/>
    <n v="1950.05"/>
    <n v="0"/>
    <n v="780.02"/>
    <x v="1"/>
  </r>
  <r>
    <n v="1"/>
    <x v="1"/>
    <x v="1"/>
    <n v="105496"/>
    <s v="G1"/>
    <s v="VITRINA ZA UZORKE(VIŠA)"/>
    <s v="01.97"/>
    <s v="KOM"/>
    <n v="1"/>
    <x v="1180"/>
    <n v="1950.05"/>
    <n v="0"/>
    <n v="780.02"/>
    <x v="1"/>
  </r>
  <r>
    <n v="1"/>
    <x v="1"/>
    <x v="1"/>
    <n v="105498"/>
    <s v="G1"/>
    <s v="STOLICA ŠKOLSKA DRVENA"/>
    <s v="01.97"/>
    <s v="KOM"/>
    <n v="1"/>
    <x v="504"/>
    <n v="214.74"/>
    <n v="0"/>
    <n v="85.896000000000015"/>
    <x v="1"/>
  </r>
  <r>
    <n v="1"/>
    <x v="1"/>
    <x v="1"/>
    <n v="105500"/>
    <s v="G1"/>
    <s v="STOLICA ŠKOLSKA DRVENA"/>
    <s v="01.97"/>
    <s v="KOM"/>
    <n v="1"/>
    <x v="1240"/>
    <n v="214.9"/>
    <n v="0"/>
    <n v="85.960000000000008"/>
    <x v="1"/>
  </r>
  <r>
    <n v="1"/>
    <x v="1"/>
    <x v="1"/>
    <n v="105504"/>
    <s v="G1"/>
    <s v="PLOČA ŠKOLSKA ZELENA"/>
    <s v="01.97"/>
    <s v="KOM"/>
    <n v="1"/>
    <x v="889"/>
    <n v="204.9"/>
    <n v="0"/>
    <n v="81.960000000000008"/>
    <x v="1"/>
  </r>
  <r>
    <n v="1"/>
    <x v="1"/>
    <x v="1"/>
    <n v="105505"/>
    <s v="G1"/>
    <s v="VITRINA STAKLENA S UZOR."/>
    <s v="01.97"/>
    <s v="KOM"/>
    <n v="1"/>
    <x v="1239"/>
    <n v="1413.1"/>
    <n v="0"/>
    <n v="565.24"/>
    <x v="1"/>
  </r>
  <r>
    <n v="1"/>
    <x v="1"/>
    <x v="1"/>
    <n v="105508"/>
    <s v="G1"/>
    <s v="VITRINA ZA UZORKE(VIŠA)"/>
    <s v="01.97"/>
    <s v="KOM"/>
    <n v="1"/>
    <x v="1180"/>
    <n v="1950.05"/>
    <n v="0"/>
    <n v="780.02"/>
    <x v="1"/>
  </r>
  <r>
    <n v="1"/>
    <x v="1"/>
    <x v="1"/>
    <n v="105509"/>
    <s v="G1"/>
    <s v="VITRINA ZA UZORKE(VIŠA)"/>
    <s v="01.97"/>
    <s v="KOM"/>
    <n v="1"/>
    <x v="1180"/>
    <n v="1950.05"/>
    <n v="0"/>
    <n v="780.02"/>
    <x v="1"/>
  </r>
  <r>
    <n v="1"/>
    <x v="1"/>
    <x v="1"/>
    <n v="105510"/>
    <s v="G1"/>
    <s v="VITRINA ZA UZORKE(VIŠA)"/>
    <s v="01.97"/>
    <s v="KOM"/>
    <n v="1"/>
    <x v="1180"/>
    <n v="1950.05"/>
    <n v="0"/>
    <n v="780.02"/>
    <x v="1"/>
  </r>
  <r>
    <n v="1"/>
    <x v="1"/>
    <x v="1"/>
    <n v="105511"/>
    <s v="G1"/>
    <s v="KLUPA ŠKOLSKA ŽUTA"/>
    <s v="01.97"/>
    <s v="KOM"/>
    <n v="1"/>
    <x v="1202"/>
    <n v="84.95"/>
    <n v="0"/>
    <n v="33.980000000000004"/>
    <x v="1"/>
  </r>
  <r>
    <n v="1"/>
    <x v="1"/>
    <x v="1"/>
    <n v="105514"/>
    <s v="G1"/>
    <s v="STOLAC DRVENI ŠKOLSKI"/>
    <s v="01.97"/>
    <s v="KOM"/>
    <n v="1"/>
    <x v="504"/>
    <n v="214.74"/>
    <n v="0"/>
    <n v="85.896000000000015"/>
    <x v="1"/>
  </r>
  <r>
    <n v="1"/>
    <x v="1"/>
    <x v="1"/>
    <n v="105515"/>
    <s v="G1"/>
    <s v="STOLICA ŠKOLSKA DRVENA"/>
    <s v="01.97"/>
    <s v="KOM"/>
    <n v="1"/>
    <x v="504"/>
    <n v="214.74"/>
    <n v="0"/>
    <n v="85.896000000000015"/>
    <x v="1"/>
  </r>
  <r>
    <n v="1"/>
    <x v="1"/>
    <x v="1"/>
    <n v="105516"/>
    <s v="G1"/>
    <s v="STOLAC LAB. OKRUGLI"/>
    <s v="01.97"/>
    <s v="KOM"/>
    <n v="1"/>
    <x v="488"/>
    <n v="127.18"/>
    <n v="0"/>
    <n v="50.872000000000007"/>
    <x v="1"/>
  </r>
  <r>
    <n v="1"/>
    <x v="1"/>
    <x v="1"/>
    <n v="105518"/>
    <s v="G1"/>
    <s v="STOLAC DRVENI ŠKOLSKI"/>
    <s v="01.97"/>
    <s v="KOM"/>
    <n v="1"/>
    <x v="504"/>
    <n v="214.74"/>
    <n v="0"/>
    <n v="85.896000000000015"/>
    <x v="1"/>
  </r>
  <r>
    <n v="1"/>
    <x v="1"/>
    <x v="1"/>
    <n v="105519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20"/>
    <s v="G1"/>
    <s v="PLOČA ŠKOL.MAGNET.100x300"/>
    <s v="03.00"/>
    <s v="KOM"/>
    <n v="1"/>
    <x v="1241"/>
    <n v="3367.2"/>
    <n v="0"/>
    <n v="1346.88"/>
    <x v="1"/>
  </r>
  <r>
    <n v="1"/>
    <x v="1"/>
    <x v="1"/>
    <n v="105524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25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26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28"/>
    <s v="G1"/>
    <s v="STOLICA ŠKOLSKA DRVENA"/>
    <s v="01.97"/>
    <s v="KOM"/>
    <n v="1"/>
    <x v="504"/>
    <n v="214.74"/>
    <n v="0"/>
    <n v="85.896000000000015"/>
    <x v="1"/>
  </r>
  <r>
    <n v="1"/>
    <x v="1"/>
    <x v="1"/>
    <n v="105529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30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31"/>
    <s v="G1"/>
    <s v="STOLICA ŠKOLSKA DRVENA"/>
    <s v="01.97"/>
    <s v="KOM"/>
    <n v="1"/>
    <x v="504"/>
    <n v="214.74"/>
    <n v="0"/>
    <n v="85.896000000000015"/>
    <x v="1"/>
  </r>
  <r>
    <n v="1"/>
    <x v="1"/>
    <x v="1"/>
    <n v="105532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33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34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35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36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37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38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39"/>
    <s v="G1"/>
    <s v="STOLAC DRVENI (PROC. PF)"/>
    <s v="01.97"/>
    <s v="KOM"/>
    <n v="1"/>
    <x v="202"/>
    <n v="200"/>
    <n v="0"/>
    <n v="80"/>
    <x v="1"/>
  </r>
  <r>
    <n v="1"/>
    <x v="1"/>
    <x v="1"/>
    <n v="105540"/>
    <s v="G1"/>
    <s v="STOLICA ŠKOLSKA DRVENA"/>
    <s v="01.97"/>
    <s v="KOM"/>
    <n v="1"/>
    <x v="504"/>
    <n v="214.74"/>
    <n v="0"/>
    <n v="85.896000000000015"/>
    <x v="1"/>
  </r>
  <r>
    <n v="1"/>
    <x v="1"/>
    <x v="1"/>
    <n v="105541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42"/>
    <s v="G1"/>
    <s v="VITRINA ZA UZORKE"/>
    <s v="01.97"/>
    <s v="KOM"/>
    <n v="1"/>
    <x v="1180"/>
    <n v="1950.05"/>
    <n v="0"/>
    <n v="780.02"/>
    <x v="1"/>
  </r>
  <r>
    <n v="1"/>
    <x v="1"/>
    <x v="1"/>
    <n v="105543"/>
    <s v="G1"/>
    <s v="VITRINA ZA UZORKE"/>
    <s v="01.97"/>
    <s v="KOM"/>
    <n v="1"/>
    <x v="1180"/>
    <n v="1950.05"/>
    <n v="0"/>
    <n v="780.02"/>
    <x v="1"/>
  </r>
  <r>
    <n v="1"/>
    <x v="1"/>
    <x v="1"/>
    <n v="105544"/>
    <s v="G1"/>
    <s v="VITRINA ZA UZORKE"/>
    <s v="01.97"/>
    <s v="KOM"/>
    <n v="1"/>
    <x v="1180"/>
    <n v="1950.05"/>
    <n v="0"/>
    <n v="780.02"/>
    <x v="1"/>
  </r>
  <r>
    <n v="1"/>
    <x v="1"/>
    <x v="1"/>
    <n v="105545"/>
    <s v="G1"/>
    <s v="VITRINA ZA UZORKE"/>
    <s v="01.97"/>
    <s v="KOM"/>
    <n v="1"/>
    <x v="1180"/>
    <n v="1950.05"/>
    <n v="0"/>
    <n v="780.02"/>
    <x v="1"/>
  </r>
  <r>
    <n v="1"/>
    <x v="1"/>
    <x v="1"/>
    <n v="105546"/>
    <s v="G1"/>
    <s v="VITRINA ZA UZORKE"/>
    <s v="01.97"/>
    <s v="KOM"/>
    <n v="1"/>
    <x v="1180"/>
    <n v="1950.05"/>
    <n v="0"/>
    <n v="780.02"/>
    <x v="1"/>
  </r>
  <r>
    <n v="1"/>
    <x v="1"/>
    <x v="1"/>
    <n v="105547"/>
    <s v="G1"/>
    <s v="VITRINA ZA UZORKE"/>
    <s v="01.97"/>
    <s v="KOM"/>
    <n v="1"/>
    <x v="1180"/>
    <n v="1950.05"/>
    <n v="0"/>
    <n v="780.02"/>
    <x v="1"/>
  </r>
  <r>
    <n v="1"/>
    <x v="1"/>
    <x v="1"/>
    <n v="105548"/>
    <s v="G1"/>
    <s v="VITRINA ZA UZORKE"/>
    <s v="01.97"/>
    <s v="KOM"/>
    <n v="1"/>
    <x v="1180"/>
    <n v="1950.05"/>
    <n v="0"/>
    <n v="780.02"/>
    <x v="1"/>
  </r>
  <r>
    <n v="1"/>
    <x v="1"/>
    <x v="1"/>
    <n v="105549"/>
    <s v="G1"/>
    <s v="VITRINA ZA UZORKE"/>
    <s v="01.97"/>
    <s v="KOM"/>
    <n v="1"/>
    <x v="1180"/>
    <n v="1950.05"/>
    <n v="0"/>
    <n v="780.02"/>
    <x v="1"/>
  </r>
  <r>
    <n v="1"/>
    <x v="1"/>
    <x v="1"/>
    <n v="105550"/>
    <s v="G1"/>
    <s v="VITRINA ZA UZORKE"/>
    <s v="01.97"/>
    <s v="KOM"/>
    <n v="1"/>
    <x v="1180"/>
    <n v="1950.05"/>
    <n v="0"/>
    <n v="780.02"/>
    <x v="1"/>
  </r>
  <r>
    <n v="1"/>
    <x v="1"/>
    <x v="1"/>
    <n v="105551"/>
    <s v="G1"/>
    <s v="VITRINA ZA UZORKE"/>
    <s v="01.97"/>
    <s v="KOM"/>
    <n v="1"/>
    <x v="1180"/>
    <n v="1950.05"/>
    <n v="0"/>
    <n v="780.02"/>
    <x v="1"/>
  </r>
  <r>
    <n v="1"/>
    <x v="1"/>
    <x v="1"/>
    <n v="105552"/>
    <s v="G1"/>
    <s v="VITRINA ZA UZORKE"/>
    <s v="01.97"/>
    <s v="KOM"/>
    <n v="1"/>
    <x v="1180"/>
    <n v="1950.05"/>
    <n v="0"/>
    <n v="780.02"/>
    <x v="1"/>
  </r>
  <r>
    <n v="1"/>
    <x v="1"/>
    <x v="1"/>
    <n v="105553"/>
    <s v="G1"/>
    <s v="VITRINA ZA UZORKE"/>
    <s v="01.97"/>
    <s v="KOM"/>
    <n v="1"/>
    <x v="496"/>
    <n v="2204.41"/>
    <n v="0"/>
    <n v="881.76400000000001"/>
    <x v="1"/>
  </r>
  <r>
    <n v="1"/>
    <x v="1"/>
    <x v="1"/>
    <n v="105554"/>
    <s v="G1"/>
    <s v="VITRINA ZA UZORKE"/>
    <s v="01.97"/>
    <s v="KOM"/>
    <n v="1"/>
    <x v="496"/>
    <n v="2204.41"/>
    <n v="0"/>
    <n v="881.76400000000001"/>
    <x v="1"/>
  </r>
  <r>
    <n v="1"/>
    <x v="1"/>
    <x v="1"/>
    <n v="105555"/>
    <s v="G1"/>
    <s v="VITRINA ZA UZORKE"/>
    <s v="01.97"/>
    <s v="KOM"/>
    <n v="1"/>
    <x v="496"/>
    <n v="2204.41"/>
    <n v="0"/>
    <n v="881.76400000000001"/>
    <x v="1"/>
  </r>
  <r>
    <n v="1"/>
    <x v="1"/>
    <x v="1"/>
    <n v="105556"/>
    <s v="G1"/>
    <s v="VITRINA ZA UZORKE"/>
    <s v="01.97"/>
    <s v="KOM"/>
    <n v="1"/>
    <x v="496"/>
    <n v="2204.41"/>
    <n v="0"/>
    <n v="881.76400000000001"/>
    <x v="1"/>
  </r>
  <r>
    <n v="1"/>
    <x v="1"/>
    <x v="1"/>
    <n v="105559"/>
    <s v="G1"/>
    <s v="VITRINA ZA UZORKE"/>
    <s v="01.97"/>
    <s v="KOM"/>
    <n v="1"/>
    <x v="1180"/>
    <n v="1950.05"/>
    <n v="0"/>
    <n v="780.02"/>
    <x v="1"/>
  </r>
  <r>
    <n v="1"/>
    <x v="1"/>
    <x v="1"/>
    <n v="105560"/>
    <s v="G1"/>
    <s v="VITRINA ZA UZORKE"/>
    <s v="01.97"/>
    <s v="KOM"/>
    <n v="1"/>
    <x v="1180"/>
    <n v="1950.05"/>
    <n v="0"/>
    <n v="780.02"/>
    <x v="1"/>
  </r>
  <r>
    <n v="1"/>
    <x v="1"/>
    <x v="1"/>
    <n v="105561"/>
    <s v="G1"/>
    <s v="VITRINA ZA UZORKE"/>
    <s v="01.97"/>
    <s v="KOM"/>
    <n v="1"/>
    <x v="1180"/>
    <n v="1950.05"/>
    <n v="0"/>
    <n v="780.02"/>
    <x v="1"/>
  </r>
  <r>
    <n v="1"/>
    <x v="1"/>
    <x v="1"/>
    <n v="105562"/>
    <s v="G1"/>
    <s v="VITRINA ZA UZORKE"/>
    <s v="01.97"/>
    <s v="KOM"/>
    <n v="1"/>
    <x v="1180"/>
    <n v="1950.05"/>
    <n v="0"/>
    <n v="780.02"/>
    <x v="1"/>
  </r>
  <r>
    <n v="1"/>
    <x v="1"/>
    <x v="1"/>
    <n v="105563"/>
    <s v="G1"/>
    <s v="VITRINA ZA UZORKE"/>
    <s v="01.97"/>
    <s v="KOM"/>
    <n v="1"/>
    <x v="1180"/>
    <n v="1950.05"/>
    <n v="0"/>
    <n v="780.02"/>
    <x v="1"/>
  </r>
  <r>
    <n v="1"/>
    <x v="1"/>
    <x v="1"/>
    <n v="105564"/>
    <s v="G1"/>
    <s v="VITRINA ZA UZORKE VISOKA"/>
    <s v="01.97"/>
    <s v="KOM"/>
    <n v="1"/>
    <x v="1180"/>
    <n v="1950.05"/>
    <n v="0"/>
    <n v="780.02"/>
    <x v="1"/>
  </r>
  <r>
    <n v="1"/>
    <x v="1"/>
    <x v="1"/>
    <n v="105565"/>
    <s v="G1"/>
    <s v="VITRINA ZA UZORKE"/>
    <s v="01.97"/>
    <s v="KOM"/>
    <n v="1"/>
    <x v="689"/>
    <n v="1130.45"/>
    <n v="0"/>
    <n v="452.18000000000006"/>
    <x v="1"/>
  </r>
  <r>
    <n v="1"/>
    <x v="1"/>
    <x v="1"/>
    <n v="105566"/>
    <s v="G1"/>
    <s v="VITRINA ZA UZORKE"/>
    <s v="01.97"/>
    <s v="KOM"/>
    <n v="1"/>
    <x v="496"/>
    <n v="2204.41"/>
    <n v="0"/>
    <n v="881.76400000000001"/>
    <x v="1"/>
  </r>
  <r>
    <n v="1"/>
    <x v="1"/>
    <x v="1"/>
    <n v="105567"/>
    <s v="G1"/>
    <s v="VITRINA ZA UZORKE"/>
    <s v="01.97"/>
    <s v="KOM"/>
    <n v="1"/>
    <x v="496"/>
    <n v="2204.41"/>
    <n v="0"/>
    <n v="881.76400000000001"/>
    <x v="1"/>
  </r>
  <r>
    <n v="1"/>
    <x v="1"/>
    <x v="1"/>
    <n v="105568"/>
    <s v="G1"/>
    <s v="ORMAR S LADIC. ZA MODELE"/>
    <s v="01.97"/>
    <s v="KOM"/>
    <n v="1"/>
    <x v="1242"/>
    <n v="2034.94"/>
    <n v="0"/>
    <n v="813.97600000000011"/>
    <x v="1"/>
  </r>
  <r>
    <n v="1"/>
    <x v="1"/>
    <x v="1"/>
    <n v="105570"/>
    <s v="G1"/>
    <s v="VITRINA ZA UZORKE(STAKLO)"/>
    <s v="01.97"/>
    <s v="KOM"/>
    <n v="1"/>
    <x v="1180"/>
    <n v="1950.05"/>
    <n v="0"/>
    <n v="780.02"/>
    <x v="1"/>
  </r>
  <r>
    <n v="1"/>
    <x v="1"/>
    <x v="1"/>
    <n v="105571"/>
    <s v="G1"/>
    <s v="VITRINA ZA UZORKE(STAKLO)"/>
    <s v="01.97"/>
    <s v="KOM"/>
    <n v="1"/>
    <x v="1180"/>
    <n v="1950.05"/>
    <n v="0"/>
    <n v="780.02"/>
    <x v="1"/>
  </r>
  <r>
    <n v="1"/>
    <x v="1"/>
    <x v="1"/>
    <n v="105573"/>
    <s v="G1"/>
    <s v="VITRINA ZA UZORKE"/>
    <s v="01.97"/>
    <s v="KOM"/>
    <n v="1"/>
    <x v="496"/>
    <n v="2204.41"/>
    <n v="0"/>
    <n v="881.76400000000001"/>
    <x v="1"/>
  </r>
  <r>
    <n v="1"/>
    <x v="1"/>
    <x v="1"/>
    <n v="105574"/>
    <s v="G1"/>
    <s v="VITRINA ZA UZORKE"/>
    <s v="01.97"/>
    <s v="KOM"/>
    <n v="1"/>
    <x v="496"/>
    <n v="2204.41"/>
    <n v="0"/>
    <n v="881.76400000000001"/>
    <x v="1"/>
  </r>
  <r>
    <n v="1"/>
    <x v="1"/>
    <x v="1"/>
    <n v="105575"/>
    <s v="G1"/>
    <s v="VITRINA ZA UZORKE"/>
    <s v="01.97"/>
    <s v="KOM"/>
    <n v="1"/>
    <x v="496"/>
    <n v="2204.41"/>
    <n v="0"/>
    <n v="881.76400000000001"/>
    <x v="1"/>
  </r>
  <r>
    <n v="1"/>
    <x v="1"/>
    <x v="1"/>
    <n v="105576"/>
    <s v="G1"/>
    <s v="VITRINA ZA UZORKE"/>
    <s v="01.97"/>
    <s v="KOM"/>
    <n v="1"/>
    <x v="496"/>
    <n v="2204.41"/>
    <n v="0"/>
    <n v="881.76400000000001"/>
    <x v="1"/>
  </r>
  <r>
    <n v="1"/>
    <x v="1"/>
    <x v="1"/>
    <n v="105577"/>
    <s v="G1"/>
    <s v="VITRINA ZA UZORKE"/>
    <s v="01.97"/>
    <s v="KOM"/>
    <n v="1"/>
    <x v="496"/>
    <n v="2204.41"/>
    <n v="0"/>
    <n v="881.76400000000001"/>
    <x v="1"/>
  </r>
  <r>
    <n v="1"/>
    <x v="1"/>
    <x v="1"/>
    <n v="105578"/>
    <s v="G1"/>
    <s v="VITRINA ZA UZORKE"/>
    <s v="01.97"/>
    <s v="KOM"/>
    <n v="1"/>
    <x v="496"/>
    <n v="2204.41"/>
    <n v="0"/>
    <n v="881.76400000000001"/>
    <x v="1"/>
  </r>
  <r>
    <n v="1"/>
    <x v="1"/>
    <x v="1"/>
    <n v="105579"/>
    <s v="G1"/>
    <s v="VITRINA ZA UZORKE"/>
    <s v="01.97"/>
    <s v="KOM"/>
    <n v="1"/>
    <x v="496"/>
    <n v="2204.41"/>
    <n v="0"/>
    <n v="881.76400000000001"/>
    <x v="1"/>
  </r>
  <r>
    <n v="1"/>
    <x v="1"/>
    <x v="1"/>
    <n v="105580"/>
    <s v="G1"/>
    <s v="VITRINA ZA UZORKE"/>
    <s v="01.97"/>
    <s v="KOM"/>
    <n v="1"/>
    <x v="496"/>
    <n v="2204.41"/>
    <n v="0"/>
    <n v="881.76400000000001"/>
    <x v="1"/>
  </r>
  <r>
    <n v="1"/>
    <x v="1"/>
    <x v="1"/>
    <n v="105581"/>
    <s v="G1"/>
    <s v="VITRINA ZA UZORKE"/>
    <s v="01.97"/>
    <s v="KOM"/>
    <n v="1"/>
    <x v="496"/>
    <n v="2204.41"/>
    <n v="0"/>
    <n v="881.76400000000001"/>
    <x v="1"/>
  </r>
  <r>
    <n v="1"/>
    <x v="1"/>
    <x v="1"/>
    <n v="105582"/>
    <s v="G1"/>
    <s v="VITRINA ZA UZORKE"/>
    <s v="01.97"/>
    <s v="KOM"/>
    <n v="1"/>
    <x v="496"/>
    <n v="2204.41"/>
    <n v="0"/>
    <n v="881.76400000000001"/>
    <x v="1"/>
  </r>
  <r>
    <n v="1"/>
    <x v="1"/>
    <x v="1"/>
    <n v="105583"/>
    <s v="G1"/>
    <s v="VITRINA ZA UZORKE"/>
    <s v="01.97"/>
    <s v="KOM"/>
    <n v="1"/>
    <x v="496"/>
    <n v="2204.41"/>
    <n v="0"/>
    <n v="881.76400000000001"/>
    <x v="1"/>
  </r>
  <r>
    <n v="1"/>
    <x v="1"/>
    <x v="1"/>
    <n v="105584"/>
    <s v="G1"/>
    <s v="VITRINA ZA UZORKE"/>
    <s v="01.97"/>
    <s v="KOM"/>
    <n v="1"/>
    <x v="496"/>
    <n v="2204.41"/>
    <n v="0"/>
    <n v="881.76400000000001"/>
    <x v="1"/>
  </r>
  <r>
    <n v="1"/>
    <x v="1"/>
    <x v="1"/>
    <n v="105585"/>
    <s v="G1"/>
    <s v="VITRINA ZA UZORKE"/>
    <s v="01.97"/>
    <s v="KOM"/>
    <n v="1"/>
    <x v="496"/>
    <n v="2204.41"/>
    <n v="0"/>
    <n v="881.76400000000001"/>
    <x v="1"/>
  </r>
  <r>
    <n v="1"/>
    <x v="1"/>
    <x v="1"/>
    <n v="105586"/>
    <s v="G1"/>
    <s v="VITRINA ZA UZORKE"/>
    <s v="01.97"/>
    <s v="KOM"/>
    <n v="1"/>
    <x v="496"/>
    <n v="2204.41"/>
    <n v="0"/>
    <n v="881.76400000000001"/>
    <x v="1"/>
  </r>
  <r>
    <n v="1"/>
    <x v="1"/>
    <x v="1"/>
    <n v="105587"/>
    <s v="G1"/>
    <s v="VITRINA ZA UZORKE"/>
    <s v="01.97"/>
    <s v="KOM"/>
    <n v="1"/>
    <x v="496"/>
    <n v="2204.41"/>
    <n v="0"/>
    <n v="881.76400000000001"/>
    <x v="1"/>
  </r>
  <r>
    <n v="1"/>
    <x v="1"/>
    <x v="1"/>
    <n v="105588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89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90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91"/>
    <s v="G1"/>
    <s v="STOLAC NA SLAGANJE SMEĐI"/>
    <n v="11.05"/>
    <s v="KOM"/>
    <n v="1"/>
    <x v="611"/>
    <n v="218.38"/>
    <n v="0"/>
    <n v="87.352000000000004"/>
    <x v="1"/>
  </r>
  <r>
    <n v="1"/>
    <x v="1"/>
    <x v="1"/>
    <n v="105592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93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94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95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96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97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598"/>
    <s v="G1"/>
    <s v="STOLAC NA SLAGANJE SMEĐI"/>
    <n v="10.050000000000001"/>
    <s v="KOM"/>
    <n v="1"/>
    <x v="611"/>
    <n v="218.38"/>
    <n v="0"/>
    <n v="87.352000000000004"/>
    <x v="1"/>
  </r>
  <r>
    <n v="1"/>
    <x v="1"/>
    <x v="1"/>
    <n v="105605"/>
    <s v="G1"/>
    <s v="STOL RADNI SA POLICOM"/>
    <s v="09.09"/>
    <s v="KOM"/>
    <n v="1"/>
    <x v="507"/>
    <n v="1354.37"/>
    <n v="140.08000000000001"/>
    <n v="597.78000000000009"/>
    <x v="1"/>
  </r>
  <r>
    <n v="1"/>
    <x v="1"/>
    <x v="1"/>
    <n v="105607"/>
    <s v="G1"/>
    <s v="STOL RADNI SA POLICOM"/>
    <s v="09.09"/>
    <s v="KOM"/>
    <n v="1"/>
    <x v="507"/>
    <n v="1354.37"/>
    <n v="140.08000000000001"/>
    <n v="597.78000000000009"/>
    <x v="1"/>
  </r>
  <r>
    <n v="1"/>
    <x v="1"/>
    <x v="1"/>
    <n v="105608"/>
    <s v="G1"/>
    <s v="STOL RADNI SA POLICOM"/>
    <s v="09.09"/>
    <s v="KOM"/>
    <n v="1"/>
    <x v="507"/>
    <n v="1354.37"/>
    <n v="140.08000000000001"/>
    <n v="597.78000000000009"/>
    <x v="1"/>
  </r>
  <r>
    <n v="1"/>
    <x v="1"/>
    <x v="1"/>
    <n v="105609"/>
    <s v="G1"/>
    <s v="STOL RADNI SA POLICOM"/>
    <s v="09.09"/>
    <s v="KOM"/>
    <n v="1"/>
    <x v="507"/>
    <n v="1354.37"/>
    <n v="140.08000000000001"/>
    <n v="597.78000000000009"/>
    <x v="1"/>
  </r>
  <r>
    <n v="1"/>
    <x v="1"/>
    <x v="1"/>
    <n v="105610"/>
    <s v="G1"/>
    <s v="STOL RADNI SA POLICOM"/>
    <s v="09.09"/>
    <s v="KOM"/>
    <n v="1"/>
    <x v="507"/>
    <n v="1354.37"/>
    <n v="140.08000000000001"/>
    <n v="597.78000000000009"/>
    <x v="1"/>
  </r>
  <r>
    <n v="1"/>
    <x v="1"/>
    <x v="1"/>
    <n v="105611"/>
    <s v="G1"/>
    <s v="STOL RADNI SA POLICOM"/>
    <s v="09.09"/>
    <s v="KOM"/>
    <n v="1"/>
    <x v="507"/>
    <n v="1354.37"/>
    <n v="140.08000000000001"/>
    <n v="597.78000000000009"/>
    <x v="1"/>
  </r>
  <r>
    <n v="1"/>
    <x v="1"/>
    <x v="1"/>
    <n v="105612"/>
    <s v="G1"/>
    <s v="STOL RADNI SA POLICOM"/>
    <s v="09.09"/>
    <s v="KOM"/>
    <n v="1"/>
    <x v="507"/>
    <n v="1354.37"/>
    <n v="140.08000000000001"/>
    <n v="597.78000000000009"/>
    <x v="1"/>
  </r>
  <r>
    <n v="1"/>
    <x v="1"/>
    <x v="1"/>
    <n v="105614"/>
    <s v="G1"/>
    <s v="STOL RADNI SA POLICOM"/>
    <s v="09.09"/>
    <s v="KOM"/>
    <n v="1"/>
    <x v="507"/>
    <n v="1354.37"/>
    <n v="140.08000000000001"/>
    <n v="597.78000000000009"/>
    <x v="1"/>
  </r>
  <r>
    <n v="1"/>
    <x v="1"/>
    <x v="1"/>
    <n v="105616"/>
    <s v="G1"/>
    <s v="STOL RADNI S POLICOM"/>
    <s v="09.09"/>
    <s v="KOM"/>
    <n v="1"/>
    <x v="507"/>
    <n v="1354.37"/>
    <n v="140.08000000000001"/>
    <n v="597.78000000000009"/>
    <x v="1"/>
  </r>
  <r>
    <n v="1"/>
    <x v="1"/>
    <x v="1"/>
    <n v="105619"/>
    <s v="G1"/>
    <s v="STOL RADNI S POLICOM"/>
    <s v="09.09"/>
    <s v="KOM"/>
    <n v="1"/>
    <x v="507"/>
    <n v="1354.37"/>
    <n v="140.08000000000001"/>
    <n v="597.78000000000009"/>
    <x v="1"/>
  </r>
  <r>
    <n v="1"/>
    <x v="1"/>
    <x v="1"/>
    <n v="105620"/>
    <s v="G1"/>
    <s v="STOL RADNI S POLICOM"/>
    <s v="09.09"/>
    <s v="KOM"/>
    <n v="1"/>
    <x v="507"/>
    <n v="1354.37"/>
    <n v="140.08000000000001"/>
    <n v="597.78000000000009"/>
    <x v="1"/>
  </r>
  <r>
    <n v="1"/>
    <x v="1"/>
    <x v="1"/>
    <n v="105621"/>
    <s v="G1"/>
    <s v="STOL RADNI SA POLICOM"/>
    <s v="09.09"/>
    <s v="KOM"/>
    <n v="1"/>
    <x v="507"/>
    <n v="1354.37"/>
    <n v="140.08000000000001"/>
    <n v="597.78000000000009"/>
    <x v="1"/>
  </r>
  <r>
    <n v="1"/>
    <x v="1"/>
    <x v="1"/>
    <n v="105622"/>
    <s v="G1"/>
    <s v="VITRINA ZA UZORKE"/>
    <s v="01.97"/>
    <s v="KOM"/>
    <n v="1"/>
    <x v="1180"/>
    <n v="1950.05"/>
    <n v="0"/>
    <n v="780.02"/>
    <x v="1"/>
  </r>
  <r>
    <n v="1"/>
    <x v="1"/>
    <x v="1"/>
    <n v="105623"/>
    <s v="G1"/>
    <s v="VITRINA ZA UZORKE"/>
    <s v="01.97"/>
    <s v="KOM"/>
    <n v="1"/>
    <x v="1180"/>
    <n v="1950.05"/>
    <n v="0"/>
    <n v="780.02"/>
    <x v="1"/>
  </r>
  <r>
    <n v="1"/>
    <x v="1"/>
    <x v="1"/>
    <n v="105624"/>
    <s v="G1"/>
    <s v="VITRINA ZA UZORKE"/>
    <s v="01.97"/>
    <s v="KOM"/>
    <n v="1"/>
    <x v="1180"/>
    <n v="1950.05"/>
    <n v="0"/>
    <n v="780.02"/>
    <x v="1"/>
  </r>
  <r>
    <n v="1"/>
    <x v="1"/>
    <x v="1"/>
    <n v="105625"/>
    <s v="G1"/>
    <s v="VITRINA ZA UZORKE"/>
    <s v="01.97"/>
    <s v="KOM"/>
    <n v="1"/>
    <x v="1180"/>
    <n v="1950.05"/>
    <n v="0"/>
    <n v="780.02"/>
    <x v="1"/>
  </r>
  <r>
    <n v="1"/>
    <x v="1"/>
    <x v="1"/>
    <n v="105626"/>
    <s v="G1"/>
    <s v="VITRINA STAKLENA NA ORMAR"/>
    <s v="01.97"/>
    <s v="KOM"/>
    <n v="1"/>
    <x v="1180"/>
    <n v="1950.05"/>
    <n v="0"/>
    <n v="780.02"/>
    <x v="1"/>
  </r>
  <r>
    <n v="1"/>
    <x v="1"/>
    <x v="1"/>
    <n v="105627"/>
    <s v="G1"/>
    <s v="VITRINA STAKLENA NA ORMAR"/>
    <s v="01.97"/>
    <s v="KOM"/>
    <n v="1"/>
    <x v="1239"/>
    <n v="1413.1"/>
    <n v="0"/>
    <n v="565.24"/>
    <x v="1"/>
  </r>
  <r>
    <n v="1"/>
    <x v="1"/>
    <x v="1"/>
    <n v="105632"/>
    <s v="G1"/>
    <s v="POLICA"/>
    <s v="04.04"/>
    <s v="KOM"/>
    <n v="1"/>
    <x v="1243"/>
    <n v="4422.3"/>
    <n v="0"/>
    <n v="1768.92"/>
    <x v="1"/>
  </r>
  <r>
    <n v="1"/>
    <x v="1"/>
    <x v="1"/>
    <n v="105633"/>
    <s v="G1"/>
    <s v="STOLAC DAKTILO"/>
    <s v="03.02"/>
    <s v="KOM"/>
    <n v="1"/>
    <x v="1244"/>
    <n v="182.88"/>
    <n v="0"/>
    <n v="73.152000000000001"/>
    <x v="1"/>
  </r>
  <r>
    <n v="1"/>
    <x v="1"/>
    <x v="1"/>
    <n v="105634"/>
    <s v="G1"/>
    <s v="STOL MALI"/>
    <s v="04.04"/>
    <s v="KOM"/>
    <n v="1"/>
    <x v="1245"/>
    <n v="678.58"/>
    <n v="0"/>
    <n v="271.43200000000002"/>
    <x v="1"/>
  </r>
  <r>
    <n v="1"/>
    <x v="1"/>
    <x v="1"/>
    <n v="105636"/>
    <s v="G1"/>
    <s v="ORMARIĆ JAVOR"/>
    <s v="09.01"/>
    <s v="KOM"/>
    <n v="1"/>
    <x v="1246"/>
    <n v="603"/>
    <n v="0"/>
    <n v="241.20000000000002"/>
    <x v="1"/>
  </r>
  <r>
    <n v="1"/>
    <x v="1"/>
    <x v="1"/>
    <n v="105637"/>
    <s v="G1"/>
    <s v="STOLAC DAKTILO"/>
    <s v="03.02"/>
    <s v="KOM"/>
    <n v="1"/>
    <x v="1244"/>
    <n v="182.88"/>
    <n v="0"/>
    <n v="73.152000000000001"/>
    <x v="1"/>
  </r>
  <r>
    <n v="1"/>
    <x v="1"/>
    <x v="1"/>
    <n v="105638"/>
    <s v="G1"/>
    <s v="VITRINA STAKLENA S UZOR."/>
    <s v="01.97"/>
    <s v="KOM"/>
    <n v="1"/>
    <x v="1239"/>
    <n v="1413.1"/>
    <n v="0"/>
    <n v="565.24"/>
    <x v="1"/>
  </r>
  <r>
    <n v="1"/>
    <x v="1"/>
    <x v="1"/>
    <n v="105645"/>
    <s v="G1"/>
    <s v="STOLICA ŠKOLSKA DRVENA"/>
    <s v="01.97"/>
    <s v="KOM"/>
    <n v="1"/>
    <x v="504"/>
    <n v="214.74"/>
    <n v="0"/>
    <n v="85.896000000000015"/>
    <x v="1"/>
  </r>
  <r>
    <n v="1"/>
    <x v="1"/>
    <x v="1"/>
    <n v="105646"/>
    <s v="G1"/>
    <s v="ORMARIĆ S LADICAMA"/>
    <s v="01.97"/>
    <s v="KOM"/>
    <n v="1"/>
    <x v="705"/>
    <n v="339.14"/>
    <n v="0"/>
    <n v="135.65600000000001"/>
    <x v="1"/>
  </r>
  <r>
    <n v="1"/>
    <x v="1"/>
    <x v="1"/>
    <n v="105647"/>
    <s v="G1"/>
    <s v="VITRINA STAKLENA"/>
    <s v="01.97"/>
    <s v="KOM"/>
    <n v="1"/>
    <x v="496"/>
    <n v="2204.41"/>
    <n v="0"/>
    <n v="881.76400000000001"/>
    <x v="1"/>
  </r>
  <r>
    <n v="1"/>
    <x v="1"/>
    <x v="1"/>
    <n v="105648"/>
    <s v="G1"/>
    <s v="FOTELJA CRNA SKAJ"/>
    <s v="01.97"/>
    <s v="KOM"/>
    <n v="1"/>
    <x v="498"/>
    <n v="847.84"/>
    <n v="0"/>
    <n v="339.13600000000002"/>
    <x v="1"/>
  </r>
  <r>
    <n v="1"/>
    <x v="1"/>
    <x v="1"/>
    <n v="105649"/>
    <s v="G1"/>
    <s v="FOTELJA CRNA SKAJ"/>
    <s v="01.97"/>
    <s v="KOM"/>
    <n v="1"/>
    <x v="498"/>
    <n v="847.84"/>
    <n v="0"/>
    <n v="339.13600000000002"/>
    <x v="1"/>
  </r>
  <r>
    <n v="1"/>
    <x v="1"/>
    <x v="1"/>
    <n v="105650"/>
    <s v="G1"/>
    <s v="STOL CRNI KLUB"/>
    <s v="01.97"/>
    <s v="KOM"/>
    <n v="1"/>
    <x v="559"/>
    <n v="476.98"/>
    <n v="0"/>
    <n v="190.79200000000003"/>
    <x v="1"/>
  </r>
  <r>
    <n v="1"/>
    <x v="1"/>
    <x v="1"/>
    <n v="105651"/>
    <s v="G1"/>
    <s v="VITRINA VISEĆA"/>
    <s v="01.97"/>
    <s v="KOM"/>
    <n v="1"/>
    <x v="1215"/>
    <n v="788.49"/>
    <n v="0"/>
    <n v="315.39600000000002"/>
    <x v="1"/>
  </r>
  <r>
    <n v="1"/>
    <x v="1"/>
    <x v="1"/>
    <n v="105652"/>
    <s v="G1"/>
    <s v="VITRINA VISEĆA"/>
    <s v="01.97"/>
    <s v="KOM"/>
    <n v="1"/>
    <x v="1215"/>
    <n v="788.49"/>
    <n v="0"/>
    <n v="315.39600000000002"/>
    <x v="1"/>
  </r>
  <r>
    <n v="1"/>
    <x v="1"/>
    <x v="1"/>
    <n v="105653"/>
    <s v="G1"/>
    <s v="ORMAR DVOK.DRVENI"/>
    <s v="01.97"/>
    <s v="KOM"/>
    <n v="1"/>
    <x v="490"/>
    <n v="1695.7"/>
    <n v="0"/>
    <n v="678.28000000000009"/>
    <x v="1"/>
  </r>
  <r>
    <n v="1"/>
    <x v="1"/>
    <x v="1"/>
    <n v="105656"/>
    <s v="G1"/>
    <s v="ORMARIĆ S ULTRAPASOM"/>
    <s v="01.97"/>
    <s v="KOM"/>
    <n v="1"/>
    <x v="1247"/>
    <n v="1655.8"/>
    <n v="0"/>
    <n v="662.32"/>
    <x v="1"/>
  </r>
  <r>
    <n v="1"/>
    <x v="1"/>
    <x v="1"/>
    <n v="105657"/>
    <s v="G1"/>
    <s v="ORMARIĆI S RADNOM PLOHOM"/>
    <s v="01.97"/>
    <s v="KOM"/>
    <n v="1"/>
    <x v="1248"/>
    <n v="958.11"/>
    <n v="0"/>
    <n v="383.24400000000003"/>
    <x v="1"/>
  </r>
  <r>
    <n v="1"/>
    <x v="1"/>
    <x v="1"/>
    <n v="105659"/>
    <s v="G1"/>
    <s v="ORMAR S LADICAMA NISKI"/>
    <s v="01.97"/>
    <s v="KOM"/>
    <n v="1"/>
    <x v="555"/>
    <n v="847.91"/>
    <n v="0"/>
    <n v="339.16399999999999"/>
    <x v="1"/>
  </r>
  <r>
    <n v="1"/>
    <x v="1"/>
    <x v="1"/>
    <n v="105661"/>
    <s v="G1"/>
    <s v="STOL RADNI DRVENI"/>
    <s v="01.97"/>
    <s v="KOM"/>
    <n v="1"/>
    <x v="506"/>
    <n v="551.11"/>
    <n v="0"/>
    <n v="220.44400000000002"/>
    <x v="1"/>
  </r>
  <r>
    <n v="1"/>
    <x v="1"/>
    <x v="1"/>
    <n v="105662"/>
    <s v="G1"/>
    <s v="VITRINA STAKLENA ZA KNJI."/>
    <s v="01.97"/>
    <s v="KOM"/>
    <n v="1"/>
    <x v="882"/>
    <n v="847.85"/>
    <n v="0"/>
    <n v="339.14000000000004"/>
    <x v="1"/>
  </r>
  <r>
    <n v="1"/>
    <x v="1"/>
    <x v="1"/>
    <n v="105663"/>
    <s v="G1"/>
    <s v="VITRINA ZA ZBIRKU STAKLO"/>
    <s v="01.97"/>
    <s v="KOM"/>
    <n v="1"/>
    <x v="498"/>
    <n v="847.84"/>
    <n v="0"/>
    <n v="339.13600000000002"/>
    <x v="1"/>
  </r>
  <r>
    <n v="1"/>
    <x v="1"/>
    <x v="1"/>
    <n v="105664"/>
    <s v="G1"/>
    <s v="VITRINA STAKLENA S UZOR."/>
    <s v="01.97"/>
    <s v="KOM"/>
    <n v="1"/>
    <x v="498"/>
    <n v="847.84"/>
    <n v="0"/>
    <n v="339.13600000000002"/>
    <x v="1"/>
  </r>
  <r>
    <n v="1"/>
    <x v="1"/>
    <x v="1"/>
    <n v="105665"/>
    <s v="G1"/>
    <s v="VITRINA STAKLENA S UZOR."/>
    <s v="01.97"/>
    <s v="KOM"/>
    <n v="1"/>
    <x v="498"/>
    <n v="847.84"/>
    <n v="0"/>
    <n v="339.13600000000002"/>
    <x v="1"/>
  </r>
  <r>
    <n v="1"/>
    <x v="1"/>
    <x v="1"/>
    <n v="105666"/>
    <s v="G1"/>
    <s v="VITRINA STAKLENA S UZOR."/>
    <s v="01.97"/>
    <s v="KOM"/>
    <n v="1"/>
    <x v="882"/>
    <n v="847.85"/>
    <n v="0"/>
    <n v="339.14000000000004"/>
    <x v="1"/>
  </r>
  <r>
    <n v="1"/>
    <x v="1"/>
    <x v="1"/>
    <n v="105667"/>
    <s v="G1"/>
    <s v="VITRINA STAKLENA S UZOR."/>
    <s v="01.97"/>
    <s v="KOM"/>
    <n v="1"/>
    <x v="882"/>
    <n v="847.85"/>
    <n v="0"/>
    <n v="339.14000000000004"/>
    <x v="1"/>
  </r>
  <r>
    <n v="1"/>
    <x v="1"/>
    <x v="1"/>
    <n v="105668"/>
    <s v="G1"/>
    <s v="VITRINA STAKLENA S UZOR."/>
    <s v="01.97"/>
    <s v="KOM"/>
    <n v="1"/>
    <x v="882"/>
    <n v="847.85"/>
    <n v="0"/>
    <n v="339.14000000000004"/>
    <x v="1"/>
  </r>
  <r>
    <n v="1"/>
    <x v="1"/>
    <x v="1"/>
    <n v="105669"/>
    <s v="G1"/>
    <s v="VITRINA STAKLENA S UZOR."/>
    <s v="01.97"/>
    <s v="KOM"/>
    <n v="1"/>
    <x v="882"/>
    <n v="847.85"/>
    <n v="0"/>
    <n v="339.14000000000004"/>
    <x v="1"/>
  </r>
  <r>
    <n v="1"/>
    <x v="1"/>
    <x v="1"/>
    <n v="105670"/>
    <s v="G1"/>
    <s v="VITRINA STAKLENA S UZOR."/>
    <s v="01.97"/>
    <s v="KOM"/>
    <n v="1"/>
    <x v="882"/>
    <n v="847.85"/>
    <n v="0"/>
    <n v="339.14000000000004"/>
    <x v="1"/>
  </r>
  <r>
    <n v="1"/>
    <x v="1"/>
    <x v="1"/>
    <n v="105671"/>
    <s v="G1"/>
    <s v="VITRINA STAKLENA S UZOR."/>
    <s v="01.97"/>
    <s v="KOM"/>
    <n v="1"/>
    <x v="882"/>
    <n v="847.85"/>
    <n v="0"/>
    <n v="339.14000000000004"/>
    <x v="1"/>
  </r>
  <r>
    <n v="1"/>
    <x v="1"/>
    <x v="1"/>
    <n v="105672"/>
    <s v="G1"/>
    <s v="VITRINA STAKLENA S UZOR."/>
    <s v="01.97"/>
    <s v="KOM"/>
    <n v="1"/>
    <x v="882"/>
    <n v="847.85"/>
    <n v="0"/>
    <n v="339.14000000000004"/>
    <x v="1"/>
  </r>
  <r>
    <n v="1"/>
    <x v="1"/>
    <x v="1"/>
    <n v="105673"/>
    <s v="G1"/>
    <s v="VITRINA STAKLENA S UZOR."/>
    <s v="01.97"/>
    <s v="KOM"/>
    <n v="1"/>
    <x v="882"/>
    <n v="847.85"/>
    <n v="0"/>
    <n v="339.14000000000004"/>
    <x v="1"/>
  </r>
  <r>
    <n v="1"/>
    <x v="1"/>
    <x v="1"/>
    <n v="105674"/>
    <s v="G1"/>
    <s v="VITRINA STAKLENA ZA KNJI."/>
    <s v="01.97"/>
    <s v="KOM"/>
    <n v="1"/>
    <x v="882"/>
    <n v="847.85"/>
    <n v="0"/>
    <n v="339.14000000000004"/>
    <x v="1"/>
  </r>
  <r>
    <n v="1"/>
    <x v="1"/>
    <x v="1"/>
    <n v="105675"/>
    <s v="G1"/>
    <s v="VITRINA STAKLENA S UZOR."/>
    <s v="01.97"/>
    <s v="KOM"/>
    <n v="1"/>
    <x v="882"/>
    <n v="847.85"/>
    <n v="0"/>
    <n v="339.14000000000004"/>
    <x v="1"/>
  </r>
  <r>
    <n v="1"/>
    <x v="1"/>
    <x v="1"/>
    <n v="105676"/>
    <s v="G1"/>
    <s v="ORMAR S STAKLENIM VRATIMA"/>
    <s v="01.97"/>
    <s v="KOM"/>
    <n v="1"/>
    <x v="490"/>
    <n v="1695.7"/>
    <n v="0"/>
    <n v="678.28000000000009"/>
    <x v="1"/>
  </r>
  <r>
    <n v="1"/>
    <x v="1"/>
    <x v="1"/>
    <n v="105677"/>
    <s v="G1"/>
    <s v="ORMAR DVOKRILNI DRVENI"/>
    <s v="01.97"/>
    <s v="KOM"/>
    <n v="1"/>
    <x v="490"/>
    <n v="1695.7"/>
    <n v="0"/>
    <n v="678.28000000000009"/>
    <x v="1"/>
  </r>
  <r>
    <n v="1"/>
    <x v="1"/>
    <x v="1"/>
    <n v="105679"/>
    <s v="G1"/>
    <s v="REGAL S OTVORENIM PRETINC"/>
    <s v="03.01"/>
    <s v="KOM"/>
    <n v="1"/>
    <x v="1049"/>
    <n v="2196"/>
    <n v="0"/>
    <n v="878.40000000000009"/>
    <x v="1"/>
  </r>
  <r>
    <n v="1"/>
    <x v="1"/>
    <x v="1"/>
    <n v="105714"/>
    <s v="R1"/>
    <s v="STOLICA DAKTILO PAN"/>
    <s v="01.97"/>
    <s v="KOM"/>
    <n v="1"/>
    <x v="726"/>
    <n v="282.68"/>
    <n v="0"/>
    <n v="113.072"/>
    <x v="1"/>
  </r>
  <r>
    <n v="1"/>
    <x v="1"/>
    <x v="1"/>
    <n v="105715"/>
    <s v="R1"/>
    <s v="STOL CRTAĆI DAN"/>
    <s v="01.97"/>
    <s v="KOM"/>
    <n v="1"/>
    <x v="1249"/>
    <n v="1243.44"/>
    <n v="0"/>
    <n v="497.37600000000003"/>
    <x v="1"/>
  </r>
  <r>
    <n v="1"/>
    <x v="1"/>
    <x v="1"/>
    <n v="105716"/>
    <s v="R1"/>
    <s v="STOL ZA TELEFON"/>
    <s v="01.97"/>
    <s v="KOM"/>
    <n v="1"/>
    <x v="1250"/>
    <n v="141.31"/>
    <n v="0"/>
    <n v="56.524000000000001"/>
    <x v="1"/>
  </r>
  <r>
    <n v="1"/>
    <x v="1"/>
    <x v="1"/>
    <n v="105737"/>
    <s v="R1"/>
    <s v="STOLICA OKRUGLA"/>
    <s v="01.97"/>
    <s v="KOM"/>
    <n v="1"/>
    <x v="1251"/>
    <n v="141.27000000000001"/>
    <n v="0"/>
    <n v="56.50800000000001"/>
    <x v="1"/>
  </r>
  <r>
    <n v="1"/>
    <x v="1"/>
    <x v="1"/>
    <n v="105738"/>
    <s v="R1"/>
    <s v="STOL ZA PISANJE"/>
    <s v="01.97"/>
    <s v="KOM"/>
    <n v="1"/>
    <x v="1252"/>
    <n v="508.69"/>
    <n v="0"/>
    <n v="203.476"/>
    <x v="1"/>
  </r>
  <r>
    <n v="1"/>
    <x v="1"/>
    <x v="1"/>
    <n v="105739"/>
    <s v="R1"/>
    <s v="VITRINA SPOLICAMA"/>
    <s v="01.97"/>
    <s v="KOM"/>
    <n v="1"/>
    <x v="903"/>
    <n v="395.67"/>
    <n v="0"/>
    <n v="158.26800000000003"/>
    <x v="1"/>
  </r>
  <r>
    <n v="1"/>
    <x v="1"/>
    <x v="1"/>
    <n v="105740"/>
    <s v="R1"/>
    <s v="VITRINA S POLICAMA DUBOKA"/>
    <s v="01.97"/>
    <s v="KOM"/>
    <n v="1"/>
    <x v="855"/>
    <n v="452.1"/>
    <n v="0"/>
    <n v="180.84000000000003"/>
    <x v="1"/>
  </r>
  <r>
    <n v="1"/>
    <x v="1"/>
    <x v="1"/>
    <n v="105741"/>
    <s v="R1"/>
    <s v="ORMARIĆ S LADICAMA"/>
    <s v="01.97"/>
    <s v="KOM"/>
    <n v="1"/>
    <x v="1253"/>
    <n v="169.56"/>
    <n v="0"/>
    <n v="67.823999999999998"/>
    <x v="1"/>
  </r>
  <r>
    <n v="1"/>
    <x v="1"/>
    <x v="1"/>
    <n v="105742"/>
    <s v="R1"/>
    <s v="ORMARIĆ S LADICAMA"/>
    <s v="01.97"/>
    <s v="KOM"/>
    <n v="1"/>
    <x v="1253"/>
    <n v="169.56"/>
    <n v="0"/>
    <n v="67.823999999999998"/>
    <x v="1"/>
  </r>
  <r>
    <n v="1"/>
    <x v="1"/>
    <x v="1"/>
    <n v="105743"/>
    <s v="R1"/>
    <s v="ORMARIĆ S LADICAMA"/>
    <s v="01.97"/>
    <s v="KOM"/>
    <n v="1"/>
    <x v="1253"/>
    <n v="169.56"/>
    <n v="0"/>
    <n v="67.823999999999998"/>
    <x v="1"/>
  </r>
  <r>
    <n v="1"/>
    <x v="1"/>
    <x v="1"/>
    <n v="105744"/>
    <s v="R1"/>
    <s v="ORMARIĆ S LADICAMA"/>
    <s v="01.97"/>
    <s v="KOM"/>
    <n v="1"/>
    <x v="1254"/>
    <n v="169.57"/>
    <n v="0"/>
    <n v="67.828000000000003"/>
    <x v="1"/>
  </r>
  <r>
    <n v="1"/>
    <x v="1"/>
    <x v="1"/>
    <n v="105745"/>
    <s v="R1"/>
    <s v="VITRINA ZA KNJIGE STARA"/>
    <s v="01.97"/>
    <s v="KOM"/>
    <n v="1"/>
    <x v="1255"/>
    <n v="960.88"/>
    <n v="0"/>
    <n v="384.35200000000003"/>
    <x v="1"/>
  </r>
  <r>
    <n v="1"/>
    <x v="1"/>
    <x v="1"/>
    <n v="105746"/>
    <s v="R1"/>
    <s v="ORMAR ZA GARDEROBU"/>
    <s v="01.97"/>
    <s v="KOM"/>
    <n v="1"/>
    <x v="556"/>
    <n v="282.61"/>
    <n v="0"/>
    <n v="113.04400000000001"/>
    <x v="1"/>
  </r>
  <r>
    <n v="1"/>
    <x v="1"/>
    <x v="1"/>
    <n v="105747"/>
    <s v="R1"/>
    <s v="ORMAR ZA KNJIGE TRODJELNI"/>
    <s v="01.97"/>
    <s v="KOM"/>
    <n v="1"/>
    <x v="1256"/>
    <n v="739.04"/>
    <n v="0"/>
    <n v="295.61599999999999"/>
    <x v="1"/>
  </r>
  <r>
    <n v="1"/>
    <x v="1"/>
    <x v="1"/>
    <n v="105748"/>
    <s v="R1"/>
    <s v="VITRINA STAKLENA ZA KNJI."/>
    <s v="01.97"/>
    <s v="KOM"/>
    <n v="1"/>
    <x v="1257"/>
    <n v="678.29"/>
    <n v="0"/>
    <n v="271.31599999999997"/>
    <x v="1"/>
  </r>
  <r>
    <n v="1"/>
    <x v="1"/>
    <x v="1"/>
    <n v="105749"/>
    <s v="R1"/>
    <s v="VITRINA STAKLENA ZA KNJI."/>
    <s v="01.97"/>
    <s v="KOM"/>
    <n v="1"/>
    <x v="1258"/>
    <n v="678.28"/>
    <n v="0"/>
    <n v="271.31200000000001"/>
    <x v="1"/>
  </r>
  <r>
    <n v="1"/>
    <x v="1"/>
    <x v="1"/>
    <n v="105750"/>
    <s v="R1"/>
    <s v="VITRINA STAKLENA ZA KNJI."/>
    <s v="01.97"/>
    <s v="KOM"/>
    <n v="1"/>
    <x v="1258"/>
    <n v="678.28"/>
    <n v="0"/>
    <n v="271.31200000000001"/>
    <x v="1"/>
  </r>
  <r>
    <n v="1"/>
    <x v="1"/>
    <x v="1"/>
    <n v="105751"/>
    <s v="R1"/>
    <s v="VITRINA STAKLENA ZA KNJI."/>
    <s v="01.97"/>
    <s v="KOM"/>
    <n v="1"/>
    <x v="1258"/>
    <n v="678.28"/>
    <n v="0"/>
    <n v="271.31200000000001"/>
    <x v="1"/>
  </r>
  <r>
    <n v="1"/>
    <x v="1"/>
    <x v="1"/>
    <n v="105752"/>
    <s v="R1"/>
    <s v="VITRINA STAKLENA ZA KNJI."/>
    <s v="01.97"/>
    <s v="KOM"/>
    <n v="1"/>
    <x v="1258"/>
    <n v="678.28"/>
    <n v="0"/>
    <n v="271.31200000000001"/>
    <x v="1"/>
  </r>
  <r>
    <n v="1"/>
    <x v="1"/>
    <x v="1"/>
    <n v="105753"/>
    <s v="R1"/>
    <s v="VITRINA STAKLENA ZA KNJI."/>
    <s v="01.97"/>
    <s v="KOM"/>
    <n v="1"/>
    <x v="1257"/>
    <n v="678.29"/>
    <n v="0"/>
    <n v="271.31599999999997"/>
    <x v="1"/>
  </r>
  <r>
    <n v="1"/>
    <x v="1"/>
    <x v="1"/>
    <n v="105768"/>
    <s v="R1"/>
    <s v="ORMAR ZA KEMIKALIJE STAK."/>
    <s v="01.97"/>
    <s v="KOM"/>
    <n v="1"/>
    <x v="1259"/>
    <n v="452.24"/>
    <n v="0"/>
    <n v="180.89600000000002"/>
    <x v="1"/>
  </r>
  <r>
    <n v="1"/>
    <x v="1"/>
    <x v="1"/>
    <n v="105769"/>
    <s v="R1"/>
    <s v="ORMAR ZA KEMIKALIJE"/>
    <s v="01.97"/>
    <s v="KOM"/>
    <n v="1"/>
    <x v="1260"/>
    <n v="423.95"/>
    <n v="0"/>
    <n v="169.58"/>
    <x v="1"/>
  </r>
  <r>
    <n v="1"/>
    <x v="1"/>
    <x v="1"/>
    <n v="105770"/>
    <s v="R1"/>
    <s v="ORMAR ZA INSTRUMENTE"/>
    <s v="01.97"/>
    <s v="KOM"/>
    <n v="1"/>
    <x v="1261"/>
    <n v="791.27"/>
    <n v="0"/>
    <n v="316.50800000000004"/>
    <x v="1"/>
  </r>
  <r>
    <n v="1"/>
    <x v="1"/>
    <x v="1"/>
    <n v="105771"/>
    <s v="R1"/>
    <s v="ORMAR ZA INSTRUMENTE"/>
    <s v="01.97"/>
    <s v="KOM"/>
    <n v="1"/>
    <x v="1262"/>
    <n v="791.28"/>
    <n v="0"/>
    <n v="316.512"/>
    <x v="1"/>
  </r>
  <r>
    <n v="1"/>
    <x v="1"/>
    <x v="1"/>
    <n v="105790"/>
    <s v="R1"/>
    <s v="STOLAC KONF. PLAVI ISO"/>
    <s v="03.05"/>
    <s v="KOM"/>
    <n v="1"/>
    <x v="1263"/>
    <n v="140.16999999999999"/>
    <n v="0"/>
    <n v="56.067999999999998"/>
    <x v="1"/>
  </r>
  <r>
    <n v="1"/>
    <x v="1"/>
    <x v="1"/>
    <n v="105791"/>
    <s v="R1"/>
    <s v="STOLAC KONF. PLAVI ISO"/>
    <s v="03.05"/>
    <s v="KOM"/>
    <n v="1"/>
    <x v="1264"/>
    <n v="140.18"/>
    <n v="0"/>
    <n v="56.072000000000003"/>
    <x v="1"/>
  </r>
  <r>
    <n v="1"/>
    <x v="1"/>
    <x v="1"/>
    <n v="105792"/>
    <s v="R1"/>
    <s v="STOLAC KONF. CRNI ISO"/>
    <s v="03.05"/>
    <s v="KOM"/>
    <n v="1"/>
    <x v="1264"/>
    <n v="140.18"/>
    <n v="0"/>
    <n v="56.072000000000003"/>
    <x v="1"/>
  </r>
  <r>
    <n v="1"/>
    <x v="1"/>
    <x v="1"/>
    <n v="105793"/>
    <s v="R1"/>
    <s v="STOLAC KONF. CRNI ISO"/>
    <s v="03.05"/>
    <s v="KOM"/>
    <n v="1"/>
    <x v="1264"/>
    <n v="140.18"/>
    <n v="0"/>
    <n v="56.072000000000003"/>
    <x v="1"/>
  </r>
  <r>
    <n v="1"/>
    <x v="1"/>
    <x v="1"/>
    <n v="105794"/>
    <s v="R1"/>
    <s v="STOLAC KONF. CRNI ISO"/>
    <s v="03.05"/>
    <s v="KOM"/>
    <n v="1"/>
    <x v="1264"/>
    <n v="140.18"/>
    <n v="0"/>
    <n v="56.072000000000003"/>
    <x v="1"/>
  </r>
  <r>
    <n v="1"/>
    <x v="1"/>
    <x v="1"/>
    <n v="105795"/>
    <s v="R1"/>
    <s v="STOLAC KONF. CRNI ISO"/>
    <s v="03.05"/>
    <s v="KOM"/>
    <n v="1"/>
    <x v="1264"/>
    <n v="140.18"/>
    <n v="0"/>
    <n v="56.072000000000003"/>
    <x v="1"/>
  </r>
  <r>
    <n v="1"/>
    <x v="1"/>
    <x v="1"/>
    <n v="105796"/>
    <s v="R1"/>
    <s v="STOLAC KONF. CRNI ISO"/>
    <s v="03.05"/>
    <s v="KOM"/>
    <n v="1"/>
    <x v="1264"/>
    <n v="140.18"/>
    <n v="0"/>
    <n v="56.072000000000003"/>
    <x v="1"/>
  </r>
  <r>
    <n v="1"/>
    <x v="1"/>
    <x v="1"/>
    <n v="105797"/>
    <s v="R1"/>
    <s v="STOLAC KONF. CRNI ISO"/>
    <s v="03.05"/>
    <s v="KOM"/>
    <n v="1"/>
    <x v="1264"/>
    <n v="140.18"/>
    <n v="0"/>
    <n v="56.072000000000003"/>
    <x v="1"/>
  </r>
  <r>
    <n v="1"/>
    <x v="1"/>
    <x v="1"/>
    <n v="105798"/>
    <s v="R1"/>
    <s v="STOLAC KONF. CRNI ISO"/>
    <s v="03.05"/>
    <s v="KOM"/>
    <n v="1"/>
    <x v="1264"/>
    <n v="140.18"/>
    <n v="0"/>
    <n v="56.072000000000003"/>
    <x v="1"/>
  </r>
  <r>
    <n v="1"/>
    <x v="1"/>
    <x v="1"/>
    <n v="105799"/>
    <s v="R1"/>
    <s v="STOLAC KONF. CRNI ISO"/>
    <s v="03.05"/>
    <s v="KOM"/>
    <n v="1"/>
    <x v="1264"/>
    <n v="140.18"/>
    <n v="0"/>
    <n v="56.072000000000003"/>
    <x v="1"/>
  </r>
  <r>
    <n v="1"/>
    <x v="1"/>
    <x v="1"/>
    <n v="105800"/>
    <s v="R1"/>
    <s v="STOLAC KONF. CRNI ISO"/>
    <s v="03.05"/>
    <s v="KOM"/>
    <n v="1"/>
    <x v="1264"/>
    <n v="140.18"/>
    <n v="0"/>
    <n v="56.072000000000003"/>
    <x v="1"/>
  </r>
  <r>
    <n v="1"/>
    <x v="1"/>
    <x v="1"/>
    <n v="105801"/>
    <s v="R1"/>
    <s v="STOLAC KONF. CRNI ISO"/>
    <s v="03.05"/>
    <s v="KOM"/>
    <n v="1"/>
    <x v="1264"/>
    <n v="140.18"/>
    <n v="0"/>
    <n v="56.072000000000003"/>
    <x v="1"/>
  </r>
  <r>
    <n v="1"/>
    <x v="1"/>
    <x v="1"/>
    <n v="105802"/>
    <s v="R1"/>
    <s v="STOL RADNI 140x100xH72"/>
    <s v="02.05"/>
    <s v="KOM"/>
    <n v="1"/>
    <x v="1265"/>
    <n v="875.96"/>
    <n v="0"/>
    <n v="350.38400000000001"/>
    <x v="1"/>
  </r>
  <r>
    <n v="1"/>
    <x v="1"/>
    <x v="1"/>
    <n v="105803"/>
    <s v="R1"/>
    <s v="STOLAC UREDSKI TORINO"/>
    <s v="02.05"/>
    <s v="KOM"/>
    <n v="1"/>
    <x v="1266"/>
    <n v="370.88"/>
    <n v="0"/>
    <n v="148.352"/>
    <x v="1"/>
  </r>
  <r>
    <n v="1"/>
    <x v="1"/>
    <x v="1"/>
    <n v="105804"/>
    <s v="R1"/>
    <s v="STOLAC UREDSKI TORINO"/>
    <s v="02.05"/>
    <s v="KOM"/>
    <n v="1"/>
    <x v="1266"/>
    <n v="370.88"/>
    <n v="0"/>
    <n v="148.352"/>
    <x v="1"/>
  </r>
  <r>
    <n v="1"/>
    <x v="1"/>
    <x v="1"/>
    <n v="105805"/>
    <s v="R1"/>
    <s v="LADIČAR POKRETNA KAZETA"/>
    <s v="02.05"/>
    <s v="KOM"/>
    <n v="1"/>
    <x v="1267"/>
    <n v="841.8"/>
    <n v="0"/>
    <n v="336.72"/>
    <x v="1"/>
  </r>
  <r>
    <n v="1"/>
    <x v="1"/>
    <x v="1"/>
    <n v="105806"/>
    <s v="R1"/>
    <s v="LADIČAR POKRETNA KAZETA"/>
    <s v="02.05"/>
    <s v="KOM"/>
    <n v="1"/>
    <x v="1267"/>
    <n v="841.8"/>
    <n v="0"/>
    <n v="336.72"/>
    <x v="1"/>
  </r>
  <r>
    <n v="1"/>
    <x v="1"/>
    <x v="1"/>
    <n v="105828"/>
    <s v="R1"/>
    <s v="VJEŠALICA"/>
    <s v="01.97"/>
    <s v="KOM"/>
    <n v="1"/>
    <x v="597"/>
    <n v="169.59"/>
    <n v="0"/>
    <n v="67.835999999999999"/>
    <x v="1"/>
  </r>
  <r>
    <n v="1"/>
    <x v="1"/>
    <x v="1"/>
    <n v="105830"/>
    <s v="R1"/>
    <s v="PLOČA ŠKOLSKA ZELENA 300x"/>
    <s v="09.09"/>
    <s v="KOM"/>
    <n v="1"/>
    <x v="1268"/>
    <n v="1685.41"/>
    <n v="174.35"/>
    <n v="743.904"/>
    <x v="1"/>
  </r>
  <r>
    <n v="1"/>
    <x v="1"/>
    <x v="1"/>
    <n v="105832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33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34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35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36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37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38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39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40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41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42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43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44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45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46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47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48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49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50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51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52"/>
    <s v="R1"/>
    <s v="STOL RADNI 130x50x75"/>
    <s v="09.09"/>
    <s v="KOM"/>
    <n v="1"/>
    <x v="507"/>
    <n v="1354.37"/>
    <n v="140.08000000000001"/>
    <n v="597.78000000000009"/>
    <x v="1"/>
  </r>
  <r>
    <n v="1"/>
    <x v="1"/>
    <x v="1"/>
    <n v="105855"/>
    <s v="R1"/>
    <s v="VJEŠALICA ZIDNA 121x214"/>
    <s v="09.09"/>
    <s v="KOM"/>
    <n v="1"/>
    <x v="1269"/>
    <n v="2407.73"/>
    <n v="249.07"/>
    <n v="1062.72"/>
    <x v="1"/>
  </r>
  <r>
    <n v="1"/>
    <x v="1"/>
    <x v="1"/>
    <n v="105856"/>
    <s v="R1"/>
    <s v="VJEŠALICA ZIDNA 121x214"/>
    <s v="09.09"/>
    <s v="KOM"/>
    <n v="1"/>
    <x v="1269"/>
    <n v="2407.73"/>
    <n v="249.07"/>
    <n v="1062.72"/>
    <x v="1"/>
  </r>
  <r>
    <n v="1"/>
    <x v="1"/>
    <x v="1"/>
    <n v="105857"/>
    <s v="R1"/>
    <s v="VJEŠALICA ZIDNA 121x214"/>
    <s v="09.09"/>
    <s v="KOM"/>
    <n v="1"/>
    <x v="1269"/>
    <n v="2407.73"/>
    <n v="249.07"/>
    <n v="1062.72"/>
    <x v="1"/>
  </r>
  <r>
    <n v="1"/>
    <x v="1"/>
    <x v="1"/>
    <n v="105858"/>
    <s v="R1"/>
    <s v="ORMAR VISOKI 280x45x214"/>
    <s v="09.09"/>
    <s v="KOM"/>
    <n v="1"/>
    <x v="1270"/>
    <n v="10232.870000000001"/>
    <n v="1058.53"/>
    <n v="4516.5600000000004"/>
    <x v="1"/>
  </r>
  <r>
    <n v="1"/>
    <x v="1"/>
    <x v="1"/>
    <n v="105859"/>
    <s v="R1"/>
    <s v="ORMAR VISOKI 280x45x214"/>
    <s v="09.09"/>
    <s v="KOM"/>
    <n v="1"/>
    <x v="1270"/>
    <n v="10232.870000000001"/>
    <n v="1058.53"/>
    <n v="4516.5600000000004"/>
    <x v="1"/>
  </r>
  <r>
    <n v="1"/>
    <x v="1"/>
    <x v="1"/>
    <n v="105860"/>
    <s v="R1"/>
    <s v="ORMAR VISOKI 422x45x214"/>
    <s v="09.09"/>
    <s v="KOM"/>
    <n v="1"/>
    <x v="1271"/>
    <n v="12941.54"/>
    <n v="1338.76"/>
    <n v="5712.12"/>
    <x v="1"/>
  </r>
  <r>
    <n v="1"/>
    <x v="1"/>
    <x v="1"/>
    <n v="105861"/>
    <s v="R1"/>
    <s v="STOL RADNI S FIKSNIM POL."/>
    <s v="09.09"/>
    <s v="KOM"/>
    <n v="1"/>
    <x v="1272"/>
    <n v="2307.39"/>
    <n v="238.71"/>
    <n v="1018.44"/>
    <x v="1"/>
  </r>
  <r>
    <n v="1"/>
    <x v="1"/>
    <x v="1"/>
    <n v="105862"/>
    <s v="R1"/>
    <s v="KATEDRA / STOL MOBILNI"/>
    <s v="09.09"/>
    <s v="KOM"/>
    <n v="1"/>
    <x v="1272"/>
    <n v="2307.39"/>
    <n v="238.71"/>
    <n v="1018.44"/>
    <x v="1"/>
  </r>
  <r>
    <n v="1"/>
    <x v="1"/>
    <x v="1"/>
    <n v="105874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75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77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78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79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80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81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82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83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84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85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86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87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88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89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90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91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92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93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94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95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96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97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98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899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00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01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02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03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04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05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06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07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08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09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10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11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12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13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14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15"/>
    <s v="R1"/>
    <s v="STOLAC KONFERENC. LK 01"/>
    <s v="09.09"/>
    <s v="KOM"/>
    <n v="1"/>
    <x v="670"/>
    <n v="391.28"/>
    <n v="40.450000000000003"/>
    <n v="172.69200000000001"/>
    <x v="1"/>
  </r>
  <r>
    <n v="1"/>
    <x v="1"/>
    <x v="1"/>
    <n v="105923"/>
    <s v="R1"/>
    <s v="KOMODA S"/>
    <s v="02.05"/>
    <s v="KOM"/>
    <n v="1"/>
    <x v="1273"/>
    <n v="1712.88"/>
    <n v="0"/>
    <n v="685.15200000000004"/>
    <x v="1"/>
  </r>
  <r>
    <n v="1"/>
    <x v="1"/>
    <x v="1"/>
    <n v="105924"/>
    <s v="R1"/>
    <s v="STOLAC KONF. CRNI"/>
    <s v="01.05"/>
    <s v="KOM"/>
    <n v="1"/>
    <x v="1274"/>
    <n v="218.92"/>
    <n v="0"/>
    <n v="87.567999999999998"/>
    <x v="1"/>
  </r>
  <r>
    <n v="1"/>
    <x v="1"/>
    <x v="1"/>
    <n v="105925"/>
    <s v="R1"/>
    <s v="POKRETNA KAZETA"/>
    <s v="01.05"/>
    <s v="KOM"/>
    <n v="1"/>
    <x v="1275"/>
    <n v="931.8"/>
    <n v="0"/>
    <n v="372.72"/>
    <x v="1"/>
  </r>
  <r>
    <n v="1"/>
    <x v="1"/>
    <x v="1"/>
    <n v="105926"/>
    <s v="R1"/>
    <s v="POKRETNA KAZETA"/>
    <n v="12.04"/>
    <s v="KOM"/>
    <n v="1"/>
    <x v="1276"/>
    <n v="871.93"/>
    <n v="0"/>
    <n v="348.77199999999999"/>
    <x v="1"/>
  </r>
  <r>
    <n v="1"/>
    <x v="1"/>
    <x v="1"/>
    <n v="105927"/>
    <s v="R1"/>
    <s v="ORMAR"/>
    <n v="12.04"/>
    <s v="KOM"/>
    <n v="1"/>
    <x v="1277"/>
    <n v="10022.549999999999"/>
    <n v="0"/>
    <n v="4009.02"/>
    <x v="1"/>
  </r>
  <r>
    <n v="1"/>
    <x v="1"/>
    <x v="1"/>
    <n v="105928"/>
    <s v="R1"/>
    <s v="STOLAC KONF."/>
    <n v="12.04"/>
    <s v="KOM"/>
    <n v="1"/>
    <x v="1278"/>
    <n v="229.14"/>
    <n v="0"/>
    <n v="91.656000000000006"/>
    <x v="1"/>
  </r>
  <r>
    <n v="1"/>
    <x v="1"/>
    <x v="1"/>
    <n v="105929"/>
    <s v="R1"/>
    <s v="STOLAC KONF."/>
    <n v="12.04"/>
    <s v="KOM"/>
    <n v="1"/>
    <x v="1278"/>
    <n v="229.14"/>
    <n v="0"/>
    <n v="91.656000000000006"/>
    <x v="1"/>
  </r>
  <r>
    <n v="1"/>
    <x v="1"/>
    <x v="1"/>
    <n v="105930"/>
    <s v="R1"/>
    <s v="STOLAC KONF."/>
    <n v="12.04"/>
    <s v="KOM"/>
    <n v="1"/>
    <x v="1278"/>
    <n v="229.14"/>
    <n v="0"/>
    <n v="91.656000000000006"/>
    <x v="1"/>
  </r>
  <r>
    <n v="1"/>
    <x v="1"/>
    <x v="1"/>
    <n v="105931"/>
    <s v="R1"/>
    <s v="STOLAC KONF."/>
    <n v="12.04"/>
    <s v="KOM"/>
    <n v="1"/>
    <x v="1278"/>
    <n v="229.14"/>
    <n v="0"/>
    <n v="91.656000000000006"/>
    <x v="1"/>
  </r>
  <r>
    <n v="1"/>
    <x v="1"/>
    <x v="1"/>
    <n v="105932"/>
    <s v="R1"/>
    <s v="STOLAC"/>
    <n v="12.04"/>
    <s v="KOM"/>
    <n v="1"/>
    <x v="1279"/>
    <n v="989.08"/>
    <n v="0"/>
    <n v="395.63200000000006"/>
    <x v="1"/>
  </r>
  <r>
    <n v="1"/>
    <x v="1"/>
    <x v="1"/>
    <n v="105933"/>
    <s v="R1"/>
    <s v="STOLAC KONF."/>
    <n v="12.04"/>
    <s v="KOM"/>
    <n v="1"/>
    <x v="1278"/>
    <n v="229.14"/>
    <n v="0"/>
    <n v="91.656000000000006"/>
    <x v="1"/>
  </r>
  <r>
    <n v="1"/>
    <x v="1"/>
    <x v="1"/>
    <n v="105934"/>
    <s v="R1"/>
    <s v="STOL 120x80"/>
    <n v="12.04"/>
    <s v="KOM"/>
    <n v="1"/>
    <x v="1280"/>
    <n v="1512.24"/>
    <n v="0"/>
    <n v="604.89600000000007"/>
    <x v="1"/>
  </r>
  <r>
    <n v="1"/>
    <x v="1"/>
    <x v="1"/>
    <n v="105935"/>
    <s v="R1"/>
    <s v="STOL 120X80+segm.90"/>
    <n v="12.04"/>
    <s v="KOM"/>
    <n v="1"/>
    <x v="1281"/>
    <n v="1677.98"/>
    <n v="0"/>
    <n v="671.19200000000001"/>
    <x v="1"/>
  </r>
  <r>
    <n v="1"/>
    <x v="1"/>
    <x v="1"/>
    <n v="105936"/>
    <s v="R1"/>
    <s v="STOL 80X80"/>
    <n v="12.04"/>
    <s v="KOM"/>
    <n v="1"/>
    <x v="1282"/>
    <n v="917.23"/>
    <n v="0"/>
    <n v="366.89200000000005"/>
    <x v="1"/>
  </r>
  <r>
    <n v="1"/>
    <x v="1"/>
    <x v="1"/>
    <n v="105939"/>
    <s v="R1"/>
    <s v="VJEŠALICA"/>
    <s v="01.97"/>
    <s v="KOM"/>
    <n v="1"/>
    <x v="597"/>
    <n v="169.59"/>
    <n v="0"/>
    <n v="67.835999999999999"/>
    <x v="1"/>
  </r>
  <r>
    <n v="1"/>
    <x v="1"/>
    <x v="1"/>
    <n v="105946"/>
    <s v="R1"/>
    <s v="STOL NISKI KLUB"/>
    <s v="01.97"/>
    <s v="KOM"/>
    <n v="1"/>
    <x v="1283"/>
    <n v="197.97"/>
    <n v="0"/>
    <n v="79.188000000000002"/>
    <x v="1"/>
  </r>
  <r>
    <n v="1"/>
    <x v="1"/>
    <x v="1"/>
    <n v="105951"/>
    <s v="R1"/>
    <s v="STOLAC KONF. PLAVI ISO"/>
    <s v="03.05"/>
    <s v="KOM"/>
    <n v="1"/>
    <x v="1263"/>
    <n v="140.16999999999999"/>
    <n v="0"/>
    <n v="56.067999999999998"/>
    <x v="1"/>
  </r>
  <r>
    <n v="1"/>
    <x v="1"/>
    <x v="1"/>
    <n v="105952"/>
    <s v="R1"/>
    <s v="STOLAC KONF. PLAVI ISO"/>
    <s v="03.05"/>
    <s v="KOM"/>
    <n v="1"/>
    <x v="1263"/>
    <n v="140.16999999999999"/>
    <n v="0"/>
    <n v="56.067999999999998"/>
    <x v="1"/>
  </r>
  <r>
    <n v="1"/>
    <x v="1"/>
    <x v="1"/>
    <n v="105953"/>
    <s v="R1"/>
    <s v="FOTELJA KOŽNA"/>
    <s v="01.97"/>
    <s v="KOM"/>
    <n v="1"/>
    <x v="1284"/>
    <n v="1499"/>
    <n v="0"/>
    <n v="599.6"/>
    <x v="1"/>
  </r>
  <r>
    <n v="1"/>
    <x v="1"/>
    <x v="1"/>
    <n v="105954"/>
    <s v="R1"/>
    <s v="KATEDRA TGK"/>
    <s v="01.97"/>
    <s v="KOM"/>
    <n v="1"/>
    <x v="1285"/>
    <n v="235.41"/>
    <n v="0"/>
    <n v="94.164000000000001"/>
    <x v="1"/>
  </r>
  <r>
    <n v="1"/>
    <x v="1"/>
    <x v="1"/>
    <n v="105955"/>
    <s v="R1"/>
    <s v="STOL ZA PISANJE"/>
    <s v="01.97"/>
    <s v="KOM"/>
    <n v="1"/>
    <x v="1252"/>
    <n v="508.69"/>
    <n v="0"/>
    <n v="203.476"/>
    <x v="1"/>
  </r>
  <r>
    <n v="1"/>
    <x v="1"/>
    <x v="1"/>
    <n v="105956"/>
    <s v="R1"/>
    <s v="ORMARIĆ S LADICAMA"/>
    <s v="01.97"/>
    <s v="KOM"/>
    <n v="1"/>
    <x v="1253"/>
    <n v="169.56"/>
    <n v="0"/>
    <n v="67.823999999999998"/>
    <x v="1"/>
  </r>
  <r>
    <n v="1"/>
    <x v="1"/>
    <x v="1"/>
    <n v="105957"/>
    <s v="R1"/>
    <s v="VITRINA ZA KNJIGE STARA"/>
    <s v="01.97"/>
    <s v="KOM"/>
    <n v="1"/>
    <x v="1255"/>
    <n v="960.88"/>
    <n v="0"/>
    <n v="384.35200000000003"/>
    <x v="1"/>
  </r>
  <r>
    <n v="1"/>
    <x v="1"/>
    <x v="1"/>
    <n v="105958"/>
    <s v="R1"/>
    <s v="ORMAR ZA KNJIGE TRODJELNI"/>
    <s v="01.97"/>
    <s v="KOM"/>
    <n v="1"/>
    <x v="1286"/>
    <n v="739.03"/>
    <n v="0"/>
    <n v="295.61200000000002"/>
    <x v="1"/>
  </r>
  <r>
    <n v="1"/>
    <x v="1"/>
    <x v="1"/>
    <n v="105959"/>
    <s v="R1"/>
    <s v="ORMAR ZA GARDEROBU"/>
    <s v="01.97"/>
    <s v="KOM"/>
    <n v="1"/>
    <x v="556"/>
    <n v="282.61"/>
    <n v="0"/>
    <n v="113.04400000000001"/>
    <x v="1"/>
  </r>
  <r>
    <n v="1"/>
    <x v="1"/>
    <x v="1"/>
    <n v="105960"/>
    <s v="R1"/>
    <s v="ORMAR ZA KNJIGE TRODJELNI"/>
    <s v="01.97"/>
    <s v="KOM"/>
    <n v="1"/>
    <x v="1256"/>
    <n v="739.04"/>
    <n v="0"/>
    <n v="295.61599999999999"/>
    <x v="1"/>
  </r>
  <r>
    <n v="1"/>
    <x v="1"/>
    <x v="1"/>
    <n v="105961"/>
    <s v="R1"/>
    <s v="VITRINA STAKLENA ZA KNJI."/>
    <s v="01.97"/>
    <s v="KOM"/>
    <n v="1"/>
    <x v="1258"/>
    <n v="678.28"/>
    <n v="0"/>
    <n v="271.31200000000001"/>
    <x v="1"/>
  </r>
  <r>
    <n v="1"/>
    <x v="1"/>
    <x v="1"/>
    <n v="105962"/>
    <s v="R1"/>
    <s v="STOLAC KONF. CRNI ISO"/>
    <s v="03.05"/>
    <s v="KOM"/>
    <n v="1"/>
    <x v="1264"/>
    <n v="140.18"/>
    <n v="0"/>
    <n v="56.072000000000003"/>
    <x v="1"/>
  </r>
  <r>
    <n v="1"/>
    <x v="1"/>
    <x v="1"/>
    <n v="105963"/>
    <s v="R1"/>
    <s v="FOTELJA KOŽNA"/>
    <s v="01.97"/>
    <s v="KOM"/>
    <n v="1"/>
    <x v="1284"/>
    <n v="1499"/>
    <n v="0"/>
    <n v="599.6"/>
    <x v="1"/>
  </r>
  <r>
    <n v="1"/>
    <x v="1"/>
    <x v="1"/>
    <n v="105965"/>
    <s v="R1"/>
    <s v="VITRINA STAKLENA ZA KNJI."/>
    <s v="01.97"/>
    <s v="KOM"/>
    <n v="1"/>
    <x v="1258"/>
    <n v="678.28"/>
    <n v="0"/>
    <n v="271.31200000000001"/>
    <x v="1"/>
  </r>
  <r>
    <n v="1"/>
    <x v="1"/>
    <x v="1"/>
    <n v="105966"/>
    <s v="R1"/>
    <s v="VITRINA STAKLENA ZA KNJI."/>
    <s v="01.97"/>
    <s v="KOM"/>
    <n v="1"/>
    <x v="1258"/>
    <n v="678.28"/>
    <n v="0"/>
    <n v="271.31200000000001"/>
    <x v="1"/>
  </r>
  <r>
    <n v="1"/>
    <x v="1"/>
    <x v="1"/>
    <n v="105967"/>
    <s v="R1"/>
    <s v="VITRINA STAKLENA ZA KNJI."/>
    <s v="01.97"/>
    <s v="KOM"/>
    <n v="1"/>
    <x v="1258"/>
    <n v="678.28"/>
    <n v="0"/>
    <n v="271.31200000000001"/>
    <x v="1"/>
  </r>
  <r>
    <n v="1"/>
    <x v="1"/>
    <x v="1"/>
    <n v="105969"/>
    <s v="R1"/>
    <s v="ORMARIĆ S LADICAMA"/>
    <s v="01.97"/>
    <s v="KOM"/>
    <n v="1"/>
    <x v="1254"/>
    <n v="169.57"/>
    <n v="0"/>
    <n v="67.828000000000003"/>
    <x v="1"/>
  </r>
  <r>
    <n v="1"/>
    <x v="1"/>
    <x v="1"/>
    <n v="105970"/>
    <s v="R1"/>
    <s v="LADIČAR POKRETNA KAZETA"/>
    <s v="02.05"/>
    <s v="KOM"/>
    <n v="1"/>
    <x v="1267"/>
    <n v="841.8"/>
    <n v="0"/>
    <n v="336.72"/>
    <x v="1"/>
  </r>
  <r>
    <n v="1"/>
    <x v="1"/>
    <x v="1"/>
    <n v="105971"/>
    <s v="R1"/>
    <s v="STOL RADNI 140x80xH72"/>
    <s v="02.05"/>
    <s v="KOM"/>
    <n v="1"/>
    <x v="1287"/>
    <n v="836.92"/>
    <n v="0"/>
    <n v="334.76800000000003"/>
    <x v="1"/>
  </r>
  <r>
    <n v="1"/>
    <x v="1"/>
    <x v="1"/>
    <n v="105972"/>
    <s v="R1"/>
    <s v="VITRINA ZA KNJIGE STARA"/>
    <s v="01.97"/>
    <s v="KOM"/>
    <n v="1"/>
    <x v="1255"/>
    <n v="960.88"/>
    <n v="0"/>
    <n v="384.35200000000003"/>
    <x v="1"/>
  </r>
  <r>
    <n v="1"/>
    <x v="1"/>
    <x v="1"/>
    <n v="105973"/>
    <s v="R1"/>
    <s v="ORMAR ZA KNJIGE &quot;STOL&quot;"/>
    <s v="01.97"/>
    <s v="KOM"/>
    <n v="1"/>
    <x v="1288"/>
    <n v="1105.29"/>
    <n v="0"/>
    <n v="442.11599999999999"/>
    <x v="1"/>
  </r>
  <r>
    <n v="1"/>
    <x v="1"/>
    <x v="1"/>
    <n v="105974"/>
    <s v="R1"/>
    <s v="ORMAR ZA KNJIGE &quot;STOL&quot;"/>
    <s v="01.97"/>
    <s v="KOM"/>
    <n v="1"/>
    <x v="1288"/>
    <n v="1105.29"/>
    <n v="0"/>
    <n v="442.11599999999999"/>
    <x v="1"/>
  </r>
  <r>
    <n v="1"/>
    <x v="1"/>
    <x v="1"/>
    <n v="105977"/>
    <s v="R1"/>
    <s v="STOL RADNI 140x80xH72"/>
    <s v="02.05"/>
    <s v="KOM"/>
    <n v="1"/>
    <x v="1287"/>
    <n v="836.92"/>
    <n v="0"/>
    <n v="334.76800000000003"/>
    <x v="1"/>
  </r>
  <r>
    <n v="1"/>
    <x v="1"/>
    <x v="1"/>
    <n v="105978"/>
    <s v="R1"/>
    <s v="STOL RADNI 140x80xH72"/>
    <s v="02.05"/>
    <s v="KOM"/>
    <n v="1"/>
    <x v="1287"/>
    <n v="836.92"/>
    <n v="0"/>
    <n v="334.76800000000003"/>
    <x v="1"/>
  </r>
  <r>
    <n v="1"/>
    <x v="1"/>
    <x v="1"/>
    <n v="105979"/>
    <s v="R1"/>
    <s v="DIGESTOR VELIKI"/>
    <s v="01.97"/>
    <s v="KOM"/>
    <n v="1"/>
    <x v="1289"/>
    <n v="2172.33"/>
    <n v="0"/>
    <n v="868.93200000000002"/>
    <x v="1"/>
  </r>
  <r>
    <n v="1"/>
    <x v="1"/>
    <x v="1"/>
    <n v="105980"/>
    <s v="R1"/>
    <s v="STOL KONFERENC. 180x100"/>
    <s v="02.05"/>
    <s v="KOM"/>
    <n v="1"/>
    <x v="1290"/>
    <n v="1811.7"/>
    <n v="0"/>
    <n v="724.68000000000006"/>
    <x v="1"/>
  </r>
  <r>
    <n v="1"/>
    <x v="1"/>
    <x v="1"/>
    <n v="105981"/>
    <s v="R1"/>
    <s v="ORMAR VISOKI 90x42xH245"/>
    <s v="02.05"/>
    <s v="KOM"/>
    <n v="1"/>
    <x v="1291"/>
    <n v="2072.7800000000002"/>
    <n v="0"/>
    <n v="829.11200000000008"/>
    <x v="1"/>
  </r>
  <r>
    <n v="1"/>
    <x v="1"/>
    <x v="1"/>
    <n v="105982"/>
    <s v="R1"/>
    <s v="ORMAR VISOKI 90x42xH245"/>
    <s v="02.05"/>
    <s v="KOM"/>
    <n v="1"/>
    <x v="1292"/>
    <n v="1756.8"/>
    <n v="0"/>
    <n v="702.72"/>
    <x v="1"/>
  </r>
  <r>
    <n v="1"/>
    <x v="1"/>
    <x v="1"/>
    <n v="105983"/>
    <s v="R1"/>
    <s v="ORMAR VISOKI 90x42xH245"/>
    <s v="02.05"/>
    <s v="KOM"/>
    <n v="1"/>
    <x v="1291"/>
    <n v="2072.7800000000002"/>
    <n v="0"/>
    <n v="829.11200000000008"/>
    <x v="1"/>
  </r>
  <r>
    <n v="1"/>
    <x v="1"/>
    <x v="1"/>
    <n v="105984"/>
    <s v="R1"/>
    <s v="ORMAR VISOKI 90x42xH245"/>
    <s v="02.05"/>
    <s v="KOM"/>
    <n v="1"/>
    <x v="1292"/>
    <n v="1756.8"/>
    <n v="0"/>
    <n v="702.72"/>
    <x v="1"/>
  </r>
  <r>
    <n v="1"/>
    <x v="1"/>
    <x v="1"/>
    <n v="105985"/>
    <s v="R1"/>
    <s v="ORMAR VISOKI 90x42xH245"/>
    <s v="02.05"/>
    <s v="KOM"/>
    <n v="1"/>
    <x v="1292"/>
    <n v="1756.8"/>
    <n v="0"/>
    <n v="702.72"/>
    <x v="1"/>
  </r>
  <r>
    <n v="1"/>
    <x v="1"/>
    <x v="1"/>
    <n v="105986"/>
    <s v="R1"/>
    <s v="ORMAR VISOKI 45x42xH245"/>
    <s v="02.05"/>
    <s v="KOM"/>
    <n v="1"/>
    <x v="1293"/>
    <n v="1670.18"/>
    <n v="0"/>
    <n v="668.07200000000012"/>
    <x v="1"/>
  </r>
  <r>
    <n v="1"/>
    <x v="1"/>
    <x v="1"/>
    <n v="105987"/>
    <s v="R1"/>
    <s v="ORMAR VISOKI 90x42xH245"/>
    <s v="02.05"/>
    <s v="KOM"/>
    <n v="1"/>
    <x v="1292"/>
    <n v="1756.8"/>
    <n v="0"/>
    <n v="702.72"/>
    <x v="1"/>
  </r>
  <r>
    <n v="1"/>
    <x v="1"/>
    <x v="1"/>
    <n v="105988"/>
    <s v="R1"/>
    <s v="ORMAR VISOKI 90x42xH245"/>
    <s v="02.05"/>
    <s v="KOM"/>
    <n v="1"/>
    <x v="1292"/>
    <n v="1756.8"/>
    <n v="0"/>
    <n v="702.72"/>
    <x v="1"/>
  </r>
  <r>
    <n v="1"/>
    <x v="1"/>
    <x v="1"/>
    <n v="105989"/>
    <s v="R1"/>
    <s v="ORMAR VISOKI 90x42xH245"/>
    <s v="02.05"/>
    <s v="KOM"/>
    <n v="1"/>
    <x v="1294"/>
    <n v="1188.28"/>
    <n v="0"/>
    <n v="475.31200000000001"/>
    <x v="1"/>
  </r>
  <r>
    <n v="1"/>
    <x v="1"/>
    <x v="1"/>
    <n v="105990"/>
    <s v="R1"/>
    <s v="ORMAR NISKI 80x42xH80"/>
    <s v="02.05"/>
    <s v="KOM"/>
    <n v="1"/>
    <x v="1267"/>
    <n v="841.8"/>
    <n v="0"/>
    <n v="336.72"/>
    <x v="1"/>
  </r>
  <r>
    <n v="1"/>
    <x v="1"/>
    <x v="1"/>
    <n v="105991"/>
    <s v="R1"/>
    <s v="ORMAR NISKI 80x42xH80"/>
    <s v="02.05"/>
    <s v="KOM"/>
    <n v="1"/>
    <x v="1267"/>
    <n v="841.8"/>
    <n v="0"/>
    <n v="336.72"/>
    <x v="1"/>
  </r>
  <r>
    <n v="1"/>
    <x v="1"/>
    <x v="1"/>
    <n v="105992"/>
    <s v="R1"/>
    <s v="ORMAR NISKI 40x42xH80"/>
    <s v="02.05"/>
    <s v="KOM"/>
    <n v="1"/>
    <x v="1295"/>
    <n v="683.2"/>
    <n v="0"/>
    <n v="273.28000000000003"/>
    <x v="1"/>
  </r>
  <r>
    <n v="1"/>
    <x v="1"/>
    <x v="1"/>
    <n v="105993"/>
    <s v="R1"/>
    <s v="ORMAR NISKI 80x42xH80"/>
    <s v="02.05"/>
    <s v="KOM"/>
    <n v="1"/>
    <x v="1267"/>
    <n v="841.8"/>
    <n v="0"/>
    <n v="336.72"/>
    <x v="1"/>
  </r>
  <r>
    <n v="1"/>
    <x v="1"/>
    <x v="1"/>
    <n v="105994"/>
    <s v="R1"/>
    <s v="ORMAR NISKI 80x42xH80"/>
    <s v="02.05"/>
    <s v="KOM"/>
    <n v="1"/>
    <x v="1267"/>
    <n v="841.8"/>
    <n v="0"/>
    <n v="336.72"/>
    <x v="1"/>
  </r>
  <r>
    <n v="1"/>
    <x v="1"/>
    <x v="1"/>
    <n v="105995"/>
    <s v="R1"/>
    <s v="ORMAR NISKI 80x42xH80"/>
    <s v="02.05"/>
    <s v="KOM"/>
    <n v="1"/>
    <x v="1267"/>
    <n v="841.8"/>
    <n v="0"/>
    <n v="336.72"/>
    <x v="1"/>
  </r>
  <r>
    <n v="1"/>
    <x v="1"/>
    <x v="1"/>
    <n v="105996"/>
    <s v="R1"/>
    <s v="ORMAR NISKI 80x42xH80"/>
    <s v="02.05"/>
    <s v="KOM"/>
    <n v="1"/>
    <x v="1267"/>
    <n v="841.8"/>
    <n v="0"/>
    <n v="336.72"/>
    <x v="1"/>
  </r>
  <r>
    <n v="1"/>
    <x v="1"/>
    <x v="1"/>
    <n v="105997"/>
    <s v="R1"/>
    <s v="ORMAR NISKI 80x42xH80"/>
    <s v="02.05"/>
    <s v="KOM"/>
    <n v="1"/>
    <x v="1267"/>
    <n v="841.8"/>
    <n v="0"/>
    <n v="336.72"/>
    <x v="1"/>
  </r>
  <r>
    <n v="1"/>
    <x v="1"/>
    <x v="1"/>
    <n v="105998"/>
    <s v="R1"/>
    <s v="ORMAR NISKI 80x42xH80"/>
    <s v="02.05"/>
    <s v="KOM"/>
    <n v="1"/>
    <x v="1267"/>
    <n v="841.8"/>
    <n v="0"/>
    <n v="336.72"/>
    <x v="1"/>
  </r>
  <r>
    <n v="1"/>
    <x v="1"/>
    <x v="1"/>
    <n v="105999"/>
    <s v="R1"/>
    <s v="ORMAR ZA KARTE 100x90x140"/>
    <s v="02.05"/>
    <s v="KOM"/>
    <n v="1"/>
    <x v="1296"/>
    <n v="1510.36"/>
    <n v="0"/>
    <n v="604.14400000000001"/>
    <x v="1"/>
  </r>
  <r>
    <n v="1"/>
    <x v="1"/>
    <x v="1"/>
    <n v="106180"/>
    <s v="R5"/>
    <s v="POLICA STOJEĆA"/>
    <s v="01.97"/>
    <s v="KOM"/>
    <n v="1"/>
    <x v="881"/>
    <n v="226.07"/>
    <n v="0"/>
    <n v="90.427999999999997"/>
    <x v="1"/>
  </r>
  <r>
    <n v="1"/>
    <x v="1"/>
    <x v="1"/>
    <n v="106187"/>
    <s v="R5"/>
    <s v="STOLAC RADNI"/>
    <n v="11.08"/>
    <s v="KOM"/>
    <n v="1"/>
    <x v="650"/>
    <n v="1238.3"/>
    <n v="0"/>
    <n v="495.32"/>
    <x v="1"/>
  </r>
  <r>
    <n v="1"/>
    <x v="1"/>
    <x v="1"/>
    <n v="106217"/>
    <s v="R5"/>
    <s v="ORMAR ZA KNJIGE I ARHIVU"/>
    <s v="01.97"/>
    <s v="KOM"/>
    <n v="1"/>
    <x v="560"/>
    <n v="1978.3"/>
    <n v="0"/>
    <n v="791.32"/>
    <x v="1"/>
  </r>
  <r>
    <n v="1"/>
    <x v="1"/>
    <x v="1"/>
    <n v="106218"/>
    <s v="R5"/>
    <s v="ORMAR ZA KNJIGE I ARHIVU"/>
    <s v="01.97"/>
    <s v="KOM"/>
    <n v="1"/>
    <x v="560"/>
    <n v="1978.3"/>
    <n v="0"/>
    <n v="791.32"/>
    <x v="1"/>
  </r>
  <r>
    <n v="1"/>
    <x v="1"/>
    <x v="1"/>
    <n v="106219"/>
    <s v="R5"/>
    <s v="ORMAR ZA KNJIGE I ARHIVU"/>
    <s v="01.97"/>
    <s v="KOM"/>
    <n v="1"/>
    <x v="560"/>
    <n v="1978.3"/>
    <n v="0"/>
    <n v="791.32"/>
    <x v="1"/>
  </r>
  <r>
    <n v="1"/>
    <x v="1"/>
    <x v="1"/>
    <n v="106220"/>
    <s v="R5"/>
    <s v="ORMAR TE 113 HN-HB"/>
    <s v="01.97"/>
    <s v="KOM"/>
    <n v="1"/>
    <x v="1297"/>
    <n v="1348.21"/>
    <n v="0"/>
    <n v="539.28399999999999"/>
    <x v="1"/>
  </r>
  <r>
    <n v="1"/>
    <x v="1"/>
    <x v="1"/>
    <n v="106222"/>
    <s v="R5"/>
    <s v="ORMAR HRASTOV"/>
    <s v="01.97"/>
    <s v="KOM"/>
    <n v="1"/>
    <x v="509"/>
    <n v="1130.46"/>
    <n v="0"/>
    <n v="452.18400000000003"/>
    <x v="1"/>
  </r>
  <r>
    <n v="1"/>
    <x v="1"/>
    <x v="1"/>
    <n v="106223"/>
    <s v="R5"/>
    <s v="ORMAR HRASTOV"/>
    <s v="01.97"/>
    <s v="KOM"/>
    <n v="1"/>
    <x v="689"/>
    <n v="1130.45"/>
    <n v="0"/>
    <n v="452.18000000000006"/>
    <x v="1"/>
  </r>
  <r>
    <n v="1"/>
    <x v="1"/>
    <x v="1"/>
    <n v="106224"/>
    <s v="R5"/>
    <s v="ORMARIĆ UZ PISAĆI STOL"/>
    <s v="01.97"/>
    <s v="KOM"/>
    <n v="1"/>
    <x v="1298"/>
    <n v="395.66"/>
    <n v="0"/>
    <n v="158.26400000000001"/>
    <x v="1"/>
  </r>
  <r>
    <n v="1"/>
    <x v="1"/>
    <x v="1"/>
    <n v="106225"/>
    <s v="R5"/>
    <s v="ORMARIĆ UZ PISAĆI STOL"/>
    <s v="01.97"/>
    <s v="KOM"/>
    <n v="1"/>
    <x v="1298"/>
    <n v="395.66"/>
    <n v="0"/>
    <n v="158.26400000000001"/>
    <x v="1"/>
  </r>
  <r>
    <n v="1"/>
    <x v="1"/>
    <x v="1"/>
    <n v="106228"/>
    <s v="R5"/>
    <s v="STOL PISAĆI"/>
    <s v="01.97"/>
    <s v="KOM"/>
    <n v="1"/>
    <x v="1299"/>
    <n v="1639.18"/>
    <n v="0"/>
    <n v="655.67200000000003"/>
    <x v="1"/>
  </r>
  <r>
    <n v="1"/>
    <x v="1"/>
    <x v="1"/>
    <n v="106231"/>
    <s v="R5"/>
    <s v="ORMARIĆ UZ PISAĆI STOL"/>
    <s v="01.97"/>
    <s v="KOM"/>
    <n v="1"/>
    <x v="1298"/>
    <n v="395.66"/>
    <n v="0"/>
    <n v="158.26400000000001"/>
    <x v="1"/>
  </r>
  <r>
    <n v="1"/>
    <x v="1"/>
    <x v="1"/>
    <n v="106232"/>
    <s v="R5"/>
    <s v="ORMAR TE 113 HN-HB"/>
    <s v="01.97"/>
    <s v="KOM"/>
    <n v="1"/>
    <x v="1297"/>
    <n v="1348.21"/>
    <n v="0"/>
    <n v="539.28399999999999"/>
    <x v="1"/>
  </r>
  <r>
    <n v="1"/>
    <x v="1"/>
    <x v="1"/>
    <n v="106233"/>
    <s v="R5"/>
    <s v="ORMAR GARDEROBNI"/>
    <s v="05.01"/>
    <s v="KOM"/>
    <n v="1"/>
    <x v="1300"/>
    <n v="2384.86"/>
    <n v="0"/>
    <n v="953.94400000000007"/>
    <x v="1"/>
  </r>
  <r>
    <n v="1"/>
    <x v="1"/>
    <x v="1"/>
    <n v="106237"/>
    <s v="R5"/>
    <s v="STOL ZA VAGE III-15"/>
    <s v="01.97"/>
    <s v="KOM"/>
    <n v="1"/>
    <x v="1301"/>
    <n v="1045.6600000000001"/>
    <n v="0"/>
    <n v="418.26400000000007"/>
    <x v="1"/>
  </r>
  <r>
    <n v="1"/>
    <x v="1"/>
    <x v="1"/>
    <n v="106241"/>
    <s v="R5"/>
    <s v="STOL MANIPULATIVNI II-13"/>
    <s v="01.97"/>
    <s v="KOM"/>
    <n v="1"/>
    <x v="1302"/>
    <n v="706.54"/>
    <n v="0"/>
    <n v="282.61599999999999"/>
    <x v="1"/>
  </r>
  <r>
    <n v="1"/>
    <x v="1"/>
    <x v="1"/>
    <n v="106244"/>
    <s v="R5"/>
    <s v="STOLICA LAB.NA VIJAK"/>
    <s v="01.97"/>
    <s v="KOM"/>
    <n v="1"/>
    <x v="584"/>
    <n v="254.35"/>
    <n v="0"/>
    <n v="101.74000000000001"/>
    <x v="1"/>
  </r>
  <r>
    <n v="1"/>
    <x v="1"/>
    <x v="1"/>
    <n v="106245"/>
    <s v="R5"/>
    <s v="STOLICA LAB.NA VIJAK"/>
    <s v="01.97"/>
    <s v="KOM"/>
    <n v="1"/>
    <x v="584"/>
    <n v="254.35"/>
    <n v="0"/>
    <n v="101.74000000000001"/>
    <x v="1"/>
  </r>
  <r>
    <n v="1"/>
    <x v="1"/>
    <x v="1"/>
    <n v="106251"/>
    <s v="R5"/>
    <s v="STOLICA LAB.NA VIJAK"/>
    <s v="01.97"/>
    <s v="KOM"/>
    <n v="1"/>
    <x v="584"/>
    <n v="254.35"/>
    <n v="0"/>
    <n v="101.74000000000001"/>
    <x v="1"/>
  </r>
  <r>
    <n v="1"/>
    <x v="1"/>
    <x v="1"/>
    <n v="106253"/>
    <s v="R5"/>
    <s v="STOLICA LAB.NA VIJAK"/>
    <s v="01.97"/>
    <s v="KOM"/>
    <n v="1"/>
    <x v="584"/>
    <n v="254.35"/>
    <n v="0"/>
    <n v="101.74000000000001"/>
    <x v="1"/>
  </r>
  <r>
    <n v="1"/>
    <x v="1"/>
    <x v="1"/>
    <n v="106254"/>
    <s v="R5"/>
    <s v="STOLAC LAB. OKRUGLI"/>
    <s v="01.97"/>
    <s v="KOM"/>
    <n v="1"/>
    <x v="488"/>
    <n v="127.18"/>
    <n v="0"/>
    <n v="50.872000000000007"/>
    <x v="1"/>
  </r>
  <r>
    <n v="1"/>
    <x v="1"/>
    <x v="1"/>
    <n v="106255"/>
    <s v="R5"/>
    <s v="STOLICA LAB.NA VIJAK"/>
    <s v="01.97"/>
    <s v="KOM"/>
    <n v="1"/>
    <x v="584"/>
    <n v="254.35"/>
    <n v="0"/>
    <n v="101.74000000000001"/>
    <x v="1"/>
  </r>
  <r>
    <n v="1"/>
    <x v="1"/>
    <x v="1"/>
    <n v="106256"/>
    <s v="R5"/>
    <s v="STOLAC LAB. OKRUGLI"/>
    <s v="01.97"/>
    <s v="KOM"/>
    <n v="1"/>
    <x v="488"/>
    <n v="127.18"/>
    <n v="0"/>
    <n v="50.872000000000007"/>
    <x v="1"/>
  </r>
  <r>
    <n v="1"/>
    <x v="1"/>
    <x v="1"/>
    <n v="106257"/>
    <s v="R5"/>
    <s v="STOLAC LAB. OKRUGLI"/>
    <s v="01.97"/>
    <s v="KOM"/>
    <n v="1"/>
    <x v="488"/>
    <n v="127.18"/>
    <n v="0"/>
    <n v="50.872000000000007"/>
    <x v="1"/>
  </r>
  <r>
    <n v="1"/>
    <x v="1"/>
    <x v="1"/>
    <n v="106274"/>
    <s v="R5"/>
    <s v="ORMARIĆ OGLASNI 90x10x104"/>
    <s v="09.09"/>
    <s v="KOM"/>
    <n v="1"/>
    <x v="1303"/>
    <n v="1203.8599999999999"/>
    <n v="124.54"/>
    <n v="531.36"/>
    <x v="1"/>
  </r>
  <r>
    <n v="1"/>
    <x v="1"/>
    <x v="1"/>
    <n v="106278"/>
    <s v="R5"/>
    <s v="STOLAC TAPICIR.S RUKOH/PR"/>
    <s v="01.97"/>
    <s v="KOM"/>
    <n v="1"/>
    <x v="728"/>
    <n v="695.3"/>
    <n v="0"/>
    <n v="278.12"/>
    <x v="1"/>
  </r>
  <r>
    <n v="1"/>
    <x v="1"/>
    <x v="1"/>
    <n v="106279"/>
    <s v="R5"/>
    <s v="STOLAC TAPICIR.S RUKOH/PR"/>
    <s v="01.97"/>
    <s v="KOM"/>
    <n v="1"/>
    <x v="728"/>
    <n v="695.3"/>
    <n v="0"/>
    <n v="278.12"/>
    <x v="1"/>
  </r>
  <r>
    <n v="1"/>
    <x v="1"/>
    <x v="1"/>
    <n v="106281"/>
    <s v="R5"/>
    <s v="STOLAC LAB. OKRUGLI"/>
    <s v="01.97"/>
    <s v="KOM"/>
    <n v="1"/>
    <x v="488"/>
    <n v="127.18"/>
    <n v="0"/>
    <n v="50.872000000000007"/>
    <x v="1"/>
  </r>
  <r>
    <n v="1"/>
    <x v="1"/>
    <x v="1"/>
    <n v="106282"/>
    <s v="R4"/>
    <s v="ORMARIĆ OGLASNI110x10x104"/>
    <s v="09.09"/>
    <s v="KOM"/>
    <n v="1"/>
    <x v="663"/>
    <n v="1805.83"/>
    <n v="186.77"/>
    <n v="797.04"/>
    <x v="1"/>
  </r>
  <r>
    <n v="1"/>
    <x v="1"/>
    <x v="1"/>
    <n v="106283"/>
    <s v="R5"/>
    <s v="ORMARIĆ OGLASNI 90x10x104"/>
    <s v="09.09"/>
    <s v="KOM"/>
    <n v="1"/>
    <x v="1303"/>
    <n v="1203.8599999999999"/>
    <n v="124.54"/>
    <n v="531.36"/>
    <x v="1"/>
  </r>
  <r>
    <n v="1"/>
    <x v="1"/>
    <x v="1"/>
    <n v="106284"/>
    <s v="R5"/>
    <s v="STOLICA LAB.NA VIJAK"/>
    <s v="01.97"/>
    <s v="KOM"/>
    <n v="1"/>
    <x v="584"/>
    <n v="254.35"/>
    <n v="0"/>
    <n v="101.74000000000001"/>
    <x v="1"/>
  </r>
  <r>
    <n v="1"/>
    <x v="1"/>
    <x v="1"/>
    <n v="106285"/>
    <s v="R5"/>
    <s v="STOLIĆ UZ PISAĆI STOL"/>
    <s v="01.97"/>
    <s v="KOM"/>
    <n v="1"/>
    <x v="583"/>
    <n v="678.26"/>
    <n v="0"/>
    <n v="271.30400000000003"/>
    <x v="1"/>
  </r>
  <r>
    <n v="1"/>
    <x v="1"/>
    <x v="1"/>
    <n v="106287"/>
    <s v="R5"/>
    <s v="ORMARIĆ UZ PISAĆI STOL"/>
    <s v="01.97"/>
    <s v="KOM"/>
    <n v="1"/>
    <x v="1298"/>
    <n v="395.66"/>
    <n v="0"/>
    <n v="158.26400000000001"/>
    <x v="1"/>
  </r>
  <r>
    <n v="1"/>
    <x v="1"/>
    <x v="1"/>
    <n v="106288"/>
    <s v="R5"/>
    <s v="ORMARIĆ UZ PISAĆI STOL"/>
    <s v="01.97"/>
    <s v="KOM"/>
    <n v="1"/>
    <x v="1298"/>
    <n v="395.66"/>
    <n v="0"/>
    <n v="158.26400000000001"/>
    <x v="1"/>
  </r>
  <r>
    <n v="1"/>
    <x v="1"/>
    <x v="1"/>
    <n v="106294"/>
    <s v="R5"/>
    <s v="STOL LAB.JEDNOST.8 RAD.MJ"/>
    <s v="01.97"/>
    <s v="KOM"/>
    <n v="1"/>
    <x v="1304"/>
    <n v="2555.46"/>
    <n v="0"/>
    <n v="1022.1840000000001"/>
    <x v="1"/>
  </r>
  <r>
    <n v="1"/>
    <x v="1"/>
    <x v="1"/>
    <n v="106296"/>
    <s v="R5"/>
    <s v="STOL LAB.JEDNOST.8 RAD.MJ"/>
    <s v="01.97"/>
    <s v="KOM"/>
    <n v="1"/>
    <x v="1304"/>
    <n v="2555.46"/>
    <n v="0"/>
    <n v="1022.1840000000001"/>
    <x v="1"/>
  </r>
  <r>
    <n v="1"/>
    <x v="1"/>
    <x v="1"/>
    <n v="106311"/>
    <s v="R5"/>
    <s v="STOL LAB.JEDNOST.8 RAD.MJ"/>
    <s v="01.97"/>
    <s v="KOM"/>
    <n v="1"/>
    <x v="1304"/>
    <n v="2555.46"/>
    <n v="0"/>
    <n v="1022.1840000000001"/>
    <x v="1"/>
  </r>
  <r>
    <n v="1"/>
    <x v="1"/>
    <x v="1"/>
    <n v="106313"/>
    <s v="R5"/>
    <s v="STOL LAB.JEDNOST.8 RAD.MJ"/>
    <s v="01.97"/>
    <s v="KOM"/>
    <n v="1"/>
    <x v="1304"/>
    <n v="2555.46"/>
    <n v="0"/>
    <n v="1022.1840000000001"/>
    <x v="1"/>
  </r>
  <r>
    <n v="1"/>
    <x v="1"/>
    <x v="1"/>
    <n v="106315"/>
    <s v="R5"/>
    <s v="STOLIĆ POKRETNI D 62"/>
    <s v="01.97"/>
    <s v="KOM"/>
    <n v="1"/>
    <x v="1305"/>
    <n v="1102.31"/>
    <n v="0"/>
    <n v="440.92399999999998"/>
    <x v="1"/>
  </r>
  <r>
    <n v="1"/>
    <x v="1"/>
    <x v="1"/>
    <n v="106316"/>
    <s v="R5"/>
    <s v="STOLICA LAB.NA VIJAK"/>
    <s v="01.97"/>
    <s v="KOM"/>
    <n v="1"/>
    <x v="584"/>
    <n v="254.35"/>
    <n v="0"/>
    <n v="101.74000000000001"/>
    <x v="1"/>
  </r>
  <r>
    <n v="1"/>
    <x v="1"/>
    <x v="1"/>
    <n v="106317"/>
    <s v="R5"/>
    <s v="STOLAC LAB. OKRUGLI"/>
    <s v="01.97"/>
    <s v="KOM"/>
    <n v="1"/>
    <x v="488"/>
    <n v="127.18"/>
    <n v="0"/>
    <n v="50.872000000000007"/>
    <x v="1"/>
  </r>
  <r>
    <n v="1"/>
    <x v="1"/>
    <x v="1"/>
    <n v="106318"/>
    <s v="R5"/>
    <s v="PLOČA MAGNETNA BIJELA"/>
    <n v="11.08"/>
    <s v="KOM"/>
    <n v="1"/>
    <x v="615"/>
    <n v="1832.44"/>
    <n v="0"/>
    <n v="732.97600000000011"/>
    <x v="1"/>
  </r>
  <r>
    <n v="1"/>
    <x v="1"/>
    <x v="1"/>
    <n v="106319"/>
    <s v="R5"/>
    <s v="STOLICA LAB.NA VIJAK"/>
    <s v="01.97"/>
    <s v="KOM"/>
    <n v="1"/>
    <x v="584"/>
    <n v="254.35"/>
    <n v="0"/>
    <n v="101.74000000000001"/>
    <x v="1"/>
  </r>
  <r>
    <n v="1"/>
    <x v="1"/>
    <x v="1"/>
    <n v="106320"/>
    <s v="R5"/>
    <s v="STOLICA LAB.NA VIJAK"/>
    <s v="01.97"/>
    <s v="KOM"/>
    <n v="1"/>
    <x v="584"/>
    <n v="254.35"/>
    <n v="0"/>
    <n v="101.74000000000001"/>
    <x v="1"/>
  </r>
  <r>
    <n v="1"/>
    <x v="1"/>
    <x v="1"/>
    <n v="106321"/>
    <s v="R5"/>
    <s v="STOLICA LAB.NA VIJAK"/>
    <s v="01.97"/>
    <s v="KOM"/>
    <n v="1"/>
    <x v="584"/>
    <n v="254.35"/>
    <n v="0"/>
    <n v="101.74000000000001"/>
    <x v="1"/>
  </r>
  <r>
    <n v="1"/>
    <x v="1"/>
    <x v="1"/>
    <n v="106322"/>
    <s v="R5"/>
    <s v="STOLAC LAB. OKRUGLI"/>
    <s v="01.97"/>
    <s v="KOM"/>
    <n v="1"/>
    <x v="488"/>
    <n v="127.18"/>
    <n v="0"/>
    <n v="50.872000000000007"/>
    <x v="1"/>
  </r>
  <r>
    <n v="1"/>
    <x v="1"/>
    <x v="1"/>
    <n v="106325"/>
    <s v="R5"/>
    <s v="POLICA STOJEĆA"/>
    <s v="01.97"/>
    <s v="KOM"/>
    <n v="1"/>
    <x v="881"/>
    <n v="226.07"/>
    <n v="0"/>
    <n v="90.427999999999997"/>
    <x v="1"/>
  </r>
  <r>
    <n v="1"/>
    <x v="1"/>
    <x v="1"/>
    <n v="106326"/>
    <s v="R5"/>
    <s v="STOLICA LAB.NA VIJAK"/>
    <s v="01.97"/>
    <s v="KOM"/>
    <n v="1"/>
    <x v="584"/>
    <n v="254.35"/>
    <n v="0"/>
    <n v="101.74000000000001"/>
    <x v="1"/>
  </r>
  <r>
    <n v="1"/>
    <x v="1"/>
    <x v="1"/>
    <n v="106327"/>
    <s v="R5"/>
    <s v="STOLICA LAB.NA VIJAK"/>
    <s v="01.97"/>
    <s v="KOM"/>
    <n v="1"/>
    <x v="584"/>
    <n v="254.35"/>
    <n v="0"/>
    <n v="101.74000000000001"/>
    <x v="1"/>
  </r>
  <r>
    <n v="1"/>
    <x v="1"/>
    <x v="1"/>
    <n v="106328"/>
    <s v="R5"/>
    <s v="STOLICA LAB.NA VIJAK"/>
    <s v="01.97"/>
    <s v="KOM"/>
    <n v="1"/>
    <x v="584"/>
    <n v="254.35"/>
    <n v="0"/>
    <n v="101.74000000000001"/>
    <x v="1"/>
  </r>
  <r>
    <n v="1"/>
    <x v="1"/>
    <x v="1"/>
    <n v="106330"/>
    <s v="R5"/>
    <s v="STOLAC LAB. OKRUGLI"/>
    <s v="01.97"/>
    <s v="KOM"/>
    <n v="1"/>
    <x v="488"/>
    <n v="127.18"/>
    <n v="0"/>
    <n v="50.872000000000007"/>
    <x v="1"/>
  </r>
  <r>
    <n v="1"/>
    <x v="1"/>
    <x v="1"/>
    <n v="106331"/>
    <s v="R5"/>
    <s v="STOLICA LAB.NA VIJAK"/>
    <s v="01.97"/>
    <s v="KOM"/>
    <n v="1"/>
    <x v="584"/>
    <n v="254.35"/>
    <n v="0"/>
    <n v="101.74000000000001"/>
    <x v="1"/>
  </r>
  <r>
    <n v="1"/>
    <x v="1"/>
    <x v="1"/>
    <n v="106332"/>
    <s v="R5"/>
    <s v="STOLAC LAB. OKRUGLI"/>
    <s v="01.97"/>
    <s v="KOM"/>
    <n v="1"/>
    <x v="488"/>
    <n v="127.18"/>
    <n v="0"/>
    <n v="50.872000000000007"/>
    <x v="1"/>
  </r>
  <r>
    <n v="1"/>
    <x v="1"/>
    <x v="1"/>
    <n v="106333"/>
    <s v="R5"/>
    <s v="STOLICA LAB.NA VIJAK"/>
    <s v="01.97"/>
    <s v="KOM"/>
    <n v="1"/>
    <x v="584"/>
    <n v="254.35"/>
    <n v="0"/>
    <n v="101.74000000000001"/>
    <x v="1"/>
  </r>
  <r>
    <n v="1"/>
    <x v="1"/>
    <x v="1"/>
    <n v="106334"/>
    <s v="R5"/>
    <s v="STOLICA LAB.NA VIJAK"/>
    <s v="01.97"/>
    <s v="KOM"/>
    <n v="1"/>
    <x v="584"/>
    <n v="254.35"/>
    <n v="0"/>
    <n v="101.74000000000001"/>
    <x v="1"/>
  </r>
  <r>
    <n v="1"/>
    <x v="1"/>
    <x v="1"/>
    <n v="106335"/>
    <s v="R5"/>
    <s v="STOLAC LAB. OKRUGLI"/>
    <s v="01.97"/>
    <s v="KOM"/>
    <n v="1"/>
    <x v="488"/>
    <n v="127.18"/>
    <n v="0"/>
    <n v="50.872000000000007"/>
    <x v="1"/>
  </r>
  <r>
    <n v="1"/>
    <x v="1"/>
    <x v="1"/>
    <n v="106336"/>
    <s v="R5"/>
    <s v="STOLICA LAB.NA VIJAK"/>
    <s v="01.97"/>
    <s v="KOM"/>
    <n v="1"/>
    <x v="584"/>
    <n v="254.35"/>
    <n v="0"/>
    <n v="101.74000000000001"/>
    <x v="1"/>
  </r>
  <r>
    <n v="1"/>
    <x v="1"/>
    <x v="1"/>
    <n v="106337"/>
    <s v="R5"/>
    <s v="STOLICA LAB.NA VIJAK"/>
    <s v="01.97"/>
    <s v="KOM"/>
    <n v="1"/>
    <x v="584"/>
    <n v="254.35"/>
    <n v="0"/>
    <n v="101.74000000000001"/>
    <x v="1"/>
  </r>
  <r>
    <n v="1"/>
    <x v="1"/>
    <x v="1"/>
    <n v="106338"/>
    <s v="R5"/>
    <s v="STOLICA LAB.NA VIJAK"/>
    <s v="01.97"/>
    <s v="KOM"/>
    <n v="1"/>
    <x v="584"/>
    <n v="254.35"/>
    <n v="0"/>
    <n v="101.74000000000001"/>
    <x v="1"/>
  </r>
  <r>
    <n v="1"/>
    <x v="1"/>
    <x v="1"/>
    <n v="106339"/>
    <s v="R5"/>
    <s v="STOLAC LAB. OKRUGLI"/>
    <s v="01.97"/>
    <s v="KOM"/>
    <n v="1"/>
    <x v="488"/>
    <n v="127.18"/>
    <n v="0"/>
    <n v="50.872000000000007"/>
    <x v="1"/>
  </r>
  <r>
    <n v="1"/>
    <x v="1"/>
    <x v="1"/>
    <n v="106340"/>
    <s v="R5"/>
    <s v="STOLICA LAB.NA VIJAK"/>
    <s v="01.97"/>
    <s v="KOM"/>
    <n v="1"/>
    <x v="584"/>
    <n v="254.35"/>
    <n v="0"/>
    <n v="101.74000000000001"/>
    <x v="1"/>
  </r>
  <r>
    <n v="1"/>
    <x v="1"/>
    <x v="1"/>
    <n v="106341"/>
    <s v="R5"/>
    <s v="STOL ZA VAGE III-15"/>
    <s v="01.97"/>
    <s v="KOM"/>
    <n v="1"/>
    <x v="1301"/>
    <n v="1045.6600000000001"/>
    <n v="0"/>
    <n v="418.26400000000007"/>
    <x v="1"/>
  </r>
  <r>
    <n v="1"/>
    <x v="1"/>
    <x v="1"/>
    <n v="106343"/>
    <s v="R5"/>
    <s v="STOL MANIPULATIVNI II-13"/>
    <s v="01.97"/>
    <s v="KOM"/>
    <n v="1"/>
    <x v="1302"/>
    <n v="706.54"/>
    <n v="0"/>
    <n v="282.61599999999999"/>
    <x v="1"/>
  </r>
  <r>
    <n v="1"/>
    <x v="1"/>
    <x v="1"/>
    <n v="106345"/>
    <s v="R5"/>
    <s v="STOLAC LAB. OKRUGLI"/>
    <s v="01.97"/>
    <s v="KOM"/>
    <n v="1"/>
    <x v="488"/>
    <n v="127.18"/>
    <n v="0"/>
    <n v="50.872000000000007"/>
    <x v="1"/>
  </r>
  <r>
    <n v="1"/>
    <x v="1"/>
    <x v="1"/>
    <n v="106346"/>
    <s v="R5"/>
    <s v="STOLICA LAB.NA VIJAK"/>
    <s v="01.97"/>
    <s v="KOM"/>
    <n v="1"/>
    <x v="584"/>
    <n v="254.35"/>
    <n v="0"/>
    <n v="101.74000000000001"/>
    <x v="1"/>
  </r>
  <r>
    <n v="1"/>
    <x v="1"/>
    <x v="1"/>
    <n v="106347"/>
    <s v="R5"/>
    <s v="STOLICA LAB.NA VIJAK"/>
    <s v="01.97"/>
    <s v="KOM"/>
    <n v="1"/>
    <x v="584"/>
    <n v="254.35"/>
    <n v="0"/>
    <n v="101.74000000000001"/>
    <x v="1"/>
  </r>
  <r>
    <n v="1"/>
    <x v="1"/>
    <x v="1"/>
    <n v="106348"/>
    <s v="R5"/>
    <s v="STOLICA LAB.NA VIJAK"/>
    <s v="01.97"/>
    <s v="KOM"/>
    <n v="1"/>
    <x v="584"/>
    <n v="254.35"/>
    <n v="0"/>
    <n v="101.74000000000001"/>
    <x v="1"/>
  </r>
  <r>
    <n v="1"/>
    <x v="1"/>
    <x v="1"/>
    <n v="106349"/>
    <s v="R5"/>
    <s v="STOLICA LAB.NA VIJAK"/>
    <s v="01.97"/>
    <s v="KOM"/>
    <n v="1"/>
    <x v="584"/>
    <n v="254.35"/>
    <n v="0"/>
    <n v="101.74000000000001"/>
    <x v="1"/>
  </r>
  <r>
    <n v="1"/>
    <x v="1"/>
    <x v="1"/>
    <n v="106350"/>
    <s v="R5"/>
    <s v="STOLICA LAB.NA VIJAK"/>
    <s v="01.97"/>
    <s v="KOM"/>
    <n v="1"/>
    <x v="584"/>
    <n v="254.35"/>
    <n v="0"/>
    <n v="101.74000000000001"/>
    <x v="1"/>
  </r>
  <r>
    <n v="1"/>
    <x v="1"/>
    <x v="1"/>
    <n v="106351"/>
    <s v="R5"/>
    <s v="STOLAC LAB. OKRUGLI"/>
    <s v="01.97"/>
    <s v="KOM"/>
    <n v="1"/>
    <x v="488"/>
    <n v="127.18"/>
    <n v="0"/>
    <n v="50.872000000000007"/>
    <x v="1"/>
  </r>
  <r>
    <n v="1"/>
    <x v="1"/>
    <x v="1"/>
    <n v="106352"/>
    <s v="R5"/>
    <s v="STOLICA LAB.NA VIJAK"/>
    <s v="01.97"/>
    <s v="KOM"/>
    <n v="1"/>
    <x v="584"/>
    <n v="254.35"/>
    <n v="0"/>
    <n v="101.74000000000001"/>
    <x v="1"/>
  </r>
  <r>
    <n v="1"/>
    <x v="1"/>
    <x v="1"/>
    <n v="106353"/>
    <s v="R5"/>
    <s v="STOLAC LAB. OKRUGLI"/>
    <s v="01.97"/>
    <s v="KOM"/>
    <n v="1"/>
    <x v="488"/>
    <n v="127.18"/>
    <n v="0"/>
    <n v="50.872000000000007"/>
    <x v="1"/>
  </r>
  <r>
    <n v="1"/>
    <x v="1"/>
    <x v="1"/>
    <n v="106356"/>
    <s v="R5"/>
    <s v="ORMAR ZA KOROZIVNE TVARI"/>
    <s v="02.11"/>
    <s v="KOM"/>
    <n v="1"/>
    <x v="1221"/>
    <n v="4345.37"/>
    <n v="1613.98"/>
    <n v="2383.7400000000002"/>
    <x v="1"/>
  </r>
  <r>
    <n v="1"/>
    <x v="1"/>
    <x v="1"/>
    <n v="106357"/>
    <s v="R5"/>
    <s v="STOL MANIPULATIVNI II-13"/>
    <s v="01.97"/>
    <s v="KOM"/>
    <n v="1"/>
    <x v="1302"/>
    <n v="706.54"/>
    <n v="0"/>
    <n v="282.61599999999999"/>
    <x v="1"/>
  </r>
  <r>
    <n v="1"/>
    <x v="1"/>
    <x v="1"/>
    <n v="106358"/>
    <s v="R5"/>
    <s v="STOL MANIPULATIVNI II-13"/>
    <s v="01.97"/>
    <s v="KOM"/>
    <n v="1"/>
    <x v="1302"/>
    <n v="706.54"/>
    <n v="0"/>
    <n v="282.61599999999999"/>
    <x v="1"/>
  </r>
  <r>
    <n v="1"/>
    <x v="1"/>
    <x v="1"/>
    <n v="106359"/>
    <s v="R5"/>
    <s v="STOL LAB.DVOSTR.10 RAD.MJ"/>
    <s v="01.97"/>
    <s v="KOM"/>
    <n v="1"/>
    <x v="1306"/>
    <n v="6026.64"/>
    <n v="0"/>
    <n v="2410.6560000000004"/>
    <x v="1"/>
  </r>
  <r>
    <n v="1"/>
    <x v="1"/>
    <x v="1"/>
    <n v="106360"/>
    <s v="R5"/>
    <s v="STOL MANIPULATIVNI II-13"/>
    <s v="01.97"/>
    <s v="KOM"/>
    <n v="1"/>
    <x v="1302"/>
    <n v="706.54"/>
    <n v="0"/>
    <n v="282.61599999999999"/>
    <x v="1"/>
  </r>
  <r>
    <n v="1"/>
    <x v="1"/>
    <x v="1"/>
    <n v="106361"/>
    <s v="R5"/>
    <s v="STOL MANIPULATIVNI II-13"/>
    <s v="01.97"/>
    <s v="KOM"/>
    <n v="1"/>
    <x v="1302"/>
    <n v="706.54"/>
    <n v="0"/>
    <n v="282.61599999999999"/>
    <x v="1"/>
  </r>
  <r>
    <n v="1"/>
    <x v="1"/>
    <x v="1"/>
    <n v="106363"/>
    <s v="R5"/>
    <s v="STOL MANIPULATIVNI II-13"/>
    <s v="01.97"/>
    <s v="KOM"/>
    <n v="1"/>
    <x v="1302"/>
    <n v="706.54"/>
    <n v="0"/>
    <n v="282.61599999999999"/>
    <x v="1"/>
  </r>
  <r>
    <n v="1"/>
    <x v="1"/>
    <x v="1"/>
    <n v="106364"/>
    <s v="R5"/>
    <s v="STOL MANIPULATIVNI II-13"/>
    <s v="01.97"/>
    <s v="KOM"/>
    <n v="1"/>
    <x v="1302"/>
    <n v="706.54"/>
    <n v="0"/>
    <n v="282.61599999999999"/>
    <x v="1"/>
  </r>
  <r>
    <n v="1"/>
    <x v="1"/>
    <x v="1"/>
    <n v="106365"/>
    <s v="R5"/>
    <s v="STOL MANIPULATIVNI II-13"/>
    <s v="01.97"/>
    <s v="KOM"/>
    <n v="1"/>
    <x v="1302"/>
    <n v="706.54"/>
    <n v="0"/>
    <n v="282.61599999999999"/>
    <x v="1"/>
  </r>
  <r>
    <n v="1"/>
    <x v="1"/>
    <x v="1"/>
    <n v="106366"/>
    <s v="R5"/>
    <s v="STOL MANIPULATIVNI II-13"/>
    <s v="01.97"/>
    <s v="KOM"/>
    <n v="1"/>
    <x v="1302"/>
    <n v="706.54"/>
    <n v="0"/>
    <n v="282.61599999999999"/>
    <x v="1"/>
  </r>
  <r>
    <n v="1"/>
    <x v="1"/>
    <x v="1"/>
    <n v="106369"/>
    <s v="R5"/>
    <s v="ORMAR ZA KEMIKAL.BIJELI"/>
    <s v="03.11"/>
    <s v="KOM"/>
    <n v="1"/>
    <x v="1307"/>
    <n v="6972.74"/>
    <n v="2728.48"/>
    <n v="3880.4879999999998"/>
    <x v="1"/>
  </r>
  <r>
    <n v="1"/>
    <x v="1"/>
    <x v="1"/>
    <n v="106370"/>
    <s v="R5"/>
    <s v="ORMAR ZA KEMIKAL.SIVI"/>
    <s v="03.11"/>
    <s v="KOM"/>
    <n v="1"/>
    <x v="1308"/>
    <n v="3632.45"/>
    <n v="1421.41"/>
    <n v="2021.5439999999999"/>
    <x v="1"/>
  </r>
  <r>
    <n v="1"/>
    <x v="1"/>
    <x v="1"/>
    <n v="106372"/>
    <s v="R5"/>
    <s v="STOL MANIPULATIVNI II-13"/>
    <s v="01.97"/>
    <s v="KOM"/>
    <n v="1"/>
    <x v="1302"/>
    <n v="706.54"/>
    <n v="0"/>
    <n v="282.61599999999999"/>
    <x v="1"/>
  </r>
  <r>
    <n v="1"/>
    <x v="1"/>
    <x v="1"/>
    <n v="106373"/>
    <s v="R5"/>
    <s v="STOL LAB.SA LADICAMA"/>
    <s v="01.97"/>
    <s v="KOM"/>
    <n v="1"/>
    <x v="1309"/>
    <n v="1130.44"/>
    <n v="0"/>
    <n v="452.17600000000004"/>
    <x v="1"/>
  </r>
  <r>
    <n v="1"/>
    <x v="1"/>
    <x v="1"/>
    <n v="106374"/>
    <s v="R5"/>
    <s v="STOL LAB.SA LADICAMA"/>
    <s v="01.97"/>
    <s v="KOM"/>
    <n v="1"/>
    <x v="1309"/>
    <n v="1130.44"/>
    <n v="0"/>
    <n v="452.17600000000004"/>
    <x v="1"/>
  </r>
  <r>
    <n v="1"/>
    <x v="1"/>
    <x v="1"/>
    <n v="106377"/>
    <s v="R5"/>
    <s v="STOL RADNI 275x60x75+LAD."/>
    <n v="11.08"/>
    <s v="KOM"/>
    <n v="1"/>
    <x v="1310"/>
    <n v="12382.96"/>
    <n v="0.04"/>
    <n v="4953.2000000000007"/>
    <x v="1"/>
  </r>
  <r>
    <n v="1"/>
    <x v="1"/>
    <x v="1"/>
    <n v="106378"/>
    <s v="R5"/>
    <s v="STOLAC LAB. SA NASLONOM"/>
    <n v="11.08"/>
    <s v="KOM"/>
    <n v="1"/>
    <x v="653"/>
    <n v="1105.5999999999999"/>
    <n v="0.03"/>
    <n v="442.25200000000007"/>
    <x v="1"/>
  </r>
  <r>
    <n v="1"/>
    <x v="1"/>
    <x v="1"/>
    <n v="106379"/>
    <s v="R5"/>
    <s v="STOLAC LAB. SA NASLONOM"/>
    <n v="11.08"/>
    <s v="KOM"/>
    <n v="1"/>
    <x v="653"/>
    <n v="1105.5999999999999"/>
    <n v="0.03"/>
    <n v="442.25200000000007"/>
    <x v="1"/>
  </r>
  <r>
    <n v="1"/>
    <x v="1"/>
    <x v="1"/>
    <n v="106383"/>
    <s v="R5"/>
    <s v="POLICA 100x70x75"/>
    <n v="11.08"/>
    <s v="KOM"/>
    <n v="1"/>
    <x v="974"/>
    <n v="3184.2"/>
    <n v="0"/>
    <n v="1273.68"/>
    <x v="1"/>
  </r>
  <r>
    <n v="1"/>
    <x v="1"/>
    <x v="1"/>
    <n v="106384"/>
    <s v="R5"/>
    <s v="STOLAC RADNI"/>
    <n v="11.08"/>
    <s v="KOM"/>
    <n v="1"/>
    <x v="650"/>
    <n v="1238.3"/>
    <n v="0"/>
    <n v="495.32"/>
    <x v="1"/>
  </r>
  <r>
    <n v="1"/>
    <x v="1"/>
    <x v="1"/>
    <n v="106386"/>
    <s v="R5"/>
    <s v="FOTELJA KLUB NISKA CRNA"/>
    <n v="11.08"/>
    <s v="KOM"/>
    <n v="1"/>
    <x v="658"/>
    <n v="1149.8399999999999"/>
    <n v="0.01"/>
    <n v="459.94"/>
    <x v="1"/>
  </r>
  <r>
    <n v="1"/>
    <x v="1"/>
    <x v="1"/>
    <n v="106390"/>
    <s v="R5"/>
    <s v="STOL RADNI 220x75x75+LAD."/>
    <n v="11.08"/>
    <s v="KOM"/>
    <n v="1"/>
    <x v="645"/>
    <n v="10967.8"/>
    <n v="0"/>
    <n v="4387.12"/>
    <x v="1"/>
  </r>
  <r>
    <n v="1"/>
    <x v="1"/>
    <x v="1"/>
    <n v="106391"/>
    <s v="R5"/>
    <s v="ORMAR 100x64x150 S KLIZN."/>
    <n v="11.08"/>
    <s v="KOM"/>
    <n v="1"/>
    <x v="973"/>
    <n v="1964.2"/>
    <n v="0"/>
    <n v="785.68000000000006"/>
    <x v="1"/>
  </r>
  <r>
    <n v="1"/>
    <x v="1"/>
    <x v="1"/>
    <n v="106393"/>
    <s v="R5"/>
    <s v="FOTELJA KLUB NISKA CRNA"/>
    <n v="11.08"/>
    <s v="KOM"/>
    <n v="1"/>
    <x v="658"/>
    <n v="1149.8399999999999"/>
    <n v="0.01"/>
    <n v="459.94"/>
    <x v="1"/>
  </r>
  <r>
    <n v="1"/>
    <x v="1"/>
    <x v="1"/>
    <n v="106394"/>
    <s v="R5"/>
    <s v="STOLAC RADNI"/>
    <n v="11.08"/>
    <s v="KOM"/>
    <n v="1"/>
    <x v="650"/>
    <n v="1238.3"/>
    <n v="0"/>
    <n v="495.32"/>
    <x v="1"/>
  </r>
  <r>
    <n v="1"/>
    <x v="1"/>
    <x v="1"/>
    <n v="106397"/>
    <s v="R5"/>
    <s v="STOL RADNI 220x75x75+LAD."/>
    <n v="11.08"/>
    <s v="KOM"/>
    <n v="1"/>
    <x v="645"/>
    <n v="10967.8"/>
    <n v="0"/>
    <n v="4387.12"/>
    <x v="1"/>
  </r>
  <r>
    <n v="1"/>
    <x v="1"/>
    <x v="1"/>
    <n v="106399"/>
    <s v="R5"/>
    <s v="ORMAR 100x64x150 S KLIZN."/>
    <n v="11.08"/>
    <s v="KOM"/>
    <n v="1"/>
    <x v="973"/>
    <n v="1964.2"/>
    <n v="0"/>
    <n v="785.68000000000006"/>
    <x v="1"/>
  </r>
  <r>
    <n v="1"/>
    <x v="1"/>
    <x v="1"/>
    <n v="106513"/>
    <s v="CIP"/>
    <s v="STOLAC UREDSKI"/>
    <s v="04.14"/>
    <s v="KOM"/>
    <n v="1"/>
    <x v="1311"/>
    <n v="245.04"/>
    <n v="490.08"/>
    <n v="490.08"/>
    <x v="0"/>
  </r>
  <r>
    <n v="1"/>
    <x v="1"/>
    <x v="1"/>
    <n v="106521"/>
    <s v="CIP"/>
    <s v="ORMARIĆ UZ PISAĆI STOL"/>
    <s v="01.97"/>
    <s v="KOM"/>
    <n v="1"/>
    <x v="940"/>
    <n v="339.13"/>
    <n v="0"/>
    <n v="135.65200000000002"/>
    <x v="1"/>
  </r>
  <r>
    <n v="1"/>
    <x v="1"/>
    <x v="1"/>
    <n v="106522"/>
    <s v="CIP"/>
    <s v="STOL PISAĆI S LADICAMA"/>
    <s v="01.97"/>
    <s v="KOM"/>
    <n v="1"/>
    <x v="726"/>
    <n v="282.68"/>
    <n v="0"/>
    <n v="113.072"/>
    <x v="1"/>
  </r>
  <r>
    <n v="1"/>
    <x v="1"/>
    <x v="1"/>
    <n v="106529"/>
    <s v="CIP"/>
    <s v="REGAL ZA TEŠKI TERET"/>
    <s v="07.04"/>
    <s v="KOM"/>
    <n v="1"/>
    <x v="1312"/>
    <n v="412"/>
    <n v="0"/>
    <n v="164.8"/>
    <x v="1"/>
  </r>
  <r>
    <n v="1"/>
    <x v="1"/>
    <x v="1"/>
    <n v="106545"/>
    <s v="CIP"/>
    <s v="STOLAC UREDSKI*MG-10118H"/>
    <s v="05.12"/>
    <s v="KOM"/>
    <n v="1"/>
    <x v="1313"/>
    <n v="572.36"/>
    <n v="426.64"/>
    <n v="426.64"/>
    <x v="0"/>
  </r>
  <r>
    <n v="1"/>
    <x v="1"/>
    <x v="1"/>
    <n v="106607"/>
    <s v="CIP"/>
    <s v="REGAL ZA TEŠKI TERET"/>
    <s v="07.04"/>
    <s v="KOM"/>
    <n v="1"/>
    <x v="1312"/>
    <n v="412"/>
    <n v="0"/>
    <n v="164.8"/>
    <x v="1"/>
  </r>
  <r>
    <n v="1"/>
    <x v="1"/>
    <x v="1"/>
    <n v="106621"/>
    <s v="CIP"/>
    <s v="STOLAC UREDSKI*EACX- 176H0"/>
    <s v="05.12"/>
    <s v="KOM"/>
    <n v="1"/>
    <x v="1313"/>
    <n v="572.36"/>
    <n v="426.64"/>
    <n v="426.64"/>
    <x v="0"/>
  </r>
  <r>
    <n v="1"/>
    <x v="1"/>
    <x v="1"/>
    <n v="106625"/>
    <s v="CIP"/>
    <s v="ORMARIĆ S LADICAMA"/>
    <s v="01.97"/>
    <s v="KOM"/>
    <n v="1"/>
    <x v="705"/>
    <n v="339.14"/>
    <n v="0"/>
    <n v="135.65600000000001"/>
    <x v="1"/>
  </r>
  <r>
    <n v="1"/>
    <x v="1"/>
    <x v="1"/>
    <n v="106626"/>
    <s v="R6"/>
    <s v="VJEŠALICA LIPA-CRNA"/>
    <n v="11.08"/>
    <s v="KOM"/>
    <n v="1"/>
    <x v="585"/>
    <n v="359.9"/>
    <n v="0"/>
    <n v="143.96"/>
    <x v="1"/>
  </r>
  <r>
    <n v="1"/>
    <x v="1"/>
    <x v="1"/>
    <n v="106627"/>
    <s v="R4"/>
    <s v="ORMARIĆ S LADICAMA"/>
    <s v="01.97"/>
    <s v="KOM"/>
    <n v="1"/>
    <x v="410"/>
    <n v="565.22"/>
    <n v="0"/>
    <n v="226.08800000000002"/>
    <x v="1"/>
  </r>
  <r>
    <n v="1"/>
    <x v="1"/>
    <x v="1"/>
    <n v="106640"/>
    <s v="R6"/>
    <s v="FOTELJA KLUB NISKA CRNA"/>
    <n v="11.08"/>
    <s v="KOM"/>
    <n v="1"/>
    <x v="658"/>
    <n v="1149.8399999999999"/>
    <n v="0.01"/>
    <n v="459.94"/>
    <x v="1"/>
  </r>
  <r>
    <n v="1"/>
    <x v="1"/>
    <x v="1"/>
    <n v="106641"/>
    <s v="R6"/>
    <s v="ORMAR 100x64x150 S KLIZN."/>
    <n v="11.08"/>
    <s v="KOM"/>
    <n v="1"/>
    <x v="973"/>
    <n v="1964.2"/>
    <n v="0"/>
    <n v="785.68000000000006"/>
    <x v="1"/>
  </r>
  <r>
    <n v="1"/>
    <x v="1"/>
    <x v="1"/>
    <n v="106642"/>
    <s v="R6"/>
    <s v="STOL RADNI 220x75x75+LAD."/>
    <n v="11.08"/>
    <s v="KOM"/>
    <n v="1"/>
    <x v="645"/>
    <n v="10967.8"/>
    <n v="0"/>
    <n v="4387.12"/>
    <x v="1"/>
  </r>
  <r>
    <n v="1"/>
    <x v="1"/>
    <x v="1"/>
    <n v="106644"/>
    <s v="R4"/>
    <s v="FOTELJA KLUB NISKA CRNA"/>
    <n v="11.08"/>
    <s v="KOM"/>
    <n v="1"/>
    <x v="658"/>
    <n v="1149.8399999999999"/>
    <n v="0.01"/>
    <n v="459.94"/>
    <x v="1"/>
  </r>
  <r>
    <n v="1"/>
    <x v="1"/>
    <x v="1"/>
    <n v="106645"/>
    <s v="R4"/>
    <s v="FOTELJA SKAJ"/>
    <n v="10.029999999999999"/>
    <s v="KOM"/>
    <n v="1"/>
    <x v="1314"/>
    <n v="626.98"/>
    <n v="0"/>
    <n v="250.79200000000003"/>
    <x v="1"/>
  </r>
  <r>
    <n v="1"/>
    <x v="1"/>
    <x v="1"/>
    <n v="106647"/>
    <s v="R4"/>
    <s v="STOL RADNI 220x75x75"/>
    <m/>
    <m/>
    <n v="1"/>
    <x v="645"/>
    <n v="10967.8"/>
    <n v="0"/>
    <n v="4387.12"/>
    <x v="1"/>
  </r>
  <r>
    <n v="1"/>
    <x v="1"/>
    <x v="1"/>
    <n v="106648"/>
    <s v="R4"/>
    <s v="ORMARIĆ S LADICAMA"/>
    <s v="01.97"/>
    <s v="KOM"/>
    <n v="1"/>
    <x v="410"/>
    <n v="565.22"/>
    <n v="0"/>
    <n v="226.08800000000002"/>
    <x v="1"/>
  </r>
  <r>
    <n v="1"/>
    <x v="1"/>
    <x v="1"/>
    <n v="106651"/>
    <s v="R6"/>
    <s v="STOL RADNI S LADICAMA"/>
    <s v="01.97"/>
    <s v="KOM"/>
    <n v="1"/>
    <x v="744"/>
    <n v="84.71"/>
    <n v="0"/>
    <n v="33.884"/>
    <x v="1"/>
  </r>
  <r>
    <n v="1"/>
    <x v="1"/>
    <x v="1"/>
    <n v="106655"/>
    <s v="R4"/>
    <s v="ORMAR 100x64x150 S KLIZN."/>
    <n v="11.08"/>
    <s v="KOM"/>
    <n v="1"/>
    <x v="973"/>
    <n v="1964.2"/>
    <n v="0"/>
    <n v="785.68000000000006"/>
    <x v="1"/>
  </r>
  <r>
    <n v="1"/>
    <x v="1"/>
    <x v="1"/>
    <n v="110069"/>
    <s v="R3"/>
    <s v="Stolac uredski"/>
    <s v="04.16"/>
    <s v="KOM"/>
    <n v="1"/>
    <x v="1315"/>
    <n v="67.13"/>
    <n v="738.42"/>
    <n v="738.42"/>
    <x v="0"/>
  </r>
  <r>
    <n v="1"/>
    <x v="1"/>
    <x v="1"/>
    <n v="110071"/>
    <s v="G1"/>
    <s v="Stol radni 190x75x75"/>
    <s v="05.16"/>
    <s v="KOM"/>
    <n v="1"/>
    <x v="1316"/>
    <n v="95.63"/>
    <n v="1215.82"/>
    <n v="1215.82"/>
    <x v="0"/>
  </r>
  <r>
    <n v="1"/>
    <x v="1"/>
    <x v="1"/>
    <n v="110072"/>
    <s v="G1"/>
    <s v="Pokretna kazeta"/>
    <s v="05.16"/>
    <s v="KOM"/>
    <n v="1"/>
    <x v="1317"/>
    <n v="66.64"/>
    <n v="847.26"/>
    <n v="847.26"/>
    <x v="0"/>
  </r>
  <r>
    <n v="1"/>
    <x v="1"/>
    <x v="1"/>
    <n v="110073"/>
    <s v="G1"/>
    <s v="Stolac uredski"/>
    <s v="05.16"/>
    <s v="KOM"/>
    <n v="1"/>
    <x v="1318"/>
    <n v="77.05"/>
    <n v="979.65"/>
    <n v="979.65"/>
    <x v="0"/>
  </r>
  <r>
    <n v="1"/>
    <x v="1"/>
    <x v="1"/>
    <n v="110080"/>
    <s v="05"/>
    <s v="Kuhinjski element viseći"/>
    <s v="06.16"/>
    <s v="KOM"/>
    <n v="1"/>
    <x v="1319"/>
    <n v="22.25"/>
    <n v="333.68"/>
    <n v="333.68"/>
    <x v="0"/>
  </r>
  <r>
    <n v="1"/>
    <x v="1"/>
    <x v="1"/>
    <n v="110081"/>
    <s v="05"/>
    <s v="Kuhinjski element i sudop"/>
    <s v="06.16"/>
    <s v="KOM"/>
    <n v="1"/>
    <x v="1320"/>
    <n v="64.02"/>
    <n v="960.33"/>
    <n v="960.33"/>
    <x v="0"/>
  </r>
  <r>
    <n v="1"/>
    <x v="1"/>
    <x v="1"/>
    <n v="110089"/>
    <s v="05"/>
    <s v="Stolac s kotačima"/>
    <s v="06.16"/>
    <s v="KOM"/>
    <n v="1"/>
    <x v="1321"/>
    <n v="81.17"/>
    <n v="1217.53"/>
    <n v="1217.53"/>
    <x v="0"/>
  </r>
  <r>
    <n v="1"/>
    <x v="1"/>
    <x v="1"/>
    <n v="110090"/>
    <s v="05"/>
    <s v="Stolac s kotačima"/>
    <s v="06.16"/>
    <s v="KOM"/>
    <n v="1"/>
    <x v="1321"/>
    <n v="81.17"/>
    <n v="1217.53"/>
    <n v="1217.53"/>
    <x v="0"/>
  </r>
  <r>
    <n v="1"/>
    <x v="1"/>
    <x v="1"/>
    <n v="110091"/>
    <s v="05"/>
    <s v="Stolac s kotačima"/>
    <s v="06.16"/>
    <s v="KOM"/>
    <n v="1"/>
    <x v="1321"/>
    <n v="81.17"/>
    <n v="1217.53"/>
    <n v="1217.53"/>
    <x v="0"/>
  </r>
  <r>
    <n v="1"/>
    <x v="1"/>
    <x v="1"/>
    <n v="110092"/>
    <s v="05"/>
    <s v="Ormar arhivski1800x800x"/>
    <s v="06.16"/>
    <s v="KOM"/>
    <n v="1"/>
    <x v="1322"/>
    <n v="80.64"/>
    <n v="1209.55"/>
    <n v="1209.55"/>
    <x v="0"/>
  </r>
  <r>
    <n v="1"/>
    <x v="1"/>
    <x v="1"/>
    <n v="110093"/>
    <s v="05"/>
    <s v="Ormar arhivski 1950x920x"/>
    <s v="06.16"/>
    <s v="KOM"/>
    <n v="1"/>
    <x v="1323"/>
    <n v="107.4"/>
    <n v="1611.06"/>
    <n v="1611.06"/>
    <x v="0"/>
  </r>
  <r>
    <n v="1"/>
    <x v="1"/>
    <x v="1"/>
    <n v="110096"/>
    <s v="R2"/>
    <s v="Ormar za kemikalije"/>
    <s v="06.16"/>
    <s v="KOM"/>
    <n v="1"/>
    <x v="1324"/>
    <n v="205.4"/>
    <n v="3081.03"/>
    <n v="3081.03"/>
    <x v="0"/>
  </r>
  <r>
    <n v="1"/>
    <x v="1"/>
    <x v="1"/>
    <n v="110097"/>
    <s v="R2"/>
    <s v="Ormar za kemikalije"/>
    <s v="06.16"/>
    <s v="KOM"/>
    <n v="1"/>
    <x v="1324"/>
    <n v="205.4"/>
    <n v="3081.03"/>
    <n v="3081.03"/>
    <x v="0"/>
  </r>
  <r>
    <n v="1"/>
    <x v="1"/>
    <x v="1"/>
    <n v="110098"/>
    <s v="R2"/>
    <s v="Ormar za kemikalije"/>
    <s v="06.16"/>
    <s v="KOM"/>
    <n v="1"/>
    <x v="1325"/>
    <n v="205.4"/>
    <n v="3081.04"/>
    <n v="3081.04"/>
    <x v="0"/>
  </r>
  <r>
    <n v="1"/>
    <x v="1"/>
    <x v="1"/>
    <n v="110100"/>
    <s v="05"/>
    <s v="Stol 200x90"/>
    <s v="06.16"/>
    <s v="KOM"/>
    <n v="1"/>
    <x v="1326"/>
    <n v="52.9"/>
    <n v="793.48"/>
    <n v="793.48"/>
    <x v="0"/>
  </r>
  <r>
    <n v="1"/>
    <x v="1"/>
    <x v="1"/>
    <n v="110101"/>
    <s v="05"/>
    <s v="Stol 200x90"/>
    <s v="06.16"/>
    <s v="KOM"/>
    <n v="1"/>
    <x v="1327"/>
    <n v="52.9"/>
    <n v="793.5"/>
    <n v="793.5"/>
    <x v="0"/>
  </r>
  <r>
    <n v="1"/>
    <x v="1"/>
    <x v="1"/>
    <n v="110102"/>
    <s v="05"/>
    <s v="Stol 1500x90"/>
    <s v="06.16"/>
    <s v="KOM"/>
    <n v="1"/>
    <x v="1326"/>
    <n v="52.9"/>
    <n v="793.48"/>
    <n v="793.48"/>
    <x v="0"/>
  </r>
  <r>
    <n v="1"/>
    <x v="1"/>
    <x v="1"/>
    <n v="110103"/>
    <s v="05"/>
    <s v="Polica 200x40"/>
    <s v="06.16"/>
    <s v="KOM"/>
    <n v="1"/>
    <x v="1328"/>
    <n v="24.04"/>
    <n v="360.65"/>
    <n v="360.65"/>
    <x v="0"/>
  </r>
  <r>
    <n v="1"/>
    <x v="1"/>
    <x v="1"/>
    <n v="110104"/>
    <s v="05"/>
    <s v="Polica 200x40"/>
    <s v="06.16"/>
    <s v="KOM"/>
    <n v="1"/>
    <x v="1328"/>
    <n v="24.04"/>
    <n v="360.65"/>
    <n v="360.65"/>
    <x v="0"/>
  </r>
  <r>
    <n v="1"/>
    <x v="1"/>
    <x v="1"/>
    <n v="110105"/>
    <s v="05"/>
    <s v="Polica 200x40"/>
    <s v="06.16"/>
    <s v="KOM"/>
    <n v="1"/>
    <x v="1329"/>
    <n v="24.04"/>
    <n v="360.64"/>
    <n v="360.64"/>
    <x v="0"/>
  </r>
  <r>
    <n v="1"/>
    <x v="1"/>
    <x v="1"/>
    <n v="110107"/>
    <s v="R6"/>
    <s v="Stolac uredski"/>
    <s v="06.16"/>
    <s v="KOM"/>
    <n v="1"/>
    <x v="1330"/>
    <n v="45.56"/>
    <n v="683.44"/>
    <n v="683.44"/>
    <x v="0"/>
  </r>
  <r>
    <n v="1"/>
    <x v="1"/>
    <x v="1"/>
    <n v="110116"/>
    <s v="05"/>
    <s v="Ormar s drvenim vratima"/>
    <s v="08.16"/>
    <s v="KOM"/>
    <n v="1"/>
    <x v="1331"/>
    <n v="91.15"/>
    <n v="2096.5100000000002"/>
    <n v="2096.5100000000002"/>
    <x v="0"/>
  </r>
  <r>
    <n v="1"/>
    <x v="1"/>
    <x v="1"/>
    <n v="110117"/>
    <s v="05"/>
    <s v="Stol-dodatak 160x80x2,5"/>
    <s v="08.16"/>
    <s v="KOM"/>
    <n v="1"/>
    <x v="1332"/>
    <n v="29.99"/>
    <n v="689.7"/>
    <n v="689.7"/>
    <x v="0"/>
  </r>
  <r>
    <n v="1"/>
    <x v="1"/>
    <x v="1"/>
    <n v="110118"/>
    <s v="05"/>
    <s v="Stol-dodatak 160x80x2,5"/>
    <s v="08.16"/>
    <s v="KOM"/>
    <n v="1"/>
    <x v="1333"/>
    <n v="29.99"/>
    <n v="689.71"/>
    <n v="689.71"/>
    <x v="0"/>
  </r>
  <r>
    <n v="1"/>
    <x v="1"/>
    <x v="1"/>
    <n v="110119"/>
    <s v="05"/>
    <s v="Ladičar s 3 ladice"/>
    <s v="08.16"/>
    <s v="KOM"/>
    <n v="1"/>
    <x v="1334"/>
    <n v="40.270000000000003"/>
    <n v="926.18"/>
    <n v="926.18"/>
    <x v="0"/>
  </r>
  <r>
    <n v="1"/>
    <x v="1"/>
    <x v="1"/>
    <n v="110120"/>
    <s v="05"/>
    <s v="Stolac konferencijski"/>
    <s v="08.16"/>
    <s v="KOM"/>
    <n v="1"/>
    <x v="1335"/>
    <n v="10.66"/>
    <n v="245.23"/>
    <n v="245.23"/>
    <x v="0"/>
  </r>
  <r>
    <n v="1"/>
    <x v="1"/>
    <x v="1"/>
    <n v="110121"/>
    <s v="05"/>
    <s v="Stolac konferencijski"/>
    <s v="08.16"/>
    <s v="KOM"/>
    <n v="1"/>
    <x v="1335"/>
    <n v="10.66"/>
    <n v="245.23"/>
    <n v="245.23"/>
    <x v="0"/>
  </r>
  <r>
    <n v="1"/>
    <x v="1"/>
    <x v="1"/>
    <n v="110122"/>
    <s v="05"/>
    <s v="Stolac konferencijski"/>
    <s v="08.16"/>
    <s v="KOM"/>
    <n v="1"/>
    <x v="1335"/>
    <n v="10.66"/>
    <n v="245.23"/>
    <n v="245.23"/>
    <x v="0"/>
  </r>
  <r>
    <n v="1"/>
    <x v="1"/>
    <x v="1"/>
    <n v="110123"/>
    <s v="05"/>
    <s v="Stolac konferencijski"/>
    <s v="08.16"/>
    <s v="KOM"/>
    <n v="1"/>
    <x v="1335"/>
    <n v="10.66"/>
    <n v="245.23"/>
    <n v="245.23"/>
    <x v="0"/>
  </r>
  <r>
    <n v="1"/>
    <x v="1"/>
    <x v="1"/>
    <n v="110124"/>
    <s v="05"/>
    <s v="Stolac uredski"/>
    <s v="08.16"/>
    <s v="KOM"/>
    <n v="1"/>
    <x v="1336"/>
    <n v="63.21"/>
    <n v="1453.86"/>
    <n v="1453.86"/>
    <x v="0"/>
  </r>
  <r>
    <n v="1"/>
    <x v="1"/>
    <x v="1"/>
    <n v="110129"/>
    <s v="05"/>
    <s v="Stol dodatak 400x80x75"/>
    <s v="09.16"/>
    <s v="KOM"/>
    <n v="1"/>
    <x v="1337"/>
    <n v="12.17"/>
    <n v="377.38"/>
    <n v="377.38"/>
    <x v="0"/>
  </r>
  <r>
    <n v="1"/>
    <x v="1"/>
    <x v="1"/>
    <n v="110132"/>
    <s v="05"/>
    <s v="Ormar s drv.vratima100x60"/>
    <s v="09.16"/>
    <s v="KOM"/>
    <n v="1"/>
    <x v="1338"/>
    <n v="39.479999999999997"/>
    <n v="1223.98"/>
    <n v="1223.98"/>
    <x v="0"/>
  </r>
  <r>
    <n v="1"/>
    <x v="1"/>
    <x v="1"/>
    <n v="110134"/>
    <s v="05"/>
    <s v="Stolac uredski"/>
    <s v="09.16"/>
    <s v="KOM"/>
    <n v="1"/>
    <x v="1339"/>
    <n v="20.239999999999998"/>
    <n v="627.48"/>
    <n v="627.48"/>
    <x v="0"/>
  </r>
  <r>
    <n v="1"/>
    <x v="1"/>
    <x v="1"/>
    <n v="110140"/>
    <s v="05"/>
    <s v="Stolac konf. sivi"/>
    <s v="09.16"/>
    <s v="KOM"/>
    <n v="1"/>
    <x v="1335"/>
    <n v="8"/>
    <n v="247.89"/>
    <n v="247.89"/>
    <x v="0"/>
  </r>
  <r>
    <n v="1"/>
    <x v="1"/>
    <x v="1"/>
    <n v="110141"/>
    <s v="05"/>
    <s v="Stolac konf. sivi"/>
    <s v="09.16"/>
    <s v="KOM"/>
    <n v="1"/>
    <x v="1335"/>
    <n v="8"/>
    <n v="247.89"/>
    <n v="247.89"/>
    <x v="0"/>
  </r>
  <r>
    <n v="1"/>
    <x v="1"/>
    <x v="1"/>
    <n v="110142"/>
    <s v="G9"/>
    <s v="STOLAC METALNI S NASLONOM"/>
    <n v="10.98"/>
    <s v="KOM"/>
    <n v="1"/>
    <x v="605"/>
    <n v="384.3"/>
    <n v="0"/>
    <n v="153.72000000000003"/>
    <x v="1"/>
  </r>
  <r>
    <n v="1"/>
    <x v="1"/>
    <x v="1"/>
    <n v="110144"/>
    <s v="G1"/>
    <s v="Polica"/>
    <s v="09.16"/>
    <s v="KOM"/>
    <n v="1"/>
    <x v="1340"/>
    <n v="4.9800000000000004"/>
    <n v="154.38999999999999"/>
    <n v="154.38999999999999"/>
    <x v="0"/>
  </r>
  <r>
    <n v="1"/>
    <x v="1"/>
    <x v="1"/>
    <n v="110145"/>
    <s v="G1"/>
    <s v="Ladičar za uzorke"/>
    <s v="09.16"/>
    <s v="KOM"/>
    <n v="1"/>
    <x v="1341"/>
    <n v="2.99"/>
    <n v="92.59"/>
    <n v="92.59"/>
    <x v="0"/>
  </r>
  <r>
    <n v="1"/>
    <x v="1"/>
    <x v="1"/>
    <n v="110146"/>
    <s v="G1"/>
    <s v="Ladičar za uzorke"/>
    <s v="09.16"/>
    <s v="KOM"/>
    <n v="1"/>
    <x v="1341"/>
    <n v="2.99"/>
    <n v="92.59"/>
    <n v="92.59"/>
    <x v="0"/>
  </r>
  <r>
    <n v="1"/>
    <x v="1"/>
    <x v="1"/>
    <n v="110147"/>
    <s v="G1"/>
    <s v="Ladičar za uzorke"/>
    <s v="09.16"/>
    <s v="KOM"/>
    <n v="1"/>
    <x v="1341"/>
    <n v="2.99"/>
    <n v="92.59"/>
    <n v="92.59"/>
    <x v="0"/>
  </r>
  <r>
    <n v="1"/>
    <x v="1"/>
    <x v="1"/>
    <n v="110148"/>
    <s v="G1"/>
    <s v="Ormar otvoreni biblioteka"/>
    <s v="09.16"/>
    <s v="KOM"/>
    <n v="1"/>
    <x v="1342"/>
    <n v="16.579999999999998"/>
    <n v="513.94000000000005"/>
    <n v="513.94000000000005"/>
    <x v="0"/>
  </r>
  <r>
    <n v="1"/>
    <x v="1"/>
    <x v="1"/>
    <n v="110149"/>
    <s v="G1"/>
    <s v="Ormar otvoreni biblioteka"/>
    <s v="09.16"/>
    <s v="KOM"/>
    <n v="1"/>
    <x v="1342"/>
    <n v="16.579999999999998"/>
    <n v="513.94000000000005"/>
    <n v="513.94000000000005"/>
    <x v="0"/>
  </r>
  <r>
    <n v="1"/>
    <x v="1"/>
    <x v="1"/>
    <n v="110150"/>
    <s v="G1"/>
    <s v="Ormar otvoreni biblioteka"/>
    <s v="09.16"/>
    <s v="KOM"/>
    <n v="1"/>
    <x v="1342"/>
    <n v="16.579999999999998"/>
    <n v="513.94000000000005"/>
    <n v="513.94000000000005"/>
    <x v="0"/>
  </r>
  <r>
    <n v="1"/>
    <x v="1"/>
    <x v="1"/>
    <n v="110151"/>
    <s v="G1"/>
    <s v="Ormar otvoreni biblioteka"/>
    <s v="09.16"/>
    <s v="KOM"/>
    <n v="1"/>
    <x v="1342"/>
    <n v="16.579999999999998"/>
    <n v="513.94000000000005"/>
    <n v="513.94000000000005"/>
    <x v="0"/>
  </r>
  <r>
    <n v="1"/>
    <x v="1"/>
    <x v="1"/>
    <n v="110152"/>
    <s v="G1"/>
    <s v="Regal otvoreni"/>
    <s v="09.16"/>
    <s v="KOM"/>
    <n v="1"/>
    <x v="1343"/>
    <n v="11.6"/>
    <n v="359.46"/>
    <n v="359.46"/>
    <x v="0"/>
  </r>
  <r>
    <n v="1"/>
    <x v="1"/>
    <x v="1"/>
    <n v="110153"/>
    <s v="G1"/>
    <s v="Regal otvoreni"/>
    <s v="09.16"/>
    <s v="KOM"/>
    <n v="1"/>
    <x v="1344"/>
    <n v="14.92"/>
    <n v="462.44"/>
    <n v="462.44"/>
    <x v="0"/>
  </r>
  <r>
    <n v="1"/>
    <x v="1"/>
    <x v="1"/>
    <n v="110154"/>
    <s v="G1"/>
    <s v="Regal otvoreni"/>
    <s v="09.16"/>
    <s v="KOM"/>
    <n v="1"/>
    <x v="1344"/>
    <n v="14.92"/>
    <n v="462.44"/>
    <n v="462.44"/>
    <x v="0"/>
  </r>
  <r>
    <n v="1"/>
    <x v="1"/>
    <x v="1"/>
    <n v="110155"/>
    <s v="G1"/>
    <s v="Ormarić s ogledalom"/>
    <s v="09.16"/>
    <s v="KOM"/>
    <n v="1"/>
    <x v="1345"/>
    <n v="8.27"/>
    <n v="256.45999999999998"/>
    <n v="256.45999999999998"/>
    <x v="0"/>
  </r>
  <r>
    <n v="1"/>
    <x v="1"/>
    <x v="1"/>
    <n v="110156"/>
    <s v="G1"/>
    <s v="Regal otvoreni"/>
    <s v="09.16"/>
    <s v="KOM"/>
    <n v="1"/>
    <x v="1346"/>
    <n v="26.55"/>
    <n v="822.92"/>
    <n v="822.92"/>
    <x v="0"/>
  </r>
  <r>
    <n v="1"/>
    <x v="1"/>
    <x v="1"/>
    <n v="110157"/>
    <s v="G1"/>
    <s v="Regal otvoreni"/>
    <s v="09.16"/>
    <s v="KOM"/>
    <n v="1"/>
    <x v="1346"/>
    <n v="26.55"/>
    <n v="822.92"/>
    <n v="822.92"/>
    <x v="0"/>
  </r>
  <r>
    <n v="1"/>
    <x v="1"/>
    <x v="1"/>
    <n v="110158"/>
    <s v="G1"/>
    <s v="Regal otvoreni"/>
    <s v="09.16"/>
    <s v="KOM"/>
    <n v="1"/>
    <x v="1346"/>
    <n v="26.55"/>
    <n v="822.92"/>
    <n v="822.92"/>
    <x v="0"/>
  </r>
  <r>
    <n v="1"/>
    <x v="1"/>
    <x v="1"/>
    <n v="110159"/>
    <s v="G1"/>
    <s v="Ladičar"/>
    <s v="09.16"/>
    <s v="KOM"/>
    <n v="1"/>
    <x v="1347"/>
    <n v="23.22"/>
    <n v="719.94"/>
    <n v="719.94"/>
    <x v="0"/>
  </r>
  <r>
    <n v="1"/>
    <x v="1"/>
    <x v="1"/>
    <n v="110160"/>
    <s v="G1"/>
    <s v="Ormarić s ogledalom"/>
    <s v="09.16"/>
    <s v="KOM"/>
    <n v="1"/>
    <x v="1345"/>
    <n v="8.27"/>
    <n v="256.45999999999998"/>
    <n v="256.45999999999998"/>
    <x v="0"/>
  </r>
  <r>
    <n v="1"/>
    <x v="1"/>
    <x v="1"/>
    <n v="110161"/>
    <s v="G1"/>
    <s v="Uredska fotelja"/>
    <n v="10.16"/>
    <s v="KOM"/>
    <n v="1"/>
    <x v="1348"/>
    <n v="11.46"/>
    <n v="538.53"/>
    <n v="538.53"/>
    <x v="0"/>
  </r>
  <r>
    <n v="1"/>
    <x v="1"/>
    <x v="1"/>
    <n v="110165"/>
    <s v="R5"/>
    <s v="Ormar visoki za registrat"/>
    <m/>
    <m/>
    <n v="1"/>
    <x v="1349"/>
    <n v="187.79"/>
    <n v="8826.15"/>
    <n v="8826.15"/>
    <x v="0"/>
  </r>
  <r>
    <n v="1"/>
    <x v="1"/>
    <x v="1"/>
    <n v="110171"/>
    <s v="05"/>
    <s v="Ormar arhivski 1950x920x"/>
    <s v="06.16"/>
    <s v="KOM"/>
    <n v="1"/>
    <x v="1323"/>
    <n v="107.4"/>
    <n v="1611.06"/>
    <n v="1611.06"/>
    <x v="0"/>
  </r>
  <r>
    <n v="1"/>
    <x v="1"/>
    <x v="1"/>
    <n v="110181"/>
    <s v="R2"/>
    <s v="Stolac uredski"/>
    <n v="10.16"/>
    <s v="KOM"/>
    <n v="1"/>
    <x v="1350"/>
    <n v="20.25"/>
    <n v="951.91"/>
    <n v="951.91"/>
    <x v="0"/>
  </r>
  <r>
    <n v="1"/>
    <x v="1"/>
    <x v="1"/>
    <n v="110204"/>
    <s v="05"/>
    <s v="Stol polukružni dodatak"/>
    <n v="11.16"/>
    <s v="KOM"/>
    <n v="1"/>
    <x v="1351"/>
    <n v="3.45"/>
    <n v="327.84"/>
    <n v="327.84"/>
    <x v="0"/>
  </r>
  <r>
    <n v="1"/>
    <x v="1"/>
    <x v="1"/>
    <n v="110207"/>
    <s v="R2"/>
    <s v="Uredska fotelja"/>
    <n v="11.16"/>
    <s v="KOM"/>
    <n v="1"/>
    <x v="1352"/>
    <n v="18.91"/>
    <n v="1796.33"/>
    <n v="1796.33"/>
    <x v="0"/>
  </r>
  <r>
    <n v="1"/>
    <x v="1"/>
    <x v="1"/>
    <n v="110213"/>
    <s v="G9"/>
    <s v="Stolac uredski"/>
    <n v="12.16"/>
    <s v="KOM"/>
    <n v="1"/>
    <x v="1353"/>
    <n v="0"/>
    <n v="1307.3599999999999"/>
    <n v="1307.3599999999999"/>
    <x v="0"/>
  </r>
  <r>
    <n v="1"/>
    <x v="1"/>
    <x v="1"/>
    <n v="110216"/>
    <s v="R2"/>
    <s v="Stol radni 60x80x74"/>
    <n v="12.16"/>
    <s v="KOM"/>
    <n v="1"/>
    <x v="1354"/>
    <n v="0"/>
    <n v="1228.05"/>
    <n v="1228.05"/>
    <x v="0"/>
  </r>
  <r>
    <n v="1"/>
    <x v="1"/>
    <x v="1"/>
    <n v="110217"/>
    <s v="R2"/>
    <s v="Ladičar"/>
    <n v="12.16"/>
    <s v="KOM"/>
    <n v="1"/>
    <x v="1355"/>
    <n v="0"/>
    <n v="1303.45"/>
    <n v="1303.45"/>
    <x v="0"/>
  </r>
  <r>
    <n v="1"/>
    <x v="1"/>
    <x v="1"/>
    <n v="110218"/>
    <s v="R2"/>
    <s v="Ormar 80x40193"/>
    <n v="12.16"/>
    <s v="KOM"/>
    <n v="1"/>
    <x v="1356"/>
    <n v="0"/>
    <n v="1296.5899999999999"/>
    <n v="1296.5899999999999"/>
    <x v="0"/>
  </r>
  <r>
    <n v="1"/>
    <x v="1"/>
    <x v="1"/>
    <n v="110219"/>
    <s v="R2"/>
    <s v="Stolac uredski"/>
    <n v="12.16"/>
    <s v="KOM"/>
    <n v="1"/>
    <x v="1357"/>
    <n v="0"/>
    <n v="646.59"/>
    <n v="646.59"/>
    <x v="0"/>
  </r>
  <r>
    <n v="1"/>
    <x v="1"/>
    <x v="1"/>
    <n v="110226"/>
    <s v="05"/>
    <s v="Ormar visoki 86x40x214"/>
    <n v="12.16"/>
    <s v="KOM"/>
    <n v="1"/>
    <x v="1358"/>
    <n v="0"/>
    <n v="3280.9"/>
    <n v="3280.9"/>
    <x v="0"/>
  </r>
  <r>
    <n v="1"/>
    <x v="1"/>
    <x v="1"/>
    <n v="110227"/>
    <s v="05"/>
    <s v="Stolac uredski"/>
    <n v="12.16"/>
    <s v="KOM"/>
    <n v="1"/>
    <x v="1359"/>
    <n v="0"/>
    <n v="1801.53"/>
    <n v="1801.53"/>
    <x v="0"/>
  </r>
  <r>
    <n v="1"/>
    <x v="2"/>
    <x v="2"/>
    <s v="G-1/0831"/>
    <s v="G1"/>
    <s v="PISAČ MINOLTA PAGE PRO8"/>
    <n v="11.98"/>
    <s v="KOM"/>
    <n v="1"/>
    <x v="1360"/>
    <n v="3568.91"/>
    <n v="0"/>
    <n v="1427.5640000000001"/>
    <x v="1"/>
  </r>
  <r>
    <n v="1"/>
    <x v="2"/>
    <x v="2"/>
    <s v="G-1/0909"/>
    <s v="G1"/>
    <s v="RAČUNALO INTEL(RTG)"/>
    <s v="05.03"/>
    <s v="KOM"/>
    <n v="1"/>
    <x v="1361"/>
    <n v="4115.8"/>
    <n v="0"/>
    <n v="1646.3200000000002"/>
    <x v="1"/>
  </r>
  <r>
    <n v="1"/>
    <x v="2"/>
    <x v="2"/>
    <s v="G-1/0912"/>
    <s v="G1"/>
    <s v="NOTEBOOK COMPAG"/>
    <s v="07.03"/>
    <s v="KOM"/>
    <n v="1"/>
    <x v="1362"/>
    <n v="10160.01"/>
    <n v="0"/>
    <n v="4064.0040000000004"/>
    <x v="1"/>
  </r>
  <r>
    <n v="1"/>
    <x v="2"/>
    <x v="2"/>
    <s v="G-1/0975"/>
    <s v="G1"/>
    <s v="DISK HDD externi 80GB"/>
    <n v="11.06"/>
    <s v="KOM"/>
    <n v="1"/>
    <x v="1363"/>
    <n v="852.78"/>
    <n v="0"/>
    <n v="341.11200000000002"/>
    <x v="1"/>
  </r>
  <r>
    <n v="1"/>
    <x v="2"/>
    <x v="2"/>
    <s v="G-1/1022"/>
    <s v="G1"/>
    <s v="RAČ.INTEL G33*RGNF Tip13"/>
    <s v="01.09"/>
    <s v="KOM"/>
    <n v="1"/>
    <x v="1364"/>
    <n v="3963.78"/>
    <n v="0"/>
    <n v="1585.5120000000002"/>
    <x v="1"/>
  </r>
  <r>
    <n v="1"/>
    <x v="2"/>
    <x v="2"/>
    <s v="G-1/1025"/>
    <s v="G1"/>
    <s v="MONITOR ASUS 19&quot;VW198S"/>
    <s v="03.09"/>
    <s v="KOM"/>
    <n v="1"/>
    <x v="1365"/>
    <n v="1098"/>
    <n v="0"/>
    <n v="439.20000000000005"/>
    <x v="1"/>
  </r>
  <r>
    <n v="1"/>
    <x v="2"/>
    <x v="2"/>
    <s v="G-1/1037"/>
    <s v="G1"/>
    <s v="PROJEKTOR OPTOMA EX774N"/>
    <n v="11.09"/>
    <s v="KOM"/>
    <n v="1"/>
    <x v="1366"/>
    <n v="13038"/>
    <n v="0"/>
    <n v="5215.2000000000007"/>
    <x v="1"/>
  </r>
  <r>
    <n v="1"/>
    <x v="2"/>
    <x v="2"/>
    <s v="G-1/1058"/>
    <s v="G1"/>
    <s v="RAČUNALO COMPAQ 8100"/>
    <n v="10.1"/>
    <s v="KOM"/>
    <n v="1"/>
    <x v="1367"/>
    <n v="6491.76"/>
    <n v="0"/>
    <n v="2596.7040000000002"/>
    <x v="1"/>
  </r>
  <r>
    <n v="1"/>
    <x v="2"/>
    <x v="2"/>
    <s v="G-1/1066"/>
    <s v="G1"/>
    <s v="RAČ.COMPAQ 8200"/>
    <s v="06.11"/>
    <s v="KOM"/>
    <n v="1"/>
    <x v="1368"/>
    <n v="5702.58"/>
    <n v="0"/>
    <n v="2281.0320000000002"/>
    <x v="1"/>
  </r>
  <r>
    <n v="1"/>
    <x v="2"/>
    <x v="2"/>
    <s v="G-1/1067"/>
    <s v="G1"/>
    <s v="MON. HP 20&quot; LA2006x"/>
    <s v="06.11"/>
    <s v="KOM"/>
    <n v="1"/>
    <x v="1369"/>
    <n v="1097.8399999999999"/>
    <n v="0"/>
    <n v="439.13599999999997"/>
    <x v="1"/>
  </r>
  <r>
    <n v="1"/>
    <x v="2"/>
    <x v="2"/>
    <s v="G-1/1098"/>
    <s v="G1"/>
    <s v="RAČ.HP PRO 3400"/>
    <s v="06.12"/>
    <s v="KOM"/>
    <n v="1"/>
    <x v="1370"/>
    <n v="5262.5"/>
    <n v="0"/>
    <n v="2105"/>
    <x v="1"/>
  </r>
  <r>
    <n v="1"/>
    <x v="2"/>
    <x v="2"/>
    <s v="G-1/1099"/>
    <s v="G1"/>
    <s v="MONITOR 23&quot; LA2306x"/>
    <s v="06.12"/>
    <s v="KOM"/>
    <n v="1"/>
    <x v="1371"/>
    <n v="1521.25"/>
    <n v="0"/>
    <n v="608.5"/>
    <x v="1"/>
  </r>
  <r>
    <n v="1"/>
    <x v="2"/>
    <x v="2"/>
    <s v="G-1/1108"/>
    <s v="G1"/>
    <s v="MONITOR 24&quot; DELL U2412M"/>
    <s v="06.13"/>
    <s v="KOM"/>
    <n v="1"/>
    <x v="1372"/>
    <n v="2012.5"/>
    <n v="287.5"/>
    <n v="920"/>
    <x v="1"/>
  </r>
  <r>
    <n v="1"/>
    <x v="2"/>
    <x v="2"/>
    <s v="G-1/1112"/>
    <s v="G1"/>
    <s v="NOTEBOOK DELL"/>
    <s v="04.14"/>
    <s v="KOM"/>
    <n v="1"/>
    <x v="1373"/>
    <n v="2633.47"/>
    <n v="1316.74"/>
    <n v="1580.0840000000001"/>
    <x v="1"/>
  </r>
  <r>
    <n v="1"/>
    <x v="2"/>
    <x v="2"/>
    <s v="G-1/1113"/>
    <s v="G1"/>
    <s v="TABLET ASUS"/>
    <s v="04.14"/>
    <s v="KOM"/>
    <n v="1"/>
    <x v="1374"/>
    <n v="2466"/>
    <n v="1233"/>
    <n v="1479.6000000000001"/>
    <x v="1"/>
  </r>
  <r>
    <n v="1"/>
    <x v="2"/>
    <x v="2"/>
    <s v="G-9/0966"/>
    <s v="G9"/>
    <s v="MONITOR SAMSUNG 19&quot;"/>
    <s v="09.06"/>
    <s v="KOM"/>
    <n v="1"/>
    <x v="1375"/>
    <n v="2518.4499999999998"/>
    <n v="0"/>
    <n v="1007.38"/>
    <x v="1"/>
  </r>
  <r>
    <n v="1"/>
    <x v="2"/>
    <x v="2"/>
    <s v="G-9/1485"/>
    <s v="G9"/>
    <s v="RAČUNALO HP PROONE400"/>
    <s v="05.14"/>
    <s v="KOM"/>
    <n v="1"/>
    <x v="1376"/>
    <n v="3483.11"/>
    <n v="1910.1"/>
    <n v="2157.2840000000001"/>
    <x v="1"/>
  </r>
  <r>
    <n v="1"/>
    <x v="2"/>
    <x v="2"/>
    <s v="G-9/1496"/>
    <s v="G9"/>
    <s v="iPAD APPLE AIR 16GB"/>
    <s v="09.14"/>
    <s v="KOM"/>
    <n v="1"/>
    <x v="1377"/>
    <n v="2296.4"/>
    <n v="1786.09"/>
    <n v="1786.09"/>
    <x v="0"/>
  </r>
  <r>
    <n v="1"/>
    <x v="2"/>
    <x v="2"/>
    <s v="G-9/1507"/>
    <s v="R2"/>
    <s v="MONITOR 24&quot; DELL"/>
    <n v="12.14"/>
    <s v="KOM"/>
    <n v="1"/>
    <x v="1378"/>
    <n v="979.44"/>
    <n v="979.44"/>
    <n v="979.44"/>
    <x v="0"/>
  </r>
  <r>
    <n v="1"/>
    <x v="2"/>
    <x v="2"/>
    <s v="G-9/1540"/>
    <s v="05"/>
    <s v="NOTEBOOK HP PROBOOK 650G1"/>
    <s v="09.15"/>
    <s v="KOM"/>
    <n v="1"/>
    <x v="1379"/>
    <n v="2170.4699999999998"/>
    <n v="4775.03"/>
    <n v="4775.03"/>
    <x v="0"/>
  </r>
  <r>
    <n v="1"/>
    <x v="2"/>
    <x v="2"/>
    <s v="M-1/0009"/>
    <s v="G9"/>
    <s v="SERVER DELL POWERAGE 1430"/>
    <s v="01.10"/>
    <s v="KOM"/>
    <n v="1"/>
    <x v="1380"/>
    <n v="7990"/>
    <n v="0"/>
    <n v="3196"/>
    <x v="1"/>
  </r>
  <r>
    <n v="1"/>
    <x v="2"/>
    <x v="2"/>
    <s v="RC/0067"/>
    <s v="RC"/>
    <s v="RAČ.SPOT+CDROM+ZV.KART. +"/>
    <s v="03.99"/>
    <s v="KOM"/>
    <n v="1"/>
    <x v="1381"/>
    <n v="13025.52"/>
    <n v="0"/>
    <n v="5210.2080000000005"/>
    <x v="1"/>
  </r>
  <r>
    <n v="1"/>
    <x v="2"/>
    <x v="2"/>
    <s v="RC/0089"/>
    <s v="RC"/>
    <s v="SIMM 16MB,MON.TIP.(NAF)+"/>
    <s v="01.97"/>
    <s v="KOM"/>
    <n v="0"/>
    <x v="1382"/>
    <n v="10166.09"/>
    <n v="0"/>
    <n v="4066.4360000000001"/>
    <x v="1"/>
  </r>
  <r>
    <n v="1"/>
    <x v="2"/>
    <x v="2"/>
    <s v="RC/0107"/>
    <s v="RC"/>
    <s v="DATA SVITCH (G9)"/>
    <s v="01.97"/>
    <s v="KOM"/>
    <n v="0"/>
    <x v="1383"/>
    <n v="660.4"/>
    <n v="0"/>
    <n v="264.16000000000003"/>
    <x v="1"/>
  </r>
  <r>
    <n v="1"/>
    <x v="2"/>
    <x v="2"/>
    <s v="RC/0124"/>
    <s v="RC"/>
    <s v="RAČ.IBM NETV A20/MZ"/>
    <n v="10"/>
    <s v="KOM"/>
    <n v="1"/>
    <x v="1384"/>
    <n v="7582.3"/>
    <n v="0"/>
    <n v="3032.92"/>
    <x v="1"/>
  </r>
  <r>
    <n v="1"/>
    <x v="2"/>
    <x v="2"/>
    <s v="RC/0125"/>
    <s v="RC"/>
    <s v="RAČ.IBM NETV A20/MZ"/>
    <n v="10"/>
    <s v="KOM"/>
    <n v="1"/>
    <x v="1384"/>
    <n v="7582.3"/>
    <n v="0"/>
    <n v="3032.92"/>
    <x v="1"/>
  </r>
  <r>
    <n v="1"/>
    <x v="2"/>
    <x v="2"/>
    <s v="RC/0127"/>
    <s v="RC"/>
    <s v="DIGITALIZ.CALCOMP(KODEKS)"/>
    <s v="01.97"/>
    <s v="KOM"/>
    <n v="1"/>
    <x v="1385"/>
    <n v="18470.95"/>
    <n v="0"/>
    <n v="7388.380000000001"/>
    <x v="1"/>
  </r>
  <r>
    <n v="1"/>
    <x v="2"/>
    <x v="2"/>
    <s v="RC/0133"/>
    <s v="RC"/>
    <s v="RAČ.IBM NETV A20/MZ"/>
    <s v="09.00"/>
    <s v="KOM"/>
    <n v="1"/>
    <x v="1384"/>
    <n v="7582.3"/>
    <n v="0"/>
    <n v="3032.92"/>
    <x v="1"/>
  </r>
  <r>
    <n v="1"/>
    <x v="2"/>
    <x v="2"/>
    <s v="RC/0137"/>
    <s v="RC"/>
    <s v="MONITOR 19&quot;"/>
    <s v="07.02"/>
    <s v="KOM"/>
    <n v="1"/>
    <x v="1386"/>
    <n v="5014.8100000000004"/>
    <n v="0"/>
    <n v="2005.9240000000002"/>
    <x v="1"/>
  </r>
  <r>
    <n v="1"/>
    <x v="2"/>
    <x v="2"/>
    <s v="R-2/1065"/>
    <s v="CIP"/>
    <s v="SKRETNICA ZA MREŽU"/>
    <n v="11.97"/>
    <s v="KOM"/>
    <n v="1"/>
    <x v="1387"/>
    <n v="2530"/>
    <n v="0"/>
    <n v="1012"/>
    <x v="1"/>
  </r>
  <r>
    <n v="1"/>
    <x v="2"/>
    <x v="2"/>
    <s v="R-2/1130"/>
    <s v="R2"/>
    <s v="PROJEKTOR TOSHIBA S DOKUM"/>
    <n v="12.99"/>
    <s v="KOM"/>
    <n v="1"/>
    <x v="1388"/>
    <n v="56701.7"/>
    <n v="0"/>
    <n v="22680.68"/>
    <x v="1"/>
  </r>
  <r>
    <n v="1"/>
    <x v="2"/>
    <x v="2"/>
    <s v="R-2/1148"/>
    <s v="R2"/>
    <s v="PISAČ HP-LJ 1100"/>
    <n v="10"/>
    <s v="KOM"/>
    <n v="1"/>
    <x v="1389"/>
    <n v="3977.2"/>
    <n v="0"/>
    <n v="1590.88"/>
    <x v="1"/>
  </r>
  <r>
    <n v="1"/>
    <x v="2"/>
    <x v="2"/>
    <s v="R-2/1189"/>
    <s v="R2"/>
    <s v="MONITOR SAMSUNG 17&quot;"/>
    <n v="10.01"/>
    <s v="KOM"/>
    <n v="1"/>
    <x v="1390"/>
    <n v="2250"/>
    <n v="0"/>
    <n v="900"/>
    <x v="1"/>
  </r>
  <r>
    <n v="1"/>
    <x v="2"/>
    <x v="2"/>
    <s v="R-2/1206"/>
    <s v="R2"/>
    <s v="NOTEBOOK (OMNIBOOK)"/>
    <s v="01.02"/>
    <s v="KOM"/>
    <n v="1"/>
    <x v="1391"/>
    <n v="11241.08"/>
    <n v="0"/>
    <n v="4496.4319999999998"/>
    <x v="1"/>
  </r>
  <r>
    <n v="1"/>
    <x v="2"/>
    <x v="2"/>
    <s v="R-2/1223"/>
    <s v="R2"/>
    <s v="NOTEBOOK"/>
    <s v="04.02"/>
    <s v="KOM"/>
    <n v="1"/>
    <x v="1392"/>
    <n v="16615.12"/>
    <n v="0"/>
    <n v="6646.0479999999998"/>
    <x v="1"/>
  </r>
  <r>
    <n v="1"/>
    <x v="2"/>
    <x v="2"/>
    <s v="R-2/1249"/>
    <s v="R2"/>
    <s v="RAČ.INTEL CELERON 1700*"/>
    <n v="12.02"/>
    <s v="KOM"/>
    <n v="1"/>
    <x v="1393"/>
    <n v="4262.3599999999997"/>
    <n v="0"/>
    <n v="1704.944"/>
    <x v="1"/>
  </r>
  <r>
    <n v="1"/>
    <x v="2"/>
    <x v="2"/>
    <s v="R-2/1254"/>
    <s v="CIP"/>
    <s v="RAČ.PENTIUM 4"/>
    <s v="02.03"/>
    <s v="KOM"/>
    <n v="1"/>
    <x v="1394"/>
    <n v="10651.05"/>
    <n v="0"/>
    <n v="4260.42"/>
    <x v="1"/>
  </r>
  <r>
    <n v="1"/>
    <x v="2"/>
    <x v="2"/>
    <s v="R-2/1298"/>
    <s v="R2"/>
    <s v="MONITOR SAMSUNG19&quot;"/>
    <s v="06.04"/>
    <s v="KOM"/>
    <n v="1"/>
    <x v="1395"/>
    <n v="1939.69"/>
    <n v="0"/>
    <n v="775.87600000000009"/>
    <x v="1"/>
  </r>
  <r>
    <n v="1"/>
    <x v="2"/>
    <x v="2"/>
    <s v="R-2/1308"/>
    <s v="R2"/>
    <s v="RAČUN. ROCK LAKE+FAX MODE"/>
    <s v="09.04"/>
    <s v="KOM"/>
    <n v="1"/>
    <x v="1396"/>
    <n v="7984.18"/>
    <n v="0"/>
    <n v="3193.6720000000005"/>
    <x v="1"/>
  </r>
  <r>
    <n v="1"/>
    <x v="2"/>
    <x v="2"/>
    <s v="R-2/1346"/>
    <s v="R2"/>
    <s v="MONITOR SAMSUNG 17&quot;"/>
    <s v="02.05"/>
    <s v="KOM"/>
    <n v="1"/>
    <x v="1397"/>
    <n v="2671.65"/>
    <n v="0"/>
    <n v="1068.6600000000001"/>
    <x v="1"/>
  </r>
  <r>
    <n v="1"/>
    <x v="2"/>
    <x v="2"/>
    <s v="R-2/1382"/>
    <s v="R2"/>
    <s v="RAČUNALO PENTIUM 4 640"/>
    <n v="11.05"/>
    <s v="KOM"/>
    <n v="1"/>
    <x v="1398"/>
    <n v="9706.17"/>
    <n v="0"/>
    <n v="3882.4680000000003"/>
    <x v="1"/>
  </r>
  <r>
    <n v="1"/>
    <x v="2"/>
    <x v="2"/>
    <s v="R-2/1427"/>
    <s v="R2"/>
    <s v="DISK externi 120GB"/>
    <n v="12.06"/>
    <s v="KOM"/>
    <n v="1"/>
    <x v="1399"/>
    <n v="1245.8599999999999"/>
    <n v="0"/>
    <n v="498.34399999999999"/>
    <x v="1"/>
  </r>
  <r>
    <n v="1"/>
    <x v="2"/>
    <x v="2"/>
    <s v="R-2/1431"/>
    <s v="R2"/>
    <s v="DISK externi 80GB"/>
    <n v="12.06"/>
    <s v="KOM"/>
    <n v="1"/>
    <x v="1363"/>
    <n v="852.78"/>
    <n v="0"/>
    <n v="341.11200000000002"/>
    <x v="1"/>
  </r>
  <r>
    <n v="1"/>
    <x v="2"/>
    <x v="2"/>
    <s v="R-2/1439"/>
    <s v="R2"/>
    <s v="RAČ.ASUS P5B DELUXE P965"/>
    <s v="02.07"/>
    <s v="KOM"/>
    <n v="1"/>
    <x v="1400"/>
    <n v="8569.76"/>
    <n v="0"/>
    <n v="3427.9040000000005"/>
    <x v="1"/>
  </r>
  <r>
    <n v="1"/>
    <x v="2"/>
    <x v="2"/>
    <s v="R-2/1474"/>
    <s v="CIP"/>
    <s v="VIDEO PREZENTER"/>
    <n v="12.07"/>
    <s v="KOM"/>
    <n v="1"/>
    <x v="1401"/>
    <n v="1655.05"/>
    <n v="0"/>
    <n v="662.02"/>
    <x v="1"/>
  </r>
  <r>
    <n v="1"/>
    <x v="2"/>
    <x v="2"/>
    <s v="R-2/1495"/>
    <s v="R2"/>
    <s v="MON.SAMSUNG 20&quot; SM2032BW"/>
    <s v="01.08"/>
    <s v="KOM"/>
    <n v="1"/>
    <x v="1402"/>
    <n v="1898.32"/>
    <n v="0"/>
    <n v="759.32799999999997"/>
    <x v="1"/>
  </r>
  <r>
    <n v="1"/>
    <x v="2"/>
    <x v="2"/>
    <s v="R-2/1530"/>
    <s v="R2"/>
    <s v="RAČ.INTEL G33 RGNF Tip14"/>
    <s v="03.09"/>
    <s v="KOM"/>
    <n v="1"/>
    <x v="1403"/>
    <n v="5178.58"/>
    <n v="0"/>
    <n v="2071.4320000000002"/>
    <x v="1"/>
  </r>
  <r>
    <n v="1"/>
    <x v="2"/>
    <x v="2"/>
    <s v="R-2/1531"/>
    <s v="R2"/>
    <s v="MONITOR PHILIPS 24&quot;"/>
    <s v="03.09"/>
    <s v="KOM"/>
    <n v="1"/>
    <x v="1404"/>
    <n v="2806"/>
    <n v="0"/>
    <n v="1122.4000000000001"/>
    <x v="1"/>
  </r>
  <r>
    <n v="1"/>
    <x v="2"/>
    <x v="2"/>
    <s v="R-2/1532"/>
    <s v="R2"/>
    <s v="SCANER MUSTEK SCAN A3"/>
    <s v="03.09"/>
    <s v="KOM"/>
    <n v="1"/>
    <x v="1405"/>
    <n v="1586"/>
    <n v="0"/>
    <n v="634.40000000000009"/>
    <x v="1"/>
  </r>
  <r>
    <n v="1"/>
    <x v="2"/>
    <x v="2"/>
    <s v="R-2/1535"/>
    <s v="R2"/>
    <s v="RAČ.INTEL G33,RGNF Tip14"/>
    <s v="03.09"/>
    <s v="KOM"/>
    <n v="1"/>
    <x v="1406"/>
    <n v="4819"/>
    <n v="0"/>
    <n v="1927.6000000000001"/>
    <x v="1"/>
  </r>
  <r>
    <n v="1"/>
    <x v="2"/>
    <x v="2"/>
    <s v="R-2/1536"/>
    <s v="R2"/>
    <s v="MONITOR PHILIPS 22&quot;"/>
    <s v="03.09"/>
    <s v="KOM"/>
    <n v="1"/>
    <x v="1049"/>
    <n v="2196"/>
    <n v="0"/>
    <n v="878.40000000000009"/>
    <x v="1"/>
  </r>
  <r>
    <n v="1"/>
    <x v="2"/>
    <x v="2"/>
    <s v="R-2/1537"/>
    <s v="R2"/>
    <s v="RAČ.INTEL GMA3100 RGNF 13"/>
    <s v="03.09"/>
    <s v="KOM"/>
    <n v="1"/>
    <x v="1407"/>
    <n v="4410.3"/>
    <n v="0"/>
    <n v="1764.1200000000001"/>
    <x v="1"/>
  </r>
  <r>
    <n v="1"/>
    <x v="2"/>
    <x v="2"/>
    <s v="R-2/1538"/>
    <s v="R2"/>
    <s v="MONITOR PHILIPS 22&quot;"/>
    <s v="03.09"/>
    <s v="KOM"/>
    <n v="1"/>
    <x v="1049"/>
    <n v="2196"/>
    <n v="0"/>
    <n v="878.40000000000009"/>
    <x v="1"/>
  </r>
  <r>
    <n v="1"/>
    <x v="2"/>
    <x v="2"/>
    <s v="R-2/1539"/>
    <s v="R2"/>
    <s v="PISAČ SAMSUNG ML-2571N"/>
    <s v="03.09"/>
    <s v="KOM"/>
    <n v="1"/>
    <x v="1365"/>
    <n v="1098"/>
    <n v="0"/>
    <n v="439.20000000000005"/>
    <x v="1"/>
  </r>
  <r>
    <n v="1"/>
    <x v="2"/>
    <x v="2"/>
    <s v="R-2/1555"/>
    <s v="R2"/>
    <s v="PROJEKTOR OPTOMA EX774N"/>
    <s v="04.09"/>
    <s v="KOM"/>
    <n v="1"/>
    <x v="1408"/>
    <n v="12340.3"/>
    <n v="0"/>
    <n v="4936.12"/>
    <x v="1"/>
  </r>
  <r>
    <n v="1"/>
    <x v="2"/>
    <x v="2"/>
    <s v="R-2/1688"/>
    <s v="R2"/>
    <s v="MONITOR 23&quot; LA2306x"/>
    <n v="11.12"/>
    <s v="KOM"/>
    <n v="1"/>
    <x v="1409"/>
    <n v="1457.36"/>
    <n v="0"/>
    <n v="582.94399999999996"/>
    <x v="1"/>
  </r>
  <r>
    <n v="1"/>
    <x v="2"/>
    <x v="2"/>
    <s v="R-2/1689"/>
    <s v="R2"/>
    <s v="MONITOR 23&quot; LA2306x"/>
    <n v="11.12"/>
    <s v="KOM"/>
    <n v="1"/>
    <x v="1409"/>
    <n v="1457.36"/>
    <n v="0"/>
    <n v="582.94399999999996"/>
    <x v="1"/>
  </r>
  <r>
    <n v="1"/>
    <x v="2"/>
    <x v="2"/>
    <s v="R-2/1695"/>
    <s v="R2"/>
    <s v="NOTEBOOK ELITEBOOK E8770w"/>
    <n v="11.12"/>
    <s v="KOM"/>
    <n v="1"/>
    <x v="1410"/>
    <n v="12187.5"/>
    <n v="0"/>
    <n v="4875"/>
    <x v="1"/>
  </r>
  <r>
    <n v="1"/>
    <x v="2"/>
    <x v="2"/>
    <s v="R2/1714"/>
    <s v="R2"/>
    <s v="NOTEB.LENOVO THINKPAD 230"/>
    <s v="07.13"/>
    <s v="KOM"/>
    <n v="1"/>
    <x v="1411"/>
    <n v="8794.85"/>
    <n v="1525.97"/>
    <n v="4128.3280000000004"/>
    <x v="1"/>
  </r>
  <r>
    <n v="1"/>
    <x v="2"/>
    <x v="2"/>
    <s v="R-2/1715"/>
    <s v="R2"/>
    <s v="iPAD APPLE CELLULAR 64GB"/>
    <s v="07.13"/>
    <s v="KOM"/>
    <n v="1"/>
    <x v="1412"/>
    <n v="6427.6"/>
    <n v="1097.4000000000001"/>
    <n v="3010"/>
    <x v="1"/>
  </r>
  <r>
    <n v="1"/>
    <x v="2"/>
    <x v="2"/>
    <s v="R-2/1747"/>
    <s v="R2"/>
    <s v="NOTEBOOK PROBOOK 650G1"/>
    <n v="10.14"/>
    <s v="KOM"/>
    <n v="1"/>
    <x v="1413"/>
    <n v="3837.14"/>
    <n v="3246.81"/>
    <n v="3246.81"/>
    <x v="0"/>
  </r>
  <r>
    <n v="1"/>
    <x v="2"/>
    <x v="2"/>
    <s v="R-2/1749"/>
    <s v="R2"/>
    <s v="MONITOR 24&quot; DELL U2412M"/>
    <n v="10.14"/>
    <s v="KOM"/>
    <n v="1"/>
    <x v="1414"/>
    <n v="1061.06"/>
    <n v="897.81"/>
    <n v="897.81"/>
    <x v="0"/>
  </r>
  <r>
    <n v="1"/>
    <x v="2"/>
    <x v="2"/>
    <s v="R-3/0678"/>
    <s v="CIP"/>
    <s v="SERVER"/>
    <n v="12.03"/>
    <s v="KOM"/>
    <n v="1"/>
    <x v="1415"/>
    <n v="12009.1"/>
    <n v="0"/>
    <n v="4803.6400000000003"/>
    <x v="1"/>
  </r>
  <r>
    <n v="1"/>
    <x v="2"/>
    <x v="2"/>
    <s v="R-3/0844"/>
    <s v="R3"/>
    <s v="SCANER CANOSCAN 5200F"/>
    <s v="03.05"/>
    <s v="KOM"/>
    <n v="1"/>
    <x v="1416"/>
    <n v="1106.44"/>
    <n v="0"/>
    <n v="442.57600000000002"/>
    <x v="1"/>
  </r>
  <r>
    <n v="1"/>
    <x v="2"/>
    <x v="2"/>
    <s v="R-3/0845"/>
    <s v="R3"/>
    <s v="PISAČ LASERJET 1015"/>
    <s v="03.05"/>
    <s v="KOM"/>
    <n v="1"/>
    <x v="1417"/>
    <n v="1919.06"/>
    <n v="0"/>
    <n v="767.62400000000002"/>
    <x v="1"/>
  </r>
  <r>
    <n v="1"/>
    <x v="2"/>
    <x v="2"/>
    <s v="R-3/0885"/>
    <s v="R3"/>
    <s v="SCANER LiDE 25"/>
    <s v="02.06"/>
    <s v="KOM"/>
    <n v="1"/>
    <x v="1418"/>
    <n v="378.2"/>
    <n v="0"/>
    <n v="151.28"/>
    <x v="1"/>
  </r>
  <r>
    <n v="1"/>
    <x v="2"/>
    <x v="2"/>
    <s v="R-3/0889"/>
    <s v="R3"/>
    <s v="NOTEBOOK HP COMPAQ 6320"/>
    <s v="06.06"/>
    <s v="KOM"/>
    <n v="1"/>
    <x v="1419"/>
    <n v="11991.38"/>
    <n v="0"/>
    <n v="4796.5519999999997"/>
    <x v="1"/>
  </r>
  <r>
    <n v="1"/>
    <x v="2"/>
    <x v="2"/>
    <s v="R-3/0911"/>
    <s v="R3"/>
    <s v="RAČ.INTEL D946GZIS"/>
    <s v="09.06"/>
    <s v="KOM"/>
    <n v="1"/>
    <x v="1420"/>
    <n v="6776.07"/>
    <n v="0"/>
    <n v="2710.4279999999999"/>
    <x v="1"/>
  </r>
  <r>
    <n v="1"/>
    <x v="2"/>
    <x v="2"/>
    <s v="R-3/0981"/>
    <s v="R3"/>
    <s v="MONITOR SAMSUNG 19&quot; SM940"/>
    <n v="10.07"/>
    <s v="KOM"/>
    <n v="1"/>
    <x v="1421"/>
    <n v="1783.15"/>
    <n v="0"/>
    <n v="713.2600000000001"/>
    <x v="1"/>
  </r>
  <r>
    <n v="1"/>
    <x v="2"/>
    <x v="2"/>
    <s v="R-3/0996"/>
    <s v="R3"/>
    <s v="RAČ.INTEL GMA 3100"/>
    <n v="10.08"/>
    <s v="KOM"/>
    <n v="1"/>
    <x v="1422"/>
    <n v="6026.8"/>
    <n v="0"/>
    <n v="2410.7200000000003"/>
    <x v="1"/>
  </r>
  <r>
    <n v="1"/>
    <x v="2"/>
    <x v="2"/>
    <s v="R-3/0997"/>
    <s v="R3"/>
    <s v="PISAČ SAMSUNG CLP-610ND"/>
    <n v="10.08"/>
    <s v="KOM"/>
    <n v="1"/>
    <x v="1423"/>
    <n v="2745"/>
    <n v="0"/>
    <n v="1098"/>
    <x v="1"/>
  </r>
  <r>
    <n v="1"/>
    <x v="2"/>
    <x v="2"/>
    <s v="R-3/1027"/>
    <s v="R3"/>
    <s v="MONITOR PHILIPS 22&quot;"/>
    <s v="07.09"/>
    <s v="KOM"/>
    <n v="1"/>
    <x v="1405"/>
    <n v="1586"/>
    <n v="0"/>
    <n v="634.40000000000009"/>
    <x v="1"/>
  </r>
  <r>
    <n v="1"/>
    <x v="2"/>
    <x v="2"/>
    <s v="R-3/1103"/>
    <s v="R3"/>
    <s v="HP NOTEBOOK 8100"/>
    <n v="10.1"/>
    <s v="KOM"/>
    <n v="1"/>
    <x v="1424"/>
    <n v="7782.79"/>
    <n v="0"/>
    <n v="3113.116"/>
    <x v="1"/>
  </r>
  <r>
    <n v="1"/>
    <x v="2"/>
    <x v="2"/>
    <s v="R-3/1107"/>
    <s v="R3"/>
    <s v="PISAČ LEXMARK C540N"/>
    <s v="05.11"/>
    <s v="KOM"/>
    <n v="1"/>
    <x v="1425"/>
    <n v="1216.22"/>
    <n v="0"/>
    <n v="486.48800000000006"/>
    <x v="1"/>
  </r>
  <r>
    <n v="1"/>
    <x v="2"/>
    <x v="2"/>
    <s v="R-3/1108"/>
    <s v="R3"/>
    <s v="SERVER DELLT PET110"/>
    <s v="06.11"/>
    <s v="KOM"/>
    <n v="1"/>
    <x v="1426"/>
    <n v="6374.89"/>
    <n v="0"/>
    <n v="2549.9560000000001"/>
    <x v="1"/>
  </r>
  <r>
    <n v="1"/>
    <x v="2"/>
    <x v="2"/>
    <s v="R-3/1109"/>
    <s v="R3"/>
    <s v="NOTEBOOK HP EliteBook8740"/>
    <s v="09.11"/>
    <s v="KOM"/>
    <n v="1"/>
    <x v="1427"/>
    <n v="11375.5"/>
    <n v="0"/>
    <n v="4550.2"/>
    <x v="1"/>
  </r>
  <r>
    <n v="1"/>
    <x v="2"/>
    <x v="2"/>
    <s v="R-3/1110"/>
    <s v="R3"/>
    <s v="PISAČ LEXMARK C540N"/>
    <s v="09.11"/>
    <s v="KOM"/>
    <n v="1"/>
    <x v="1425"/>
    <n v="1216.22"/>
    <n v="0"/>
    <n v="486.48800000000006"/>
    <x v="1"/>
  </r>
  <r>
    <n v="1"/>
    <x v="2"/>
    <x v="2"/>
    <s v="R-3/1114"/>
    <s v="R3"/>
    <s v="MONITOR 24&quot; DELL P2412H"/>
    <s v="03.12"/>
    <s v="KOM"/>
    <n v="1"/>
    <x v="1428"/>
    <n v="1643.75"/>
    <n v="0"/>
    <n v="657.5"/>
    <x v="1"/>
  </r>
  <r>
    <n v="1"/>
    <x v="2"/>
    <x v="2"/>
    <s v="R-3/1208"/>
    <s v="R3"/>
    <s v="NOTEBOOK PROBOOK 650 G1"/>
    <s v="08.14"/>
    <s v="KOM"/>
    <n v="1"/>
    <x v="1429"/>
    <n v="4295.53"/>
    <n v="3068.22"/>
    <n v="3068.22"/>
    <x v="0"/>
  </r>
  <r>
    <n v="1"/>
    <x v="2"/>
    <x v="2"/>
    <s v="R-3/1209"/>
    <s v="R3"/>
    <s v="RAČ.PROONE 600 G1"/>
    <s v="08.14"/>
    <s v="KOM"/>
    <n v="1"/>
    <x v="1430"/>
    <n v="4756.3599999999997"/>
    <n v="3397.39"/>
    <n v="3397.39"/>
    <x v="0"/>
  </r>
  <r>
    <n v="1"/>
    <x v="2"/>
    <x v="2"/>
    <s v="R-3/1211"/>
    <s v="R3"/>
    <s v="NOTEBOOK PROBOOK 650 G1"/>
    <s v="08.14"/>
    <s v="KOM"/>
    <n v="1"/>
    <x v="1431"/>
    <n v="4454.78"/>
    <n v="3181.97"/>
    <n v="3181.97"/>
    <x v="0"/>
  </r>
  <r>
    <n v="1"/>
    <x v="2"/>
    <x v="2"/>
    <s v="R-3/1266"/>
    <s v="R3"/>
    <s v="NOTEBOOK HP 650 G1"/>
    <n v="12.15"/>
    <s v="KOM"/>
    <n v="1"/>
    <x v="1379"/>
    <n v="1736.38"/>
    <n v="5209.12"/>
    <n v="5209.12"/>
    <x v="0"/>
  </r>
  <r>
    <n v="1"/>
    <x v="2"/>
    <x v="2"/>
    <s v="R-3/1267"/>
    <s v="R3"/>
    <s v="MONITOR HP 24&quot;"/>
    <n v="12.15"/>
    <s v="KOM"/>
    <n v="1"/>
    <x v="1432"/>
    <n v="660.12"/>
    <n v="1980.37"/>
    <n v="1980.37"/>
    <x v="0"/>
  </r>
  <r>
    <n v="1"/>
    <x v="2"/>
    <x v="2"/>
    <s v="R-5/0281"/>
    <s v="R5"/>
    <s v="RAČUNALO MB INTEL DP35DPM"/>
    <s v="07.08"/>
    <s v="KOM"/>
    <n v="1"/>
    <x v="1433"/>
    <n v="5415.16"/>
    <n v="0"/>
    <n v="2166.0639999999999"/>
    <x v="1"/>
  </r>
  <r>
    <n v="1"/>
    <x v="2"/>
    <x v="2"/>
    <s v="R-5/0303"/>
    <s v="R5"/>
    <s v="PROJEKTOR OPTOMA EX762"/>
    <s v="05.10"/>
    <s v="KOM"/>
    <n v="1"/>
    <x v="1434"/>
    <n v="12072.5"/>
    <n v="0"/>
    <n v="4829"/>
    <x v="1"/>
  </r>
  <r>
    <n v="1"/>
    <x v="2"/>
    <x v="2"/>
    <s v="R-6/0176"/>
    <s v="R6"/>
    <s v="MONITOR 23&quot; DELL U2312HM"/>
    <n v="10.130000000000001"/>
    <s v="KOM"/>
    <n v="1"/>
    <x v="1435"/>
    <n v="1172.6500000000001"/>
    <n v="308.60000000000002"/>
    <n v="592.5"/>
    <x v="1"/>
  </r>
  <r>
    <n v="1"/>
    <x v="2"/>
    <x v="2"/>
    <s v="R60180"/>
    <s v="R6"/>
    <s v="NOTEBOOK 650 G1"/>
    <n v="11.14"/>
    <s v="KOM"/>
    <n v="1"/>
    <x v="1429"/>
    <n v="3835.29"/>
    <n v="3528.46"/>
    <n v="3528.46"/>
    <x v="0"/>
  </r>
  <r>
    <n v="1"/>
    <x v="2"/>
    <x v="2"/>
    <s v="05/0793"/>
    <s v="05"/>
    <s v="PLOTER-DESING JET 800HP"/>
    <s v="03.02"/>
    <s v="KOM"/>
    <n v="1"/>
    <x v="1436"/>
    <n v="56210.28"/>
    <n v="0"/>
    <n v="22484.112000000001"/>
    <x v="1"/>
  </r>
  <r>
    <n v="1"/>
    <x v="2"/>
    <x v="2"/>
    <s v="05/0849"/>
    <s v="05"/>
    <s v="NOŽ ZA HP-PLOTER"/>
    <s v="06.02"/>
    <s v="KOM"/>
    <n v="1"/>
    <x v="1437"/>
    <n v="7808"/>
    <n v="0"/>
    <n v="3123.2000000000003"/>
    <x v="1"/>
  </r>
  <r>
    <n v="1"/>
    <x v="2"/>
    <x v="2"/>
    <s v="05/0865"/>
    <s v="05"/>
    <s v="PISAČ MREŽNI LASERSKI A4"/>
    <s v="08.02"/>
    <s v="KOM"/>
    <n v="1"/>
    <x v="1438"/>
    <n v="5586.38"/>
    <n v="0"/>
    <n v="2234.5520000000001"/>
    <x v="1"/>
  </r>
  <r>
    <n v="1"/>
    <x v="2"/>
    <x v="2"/>
    <s v="05/0867"/>
    <s v="CIP"/>
    <s v="MONITOR SAMSUNG 17&quot;(SERVE"/>
    <s v="03.03"/>
    <s v="KOM"/>
    <n v="1"/>
    <x v="1439"/>
    <n v="1564.38"/>
    <n v="0"/>
    <n v="625.75200000000007"/>
    <x v="1"/>
  </r>
  <r>
    <n v="1"/>
    <x v="2"/>
    <x v="2"/>
    <s v="05/0897"/>
    <s v="CIP"/>
    <s v="RAČUNALO PENTIUM 4(SERVE"/>
    <s v="09.03"/>
    <s v="KOM"/>
    <n v="1"/>
    <x v="1440"/>
    <n v="12168.46"/>
    <n v="0"/>
    <n v="4867.384"/>
    <x v="1"/>
  </r>
  <r>
    <n v="1"/>
    <x v="2"/>
    <x v="2"/>
    <s v="05/0898"/>
    <s v="05"/>
    <s v="RAČUNALO (MZ)"/>
    <s v="03.03"/>
    <s v="KOM"/>
    <n v="1"/>
    <x v="1441"/>
    <n v="5955"/>
    <n v="0"/>
    <n v="2382"/>
    <x v="1"/>
  </r>
  <r>
    <n v="1"/>
    <x v="2"/>
    <x v="2"/>
    <s v="05/0899"/>
    <s v="05"/>
    <s v="MONITOR 17&quot; (MZ)"/>
    <s v="03.03"/>
    <s v="KOM"/>
    <n v="1"/>
    <x v="1442"/>
    <n v="3500"/>
    <n v="0"/>
    <n v="1400"/>
    <x v="1"/>
  </r>
  <r>
    <n v="1"/>
    <x v="2"/>
    <x v="2"/>
    <s v="05/0900"/>
    <s v="05"/>
    <s v="RAČUNALO (MZ)"/>
    <s v="03.03"/>
    <s v="KOM"/>
    <n v="1"/>
    <x v="1443"/>
    <n v="6308.8"/>
    <n v="0"/>
    <n v="2523.5200000000004"/>
    <x v="1"/>
  </r>
  <r>
    <n v="1"/>
    <x v="2"/>
    <x v="2"/>
    <s v="05/0901"/>
    <s v="05"/>
    <s v="MONITOR 17&quot; (MZ)"/>
    <s v="03.03"/>
    <s v="KOM"/>
    <n v="1"/>
    <x v="1442"/>
    <n v="3500"/>
    <n v="0"/>
    <n v="1400"/>
    <x v="1"/>
  </r>
  <r>
    <n v="1"/>
    <x v="2"/>
    <x v="2"/>
    <s v="05/0902"/>
    <s v="05"/>
    <s v="RAČUNALO (MZ)"/>
    <s v="03.03"/>
    <s v="KOM"/>
    <n v="1"/>
    <x v="1443"/>
    <n v="6308.8"/>
    <n v="0"/>
    <n v="2523.5200000000004"/>
    <x v="1"/>
  </r>
  <r>
    <n v="1"/>
    <x v="2"/>
    <x v="2"/>
    <s v="05/0903"/>
    <s v="05"/>
    <s v="MONITOR 17&quot; (MZ)"/>
    <s v="03.03"/>
    <s v="KOM"/>
    <n v="1"/>
    <x v="1442"/>
    <n v="3500"/>
    <n v="0"/>
    <n v="1400"/>
    <x v="1"/>
  </r>
  <r>
    <n v="1"/>
    <x v="2"/>
    <x v="2"/>
    <s v="05/0904"/>
    <s v="05"/>
    <s v="RAČUNALO (MZ)"/>
    <s v="03.03"/>
    <s v="KOM"/>
    <n v="1"/>
    <x v="1443"/>
    <n v="6308.8"/>
    <n v="0"/>
    <n v="2523.5200000000004"/>
    <x v="1"/>
  </r>
  <r>
    <n v="1"/>
    <x v="2"/>
    <x v="2"/>
    <s v="05/0905"/>
    <s v="05"/>
    <s v="MONITOR 17&quot; (MZ)"/>
    <s v="03.03"/>
    <s v="KOM"/>
    <n v="1"/>
    <x v="1442"/>
    <n v="3500"/>
    <n v="0"/>
    <n v="1400"/>
    <x v="1"/>
  </r>
  <r>
    <n v="1"/>
    <x v="2"/>
    <x v="2"/>
    <s v="05/0906"/>
    <s v="05"/>
    <s v="RAČUNALO (MZ)"/>
    <s v="03.03"/>
    <s v="KOM"/>
    <n v="1"/>
    <x v="1441"/>
    <n v="5955"/>
    <n v="0"/>
    <n v="2382"/>
    <x v="1"/>
  </r>
  <r>
    <n v="1"/>
    <x v="2"/>
    <x v="2"/>
    <s v="05/0907"/>
    <s v="05"/>
    <s v="MONITOR 17&quot; (MZ)"/>
    <s v="03.03"/>
    <s v="KOM"/>
    <n v="1"/>
    <x v="1442"/>
    <n v="3500"/>
    <n v="0"/>
    <n v="1400"/>
    <x v="1"/>
  </r>
  <r>
    <n v="1"/>
    <x v="2"/>
    <x v="2"/>
    <s v="05/0908"/>
    <s v="05"/>
    <s v="RAČUNALO (MZ)"/>
    <s v="03.03"/>
    <s v="KOM"/>
    <n v="1"/>
    <x v="1443"/>
    <n v="6308.8"/>
    <n v="0"/>
    <n v="2523.5200000000004"/>
    <x v="1"/>
  </r>
  <r>
    <n v="1"/>
    <x v="2"/>
    <x v="2"/>
    <s v="05/0909"/>
    <s v="05"/>
    <s v="MONITOR 17&quot; (MZ)"/>
    <s v="03.03"/>
    <s v="KOM"/>
    <n v="1"/>
    <x v="1442"/>
    <n v="3500"/>
    <n v="0"/>
    <n v="1400"/>
    <x v="1"/>
  </r>
  <r>
    <n v="1"/>
    <x v="2"/>
    <x v="2"/>
    <s v="05/0910"/>
    <s v="RC"/>
    <s v="RAČUNALO (MZ)"/>
    <s v="03.03"/>
    <s v="KOM"/>
    <n v="1"/>
    <x v="1443"/>
    <n v="6308.8"/>
    <n v="0"/>
    <n v="2523.5200000000004"/>
    <x v="1"/>
  </r>
  <r>
    <n v="1"/>
    <x v="2"/>
    <x v="2"/>
    <s v="05/0911"/>
    <s v="05"/>
    <s v="MONITOR 17&quot; (MZ)"/>
    <s v="03.03"/>
    <s v="KOM"/>
    <n v="1"/>
    <x v="1442"/>
    <n v="3500"/>
    <n v="0"/>
    <n v="1400"/>
    <x v="1"/>
  </r>
  <r>
    <n v="1"/>
    <x v="2"/>
    <x v="2"/>
    <s v="05/0912"/>
    <s v="05"/>
    <s v="RAČUNALO (MZ)"/>
    <s v="03.03"/>
    <s v="KOM"/>
    <n v="1"/>
    <x v="1443"/>
    <n v="6308.8"/>
    <n v="0"/>
    <n v="2523.5200000000004"/>
    <x v="1"/>
  </r>
  <r>
    <n v="1"/>
    <x v="2"/>
    <x v="2"/>
    <s v="05/0913"/>
    <s v="G9"/>
    <s v="MONITOR 17&quot; (MZ)"/>
    <s v="03.03"/>
    <s v="KOM"/>
    <n v="1"/>
    <x v="1442"/>
    <n v="3500"/>
    <n v="0"/>
    <n v="1400"/>
    <x v="1"/>
  </r>
  <r>
    <n v="1"/>
    <x v="2"/>
    <x v="2"/>
    <s v="05/0914"/>
    <s v="05"/>
    <s v="RAČUNALO (MZ)"/>
    <s v="03.03"/>
    <s v="KOM"/>
    <n v="1"/>
    <x v="1443"/>
    <n v="6308.8"/>
    <n v="0"/>
    <n v="2523.5200000000004"/>
    <x v="1"/>
  </r>
  <r>
    <n v="1"/>
    <x v="2"/>
    <x v="2"/>
    <s v="05/0915"/>
    <s v="05"/>
    <s v="MONITOR 17&quot; (MZ)"/>
    <s v="03.03"/>
    <s v="KOM"/>
    <n v="1"/>
    <x v="1442"/>
    <n v="3500"/>
    <n v="0"/>
    <n v="1400"/>
    <x v="1"/>
  </r>
  <r>
    <n v="1"/>
    <x v="2"/>
    <x v="2"/>
    <s v="05/0916"/>
    <s v="05"/>
    <s v="RAČUNALO (MZ)"/>
    <s v="03.03"/>
    <s v="KOM"/>
    <n v="1"/>
    <x v="1443"/>
    <n v="6308.8"/>
    <n v="0"/>
    <n v="2523.5200000000004"/>
    <x v="1"/>
  </r>
  <r>
    <n v="1"/>
    <x v="2"/>
    <x v="2"/>
    <s v="05/0917"/>
    <s v="05"/>
    <s v="MONITOR 17&quot; (MZ)"/>
    <s v="03.03"/>
    <s v="KOM"/>
    <n v="1"/>
    <x v="1442"/>
    <n v="3500"/>
    <n v="0"/>
    <n v="1400"/>
    <x v="1"/>
  </r>
  <r>
    <n v="1"/>
    <x v="2"/>
    <x v="2"/>
    <s v="05/0918"/>
    <s v="05"/>
    <s v="RAČUNALO (MZ)"/>
    <s v="03.03"/>
    <s v="KOM"/>
    <n v="1"/>
    <x v="1443"/>
    <n v="6308.8"/>
    <n v="0"/>
    <n v="2523.5200000000004"/>
    <x v="1"/>
  </r>
  <r>
    <n v="1"/>
    <x v="2"/>
    <x v="2"/>
    <s v="05/0919"/>
    <s v="05"/>
    <s v="MONITOR 17&quot; (MZ)"/>
    <s v="03.03"/>
    <s v="KOM"/>
    <n v="1"/>
    <x v="1442"/>
    <n v="3500"/>
    <n v="0"/>
    <n v="1400"/>
    <x v="1"/>
  </r>
  <r>
    <n v="1"/>
    <x v="2"/>
    <x v="2"/>
    <s v="05/0920"/>
    <s v="05"/>
    <s v="RAČUNALO (MZ)"/>
    <s v="03.03"/>
    <s v="KOM"/>
    <n v="1"/>
    <x v="1443"/>
    <n v="6308.8"/>
    <n v="0"/>
    <n v="2523.5200000000004"/>
    <x v="1"/>
  </r>
  <r>
    <n v="1"/>
    <x v="2"/>
    <x v="2"/>
    <s v="05/0922"/>
    <s v="05"/>
    <s v="RAČUNALO (MZ)"/>
    <s v="03.03"/>
    <s v="KOM"/>
    <n v="1"/>
    <x v="1443"/>
    <n v="6308.8"/>
    <n v="0"/>
    <n v="2523.5200000000004"/>
    <x v="1"/>
  </r>
  <r>
    <n v="1"/>
    <x v="2"/>
    <x v="2"/>
    <s v="05/0923"/>
    <s v="05"/>
    <s v="MONITOR 17&quot; (MZ)"/>
    <s v="03.03"/>
    <s v="KOM"/>
    <n v="1"/>
    <x v="1442"/>
    <n v="3500"/>
    <n v="0"/>
    <n v="1400"/>
    <x v="1"/>
  </r>
  <r>
    <n v="1"/>
    <x v="2"/>
    <x v="2"/>
    <s v="05/0924"/>
    <s v="05"/>
    <s v="RAČUNALO (MZ)"/>
    <s v="03.03"/>
    <s v="KOM"/>
    <n v="1"/>
    <x v="1443"/>
    <n v="6308.8"/>
    <n v="0"/>
    <n v="2523.5200000000004"/>
    <x v="1"/>
  </r>
  <r>
    <n v="1"/>
    <x v="2"/>
    <x v="2"/>
    <s v="05/0925"/>
    <s v="05"/>
    <s v="MONITOR 17&quot; (MZ)"/>
    <s v="03.03"/>
    <s v="KOM"/>
    <n v="1"/>
    <x v="1442"/>
    <n v="3500"/>
    <n v="0"/>
    <n v="1400"/>
    <x v="1"/>
  </r>
  <r>
    <n v="1"/>
    <x v="2"/>
    <x v="2"/>
    <s v="05/0926"/>
    <s v="05"/>
    <s v="RAČUNALO (MZ)"/>
    <s v="03.03"/>
    <s v="KOM"/>
    <n v="1"/>
    <x v="1441"/>
    <n v="5955"/>
    <n v="0"/>
    <n v="2382"/>
    <x v="1"/>
  </r>
  <r>
    <n v="1"/>
    <x v="2"/>
    <x v="2"/>
    <s v="05/0927"/>
    <s v="05"/>
    <s v="MONITOR 17&quot; (MZ)"/>
    <s v="03.03"/>
    <s v="KOM"/>
    <n v="1"/>
    <x v="1442"/>
    <n v="3500"/>
    <n v="0"/>
    <n v="1400"/>
    <x v="1"/>
  </r>
  <r>
    <n v="1"/>
    <x v="2"/>
    <x v="2"/>
    <s v="05/0928"/>
    <s v="05"/>
    <s v="RAČUNALO (MZ)"/>
    <s v="03.03"/>
    <s v="KOM"/>
    <n v="1"/>
    <x v="1443"/>
    <n v="6308.8"/>
    <n v="0"/>
    <n v="2523.5200000000004"/>
    <x v="1"/>
  </r>
  <r>
    <n v="1"/>
    <x v="2"/>
    <x v="2"/>
    <s v="05/0929"/>
    <s v="05"/>
    <s v="MONITOR 17&quot; (MZ)"/>
    <s v="03.03"/>
    <s v="KOM"/>
    <n v="1"/>
    <x v="1442"/>
    <n v="3500"/>
    <n v="0"/>
    <n v="1400"/>
    <x v="1"/>
  </r>
  <r>
    <n v="1"/>
    <x v="2"/>
    <x v="2"/>
    <s v="05/0930"/>
    <s v="05"/>
    <s v="RAČUNALO (MZ)"/>
    <s v="03.03"/>
    <s v="KOM"/>
    <n v="1"/>
    <x v="1443"/>
    <n v="6308.8"/>
    <n v="0"/>
    <n v="2523.5200000000004"/>
    <x v="1"/>
  </r>
  <r>
    <n v="1"/>
    <x v="2"/>
    <x v="2"/>
    <s v="05/0931"/>
    <s v="05"/>
    <s v="MONITOR 17&quot; (MZ)"/>
    <s v="03.03"/>
    <s v="KOM"/>
    <n v="1"/>
    <x v="1442"/>
    <n v="3500"/>
    <n v="0"/>
    <n v="1400"/>
    <x v="1"/>
  </r>
  <r>
    <n v="1"/>
    <x v="2"/>
    <x v="2"/>
    <s v="05/0961"/>
    <s v="05"/>
    <s v="PROJEKTOR LCD"/>
    <n v="11.03"/>
    <s v="KOM"/>
    <n v="1"/>
    <x v="1444"/>
    <n v="28421.61"/>
    <n v="0"/>
    <n v="11368.644"/>
    <x v="1"/>
  </r>
  <r>
    <n v="1"/>
    <x v="2"/>
    <x v="2"/>
    <s v="05/0962"/>
    <s v="RC"/>
    <s v="PROJEKTOR LCD EPSON 730"/>
    <s v="09.03"/>
    <s v="KOM"/>
    <n v="1"/>
    <x v="1445"/>
    <n v="16648.12"/>
    <n v="0"/>
    <n v="6659.2479999999996"/>
    <x v="1"/>
  </r>
  <r>
    <n v="1"/>
    <x v="2"/>
    <x v="2"/>
    <s v="05/0989"/>
    <s v="05"/>
    <s v="PISAČ A3 COLOR+ladica5500"/>
    <s v="01.04"/>
    <s v="KOM"/>
    <n v="1"/>
    <x v="1446"/>
    <n v="44312.84"/>
    <n v="0"/>
    <n v="17725.135999999999"/>
    <x v="1"/>
  </r>
  <r>
    <n v="1"/>
    <x v="2"/>
    <x v="2"/>
    <s v="05/1036"/>
    <s v="05"/>
    <s v="PISAČ MREŽNI SAMSUNG ML"/>
    <s v="08.04"/>
    <s v="KOM"/>
    <n v="1"/>
    <x v="1447"/>
    <n v="2310"/>
    <n v="0"/>
    <n v="924"/>
    <x v="1"/>
  </r>
  <r>
    <n v="1"/>
    <x v="2"/>
    <x v="2"/>
    <s v="05/1068"/>
    <s v="05"/>
    <s v="RAČUNALO PENTIUM 4 530"/>
    <s v="04.05"/>
    <s v="KOM"/>
    <n v="1"/>
    <x v="1448"/>
    <n v="5423.74"/>
    <n v="0"/>
    <n v="2169.4960000000001"/>
    <x v="1"/>
  </r>
  <r>
    <n v="1"/>
    <x v="2"/>
    <x v="2"/>
    <s v="05/1069"/>
    <s v="05"/>
    <s v="MONITOR LCD PHILIPS 17&quot;"/>
    <s v="04.05"/>
    <s v="KOM"/>
    <n v="1"/>
    <x v="1449"/>
    <n v="2525.4"/>
    <n v="0"/>
    <n v="1010.1600000000001"/>
    <x v="1"/>
  </r>
  <r>
    <n v="1"/>
    <x v="2"/>
    <x v="2"/>
    <s v="05/1070"/>
    <s v="05"/>
    <s v="PROJEKTOR TOSHIBA TDP T90"/>
    <s v="04.05"/>
    <s v="KOM"/>
    <n v="1"/>
    <x v="1450"/>
    <n v="17821.150000000001"/>
    <n v="0"/>
    <n v="7128.4600000000009"/>
    <x v="1"/>
  </r>
  <r>
    <n v="1"/>
    <x v="2"/>
    <x v="2"/>
    <s v="05/1072"/>
    <s v="05"/>
    <s v="ORMARIĆ KOMPJUTERSKI"/>
    <s v="04.05"/>
    <s v="KOM"/>
    <n v="1"/>
    <x v="1451"/>
    <n v="2940.2"/>
    <n v="0"/>
    <n v="1176.08"/>
    <x v="1"/>
  </r>
  <r>
    <n v="1"/>
    <x v="2"/>
    <x v="2"/>
    <s v="05/1079"/>
    <s v="CIP"/>
    <s v="DISK PRIJEN.ZA BACKUP"/>
    <s v="01.05"/>
    <s v="KOM"/>
    <n v="1"/>
    <x v="1452"/>
    <n v="934.76"/>
    <n v="0"/>
    <n v="373.904"/>
    <x v="1"/>
  </r>
  <r>
    <n v="1"/>
    <x v="2"/>
    <x v="2"/>
    <s v="05/1084"/>
    <s v="CIP"/>
    <s v="PORTREPLIKATOR HP*PA286A"/>
    <s v="09.05"/>
    <s v="KOM"/>
    <n v="1"/>
    <x v="1453"/>
    <n v="1156.56"/>
    <n v="0"/>
    <n v="462.62400000000002"/>
    <x v="1"/>
  </r>
  <r>
    <n v="1"/>
    <x v="2"/>
    <x v="2"/>
    <s v="05/1087"/>
    <s v="CIP"/>
    <s v="STALAK ZA PORTREPLIKATOR"/>
    <s v="09.05"/>
    <s v="KOM"/>
    <n v="1"/>
    <x v="1454"/>
    <n v="689.3"/>
    <n v="0"/>
    <n v="275.71999999999997"/>
    <x v="1"/>
  </r>
  <r>
    <n v="1"/>
    <x v="2"/>
    <x v="2"/>
    <s v="05/1090"/>
    <s v="CIP"/>
    <s v="STALAK ZA PORTREPLIKATOR"/>
    <s v="09.05"/>
    <s v="KOM"/>
    <n v="1"/>
    <x v="1454"/>
    <n v="689.3"/>
    <n v="0"/>
    <n v="275.71999999999997"/>
    <x v="1"/>
  </r>
  <r>
    <n v="1"/>
    <x v="2"/>
    <x v="2"/>
    <s v="05/1148"/>
    <s v="05"/>
    <s v="MONITOR LCD PHILIPS 17&quot;"/>
    <n v="12.05"/>
    <s v="KOM"/>
    <n v="1"/>
    <x v="1455"/>
    <n v="2342.4"/>
    <n v="0"/>
    <n v="936.96"/>
    <x v="1"/>
  </r>
  <r>
    <n v="1"/>
    <x v="2"/>
    <x v="2"/>
    <s v="05/1149"/>
    <s v="05"/>
    <s v="PROJEKTOR LCD LP820"/>
    <n v="12.05"/>
    <s v="KOM"/>
    <n v="1"/>
    <x v="1456"/>
    <n v="31749.279999999999"/>
    <n v="0"/>
    <n v="12699.712"/>
    <x v="1"/>
  </r>
  <r>
    <n v="1"/>
    <x v="2"/>
    <x v="2"/>
    <s v="05/1150"/>
    <s v="05"/>
    <s v="RAČUNALO MB INTEL D945"/>
    <s v="02.06"/>
    <s v="KOM"/>
    <n v="1"/>
    <x v="1457"/>
    <n v="7934.14"/>
    <n v="0"/>
    <n v="3173.6560000000004"/>
    <x v="1"/>
  </r>
  <r>
    <n v="1"/>
    <x v="2"/>
    <x v="2"/>
    <s v="05/1152"/>
    <s v="05"/>
    <s v="PISAČ HP DJ 9800D"/>
    <s v="02.06"/>
    <s v="KOM"/>
    <n v="1"/>
    <x v="1458"/>
    <n v="4440.8"/>
    <n v="0"/>
    <n v="1776.3200000000002"/>
    <x v="1"/>
  </r>
  <r>
    <n v="1"/>
    <x v="2"/>
    <x v="2"/>
    <s v="05/1159"/>
    <s v="05"/>
    <s v="RAČUNALO PENTIUM 4 640"/>
    <s v="03.06"/>
    <s v="KOM"/>
    <n v="1"/>
    <x v="1459"/>
    <n v="5722.97"/>
    <n v="0"/>
    <n v="2289.1880000000001"/>
    <x v="1"/>
  </r>
  <r>
    <n v="1"/>
    <x v="2"/>
    <x v="2"/>
    <s v="05/1160"/>
    <s v="05"/>
    <s v="RAČUNALO PENTIUM 4 640"/>
    <s v="03.06"/>
    <s v="KOM"/>
    <n v="1"/>
    <x v="1459"/>
    <n v="5722.97"/>
    <n v="0"/>
    <n v="2289.1880000000001"/>
    <x v="1"/>
  </r>
  <r>
    <n v="1"/>
    <x v="2"/>
    <x v="2"/>
    <s v="05/1161"/>
    <s v="05"/>
    <s v="RAČUNALO PENTIUM 4 640"/>
    <s v="03.06"/>
    <s v="KOM"/>
    <n v="1"/>
    <x v="1459"/>
    <n v="5722.97"/>
    <n v="0"/>
    <n v="2289.1880000000001"/>
    <x v="1"/>
  </r>
  <r>
    <n v="1"/>
    <x v="2"/>
    <x v="2"/>
    <s v="05/1162"/>
    <s v="05"/>
    <s v="MONITOR SAMSUNG 17&quot;"/>
    <s v="03.06"/>
    <s v="KOM"/>
    <n v="1"/>
    <x v="1460"/>
    <n v="2000"/>
    <n v="0"/>
    <n v="800"/>
    <x v="1"/>
  </r>
  <r>
    <n v="1"/>
    <x v="2"/>
    <x v="2"/>
    <s v="05/1174"/>
    <s v="05"/>
    <s v="RAČ.KONČAR VLATKA/MZ"/>
    <s v="08.06"/>
    <s v="KOM"/>
    <n v="1"/>
    <x v="1461"/>
    <n v="6766.8"/>
    <n v="0"/>
    <n v="2706.7200000000003"/>
    <x v="1"/>
  </r>
  <r>
    <n v="1"/>
    <x v="2"/>
    <x v="2"/>
    <s v="05/1175"/>
    <s v="05"/>
    <s v="MONITOR LCD 17&quot;(KONČAR)MZ"/>
    <s v="08.06"/>
    <s v="KOM"/>
    <n v="1"/>
    <x v="1462"/>
    <n v="1700"/>
    <n v="0"/>
    <n v="680"/>
    <x v="1"/>
  </r>
  <r>
    <n v="1"/>
    <x v="2"/>
    <x v="2"/>
    <s v="05/1176"/>
    <s v="05"/>
    <s v="RAČ.KONČAR VLATKA/MZ"/>
    <s v="08.06"/>
    <s v="KOM"/>
    <n v="1"/>
    <x v="1461"/>
    <n v="6766.8"/>
    <n v="0"/>
    <n v="2706.7200000000003"/>
    <x v="1"/>
  </r>
  <r>
    <n v="1"/>
    <x v="2"/>
    <x v="2"/>
    <s v="05/1177"/>
    <s v="05"/>
    <s v="MONITOR LCD 17&quot;(KONČAR)MZ"/>
    <s v="08.06"/>
    <s v="KOM"/>
    <n v="1"/>
    <x v="1462"/>
    <n v="1700"/>
    <n v="0"/>
    <n v="680"/>
    <x v="1"/>
  </r>
  <r>
    <n v="1"/>
    <x v="2"/>
    <x v="2"/>
    <s v="05/1178"/>
    <s v="05"/>
    <s v="RAČ.KONČAR VLATKA/MZ"/>
    <s v="08.06"/>
    <s v="KOM"/>
    <n v="1"/>
    <x v="1461"/>
    <n v="6766.8"/>
    <n v="0"/>
    <n v="2706.7200000000003"/>
    <x v="1"/>
  </r>
  <r>
    <n v="1"/>
    <x v="2"/>
    <x v="2"/>
    <s v="05/1179"/>
    <s v="05"/>
    <s v="MONITOR LCD 17&quot;(KONČAR)MZ"/>
    <s v="08.06"/>
    <s v="KOM"/>
    <n v="1"/>
    <x v="1462"/>
    <n v="1700"/>
    <n v="0"/>
    <n v="680"/>
    <x v="1"/>
  </r>
  <r>
    <n v="1"/>
    <x v="2"/>
    <x v="2"/>
    <s v="05/1180"/>
    <s v="05"/>
    <s v="RAČ.KONČAR VLATKA/MZ"/>
    <s v="08.06"/>
    <s v="KOM"/>
    <n v="1"/>
    <x v="1461"/>
    <n v="6766.8"/>
    <n v="0"/>
    <n v="2706.7200000000003"/>
    <x v="1"/>
  </r>
  <r>
    <n v="1"/>
    <x v="2"/>
    <x v="2"/>
    <s v="05/1181"/>
    <s v="05"/>
    <s v="MONITOR LCD 17&quot;(KONČAR)MZ"/>
    <s v="08.06"/>
    <s v="KOM"/>
    <n v="1"/>
    <x v="1462"/>
    <n v="1700"/>
    <n v="0"/>
    <n v="680"/>
    <x v="1"/>
  </r>
  <r>
    <n v="1"/>
    <x v="2"/>
    <x v="2"/>
    <s v="05/1182"/>
    <s v="05"/>
    <s v="RAČ.KONČAR VLATKA/MZ"/>
    <s v="08.06"/>
    <s v="KOM"/>
    <n v="1"/>
    <x v="1461"/>
    <n v="6766.8"/>
    <n v="0"/>
    <n v="2706.7200000000003"/>
    <x v="1"/>
  </r>
  <r>
    <n v="1"/>
    <x v="2"/>
    <x v="2"/>
    <s v="05/1183"/>
    <s v="05"/>
    <s v="MONITOR LCD 17&quot;(KONČAR)MZ"/>
    <s v="08.06"/>
    <s v="KOM"/>
    <n v="1"/>
    <x v="1462"/>
    <n v="1700"/>
    <n v="0"/>
    <n v="680"/>
    <x v="1"/>
  </r>
  <r>
    <n v="1"/>
    <x v="2"/>
    <x v="2"/>
    <s v="05/1184"/>
    <s v="05"/>
    <s v="RAČ.KONČAR VLATKA/MZ"/>
    <s v="08.06"/>
    <s v="KOM"/>
    <n v="1"/>
    <x v="1461"/>
    <n v="6766.8"/>
    <n v="0"/>
    <n v="2706.7200000000003"/>
    <x v="1"/>
  </r>
  <r>
    <n v="1"/>
    <x v="2"/>
    <x v="2"/>
    <s v="05/1185"/>
    <s v="05"/>
    <s v="MONITOR LCD 17&quot;(KONČAR)MZ"/>
    <s v="08.06"/>
    <s v="KOM"/>
    <n v="1"/>
    <x v="1462"/>
    <n v="1700"/>
    <n v="0"/>
    <n v="680"/>
    <x v="1"/>
  </r>
  <r>
    <n v="1"/>
    <x v="2"/>
    <x v="2"/>
    <s v="05/1186"/>
    <s v="05"/>
    <s v="RAČ.KONČAR VLATKA/MZ"/>
    <s v="08.06"/>
    <s v="KOM"/>
    <n v="1"/>
    <x v="1461"/>
    <n v="6766.8"/>
    <n v="0"/>
    <n v="2706.7200000000003"/>
    <x v="1"/>
  </r>
  <r>
    <n v="1"/>
    <x v="2"/>
    <x v="2"/>
    <s v="05/1187"/>
    <s v="05"/>
    <s v="MONITOR LCD 17&quot;(KONČAR)MZ"/>
    <s v="08.06"/>
    <s v="KOM"/>
    <n v="1"/>
    <x v="1462"/>
    <n v="1700"/>
    <n v="0"/>
    <n v="680"/>
    <x v="1"/>
  </r>
  <r>
    <n v="1"/>
    <x v="2"/>
    <x v="2"/>
    <s v="05/1189"/>
    <s v="05"/>
    <s v="MONITOR LCD 17&quot;(KONČAR)MZ"/>
    <s v="08.06"/>
    <s v="KOM"/>
    <n v="1"/>
    <x v="1462"/>
    <n v="1700"/>
    <n v="0"/>
    <n v="680"/>
    <x v="1"/>
  </r>
  <r>
    <n v="1"/>
    <x v="2"/>
    <x v="2"/>
    <s v="05/1191"/>
    <s v="05"/>
    <s v="PROJEKTOR EPSON S3"/>
    <s v="07.06"/>
    <s v="KOM"/>
    <n v="1"/>
    <x v="1463"/>
    <n v="9305.18"/>
    <n v="0"/>
    <n v="3722.0720000000001"/>
    <x v="1"/>
  </r>
  <r>
    <n v="1"/>
    <x v="2"/>
    <x v="2"/>
    <s v="05/1192"/>
    <s v="05"/>
    <s v="RAČUNALO INTEL D945GTPL"/>
    <s v="09.06"/>
    <s v="KOM"/>
    <n v="1"/>
    <x v="1464"/>
    <n v="5369.78"/>
    <n v="0"/>
    <n v="2147.9119999999998"/>
    <x v="1"/>
  </r>
  <r>
    <n v="1"/>
    <x v="2"/>
    <x v="2"/>
    <s v="05/1256"/>
    <s v="05"/>
    <s v="RAČ.MSGW KING/MZ"/>
    <n v="10.06"/>
    <s v="KOM"/>
    <n v="1"/>
    <x v="1465"/>
    <n v="3911.99"/>
    <n v="0"/>
    <n v="1564.796"/>
    <x v="1"/>
  </r>
  <r>
    <n v="1"/>
    <x v="2"/>
    <x v="2"/>
    <s v="05/1258"/>
    <s v="CIP"/>
    <s v="RAČ.MSGW KING/MZ"/>
    <n v="10.06"/>
    <s v="KOM"/>
    <n v="1"/>
    <x v="1465"/>
    <n v="3911.99"/>
    <n v="0"/>
    <n v="1564.796"/>
    <x v="1"/>
  </r>
  <r>
    <n v="1"/>
    <x v="2"/>
    <x v="2"/>
    <s v="05/1262"/>
    <s v="05"/>
    <s v="MON.LCD 17&quot;SAMSUNG/KING"/>
    <n v="10.06"/>
    <s v="KOM"/>
    <n v="1"/>
    <x v="1462"/>
    <n v="1700"/>
    <n v="0"/>
    <n v="680"/>
    <x v="1"/>
  </r>
  <r>
    <n v="1"/>
    <x v="2"/>
    <x v="2"/>
    <s v="05/1292"/>
    <s v="CIP"/>
    <s v="MONITOR SAMSUNG 20&quot; 205BW"/>
    <s v="03.07"/>
    <s v="KOM"/>
    <n v="1"/>
    <x v="1466"/>
    <n v="2698.64"/>
    <n v="0"/>
    <n v="1079.4559999999999"/>
    <x v="1"/>
  </r>
  <r>
    <n v="1"/>
    <x v="2"/>
    <x v="2"/>
    <s v="05/1303"/>
    <s v="05"/>
    <s v="PROJ.LCD PANASONIC 5600E"/>
    <s v="04.07"/>
    <s v="KOM"/>
    <n v="1"/>
    <x v="1467"/>
    <n v="48617"/>
    <n v="0"/>
    <n v="19446.8"/>
    <x v="1"/>
  </r>
  <r>
    <n v="1"/>
    <x v="2"/>
    <x v="2"/>
    <s v="05/1329"/>
    <s v="CIP"/>
    <s v="STALAK ZA PORT REPLIKATOR"/>
    <s v="07.07"/>
    <s v="KOM"/>
    <n v="1"/>
    <x v="413"/>
    <n v="475.8"/>
    <n v="0"/>
    <n v="190.32000000000002"/>
    <x v="1"/>
  </r>
  <r>
    <n v="1"/>
    <x v="2"/>
    <x v="2"/>
    <s v="05/1333"/>
    <s v="05"/>
    <s v="NOSAČ STROPNI ZA LCD"/>
    <s v="09.07"/>
    <s v="KOM"/>
    <n v="1"/>
    <x v="1468"/>
    <n v="1652.49"/>
    <n v="0"/>
    <n v="660.99600000000009"/>
    <x v="1"/>
  </r>
  <r>
    <n v="1"/>
    <x v="2"/>
    <x v="2"/>
    <s v="05/1391"/>
    <s v="05"/>
    <s v="RAČUNALO MGSW Education"/>
    <n v="10.07"/>
    <s v="KOM"/>
    <n v="1"/>
    <x v="1469"/>
    <n v="5099.75"/>
    <n v="0"/>
    <n v="2039.9"/>
    <x v="1"/>
  </r>
  <r>
    <n v="1"/>
    <x v="2"/>
    <x v="2"/>
    <s v="05/1394"/>
    <s v="CIP"/>
    <s v="RAČUNALO MGSW Education"/>
    <n v="10.07"/>
    <s v="KOM"/>
    <n v="1"/>
    <x v="1469"/>
    <n v="5099.75"/>
    <n v="0"/>
    <n v="2039.9"/>
    <x v="1"/>
  </r>
  <r>
    <n v="1"/>
    <x v="2"/>
    <x v="2"/>
    <s v="05/1395"/>
    <s v="05"/>
    <s v="RAČUNALO MGSW Education"/>
    <n v="10.07"/>
    <s v="KOM"/>
    <n v="1"/>
    <x v="1469"/>
    <n v="5099.75"/>
    <n v="0"/>
    <n v="2039.9"/>
    <x v="1"/>
  </r>
  <r>
    <n v="1"/>
    <x v="2"/>
    <x v="2"/>
    <s v="05/1397"/>
    <s v="05"/>
    <s v="RAČUNALO MGSW Education"/>
    <n v="10.07"/>
    <s v="KOM"/>
    <n v="1"/>
    <x v="1469"/>
    <n v="5099.75"/>
    <n v="0"/>
    <n v="2039.9"/>
    <x v="1"/>
  </r>
  <r>
    <n v="1"/>
    <x v="2"/>
    <x v="2"/>
    <s v="05/1398"/>
    <s v="CIP"/>
    <s v="RAČUNALO MGSW Education"/>
    <n v="10.07"/>
    <s v="KOM"/>
    <n v="1"/>
    <x v="1469"/>
    <n v="5099.75"/>
    <n v="0"/>
    <n v="2039.9"/>
    <x v="1"/>
  </r>
  <r>
    <n v="1"/>
    <x v="2"/>
    <x v="2"/>
    <s v="05/1400"/>
    <s v="05"/>
    <s v="PROJEKTOR SHARP XG-F260X"/>
    <n v="10.07"/>
    <s v="KOM"/>
    <n v="1"/>
    <x v="1470"/>
    <n v="7815.81"/>
    <n v="0"/>
    <n v="3126.3240000000005"/>
    <x v="1"/>
  </r>
  <r>
    <n v="1"/>
    <x v="2"/>
    <x v="2"/>
    <s v="05/1401"/>
    <s v="05"/>
    <s v="KIOSK INFO MGSW I5000 17&quot;"/>
    <n v="10.07"/>
    <s v="KOM"/>
    <n v="1"/>
    <x v="1471"/>
    <n v="14022.44"/>
    <n v="0"/>
    <n v="5608.9760000000006"/>
    <x v="1"/>
  </r>
  <r>
    <n v="1"/>
    <x v="2"/>
    <x v="2"/>
    <s v="05/1402"/>
    <s v="05"/>
    <s v="KIOSK INFO MGSW I5000,17&quot;"/>
    <n v="10.07"/>
    <s v="KOM"/>
    <n v="1"/>
    <x v="1472"/>
    <n v="14022.43"/>
    <n v="0"/>
    <n v="5608.9720000000007"/>
    <x v="1"/>
  </r>
  <r>
    <n v="1"/>
    <x v="2"/>
    <x v="2"/>
    <s v="05/1403"/>
    <s v="CIP"/>
    <s v="MONITOR SAMSUNG 17&quot; 740B"/>
    <n v="10.07"/>
    <s v="KOM"/>
    <n v="1"/>
    <x v="1473"/>
    <n v="1100"/>
    <n v="0"/>
    <n v="440"/>
    <x v="1"/>
  </r>
  <r>
    <n v="1"/>
    <x v="2"/>
    <x v="2"/>
    <s v="05/1406"/>
    <s v="CIP"/>
    <s v="MONITOR SAMSUNG 17&quot; 740B"/>
    <n v="10.07"/>
    <s v="KOM"/>
    <n v="1"/>
    <x v="1473"/>
    <n v="1100"/>
    <n v="0"/>
    <n v="440"/>
    <x v="1"/>
  </r>
  <r>
    <n v="1"/>
    <x v="2"/>
    <x v="2"/>
    <s v="05/1407"/>
    <s v="CIP"/>
    <s v="MONITOR SAMSUNG 17&quot; 740B"/>
    <n v="10.07"/>
    <s v="KOM"/>
    <n v="1"/>
    <x v="1473"/>
    <n v="1100"/>
    <n v="0"/>
    <n v="440"/>
    <x v="1"/>
  </r>
  <r>
    <n v="1"/>
    <x v="2"/>
    <x v="2"/>
    <s v="05/1408"/>
    <s v="CIP"/>
    <s v="MONITOR SAMSUNG 17&quot; 740B"/>
    <n v="10.07"/>
    <s v="KOM"/>
    <n v="1"/>
    <x v="1473"/>
    <n v="1100"/>
    <n v="0"/>
    <n v="440"/>
    <x v="1"/>
  </r>
  <r>
    <n v="1"/>
    <x v="2"/>
    <x v="2"/>
    <s v="05/1409"/>
    <s v="CIP"/>
    <s v="MONITOR SAMSUNG 17&quot; 740B"/>
    <n v="10.07"/>
    <s v="KOM"/>
    <n v="1"/>
    <x v="1473"/>
    <n v="1100"/>
    <n v="0"/>
    <n v="440"/>
    <x v="1"/>
  </r>
  <r>
    <n v="1"/>
    <x v="2"/>
    <x v="2"/>
    <s v="05/1410"/>
    <s v="05"/>
    <s v="MONITOR SAMSUNG 17&quot; 740B"/>
    <n v="10.07"/>
    <s v="KOM"/>
    <n v="1"/>
    <x v="1473"/>
    <n v="1100"/>
    <n v="0"/>
    <n v="440"/>
    <x v="1"/>
  </r>
  <r>
    <n v="1"/>
    <x v="2"/>
    <x v="2"/>
    <s v="05/1413"/>
    <s v="05"/>
    <s v="NOSAĆ ZA PROJEKTOR"/>
    <n v="12.07"/>
    <s v="KOM"/>
    <n v="1"/>
    <x v="1474"/>
    <n v="1683.6"/>
    <n v="0"/>
    <n v="673.44"/>
    <x v="1"/>
  </r>
  <r>
    <n v="1"/>
    <x v="2"/>
    <x v="2"/>
    <s v="05/1454"/>
    <s v="CIP"/>
    <s v="PC Preklopnik D-LiNK DKVM"/>
    <s v="03.08"/>
    <s v="KOM"/>
    <n v="1"/>
    <x v="1475"/>
    <n v="2198.1999999999998"/>
    <n v="0"/>
    <n v="879.28"/>
    <x v="1"/>
  </r>
  <r>
    <n v="1"/>
    <x v="2"/>
    <x v="2"/>
    <s v="05/1461"/>
    <s v="05"/>
    <s v="NOTEBOOK HP 6730b,FU378ES"/>
    <n v="10.08"/>
    <s v="KOM"/>
    <n v="1"/>
    <x v="1476"/>
    <n v="6409.88"/>
    <n v="0"/>
    <n v="2563.9520000000002"/>
    <x v="1"/>
  </r>
  <r>
    <n v="1"/>
    <x v="2"/>
    <x v="2"/>
    <s v="05/1462"/>
    <s v="05"/>
    <s v="PORT REPLIKATOR DVI 120W"/>
    <n v="10.08"/>
    <s v="KOM"/>
    <n v="1"/>
    <x v="1267"/>
    <n v="841.8"/>
    <n v="0"/>
    <n v="336.72"/>
    <x v="1"/>
  </r>
  <r>
    <n v="1"/>
    <x v="2"/>
    <x v="2"/>
    <s v="05/1463"/>
    <s v="05"/>
    <s v="PISAČ SAMSUMG ML-2571N"/>
    <n v="10.08"/>
    <s v="KOM"/>
    <n v="1"/>
    <x v="1477"/>
    <n v="966.24"/>
    <n v="0"/>
    <n v="386.49600000000004"/>
    <x v="1"/>
  </r>
  <r>
    <n v="1"/>
    <x v="2"/>
    <x v="2"/>
    <s v="05/1465"/>
    <s v="05"/>
    <s v="RAČ.GMA 3100*2,4GHz"/>
    <n v="10.08"/>
    <s v="KOM"/>
    <n v="1"/>
    <x v="1364"/>
    <n v="3963.78"/>
    <n v="0"/>
    <n v="1585.5120000000002"/>
    <x v="1"/>
  </r>
  <r>
    <n v="1"/>
    <x v="2"/>
    <x v="2"/>
    <s v="05/1466"/>
    <s v="CIP"/>
    <s v="RAČ.INTEL GMA3100*2,66GHz"/>
    <n v="10.08"/>
    <s v="KOM"/>
    <n v="1"/>
    <x v="1422"/>
    <n v="6026.8"/>
    <n v="0"/>
    <n v="2410.7200000000003"/>
    <x v="1"/>
  </r>
  <r>
    <n v="1"/>
    <x v="2"/>
    <x v="2"/>
    <s v="05/1468"/>
    <s v="CIP"/>
    <s v="SERVER xSeries 3650 IBM"/>
    <n v="11.08"/>
    <s v="KOM"/>
    <n v="1"/>
    <x v="1478"/>
    <n v="24339"/>
    <n v="0"/>
    <n v="9735.6"/>
    <x v="1"/>
  </r>
  <r>
    <n v="1"/>
    <x v="2"/>
    <x v="2"/>
    <s v="05/1469"/>
    <s v="CIP"/>
    <s v="TRAČNA JEDINICA ULTRIM 2"/>
    <n v="11.08"/>
    <s v="KOM"/>
    <n v="1"/>
    <x v="1479"/>
    <n v="8422.39"/>
    <n v="0"/>
    <n v="3368.9560000000001"/>
    <x v="1"/>
  </r>
  <r>
    <n v="1"/>
    <x v="2"/>
    <x v="2"/>
    <s v="05/1471"/>
    <s v="05"/>
    <s v="PISAČ SAMSUNG ML-2571N"/>
    <n v="10.08"/>
    <s v="KOM"/>
    <n v="1"/>
    <x v="1477"/>
    <n v="966.24"/>
    <n v="0"/>
    <n v="386.49600000000004"/>
    <x v="1"/>
  </r>
  <r>
    <n v="1"/>
    <x v="2"/>
    <x v="2"/>
    <s v="05/1472"/>
    <s v="05"/>
    <s v="RAČ.GMA 3100*2,4GHz"/>
    <n v="10.08"/>
    <s v="KOM"/>
    <n v="1"/>
    <x v="1364"/>
    <n v="3963.78"/>
    <n v="0"/>
    <n v="1585.5120000000002"/>
    <x v="1"/>
  </r>
  <r>
    <n v="1"/>
    <x v="2"/>
    <x v="2"/>
    <s v="05/1473"/>
    <s v="05"/>
    <s v="MONITOR ASUS 22&quot;"/>
    <n v="10.08"/>
    <s v="KOM"/>
    <n v="1"/>
    <x v="1480"/>
    <n v="1403"/>
    <n v="0"/>
    <n v="561.20000000000005"/>
    <x v="1"/>
  </r>
  <r>
    <n v="1"/>
    <x v="2"/>
    <x v="2"/>
    <s v="05/1474"/>
    <s v="05"/>
    <s v="MONITOR ASUS 22&quot;"/>
    <n v="10.08"/>
    <s v="KOM"/>
    <n v="1"/>
    <x v="1480"/>
    <n v="1403"/>
    <n v="0"/>
    <n v="561.20000000000005"/>
    <x v="1"/>
  </r>
  <r>
    <n v="1"/>
    <x v="2"/>
    <x v="2"/>
    <s v="05/1475"/>
    <s v="05"/>
    <s v="MONITOR ASUS 22&quot;"/>
    <n v="10.08"/>
    <s v="KOM"/>
    <n v="1"/>
    <x v="1480"/>
    <n v="1403"/>
    <n v="0"/>
    <n v="561.20000000000005"/>
    <x v="1"/>
  </r>
  <r>
    <n v="1"/>
    <x v="2"/>
    <x v="2"/>
    <s v="05/1476"/>
    <s v="05"/>
    <s v="MONITOR ASUS 22&quot;"/>
    <n v="10.08"/>
    <s v="KOM"/>
    <n v="1"/>
    <x v="1480"/>
    <n v="1403"/>
    <n v="0"/>
    <n v="561.20000000000005"/>
    <x v="1"/>
  </r>
  <r>
    <n v="1"/>
    <x v="2"/>
    <x v="2"/>
    <s v="05/1477"/>
    <s v="05"/>
    <s v="MONITOR ASUS 22&quot;"/>
    <n v="10.08"/>
    <s v="KOM"/>
    <n v="1"/>
    <x v="1480"/>
    <n v="1403"/>
    <n v="0"/>
    <n v="561.20000000000005"/>
    <x v="1"/>
  </r>
  <r>
    <n v="1"/>
    <x v="2"/>
    <x v="2"/>
    <s v="05/1478"/>
    <s v="05"/>
    <s v="MONITOR ASUS 22&quot;"/>
    <n v="10.08"/>
    <s v="KOM"/>
    <n v="1"/>
    <x v="1480"/>
    <n v="1403"/>
    <n v="0"/>
    <n v="561.20000000000005"/>
    <x v="1"/>
  </r>
  <r>
    <n v="1"/>
    <x v="2"/>
    <x v="2"/>
    <s v="05/1479"/>
    <s v="05"/>
    <s v="RAČ.INTEL GMA 3100*2,4GHz"/>
    <n v="11.08"/>
    <s v="KOM"/>
    <n v="1"/>
    <x v="1364"/>
    <n v="3963.78"/>
    <n v="0"/>
    <n v="1585.5120000000002"/>
    <x v="1"/>
  </r>
  <r>
    <n v="1"/>
    <x v="2"/>
    <x v="2"/>
    <s v="05/1480"/>
    <s v="05"/>
    <s v="RAČ.INTEL GMA 3100*2,4GHz"/>
    <n v="11.08"/>
    <s v="KOM"/>
    <n v="1"/>
    <x v="1364"/>
    <n v="3963.78"/>
    <n v="0"/>
    <n v="1585.5120000000002"/>
    <x v="1"/>
  </r>
  <r>
    <n v="1"/>
    <x v="2"/>
    <x v="2"/>
    <s v="05/1481"/>
    <s v="05"/>
    <s v="RAČ.INTEL GMA 3100*2,4GHz"/>
    <n v="11.08"/>
    <s v="KOM"/>
    <n v="1"/>
    <x v="1364"/>
    <n v="3963.78"/>
    <n v="0"/>
    <n v="1585.5120000000002"/>
    <x v="1"/>
  </r>
  <r>
    <n v="1"/>
    <x v="2"/>
    <x v="2"/>
    <s v="05/1482"/>
    <s v="05"/>
    <s v="RAČ.INTEL GMA 3100*2,4GHz"/>
    <n v="11.08"/>
    <s v="KOM"/>
    <n v="1"/>
    <x v="1364"/>
    <n v="3963.78"/>
    <n v="0"/>
    <n v="1585.5120000000002"/>
    <x v="1"/>
  </r>
  <r>
    <n v="1"/>
    <x v="2"/>
    <x v="2"/>
    <s v="05/1483"/>
    <s v="05"/>
    <s v="RAČ.INTEL GMA 3100*2,4GHz"/>
    <n v="11.08"/>
    <s v="KOM"/>
    <n v="1"/>
    <x v="1364"/>
    <n v="3963.78"/>
    <n v="0"/>
    <n v="1585.5120000000002"/>
    <x v="1"/>
  </r>
  <r>
    <n v="1"/>
    <x v="2"/>
    <x v="2"/>
    <s v="05/1484"/>
    <s v="G9"/>
    <s v="MONITOR SAMSUNG 24&quot;SM245B"/>
    <n v="10.08"/>
    <s v="KOM"/>
    <n v="1"/>
    <x v="1481"/>
    <n v="2641.3"/>
    <n v="0"/>
    <n v="1056.5200000000002"/>
    <x v="1"/>
  </r>
  <r>
    <n v="1"/>
    <x v="2"/>
    <x v="2"/>
    <s v="05/1486"/>
    <s v="R3"/>
    <s v="MONITOR SAMSUNG 24&quot;SM245B"/>
    <n v="10.08"/>
    <s v="KOM"/>
    <n v="1"/>
    <x v="1481"/>
    <n v="2641.3"/>
    <n v="0"/>
    <n v="1056.5200000000002"/>
    <x v="1"/>
  </r>
  <r>
    <n v="1"/>
    <x v="2"/>
    <x v="2"/>
    <s v="05/1488"/>
    <s v="G9"/>
    <s v="RAČ. WORKST. DELL T7400"/>
    <n v="11.08"/>
    <s v="KOM"/>
    <n v="1"/>
    <x v="1482"/>
    <n v="25618.78"/>
    <n v="0"/>
    <n v="10247.512000000001"/>
    <x v="1"/>
  </r>
  <r>
    <n v="1"/>
    <x v="2"/>
    <x v="2"/>
    <s v="05/1490"/>
    <s v="R3"/>
    <s v="RAČ. WORKST. DELL T7400"/>
    <n v="11.08"/>
    <s v="KOM"/>
    <n v="1"/>
    <x v="1482"/>
    <n v="25618.78"/>
    <n v="0"/>
    <n v="10247.512000000001"/>
    <x v="1"/>
  </r>
  <r>
    <n v="1"/>
    <x v="2"/>
    <x v="2"/>
    <s v="05/1491"/>
    <s v="R3"/>
    <s v="RAČ. WORKST. DELL T7400"/>
    <n v="11.08"/>
    <s v="KOM"/>
    <n v="1"/>
    <x v="1482"/>
    <n v="25618.78"/>
    <n v="0"/>
    <n v="10247.512000000001"/>
    <x v="1"/>
  </r>
  <r>
    <n v="1"/>
    <x v="2"/>
    <x v="2"/>
    <s v="05/1595"/>
    <s v="05"/>
    <s v="NOTEBOOK HP 8530p"/>
    <s v="03.09"/>
    <s v="KOM"/>
    <n v="1"/>
    <x v="1483"/>
    <n v="11392.97"/>
    <n v="0"/>
    <n v="4557.1880000000001"/>
    <x v="1"/>
  </r>
  <r>
    <n v="1"/>
    <x v="2"/>
    <x v="2"/>
    <s v="05/1596"/>
    <s v="05"/>
    <s v="PORT REPLIKATOR"/>
    <s v="03.09"/>
    <s v="KOM"/>
    <n v="1"/>
    <x v="1484"/>
    <n v="1024.8"/>
    <n v="0"/>
    <n v="409.92"/>
    <x v="1"/>
  </r>
  <r>
    <n v="1"/>
    <x v="2"/>
    <x v="2"/>
    <s v="05/1598"/>
    <s v="05"/>
    <s v="RAČ.INTEL GMA3100,RGNF 13"/>
    <s v="02.09"/>
    <s v="KOM"/>
    <n v="1"/>
    <x v="1364"/>
    <n v="3963.78"/>
    <n v="0"/>
    <n v="1585.5120000000002"/>
    <x v="1"/>
  </r>
  <r>
    <n v="1"/>
    <x v="2"/>
    <x v="2"/>
    <s v="05/1599"/>
    <s v="05"/>
    <s v="MONITOR ASUS 19&quot;"/>
    <s v="02.09"/>
    <s v="KOM"/>
    <n v="1"/>
    <x v="1485"/>
    <n v="1598.2"/>
    <n v="0"/>
    <n v="639.28000000000009"/>
    <x v="1"/>
  </r>
  <r>
    <n v="1"/>
    <x v="2"/>
    <x v="2"/>
    <s v="05/1600"/>
    <s v="R2"/>
    <s v="PORT REPLIKATOR HP EQ773A"/>
    <s v="07.09"/>
    <s v="KOM"/>
    <n v="1"/>
    <x v="1486"/>
    <n v="854"/>
    <n v="0"/>
    <n v="341.6"/>
    <x v="1"/>
  </r>
  <r>
    <n v="1"/>
    <x v="2"/>
    <x v="2"/>
    <s v="05/1601"/>
    <s v="R2"/>
    <s v="MONITOR PHILIPS 24&quot;"/>
    <s v="07.09"/>
    <s v="KOM"/>
    <n v="1"/>
    <x v="1487"/>
    <n v="3409.9"/>
    <n v="0"/>
    <n v="1363.96"/>
    <x v="1"/>
  </r>
  <r>
    <n v="1"/>
    <x v="2"/>
    <x v="2"/>
    <s v="05/1604"/>
    <s v="05"/>
    <s v="PISAČ EPSON AcuLaser A4"/>
    <s v="07.09"/>
    <s v="KOM"/>
    <n v="1"/>
    <x v="273"/>
    <n v="890.6"/>
    <n v="0"/>
    <n v="356.24"/>
    <x v="1"/>
  </r>
  <r>
    <n v="1"/>
    <x v="2"/>
    <x v="2"/>
    <s v="05/1605"/>
    <s v="05"/>
    <s v="MONITOR PHILIPS 24&quot;"/>
    <s v="07.09"/>
    <s v="KOM"/>
    <n v="1"/>
    <x v="1488"/>
    <n v="2562"/>
    <n v="0"/>
    <n v="1024.8"/>
    <x v="1"/>
  </r>
  <r>
    <n v="1"/>
    <x v="2"/>
    <x v="2"/>
    <s v="05/1606"/>
    <s v="R2"/>
    <s v="NOTEBOOK HP 6730b"/>
    <s v="07.09"/>
    <s v="KOM"/>
    <n v="1"/>
    <x v="1489"/>
    <n v="6331.8"/>
    <n v="0"/>
    <n v="2532.7200000000003"/>
    <x v="1"/>
  </r>
  <r>
    <n v="1"/>
    <x v="2"/>
    <x v="2"/>
    <s v="05/1607"/>
    <s v="CIP"/>
    <s v="PORT REPLIKATOR HP 120W"/>
    <s v="07.09"/>
    <s v="KOM"/>
    <n v="1"/>
    <x v="1490"/>
    <n v="976"/>
    <n v="0"/>
    <n v="390.40000000000003"/>
    <x v="1"/>
  </r>
  <r>
    <n v="1"/>
    <x v="2"/>
    <x v="2"/>
    <s v="05/1608"/>
    <s v="05"/>
    <s v="MONITOR PHILIPS 24&quot;"/>
    <s v="07.09"/>
    <s v="KOM"/>
    <n v="1"/>
    <x v="1488"/>
    <n v="2562"/>
    <n v="0"/>
    <n v="1024.8"/>
    <x v="1"/>
  </r>
  <r>
    <n v="1"/>
    <x v="2"/>
    <x v="2"/>
    <s v="05/1641"/>
    <s v="05"/>
    <s v="NOSAČ STROPNI LCD"/>
    <s v="09.09"/>
    <s v="KOM"/>
    <n v="1"/>
    <x v="1491"/>
    <n v="1361.61"/>
    <n v="0"/>
    <n v="544.64400000000001"/>
    <x v="1"/>
  </r>
  <r>
    <n v="1"/>
    <x v="2"/>
    <x v="2"/>
    <s v="05/1642"/>
    <s v="05"/>
    <s v="NOSAČ STROPNI LCD"/>
    <s v="09.09"/>
    <s v="KOM"/>
    <n v="1"/>
    <x v="1491"/>
    <n v="1361.61"/>
    <n v="0"/>
    <n v="544.64400000000001"/>
    <x v="1"/>
  </r>
  <r>
    <n v="1"/>
    <x v="2"/>
    <x v="2"/>
    <s v="05/1643"/>
    <s v="05"/>
    <s v="MONITOR 17&quot; interaktivni"/>
    <s v="09.09"/>
    <s v="KOM"/>
    <n v="1"/>
    <x v="1492"/>
    <n v="4447.93"/>
    <n v="0"/>
    <n v="1779.1720000000003"/>
    <x v="1"/>
  </r>
  <r>
    <n v="1"/>
    <x v="2"/>
    <x v="2"/>
    <s v="05/1649"/>
    <s v="05"/>
    <s v="PISAČ HP OFFICEJET K8600"/>
    <n v="12.09"/>
    <s v="KOM"/>
    <n v="1"/>
    <x v="1493"/>
    <n v="3075"/>
    <n v="0"/>
    <n v="1230"/>
    <x v="1"/>
  </r>
  <r>
    <n v="1"/>
    <x v="2"/>
    <x v="2"/>
    <s v="05/1688"/>
    <s v="05"/>
    <s v="RAČ.INTEL PENTIUM 4"/>
    <n v="12.05"/>
    <s v="KOM"/>
    <n v="1"/>
    <x v="1494"/>
    <n v="7584.74"/>
    <n v="0"/>
    <n v="3033.8960000000002"/>
    <x v="1"/>
  </r>
  <r>
    <n v="1"/>
    <x v="2"/>
    <x v="2"/>
    <s v="05/1733"/>
    <s v="05"/>
    <s v="MONITOR AOC 23,6&quot;"/>
    <n v="12.09"/>
    <s v="KOM"/>
    <n v="1"/>
    <x v="1495"/>
    <n v="1599"/>
    <n v="0"/>
    <n v="639.6"/>
    <x v="1"/>
  </r>
  <r>
    <n v="1"/>
    <x v="2"/>
    <x v="2"/>
    <s v="05/1734"/>
    <s v="CIP"/>
    <s v="RAČUNALO RGNF Tip13"/>
    <n v="12.09"/>
    <s v="KOM"/>
    <n v="1"/>
    <x v="1496"/>
    <n v="4059"/>
    <n v="0"/>
    <n v="1623.6000000000001"/>
    <x v="1"/>
  </r>
  <r>
    <n v="1"/>
    <x v="2"/>
    <x v="2"/>
    <s v="05/1735"/>
    <s v="CIP"/>
    <s v="MONITOR AOC 23,6&quot;"/>
    <n v="12.09"/>
    <s v="KOM"/>
    <n v="1"/>
    <x v="1495"/>
    <n v="1599"/>
    <n v="0"/>
    <n v="639.6"/>
    <x v="1"/>
  </r>
  <r>
    <n v="1"/>
    <x v="2"/>
    <x v="2"/>
    <s v="05/1736"/>
    <s v="CIP"/>
    <s v="RAČUNALO RGNF Tip13"/>
    <n v="12.09"/>
    <s v="KOM"/>
    <n v="1"/>
    <x v="1496"/>
    <n v="4059"/>
    <n v="0"/>
    <n v="1623.6000000000001"/>
    <x v="1"/>
  </r>
  <r>
    <n v="1"/>
    <x v="2"/>
    <x v="2"/>
    <s v="05/1737"/>
    <s v="CIP"/>
    <s v="MONITOR AOC 23,6&quot;"/>
    <n v="12.09"/>
    <s v="KOM"/>
    <n v="1"/>
    <x v="1495"/>
    <n v="1599"/>
    <n v="0"/>
    <n v="639.6"/>
    <x v="1"/>
  </r>
  <r>
    <n v="1"/>
    <x v="2"/>
    <x v="2"/>
    <s v="05/1738"/>
    <s v="CIP"/>
    <s v="RAČUNALO RGNF Tip13"/>
    <n v="12.09"/>
    <s v="KOM"/>
    <n v="1"/>
    <x v="1496"/>
    <n v="4059"/>
    <n v="0"/>
    <n v="1623.6000000000001"/>
    <x v="1"/>
  </r>
  <r>
    <n v="1"/>
    <x v="2"/>
    <x v="2"/>
    <s v="05/1739"/>
    <s v="CIP"/>
    <s v="MONITOR AOC 23,6&quot;"/>
    <n v="12.09"/>
    <s v="KOM"/>
    <n v="1"/>
    <x v="1495"/>
    <n v="1599"/>
    <n v="0"/>
    <n v="639.6"/>
    <x v="1"/>
  </r>
  <r>
    <n v="1"/>
    <x v="2"/>
    <x v="2"/>
    <s v="05/1740"/>
    <s v="CIP"/>
    <s v="RAČUNALO RGNF Tip13"/>
    <n v="12.09"/>
    <s v="KOM"/>
    <n v="1"/>
    <x v="1496"/>
    <n v="4059"/>
    <n v="0"/>
    <n v="1623.6000000000001"/>
    <x v="1"/>
  </r>
  <r>
    <n v="1"/>
    <x v="2"/>
    <x v="2"/>
    <s v="05/1741"/>
    <s v="05"/>
    <s v="MONITOR AOC 23,6&quot;"/>
    <n v="12.09"/>
    <s v="KOM"/>
    <n v="1"/>
    <x v="1495"/>
    <n v="1599"/>
    <n v="0"/>
    <n v="639.6"/>
    <x v="1"/>
  </r>
  <r>
    <n v="1"/>
    <x v="2"/>
    <x v="2"/>
    <s v="05/1742"/>
    <s v="G1"/>
    <s v="RAČUNALO RGNF Tip13"/>
    <n v="12.09"/>
    <s v="KOM"/>
    <n v="1"/>
    <x v="1497"/>
    <n v="4443.38"/>
    <n v="0"/>
    <n v="1777.3520000000001"/>
    <x v="1"/>
  </r>
  <r>
    <n v="1"/>
    <x v="2"/>
    <x v="2"/>
    <s v="05/1743"/>
    <s v="05"/>
    <s v="MONITOR AOC 23,6&quot;"/>
    <n v="12.09"/>
    <s v="KOM"/>
    <n v="1"/>
    <x v="1495"/>
    <n v="1599"/>
    <n v="0"/>
    <n v="639.6"/>
    <x v="1"/>
  </r>
  <r>
    <n v="1"/>
    <x v="2"/>
    <x v="2"/>
    <s v="05/1744"/>
    <s v="CIP"/>
    <s v="RAČUNALO RGNF Tip13"/>
    <n v="12.09"/>
    <s v="KOM"/>
    <n v="1"/>
    <x v="1496"/>
    <n v="4059"/>
    <n v="0"/>
    <n v="1623.6000000000001"/>
    <x v="1"/>
  </r>
  <r>
    <n v="1"/>
    <x v="2"/>
    <x v="2"/>
    <s v="05/1745"/>
    <s v="CIP"/>
    <s v="RAČUNALO RGNF Tip 13"/>
    <n v="12.09"/>
    <s v="KOM"/>
    <n v="1"/>
    <x v="1496"/>
    <n v="4059"/>
    <n v="0"/>
    <n v="1623.6000000000001"/>
    <x v="1"/>
  </r>
  <r>
    <n v="1"/>
    <x v="2"/>
    <x v="2"/>
    <s v="05/1746"/>
    <s v="CIP"/>
    <s v="MONITOR AOC 23,6&quot;"/>
    <n v="12.09"/>
    <s v="KOM"/>
    <n v="1"/>
    <x v="1495"/>
    <n v="1599"/>
    <n v="0"/>
    <n v="639.6"/>
    <x v="1"/>
  </r>
  <r>
    <n v="1"/>
    <x v="2"/>
    <x v="2"/>
    <s v="05/1747"/>
    <s v="CIP"/>
    <s v="RAČUNALO RGNF Tip 13"/>
    <n v="12.09"/>
    <s v="KOM"/>
    <n v="1"/>
    <x v="1496"/>
    <n v="4059"/>
    <n v="0"/>
    <n v="1623.6000000000001"/>
    <x v="1"/>
  </r>
  <r>
    <n v="1"/>
    <x v="2"/>
    <x v="2"/>
    <s v="05/1748"/>
    <s v="CIP"/>
    <s v="MONITOR AOC 23,6&quot;"/>
    <n v="12.09"/>
    <s v="KOM"/>
    <n v="1"/>
    <x v="1495"/>
    <n v="1599"/>
    <n v="0"/>
    <n v="639.6"/>
    <x v="1"/>
  </r>
  <r>
    <n v="1"/>
    <x v="2"/>
    <x v="2"/>
    <s v="05/1752"/>
    <s v="05"/>
    <s v="MONITOR AOC 23,6&quot;"/>
    <n v="12.09"/>
    <s v="KOM"/>
    <n v="1"/>
    <x v="1495"/>
    <n v="1599"/>
    <n v="0"/>
    <n v="639.6"/>
    <x v="1"/>
  </r>
  <r>
    <n v="1"/>
    <x v="2"/>
    <x v="2"/>
    <s v="05/1754"/>
    <s v="CIP"/>
    <s v="TRAČNA JEDINICAULTRIM 2"/>
    <s v="03.10"/>
    <s v="KOM"/>
    <n v="1"/>
    <x v="1498"/>
    <n v="7872"/>
    <n v="0"/>
    <n v="3148.8"/>
    <x v="1"/>
  </r>
  <r>
    <n v="1"/>
    <x v="2"/>
    <x v="2"/>
    <s v="05/1774"/>
    <s v="05"/>
    <s v="PROJEKT.MITSUBISHI XD600U"/>
    <s v="04.11"/>
    <s v="KOM"/>
    <n v="1"/>
    <x v="1499"/>
    <n v="11088.45"/>
    <n v="0"/>
    <n v="4435.38"/>
    <x v="1"/>
  </r>
  <r>
    <n v="1"/>
    <x v="2"/>
    <x v="2"/>
    <s v="05/1778"/>
    <s v="CIP"/>
    <s v="MONITOR LCD 24&quot;"/>
    <s v="06.11"/>
    <s v="KOM"/>
    <n v="1"/>
    <x v="1500"/>
    <n v="1795.78"/>
    <n v="0"/>
    <n v="718.31200000000001"/>
    <x v="1"/>
  </r>
  <r>
    <n v="1"/>
    <x v="2"/>
    <x v="2"/>
    <s v="05/1780"/>
    <s v="05"/>
    <s v="MONITOR 24&quot; HP"/>
    <s v="06.11"/>
    <s v="KOM"/>
    <n v="1"/>
    <x v="1500"/>
    <n v="1795.78"/>
    <n v="0"/>
    <n v="718.31200000000001"/>
    <x v="1"/>
  </r>
  <r>
    <n v="1"/>
    <x v="2"/>
    <x v="2"/>
    <s v="05/1784"/>
    <s v="R1"/>
    <s v="RAČUNALO COMPAQ 8200"/>
    <n v="11.11"/>
    <s v="KOM"/>
    <n v="1"/>
    <x v="1501"/>
    <n v="5889.81"/>
    <n v="0"/>
    <n v="2355.9240000000004"/>
    <x v="1"/>
  </r>
  <r>
    <n v="1"/>
    <x v="2"/>
    <x v="2"/>
    <s v="05/1790"/>
    <s v="CIP"/>
    <s v="NOTEBOOK COMPAQ 6460B"/>
    <s v="02.12"/>
    <s v="KOM"/>
    <n v="1"/>
    <x v="1502"/>
    <n v="8014.68"/>
    <n v="0"/>
    <n v="3205.8720000000003"/>
    <x v="1"/>
  </r>
  <r>
    <n v="1"/>
    <x v="2"/>
    <x v="2"/>
    <s v="05/1791"/>
    <s v="05"/>
    <s v="PORTREPLIKATOR"/>
    <s v="02.12"/>
    <s v="KOM"/>
    <n v="1"/>
    <x v="1503"/>
    <n v="945.87"/>
    <n v="0"/>
    <n v="378.34800000000001"/>
    <x v="1"/>
  </r>
  <r>
    <n v="1"/>
    <x v="2"/>
    <x v="2"/>
    <s v="05/1793"/>
    <s v="CIP"/>
    <s v="NOTEBOOK8560p"/>
    <s v="05.12"/>
    <s v="KOM"/>
    <n v="1"/>
    <x v="1504"/>
    <n v="9061.48"/>
    <n v="0"/>
    <n v="3624.5920000000001"/>
    <x v="1"/>
  </r>
  <r>
    <n v="1"/>
    <x v="2"/>
    <x v="2"/>
    <s v="05/1798"/>
    <s v="05"/>
    <s v="PROJEKTOR OPTOMA EX784"/>
    <s v="06.12"/>
    <s v="KOM"/>
    <n v="1"/>
    <x v="1505"/>
    <n v="19325"/>
    <n v="0"/>
    <n v="7730"/>
    <x v="1"/>
  </r>
  <r>
    <n v="1"/>
    <x v="2"/>
    <x v="2"/>
    <s v="05/1801"/>
    <s v="05"/>
    <s v="PROJEKTOR OPTOMA EW615"/>
    <n v="10.119999999999999"/>
    <s v="KOM"/>
    <n v="1"/>
    <x v="1506"/>
    <n v="8000"/>
    <n v="0"/>
    <n v="3200"/>
    <x v="1"/>
  </r>
  <r>
    <n v="1"/>
    <x v="2"/>
    <x v="2"/>
    <s v="05/1802"/>
    <s v="05"/>
    <s v="PROJEKTOR OPTOMA EW615"/>
    <n v="10.119999999999999"/>
    <s v="KOM"/>
    <n v="1"/>
    <x v="1506"/>
    <n v="8000"/>
    <n v="0"/>
    <n v="3200"/>
    <x v="1"/>
  </r>
  <r>
    <n v="1"/>
    <x v="2"/>
    <x v="2"/>
    <s v="05/1805"/>
    <s v="CIP"/>
    <s v="NOTEBOOK COMPAQ 6470B"/>
    <n v="11.12"/>
    <s v="KOM"/>
    <n v="1"/>
    <x v="1507"/>
    <n v="8145"/>
    <n v="0"/>
    <n v="3258"/>
    <x v="1"/>
  </r>
  <r>
    <n v="1"/>
    <x v="2"/>
    <x v="2"/>
    <s v="05/1806"/>
    <s v="05"/>
    <s v="RAČUNALO PRO 3500"/>
    <n v="11.12"/>
    <s v="KOM"/>
    <n v="1"/>
    <x v="1508"/>
    <n v="5041.47"/>
    <n v="0"/>
    <n v="2016.5880000000002"/>
    <x v="1"/>
  </r>
  <r>
    <n v="1"/>
    <x v="2"/>
    <x v="2"/>
    <s v="05/1807"/>
    <s v="05"/>
    <s v="MONITOR 22&quot; LA2206xc"/>
    <n v="11.12"/>
    <s v="KOM"/>
    <n v="1"/>
    <x v="1509"/>
    <n v="1759.13"/>
    <n v="0"/>
    <n v="703.65200000000004"/>
    <x v="1"/>
  </r>
  <r>
    <n v="1"/>
    <x v="2"/>
    <x v="2"/>
    <s v="05/1808"/>
    <s v="05"/>
    <s v="MONITOR 23&quot; LA2306x"/>
    <n v="12.12"/>
    <s v="KOM"/>
    <n v="1"/>
    <x v="1409"/>
    <n v="1457.36"/>
    <n v="0"/>
    <n v="582.94399999999996"/>
    <x v="1"/>
  </r>
  <r>
    <n v="1"/>
    <x v="2"/>
    <x v="2"/>
    <s v="05/1811"/>
    <s v="05"/>
    <s v="RAČUNALO HP COMPAQ6300PRO"/>
    <s v="05.13"/>
    <s v="KOM"/>
    <n v="1"/>
    <x v="1510"/>
    <n v="5055.87"/>
    <n v="587.88"/>
    <n v="2257.5"/>
    <x v="1"/>
  </r>
  <r>
    <n v="1"/>
    <x v="2"/>
    <x v="2"/>
    <s v="05/1812"/>
    <s v="05"/>
    <s v="MONITOR 23&quot; DELL U2312HM"/>
    <s v="05.13"/>
    <s v="KOM"/>
    <n v="1"/>
    <x v="1435"/>
    <n v="1326.95"/>
    <n v="154.30000000000001"/>
    <n v="592.5"/>
    <x v="1"/>
  </r>
  <r>
    <n v="1"/>
    <x v="2"/>
    <x v="2"/>
    <s v="05/1813"/>
    <s v="05"/>
    <s v="RAČUNALO HP COMPAQ6300PRO"/>
    <s v="05.13"/>
    <s v="KOM"/>
    <n v="1"/>
    <x v="1510"/>
    <n v="5055.87"/>
    <n v="587.88"/>
    <n v="2257.5"/>
    <x v="1"/>
  </r>
  <r>
    <n v="1"/>
    <x v="2"/>
    <x v="2"/>
    <s v="05/1814"/>
    <s v="05"/>
    <s v="MONITOR 23&quot; DELL U2312HM"/>
    <s v="05.13"/>
    <s v="KOM"/>
    <n v="1"/>
    <x v="1435"/>
    <n v="1326.95"/>
    <n v="154.30000000000001"/>
    <n v="592.5"/>
    <x v="1"/>
  </r>
  <r>
    <n v="1"/>
    <x v="2"/>
    <x v="2"/>
    <s v="05/1815"/>
    <s v="05"/>
    <s v="RAČUNALO HP COMPAQ 6300PR"/>
    <s v="05.13"/>
    <s v="KOM"/>
    <n v="1"/>
    <x v="1510"/>
    <n v="5055.87"/>
    <n v="587.88"/>
    <n v="2257.5"/>
    <x v="1"/>
  </r>
  <r>
    <n v="1"/>
    <x v="2"/>
    <x v="2"/>
    <s v="05/1816"/>
    <s v="05"/>
    <s v="RAČUNALO HP COMPAQ 6300PR"/>
    <s v="05.13"/>
    <s v="KOM"/>
    <n v="1"/>
    <x v="1510"/>
    <n v="5055.87"/>
    <n v="587.88"/>
    <n v="2257.5"/>
    <x v="1"/>
  </r>
  <r>
    <n v="1"/>
    <x v="2"/>
    <x v="2"/>
    <s v="05/1817"/>
    <s v="05"/>
    <s v="RAČUNALO HP COMPAQ 6300PR"/>
    <s v="05.13"/>
    <s v="KOM"/>
    <n v="1"/>
    <x v="1510"/>
    <n v="5055.87"/>
    <n v="587.88"/>
    <n v="2257.5"/>
    <x v="1"/>
  </r>
  <r>
    <n v="1"/>
    <x v="2"/>
    <x v="2"/>
    <s v="05/1818"/>
    <s v="05"/>
    <s v="RAČUNALO HP COMPAQ 6300PR"/>
    <s v="05.13"/>
    <s v="KOM"/>
    <n v="1"/>
    <x v="1510"/>
    <n v="5055.87"/>
    <n v="587.88"/>
    <n v="2257.5"/>
    <x v="1"/>
  </r>
  <r>
    <n v="1"/>
    <x v="2"/>
    <x v="2"/>
    <s v="05/1819"/>
    <s v="05"/>
    <s v="RAČUNALO HP COMPAQ 6300PR"/>
    <s v="05.13"/>
    <s v="KOM"/>
    <n v="1"/>
    <x v="1510"/>
    <n v="5055.87"/>
    <n v="587.88"/>
    <n v="2257.5"/>
    <x v="1"/>
  </r>
  <r>
    <n v="1"/>
    <x v="2"/>
    <x v="2"/>
    <s v="05/1820"/>
    <s v="05"/>
    <s v="RAČUNALO HP COMPAQ 6300PR"/>
    <s v="05.13"/>
    <s v="KOM"/>
    <n v="1"/>
    <x v="1510"/>
    <n v="5055.87"/>
    <n v="587.88"/>
    <n v="2257.5"/>
    <x v="1"/>
  </r>
  <r>
    <n v="1"/>
    <x v="2"/>
    <x v="2"/>
    <s v="05/1821"/>
    <s v="05"/>
    <s v="RAČUNALO HP COMPAQ 6300PR"/>
    <s v="05.13"/>
    <s v="KOM"/>
    <n v="1"/>
    <x v="1510"/>
    <n v="5055.87"/>
    <n v="587.88"/>
    <n v="2257.5"/>
    <x v="1"/>
  </r>
  <r>
    <n v="1"/>
    <x v="2"/>
    <x v="2"/>
    <s v="05/1822"/>
    <s v="05"/>
    <s v="RAČUNALO HP COMPAQ 6300PR"/>
    <s v="05.13"/>
    <s v="KOM"/>
    <n v="1"/>
    <x v="1510"/>
    <n v="5055.87"/>
    <n v="587.88"/>
    <n v="2257.5"/>
    <x v="1"/>
  </r>
  <r>
    <n v="1"/>
    <x v="2"/>
    <x v="2"/>
    <s v="05/1823"/>
    <s v="05"/>
    <s v="MONITOR 23&quot; DELL U2312HM"/>
    <s v="05.13"/>
    <s v="KOM"/>
    <n v="1"/>
    <x v="1435"/>
    <n v="1326.95"/>
    <n v="154.30000000000001"/>
    <n v="592.5"/>
    <x v="1"/>
  </r>
  <r>
    <n v="1"/>
    <x v="2"/>
    <x v="2"/>
    <s v="05/1824"/>
    <s v="05"/>
    <s v="MONITOR 23&quot; DELL U2312HM"/>
    <s v="05.13"/>
    <s v="KOM"/>
    <n v="1"/>
    <x v="1435"/>
    <n v="1326.95"/>
    <n v="154.30000000000001"/>
    <n v="592.5"/>
    <x v="1"/>
  </r>
  <r>
    <n v="1"/>
    <x v="2"/>
    <x v="2"/>
    <s v="05/1825"/>
    <s v="05"/>
    <s v="MONITOR 23&quot; DELL U2312HM"/>
    <s v="05.13"/>
    <s v="KOM"/>
    <n v="1"/>
    <x v="1435"/>
    <n v="1326.95"/>
    <n v="154.30000000000001"/>
    <n v="592.5"/>
    <x v="1"/>
  </r>
  <r>
    <n v="1"/>
    <x v="2"/>
    <x v="2"/>
    <s v="05/1826"/>
    <s v="05"/>
    <s v="MONITOR 23&quot; DELL U2312HM"/>
    <s v="05.13"/>
    <s v="KOM"/>
    <n v="1"/>
    <x v="1435"/>
    <n v="1326.95"/>
    <n v="154.30000000000001"/>
    <n v="592.5"/>
    <x v="1"/>
  </r>
  <r>
    <n v="1"/>
    <x v="2"/>
    <x v="2"/>
    <s v="05/1827"/>
    <s v="05"/>
    <s v="MONITOR 23&quot; DELL U2312HM"/>
    <s v="05.13"/>
    <s v="KOM"/>
    <n v="1"/>
    <x v="1435"/>
    <n v="1326.95"/>
    <n v="154.30000000000001"/>
    <n v="592.5"/>
    <x v="1"/>
  </r>
  <r>
    <n v="1"/>
    <x v="2"/>
    <x v="2"/>
    <s v="05/1828"/>
    <s v="05"/>
    <s v="MONITOR 23&quot; DELL U2312HM"/>
    <s v="05.13"/>
    <s v="KOM"/>
    <n v="1"/>
    <x v="1435"/>
    <n v="1326.95"/>
    <n v="154.30000000000001"/>
    <n v="592.5"/>
    <x v="1"/>
  </r>
  <r>
    <n v="1"/>
    <x v="2"/>
    <x v="2"/>
    <s v="05/1829"/>
    <s v="05"/>
    <s v="MONITOR 23&quot; DELL U2312HM"/>
    <s v="05.13"/>
    <s v="KOM"/>
    <n v="1"/>
    <x v="1435"/>
    <n v="1326.95"/>
    <n v="154.30000000000001"/>
    <n v="592.5"/>
    <x v="1"/>
  </r>
  <r>
    <n v="1"/>
    <x v="2"/>
    <x v="2"/>
    <s v="05/1830"/>
    <s v="05"/>
    <s v="MONITOR 23&quot; DELL U2312HM"/>
    <s v="05.13"/>
    <s v="KOM"/>
    <n v="1"/>
    <x v="1435"/>
    <n v="1326.95"/>
    <n v="154.30000000000001"/>
    <n v="592.5"/>
    <x v="1"/>
  </r>
  <r>
    <n v="1"/>
    <x v="2"/>
    <x v="2"/>
    <s v="05/1835"/>
    <s v="05"/>
    <s v="NOTEB.LENOVO THINKPAD 230"/>
    <s v="09.13"/>
    <s v="KOM"/>
    <n v="1"/>
    <x v="1511"/>
    <n v="6836.75"/>
    <n v="3749.19"/>
    <n v="4234.3760000000002"/>
    <x v="1"/>
  </r>
  <r>
    <n v="1"/>
    <x v="2"/>
    <x v="2"/>
    <s v="05/1836"/>
    <s v="05"/>
    <s v="PORTREPLIKATOR+PRŽILICA"/>
    <s v="09.13"/>
    <s v="KOM"/>
    <n v="1"/>
    <x v="1512"/>
    <n v="1579.8"/>
    <n v="866.34"/>
    <n v="978.45600000000002"/>
    <x v="1"/>
  </r>
  <r>
    <n v="1"/>
    <x v="2"/>
    <x v="2"/>
    <s v="05/1837"/>
    <s v="CIP"/>
    <s v="NOTEB.COMPAQ PRONOOK 6570"/>
    <s v="09.13"/>
    <s v="KOM"/>
    <n v="1"/>
    <x v="1513"/>
    <n v="6099.57"/>
    <n v="1407.58"/>
    <n v="3002.86"/>
    <x v="1"/>
  </r>
  <r>
    <n v="1"/>
    <x v="2"/>
    <x v="2"/>
    <s v="05/1839"/>
    <s v="05"/>
    <s v="RAČ.HP COMPAQ 6300PRO"/>
    <n v="10.130000000000001"/>
    <s v="KOM"/>
    <n v="1"/>
    <x v="1510"/>
    <n v="4467.9799999999996"/>
    <n v="1175.77"/>
    <n v="2257.5"/>
    <x v="1"/>
  </r>
  <r>
    <n v="1"/>
    <x v="2"/>
    <x v="2"/>
    <s v="05/1840"/>
    <s v="05"/>
    <s v="RAČ.HP COMPAQ 6300PRO"/>
    <n v="10.130000000000001"/>
    <s v="KOM"/>
    <n v="1"/>
    <x v="1510"/>
    <n v="4467.9799999999996"/>
    <n v="1175.77"/>
    <n v="2257.5"/>
    <x v="1"/>
  </r>
  <r>
    <n v="1"/>
    <x v="2"/>
    <x v="2"/>
    <s v="05/1841"/>
    <s v="05"/>
    <s v="RAČ.HP COMPAQ 6300PRO"/>
    <n v="10.130000000000001"/>
    <s v="KOM"/>
    <n v="1"/>
    <x v="1510"/>
    <n v="4467.9799999999996"/>
    <n v="1175.77"/>
    <n v="2257.5"/>
    <x v="1"/>
  </r>
  <r>
    <n v="1"/>
    <x v="2"/>
    <x v="2"/>
    <s v="05/1842"/>
    <s v="05"/>
    <s v="RAČ.HP COMPAQ 6300PRO"/>
    <n v="10.130000000000001"/>
    <s v="KOM"/>
    <n v="1"/>
    <x v="1510"/>
    <n v="4467.9799999999996"/>
    <n v="1175.77"/>
    <n v="2257.5"/>
    <x v="1"/>
  </r>
  <r>
    <n v="1"/>
    <x v="2"/>
    <x v="2"/>
    <s v="05/1843"/>
    <s v="05"/>
    <s v="MONITOR 23&quot; DELL U2312HM"/>
    <n v="10.130000000000001"/>
    <s v="KOM"/>
    <n v="1"/>
    <x v="1435"/>
    <n v="1172.6500000000001"/>
    <n v="308.60000000000002"/>
    <n v="592.5"/>
    <x v="1"/>
  </r>
  <r>
    <n v="1"/>
    <x v="2"/>
    <x v="2"/>
    <s v="05/1844"/>
    <s v="05"/>
    <s v="MONITOR 23&quot; DELL U2312HM"/>
    <n v="10.130000000000001"/>
    <s v="KOM"/>
    <n v="1"/>
    <x v="1435"/>
    <n v="1172.6500000000001"/>
    <n v="308.60000000000002"/>
    <n v="592.5"/>
    <x v="1"/>
  </r>
  <r>
    <n v="1"/>
    <x v="2"/>
    <x v="2"/>
    <s v="05/1845"/>
    <s v="05"/>
    <s v="MONITOR 23&quot; DELL U2312HM"/>
    <n v="10.130000000000001"/>
    <s v="KOM"/>
    <n v="1"/>
    <x v="1435"/>
    <n v="1172.6500000000001"/>
    <n v="308.60000000000002"/>
    <n v="592.5"/>
    <x v="1"/>
  </r>
  <r>
    <n v="1"/>
    <x v="2"/>
    <x v="2"/>
    <s v="05/1846"/>
    <s v="05"/>
    <s v="MONITOR 23&quot; DELL U2312HM"/>
    <n v="10.130000000000001"/>
    <s v="KOM"/>
    <n v="1"/>
    <x v="1435"/>
    <n v="1172.6500000000001"/>
    <n v="308.60000000000002"/>
    <n v="592.5"/>
    <x v="1"/>
  </r>
  <r>
    <n v="1"/>
    <x v="2"/>
    <x v="2"/>
    <s v="05/1849"/>
    <s v="05"/>
    <s v="PORTREPLIKATOR"/>
    <n v="10.130000000000001"/>
    <s v="KOM"/>
    <n v="1"/>
    <x v="1514"/>
    <n v="1050.6099999999999"/>
    <n v="630.37"/>
    <n v="672.39200000000005"/>
    <x v="1"/>
  </r>
  <r>
    <n v="1"/>
    <x v="2"/>
    <x v="2"/>
    <s v="05/1866"/>
    <s v="05"/>
    <s v="RAČUNALO PRODESK 400 G1"/>
    <s v="06.14"/>
    <s v="KOM"/>
    <n v="1"/>
    <x v="1515"/>
    <n v="3304.7"/>
    <n v="1982.8"/>
    <n v="2115"/>
    <x v="1"/>
  </r>
  <r>
    <n v="1"/>
    <x v="2"/>
    <x v="2"/>
    <s v="05/1867"/>
    <s v="05"/>
    <s v="MONITOR 22&quot; DELL"/>
    <s v="06.14"/>
    <s v="KOM"/>
    <n v="1"/>
    <x v="1516"/>
    <n v="838.28"/>
    <n v="502.97"/>
    <n v="536.5"/>
    <x v="1"/>
  </r>
  <r>
    <n v="1"/>
    <x v="2"/>
    <x v="2"/>
    <s v="05/1869"/>
    <s v="CIP"/>
    <s v="RAČUNALO PRODESK 400 G1"/>
    <s v="06.14"/>
    <s v="KOM"/>
    <n v="1"/>
    <x v="1515"/>
    <n v="1982.82"/>
    <n v="3304.68"/>
    <n v="3304.68"/>
    <x v="0"/>
  </r>
  <r>
    <n v="1"/>
    <x v="2"/>
    <x v="2"/>
    <s v="05/1870"/>
    <s v="05"/>
    <s v="RAČUNALO PRODESK 400 G1"/>
    <s v="06.14"/>
    <s v="KOM"/>
    <n v="1"/>
    <x v="1515"/>
    <n v="3304.7"/>
    <n v="1982.8"/>
    <n v="2115"/>
    <x v="1"/>
  </r>
  <r>
    <n v="1"/>
    <x v="2"/>
    <x v="2"/>
    <s v="05/1871"/>
    <s v="05"/>
    <s v="RAČUNALO PRODESK 400 G1"/>
    <s v="06.14"/>
    <s v="KOM"/>
    <n v="1"/>
    <x v="1515"/>
    <n v="3304.7"/>
    <n v="1982.8"/>
    <n v="2115"/>
    <x v="1"/>
  </r>
  <r>
    <n v="1"/>
    <x v="2"/>
    <x v="2"/>
    <s v="05/1872"/>
    <s v="05"/>
    <s v="RAČUNALO PRODESK 400 G1"/>
    <s v="06.14"/>
    <s v="KOM"/>
    <n v="1"/>
    <x v="1515"/>
    <n v="3304.7"/>
    <n v="1982.8"/>
    <n v="2115"/>
    <x v="1"/>
  </r>
  <r>
    <n v="1"/>
    <x v="2"/>
    <x v="2"/>
    <s v="05/1873"/>
    <s v="05"/>
    <s v="RAČUNALO PRODESK 400 G1"/>
    <s v="06.14"/>
    <s v="KOM"/>
    <n v="1"/>
    <x v="1515"/>
    <n v="3304.7"/>
    <n v="1982.8"/>
    <n v="2115"/>
    <x v="1"/>
  </r>
  <r>
    <n v="1"/>
    <x v="2"/>
    <x v="2"/>
    <s v="05/1874"/>
    <s v="05"/>
    <s v="RAČUNALO PRODESK 400 G1"/>
    <s v="06.14"/>
    <s v="KOM"/>
    <n v="1"/>
    <x v="1515"/>
    <n v="3304.7"/>
    <n v="1982.8"/>
    <n v="2115"/>
    <x v="1"/>
  </r>
  <r>
    <n v="1"/>
    <x v="2"/>
    <x v="2"/>
    <s v="05/1875"/>
    <s v="05"/>
    <s v="RAČUNALO PRODESK 400 G1"/>
    <s v="06.14"/>
    <s v="KOM"/>
    <n v="1"/>
    <x v="1515"/>
    <n v="3304.7"/>
    <n v="1982.8"/>
    <n v="2115"/>
    <x v="1"/>
  </r>
  <r>
    <n v="1"/>
    <x v="2"/>
    <x v="2"/>
    <s v="05/1876"/>
    <s v="05"/>
    <s v="RAČUNALO PRODESK 400 G1"/>
    <s v="06.14"/>
    <s v="KOM"/>
    <n v="1"/>
    <x v="1515"/>
    <n v="3304.7"/>
    <n v="1982.8"/>
    <n v="2115"/>
    <x v="1"/>
  </r>
  <r>
    <n v="1"/>
    <x v="2"/>
    <x v="2"/>
    <s v="05/1880"/>
    <s v="05"/>
    <s v="MONITOR 22&quot; DELL"/>
    <s v="06.14"/>
    <s v="KOM"/>
    <n v="1"/>
    <x v="1516"/>
    <n v="838.28"/>
    <n v="502.97"/>
    <n v="536.5"/>
    <x v="1"/>
  </r>
  <r>
    <n v="1"/>
    <x v="2"/>
    <x v="2"/>
    <s v="05/1881"/>
    <s v="05"/>
    <s v="MONITOR 22&quot; DELL"/>
    <s v="06.14"/>
    <s v="KOM"/>
    <n v="1"/>
    <x v="1516"/>
    <n v="838.28"/>
    <n v="502.97"/>
    <n v="536.5"/>
    <x v="1"/>
  </r>
  <r>
    <n v="1"/>
    <x v="2"/>
    <x v="2"/>
    <s v="05/1882"/>
    <s v="05"/>
    <s v="MONITOR 22&quot; DELL"/>
    <s v="06.14"/>
    <s v="KOM"/>
    <n v="1"/>
    <x v="1516"/>
    <n v="838.28"/>
    <n v="502.97"/>
    <n v="536.5"/>
    <x v="1"/>
  </r>
  <r>
    <n v="1"/>
    <x v="2"/>
    <x v="2"/>
    <s v="05/1883"/>
    <s v="05"/>
    <s v="MONITOR 22&quot; DELL"/>
    <s v="06.14"/>
    <s v="KOM"/>
    <n v="1"/>
    <x v="1516"/>
    <n v="838.28"/>
    <n v="502.97"/>
    <n v="536.5"/>
    <x v="1"/>
  </r>
  <r>
    <n v="1"/>
    <x v="2"/>
    <x v="2"/>
    <s v="05/1884"/>
    <s v="05"/>
    <s v="MONITOR 22&quot; DELL"/>
    <s v="06.14"/>
    <s v="KOM"/>
    <n v="1"/>
    <x v="1516"/>
    <n v="838.28"/>
    <n v="502.97"/>
    <n v="536.5"/>
    <x v="1"/>
  </r>
  <r>
    <n v="1"/>
    <x v="2"/>
    <x v="2"/>
    <s v="05/1885"/>
    <s v="05"/>
    <s v="MONITOR 22&quot; DELL"/>
    <s v="06.14"/>
    <s v="KOM"/>
    <n v="1"/>
    <x v="1516"/>
    <n v="838.28"/>
    <n v="502.97"/>
    <n v="536.5"/>
    <x v="1"/>
  </r>
  <r>
    <n v="1"/>
    <x v="2"/>
    <x v="2"/>
    <s v="05/1886"/>
    <s v="05"/>
    <s v="MONITOR 22&quot; DELL"/>
    <s v="06.14"/>
    <s v="KOM"/>
    <n v="1"/>
    <x v="1516"/>
    <n v="838.28"/>
    <n v="502.97"/>
    <n v="536.5"/>
    <x v="1"/>
  </r>
  <r>
    <n v="1"/>
    <x v="2"/>
    <x v="2"/>
    <s v="05/1894"/>
    <s v="05"/>
    <s v="PISAČ LEXMARK MS310DN"/>
    <s v="09.14"/>
    <s v="KOM"/>
    <n v="1"/>
    <x v="1517"/>
    <n v="485.66"/>
    <n v="377.73"/>
    <n v="377.73"/>
    <x v="0"/>
  </r>
  <r>
    <n v="1"/>
    <x v="2"/>
    <x v="2"/>
    <s v="05/1895"/>
    <s v="05"/>
    <s v="PISAČ LEXMARK MS310DN"/>
    <s v="09.14"/>
    <s v="KOM"/>
    <n v="1"/>
    <x v="1518"/>
    <n v="485.66"/>
    <n v="377.72"/>
    <n v="377.72"/>
    <x v="0"/>
  </r>
  <r>
    <n v="1"/>
    <x v="2"/>
    <x v="2"/>
    <s v="05/1904"/>
    <s v="05"/>
    <s v="RAČ. PRODESK 400 G2"/>
    <s v="09.14"/>
    <s v="KOM"/>
    <n v="1"/>
    <x v="1515"/>
    <n v="2974.23"/>
    <n v="2313.27"/>
    <n v="2313.27"/>
    <x v="0"/>
  </r>
  <r>
    <n v="1"/>
    <x v="2"/>
    <x v="2"/>
    <s v="05/1905"/>
    <s v="05"/>
    <s v="MONITOR 22&quot; DELL"/>
    <s v="09.14"/>
    <s v="KOM"/>
    <n v="1"/>
    <x v="1516"/>
    <n v="754.45"/>
    <n v="586.79999999999995"/>
    <n v="586.79999999999995"/>
    <x v="0"/>
  </r>
  <r>
    <n v="1"/>
    <x v="2"/>
    <x v="2"/>
    <s v="05/1906"/>
    <s v="05"/>
    <s v="RAČ. PRODESK 400 G2"/>
    <s v="09.14"/>
    <s v="KOM"/>
    <n v="1"/>
    <x v="1515"/>
    <n v="2974.23"/>
    <n v="2313.27"/>
    <n v="2313.27"/>
    <x v="0"/>
  </r>
  <r>
    <n v="1"/>
    <x v="2"/>
    <x v="2"/>
    <s v="05/1907"/>
    <s v="05"/>
    <s v="MONITOR 22&quot; DELL"/>
    <s v="09.14"/>
    <s v="KOM"/>
    <n v="1"/>
    <x v="1516"/>
    <n v="754.45"/>
    <n v="586.79999999999995"/>
    <n v="586.79999999999995"/>
    <x v="0"/>
  </r>
  <r>
    <n v="1"/>
    <x v="2"/>
    <x v="2"/>
    <s v="05/1909"/>
    <s v="R2"/>
    <s v="MONITOR 22&quot; DELL"/>
    <s v="09.14"/>
    <s v="KOM"/>
    <n v="1"/>
    <x v="1516"/>
    <n v="754.45"/>
    <n v="586.79999999999995"/>
    <n v="586.79999999999995"/>
    <x v="0"/>
  </r>
  <r>
    <n v="1"/>
    <x v="2"/>
    <x v="2"/>
    <s v="05/1910"/>
    <s v="05"/>
    <s v="PISAČ LEXMARK MS310DN"/>
    <s v="09.14"/>
    <s v="KOM"/>
    <n v="1"/>
    <x v="1519"/>
    <n v="504.85"/>
    <n v="392.65"/>
    <n v="392.65"/>
    <x v="0"/>
  </r>
  <r>
    <n v="1"/>
    <x v="2"/>
    <x v="2"/>
    <s v="05/1911"/>
    <s v="05"/>
    <s v="PISAČ LEXMARK MS310DN"/>
    <n v="11.14"/>
    <s v="KOM"/>
    <n v="1"/>
    <x v="1519"/>
    <n v="467.46"/>
    <n v="430.04"/>
    <n v="430.04"/>
    <x v="0"/>
  </r>
  <r>
    <n v="1"/>
    <x v="2"/>
    <x v="2"/>
    <s v="05/1912"/>
    <s v="05"/>
    <s v="PROJEKTOR OPTOMA W316"/>
    <n v="10.14"/>
    <s v="KOM"/>
    <n v="1"/>
    <x v="1520"/>
    <n v="2566.16"/>
    <n v="2171.34"/>
    <n v="2171.34"/>
    <x v="0"/>
  </r>
  <r>
    <n v="1"/>
    <x v="2"/>
    <x v="2"/>
    <s v="05/1914"/>
    <s v="CIP"/>
    <s v="PROJEKTOR OPTOMA W316"/>
    <n v="10.14"/>
    <s v="KOM"/>
    <n v="1"/>
    <x v="1520"/>
    <n v="2566.16"/>
    <n v="2171.34"/>
    <n v="2171.34"/>
    <x v="0"/>
  </r>
  <r>
    <n v="1"/>
    <x v="2"/>
    <x v="2"/>
    <s v="05/1915"/>
    <s v="05"/>
    <s v="NOTEBOOK HP 250 G3"/>
    <n v="12.14"/>
    <s v="KOM"/>
    <n v="1"/>
    <x v="1521"/>
    <n v="1793.76"/>
    <n v="1793.74"/>
    <n v="1793.74"/>
    <x v="0"/>
  </r>
  <r>
    <n v="1"/>
    <x v="2"/>
    <x v="2"/>
    <s v="05/1916"/>
    <s v="CIP"/>
    <s v="RAČUNALO HP PRODESK 400G2"/>
    <n v="12.14"/>
    <s v="KOM"/>
    <n v="1"/>
    <x v="1522"/>
    <n v="2543.3000000000002"/>
    <n v="2543.2800000000002"/>
    <n v="2543.2800000000002"/>
    <x v="0"/>
  </r>
  <r>
    <n v="1"/>
    <x v="2"/>
    <x v="2"/>
    <s v="05/1917"/>
    <s v="CIP"/>
    <s v="PISAČ LEXMARK MS310DN LAS"/>
    <n v="12.14"/>
    <s v="KOM"/>
    <n v="1"/>
    <x v="1517"/>
    <n v="431.7"/>
    <n v="431.69"/>
    <n v="431.69"/>
    <x v="0"/>
  </r>
  <r>
    <n v="1"/>
    <x v="2"/>
    <x v="2"/>
    <s v="05/1926"/>
    <s v="05"/>
    <s v="RAČUNALO MSGW INFINITY"/>
    <s v="03.15"/>
    <s v="KOM"/>
    <n v="1"/>
    <x v="1523"/>
    <n v="2693.36"/>
    <n v="3462.89"/>
    <n v="3462.89"/>
    <x v="0"/>
  </r>
  <r>
    <n v="1"/>
    <x v="2"/>
    <x v="2"/>
    <s v="05/1927"/>
    <s v="05"/>
    <s v="NOTEBOOK HP ZBOOK 17"/>
    <s v="06.15"/>
    <s v="KOM"/>
    <n v="1"/>
    <x v="1524"/>
    <n v="6176.85"/>
    <n v="10294.76"/>
    <n v="10294.76"/>
    <x v="0"/>
  </r>
  <r>
    <n v="1"/>
    <x v="2"/>
    <x v="2"/>
    <s v="05/1929"/>
    <s v="05"/>
    <s v="NOTEBOOK HP 650 G1"/>
    <s v="06.15"/>
    <s v="KOM"/>
    <n v="1"/>
    <x v="1379"/>
    <n v="2604.5700000000002"/>
    <n v="4340.93"/>
    <n v="4340.93"/>
    <x v="0"/>
  </r>
  <r>
    <n v="1"/>
    <x v="2"/>
    <x v="2"/>
    <s v="05/1931"/>
    <s v="05"/>
    <s v="RAČ.MSGW Infinity sp2194"/>
    <s v="07.15"/>
    <s v="KOM"/>
    <n v="1"/>
    <x v="1525"/>
    <n v="1703.67"/>
    <n v="3106.69"/>
    <n v="3106.69"/>
    <x v="0"/>
  </r>
  <r>
    <n v="1"/>
    <x v="2"/>
    <x v="2"/>
    <s v="05/1932"/>
    <s v="05"/>
    <s v="MONITOR LG 22&quot;"/>
    <s v="07.15"/>
    <s v="KOM"/>
    <n v="1"/>
    <x v="1526"/>
    <n v="424.12"/>
    <n v="773.38"/>
    <n v="773.38"/>
    <x v="0"/>
  </r>
  <r>
    <n v="1"/>
    <x v="2"/>
    <x v="2"/>
    <s v="05/1933"/>
    <s v="05"/>
    <s v="RAČ.MSGW Infinity sp2194"/>
    <s v="07.15"/>
    <s v="KOM"/>
    <n v="1"/>
    <x v="1525"/>
    <n v="1703.67"/>
    <n v="3106.69"/>
    <n v="3106.69"/>
    <x v="0"/>
  </r>
  <r>
    <n v="1"/>
    <x v="2"/>
    <x v="2"/>
    <s v="05/1935"/>
    <s v="05"/>
    <s v="RAČ.MSGW Infinity sp2194"/>
    <s v="07.15"/>
    <s v="KOM"/>
    <n v="1"/>
    <x v="1525"/>
    <n v="1703.67"/>
    <n v="3106.69"/>
    <n v="3106.69"/>
    <x v="0"/>
  </r>
  <r>
    <n v="1"/>
    <x v="2"/>
    <x v="2"/>
    <s v="05/1937"/>
    <s v="05"/>
    <s v="RAČ.MSGW Infinity sp2194"/>
    <s v="07.15"/>
    <s v="KOM"/>
    <n v="1"/>
    <x v="1525"/>
    <n v="1703.67"/>
    <n v="3106.69"/>
    <n v="3106.69"/>
    <x v="0"/>
  </r>
  <r>
    <n v="1"/>
    <x v="2"/>
    <x v="2"/>
    <s v="05/1939"/>
    <s v="05"/>
    <s v="RAČ.MSGW Infinity sp2194"/>
    <s v="07.15"/>
    <s v="KOM"/>
    <n v="1"/>
    <x v="1525"/>
    <n v="1703.67"/>
    <n v="3106.69"/>
    <n v="3106.69"/>
    <x v="0"/>
  </r>
  <r>
    <n v="1"/>
    <x v="2"/>
    <x v="2"/>
    <s v="05/1940"/>
    <s v="05"/>
    <s v="MONITOR LG 22&quot;"/>
    <s v="07.15"/>
    <s v="KOM"/>
    <n v="1"/>
    <x v="1526"/>
    <n v="424.12"/>
    <n v="773.38"/>
    <n v="773.38"/>
    <x v="0"/>
  </r>
  <r>
    <n v="1"/>
    <x v="2"/>
    <x v="2"/>
    <s v="05/1941"/>
    <s v="05"/>
    <s v="RAČ.MSGW Infinity sp2194"/>
    <s v="07.15"/>
    <s v="KOM"/>
    <n v="1"/>
    <x v="1525"/>
    <n v="1703.67"/>
    <n v="3106.69"/>
    <n v="3106.69"/>
    <x v="0"/>
  </r>
  <r>
    <n v="1"/>
    <x v="2"/>
    <x v="2"/>
    <s v="05/1942"/>
    <s v="05"/>
    <s v="MONITOR LG 22&quot;"/>
    <s v="07.15"/>
    <s v="KOM"/>
    <n v="1"/>
    <x v="1526"/>
    <n v="424.12"/>
    <n v="773.38"/>
    <n v="773.38"/>
    <x v="0"/>
  </r>
  <r>
    <n v="1"/>
    <x v="2"/>
    <x v="2"/>
    <s v="05/1943"/>
    <s v="05"/>
    <s v="RAČ.MSGW Infinity sp2194"/>
    <s v="07.15"/>
    <s v="KOM"/>
    <n v="1"/>
    <x v="1525"/>
    <n v="1703.67"/>
    <n v="3106.69"/>
    <n v="3106.69"/>
    <x v="0"/>
  </r>
  <r>
    <n v="1"/>
    <x v="2"/>
    <x v="2"/>
    <s v="05/1944"/>
    <s v="05"/>
    <s v="MONITOR LG 22&quot;"/>
    <s v="07.15"/>
    <s v="KOM"/>
    <n v="1"/>
    <x v="120"/>
    <n v="442.71"/>
    <n v="807.29"/>
    <n v="807.29"/>
    <x v="0"/>
  </r>
  <r>
    <n v="1"/>
    <x v="2"/>
    <x v="2"/>
    <s v="05/1945"/>
    <s v="05"/>
    <s v="RAČ.MSGW Infinity sp2194"/>
    <s v="07.15"/>
    <s v="KOM"/>
    <n v="1"/>
    <x v="1525"/>
    <n v="1703.67"/>
    <n v="3106.69"/>
    <n v="3106.69"/>
    <x v="0"/>
  </r>
  <r>
    <n v="1"/>
    <x v="2"/>
    <x v="2"/>
    <s v="05/1946"/>
    <s v="05"/>
    <s v="MONITOR LG 22&quot;"/>
    <s v="07.15"/>
    <s v="KOM"/>
    <n v="1"/>
    <x v="120"/>
    <n v="442.71"/>
    <n v="807.29"/>
    <n v="807.29"/>
    <x v="0"/>
  </r>
  <r>
    <n v="1"/>
    <x v="2"/>
    <x v="2"/>
    <s v="05/1947"/>
    <s v="05"/>
    <s v="RAČ.MSGW Infinity sp2194"/>
    <s v="07.15"/>
    <s v="KOM"/>
    <n v="1"/>
    <x v="1525"/>
    <n v="1703.67"/>
    <n v="3106.69"/>
    <n v="3106.69"/>
    <x v="0"/>
  </r>
  <r>
    <n v="1"/>
    <x v="2"/>
    <x v="2"/>
    <s v="05/1948"/>
    <s v="05"/>
    <s v="MONITOR LG 22&quot;"/>
    <s v="07.15"/>
    <s v="KOM"/>
    <n v="1"/>
    <x v="120"/>
    <n v="442.71"/>
    <n v="807.29"/>
    <n v="807.29"/>
    <x v="0"/>
  </r>
  <r>
    <n v="1"/>
    <x v="2"/>
    <x v="2"/>
    <s v="05/1949"/>
    <s v="05"/>
    <s v="RAČ.MSGW Infinity sp2194"/>
    <s v="07.15"/>
    <s v="KOM"/>
    <n v="1"/>
    <x v="1527"/>
    <n v="1703.67"/>
    <n v="3106.67"/>
    <n v="3106.67"/>
    <x v="0"/>
  </r>
  <r>
    <n v="1"/>
    <x v="2"/>
    <x v="2"/>
    <s v="05/1950"/>
    <s v="05"/>
    <s v="MONITOR LG 22&quot;"/>
    <s v="07.15"/>
    <s v="KOM"/>
    <n v="1"/>
    <x v="120"/>
    <n v="442.71"/>
    <n v="807.29"/>
    <n v="807.29"/>
    <x v="0"/>
  </r>
  <r>
    <n v="1"/>
    <x v="2"/>
    <x v="2"/>
    <s v="05/1951"/>
    <s v="05"/>
    <s v="RAČ.MSGW Infinity sp2194"/>
    <s v="07.15"/>
    <s v="KOM"/>
    <n v="1"/>
    <x v="1528"/>
    <n v="1778.36"/>
    <n v="3242.89"/>
    <n v="3242.89"/>
    <x v="0"/>
  </r>
  <r>
    <n v="1"/>
    <x v="2"/>
    <x v="2"/>
    <s v="05/1953"/>
    <s v="05"/>
    <s v="RAČ.MSGW Infinity sp2194"/>
    <s v="07.15"/>
    <s v="KOM"/>
    <n v="1"/>
    <x v="1528"/>
    <n v="1778.36"/>
    <n v="3242.89"/>
    <n v="3242.89"/>
    <x v="0"/>
  </r>
  <r>
    <n v="1"/>
    <x v="2"/>
    <x v="2"/>
    <s v="05/1955"/>
    <s v="05"/>
    <s v="RAČ.MSGW Infinity sp2194"/>
    <s v="07.15"/>
    <s v="KOM"/>
    <n v="1"/>
    <x v="1528"/>
    <n v="1778.36"/>
    <n v="3242.89"/>
    <n v="3242.89"/>
    <x v="0"/>
  </r>
  <r>
    <n v="1"/>
    <x v="2"/>
    <x v="2"/>
    <s v="05/1956"/>
    <s v="05"/>
    <s v="MONITOR LG 22&quot;"/>
    <s v="07.15"/>
    <s v="KOM"/>
    <n v="1"/>
    <x v="120"/>
    <n v="442.71"/>
    <n v="807.29"/>
    <n v="807.29"/>
    <x v="0"/>
  </r>
  <r>
    <n v="1"/>
    <x v="2"/>
    <x v="2"/>
    <s v="05/1957"/>
    <s v="05"/>
    <s v="RAČ.MSGW Infinity sp2194"/>
    <s v="07.15"/>
    <s v="KOM"/>
    <n v="1"/>
    <x v="1528"/>
    <n v="1778.36"/>
    <n v="3242.89"/>
    <n v="3242.89"/>
    <x v="0"/>
  </r>
  <r>
    <n v="1"/>
    <x v="2"/>
    <x v="2"/>
    <s v="05/1958"/>
    <s v="05"/>
    <s v="MONITOR LG 22&quot;"/>
    <s v="07.15"/>
    <s v="KOM"/>
    <n v="1"/>
    <x v="120"/>
    <n v="442.71"/>
    <n v="807.29"/>
    <n v="807.29"/>
    <x v="0"/>
  </r>
  <r>
    <n v="1"/>
    <x v="2"/>
    <x v="2"/>
    <s v="05/1959"/>
    <s v="CIP"/>
    <s v="RAČ.MSGW Infinity sp2194"/>
    <s v="07.15"/>
    <s v="KOM"/>
    <n v="1"/>
    <x v="1528"/>
    <n v="1778.36"/>
    <n v="3242.89"/>
    <n v="3242.89"/>
    <x v="0"/>
  </r>
  <r>
    <n v="1"/>
    <x v="2"/>
    <x v="2"/>
    <s v="05/1960"/>
    <s v="CIP"/>
    <s v="RAČ.MSGW Infinity sp2194"/>
    <s v="07.15"/>
    <s v="KOM"/>
    <n v="1"/>
    <x v="1528"/>
    <n v="1778.36"/>
    <n v="3242.89"/>
    <n v="3242.89"/>
    <x v="0"/>
  </r>
  <r>
    <n v="1"/>
    <x v="2"/>
    <x v="2"/>
    <s v="05/1961"/>
    <s v="CIP"/>
    <s v="RAČ.MSGW Infinity sp2194"/>
    <s v="07.15"/>
    <s v="KOM"/>
    <n v="1"/>
    <x v="1528"/>
    <n v="1778.36"/>
    <n v="3242.89"/>
    <n v="3242.89"/>
    <x v="0"/>
  </r>
  <r>
    <n v="1"/>
    <x v="2"/>
    <x v="2"/>
    <s v="05/1962"/>
    <s v="CIP"/>
    <s v="RAČ.MSGW Infinity sp2194"/>
    <s v="07.15"/>
    <s v="KOM"/>
    <n v="1"/>
    <x v="1528"/>
    <n v="1778.36"/>
    <n v="3242.89"/>
    <n v="3242.89"/>
    <x v="0"/>
  </r>
  <r>
    <n v="1"/>
    <x v="2"/>
    <x v="2"/>
    <s v="05/1964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65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66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67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68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69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70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71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72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73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74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75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76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77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78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79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80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81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82"/>
    <s v="05"/>
    <s v="RAČ.MSGW INFINITY sp2195v"/>
    <s v="09.15"/>
    <s v="KOM"/>
    <n v="1"/>
    <x v="1523"/>
    <n v="1923.83"/>
    <n v="4232.42"/>
    <n v="4232.42"/>
    <x v="0"/>
  </r>
  <r>
    <n v="1"/>
    <x v="2"/>
    <x v="2"/>
    <s v="05/1983"/>
    <s v="05"/>
    <s v="MONITOR LG 22&quot;"/>
    <s v="09.15"/>
    <s v="KOM"/>
    <n v="1"/>
    <x v="120"/>
    <n v="390.63"/>
    <n v="859.37"/>
    <n v="859.37"/>
    <x v="0"/>
  </r>
  <r>
    <n v="1"/>
    <x v="2"/>
    <x v="2"/>
    <s v="05/1984"/>
    <s v="05"/>
    <s v="MONITOR LG 22&quot;"/>
    <s v="09.15"/>
    <s v="KOM"/>
    <n v="1"/>
    <x v="120"/>
    <n v="390.63"/>
    <n v="859.37"/>
    <n v="859.37"/>
    <x v="0"/>
  </r>
  <r>
    <n v="1"/>
    <x v="2"/>
    <x v="2"/>
    <s v="05/1985"/>
    <s v="05"/>
    <s v="MONITOR LG 22&quot;"/>
    <s v="09.15"/>
    <s v="KOM"/>
    <n v="1"/>
    <x v="120"/>
    <n v="390.63"/>
    <n v="859.37"/>
    <n v="859.37"/>
    <x v="0"/>
  </r>
  <r>
    <n v="1"/>
    <x v="2"/>
    <x v="2"/>
    <s v="05/1986"/>
    <s v="05"/>
    <s v="MONITOR LG 22&quot;"/>
    <s v="09.15"/>
    <s v="KOM"/>
    <n v="1"/>
    <x v="120"/>
    <n v="390.63"/>
    <n v="859.37"/>
    <n v="859.37"/>
    <x v="0"/>
  </r>
  <r>
    <n v="1"/>
    <x v="2"/>
    <x v="2"/>
    <s v="05/1987"/>
    <s v="05"/>
    <s v="MONITOR LG 22&quot;"/>
    <s v="09.15"/>
    <s v="KOM"/>
    <n v="1"/>
    <x v="120"/>
    <n v="390.63"/>
    <n v="859.37"/>
    <n v="859.37"/>
    <x v="0"/>
  </r>
  <r>
    <n v="1"/>
    <x v="2"/>
    <x v="2"/>
    <s v="05/1988"/>
    <s v="05"/>
    <s v="MONITOR LG 22&quot;"/>
    <s v="09.15"/>
    <s v="KOM"/>
    <n v="1"/>
    <x v="120"/>
    <n v="390.63"/>
    <n v="859.37"/>
    <n v="859.37"/>
    <x v="0"/>
  </r>
  <r>
    <n v="1"/>
    <x v="2"/>
    <x v="2"/>
    <s v="05/1989"/>
    <s v="05"/>
    <s v="MONITOR LG 22&quot;"/>
    <s v="09.15"/>
    <s v="KOM"/>
    <n v="1"/>
    <x v="120"/>
    <n v="390.63"/>
    <n v="859.37"/>
    <n v="859.37"/>
    <x v="0"/>
  </r>
  <r>
    <n v="1"/>
    <x v="2"/>
    <x v="2"/>
    <s v="05/1990"/>
    <s v="05"/>
    <s v="MONITOR LG 22&quot;"/>
    <s v="09.15"/>
    <s v="KOM"/>
    <n v="1"/>
    <x v="120"/>
    <n v="390.63"/>
    <n v="859.37"/>
    <n v="859.37"/>
    <x v="0"/>
  </r>
  <r>
    <n v="1"/>
    <x v="2"/>
    <x v="2"/>
    <s v="05/1991"/>
    <s v="05"/>
    <s v="MONITOR LG 22&quot;"/>
    <s v="09.15"/>
    <s v="KOM"/>
    <n v="1"/>
    <x v="120"/>
    <n v="390.63"/>
    <n v="859.37"/>
    <n v="859.37"/>
    <x v="0"/>
  </r>
  <r>
    <n v="1"/>
    <x v="2"/>
    <x v="2"/>
    <s v="05/1992"/>
    <s v="05"/>
    <s v="MONITOR LG 22&quot;"/>
    <s v="09.15"/>
    <s v="KOM"/>
    <n v="1"/>
    <x v="120"/>
    <n v="390.63"/>
    <n v="859.37"/>
    <n v="859.37"/>
    <x v="0"/>
  </r>
  <r>
    <n v="1"/>
    <x v="2"/>
    <x v="2"/>
    <s v="05/1993"/>
    <s v="05"/>
    <s v="MONITOR LG 22&quot;"/>
    <s v="09.15"/>
    <s v="KOM"/>
    <n v="1"/>
    <x v="120"/>
    <n v="390.63"/>
    <n v="859.37"/>
    <n v="859.37"/>
    <x v="0"/>
  </r>
  <r>
    <n v="1"/>
    <x v="2"/>
    <x v="2"/>
    <s v="05/1994"/>
    <s v="05"/>
    <s v="MONITOR LG 22&quot;"/>
    <s v="09.15"/>
    <s v="KOM"/>
    <n v="1"/>
    <x v="120"/>
    <n v="390.63"/>
    <n v="859.37"/>
    <n v="859.37"/>
    <x v="0"/>
  </r>
  <r>
    <n v="1"/>
    <x v="2"/>
    <x v="2"/>
    <s v="05/1995"/>
    <s v="05"/>
    <s v="MONITOR LG 22&quot;"/>
    <s v="09.15"/>
    <s v="KOM"/>
    <n v="1"/>
    <x v="120"/>
    <n v="390.63"/>
    <n v="859.37"/>
    <n v="859.37"/>
    <x v="0"/>
  </r>
  <r>
    <n v="1"/>
    <x v="2"/>
    <x v="2"/>
    <s v="05/1996"/>
    <s v="05"/>
    <s v="MONITOR LG 22&quot;"/>
    <s v="09.15"/>
    <s v="KOM"/>
    <n v="1"/>
    <x v="120"/>
    <n v="390.63"/>
    <n v="859.37"/>
    <n v="859.37"/>
    <x v="0"/>
  </r>
  <r>
    <n v="1"/>
    <x v="2"/>
    <x v="2"/>
    <s v="05/1997"/>
    <s v="05"/>
    <s v="MONITOR LG 22&quot;"/>
    <s v="09.15"/>
    <s v="KOM"/>
    <n v="1"/>
    <x v="120"/>
    <n v="390.63"/>
    <n v="859.37"/>
    <n v="859.37"/>
    <x v="0"/>
  </r>
  <r>
    <n v="1"/>
    <x v="2"/>
    <x v="2"/>
    <s v="05/1998"/>
    <s v="05"/>
    <s v="MONITOR LG 22&quot;"/>
    <s v="09.15"/>
    <s v="KOM"/>
    <n v="1"/>
    <x v="120"/>
    <n v="390.63"/>
    <n v="859.37"/>
    <n v="859.37"/>
    <x v="0"/>
  </r>
  <r>
    <n v="1"/>
    <x v="2"/>
    <x v="2"/>
    <s v="05/1999"/>
    <s v="05"/>
    <s v="MONITOR LG 22&quot;"/>
    <s v="09.15"/>
    <s v="KOM"/>
    <n v="1"/>
    <x v="120"/>
    <n v="390.63"/>
    <n v="859.37"/>
    <n v="859.37"/>
    <x v="0"/>
  </r>
  <r>
    <n v="1"/>
    <x v="2"/>
    <x v="2"/>
    <s v="05/2000"/>
    <s v="05"/>
    <s v="MONITOR LG 22&quot;"/>
    <s v="09.15"/>
    <s v="KOM"/>
    <n v="1"/>
    <x v="120"/>
    <n v="390.63"/>
    <n v="859.37"/>
    <n v="859.37"/>
    <x v="0"/>
  </r>
  <r>
    <n v="1"/>
    <x v="2"/>
    <x v="2"/>
    <s v="05/2001"/>
    <s v="05"/>
    <s v="MONITOR LG 22&quot;"/>
    <s v="09.15"/>
    <s v="KOM"/>
    <n v="1"/>
    <x v="120"/>
    <n v="390.63"/>
    <n v="859.37"/>
    <n v="859.37"/>
    <x v="0"/>
  </r>
  <r>
    <n v="1"/>
    <x v="2"/>
    <x v="2"/>
    <s v="05/2017"/>
    <s v="05"/>
    <s v="RAČ.STOLNO(don.Japan)"/>
    <n v="11.15"/>
    <s v="KOM"/>
    <n v="1"/>
    <x v="1529"/>
    <n v="595.83000000000004"/>
    <n v="1604.17"/>
    <n v="1604.17"/>
    <x v="0"/>
  </r>
  <r>
    <n v="1"/>
    <x v="2"/>
    <x v="2"/>
    <s v="05/2018"/>
    <s v="05"/>
    <s v="PRINTER XEROX(don.Japan"/>
    <n v="11.15"/>
    <s v="KOM"/>
    <n v="1"/>
    <x v="1530"/>
    <n v="812.5"/>
    <n v="2187.5"/>
    <n v="2187.5"/>
    <x v="0"/>
  </r>
  <r>
    <n v="1"/>
    <x v="2"/>
    <x v="2"/>
    <s v="05/2019"/>
    <s v="CIP"/>
    <s v="PROJEKTOR OPTOMA W316"/>
    <n v="11.15"/>
    <s v="KOM"/>
    <n v="1"/>
    <x v="1531"/>
    <n v="1294.05"/>
    <n v="3483.98"/>
    <n v="3483.98"/>
    <x v="0"/>
  </r>
  <r>
    <n v="1"/>
    <x v="2"/>
    <x v="2"/>
    <s v="05/2022"/>
    <s v="05"/>
    <s v="PISAČ ZEBRA GC420T"/>
    <n v="12.15"/>
    <s v="KOM"/>
    <n v="1"/>
    <x v="1532"/>
    <n v="674.13"/>
    <n v="2022.38"/>
    <n v="2022.38"/>
    <x v="0"/>
  </r>
  <r>
    <n v="1"/>
    <x v="2"/>
    <x v="2"/>
    <n v="100812"/>
    <s v="R6"/>
    <s v="MONITOR SAMSUNG 20&quot; 205BW"/>
    <s v="01.08"/>
    <s v="KOM"/>
    <n v="1"/>
    <x v="1533"/>
    <n v="2089.86"/>
    <n v="0"/>
    <n v="835.94400000000007"/>
    <x v="1"/>
  </r>
  <r>
    <n v="1"/>
    <x v="2"/>
    <x v="2"/>
    <n v="100813"/>
    <s v="R6"/>
    <s v="RAČUNALO MGSW Education"/>
    <n v="10.07"/>
    <s v="KOM"/>
    <n v="1"/>
    <x v="1469"/>
    <n v="5099.75"/>
    <n v="0"/>
    <n v="2039.9"/>
    <x v="1"/>
  </r>
  <r>
    <n v="1"/>
    <x v="2"/>
    <x v="2"/>
    <n v="100822"/>
    <s v="R6"/>
    <s v="MONITOR 23&quot; HP LA2306x"/>
    <s v="01.12"/>
    <s v="KOM"/>
    <n v="1"/>
    <x v="1534"/>
    <n v="1496.91"/>
    <n v="0"/>
    <n v="598.76400000000001"/>
    <x v="1"/>
  </r>
  <r>
    <n v="1"/>
    <x v="2"/>
    <x v="2"/>
    <n v="100823"/>
    <s v="R6"/>
    <s v="RAČ.HP ELITE 7300"/>
    <s v="01.12"/>
    <s v="KOM"/>
    <n v="1"/>
    <x v="1535"/>
    <n v="6493.17"/>
    <n v="0"/>
    <n v="2597.268"/>
    <x v="1"/>
  </r>
  <r>
    <n v="1"/>
    <x v="2"/>
    <x v="2"/>
    <n v="100828"/>
    <s v="R6"/>
    <s v="RAČUNALO TIP B"/>
    <s v="01.08"/>
    <s v="KOM"/>
    <n v="1"/>
    <x v="1536"/>
    <n v="8364.02"/>
    <n v="0"/>
    <n v="3345.6080000000002"/>
    <x v="1"/>
  </r>
  <r>
    <n v="1"/>
    <x v="2"/>
    <x v="2"/>
    <n v="100837"/>
    <s v="R6"/>
    <s v="RAČUNALO TIP B"/>
    <s v="01.08"/>
    <s v="KOM"/>
    <n v="1"/>
    <x v="1537"/>
    <n v="8364.01"/>
    <n v="0"/>
    <n v="3345.6040000000003"/>
    <x v="1"/>
  </r>
  <r>
    <n v="1"/>
    <x v="2"/>
    <x v="2"/>
    <n v="100867"/>
    <s v="R6"/>
    <s v="SCANER CANON LiDE 90"/>
    <s v="01.08"/>
    <s v="KOM"/>
    <n v="1"/>
    <x v="1538"/>
    <n v="625.13"/>
    <n v="0"/>
    <n v="250.05200000000002"/>
    <x v="1"/>
  </r>
  <r>
    <n v="1"/>
    <x v="2"/>
    <x v="2"/>
    <n v="100868"/>
    <s v="R6"/>
    <s v="RAČUNALO HP PRO 3500"/>
    <n v="11.12"/>
    <s v="KOM"/>
    <n v="1"/>
    <x v="1370"/>
    <n v="5262.5"/>
    <n v="0"/>
    <n v="2105"/>
    <x v="1"/>
  </r>
  <r>
    <n v="1"/>
    <x v="2"/>
    <x v="2"/>
    <n v="100869"/>
    <s v="R6"/>
    <s v="MONITOR 23&quot; LA2306x"/>
    <n v="11.12"/>
    <s v="KOM"/>
    <n v="1"/>
    <x v="1539"/>
    <n v="3042.5"/>
    <n v="0"/>
    <n v="1217"/>
    <x v="1"/>
  </r>
  <r>
    <n v="1"/>
    <x v="2"/>
    <x v="2"/>
    <n v="100870"/>
    <s v="R6"/>
    <s v="MONITOR ASUS 24&quot;"/>
    <n v="12.15"/>
    <s v="KOM"/>
    <n v="1"/>
    <x v="1540"/>
    <n v="689.06"/>
    <n v="2067.19"/>
    <n v="2067.19"/>
    <x v="0"/>
  </r>
  <r>
    <n v="1"/>
    <x v="2"/>
    <x v="2"/>
    <n v="100877"/>
    <s v="R6"/>
    <s v="PISAČ LEXMARK C540N"/>
    <s v="09.11"/>
    <s v="KOM"/>
    <n v="1"/>
    <x v="1425"/>
    <n v="1216.22"/>
    <n v="0"/>
    <n v="486.48800000000006"/>
    <x v="1"/>
  </r>
  <r>
    <n v="1"/>
    <x v="2"/>
    <x v="2"/>
    <n v="100878"/>
    <s v="R6"/>
    <s v="RAČ.HP COMPAQ 8200Elite"/>
    <s v="09.11"/>
    <s v="KOM"/>
    <n v="1"/>
    <x v="1541"/>
    <n v="7950.26"/>
    <n v="0"/>
    <n v="3180.1040000000003"/>
    <x v="1"/>
  </r>
  <r>
    <n v="1"/>
    <x v="2"/>
    <x v="2"/>
    <n v="100907"/>
    <s v="R6"/>
    <s v="SCANER CANON LiDE 60"/>
    <s v="09.06"/>
    <s v="KOM"/>
    <n v="1"/>
    <x v="1542"/>
    <n v="579.5"/>
    <n v="0"/>
    <n v="231.8"/>
    <x v="1"/>
  </r>
  <r>
    <n v="1"/>
    <x v="2"/>
    <x v="2"/>
    <n v="100919"/>
    <s v="R5"/>
    <s v="NOSAČ PROJEKTORA"/>
    <s v="05.10"/>
    <s v="KOM"/>
    <n v="1"/>
    <x v="1543"/>
    <n v="3729.6"/>
    <n v="0"/>
    <n v="1491.8400000000001"/>
    <x v="1"/>
  </r>
  <r>
    <n v="1"/>
    <x v="2"/>
    <x v="2"/>
    <n v="100950"/>
    <s v="R6"/>
    <s v="RAČ. HP ELITE 7500"/>
    <n v="10.130000000000001"/>
    <s v="KOM"/>
    <n v="1"/>
    <x v="1544"/>
    <n v="5615.89"/>
    <n v="1477.86"/>
    <n v="2837.5"/>
    <x v="1"/>
  </r>
  <r>
    <n v="1"/>
    <x v="2"/>
    <x v="2"/>
    <n v="100957"/>
    <s v="R6"/>
    <s v="MONITOR LCD 24&quot; HP LA2405"/>
    <s v="09.11"/>
    <s v="KOM"/>
    <n v="1"/>
    <x v="1545"/>
    <n v="1854.74"/>
    <n v="0"/>
    <n v="741.89600000000007"/>
    <x v="1"/>
  </r>
  <r>
    <n v="1"/>
    <x v="2"/>
    <x v="2"/>
    <n v="100958"/>
    <s v="R6"/>
    <s v="RAČUNALO INTEL ROCK"/>
    <m/>
    <m/>
    <n v="1"/>
    <x v="1546"/>
    <n v="7164.81"/>
    <n v="0"/>
    <n v="2865.9240000000004"/>
    <x v="1"/>
  </r>
  <r>
    <n v="1"/>
    <x v="2"/>
    <x v="2"/>
    <n v="100959"/>
    <s v="R6"/>
    <s v="MONITOR SAMSUNG 17&quot;SM732N"/>
    <s v="09.07"/>
    <s v="KOM"/>
    <n v="1"/>
    <x v="1421"/>
    <n v="1783.15"/>
    <n v="0"/>
    <n v="713.2600000000001"/>
    <x v="1"/>
  </r>
  <r>
    <n v="1"/>
    <x v="2"/>
    <x v="2"/>
    <n v="100962"/>
    <s v="R6"/>
    <s v="Tablet 9.4&quot;, M8"/>
    <n v="11.15"/>
    <s v="KOM"/>
    <n v="1"/>
    <x v="1547"/>
    <n v="283.36"/>
    <n v="762.89"/>
    <n v="762.89"/>
    <x v="0"/>
  </r>
  <r>
    <n v="1"/>
    <x v="2"/>
    <x v="2"/>
    <n v="101054"/>
    <s v="R3"/>
    <s v="NOSAČ PROJEKTORA"/>
    <s v="09.09"/>
    <s v="KOM"/>
    <n v="1"/>
    <x v="1548"/>
    <n v="1245.99"/>
    <n v="0"/>
    <n v="498.39600000000002"/>
    <x v="1"/>
  </r>
  <r>
    <n v="1"/>
    <x v="2"/>
    <x v="2"/>
    <n v="101055"/>
    <s v="R3"/>
    <s v="PROJEKTOR ACER P5390W"/>
    <s v="02.12"/>
    <s v="KOM"/>
    <n v="1"/>
    <x v="1549"/>
    <n v="7072.5"/>
    <n v="0"/>
    <n v="2829"/>
    <x v="1"/>
  </r>
  <r>
    <n v="1"/>
    <x v="2"/>
    <x v="2"/>
    <n v="101117"/>
    <s v="R3"/>
    <s v="RAČ.ASUS, Intel G33"/>
    <s v="09.09"/>
    <s v="KOM"/>
    <n v="1"/>
    <x v="1550"/>
    <n v="4072.22"/>
    <n v="0"/>
    <n v="1628.8879999999999"/>
    <x v="1"/>
  </r>
  <r>
    <n v="1"/>
    <x v="2"/>
    <x v="2"/>
    <n v="101136"/>
    <s v="R3"/>
    <s v="SCANER CANON LiDE 25"/>
    <n v="11.06"/>
    <s v="KOM"/>
    <n v="1"/>
    <x v="1418"/>
    <n v="378.2"/>
    <n v="0"/>
    <n v="151.28"/>
    <x v="1"/>
  </r>
  <r>
    <n v="1"/>
    <x v="2"/>
    <x v="2"/>
    <n v="101152"/>
    <s v="R3"/>
    <s v="PISAČ CANON PIXMA IP4500"/>
    <s v="01.08"/>
    <s v="KOM"/>
    <n v="1"/>
    <x v="1551"/>
    <n v="790.85"/>
    <n v="0"/>
    <n v="316.34000000000003"/>
    <x v="1"/>
  </r>
  <r>
    <n v="1"/>
    <x v="2"/>
    <x v="2"/>
    <n v="101154"/>
    <s v="R3"/>
    <s v="RAČ.PROONE 600 G1"/>
    <s v="08.14"/>
    <s v="KOM"/>
    <n v="1"/>
    <x v="1430"/>
    <n v="4756.3599999999997"/>
    <n v="3397.39"/>
    <n v="3397.39"/>
    <x v="0"/>
  </r>
  <r>
    <n v="1"/>
    <x v="2"/>
    <x v="2"/>
    <n v="101155"/>
    <s v="R3"/>
    <s v="STALAK ZA MONITOR-F1453A"/>
    <s v="09.02"/>
    <s v="KOM"/>
    <n v="1"/>
    <x v="1552"/>
    <n v="629.4"/>
    <n v="0"/>
    <n v="251.76"/>
    <x v="1"/>
  </r>
  <r>
    <n v="1"/>
    <x v="2"/>
    <x v="2"/>
    <n v="101157"/>
    <s v="R3"/>
    <s v="PORT REPLIKATOR PA286A"/>
    <s v="09.05"/>
    <s v="KOM"/>
    <n v="1"/>
    <x v="1553"/>
    <n v="1200.48"/>
    <n v="0"/>
    <n v="480.19200000000001"/>
    <x v="1"/>
  </r>
  <r>
    <n v="1"/>
    <x v="2"/>
    <x v="2"/>
    <n v="101219"/>
    <s v="R3"/>
    <s v="RAČ.PRODESK 400G2"/>
    <s v="08.14"/>
    <s v="KOM"/>
    <n v="1"/>
    <x v="1515"/>
    <n v="3084.39"/>
    <n v="2203.11"/>
    <n v="2203.11"/>
    <x v="0"/>
  </r>
  <r>
    <n v="1"/>
    <x v="2"/>
    <x v="2"/>
    <n v="101220"/>
    <s v="R3"/>
    <s v="MONITOR 24&quot;"/>
    <n v="12.14"/>
    <s v="KOM"/>
    <n v="1"/>
    <x v="1554"/>
    <n v="875"/>
    <n v="875"/>
    <n v="875"/>
    <x v="0"/>
  </r>
  <r>
    <n v="1"/>
    <x v="2"/>
    <x v="2"/>
    <n v="101272"/>
    <s v="R3"/>
    <s v="PISAČ HP LASERJET 1022"/>
    <n v="12.06"/>
    <s v="KOM"/>
    <n v="1"/>
    <x v="1555"/>
    <n v="1771.44"/>
    <n v="0"/>
    <n v="708.57600000000002"/>
    <x v="1"/>
  </r>
  <r>
    <n v="1"/>
    <x v="2"/>
    <x v="2"/>
    <n v="101273"/>
    <s v="R3"/>
    <s v="SCANER CANON LiDE 25"/>
    <n v="12.06"/>
    <s v="KOM"/>
    <n v="1"/>
    <x v="1418"/>
    <n v="378.2"/>
    <n v="0"/>
    <n v="151.28"/>
    <x v="1"/>
  </r>
  <r>
    <n v="1"/>
    <x v="2"/>
    <x v="2"/>
    <n v="101274"/>
    <s v="R3"/>
    <s v="RAČ.INTEL GMA3100,RGNF 15"/>
    <s v="01.09"/>
    <s v="KOM"/>
    <n v="1"/>
    <x v="1422"/>
    <n v="6026.8"/>
    <n v="0"/>
    <n v="2410.7200000000003"/>
    <x v="1"/>
  </r>
  <r>
    <n v="1"/>
    <x v="2"/>
    <x v="2"/>
    <n v="101275"/>
    <s v="R3"/>
    <s v="MONITOR AOC 21,6&quot;"/>
    <n v="11.09"/>
    <s v="KOM"/>
    <n v="1"/>
    <x v="863"/>
    <n v="1353"/>
    <n v="0"/>
    <n v="541.20000000000005"/>
    <x v="1"/>
  </r>
  <r>
    <n v="1"/>
    <x v="2"/>
    <x v="2"/>
    <n v="101276"/>
    <s v="R3"/>
    <s v="MONITOR AOC 21,6&quot;"/>
    <n v="11.09"/>
    <s v="KOM"/>
    <n v="1"/>
    <x v="1556"/>
    <n v="1476"/>
    <n v="0"/>
    <n v="590.4"/>
    <x v="1"/>
  </r>
  <r>
    <n v="1"/>
    <x v="2"/>
    <x v="2"/>
    <n v="101277"/>
    <s v="R3"/>
    <s v="iPAD APPLE CELLULAR 64GB"/>
    <s v="07.13"/>
    <s v="KOM"/>
    <n v="1"/>
    <x v="1412"/>
    <n v="6427.6"/>
    <n v="1097.4000000000001"/>
    <n v="3010"/>
    <x v="1"/>
  </r>
  <r>
    <n v="1"/>
    <x v="2"/>
    <x v="2"/>
    <n v="101278"/>
    <s v="R3"/>
    <s v="NETOBOOK HP PROBOOK 650G1"/>
    <s v="05.14"/>
    <s v="KOM"/>
    <n v="1"/>
    <x v="1557"/>
    <n v="4615.84"/>
    <n v="2468.09"/>
    <n v="2833.5720000000001"/>
    <x v="1"/>
  </r>
  <r>
    <n v="1"/>
    <x v="2"/>
    <x v="2"/>
    <n v="101279"/>
    <s v="R3"/>
    <s v="RAČ.HP PRODESK 490G1"/>
    <s v="07.14"/>
    <s v="KOM"/>
    <n v="1"/>
    <x v="1558"/>
    <n v="3995.06"/>
    <n v="2617.44"/>
    <n v="2645"/>
    <x v="1"/>
  </r>
  <r>
    <n v="1"/>
    <x v="2"/>
    <x v="2"/>
    <n v="101307"/>
    <s v="R3"/>
    <s v="PISAČ"/>
    <s v="09.02"/>
    <s v="KOM"/>
    <n v="1"/>
    <x v="1559"/>
    <n v="2222.35"/>
    <n v="0"/>
    <n v="888.94"/>
    <x v="1"/>
  </r>
  <r>
    <n v="1"/>
    <x v="2"/>
    <x v="2"/>
    <n v="101318"/>
    <s v="R3"/>
    <s v="SCANER 4570C"/>
    <s v="09.03"/>
    <s v="KOM"/>
    <n v="1"/>
    <x v="1560"/>
    <n v="1635.76"/>
    <n v="0"/>
    <n v="654.30400000000009"/>
    <x v="1"/>
  </r>
  <r>
    <n v="1"/>
    <x v="2"/>
    <x v="2"/>
    <n v="101360"/>
    <s v="R3"/>
    <s v="MONITOR SAMSUNG 19&quot;SM940B"/>
    <s v="01.07"/>
    <s v="KOM"/>
    <n v="1"/>
    <x v="1561"/>
    <n v="2009.34"/>
    <n v="0"/>
    <n v="803.73599999999999"/>
    <x v="1"/>
  </r>
  <r>
    <n v="1"/>
    <x v="2"/>
    <x v="2"/>
    <n v="101366"/>
    <s v="R3"/>
    <s v="RAČ.INTEL GMA 3100,Tip 13"/>
    <s v="07.09"/>
    <s v="KOM"/>
    <n v="1"/>
    <x v="1099"/>
    <n v="3660"/>
    <n v="0"/>
    <n v="1464"/>
    <x v="1"/>
  </r>
  <r>
    <n v="1"/>
    <x v="2"/>
    <x v="2"/>
    <n v="101368"/>
    <s v="R3"/>
    <s v="MONITOR 23&quot; DELL U2312HM"/>
    <s v="04.13"/>
    <s v="KOM"/>
    <n v="1"/>
    <x v="1562"/>
    <n v="1308.93"/>
    <n v="119"/>
    <n v="571.17200000000003"/>
    <x v="1"/>
  </r>
  <r>
    <n v="1"/>
    <x v="2"/>
    <x v="2"/>
    <n v="101370"/>
    <s v="R3"/>
    <s v="RAČUNALO HP PRODESK 490G1"/>
    <s v="05.14"/>
    <s v="KOM"/>
    <n v="1"/>
    <x v="1558"/>
    <n v="4270.58"/>
    <n v="2341.92"/>
    <n v="2645"/>
    <x v="1"/>
  </r>
  <r>
    <n v="1"/>
    <x v="2"/>
    <x v="2"/>
    <n v="101470"/>
    <s v="R3"/>
    <s v="RAČUNALO HP ELITE7500"/>
    <n v="11.12"/>
    <s v="KOM"/>
    <n v="1"/>
    <x v="1563"/>
    <n v="6321.6"/>
    <n v="0"/>
    <n v="2528.6400000000003"/>
    <x v="1"/>
  </r>
  <r>
    <n v="1"/>
    <x v="2"/>
    <x v="2"/>
    <n v="101471"/>
    <s v="R3"/>
    <s v="TABLET ASUS NEXUS7"/>
    <s v="05.14"/>
    <s v="KOM"/>
    <n v="1"/>
    <x v="1564"/>
    <n v="1157.1500000000001"/>
    <n v="634.58000000000004"/>
    <n v="716.69200000000001"/>
    <x v="1"/>
  </r>
  <r>
    <n v="1"/>
    <x v="2"/>
    <x v="2"/>
    <n v="101472"/>
    <s v="R3"/>
    <s v="PISAČ LEXMARK MS310DN"/>
    <n v="12.14"/>
    <s v="KOM"/>
    <n v="1"/>
    <x v="1565"/>
    <n v="431.7"/>
    <n v="431.7"/>
    <n v="431.7"/>
    <x v="0"/>
  </r>
  <r>
    <n v="1"/>
    <x v="2"/>
    <x v="2"/>
    <n v="101484"/>
    <s v="R3"/>
    <s v="RAČ.ASUA,Intel G43,Tip15"/>
    <n v="11.09"/>
    <s v="KOM"/>
    <n v="1"/>
    <x v="1566"/>
    <n v="5289"/>
    <n v="0"/>
    <n v="2115.6"/>
    <x v="1"/>
  </r>
  <r>
    <n v="1"/>
    <x v="2"/>
    <x v="2"/>
    <n v="101485"/>
    <s v="R3"/>
    <s v="MONITOR 24&quot; DELL U2412M"/>
    <s v="04.13"/>
    <s v="KOM"/>
    <n v="1"/>
    <x v="1567"/>
    <n v="2032.43"/>
    <n v="184.77"/>
    <n v="886.88"/>
    <x v="1"/>
  </r>
  <r>
    <n v="1"/>
    <x v="2"/>
    <x v="2"/>
    <n v="101509"/>
    <s v="R3"/>
    <s v="PISAĆ CANON PIXMA IP4700"/>
    <s v="05.10"/>
    <s v="KOM"/>
    <n v="1"/>
    <x v="1568"/>
    <n v="701.59"/>
    <n v="0"/>
    <n v="280.63600000000002"/>
    <x v="1"/>
  </r>
  <r>
    <n v="1"/>
    <x v="2"/>
    <x v="2"/>
    <n v="101510"/>
    <s v="R3"/>
    <s v="RAČUNALO HP PRODESK 490G1"/>
    <s v="05.14"/>
    <s v="KOM"/>
    <n v="1"/>
    <x v="1558"/>
    <n v="4270.58"/>
    <n v="2341.92"/>
    <n v="2645"/>
    <x v="1"/>
  </r>
  <r>
    <n v="1"/>
    <x v="2"/>
    <x v="2"/>
    <n v="101511"/>
    <s v="R3"/>
    <s v="MONITOR 24&quot; DELL U2412M"/>
    <s v="06.14"/>
    <s v="KOM"/>
    <n v="1"/>
    <x v="1569"/>
    <n v="1272.6500000000001"/>
    <n v="763.6"/>
    <n v="814.5"/>
    <x v="1"/>
  </r>
  <r>
    <n v="1"/>
    <x v="2"/>
    <x v="2"/>
    <n v="101520"/>
    <s v="R3"/>
    <s v="RAČ.ASUS,IntelGMA45,Tip15"/>
    <s v="07.09"/>
    <s v="KOM"/>
    <n v="1"/>
    <x v="1570"/>
    <n v="5246"/>
    <n v="0"/>
    <n v="2098.4"/>
    <x v="1"/>
  </r>
  <r>
    <n v="1"/>
    <x v="2"/>
    <x v="2"/>
    <n v="101621"/>
    <s v="R3"/>
    <s v="PISAČ LEXMARK C540N"/>
    <n v="10.11"/>
    <s v="KOM"/>
    <n v="1"/>
    <x v="1425"/>
    <n v="1216.22"/>
    <n v="0"/>
    <n v="486.48800000000006"/>
    <x v="1"/>
  </r>
  <r>
    <n v="1"/>
    <x v="2"/>
    <x v="2"/>
    <n v="101625"/>
    <s v="R3"/>
    <s v="SCANER CANON LIDE 70"/>
    <s v="09.07"/>
    <s v="KOM"/>
    <n v="1"/>
    <x v="1571"/>
    <n v="564.91999999999996"/>
    <n v="0"/>
    <n v="225.96799999999999"/>
    <x v="1"/>
  </r>
  <r>
    <n v="1"/>
    <x v="2"/>
    <x v="2"/>
    <n v="101626"/>
    <s v="R3"/>
    <s v="MONITOR SAMSUNG 19&quot;SM940N"/>
    <n v="11.07"/>
    <s v="KOM"/>
    <n v="1"/>
    <x v="1421"/>
    <n v="1783.15"/>
    <n v="0"/>
    <n v="713.2600000000001"/>
    <x v="1"/>
  </r>
  <r>
    <n v="1"/>
    <x v="2"/>
    <x v="2"/>
    <n v="101627"/>
    <s v="R3"/>
    <s v="MONITOR 24&quot; DELL U2412M"/>
    <s v="04.13"/>
    <s v="KOM"/>
    <n v="1"/>
    <x v="1567"/>
    <n v="2032.43"/>
    <n v="184.77"/>
    <n v="886.88"/>
    <x v="1"/>
  </r>
  <r>
    <n v="1"/>
    <x v="2"/>
    <x v="2"/>
    <n v="101630"/>
    <s v="R3"/>
    <s v="RAČUNALO PC ELITE 7500"/>
    <n v="11.12"/>
    <s v="KOM"/>
    <n v="1"/>
    <x v="1572"/>
    <n v="6598.75"/>
    <n v="0"/>
    <n v="2639.5"/>
    <x v="1"/>
  </r>
  <r>
    <n v="1"/>
    <x v="2"/>
    <x v="2"/>
    <n v="101635"/>
    <s v="R3"/>
    <s v="MONITOR PHILIPS 17&quot;LCD"/>
    <n v="10.07"/>
    <s v="KOM"/>
    <n v="1"/>
    <x v="1573"/>
    <n v="1468.03"/>
    <n v="0"/>
    <n v="587.21199999999999"/>
    <x v="1"/>
  </r>
  <r>
    <n v="1"/>
    <x v="2"/>
    <x v="2"/>
    <n v="101652"/>
    <s v="R3"/>
    <s v="RAČ.COMPAQ 6300 PRO"/>
    <n v="11.13"/>
    <s v="KOM"/>
    <n v="1"/>
    <x v="1510"/>
    <n v="4350.3999999999996"/>
    <n v="1293.3499999999999"/>
    <n v="2257.5"/>
    <x v="1"/>
  </r>
  <r>
    <n v="1"/>
    <x v="2"/>
    <x v="2"/>
    <n v="101742"/>
    <s v="R3"/>
    <s v="PROJEKTOR ACER P5290"/>
    <s v="01.12"/>
    <s v="KOM"/>
    <n v="1"/>
    <x v="1574"/>
    <n v="5849.28"/>
    <n v="0"/>
    <n v="2339.712"/>
    <x v="1"/>
  </r>
  <r>
    <n v="1"/>
    <x v="2"/>
    <x v="2"/>
    <n v="101748"/>
    <s v="R3"/>
    <s v="SCANER CANON LiDE 25"/>
    <s v="03.08"/>
    <s v="KOM"/>
    <n v="1"/>
    <x v="1575"/>
    <n v="416.33"/>
    <n v="0"/>
    <n v="166.53200000000001"/>
    <x v="1"/>
  </r>
  <r>
    <n v="1"/>
    <x v="2"/>
    <x v="2"/>
    <n v="101757"/>
    <s v="R3"/>
    <s v="RAČ.PROONE 600 G1"/>
    <s v="06.14"/>
    <s v="KOM"/>
    <n v="1"/>
    <x v="1576"/>
    <n v="4902.45"/>
    <n v="2941.46"/>
    <n v="3137.5640000000003"/>
    <x v="1"/>
  </r>
  <r>
    <n v="1"/>
    <x v="2"/>
    <x v="2"/>
    <n v="101758"/>
    <s v="R3"/>
    <s v="NOTEBOOK HP 6540b"/>
    <s v="06.10"/>
    <s v="KOM"/>
    <n v="1"/>
    <x v="1577"/>
    <n v="6440.54"/>
    <n v="0"/>
    <n v="2576.2160000000003"/>
    <x v="1"/>
  </r>
  <r>
    <n v="1"/>
    <x v="2"/>
    <x v="2"/>
    <n v="101759"/>
    <s v="R3"/>
    <s v="MONITOR 24&quot; DELL U2412M"/>
    <s v="06.14"/>
    <s v="KOM"/>
    <n v="1"/>
    <x v="1414"/>
    <n v="1224.3"/>
    <n v="734.57"/>
    <n v="783.548"/>
    <x v="1"/>
  </r>
  <r>
    <n v="1"/>
    <x v="2"/>
    <x v="2"/>
    <n v="101760"/>
    <s v="R3"/>
    <s v="TABLET ASUS NEXUS 7"/>
    <s v="06.14"/>
    <s v="KOM"/>
    <n v="1"/>
    <x v="1564"/>
    <n v="1119.83"/>
    <n v="671.9"/>
    <n v="716.69200000000001"/>
    <x v="1"/>
  </r>
  <r>
    <n v="1"/>
    <x v="2"/>
    <x v="2"/>
    <n v="101770"/>
    <s v="R3"/>
    <s v="RAČ.PROONE 600 G1"/>
    <s v="08.14"/>
    <s v="KOM"/>
    <n v="1"/>
    <x v="1430"/>
    <n v="4756.3599999999997"/>
    <n v="3397.39"/>
    <n v="3397.39"/>
    <x v="0"/>
  </r>
  <r>
    <n v="1"/>
    <x v="2"/>
    <x v="2"/>
    <n v="101771"/>
    <s v="R3"/>
    <s v="NOTEBOOK PROOBOK 650 G1"/>
    <s v="08.14"/>
    <s v="KOM"/>
    <n v="1"/>
    <x v="1429"/>
    <n v="4295.53"/>
    <n v="3068.22"/>
    <n v="3068.22"/>
    <x v="0"/>
  </r>
  <r>
    <n v="1"/>
    <x v="2"/>
    <x v="2"/>
    <n v="101783"/>
    <s v="R3"/>
    <s v="MONITOR 23&quot; DELL P2312H"/>
    <s v="04.13"/>
    <s v="KOM"/>
    <n v="1"/>
    <x v="1435"/>
    <n v="1357.81"/>
    <n v="123.44"/>
    <n v="592.5"/>
    <x v="1"/>
  </r>
  <r>
    <n v="1"/>
    <x v="2"/>
    <x v="2"/>
    <n v="101784"/>
    <s v="R3"/>
    <s v="MONITOR 23&quot; DELL P2312H"/>
    <s v="04.13"/>
    <s v="KOM"/>
    <n v="1"/>
    <x v="1435"/>
    <n v="1357.81"/>
    <n v="123.44"/>
    <n v="592.5"/>
    <x v="1"/>
  </r>
  <r>
    <n v="1"/>
    <x v="2"/>
    <x v="2"/>
    <n v="101788"/>
    <s v="R3"/>
    <s v="RAČ.PRODESK 490G1"/>
    <s v="07.14"/>
    <s v="KOM"/>
    <n v="1"/>
    <x v="1558"/>
    <n v="3995.06"/>
    <n v="2617.44"/>
    <n v="2645"/>
    <x v="1"/>
  </r>
  <r>
    <n v="1"/>
    <x v="2"/>
    <x v="2"/>
    <n v="101836"/>
    <s v="R3"/>
    <s v="MONITOR AOC 17&quot;"/>
    <n v="11.02"/>
    <s v="KOM"/>
    <n v="1"/>
    <x v="1578"/>
    <n v="1860"/>
    <n v="0"/>
    <n v="744"/>
    <x v="1"/>
  </r>
  <r>
    <n v="1"/>
    <x v="2"/>
    <x v="2"/>
    <n v="101866"/>
    <s v="R3"/>
    <s v="MONITOR 24&quot; DELL P2412H"/>
    <s v="05.12"/>
    <s v="KOM"/>
    <n v="1"/>
    <x v="1428"/>
    <n v="1643.75"/>
    <n v="0"/>
    <n v="657.5"/>
    <x v="1"/>
  </r>
  <r>
    <n v="1"/>
    <x v="2"/>
    <x v="2"/>
    <n v="101867"/>
    <s v="R3"/>
    <s v="MONITOR 24&quot; DELL P2412H"/>
    <s v="05.12"/>
    <s v="KOM"/>
    <n v="1"/>
    <x v="1428"/>
    <n v="1643.75"/>
    <n v="0"/>
    <n v="657.5"/>
    <x v="1"/>
  </r>
  <r>
    <n v="1"/>
    <x v="2"/>
    <x v="2"/>
    <n v="101868"/>
    <s v="R3"/>
    <s v="MONITOR DELL 19"/>
    <s v="02.04"/>
    <s v="KOM"/>
    <n v="1"/>
    <x v="1579"/>
    <n v="5910.9"/>
    <n v="0"/>
    <n v="2364.36"/>
    <x v="1"/>
  </r>
  <r>
    <n v="1"/>
    <x v="2"/>
    <x v="2"/>
    <n v="101869"/>
    <s v="R3"/>
    <s v="RAČUNALO COMPAQ EVO D510*"/>
    <s v="03.03"/>
    <s v="KOM"/>
    <n v="1"/>
    <x v="1580"/>
    <n v="6790"/>
    <n v="0"/>
    <n v="2716"/>
    <x v="1"/>
  </r>
  <r>
    <n v="1"/>
    <x v="2"/>
    <x v="2"/>
    <n v="101872"/>
    <s v="R3"/>
    <s v="RAČ.INTEL DP35DPM"/>
    <n v="10.07"/>
    <s v="KOM"/>
    <n v="1"/>
    <x v="1581"/>
    <n v="9144.68"/>
    <n v="0"/>
    <n v="3657.8720000000003"/>
    <x v="1"/>
  </r>
  <r>
    <n v="1"/>
    <x v="2"/>
    <x v="2"/>
    <n v="101877"/>
    <s v="R3"/>
    <s v="NOTEBOOK HP 650"/>
    <s v="05.14"/>
    <s v="KOM"/>
    <n v="1"/>
    <x v="1557"/>
    <n v="4575.03"/>
    <n v="2508.9"/>
    <n v="2833.5720000000001"/>
    <x v="1"/>
  </r>
  <r>
    <n v="1"/>
    <x v="2"/>
    <x v="2"/>
    <n v="101878"/>
    <s v="R3"/>
    <s v="NOTEBOOK PROOBOK 650 G1"/>
    <s v="08.14"/>
    <s v="KOM"/>
    <n v="1"/>
    <x v="1429"/>
    <n v="4295.53"/>
    <n v="3068.22"/>
    <n v="3068.22"/>
    <x v="0"/>
  </r>
  <r>
    <n v="1"/>
    <x v="2"/>
    <x v="2"/>
    <n v="101879"/>
    <s v="R3"/>
    <s v="NOTEBOOK COMPAQ nx6310"/>
    <s v="04.07"/>
    <s v="KOM"/>
    <n v="1"/>
    <x v="1582"/>
    <n v="6978.4"/>
    <n v="0"/>
    <n v="2791.36"/>
    <x v="1"/>
  </r>
  <r>
    <n v="1"/>
    <x v="2"/>
    <x v="2"/>
    <n v="101889"/>
    <s v="R3"/>
    <s v="MONITOR HP 24&quot;"/>
    <n v="12.15"/>
    <s v="KOM"/>
    <n v="1"/>
    <x v="1540"/>
    <n v="689.06"/>
    <n v="2067.19"/>
    <n v="2067.19"/>
    <x v="0"/>
  </r>
  <r>
    <n v="1"/>
    <x v="2"/>
    <x v="2"/>
    <n v="102013"/>
    <s v="R2"/>
    <s v="PISAČ LEXMARK E360DN"/>
    <n v="11.12"/>
    <s v="KOM"/>
    <n v="1"/>
    <x v="1583"/>
    <n v="1907.62"/>
    <n v="0"/>
    <n v="763.048"/>
    <x v="1"/>
  </r>
  <r>
    <n v="1"/>
    <x v="2"/>
    <x v="2"/>
    <n v="102019"/>
    <s v="R2"/>
    <s v="RAČ. HP COMPAQ 8100"/>
    <s v="09.10"/>
    <s v="KOM"/>
    <n v="1"/>
    <x v="1584"/>
    <n v="7782.8"/>
    <n v="0"/>
    <n v="3113.1200000000003"/>
    <x v="1"/>
  </r>
  <r>
    <n v="1"/>
    <x v="2"/>
    <x v="2"/>
    <n v="102020"/>
    <s v="R2"/>
    <s v="MONITOR 24&quot; HP LA2405wg"/>
    <s v="09.10"/>
    <s v="KOM"/>
    <n v="1"/>
    <x v="1585"/>
    <n v="2197.9499999999998"/>
    <n v="0"/>
    <n v="879.18"/>
    <x v="1"/>
  </r>
  <r>
    <n v="1"/>
    <x v="2"/>
    <x v="2"/>
    <n v="102061"/>
    <s v="R2"/>
    <s v="MONITOR SAMSUNG 19&quot;*"/>
    <s v="04.03"/>
    <s v="KOM"/>
    <n v="1"/>
    <x v="1586"/>
    <n v="2425.5"/>
    <n v="0"/>
    <n v="970.2"/>
    <x v="1"/>
  </r>
  <r>
    <n v="1"/>
    <x v="2"/>
    <x v="2"/>
    <n v="102062"/>
    <s v="R2"/>
    <s v="MONITOR SAMSUNG 19&quot;"/>
    <s v="02.06"/>
    <s v="KOM"/>
    <n v="1"/>
    <x v="1587"/>
    <n v="3382.72"/>
    <n v="0"/>
    <n v="1353.088"/>
    <x v="1"/>
  </r>
  <r>
    <n v="1"/>
    <x v="2"/>
    <x v="2"/>
    <n v="102063"/>
    <s v="R2"/>
    <s v="RAČ.INTEL G33 2.66GHz"/>
    <n v="10.08"/>
    <s v="KOM"/>
    <n v="1"/>
    <x v="1588"/>
    <n v="5275.28"/>
    <n v="0"/>
    <n v="2110.1120000000001"/>
    <x v="1"/>
  </r>
  <r>
    <n v="1"/>
    <x v="2"/>
    <x v="2"/>
    <n v="102076"/>
    <s v="R2"/>
    <s v="MONITOR 24&quot; DELL U2713HM"/>
    <n v="11.14"/>
    <s v="KOM"/>
    <n v="1"/>
    <x v="1589"/>
    <n v="2135.06"/>
    <n v="1964.26"/>
    <n v="1964.26"/>
    <x v="0"/>
  </r>
  <r>
    <n v="1"/>
    <x v="2"/>
    <x v="2"/>
    <n v="102077"/>
    <s v="R2"/>
    <s v="RAČ.INTEL G33 2.66GHz"/>
    <n v="10.08"/>
    <s v="KOM"/>
    <n v="1"/>
    <x v="1588"/>
    <n v="5275.28"/>
    <n v="0"/>
    <n v="2110.1120000000001"/>
    <x v="1"/>
  </r>
  <r>
    <n v="1"/>
    <x v="2"/>
    <x v="2"/>
    <n v="102106"/>
    <s v="R2"/>
    <s v="PISAČ HP LASER JET 4L"/>
    <s v="01.97"/>
    <s v="KOM"/>
    <n v="1"/>
    <x v="1590"/>
    <n v="4392.1400000000003"/>
    <n v="0"/>
    <n v="1756.8560000000002"/>
    <x v="1"/>
  </r>
  <r>
    <n v="1"/>
    <x v="2"/>
    <x v="2"/>
    <n v="102114"/>
    <s v="R2"/>
    <s v="RAČUNALO PENTIUM 4"/>
    <n v="11.03"/>
    <s v="KOM"/>
    <n v="1"/>
    <x v="1591"/>
    <n v="7096.57"/>
    <n v="0"/>
    <n v="2838.6280000000002"/>
    <x v="1"/>
  </r>
  <r>
    <n v="1"/>
    <x v="2"/>
    <x v="2"/>
    <n v="102116"/>
    <s v="R2"/>
    <s v="MONITOR SAMSUNG 19&quot;"/>
    <s v="02.02"/>
    <s v="KOM"/>
    <n v="1"/>
    <x v="1592"/>
    <n v="3742.84"/>
    <n v="0"/>
    <n v="1497.1360000000002"/>
    <x v="1"/>
  </r>
  <r>
    <n v="1"/>
    <x v="2"/>
    <x v="2"/>
    <n v="102123"/>
    <s v="R2"/>
    <s v="PISAČ CANON PIXMA IP 4500"/>
    <n v="12.07"/>
    <s v="KOM"/>
    <n v="1"/>
    <x v="1593"/>
    <n v="777.14"/>
    <n v="0"/>
    <n v="310.85599999999999"/>
    <x v="1"/>
  </r>
  <r>
    <n v="1"/>
    <x v="2"/>
    <x v="2"/>
    <n v="102153"/>
    <s v="R2"/>
    <s v="MONITOR PHILIPS 22&quot;"/>
    <n v="10.08"/>
    <s v="KOM"/>
    <n v="1"/>
    <x v="1594"/>
    <n v="2989"/>
    <n v="0"/>
    <n v="1195.6000000000001"/>
    <x v="1"/>
  </r>
  <r>
    <n v="1"/>
    <x v="2"/>
    <x v="2"/>
    <n v="102154"/>
    <s v="R2"/>
    <s v="RAČUNALO PRO 3500"/>
    <n v="12.12"/>
    <s v="KOM"/>
    <n v="1"/>
    <x v="1595"/>
    <n v="5041.4799999999996"/>
    <n v="0"/>
    <n v="2016.5919999999999"/>
    <x v="1"/>
  </r>
  <r>
    <n v="1"/>
    <x v="2"/>
    <x v="2"/>
    <n v="102169"/>
    <s v="R2"/>
    <s v="MONITOR LG 22&quot;"/>
    <s v="05.15"/>
    <s v="KOM"/>
    <n v="1"/>
    <x v="120"/>
    <n v="494.79"/>
    <n v="755.21"/>
    <n v="755.21"/>
    <x v="0"/>
  </r>
  <r>
    <n v="1"/>
    <x v="2"/>
    <x v="2"/>
    <n v="102170"/>
    <s v="R2"/>
    <s v="NOTEBOOK HP 840 G2"/>
    <s v="05.15"/>
    <s v="KOM"/>
    <n v="1"/>
    <x v="1596"/>
    <n v="3366.56"/>
    <n v="5138.4399999999996"/>
    <n v="5138.4399999999996"/>
    <x v="0"/>
  </r>
  <r>
    <n v="1"/>
    <x v="2"/>
    <x v="2"/>
    <n v="102198"/>
    <s v="R5"/>
    <s v="PISAČ LASER JET 1018"/>
    <s v="01.08"/>
    <s v="KOM"/>
    <n v="1"/>
    <x v="1597"/>
    <n v="865.96"/>
    <n v="0"/>
    <n v="346.38400000000001"/>
    <x v="1"/>
  </r>
  <r>
    <n v="1"/>
    <x v="2"/>
    <x v="2"/>
    <n v="102202"/>
    <s v="R2"/>
    <s v="NOTEBOOK 8570p"/>
    <n v="11.12"/>
    <s v="KOM"/>
    <n v="1"/>
    <x v="1598"/>
    <n v="8612.42"/>
    <n v="0"/>
    <n v="3444.9680000000003"/>
    <x v="1"/>
  </r>
  <r>
    <n v="1"/>
    <x v="2"/>
    <x v="2"/>
    <n v="102215"/>
    <s v="R2"/>
    <s v="NOSAČ PROJEKTORA STROPNI"/>
    <s v="05.09"/>
    <s v="KOM"/>
    <n v="1"/>
    <x v="1599"/>
    <n v="3121.49"/>
    <n v="0"/>
    <n v="1248.596"/>
    <x v="1"/>
  </r>
  <r>
    <n v="1"/>
    <x v="2"/>
    <x v="2"/>
    <n v="102216"/>
    <s v="R2"/>
    <s v="PROJEKTOR OPTOMA EW762"/>
    <n v="12.12"/>
    <s v="KOM"/>
    <n v="1"/>
    <x v="1600"/>
    <n v="9225"/>
    <n v="0"/>
    <n v="3690"/>
    <x v="1"/>
  </r>
  <r>
    <n v="1"/>
    <x v="2"/>
    <x v="2"/>
    <n v="102219"/>
    <s v="R2"/>
    <s v="TABLET ASUS NEXUS 7"/>
    <s v="05.14"/>
    <s v="KOM"/>
    <n v="1"/>
    <x v="1564"/>
    <n v="1157.1500000000001"/>
    <n v="634.58000000000004"/>
    <n v="716.69200000000001"/>
    <x v="1"/>
  </r>
  <r>
    <n v="1"/>
    <x v="2"/>
    <x v="2"/>
    <n v="102220"/>
    <s v="R2"/>
    <s v="TABLET MINIX NEO X7"/>
    <s v="05.14"/>
    <s v="KOM"/>
    <n v="1"/>
    <x v="1601"/>
    <n v="562.26"/>
    <n v="308.35000000000002"/>
    <n v="348.24400000000003"/>
    <x v="1"/>
  </r>
  <r>
    <n v="1"/>
    <x v="2"/>
    <x v="2"/>
    <n v="102221"/>
    <s v="R2"/>
    <s v="MONITOR PHILIPS 22&quot;"/>
    <n v="10.08"/>
    <s v="KOM"/>
    <n v="1"/>
    <x v="1594"/>
    <n v="2989"/>
    <n v="0"/>
    <n v="1195.6000000000001"/>
    <x v="1"/>
  </r>
  <r>
    <n v="1"/>
    <x v="2"/>
    <x v="2"/>
    <n v="102284"/>
    <s v="R2"/>
    <s v="RAČUNALO HP 8100CMT"/>
    <n v="10.1"/>
    <s v="KOM"/>
    <n v="1"/>
    <x v="1367"/>
    <n v="6491.76"/>
    <n v="0"/>
    <n v="2596.7040000000002"/>
    <x v="1"/>
  </r>
  <r>
    <n v="1"/>
    <x v="2"/>
    <x v="2"/>
    <n v="102285"/>
    <s v="R2"/>
    <s v="MONITOR 24&quot; HP LA2405wg"/>
    <n v="10.1"/>
    <s v="KOM"/>
    <n v="1"/>
    <x v="1585"/>
    <n v="2197.9499999999998"/>
    <n v="0"/>
    <n v="879.18"/>
    <x v="1"/>
  </r>
  <r>
    <n v="1"/>
    <x v="2"/>
    <x v="2"/>
    <n v="102367"/>
    <s v="R2"/>
    <s v="MONITOR SAMSUNG 17&quot;SM710V"/>
    <s v="05.05"/>
    <s v="KOM"/>
    <n v="1"/>
    <x v="1602"/>
    <n v="2015.7"/>
    <n v="0"/>
    <n v="806.28000000000009"/>
    <x v="1"/>
  </r>
  <r>
    <n v="1"/>
    <x v="2"/>
    <x v="2"/>
    <n v="102368"/>
    <s v="R2"/>
    <s v="MONITOR SAMSUNG 19&quot;"/>
    <s v="09.06"/>
    <s v="KOM"/>
    <n v="1"/>
    <x v="1603"/>
    <n v="2598.6"/>
    <n v="0"/>
    <n v="1039.44"/>
    <x v="1"/>
  </r>
  <r>
    <n v="1"/>
    <x v="2"/>
    <x v="2"/>
    <n v="102369"/>
    <s v="R2"/>
    <s v="RAČUNALO INTEL D965"/>
    <s v="09.06"/>
    <s v="KOM"/>
    <n v="1"/>
    <x v="1604"/>
    <n v="6598.31"/>
    <n v="0"/>
    <n v="2639.3240000000005"/>
    <x v="1"/>
  </r>
  <r>
    <n v="1"/>
    <x v="2"/>
    <x v="2"/>
    <n v="102371"/>
    <s v="R2"/>
    <s v="MON.SAMSUNG 24&quot;"/>
    <s v="06.10"/>
    <s v="KOM"/>
    <n v="1"/>
    <x v="1605"/>
    <n v="1797.44"/>
    <n v="0"/>
    <n v="718.97600000000011"/>
    <x v="1"/>
  </r>
  <r>
    <n v="1"/>
    <x v="2"/>
    <x v="2"/>
    <n v="102372"/>
    <s v="R2"/>
    <s v="RAČ.ASUS P6T,Intel X58"/>
    <s v="06.10"/>
    <s v="KOM"/>
    <n v="1"/>
    <x v="1606"/>
    <n v="9106.2800000000007"/>
    <n v="0"/>
    <n v="3642.5120000000006"/>
    <x v="1"/>
  </r>
  <r>
    <n v="1"/>
    <x v="2"/>
    <x v="2"/>
    <n v="102387"/>
    <s v="R2"/>
    <s v="TABLET APPLE iPAD AIR16GB"/>
    <n v="10.14"/>
    <s v="KOM"/>
    <n v="1"/>
    <x v="1377"/>
    <n v="2211.34"/>
    <n v="1871.15"/>
    <n v="1871.15"/>
    <x v="0"/>
  </r>
  <r>
    <n v="1"/>
    <x v="2"/>
    <x v="2"/>
    <n v="102388"/>
    <s v="R2"/>
    <s v="DISK externi 80GB"/>
    <n v="12.06"/>
    <s v="KOM"/>
    <n v="1"/>
    <x v="1363"/>
    <n v="852.78"/>
    <n v="0"/>
    <n v="341.11200000000002"/>
    <x v="1"/>
  </r>
  <r>
    <n v="1"/>
    <x v="2"/>
    <x v="2"/>
    <n v="102395"/>
    <s v="R2"/>
    <s v="PISAČ HP LASER JET 1100"/>
    <s v="01.01"/>
    <s v="KOM"/>
    <n v="1"/>
    <x v="1607"/>
    <n v="3750.89"/>
    <n v="0"/>
    <n v="1500.356"/>
    <x v="1"/>
  </r>
  <r>
    <n v="1"/>
    <x v="2"/>
    <x v="2"/>
    <n v="102404"/>
    <s v="R2"/>
    <s v="RAČUNALO HP PRODESK 400G1"/>
    <s v="06.14"/>
    <s v="KOM"/>
    <n v="1"/>
    <x v="1522"/>
    <n v="3179.12"/>
    <n v="1907.46"/>
    <n v="2034.6320000000001"/>
    <x v="1"/>
  </r>
  <r>
    <n v="1"/>
    <x v="2"/>
    <x v="2"/>
    <n v="102405"/>
    <s v="R2"/>
    <s v="MONITOR 24&quot; DELL"/>
    <s v="06.14"/>
    <s v="KOM"/>
    <n v="1"/>
    <x v="1414"/>
    <n v="1224.3"/>
    <n v="734.57"/>
    <n v="783.548"/>
    <x v="1"/>
  </r>
  <r>
    <n v="1"/>
    <x v="2"/>
    <x v="2"/>
    <n v="102414"/>
    <s v="R2"/>
    <s v="MONITOR 24&quot; DELL"/>
    <s v="06.14"/>
    <s v="KOM"/>
    <n v="1"/>
    <x v="1414"/>
    <n v="1224.3"/>
    <n v="734.57"/>
    <n v="783.548"/>
    <x v="1"/>
  </r>
  <r>
    <n v="1"/>
    <x v="2"/>
    <x v="2"/>
    <n v="102444"/>
    <s v="R2"/>
    <s v="RAČUNALO INTEL DQ35MPE"/>
    <n v="11.07"/>
    <s v="KOM"/>
    <n v="1"/>
    <x v="1608"/>
    <n v="6725.91"/>
    <n v="0"/>
    <n v="2690.364"/>
    <x v="1"/>
  </r>
  <r>
    <n v="1"/>
    <x v="2"/>
    <x v="2"/>
    <n v="102445"/>
    <s v="R2"/>
    <s v="MONITOR 23&quot; DELL U2312HM"/>
    <n v="11.13"/>
    <s v="KOM"/>
    <n v="1"/>
    <x v="1609"/>
    <n v="913.44"/>
    <n v="271.56"/>
    <n v="474"/>
    <x v="1"/>
  </r>
  <r>
    <n v="1"/>
    <x v="2"/>
    <x v="2"/>
    <n v="102446"/>
    <s v="R2"/>
    <s v="PISAČ LaserJet 1010"/>
    <n v="12.04"/>
    <s v="KOM"/>
    <n v="1"/>
    <x v="1610"/>
    <n v="1405.88"/>
    <n v="0"/>
    <n v="562.35200000000009"/>
    <x v="1"/>
  </r>
  <r>
    <n v="1"/>
    <x v="2"/>
    <x v="2"/>
    <n v="102450"/>
    <s v="R2"/>
    <s v="NOTEBOOK HP 6720s"/>
    <s v="01.09"/>
    <s v="KOM"/>
    <n v="1"/>
    <x v="1611"/>
    <n v="3567.28"/>
    <n v="0"/>
    <n v="1426.9120000000003"/>
    <x v="1"/>
  </r>
  <r>
    <n v="1"/>
    <x v="2"/>
    <x v="2"/>
    <n v="102481"/>
    <s v="R2"/>
    <s v="PISAČ SAMSUNG ML-2571N"/>
    <s v="03.09"/>
    <s v="KOM"/>
    <n v="1"/>
    <x v="1365"/>
    <n v="1098"/>
    <n v="0"/>
    <n v="439.20000000000005"/>
    <x v="1"/>
  </r>
  <r>
    <n v="1"/>
    <x v="2"/>
    <x v="2"/>
    <n v="102482"/>
    <s v="R2"/>
    <s v="MONITOR 24&quot; DELL U2412M"/>
    <s v="04.13"/>
    <s v="KOM"/>
    <n v="1"/>
    <x v="1567"/>
    <n v="2032.43"/>
    <n v="184.77"/>
    <n v="886.88"/>
    <x v="1"/>
  </r>
  <r>
    <n v="1"/>
    <x v="2"/>
    <x v="2"/>
    <n v="102483"/>
    <s v="R2"/>
    <s v="RAC.ELITE COMPAQ 7500"/>
    <s v="04.13"/>
    <s v="KOM"/>
    <n v="1"/>
    <x v="1612"/>
    <n v="6268.5"/>
    <n v="569.87"/>
    <n v="2735.348"/>
    <x v="1"/>
  </r>
  <r>
    <n v="1"/>
    <x v="2"/>
    <x v="2"/>
    <n v="102488"/>
    <s v="R2"/>
    <s v="TABLET ASUS TF101 16GB"/>
    <s v="09.11"/>
    <s v="KOM"/>
    <n v="1"/>
    <x v="1613"/>
    <n v="3979.58"/>
    <n v="0"/>
    <n v="1591.8320000000001"/>
    <x v="1"/>
  </r>
  <r>
    <n v="1"/>
    <x v="2"/>
    <x v="2"/>
    <n v="102556"/>
    <s v="R2"/>
    <s v="RAČ. PRODESK 400 G2"/>
    <s v="09.14"/>
    <s v="KOM"/>
    <n v="1"/>
    <x v="1515"/>
    <n v="2974.23"/>
    <n v="2313.27"/>
    <n v="2313.27"/>
    <x v="0"/>
  </r>
  <r>
    <n v="1"/>
    <x v="2"/>
    <x v="2"/>
    <n v="102558"/>
    <s v="R2"/>
    <s v="PROJEKTOR OPTOMA W316"/>
    <n v="10.14"/>
    <s v="KOM"/>
    <n v="1"/>
    <x v="1614"/>
    <n v="2713.32"/>
    <n v="2295.87"/>
    <n v="2295.87"/>
    <x v="0"/>
  </r>
  <r>
    <n v="1"/>
    <x v="2"/>
    <x v="2"/>
    <n v="102578"/>
    <s v="R2"/>
    <s v="ISPRAVLJAČ"/>
    <s v="01.97"/>
    <s v="KOM"/>
    <n v="1"/>
    <x v="1615"/>
    <n v="6224.03"/>
    <n v="0"/>
    <n v="2489.6120000000001"/>
    <x v="1"/>
  </r>
  <r>
    <n v="1"/>
    <x v="2"/>
    <x v="2"/>
    <n v="102591"/>
    <s v="R2"/>
    <s v="HIDROCIKLON MOZLEY"/>
    <s v="01.97"/>
    <s v="KOM"/>
    <n v="1"/>
    <x v="1616"/>
    <n v="57166.9"/>
    <n v="0"/>
    <n v="22866.760000000002"/>
    <x v="1"/>
  </r>
  <r>
    <n v="1"/>
    <x v="2"/>
    <x v="2"/>
    <n v="102636"/>
    <s v="R4"/>
    <s v="MONITOR 24&quot;"/>
    <n v="11.12"/>
    <s v="KOM"/>
    <n v="1"/>
    <x v="1617"/>
    <n v="1574.71"/>
    <n v="0"/>
    <n v="629.88400000000001"/>
    <x v="1"/>
  </r>
  <r>
    <n v="1"/>
    <x v="2"/>
    <x v="2"/>
    <n v="102637"/>
    <s v="R6"/>
    <s v="SCENER G3110"/>
    <n v="11.1"/>
    <s v="KOM"/>
    <n v="1"/>
    <x v="1618"/>
    <n v="717.29"/>
    <n v="0"/>
    <n v="286.916"/>
    <x v="1"/>
  </r>
  <r>
    <n v="1"/>
    <x v="2"/>
    <x v="2"/>
    <n v="102646"/>
    <s v="R2"/>
    <s v="RAČUNALO HP 3400"/>
    <s v="06.12"/>
    <s v="KOM"/>
    <n v="1"/>
    <x v="1595"/>
    <n v="5041.4799999999996"/>
    <n v="0"/>
    <n v="2016.5919999999999"/>
    <x v="1"/>
  </r>
  <r>
    <n v="1"/>
    <x v="2"/>
    <x v="2"/>
    <n v="102647"/>
    <s v="R4"/>
    <s v="RAČUNALO HP PRO 3500"/>
    <n v="11.12"/>
    <s v="KOM"/>
    <n v="1"/>
    <x v="1508"/>
    <n v="5041.47"/>
    <n v="0"/>
    <n v="2016.5880000000002"/>
    <x v="1"/>
  </r>
  <r>
    <n v="1"/>
    <x v="2"/>
    <x v="2"/>
    <n v="102648"/>
    <s v="R2"/>
    <s v="PISAČ HP P2055DN"/>
    <n v="11.1"/>
    <s v="KOM"/>
    <n v="1"/>
    <x v="1619"/>
    <n v="2598.3000000000002"/>
    <n v="0"/>
    <n v="1039.3200000000002"/>
    <x v="1"/>
  </r>
  <r>
    <n v="1"/>
    <x v="2"/>
    <x v="2"/>
    <n v="102655"/>
    <s v="R2"/>
    <s v="PISAČ MINOLTA PAGE PRO 6+"/>
    <s v="04.98"/>
    <s v="KOM"/>
    <n v="1"/>
    <x v="1620"/>
    <n v="3390.99"/>
    <n v="0"/>
    <n v="1356.396"/>
    <x v="1"/>
  </r>
  <r>
    <n v="1"/>
    <x v="2"/>
    <x v="2"/>
    <n v="102755"/>
    <s v="R2"/>
    <s v="MONITOR SAMSUNG 19&quot;SN940"/>
    <n v="11.07"/>
    <s v="KOM"/>
    <n v="1"/>
    <x v="1621"/>
    <n v="1573.07"/>
    <n v="0"/>
    <n v="629.22800000000007"/>
    <x v="1"/>
  </r>
  <r>
    <n v="1"/>
    <x v="2"/>
    <x v="2"/>
    <n v="102796"/>
    <s v="R2"/>
    <s v="SCANER CANON LIDE 25"/>
    <n v="10.06"/>
    <s v="KOM"/>
    <n v="1"/>
    <x v="1418"/>
    <n v="378.2"/>
    <n v="0"/>
    <n v="151.28"/>
    <x v="1"/>
  </r>
  <r>
    <n v="1"/>
    <x v="2"/>
    <x v="2"/>
    <n v="102797"/>
    <s v="R2"/>
    <s v="MONITOR ASUS 19&quot;"/>
    <n v="10.08"/>
    <s v="KOM"/>
    <n v="1"/>
    <x v="1480"/>
    <n v="1403"/>
    <n v="0"/>
    <n v="561.20000000000005"/>
    <x v="1"/>
  </r>
  <r>
    <n v="1"/>
    <x v="2"/>
    <x v="2"/>
    <n v="102799"/>
    <s v="R2"/>
    <s v="RAČ.HP ELITE 7500"/>
    <n v="10.119999999999999"/>
    <s v="KOM"/>
    <n v="1"/>
    <x v="1572"/>
    <n v="6598.75"/>
    <n v="0"/>
    <n v="2639.5"/>
    <x v="1"/>
  </r>
  <r>
    <n v="1"/>
    <x v="2"/>
    <x v="2"/>
    <n v="102800"/>
    <s v="R2"/>
    <s v="PISAČ LEXMARK E360DN"/>
    <n v="11.12"/>
    <s v="KOM"/>
    <n v="1"/>
    <x v="1622"/>
    <n v="1991.25"/>
    <n v="0"/>
    <n v="796.5"/>
    <x v="1"/>
  </r>
  <r>
    <n v="1"/>
    <x v="2"/>
    <x v="2"/>
    <n v="102811"/>
    <s v="R2"/>
    <s v="SCANER LiDE 25"/>
    <s v="02.06"/>
    <s v="KOM"/>
    <n v="1"/>
    <x v="1623"/>
    <n v="399.33"/>
    <n v="0"/>
    <n v="159.732"/>
    <x v="1"/>
  </r>
  <r>
    <n v="1"/>
    <x v="2"/>
    <x v="2"/>
    <n v="102815"/>
    <s v="R2"/>
    <s v="RAČUNALO ELITE 7500"/>
    <n v="12.13"/>
    <s v="KOM"/>
    <n v="1"/>
    <x v="1544"/>
    <n v="5320.32"/>
    <n v="1773.43"/>
    <n v="2837.5"/>
    <x v="1"/>
  </r>
  <r>
    <n v="1"/>
    <x v="2"/>
    <x v="2"/>
    <n v="102827"/>
    <s v="R2"/>
    <s v="SCANER LiDE 25"/>
    <s v="02.06"/>
    <s v="KOM"/>
    <n v="1"/>
    <x v="1623"/>
    <n v="399.33"/>
    <n v="0"/>
    <n v="159.732"/>
    <x v="1"/>
  </r>
  <r>
    <n v="1"/>
    <x v="2"/>
    <x v="2"/>
    <n v="102829"/>
    <s v="R2"/>
    <s v="PISAČ SAMSUNG CLP-610ND"/>
    <n v="11.09"/>
    <s v="KOM"/>
    <n v="1"/>
    <x v="1624"/>
    <n v="3444"/>
    <n v="0"/>
    <n v="1377.6000000000001"/>
    <x v="1"/>
  </r>
  <r>
    <n v="1"/>
    <x v="2"/>
    <x v="2"/>
    <n v="102830"/>
    <s v="R2"/>
    <s v="NOTEBOOK HP 8530w"/>
    <s v="01.10"/>
    <s v="KOM"/>
    <n v="1"/>
    <x v="1625"/>
    <n v="9876.9"/>
    <n v="0"/>
    <n v="3950.76"/>
    <x v="1"/>
  </r>
  <r>
    <n v="1"/>
    <x v="2"/>
    <x v="2"/>
    <n v="102831"/>
    <s v="R2"/>
    <s v="MON. AOC 23,6&quot;"/>
    <s v="01.10"/>
    <s v="KOM"/>
    <n v="1"/>
    <x v="1495"/>
    <n v="1599"/>
    <n v="0"/>
    <n v="639.6"/>
    <x v="1"/>
  </r>
  <r>
    <n v="1"/>
    <x v="2"/>
    <x v="2"/>
    <n v="102832"/>
    <s v="R2"/>
    <s v="PORTREPLIKATOR HP"/>
    <s v="01.10"/>
    <s v="KOM"/>
    <n v="1"/>
    <x v="1626"/>
    <n v="1008.6"/>
    <n v="0"/>
    <n v="403.44000000000005"/>
    <x v="1"/>
  </r>
  <r>
    <n v="1"/>
    <x v="2"/>
    <x v="2"/>
    <n v="102892"/>
    <s v="R2"/>
    <s v="PISAČ EPSON STYLUS D88"/>
    <s v="07.07"/>
    <s v="KOM"/>
    <n v="1"/>
    <x v="185"/>
    <n v="549"/>
    <n v="0"/>
    <n v="219.60000000000002"/>
    <x v="1"/>
  </r>
  <r>
    <n v="1"/>
    <x v="2"/>
    <x v="2"/>
    <n v="102911"/>
    <s v="R2"/>
    <s v="RAČUNALO HP 8100CMT"/>
    <n v="10.1"/>
    <s v="KOM"/>
    <n v="1"/>
    <x v="1627"/>
    <n v="6491.77"/>
    <n v="0"/>
    <n v="2596.7080000000005"/>
    <x v="1"/>
  </r>
  <r>
    <n v="1"/>
    <x v="2"/>
    <x v="2"/>
    <n v="102917"/>
    <s v="R2"/>
    <s v="PISAČ LASER JET 1300"/>
    <s v="06.04"/>
    <s v="KOM"/>
    <n v="1"/>
    <x v="1628"/>
    <n v="3185.97"/>
    <n v="0"/>
    <n v="1274.3879999999999"/>
    <x v="1"/>
  </r>
  <r>
    <n v="1"/>
    <x v="2"/>
    <x v="2"/>
    <n v="102923"/>
    <s v="R2"/>
    <s v="MON.PHILIPS 24&quot;"/>
    <s v="01.10"/>
    <s v="KOM"/>
    <n v="1"/>
    <x v="676"/>
    <n v="2118.7800000000002"/>
    <n v="0"/>
    <n v="847.51200000000017"/>
    <x v="1"/>
  </r>
  <r>
    <n v="1"/>
    <x v="2"/>
    <x v="2"/>
    <n v="102924"/>
    <s v="R2"/>
    <s v="RAČ. RGNF Tip15"/>
    <s v="01.10"/>
    <s v="KOM"/>
    <n v="1"/>
    <x v="1629"/>
    <n v="4826.1099999999997"/>
    <n v="0"/>
    <n v="1930.444"/>
    <x v="1"/>
  </r>
  <r>
    <n v="1"/>
    <x v="2"/>
    <x v="2"/>
    <n v="102969"/>
    <s v="R2"/>
    <s v="MONITOR SAMSUNG 24&quot;"/>
    <s v="01.10"/>
    <s v="KOM"/>
    <n v="1"/>
    <x v="1630"/>
    <n v="2458.06"/>
    <n v="0"/>
    <n v="983.22400000000005"/>
    <x v="1"/>
  </r>
  <r>
    <n v="1"/>
    <x v="2"/>
    <x v="2"/>
    <n v="102976"/>
    <s v="R2"/>
    <s v="MONITOR 24&quot; DELL U2412M"/>
    <s v="05.13"/>
    <s v="KOM"/>
    <n v="1"/>
    <x v="1372"/>
    <n v="2060.42"/>
    <n v="239.58"/>
    <n v="920"/>
    <x v="1"/>
  </r>
  <r>
    <n v="1"/>
    <x v="2"/>
    <x v="2"/>
    <n v="102977"/>
    <s v="R2"/>
    <s v="NOTEBOOK HP PROBOOK 650G1"/>
    <n v="11.14"/>
    <s v="KOM"/>
    <n v="1"/>
    <x v="1557"/>
    <n v="3689.54"/>
    <n v="3394.39"/>
    <n v="3394.39"/>
    <x v="0"/>
  </r>
  <r>
    <n v="1"/>
    <x v="2"/>
    <x v="2"/>
    <n v="102980"/>
    <s v="R2"/>
    <s v="RAĆ. COMPAQ ELITE 7500"/>
    <s v="05.13"/>
    <s v="KOM"/>
    <n v="1"/>
    <x v="1544"/>
    <n v="6354.83"/>
    <n v="738.92"/>
    <n v="2837.5"/>
    <x v="1"/>
  </r>
  <r>
    <n v="1"/>
    <x v="2"/>
    <x v="2"/>
    <n v="103012"/>
    <s v="R2"/>
    <s v="RAČ.PENTIUM II+NADOGR.99"/>
    <n v="12.98"/>
    <s v="KOM"/>
    <n v="1"/>
    <x v="1631"/>
    <n v="11342.56"/>
    <n v="0"/>
    <n v="4537.0240000000003"/>
    <x v="1"/>
  </r>
  <r>
    <n v="1"/>
    <x v="2"/>
    <x v="2"/>
    <n v="103014"/>
    <s v="R2"/>
    <s v="DISK HDD externi 80GB"/>
    <n v="11.06"/>
    <s v="KOM"/>
    <n v="1"/>
    <x v="1363"/>
    <n v="852.78"/>
    <n v="0"/>
    <n v="341.11200000000002"/>
    <x v="1"/>
  </r>
  <r>
    <n v="1"/>
    <x v="2"/>
    <x v="2"/>
    <n v="103015"/>
    <s v="R2"/>
    <s v="PORT REPLIKATOR BASIC286A"/>
    <n v="11.06"/>
    <s v="KOM"/>
    <n v="1"/>
    <x v="1632"/>
    <n v="1189.5"/>
    <n v="0"/>
    <n v="475.8"/>
    <x v="1"/>
  </r>
  <r>
    <n v="1"/>
    <x v="2"/>
    <x v="2"/>
    <n v="103017"/>
    <s v="R2"/>
    <s v="MONITOR 22&quot; AOC"/>
    <n v="11.09"/>
    <s v="KOM"/>
    <n v="1"/>
    <x v="1495"/>
    <n v="1599"/>
    <n v="0"/>
    <n v="639.6"/>
    <x v="1"/>
  </r>
  <r>
    <n v="1"/>
    <x v="2"/>
    <x v="2"/>
    <n v="103031"/>
    <s v="R2"/>
    <s v="RAČ.PRODESK 490 G2"/>
    <n v="12.14"/>
    <s v="KOM"/>
    <n v="1"/>
    <x v="1633"/>
    <n v="3180.62"/>
    <n v="3180.6"/>
    <n v="3180.6"/>
    <x v="0"/>
  </r>
  <r>
    <n v="1"/>
    <x v="2"/>
    <x v="2"/>
    <n v="103076"/>
    <s v="R2"/>
    <s v="PISAČ HP LASER JET 4L"/>
    <s v="01.97"/>
    <s v="KOM"/>
    <n v="1"/>
    <x v="1590"/>
    <n v="4392.1400000000003"/>
    <n v="0"/>
    <n v="1756.8560000000002"/>
    <x v="1"/>
  </r>
  <r>
    <n v="1"/>
    <x v="2"/>
    <x v="2"/>
    <n v="103077"/>
    <s v="R2"/>
    <s v="MONITOR SAMSUNG 19&quot;"/>
    <n v="10.06"/>
    <s v="KOM"/>
    <n v="1"/>
    <x v="1603"/>
    <n v="2598.6"/>
    <n v="0"/>
    <n v="1039.44"/>
    <x v="1"/>
  </r>
  <r>
    <n v="1"/>
    <x v="2"/>
    <x v="2"/>
    <n v="103080"/>
    <s v="R2"/>
    <s v="RAČ.DIGITAL+MONITOR+MEM."/>
    <s v="01.97"/>
    <s v="KOM"/>
    <n v="1"/>
    <x v="1634"/>
    <n v="17790.900000000001"/>
    <n v="0"/>
    <n v="7116.3600000000006"/>
    <x v="1"/>
  </r>
  <r>
    <n v="1"/>
    <x v="2"/>
    <x v="2"/>
    <n v="103117"/>
    <s v="R2"/>
    <s v="SPIDERPAK-CO DIGIT.MJERNA"/>
    <s v="06.00"/>
    <s v="KOM"/>
    <n v="1"/>
    <x v="1635"/>
    <n v="37332.28"/>
    <n v="11010.37"/>
    <n v="19337.060000000001"/>
    <x v="1"/>
  </r>
  <r>
    <n v="1"/>
    <x v="2"/>
    <x v="2"/>
    <n v="103118"/>
    <s v="R2"/>
    <s v="RAČ.CPU PENT.III+MON.+MEM"/>
    <n v="10"/>
    <s v="KOM"/>
    <n v="1"/>
    <x v="1636"/>
    <n v="11263.48"/>
    <n v="0"/>
    <n v="4505.3919999999998"/>
    <x v="1"/>
  </r>
  <r>
    <n v="1"/>
    <x v="2"/>
    <x v="2"/>
    <n v="103119"/>
    <s v="R2"/>
    <s v="PISAČ HP DJ 1220C"/>
    <s v="06.01"/>
    <s v="KOM"/>
    <n v="1"/>
    <x v="1637"/>
    <n v="4890.72"/>
    <n v="0"/>
    <n v="1956.2880000000002"/>
    <x v="1"/>
  </r>
  <r>
    <n v="1"/>
    <x v="2"/>
    <x v="2"/>
    <n v="103141"/>
    <s v="R2"/>
    <s v="SCANER HP SCANJET 40"/>
    <s v="01.97"/>
    <s v="KOM"/>
    <n v="1"/>
    <x v="1638"/>
    <n v="6286.5"/>
    <n v="0"/>
    <n v="2514.6000000000004"/>
    <x v="1"/>
  </r>
  <r>
    <n v="1"/>
    <x v="2"/>
    <x v="2"/>
    <n v="103142"/>
    <s v="R2"/>
    <s v="MONITOR 17&quot;PHILIPS(UZ RAČ"/>
    <s v="02.00"/>
    <s v="KOM"/>
    <n v="1"/>
    <x v="1639"/>
    <n v="2295"/>
    <n v="0"/>
    <n v="918"/>
    <x v="1"/>
  </r>
  <r>
    <n v="1"/>
    <x v="2"/>
    <x v="2"/>
    <n v="103143"/>
    <s v="R2"/>
    <s v="RAČ.INTEL G33,RGNF Tip15"/>
    <s v="07.09"/>
    <s v="KOM"/>
    <n v="1"/>
    <x v="1570"/>
    <n v="5246"/>
    <n v="0"/>
    <n v="2098.4"/>
    <x v="1"/>
  </r>
  <r>
    <n v="1"/>
    <x v="2"/>
    <x v="2"/>
    <n v="103144"/>
    <s v="R2"/>
    <s v="MOMITOR ASUS 22&quot; VW220TE"/>
    <s v="07.09"/>
    <s v="KOM"/>
    <n v="1"/>
    <x v="1640"/>
    <n v="1134.5999999999999"/>
    <n v="0"/>
    <n v="453.84"/>
    <x v="1"/>
  </r>
  <r>
    <n v="1"/>
    <x v="2"/>
    <x v="2"/>
    <n v="103153"/>
    <s v="R2"/>
    <s v="RAČUNALO HP COMPAQ 7300"/>
    <s v="05.12"/>
    <s v="KOM"/>
    <n v="1"/>
    <x v="1572"/>
    <n v="6598.75"/>
    <n v="0"/>
    <n v="2639.5"/>
    <x v="1"/>
  </r>
  <r>
    <n v="1"/>
    <x v="2"/>
    <x v="2"/>
    <n v="103154"/>
    <s v="R2"/>
    <s v="MONITOR 24&quot; DELL"/>
    <s v="05.12"/>
    <s v="KOM"/>
    <n v="1"/>
    <x v="1428"/>
    <n v="1643.75"/>
    <n v="0"/>
    <n v="657.5"/>
    <x v="1"/>
  </r>
  <r>
    <n v="1"/>
    <x v="2"/>
    <x v="2"/>
    <n v="103155"/>
    <s v="R2"/>
    <s v="MONITOR 24&quot; DELL"/>
    <s v="05.12"/>
    <s v="KOM"/>
    <n v="1"/>
    <x v="1428"/>
    <n v="1643.75"/>
    <n v="0"/>
    <n v="657.5"/>
    <x v="1"/>
  </r>
  <r>
    <n v="1"/>
    <x v="2"/>
    <x v="2"/>
    <n v="103168"/>
    <s v="R2"/>
    <s v="RAČ. CPU PENTIUM 4 650"/>
    <n v="11.05"/>
    <s v="KOM"/>
    <n v="1"/>
    <x v="1641"/>
    <n v="9955.9"/>
    <n v="0"/>
    <n v="3982.36"/>
    <x v="1"/>
  </r>
  <r>
    <n v="1"/>
    <x v="2"/>
    <x v="2"/>
    <n v="103288"/>
    <s v="R2"/>
    <s v="RAČ.HP COMPAQ 8100"/>
    <n v="11.1"/>
    <s v="KOM"/>
    <n v="1"/>
    <x v="1367"/>
    <n v="6491.76"/>
    <n v="0"/>
    <n v="2596.7040000000002"/>
    <x v="1"/>
  </r>
  <r>
    <n v="1"/>
    <x v="2"/>
    <x v="2"/>
    <n v="103290"/>
    <s v="R2"/>
    <s v="MONITOR 24&quot; HP LA2405wg"/>
    <n v="11.1"/>
    <s v="KOM"/>
    <n v="1"/>
    <x v="1585"/>
    <n v="2197.9499999999998"/>
    <n v="0"/>
    <n v="879.18"/>
    <x v="1"/>
  </r>
  <r>
    <n v="1"/>
    <x v="2"/>
    <x v="2"/>
    <n v="103337"/>
    <s v="R2"/>
    <s v="MONITOR PHILIPS 19&quot;"/>
    <n v="10.08"/>
    <s v="KOM"/>
    <n v="1"/>
    <x v="1480"/>
    <n v="1403"/>
    <n v="0"/>
    <n v="561.20000000000005"/>
    <x v="1"/>
  </r>
  <r>
    <n v="1"/>
    <x v="2"/>
    <x v="2"/>
    <n v="103340"/>
    <s v="R2"/>
    <s v="RAČ.INTEL G33, RGNF Tip14"/>
    <s v="03.09"/>
    <s v="KOM"/>
    <n v="1"/>
    <x v="1406"/>
    <n v="4819"/>
    <n v="0"/>
    <n v="1927.6000000000001"/>
    <x v="1"/>
  </r>
  <r>
    <n v="1"/>
    <x v="2"/>
    <x v="2"/>
    <n v="103391"/>
    <s v="R2"/>
    <s v="RAČ.PRODESK 400G1"/>
    <s v="07.14"/>
    <s v="KOM"/>
    <n v="1"/>
    <x v="1522"/>
    <n v="3073.15"/>
    <n v="2013.43"/>
    <n v="2034.6320000000001"/>
    <x v="1"/>
  </r>
  <r>
    <n v="1"/>
    <x v="2"/>
    <x v="2"/>
    <n v="103396"/>
    <s v="R2"/>
    <s v="PISAČ LASER JET 1010"/>
    <s v="09.04"/>
    <s v="KOM"/>
    <n v="1"/>
    <x v="1610"/>
    <n v="1405.88"/>
    <n v="0"/>
    <n v="562.35200000000009"/>
    <x v="1"/>
  </r>
  <r>
    <n v="1"/>
    <x v="2"/>
    <x v="2"/>
    <n v="103416"/>
    <s v="R2"/>
    <s v="PISAČ HP6L"/>
    <n v="12.97"/>
    <s v="KOM"/>
    <n v="1"/>
    <x v="1642"/>
    <n v="2906.84"/>
    <n v="0"/>
    <n v="1162.7360000000001"/>
    <x v="1"/>
  </r>
  <r>
    <n v="1"/>
    <x v="2"/>
    <x v="2"/>
    <n v="103417"/>
    <s v="R2"/>
    <s v="MONITOR PHILIPS 22&quot;"/>
    <s v="01.09"/>
    <s v="KOM"/>
    <n v="1"/>
    <x v="1643"/>
    <n v="2318"/>
    <n v="0"/>
    <n v="927.2"/>
    <x v="1"/>
  </r>
  <r>
    <n v="1"/>
    <x v="2"/>
    <x v="2"/>
    <n v="103442"/>
    <s v="R2"/>
    <s v="RAČUNALO MB INTEL DG965RY"/>
    <n v="11.06"/>
    <s v="KOM"/>
    <n v="1"/>
    <x v="1644"/>
    <n v="5906.18"/>
    <n v="0"/>
    <n v="2362.4720000000002"/>
    <x v="1"/>
  </r>
  <r>
    <n v="1"/>
    <x v="2"/>
    <x v="2"/>
    <n v="103516"/>
    <s v="R2"/>
    <s v="NOTEBOOK 6470B"/>
    <n v="12.12"/>
    <s v="KOM"/>
    <n v="1"/>
    <x v="1645"/>
    <n v="7640.36"/>
    <n v="162.55000000000001"/>
    <n v="3121.1640000000002"/>
    <x v="1"/>
  </r>
  <r>
    <n v="1"/>
    <x v="2"/>
    <x v="2"/>
    <n v="103517"/>
    <s v="R2"/>
    <s v="RAČ.MB INTEL DP35DPM"/>
    <s v="01.08"/>
    <s v="KOM"/>
    <n v="1"/>
    <x v="1646"/>
    <n v="6597.3"/>
    <n v="0"/>
    <n v="2638.92"/>
    <x v="1"/>
  </r>
  <r>
    <n v="1"/>
    <x v="2"/>
    <x v="2"/>
    <n v="103549"/>
    <s v="R2"/>
    <s v="PISAČ LEXMARK MS310D"/>
    <s v="06.14"/>
    <s v="KOM"/>
    <n v="1"/>
    <x v="1517"/>
    <n v="539.62"/>
    <n v="323.77"/>
    <n v="345.35599999999999"/>
    <x v="1"/>
  </r>
  <r>
    <n v="1"/>
    <x v="2"/>
    <x v="2"/>
    <n v="103550"/>
    <s v="R2"/>
    <s v="RAČUNALO PENTIUM 4 520"/>
    <s v="05.05"/>
    <s v="KOM"/>
    <n v="1"/>
    <x v="1647"/>
    <n v="5280.1"/>
    <n v="0"/>
    <n v="2112.0400000000004"/>
    <x v="1"/>
  </r>
  <r>
    <n v="1"/>
    <x v="2"/>
    <x v="2"/>
    <n v="103551"/>
    <s v="R2"/>
    <s v="RAČUNALO HP PRODESK 400G1"/>
    <s v="06.14"/>
    <s v="KOM"/>
    <n v="1"/>
    <x v="1522"/>
    <n v="3179.12"/>
    <n v="1907.46"/>
    <n v="2034.6320000000001"/>
    <x v="1"/>
  </r>
  <r>
    <n v="1"/>
    <x v="2"/>
    <x v="2"/>
    <n v="103553"/>
    <s v="R2"/>
    <s v="MONITOR SAMSUNG 17&quot;"/>
    <s v="01.01"/>
    <s v="KOM"/>
    <n v="1"/>
    <x v="1648"/>
    <n v="3014.03"/>
    <n v="0"/>
    <n v="1205.6120000000001"/>
    <x v="1"/>
  </r>
  <r>
    <n v="1"/>
    <x v="2"/>
    <x v="2"/>
    <n v="103558"/>
    <s v="R2"/>
    <s v="MONITOR PHILIPS 24&quot;"/>
    <s v="03.09"/>
    <s v="KOM"/>
    <n v="1"/>
    <x v="1404"/>
    <n v="2806"/>
    <n v="0"/>
    <n v="1122.4000000000001"/>
    <x v="1"/>
  </r>
  <r>
    <n v="1"/>
    <x v="2"/>
    <x v="2"/>
    <n v="103561"/>
    <s v="R2"/>
    <s v="SCANER CANON LiDE 25"/>
    <s v="05.06"/>
    <s v="KOM"/>
    <n v="1"/>
    <x v="1418"/>
    <n v="378.2"/>
    <n v="0"/>
    <n v="151.28"/>
    <x v="1"/>
  </r>
  <r>
    <n v="1"/>
    <x v="2"/>
    <x v="2"/>
    <n v="103562"/>
    <s v="R2"/>
    <s v="RAČ.ASUS P5B DELUXE P965"/>
    <s v="01.07"/>
    <s v="KOM"/>
    <n v="1"/>
    <x v="1649"/>
    <n v="8442.61"/>
    <n v="0"/>
    <n v="3377.0440000000003"/>
    <x v="1"/>
  </r>
  <r>
    <n v="1"/>
    <x v="2"/>
    <x v="2"/>
    <n v="103567"/>
    <s v="R2"/>
    <s v="RAČ.HP PRODESK 490 G1"/>
    <n v="10.14"/>
    <s v="KOM"/>
    <n v="1"/>
    <x v="1633"/>
    <n v="3445.67"/>
    <n v="2915.55"/>
    <n v="2915.55"/>
    <x v="0"/>
  </r>
  <r>
    <n v="1"/>
    <x v="2"/>
    <x v="2"/>
    <n v="103568"/>
    <s v="R2"/>
    <s v="MONITOR 24&quot; DELL U2412M"/>
    <n v="10.14"/>
    <s v="KOM"/>
    <n v="1"/>
    <x v="1650"/>
    <n v="1061.06"/>
    <n v="897.8"/>
    <n v="897.8"/>
    <x v="0"/>
  </r>
  <r>
    <n v="1"/>
    <x v="2"/>
    <x v="2"/>
    <n v="103694"/>
    <s v="G9"/>
    <s v="NOTEBOOK DELL XPS L501"/>
    <s v="02.12"/>
    <s v="KOM"/>
    <n v="1"/>
    <x v="1651"/>
    <n v="8820.0499999999993"/>
    <n v="0"/>
    <n v="3528.02"/>
    <x v="1"/>
  </r>
  <r>
    <n v="1"/>
    <x v="2"/>
    <x v="2"/>
    <n v="103702"/>
    <s v="G9"/>
    <s v="RAČUNALO HP Elite 7200"/>
    <s v="05.11"/>
    <s v="KOM"/>
    <n v="1"/>
    <x v="1652"/>
    <n v="5832.05"/>
    <n v="0"/>
    <n v="2332.8200000000002"/>
    <x v="1"/>
  </r>
  <r>
    <n v="1"/>
    <x v="2"/>
    <x v="2"/>
    <n v="103703"/>
    <s v="G9"/>
    <s v="MON. LCD 23&quot;(donac.Japan)"/>
    <n v="11.11"/>
    <s v="KOM"/>
    <n v="1"/>
    <x v="1653"/>
    <n v="1199"/>
    <n v="0"/>
    <n v="479.6"/>
    <x v="1"/>
  </r>
  <r>
    <n v="1"/>
    <x v="2"/>
    <x v="2"/>
    <n v="103704"/>
    <s v="G9"/>
    <s v="RAČ.HP Z400(donac.Japan)"/>
    <n v="11.11"/>
    <s v="KOM"/>
    <n v="1"/>
    <x v="1654"/>
    <n v="13220"/>
    <n v="0"/>
    <n v="5288"/>
    <x v="1"/>
  </r>
  <r>
    <n v="1"/>
    <x v="2"/>
    <x v="2"/>
    <n v="103710"/>
    <s v="G9"/>
    <s v="MONITOR 24&quot; HP LA2405wg"/>
    <s v="09.10"/>
    <s v="KOM"/>
    <n v="1"/>
    <x v="1585"/>
    <n v="2197.9499999999998"/>
    <n v="0"/>
    <n v="879.18"/>
    <x v="1"/>
  </r>
  <r>
    <n v="1"/>
    <x v="2"/>
    <x v="2"/>
    <n v="103724"/>
    <s v="G9"/>
    <s v="TABLET SAMSUNG SM-P6050"/>
    <s v="09.15"/>
    <s v="KOM"/>
    <n v="1"/>
    <x v="1531"/>
    <n v="1493.14"/>
    <n v="3284.89"/>
    <n v="3284.89"/>
    <x v="0"/>
  </r>
  <r>
    <n v="1"/>
    <x v="2"/>
    <x v="2"/>
    <n v="103726"/>
    <s v="G9"/>
    <s v="MOTEBOOK HP ZBOOK 17"/>
    <s v="07.14"/>
    <s v="KOM"/>
    <n v="1"/>
    <x v="1655"/>
    <n v="9796.27"/>
    <n v="6418.24"/>
    <n v="6485.8040000000001"/>
    <x v="1"/>
  </r>
  <r>
    <n v="1"/>
    <x v="2"/>
    <x v="2"/>
    <n v="103728"/>
    <s v="G9"/>
    <s v="HARD DISK SEAGATE 40GB"/>
    <s v="04.05"/>
    <s v="KOM"/>
    <n v="1"/>
    <x v="1656"/>
    <n v="879"/>
    <n v="0"/>
    <n v="351.6"/>
    <x v="1"/>
  </r>
  <r>
    <n v="1"/>
    <x v="2"/>
    <x v="2"/>
    <n v="103733"/>
    <s v="G9"/>
    <s v="PORTREPLIKATOR(USB)"/>
    <s v="02.12"/>
    <s v="KOM"/>
    <n v="1"/>
    <x v="1657"/>
    <n v="1532.5"/>
    <n v="0"/>
    <n v="613"/>
    <x v="1"/>
  </r>
  <r>
    <n v="1"/>
    <x v="2"/>
    <x v="2"/>
    <n v="103735"/>
    <s v="G9"/>
    <s v="MON. LCD 23&quot;(donac.Japan)"/>
    <n v="11.11"/>
    <s v="KOM"/>
    <n v="1"/>
    <x v="1658"/>
    <n v="1999"/>
    <n v="0"/>
    <n v="799.6"/>
    <x v="1"/>
  </r>
  <r>
    <n v="1"/>
    <x v="2"/>
    <x v="2"/>
    <n v="103750"/>
    <s v="G9"/>
    <s v="TABLET SAMSUNG"/>
    <n v="12.14"/>
    <s v="KOM"/>
    <n v="1"/>
    <x v="1659"/>
    <n v="1449.5"/>
    <n v="1449.5"/>
    <n v="1449.5"/>
    <x v="0"/>
  </r>
  <r>
    <n v="1"/>
    <x v="2"/>
    <x v="2"/>
    <n v="103764"/>
    <s v="G9"/>
    <s v="MONITOR 24&quot; DELL U2412M"/>
    <s v="09.13"/>
    <s v="KOM"/>
    <n v="1"/>
    <x v="1567"/>
    <n v="1801.48"/>
    <n v="415.72"/>
    <n v="886.88"/>
    <x v="1"/>
  </r>
  <r>
    <n v="1"/>
    <x v="2"/>
    <x v="2"/>
    <n v="103765"/>
    <s v="G9"/>
    <s v="RAČUNALO HP ELITE 7500"/>
    <s v="09.13"/>
    <s v="KOM"/>
    <n v="1"/>
    <x v="1612"/>
    <n v="5556.17"/>
    <n v="1282.2"/>
    <n v="2735.348"/>
    <x v="1"/>
  </r>
  <r>
    <n v="1"/>
    <x v="2"/>
    <x v="2"/>
    <n v="103766"/>
    <s v="G9"/>
    <s v="iPAD APPLE CELLULAR 64GB"/>
    <s v="05.13"/>
    <s v="KOM"/>
    <n v="1"/>
    <x v="1660"/>
    <n v="6498.48"/>
    <n v="755.63"/>
    <n v="2901.6440000000002"/>
    <x v="1"/>
  </r>
  <r>
    <n v="1"/>
    <x v="2"/>
    <x v="2"/>
    <n v="103778"/>
    <s v="G9"/>
    <s v="NOTEBOOK HP 6550"/>
    <n v="10.1"/>
    <s v="KOM"/>
    <n v="1"/>
    <x v="1661"/>
    <n v="7887.31"/>
    <n v="0"/>
    <n v="3154.9240000000004"/>
    <x v="1"/>
  </r>
  <r>
    <n v="1"/>
    <x v="2"/>
    <x v="2"/>
    <n v="103780"/>
    <s v="G9"/>
    <s v="SCANER CANON LiDE 90"/>
    <n v="11.07"/>
    <s v="KOM"/>
    <n v="1"/>
    <x v="1538"/>
    <n v="625.13"/>
    <n v="0"/>
    <n v="250.05200000000002"/>
    <x v="1"/>
  </r>
  <r>
    <n v="1"/>
    <x v="2"/>
    <x v="2"/>
    <n v="103781"/>
    <s v="G9"/>
    <s v="PISAČ LASERJET 1320"/>
    <n v="10.06"/>
    <s v="KOM"/>
    <n v="1"/>
    <x v="1662"/>
    <n v="2438.7800000000002"/>
    <n v="0"/>
    <n v="975.51200000000017"/>
    <x v="1"/>
  </r>
  <r>
    <n v="1"/>
    <x v="2"/>
    <x v="2"/>
    <n v="103782"/>
    <s v="G9"/>
    <s v="MONITOR SAMSUNG 19&quot;"/>
    <n v="10.06"/>
    <s v="KOM"/>
    <n v="1"/>
    <x v="1043"/>
    <n v="3599"/>
    <n v="0"/>
    <n v="1439.6000000000001"/>
    <x v="1"/>
  </r>
  <r>
    <n v="1"/>
    <x v="2"/>
    <x v="2"/>
    <n v="103783"/>
    <s v="G9"/>
    <s v="RAČUNALOINTEL D975XB"/>
    <n v="10.06"/>
    <s v="KOM"/>
    <n v="1"/>
    <x v="1663"/>
    <n v="8042.13"/>
    <n v="0"/>
    <n v="3216.8520000000003"/>
    <x v="1"/>
  </r>
  <r>
    <n v="1"/>
    <x v="2"/>
    <x v="2"/>
    <n v="103811"/>
    <s v="G9"/>
    <s v="PORT REPLIKATOR PA286A"/>
    <s v="09.05"/>
    <s v="KOM"/>
    <n v="1"/>
    <x v="1553"/>
    <n v="1200.48"/>
    <n v="0"/>
    <n v="480.19200000000001"/>
    <x v="1"/>
  </r>
  <r>
    <n v="1"/>
    <x v="2"/>
    <x v="2"/>
    <n v="103812"/>
    <s v="G9"/>
    <s v="MONITOR 24&quot; DELL U2412M"/>
    <s v="06.14"/>
    <s v="KOM"/>
    <n v="1"/>
    <x v="1414"/>
    <n v="1224.3"/>
    <n v="734.57"/>
    <n v="783.548"/>
    <x v="1"/>
  </r>
  <r>
    <n v="1"/>
    <x v="2"/>
    <x v="2"/>
    <n v="103813"/>
    <s v="G9"/>
    <s v="NOTEBOOK HP 8530w"/>
    <s v="03.09"/>
    <s v="KOM"/>
    <n v="1"/>
    <x v="1664"/>
    <n v="13395.6"/>
    <n v="0"/>
    <n v="5358.2400000000007"/>
    <x v="1"/>
  </r>
  <r>
    <n v="1"/>
    <x v="2"/>
    <x v="2"/>
    <n v="103814"/>
    <s v="G9"/>
    <s v="PISAČ HP PHOTOSMART 3210"/>
    <s v="09.06"/>
    <s v="KOM"/>
    <n v="1"/>
    <x v="800"/>
    <n v="2379"/>
    <n v="0"/>
    <n v="951.6"/>
    <x v="1"/>
  </r>
  <r>
    <n v="1"/>
    <x v="2"/>
    <x v="2"/>
    <n v="103829"/>
    <s v="G9"/>
    <s v="PISAČ HP DJ 9800D, A3"/>
    <s v="02.08"/>
    <s v="KOM"/>
    <n v="1"/>
    <x v="1665"/>
    <n v="4206.5600000000004"/>
    <n v="0"/>
    <n v="1682.6240000000003"/>
    <x v="1"/>
  </r>
  <r>
    <n v="1"/>
    <x v="2"/>
    <x v="2"/>
    <n v="103845"/>
    <s v="G9"/>
    <s v="MONIT.SAMSUNG 20&quot; 2043BW"/>
    <s v="02.08"/>
    <s v="KOM"/>
    <n v="1"/>
    <x v="1666"/>
    <n v="2097.1799999999998"/>
    <n v="0"/>
    <n v="838.87199999999996"/>
    <x v="1"/>
  </r>
  <r>
    <n v="1"/>
    <x v="2"/>
    <x v="2"/>
    <n v="103846"/>
    <s v="G9"/>
    <s v="RAČ.MB INTEL DP35DPM*ATX"/>
    <s v="02.08"/>
    <s v="KOM"/>
    <n v="1"/>
    <x v="1667"/>
    <n v="8034.97"/>
    <n v="0"/>
    <n v="3213.9880000000003"/>
    <x v="1"/>
  </r>
  <r>
    <n v="1"/>
    <x v="2"/>
    <x v="2"/>
    <n v="103852"/>
    <s v="G9"/>
    <s v="RAČ.HP COMPAQ 8200Elite"/>
    <s v="07.11"/>
    <s v="KOM"/>
    <n v="1"/>
    <x v="1668"/>
    <n v="6486.41"/>
    <n v="0"/>
    <n v="2594.5640000000003"/>
    <x v="1"/>
  </r>
  <r>
    <n v="1"/>
    <x v="2"/>
    <x v="2"/>
    <n v="103864"/>
    <s v="G9"/>
    <s v="MONITOR 24&quot; DELL U2412M"/>
    <n v="11.14"/>
    <s v="KOM"/>
    <n v="1"/>
    <x v="1414"/>
    <n v="1020.25"/>
    <n v="938.62"/>
    <n v="938.62"/>
    <x v="0"/>
  </r>
  <r>
    <n v="1"/>
    <x v="2"/>
    <x v="2"/>
    <n v="103865"/>
    <s v="G9"/>
    <s v="RAČUNALO PRODESK 490G1"/>
    <n v="11.14"/>
    <s v="KOM"/>
    <n v="1"/>
    <x v="1669"/>
    <n v="3516.69"/>
    <n v="3235.35"/>
    <n v="3235.35"/>
    <x v="0"/>
  </r>
  <r>
    <n v="1"/>
    <x v="2"/>
    <x v="2"/>
    <n v="103866"/>
    <s v="G9"/>
    <s v="MONITOR SAMSUNG 19&quot;"/>
    <n v="12.05"/>
    <s v="KOM"/>
    <n v="1"/>
    <x v="1670"/>
    <n v="4598.79"/>
    <n v="0"/>
    <n v="1839.5160000000001"/>
    <x v="1"/>
  </r>
  <r>
    <n v="1"/>
    <x v="2"/>
    <x v="2"/>
    <n v="103867"/>
    <s v="G9"/>
    <s v="RAČUNALO PENTIUM 4 650"/>
    <n v="12.05"/>
    <s v="KOM"/>
    <n v="1"/>
    <x v="1671"/>
    <n v="9670.09"/>
    <n v="0"/>
    <n v="3868.0360000000001"/>
    <x v="1"/>
  </r>
  <r>
    <n v="1"/>
    <x v="2"/>
    <x v="2"/>
    <n v="103885"/>
    <s v="G9"/>
    <s v="SCANER CANON LiDE 25"/>
    <s v="01.07"/>
    <s v="KOM"/>
    <n v="1"/>
    <x v="1418"/>
    <n v="378.2"/>
    <n v="0"/>
    <n v="151.28"/>
    <x v="1"/>
  </r>
  <r>
    <n v="1"/>
    <x v="2"/>
    <x v="2"/>
    <n v="103895"/>
    <s v="G9"/>
    <s v="RAČ.INTEL GMA3100(2.66GHz"/>
    <n v="10.08"/>
    <s v="KOM"/>
    <n v="1"/>
    <x v="1672"/>
    <n v="6717.26"/>
    <n v="0"/>
    <n v="2686.9040000000005"/>
    <x v="1"/>
  </r>
  <r>
    <n v="1"/>
    <x v="2"/>
    <x v="2"/>
    <n v="103896"/>
    <s v="G9"/>
    <s v="MON.SAMSUNG 22&quot; SM225BW"/>
    <s v="02.08"/>
    <s v="KOM"/>
    <n v="1"/>
    <x v="1673"/>
    <n v="2098.2800000000002"/>
    <n v="0"/>
    <n v="839.31200000000013"/>
    <x v="1"/>
  </r>
  <r>
    <n v="1"/>
    <x v="2"/>
    <x v="2"/>
    <n v="103913"/>
    <s v="G9"/>
    <s v="MONITOR 24&quot; HP LA2405wg"/>
    <n v="10.1"/>
    <s v="KOM"/>
    <n v="1"/>
    <x v="1585"/>
    <n v="2197.9499999999998"/>
    <n v="0"/>
    <n v="879.18"/>
    <x v="1"/>
  </r>
  <r>
    <n v="1"/>
    <x v="2"/>
    <x v="2"/>
    <n v="103914"/>
    <s v="G9"/>
    <s v="HARD DISK SAMSUNG 40GB"/>
    <s v="04.05"/>
    <s v="KOM"/>
    <n v="1"/>
    <x v="1674"/>
    <n v="855.61"/>
    <n v="0"/>
    <n v="342.24400000000003"/>
    <x v="1"/>
  </r>
  <r>
    <n v="1"/>
    <x v="2"/>
    <x v="2"/>
    <n v="103983"/>
    <s v="G9"/>
    <s v="PROJEKTOR OPTOMA W316"/>
    <n v="11.15"/>
    <s v="KOM"/>
    <n v="1"/>
    <x v="1531"/>
    <n v="1294.05"/>
    <n v="3483.98"/>
    <n v="3483.98"/>
    <x v="0"/>
  </r>
  <r>
    <n v="1"/>
    <x v="2"/>
    <x v="2"/>
    <n v="104119"/>
    <s v="CIP"/>
    <s v="RAČUNALO HP COMPAQ 8200"/>
    <s v="06.11"/>
    <s v="KOM"/>
    <n v="1"/>
    <x v="1675"/>
    <n v="6699.37"/>
    <n v="0"/>
    <n v="2679.748"/>
    <x v="1"/>
  </r>
  <r>
    <n v="1"/>
    <x v="2"/>
    <x v="2"/>
    <n v="104120"/>
    <s v="05"/>
    <s v="MONITOR LG 22&quot;"/>
    <s v="07.15"/>
    <s v="KOM"/>
    <n v="1"/>
    <x v="120"/>
    <n v="442.71"/>
    <n v="807.29"/>
    <n v="807.29"/>
    <x v="0"/>
  </r>
  <r>
    <n v="1"/>
    <x v="2"/>
    <x v="2"/>
    <n v="104121"/>
    <s v="05"/>
    <s v="MONITOR LG 22&quot;"/>
    <s v="07.15"/>
    <s v="KOM"/>
    <n v="1"/>
    <x v="120"/>
    <n v="442.71"/>
    <n v="807.29"/>
    <n v="807.29"/>
    <x v="0"/>
  </r>
  <r>
    <n v="1"/>
    <x v="2"/>
    <x v="2"/>
    <n v="104122"/>
    <s v="CIP"/>
    <s v="MONITOR LG 22&quot;"/>
    <s v="07.15"/>
    <s v="KOM"/>
    <n v="1"/>
    <x v="1526"/>
    <n v="424.12"/>
    <n v="773.38"/>
    <n v="773.38"/>
    <x v="0"/>
  </r>
  <r>
    <n v="1"/>
    <x v="2"/>
    <x v="2"/>
    <n v="104123"/>
    <s v="CIP"/>
    <s v="MONITOR LG 22&quot;"/>
    <s v="07.15"/>
    <s v="KOM"/>
    <n v="1"/>
    <x v="1526"/>
    <n v="424.12"/>
    <n v="773.38"/>
    <n v="773.38"/>
    <x v="0"/>
  </r>
  <r>
    <n v="1"/>
    <x v="2"/>
    <x v="2"/>
    <n v="104124"/>
    <s v="CIP"/>
    <s v="MONITOR LG 22&quot;"/>
    <s v="07.15"/>
    <s v="KOM"/>
    <n v="1"/>
    <x v="1526"/>
    <n v="424.12"/>
    <n v="773.38"/>
    <n v="773.38"/>
    <x v="0"/>
  </r>
  <r>
    <n v="1"/>
    <x v="2"/>
    <x v="2"/>
    <n v="104127"/>
    <s v="R2"/>
    <s v="SERVER R320"/>
    <n v="12.13"/>
    <s v="KOM"/>
    <n v="1"/>
    <x v="1676"/>
    <n v="15454.14"/>
    <n v="5151.3599999999997"/>
    <n v="8242.2000000000007"/>
    <x v="1"/>
  </r>
  <r>
    <n v="1"/>
    <x v="2"/>
    <x v="2"/>
    <n v="104145"/>
    <s v="G1"/>
    <s v="NOTEBOOK LENOVO T540p"/>
    <n v="10.15"/>
    <s v="KOM"/>
    <n v="1"/>
    <x v="1677"/>
    <n v="4226.3999999999996"/>
    <n v="10264.129999999999"/>
    <n v="10264.129999999999"/>
    <x v="0"/>
  </r>
  <r>
    <n v="1"/>
    <x v="2"/>
    <x v="2"/>
    <n v="104150"/>
    <s v="G1"/>
    <s v="NOTEBOOK HP 8530w"/>
    <s v="01.09"/>
    <s v="KOM"/>
    <n v="1"/>
    <x v="1678"/>
    <n v="13945.82"/>
    <n v="0"/>
    <n v="5578.3280000000004"/>
    <x v="1"/>
  </r>
  <r>
    <n v="1"/>
    <x v="2"/>
    <x v="2"/>
    <n v="104162"/>
    <s v="G9"/>
    <s v="PROJEKTOR OPTOMA EX631"/>
    <s v="08.12"/>
    <s v="KOM"/>
    <n v="1"/>
    <x v="1679"/>
    <n v="7275.62"/>
    <n v="0"/>
    <n v="2910.248"/>
    <x v="1"/>
  </r>
  <r>
    <n v="1"/>
    <x v="2"/>
    <x v="2"/>
    <n v="104164"/>
    <s v="G9"/>
    <s v="RAČ. INTEL D945GTPL"/>
    <s v="09.06"/>
    <s v="KOM"/>
    <n v="1"/>
    <x v="1680"/>
    <n v="4057"/>
    <n v="0"/>
    <n v="1622.8000000000002"/>
    <x v="1"/>
  </r>
  <r>
    <n v="1"/>
    <x v="2"/>
    <x v="2"/>
    <n v="104165"/>
    <s v="G9"/>
    <s v="PISAČ HP LASERJET 1022"/>
    <n v="11.06"/>
    <s v="KOM"/>
    <n v="1"/>
    <x v="1681"/>
    <n v="1650.1"/>
    <n v="0"/>
    <n v="660.04"/>
    <x v="1"/>
  </r>
  <r>
    <n v="1"/>
    <x v="2"/>
    <x v="2"/>
    <n v="104166"/>
    <s v="G9"/>
    <s v="SERVER 3.1 HP DL380 G7"/>
    <n v="11.12"/>
    <s v="KOM"/>
    <n v="1"/>
    <x v="1682"/>
    <n v="0"/>
    <n v="37832.720000000001"/>
    <n v="37832.720000000001"/>
    <x v="0"/>
  </r>
  <r>
    <n v="1"/>
    <x v="2"/>
    <x v="2"/>
    <n v="104167"/>
    <s v="G9"/>
    <s v="DISK 3.2. Zywel NSA221"/>
    <n v="11.12"/>
    <s v="KOM"/>
    <n v="1"/>
    <x v="1683"/>
    <n v="0"/>
    <n v="3768.32"/>
    <n v="3768.32"/>
    <x v="0"/>
  </r>
  <r>
    <n v="1"/>
    <x v="2"/>
    <x v="2"/>
    <n v="104188"/>
    <s v="G9"/>
    <s v="MONITOR SAMSUNG 20&quot;"/>
    <s v="01.10"/>
    <s v="KOM"/>
    <n v="1"/>
    <x v="1684"/>
    <n v="1556.51"/>
    <n v="0"/>
    <n v="622.60400000000004"/>
    <x v="1"/>
  </r>
  <r>
    <n v="1"/>
    <x v="2"/>
    <x v="2"/>
    <n v="104191"/>
    <s v="G9"/>
    <s v="MONITOR LCD 23&quot; LG"/>
    <s v="05.11"/>
    <s v="KOM"/>
    <n v="1"/>
    <x v="1685"/>
    <n v="1295.79"/>
    <n v="0"/>
    <n v="518.31600000000003"/>
    <x v="1"/>
  </r>
  <r>
    <n v="1"/>
    <x v="2"/>
    <x v="2"/>
    <n v="104192"/>
    <s v="G9"/>
    <s v="RAČ. HP COMPAQ 8100"/>
    <s v="09.10"/>
    <s v="KOM"/>
    <n v="1"/>
    <x v="1627"/>
    <n v="6491.77"/>
    <n v="0"/>
    <n v="2596.7080000000005"/>
    <x v="1"/>
  </r>
  <r>
    <n v="1"/>
    <x v="2"/>
    <x v="2"/>
    <n v="104193"/>
    <s v="G9"/>
    <s v="NOTEBOOK ELITE 8560w"/>
    <n v="11.12"/>
    <s v="KOM"/>
    <n v="1"/>
    <x v="1686"/>
    <n v="0"/>
    <n v="12250"/>
    <n v="12250"/>
    <x v="0"/>
  </r>
  <r>
    <n v="1"/>
    <x v="2"/>
    <x v="2"/>
    <n v="104194"/>
    <s v="G9"/>
    <s v="NOTEBOOK ELITE 8560w"/>
    <n v="11.12"/>
    <s v="KOM"/>
    <n v="1"/>
    <x v="1686"/>
    <n v="0"/>
    <n v="12250"/>
    <n v="12250"/>
    <x v="0"/>
  </r>
  <r>
    <n v="1"/>
    <x v="2"/>
    <x v="2"/>
    <n v="104195"/>
    <s v="G9"/>
    <s v="MIŠ HP 3D"/>
    <n v="11.12"/>
    <s v="KOM"/>
    <n v="1"/>
    <x v="325"/>
    <n v="1849"/>
    <n v="0"/>
    <n v="739.6"/>
    <x v="1"/>
  </r>
  <r>
    <n v="1"/>
    <x v="2"/>
    <x v="2"/>
    <n v="104196"/>
    <s v="G9"/>
    <s v="PISAČ XEROX 7556 MULTIFUN"/>
    <n v="10.119999999999999"/>
    <s v="KOM"/>
    <n v="1"/>
    <x v="1687"/>
    <n v="87918.3"/>
    <n v="0"/>
    <n v="35167.32"/>
    <x v="1"/>
  </r>
  <r>
    <n v="1"/>
    <x v="2"/>
    <x v="2"/>
    <n v="104205"/>
    <s v="G9"/>
    <s v="NOTEBOOK DELL"/>
    <n v="12.13"/>
    <s v="KOM"/>
    <n v="1"/>
    <x v="1688"/>
    <n v="28735.49"/>
    <n v="10673.17"/>
    <n v="15763.464000000002"/>
    <x v="1"/>
  </r>
  <r>
    <n v="1"/>
    <x v="2"/>
    <x v="2"/>
    <n v="104206"/>
    <s v="G9"/>
    <s v="NOTEBOOK DELL"/>
    <n v="12.13"/>
    <s v="KOM"/>
    <n v="1"/>
    <x v="1688"/>
    <n v="28735.49"/>
    <n v="10673.17"/>
    <n v="15763.464000000002"/>
    <x v="1"/>
  </r>
  <r>
    <n v="1"/>
    <x v="2"/>
    <x v="2"/>
    <n v="104242"/>
    <s v="G9"/>
    <s v="HP NOTEBOOK 6550b"/>
    <n v="12.1"/>
    <s v="KOM"/>
    <n v="1"/>
    <x v="1661"/>
    <n v="7887.31"/>
    <n v="0"/>
    <n v="3154.9240000000004"/>
    <x v="1"/>
  </r>
  <r>
    <n v="1"/>
    <x v="2"/>
    <x v="2"/>
    <n v="104252"/>
    <s v="G9"/>
    <s v="RAČUNALO INTEL D915PSYL"/>
    <s v="09.05"/>
    <s v="KOM"/>
    <n v="1"/>
    <x v="1689"/>
    <n v="5558.53"/>
    <n v="0"/>
    <n v="2223.4119999999998"/>
    <x v="1"/>
  </r>
  <r>
    <n v="1"/>
    <x v="2"/>
    <x v="2"/>
    <n v="104259"/>
    <s v="G9"/>
    <s v="PROJEKTOR LCD-BENQ MP720p"/>
    <n v="11.06"/>
    <s v="KOM"/>
    <n v="1"/>
    <x v="1690"/>
    <n v="15108.74"/>
    <n v="0"/>
    <n v="6043.4960000000001"/>
    <x v="1"/>
  </r>
  <r>
    <n v="1"/>
    <x v="2"/>
    <x v="2"/>
    <n v="104260"/>
    <s v="G9"/>
    <s v="PROJEKTOR LCD-BENQ MP720p"/>
    <n v="11.06"/>
    <s v="KOM"/>
    <n v="1"/>
    <x v="1691"/>
    <n v="15108.73"/>
    <n v="0"/>
    <n v="6043.4920000000002"/>
    <x v="1"/>
  </r>
  <r>
    <n v="1"/>
    <x v="2"/>
    <x v="2"/>
    <n v="104331"/>
    <s v="G9"/>
    <s v="MONITOR SAMSUNG 17&quot;"/>
    <n v="10.039999999999999"/>
    <s v="KOM"/>
    <n v="1"/>
    <x v="1692"/>
    <n v="3037.63"/>
    <n v="0"/>
    <n v="1215.0520000000001"/>
    <x v="1"/>
  </r>
  <r>
    <n v="1"/>
    <x v="2"/>
    <x v="2"/>
    <n v="104332"/>
    <s v="G9"/>
    <s v="RAČ.HP PRODESK (don.Japan"/>
    <n v="11.15"/>
    <s v="KOM"/>
    <n v="1"/>
    <x v="1442"/>
    <n v="947.92"/>
    <n v="2552.08"/>
    <n v="2552.08"/>
    <x v="0"/>
  </r>
  <r>
    <n v="1"/>
    <x v="2"/>
    <x v="2"/>
    <n v="104361"/>
    <s v="G9"/>
    <s v="NOTEBOOK ELITEBOOK 820"/>
    <s v="06.14"/>
    <s v="KOM"/>
    <n v="1"/>
    <x v="1693"/>
    <n v="5011.26"/>
    <n v="4841.24"/>
    <n v="4841.24"/>
    <x v="0"/>
  </r>
  <r>
    <n v="1"/>
    <x v="2"/>
    <x v="2"/>
    <n v="104363"/>
    <s v="G9"/>
    <s v="TABLET ASUS TF701T"/>
    <s v="06.14"/>
    <s v="KOM"/>
    <n v="1"/>
    <x v="1694"/>
    <n v="2746.97"/>
    <n v="1648.17"/>
    <n v="1758.0560000000003"/>
    <x v="1"/>
  </r>
  <r>
    <n v="1"/>
    <x v="2"/>
    <x v="2"/>
    <n v="104364"/>
    <s v="G9"/>
    <s v="RAČUNALO ASUS P9X79"/>
    <s v="05.14"/>
    <s v="KOM"/>
    <n v="1"/>
    <x v="1695"/>
    <n v="7723.08"/>
    <n v="4235.26"/>
    <n v="4783.3360000000002"/>
    <x v="1"/>
  </r>
  <r>
    <n v="1"/>
    <x v="2"/>
    <x v="2"/>
    <n v="104365"/>
    <s v="G9"/>
    <s v="NOTEBOOK ELITEBOOK 8770W"/>
    <n v="12.12"/>
    <s v="KOM"/>
    <n v="1"/>
    <x v="1696"/>
    <n v="12104.32"/>
    <n v="0.01"/>
    <n v="4841.732"/>
    <x v="1"/>
  </r>
  <r>
    <n v="1"/>
    <x v="2"/>
    <x v="2"/>
    <n v="104366"/>
    <s v="G9"/>
    <s v="MONITOR ASUS 19&quot;"/>
    <s v="03.09"/>
    <s v="KOM"/>
    <n v="1"/>
    <x v="1365"/>
    <n v="1098"/>
    <n v="0"/>
    <n v="439.20000000000005"/>
    <x v="1"/>
  </r>
  <r>
    <n v="1"/>
    <x v="2"/>
    <x v="2"/>
    <n v="104367"/>
    <s v="G9"/>
    <s v="MONITOR ASUS 19&quot;"/>
    <s v="03.09"/>
    <s v="KOM"/>
    <n v="1"/>
    <x v="1365"/>
    <n v="1098"/>
    <n v="0"/>
    <n v="439.20000000000005"/>
    <x v="1"/>
  </r>
  <r>
    <n v="1"/>
    <x v="2"/>
    <x v="2"/>
    <n v="104368"/>
    <s v="G9"/>
    <s v="RAČ.INTEL G33 RGNF Tip15"/>
    <s v="03.09"/>
    <s v="KOM"/>
    <n v="1"/>
    <x v="1697"/>
    <n v="5978"/>
    <n v="0"/>
    <n v="2391.2000000000003"/>
    <x v="1"/>
  </r>
  <r>
    <n v="1"/>
    <x v="2"/>
    <x v="2"/>
    <n v="104377"/>
    <s v="G9"/>
    <s v="PISAČ CANON PIXMA IP4300"/>
    <n v="11.06"/>
    <s v="KOM"/>
    <n v="1"/>
    <x v="1698"/>
    <n v="1061.4000000000001"/>
    <n v="0"/>
    <n v="424.56000000000006"/>
    <x v="1"/>
  </r>
  <r>
    <n v="1"/>
    <x v="2"/>
    <x v="2"/>
    <n v="104378"/>
    <s v="G9"/>
    <s v="MONITOR SAMSUNG 19&quot;SM940N"/>
    <n v="11.06"/>
    <s v="KOM"/>
    <n v="1"/>
    <x v="1699"/>
    <n v="1998.36"/>
    <n v="0"/>
    <n v="799.34400000000005"/>
    <x v="1"/>
  </r>
  <r>
    <n v="1"/>
    <x v="2"/>
    <x v="2"/>
    <n v="104382"/>
    <s v="G9"/>
    <s v="DISK MOBILNI ČVRSTI"/>
    <n v="11.03"/>
    <s v="KOM"/>
    <n v="1"/>
    <x v="1700"/>
    <n v="1398.86"/>
    <n v="0"/>
    <n v="559.54399999999998"/>
    <x v="1"/>
  </r>
  <r>
    <n v="1"/>
    <x v="2"/>
    <x v="2"/>
    <n v="104395"/>
    <s v="G9"/>
    <s v="NOTEBOOK HP PROBOOK 650G1"/>
    <s v="07.14"/>
    <s v="KOM"/>
    <n v="1"/>
    <x v="1557"/>
    <n v="4279.87"/>
    <n v="2804.06"/>
    <n v="2833.5720000000001"/>
    <x v="1"/>
  </r>
  <r>
    <n v="1"/>
    <x v="2"/>
    <x v="2"/>
    <n v="104396"/>
    <s v="G9"/>
    <s v="MONITOR 24&quot;"/>
    <n v="12.14"/>
    <s v="KOM"/>
    <n v="1"/>
    <x v="1414"/>
    <n v="979.44"/>
    <n v="979.43"/>
    <n v="979.43"/>
    <x v="0"/>
  </r>
  <r>
    <n v="1"/>
    <x v="2"/>
    <x v="2"/>
    <n v="104397"/>
    <s v="G9"/>
    <s v="MONITOR 24&quot; DELL"/>
    <s v="05.12"/>
    <s v="KOM"/>
    <n v="1"/>
    <x v="1701"/>
    <n v="1574.72"/>
    <n v="0"/>
    <n v="629.88800000000003"/>
    <x v="1"/>
  </r>
  <r>
    <n v="1"/>
    <x v="2"/>
    <x v="2"/>
    <n v="104398"/>
    <s v="G9"/>
    <s v="RAČUNALO ELITE 7300"/>
    <s v="05.12"/>
    <s v="KOM"/>
    <n v="1"/>
    <x v="1563"/>
    <n v="6321.6"/>
    <n v="0"/>
    <n v="2528.6400000000003"/>
    <x v="1"/>
  </r>
  <r>
    <n v="1"/>
    <x v="2"/>
    <x v="2"/>
    <n v="104412"/>
    <s v="G9"/>
    <s v="MONITOR ASUS 24&quot;"/>
    <s v="05.15"/>
    <s v="KOM"/>
    <n v="1"/>
    <x v="1432"/>
    <n v="1045.19"/>
    <n v="1595.3"/>
    <n v="1595.3"/>
    <x v="0"/>
  </r>
  <r>
    <n v="1"/>
    <x v="2"/>
    <x v="2"/>
    <n v="104413"/>
    <s v="G9"/>
    <s v="GRAFIČKA RADNA STANICA"/>
    <s v="04.15"/>
    <s v="KOM"/>
    <n v="1"/>
    <x v="1702"/>
    <n v="4259.51"/>
    <n v="5963.31"/>
    <n v="5963.31"/>
    <x v="0"/>
  </r>
  <r>
    <n v="1"/>
    <x v="2"/>
    <x v="2"/>
    <n v="104416"/>
    <s v="G9"/>
    <s v="MONITOR LCD 24&quot;LA2405"/>
    <s v="07.11"/>
    <s v="KOM"/>
    <n v="1"/>
    <x v="1500"/>
    <n v="1795.78"/>
    <n v="0"/>
    <n v="718.31200000000001"/>
    <x v="1"/>
  </r>
  <r>
    <n v="1"/>
    <x v="2"/>
    <x v="2"/>
    <n v="104429"/>
    <s v="G9"/>
    <s v="MONITOR SAMSUNG 19&quot;SM193P"/>
    <s v="06.05"/>
    <s v="KOM"/>
    <n v="1"/>
    <x v="1703"/>
    <n v="4135.8"/>
    <n v="0"/>
    <n v="1654.3200000000002"/>
    <x v="1"/>
  </r>
  <r>
    <n v="1"/>
    <x v="2"/>
    <x v="2"/>
    <n v="104433"/>
    <s v="G9"/>
    <s v="MONITOR LCD SAMSUNG 17&quot;"/>
    <s v="07.06"/>
    <s v="KOM"/>
    <n v="1"/>
    <x v="1704"/>
    <n v="2398.52"/>
    <n v="0"/>
    <n v="959.40800000000002"/>
    <x v="1"/>
  </r>
  <r>
    <n v="1"/>
    <x v="2"/>
    <x v="2"/>
    <n v="104434"/>
    <s v="G9"/>
    <s v="RAČUNALO MB INTEL D945"/>
    <s v="07.06"/>
    <s v="KOM"/>
    <n v="1"/>
    <x v="1705"/>
    <n v="6550.97"/>
    <n v="0"/>
    <n v="2620.3880000000004"/>
    <x v="1"/>
  </r>
  <r>
    <n v="1"/>
    <x v="2"/>
    <x v="2"/>
    <n v="104435"/>
    <s v="G9"/>
    <s v="MONITOR LCD 24&quot;"/>
    <s v="07.11"/>
    <s v="KOM"/>
    <n v="1"/>
    <x v="1500"/>
    <n v="1795.78"/>
    <n v="0"/>
    <n v="718.31200000000001"/>
    <x v="1"/>
  </r>
  <r>
    <n v="1"/>
    <x v="2"/>
    <x v="2"/>
    <n v="104436"/>
    <s v="G9"/>
    <s v="RAČUNALO HP COMPAQ 8200"/>
    <s v="07.11"/>
    <s v="KOM"/>
    <n v="1"/>
    <x v="1668"/>
    <n v="6486.41"/>
    <n v="0"/>
    <n v="2594.5640000000003"/>
    <x v="1"/>
  </r>
  <r>
    <n v="1"/>
    <x v="2"/>
    <x v="2"/>
    <n v="104453"/>
    <s v="G9"/>
    <s v="MONITOR 23&quot; DELL U2312HM"/>
    <n v="10.130000000000001"/>
    <s v="KOM"/>
    <n v="1"/>
    <x v="1706"/>
    <n v="1130.44"/>
    <n v="297.48"/>
    <n v="571.16800000000001"/>
    <x v="1"/>
  </r>
  <r>
    <n v="1"/>
    <x v="2"/>
    <x v="2"/>
    <n v="104475"/>
    <s v="G9"/>
    <s v="NOTEBOOK DELL ALIENWARE"/>
    <s v="04.15"/>
    <s v="KOM"/>
    <n v="1"/>
    <x v="1524"/>
    <n v="6863.17"/>
    <n v="9608.44"/>
    <n v="9608.44"/>
    <x v="0"/>
  </r>
  <r>
    <n v="1"/>
    <x v="2"/>
    <x v="2"/>
    <n v="104476"/>
    <s v="G9"/>
    <s v="TABLET APPLE iPAD AIR 128"/>
    <n v="10.14"/>
    <s v="KOM"/>
    <n v="1"/>
    <x v="1707"/>
    <n v="4333.46"/>
    <n v="3666.77"/>
    <n v="3666.77"/>
    <x v="0"/>
  </r>
  <r>
    <n v="1"/>
    <x v="2"/>
    <x v="2"/>
    <n v="104536"/>
    <s v="G9"/>
    <s v="MONITOR Philips &quot;22"/>
    <s v="07.09"/>
    <s v="KOM"/>
    <n v="1"/>
    <x v="1405"/>
    <n v="1586"/>
    <n v="0"/>
    <n v="634.40000000000009"/>
    <x v="1"/>
  </r>
  <r>
    <n v="1"/>
    <x v="2"/>
    <x v="2"/>
    <n v="104537"/>
    <s v="G9"/>
    <s v="RAČ.INTEL G33*RGNF Tip 13"/>
    <s v="07.09"/>
    <s v="KOM"/>
    <n v="1"/>
    <x v="1099"/>
    <n v="3660"/>
    <n v="0"/>
    <n v="1464"/>
    <x v="1"/>
  </r>
  <r>
    <n v="1"/>
    <x v="2"/>
    <x v="2"/>
    <n v="104556"/>
    <s v="G9"/>
    <s v="MONITOR SAMSING 20&quot; 205BW"/>
    <n v="11.07"/>
    <s v="KOM"/>
    <n v="1"/>
    <x v="1699"/>
    <n v="1998.36"/>
    <n v="0"/>
    <n v="799.34400000000005"/>
    <x v="1"/>
  </r>
  <r>
    <n v="1"/>
    <x v="2"/>
    <x v="2"/>
    <n v="104567"/>
    <s v="G9"/>
    <s v="MONITOR SAMSUNG 19&quot;"/>
    <s v="04.07"/>
    <s v="KOM"/>
    <n v="1"/>
    <x v="1708"/>
    <n v="2798.68"/>
    <n v="0"/>
    <n v="1119.472"/>
    <x v="1"/>
  </r>
  <r>
    <n v="1"/>
    <x v="2"/>
    <x v="2"/>
    <n v="104568"/>
    <s v="G9"/>
    <s v="MONITOR SAMSUNG 19&quot; SM913"/>
    <s v="04.07"/>
    <s v="KOM"/>
    <n v="1"/>
    <x v="1708"/>
    <n v="2798.68"/>
    <n v="0"/>
    <n v="1119.472"/>
    <x v="1"/>
  </r>
  <r>
    <n v="1"/>
    <x v="2"/>
    <x v="2"/>
    <n v="104569"/>
    <s v="G9"/>
    <s v="RAČ.INTEL DQ965 GFEKR"/>
    <s v="04.07"/>
    <s v="KOM"/>
    <n v="1"/>
    <x v="1709"/>
    <n v="7611.42"/>
    <n v="0"/>
    <n v="3044.5680000000002"/>
    <x v="1"/>
  </r>
  <r>
    <n v="1"/>
    <x v="2"/>
    <x v="2"/>
    <n v="104601"/>
    <s v="G9"/>
    <s v="iPAD APPLE CELLULAR 64GB"/>
    <s v="07.13"/>
    <s v="KOM"/>
    <n v="1"/>
    <x v="1710"/>
    <n v="6196.2"/>
    <n v="1057.9000000000001"/>
    <n v="2901.6400000000003"/>
    <x v="1"/>
  </r>
  <r>
    <n v="1"/>
    <x v="2"/>
    <x v="2"/>
    <n v="104603"/>
    <s v="G9"/>
    <s v="NOTEBOOK 8560p"/>
    <s v="06.12"/>
    <s v="KOM"/>
    <n v="1"/>
    <x v="1598"/>
    <n v="8612.42"/>
    <n v="0"/>
    <n v="3444.9680000000003"/>
    <x v="1"/>
  </r>
  <r>
    <n v="1"/>
    <x v="2"/>
    <x v="2"/>
    <n v="104604"/>
    <s v="G9"/>
    <s v="MONITOR 24&quot; DELL U2412M"/>
    <n v="12.14"/>
    <s v="KOM"/>
    <n v="1"/>
    <x v="1569"/>
    <n v="1018.12"/>
    <n v="1018.13"/>
    <n v="1018.13"/>
    <x v="0"/>
  </r>
  <r>
    <n v="1"/>
    <x v="2"/>
    <x v="2"/>
    <n v="104605"/>
    <s v="G9"/>
    <s v="iPAD APPLE CELLULAR 64GB"/>
    <s v="07.13"/>
    <s v="KOM"/>
    <n v="1"/>
    <x v="1710"/>
    <n v="6196.2"/>
    <n v="1057.9000000000001"/>
    <n v="2901.6400000000003"/>
    <x v="1"/>
  </r>
  <r>
    <n v="1"/>
    <x v="2"/>
    <x v="2"/>
    <n v="104609"/>
    <s v="G9"/>
    <s v="NOTEBOOK HP 8510p GB955EA"/>
    <s v="09.07"/>
    <s v="KOM"/>
    <n v="1"/>
    <x v="1711"/>
    <n v="12278.38"/>
    <n v="0"/>
    <n v="4911.3519999999999"/>
    <x v="1"/>
  </r>
  <r>
    <n v="1"/>
    <x v="2"/>
    <x v="2"/>
    <n v="104640"/>
    <s v="G9"/>
    <s v="MONITOR 24&quot; DELL P2412H"/>
    <s v="01.12"/>
    <s v="KOM"/>
    <n v="1"/>
    <x v="1712"/>
    <n v="1553.94"/>
    <n v="0"/>
    <n v="621.57600000000002"/>
    <x v="1"/>
  </r>
  <r>
    <n v="1"/>
    <x v="2"/>
    <x v="2"/>
    <n v="104654"/>
    <s v="G9"/>
    <s v="iPAD APPLE AIR 16GB"/>
    <s v="09.14"/>
    <s v="KOM"/>
    <n v="1"/>
    <x v="1377"/>
    <n v="2296.4"/>
    <n v="1786.09"/>
    <n v="1786.09"/>
    <x v="0"/>
  </r>
  <r>
    <n v="1"/>
    <x v="2"/>
    <x v="2"/>
    <n v="104662"/>
    <s v="G9"/>
    <s v="MONITOR 24&quot; HP LA2405wg"/>
    <n v="10.1"/>
    <s v="KOM"/>
    <n v="1"/>
    <x v="1585"/>
    <n v="2197.9499999999998"/>
    <n v="0"/>
    <n v="879.18"/>
    <x v="1"/>
  </r>
  <r>
    <n v="1"/>
    <x v="2"/>
    <x v="2"/>
    <n v="104663"/>
    <s v="G9"/>
    <s v="RAČ.COMPAQ 7300 ELITE"/>
    <s v="07.12"/>
    <s v="KOM"/>
    <n v="1"/>
    <x v="1563"/>
    <n v="6321.6"/>
    <n v="0"/>
    <n v="2528.6400000000003"/>
    <x v="1"/>
  </r>
  <r>
    <n v="1"/>
    <x v="2"/>
    <x v="2"/>
    <n v="104668"/>
    <s v="G9"/>
    <s v="MONITOR SAMSUNG 19&quot;SM940N"/>
    <n v="10.07"/>
    <s v="KOM"/>
    <n v="1"/>
    <x v="1421"/>
    <n v="1783.15"/>
    <n v="0"/>
    <n v="713.2600000000001"/>
    <x v="1"/>
  </r>
  <r>
    <n v="1"/>
    <x v="2"/>
    <x v="2"/>
    <n v="104669"/>
    <s v="G9"/>
    <s v="RAČ.MB INTEL DP35DPM"/>
    <n v="10.07"/>
    <s v="KOM"/>
    <n v="1"/>
    <x v="1713"/>
    <n v="6126.41"/>
    <n v="0"/>
    <n v="2450.5639999999999"/>
    <x v="1"/>
  </r>
  <r>
    <n v="1"/>
    <x v="2"/>
    <x v="2"/>
    <n v="104789"/>
    <s v="G9"/>
    <s v="MONITOR 24&quot; HP LA2405wg"/>
    <n v="10.1"/>
    <s v="KOM"/>
    <n v="1"/>
    <x v="1585"/>
    <n v="2197.9499999999998"/>
    <n v="0"/>
    <n v="879.18"/>
    <x v="1"/>
  </r>
  <r>
    <n v="1"/>
    <x v="2"/>
    <x v="2"/>
    <n v="104790"/>
    <s v="G9"/>
    <s v="RAČ.HP 8100CMT COMPING"/>
    <n v="10.1"/>
    <s v="KOM"/>
    <n v="1"/>
    <x v="1627"/>
    <n v="6491.77"/>
    <n v="0"/>
    <n v="2596.7080000000005"/>
    <x v="1"/>
  </r>
  <r>
    <n v="1"/>
    <x v="2"/>
    <x v="2"/>
    <n v="104791"/>
    <s v="G9"/>
    <s v="RAČ.HP PRODESK 490 G2"/>
    <n v="12.14"/>
    <s v="KOM"/>
    <n v="1"/>
    <x v="1558"/>
    <n v="3306.26"/>
    <n v="3306.24"/>
    <n v="3306.24"/>
    <x v="0"/>
  </r>
  <r>
    <n v="1"/>
    <x v="2"/>
    <x v="2"/>
    <n v="104793"/>
    <s v="G9"/>
    <s v="RAČ. PRODESK 490 G2"/>
    <n v="12.14"/>
    <s v="KOM"/>
    <n v="1"/>
    <x v="1714"/>
    <n v="4187.5"/>
    <n v="4187.5"/>
    <n v="4187.5"/>
    <x v="0"/>
  </r>
  <r>
    <n v="1"/>
    <x v="2"/>
    <x v="2"/>
    <n v="104794"/>
    <s v="G9"/>
    <s v="RAČ.INTEL33*RGNF Tip 15"/>
    <n v="10.09"/>
    <s v="KOM"/>
    <n v="1"/>
    <x v="1566"/>
    <n v="5289"/>
    <n v="0"/>
    <n v="2115.6"/>
    <x v="1"/>
  </r>
  <r>
    <n v="1"/>
    <x v="2"/>
    <x v="2"/>
    <n v="104795"/>
    <s v="G9"/>
    <s v="MONITOR SAMSUNG 22&quot; SM225"/>
    <s v="04.07"/>
    <s v="KOM"/>
    <n v="1"/>
    <x v="1715"/>
    <n v="2938.61"/>
    <n v="0"/>
    <n v="1175.4440000000002"/>
    <x v="1"/>
  </r>
  <r>
    <n v="1"/>
    <x v="2"/>
    <x v="2"/>
    <n v="104796"/>
    <s v="G9"/>
    <s v="PISAČ HP LASERJET 1020USB"/>
    <s v="04.07"/>
    <s v="KOM"/>
    <n v="1"/>
    <x v="1716"/>
    <n v="1283.79"/>
    <n v="0"/>
    <n v="513.51599999999996"/>
    <x v="1"/>
  </r>
  <r>
    <n v="1"/>
    <x v="2"/>
    <x v="2"/>
    <n v="104797"/>
    <s v="G9"/>
    <s v="MONITOR SONY LCD 17&quot;"/>
    <s v="04.04"/>
    <s v="KOM"/>
    <n v="1"/>
    <x v="1717"/>
    <n v="4264.3999999999996"/>
    <n v="0"/>
    <n v="1705.76"/>
    <x v="1"/>
  </r>
  <r>
    <n v="1"/>
    <x v="2"/>
    <x v="2"/>
    <n v="104799"/>
    <s v="G9"/>
    <s v="SCANER HP 5530C"/>
    <n v="12.03"/>
    <s v="KOM"/>
    <n v="1"/>
    <x v="1718"/>
    <n v="2372.9"/>
    <n v="0"/>
    <n v="949.16000000000008"/>
    <x v="1"/>
  </r>
  <r>
    <n v="1"/>
    <x v="2"/>
    <x v="2"/>
    <n v="104804"/>
    <s v="G9"/>
    <s v="MONITOR 24&quot; DELL U2412M"/>
    <n v="12.14"/>
    <s v="KOM"/>
    <n v="1"/>
    <x v="1569"/>
    <n v="1018.12"/>
    <n v="1018.13"/>
    <n v="1018.13"/>
    <x v="0"/>
  </r>
  <r>
    <n v="1"/>
    <x v="2"/>
    <x v="2"/>
    <n v="104806"/>
    <s v="G9"/>
    <s v="MONITOR ASUS 19&quot;"/>
    <s v="03.09"/>
    <s v="KOM"/>
    <n v="1"/>
    <x v="1365"/>
    <n v="1098"/>
    <n v="0"/>
    <n v="439.20000000000005"/>
    <x v="1"/>
  </r>
  <r>
    <n v="1"/>
    <x v="2"/>
    <x v="2"/>
    <n v="104807"/>
    <s v="G9"/>
    <s v="MONITOR ASUS 19&quot;"/>
    <s v="03.09"/>
    <s v="KOM"/>
    <n v="1"/>
    <x v="1365"/>
    <n v="1098"/>
    <n v="0"/>
    <n v="439.20000000000005"/>
    <x v="1"/>
  </r>
  <r>
    <n v="1"/>
    <x v="2"/>
    <x v="2"/>
    <n v="104808"/>
    <s v="G9"/>
    <s v="RAČ.INTEL G33*RGNF Tip15"/>
    <s v="03.09"/>
    <s v="KOM"/>
    <n v="1"/>
    <x v="1697"/>
    <n v="5978"/>
    <n v="0"/>
    <n v="2391.2000000000003"/>
    <x v="1"/>
  </r>
  <r>
    <n v="1"/>
    <x v="2"/>
    <x v="2"/>
    <n v="104816"/>
    <s v="G9"/>
    <s v="MONITOR 24&quot; DELL U2413"/>
    <s v="06.14"/>
    <s v="KOM"/>
    <n v="1"/>
    <x v="1719"/>
    <n v="2462.12"/>
    <n v="1477.27"/>
    <n v="1575.7560000000001"/>
    <x v="1"/>
  </r>
  <r>
    <n v="1"/>
    <x v="2"/>
    <x v="2"/>
    <n v="104817"/>
    <s v="G9"/>
    <s v="RAČUNALO ASUS P9X79"/>
    <s v="05.14"/>
    <s v="KOM"/>
    <n v="1"/>
    <x v="1720"/>
    <n v="14790.98"/>
    <n v="8111.17"/>
    <n v="9160.86"/>
    <x v="1"/>
  </r>
  <r>
    <n v="1"/>
    <x v="2"/>
    <x v="2"/>
    <n v="104915"/>
    <s v="G1"/>
    <s v="PISAČ MREŽNI HP COLOR3600"/>
    <n v="11.07"/>
    <s v="KOM"/>
    <n v="1"/>
    <x v="1721"/>
    <n v="5253.38"/>
    <n v="0"/>
    <n v="2101.3520000000003"/>
    <x v="1"/>
  </r>
  <r>
    <n v="1"/>
    <x v="2"/>
    <x v="2"/>
    <n v="104918"/>
    <s v="G1"/>
    <s v="RAČ. MSGW INFINITY sp2194"/>
    <s v="09.15"/>
    <s v="KOM"/>
    <n v="1"/>
    <x v="1525"/>
    <n v="1503.24"/>
    <n v="3307.12"/>
    <n v="3307.12"/>
    <x v="0"/>
  </r>
  <r>
    <n v="1"/>
    <x v="2"/>
    <x v="2"/>
    <n v="104920"/>
    <s v="G1"/>
    <s v="MONITOR 24&quot; LA2206xc"/>
    <n v="11.12"/>
    <s v="KOM"/>
    <n v="1"/>
    <x v="1722"/>
    <n v="1836.25"/>
    <n v="0"/>
    <n v="734.5"/>
    <x v="1"/>
  </r>
  <r>
    <n v="1"/>
    <x v="2"/>
    <x v="2"/>
    <n v="104928"/>
    <s v="G1"/>
    <s v="RAČ.INTEL GMA3100*RGNF 14"/>
    <s v="03.09"/>
    <s v="KOM"/>
    <n v="1"/>
    <x v="1406"/>
    <n v="4819"/>
    <n v="0"/>
    <n v="1927.6000000000001"/>
    <x v="1"/>
  </r>
  <r>
    <n v="1"/>
    <x v="2"/>
    <x v="2"/>
    <n v="104929"/>
    <s v="G1"/>
    <s v="MONITOR ASUS 22&quot; VW221D"/>
    <n v="10.08"/>
    <s v="KOM"/>
    <n v="1"/>
    <x v="1480"/>
    <n v="1403"/>
    <n v="0"/>
    <n v="561.20000000000005"/>
    <x v="1"/>
  </r>
  <r>
    <n v="1"/>
    <x v="2"/>
    <x v="2"/>
    <n v="104975"/>
    <s v="G1"/>
    <s v="RAČ. INTEL GMA 3100"/>
    <s v="07.09"/>
    <s v="KOM"/>
    <n v="1"/>
    <x v="1099"/>
    <n v="3660"/>
    <n v="0"/>
    <n v="1464"/>
    <x v="1"/>
  </r>
  <r>
    <n v="1"/>
    <x v="2"/>
    <x v="2"/>
    <n v="104984"/>
    <s v="G1"/>
    <s v="RAČ.HP PROONE 600 G1"/>
    <s v="06.14"/>
    <s v="KOM"/>
    <n v="1"/>
    <x v="1576"/>
    <n v="4902.45"/>
    <n v="2941.46"/>
    <n v="3137.5640000000003"/>
    <x v="1"/>
  </r>
  <r>
    <n v="1"/>
    <x v="2"/>
    <x v="2"/>
    <n v="104985"/>
    <s v="G1"/>
    <s v="PISAČ DJ 5150"/>
    <s v="02.04"/>
    <s v="KOM"/>
    <n v="1"/>
    <x v="1723"/>
    <n v="812.67"/>
    <n v="0"/>
    <n v="325.06799999999998"/>
    <x v="1"/>
  </r>
  <r>
    <n v="1"/>
    <x v="2"/>
    <x v="2"/>
    <n v="105001"/>
    <s v="G1"/>
    <s v="NOTEBOOK P6560bU5241"/>
    <s v="06.11"/>
    <s v="KOM"/>
    <n v="1"/>
    <x v="1724"/>
    <n v="6792.42"/>
    <n v="0"/>
    <n v="2716.9680000000003"/>
    <x v="1"/>
  </r>
  <r>
    <n v="1"/>
    <x v="2"/>
    <x v="2"/>
    <n v="105004"/>
    <s v="G1"/>
    <s v="PORTREPLIKATOR VB043AA"/>
    <s v="06.11"/>
    <s v="KOM"/>
    <n v="1"/>
    <x v="1725"/>
    <n v="1037.3699999999999"/>
    <n v="0"/>
    <n v="414.94799999999998"/>
    <x v="1"/>
  </r>
  <r>
    <n v="1"/>
    <x v="2"/>
    <x v="2"/>
    <n v="105005"/>
    <s v="G1"/>
    <s v="MONITOR LCD 24&quot; HP LA2405"/>
    <s v="06.11"/>
    <s v="KOM"/>
    <n v="1"/>
    <x v="1500"/>
    <n v="1795.78"/>
    <n v="0"/>
    <n v="718.31200000000001"/>
    <x v="1"/>
  </r>
  <r>
    <n v="1"/>
    <x v="2"/>
    <x v="2"/>
    <n v="105012"/>
    <s v="G1"/>
    <s v="MONITOR SAMSUNG 20&quot; 205BW"/>
    <s v="01.08"/>
    <s v="KOM"/>
    <n v="1"/>
    <x v="1533"/>
    <n v="2089.86"/>
    <n v="0"/>
    <n v="835.94400000000007"/>
    <x v="1"/>
  </r>
  <r>
    <n v="1"/>
    <x v="2"/>
    <x v="2"/>
    <n v="105020"/>
    <s v="G1"/>
    <s v="TABLET SAMSUNG GALAXY NOT"/>
    <s v="07.14"/>
    <s v="KOM"/>
    <n v="1"/>
    <x v="1726"/>
    <n v="3509.46"/>
    <n v="2299.29"/>
    <n v="2323.5"/>
    <x v="1"/>
  </r>
  <r>
    <n v="1"/>
    <x v="2"/>
    <x v="2"/>
    <n v="105021"/>
    <s v="G1"/>
    <s v="NOTEBOOK COMPAQ 6570B"/>
    <s v="04.13"/>
    <s v="KOM"/>
    <n v="1"/>
    <x v="1727"/>
    <n v="7138.53"/>
    <n v="648.97"/>
    <n v="3115"/>
    <x v="1"/>
  </r>
  <r>
    <n v="1"/>
    <x v="2"/>
    <x v="2"/>
    <n v="105023"/>
    <s v="G1"/>
    <s v="PORTREPLIKATOR HP,VB043AA"/>
    <n v="11.11"/>
    <s v="KOM"/>
    <n v="1"/>
    <x v="1728"/>
    <n v="1269.29"/>
    <n v="0"/>
    <n v="507.71600000000001"/>
    <x v="1"/>
  </r>
  <r>
    <n v="1"/>
    <x v="2"/>
    <x v="2"/>
    <n v="105024"/>
    <s v="G1"/>
    <s v="NOTEBOOK HP 6550b"/>
    <n v="11.11"/>
    <s v="KOM"/>
    <n v="1"/>
    <x v="1729"/>
    <n v="7015.42"/>
    <n v="0"/>
    <n v="2806.1680000000001"/>
    <x v="1"/>
  </r>
  <r>
    <n v="1"/>
    <x v="2"/>
    <x v="2"/>
    <n v="105027"/>
    <s v="G1"/>
    <s v="MONITOR*Samsung 17"/>
    <s v="02.04"/>
    <s v="KOM"/>
    <n v="1"/>
    <x v="1730"/>
    <n v="4379.55"/>
    <n v="0"/>
    <n v="1751.8200000000002"/>
    <x v="1"/>
  </r>
  <r>
    <n v="1"/>
    <x v="2"/>
    <x v="2"/>
    <n v="105028"/>
    <s v="G1"/>
    <s v="MONITOR 22&quot; AOC"/>
    <n v="11.09"/>
    <s v="KOM"/>
    <n v="1"/>
    <x v="1495"/>
    <n v="1599"/>
    <n v="0"/>
    <n v="639.6"/>
    <x v="1"/>
  </r>
  <r>
    <n v="1"/>
    <x v="2"/>
    <x v="2"/>
    <n v="105029"/>
    <s v="G1"/>
    <s v="RAČ.ASUS,IntelG43*Tip 14"/>
    <n v="11.09"/>
    <s v="KOM"/>
    <n v="1"/>
    <x v="1731"/>
    <n v="4797"/>
    <n v="0"/>
    <n v="1918.8000000000002"/>
    <x v="1"/>
  </r>
  <r>
    <n v="1"/>
    <x v="2"/>
    <x v="2"/>
    <n v="105031"/>
    <s v="G1"/>
    <s v="MONITOR 27&quot; DELL U2713HM"/>
    <s v="06.14"/>
    <s v="KOM"/>
    <n v="1"/>
    <x v="1732"/>
    <n v="2663.28"/>
    <n v="1597.97"/>
    <n v="1704.5"/>
    <x v="1"/>
  </r>
  <r>
    <n v="1"/>
    <x v="2"/>
    <x v="2"/>
    <n v="105041"/>
    <s v="G1"/>
    <s v="PROJEKTOR LCD LP540"/>
    <s v="02.05"/>
    <s v="KOM"/>
    <n v="1"/>
    <x v="1733"/>
    <n v="12546.48"/>
    <n v="0"/>
    <n v="5018.5920000000006"/>
    <x v="1"/>
  </r>
  <r>
    <n v="1"/>
    <x v="2"/>
    <x v="2"/>
    <n v="105042"/>
    <s v="G1"/>
    <s v="NOSAČ ZA PROJEKTOR LCD"/>
    <s v="02.05"/>
    <s v="KOM"/>
    <n v="1"/>
    <x v="1734"/>
    <n v="1088.24"/>
    <n v="0"/>
    <n v="435.29600000000005"/>
    <x v="1"/>
  </r>
  <r>
    <n v="1"/>
    <x v="2"/>
    <x v="2"/>
    <n v="105051"/>
    <s v="G1"/>
    <s v="RAČUNALO PRO3500"/>
    <n v="10.119999999999999"/>
    <s v="KOM"/>
    <n v="1"/>
    <x v="1370"/>
    <n v="5262.5"/>
    <n v="0"/>
    <n v="2105"/>
    <x v="1"/>
  </r>
  <r>
    <n v="1"/>
    <x v="2"/>
    <x v="2"/>
    <n v="105108"/>
    <s v="G1"/>
    <s v="PORTREPLIKATOR VB043AA"/>
    <s v="06.11"/>
    <s v="KOM"/>
    <n v="1"/>
    <x v="1725"/>
    <n v="1037.3699999999999"/>
    <n v="0"/>
    <n v="414.94799999999998"/>
    <x v="1"/>
  </r>
  <r>
    <n v="1"/>
    <x v="2"/>
    <x v="2"/>
    <n v="105110"/>
    <s v="G1"/>
    <s v="MONITOR PHILIPS 22&quot;"/>
    <s v="01.09"/>
    <s v="KOM"/>
    <n v="1"/>
    <x v="1643"/>
    <n v="2318"/>
    <n v="0"/>
    <n v="927.2"/>
    <x v="1"/>
  </r>
  <r>
    <n v="1"/>
    <x v="2"/>
    <x v="2"/>
    <n v="105130"/>
    <s v="G1"/>
    <s v="PORT REPLIKATOR HP"/>
    <s v="01.09"/>
    <s v="KOM"/>
    <n v="1"/>
    <x v="1486"/>
    <n v="854"/>
    <n v="0"/>
    <n v="341.6"/>
    <x v="1"/>
  </r>
  <r>
    <n v="1"/>
    <x v="2"/>
    <x v="2"/>
    <n v="105131"/>
    <s v="G1"/>
    <s v="NOTEBOOK LENOVO T540p"/>
    <n v="10.15"/>
    <s v="KOM"/>
    <n v="1"/>
    <x v="1735"/>
    <n v="4767.97"/>
    <n v="11579.34"/>
    <n v="11579.34"/>
    <x v="0"/>
  </r>
  <r>
    <n v="1"/>
    <x v="2"/>
    <x v="2"/>
    <n v="105138"/>
    <s v="G1"/>
    <s v="MONITOR LCD 23&quot;LA2306x"/>
    <s v="09.11"/>
    <s v="KOM"/>
    <n v="1"/>
    <x v="1736"/>
    <n v="1406.26"/>
    <n v="0"/>
    <n v="562.50400000000002"/>
    <x v="1"/>
  </r>
  <r>
    <n v="1"/>
    <x v="2"/>
    <x v="2"/>
    <n v="105140"/>
    <s v="G1"/>
    <s v="PISAČ CAN.PIXMA IP"/>
    <n v="11.04"/>
    <s v="KOM"/>
    <n v="1"/>
    <x v="1737"/>
    <n v="1119.8599999999999"/>
    <n v="0"/>
    <n v="447.94399999999996"/>
    <x v="1"/>
  </r>
  <r>
    <n v="1"/>
    <x v="2"/>
    <x v="2"/>
    <n v="105141"/>
    <s v="G1"/>
    <s v="RAČ.HP COMPAQ 8200Elite"/>
    <s v="09.11"/>
    <s v="KOM"/>
    <n v="1"/>
    <x v="1738"/>
    <n v="5889.82"/>
    <n v="0"/>
    <n v="2355.9279999999999"/>
    <x v="1"/>
  </r>
  <r>
    <n v="1"/>
    <x v="2"/>
    <x v="2"/>
    <n v="105142"/>
    <s v="G1"/>
    <s v="RAČ.HP PROONE 600G1"/>
    <n v="10.14"/>
    <s v="KOM"/>
    <n v="1"/>
    <x v="1576"/>
    <n v="4248.79"/>
    <n v="3595.12"/>
    <n v="3595.12"/>
    <x v="0"/>
  </r>
  <r>
    <n v="1"/>
    <x v="2"/>
    <x v="2"/>
    <n v="105156"/>
    <s v="G1"/>
    <s v="MONITOR LCD 24&quot;"/>
    <n v="11.11"/>
    <s v="KOM"/>
    <n v="1"/>
    <x v="1739"/>
    <n v="2218.7600000000002"/>
    <n v="0"/>
    <n v="887.50400000000013"/>
    <x v="1"/>
  </r>
  <r>
    <n v="1"/>
    <x v="2"/>
    <x v="2"/>
    <n v="105157"/>
    <s v="G1"/>
    <s v="RAČ.HP COMPAQ 8200Elite"/>
    <n v="11.11"/>
    <s v="KOM"/>
    <n v="1"/>
    <x v="1740"/>
    <n v="7772.3"/>
    <n v="0"/>
    <n v="3108.92"/>
    <x v="1"/>
  </r>
  <r>
    <n v="1"/>
    <x v="2"/>
    <x v="2"/>
    <n v="105175"/>
    <s v="G1"/>
    <s v="MONITOR ASUS 22&quot; VW220TE"/>
    <s v="07.09"/>
    <s v="KOM"/>
    <n v="1"/>
    <x v="1640"/>
    <n v="1134.5999999999999"/>
    <n v="0"/>
    <n v="453.84"/>
    <x v="1"/>
  </r>
  <r>
    <n v="1"/>
    <x v="2"/>
    <x v="2"/>
    <n v="105187"/>
    <s v="G1"/>
    <s v="PROJEKTOR LCD"/>
    <s v="05.04"/>
    <s v="KOM"/>
    <n v="1"/>
    <x v="1741"/>
    <n v="14760.78"/>
    <n v="0"/>
    <n v="5904.3120000000008"/>
    <x v="1"/>
  </r>
  <r>
    <n v="1"/>
    <x v="2"/>
    <x v="2"/>
    <n v="105188"/>
    <s v="G1"/>
    <s v="SCANER CANON A4 4400F"/>
    <s v="01.09"/>
    <s v="KOM"/>
    <n v="1"/>
    <x v="1742"/>
    <n v="732"/>
    <n v="0"/>
    <n v="292.8"/>
    <x v="1"/>
  </r>
  <r>
    <n v="1"/>
    <x v="2"/>
    <x v="2"/>
    <n v="105197"/>
    <s v="G1"/>
    <s v="MONITOR 24&quot; DELL U2412M"/>
    <n v="11.13"/>
    <s v="KOM"/>
    <n v="1"/>
    <x v="1743"/>
    <n v="1750.72"/>
    <n v="520.48"/>
    <n v="908.48"/>
    <x v="1"/>
  </r>
  <r>
    <n v="1"/>
    <x v="2"/>
    <x v="2"/>
    <n v="105202"/>
    <s v="G1"/>
    <s v="PISAČ INK.JET HP DESK.JET"/>
    <s v="02.02"/>
    <s v="KOM"/>
    <n v="1"/>
    <x v="1744"/>
    <n v="1220"/>
    <n v="0"/>
    <n v="488"/>
    <x v="1"/>
  </r>
  <r>
    <n v="1"/>
    <x v="2"/>
    <x v="2"/>
    <n v="105280"/>
    <s v="G1"/>
    <s v="RAČ.COMPAQ ELITE 7500"/>
    <n v="11.13"/>
    <s v="KOM"/>
    <n v="1"/>
    <x v="1612"/>
    <n v="5271.24"/>
    <n v="1567.13"/>
    <n v="2735.348"/>
    <x v="1"/>
  </r>
  <r>
    <n v="1"/>
    <x v="2"/>
    <x v="2"/>
    <n v="105310"/>
    <s v="G1"/>
    <s v="RAČ.SUPERMICRO PIIISEA+MO"/>
    <s v="04.00"/>
    <s v="KOM"/>
    <n v="1"/>
    <x v="1745"/>
    <n v="11750.33"/>
    <n v="0"/>
    <n v="4700.1320000000005"/>
    <x v="1"/>
  </r>
  <r>
    <n v="1"/>
    <x v="2"/>
    <x v="2"/>
    <n v="105348"/>
    <s v="G1"/>
    <s v="MONITOR SONY 15&quot;"/>
    <s v="06.03"/>
    <s v="KOM"/>
    <n v="1"/>
    <x v="1746"/>
    <n v="4148.91"/>
    <n v="0"/>
    <n v="1659.5640000000001"/>
    <x v="1"/>
  </r>
  <r>
    <n v="1"/>
    <x v="2"/>
    <x v="2"/>
    <n v="105375"/>
    <s v="G1"/>
    <s v="RAČ.INTEL DQ965 GFEKR"/>
    <s v="04.07"/>
    <s v="KOM"/>
    <n v="1"/>
    <x v="1747"/>
    <n v="5423.31"/>
    <n v="0"/>
    <n v="2169.3240000000001"/>
    <x v="1"/>
  </r>
  <r>
    <n v="1"/>
    <x v="2"/>
    <x v="2"/>
    <n v="105394"/>
    <s v="G1"/>
    <s v="RAČ.HP COMPAG 8100"/>
    <n v="12.1"/>
    <s v="KOM"/>
    <n v="1"/>
    <x v="1367"/>
    <n v="6491.76"/>
    <n v="0"/>
    <n v="2596.7040000000002"/>
    <x v="1"/>
  </r>
  <r>
    <n v="1"/>
    <x v="2"/>
    <x v="2"/>
    <n v="105400"/>
    <s v="G1"/>
    <s v="MONITOR 24&quot; HP LA2405wg"/>
    <n v="12.1"/>
    <s v="KOM"/>
    <n v="1"/>
    <x v="1585"/>
    <n v="2197.9499999999998"/>
    <n v="0"/>
    <n v="879.18"/>
    <x v="1"/>
  </r>
  <r>
    <n v="1"/>
    <x v="2"/>
    <x v="2"/>
    <n v="105426"/>
    <s v="G1"/>
    <s v="PROJEKTOR LCD OptomaEP774"/>
    <n v="10.08"/>
    <s v="KOM"/>
    <n v="1"/>
    <x v="1748"/>
    <n v="10858"/>
    <n v="0"/>
    <n v="4343.2"/>
    <x v="1"/>
  </r>
  <r>
    <n v="1"/>
    <x v="2"/>
    <x v="2"/>
    <n v="105489"/>
    <s v="G1"/>
    <s v="RAČ. MBintel"/>
    <s v="04.03"/>
    <s v="KOM"/>
    <n v="1"/>
    <x v="1749"/>
    <n v="4043.66"/>
    <n v="0"/>
    <n v="1617.4639999999999"/>
    <x v="1"/>
  </r>
  <r>
    <n v="1"/>
    <x v="2"/>
    <x v="2"/>
    <n v="105490"/>
    <s v="G1"/>
    <s v="MON.SAMSUNG"/>
    <s v="04.03"/>
    <s v="KOM"/>
    <n v="1"/>
    <x v="1750"/>
    <n v="1480.82"/>
    <n v="0"/>
    <n v="592.32799999999997"/>
    <x v="1"/>
  </r>
  <r>
    <n v="1"/>
    <x v="2"/>
    <x v="2"/>
    <n v="105603"/>
    <s v="G1"/>
    <s v="MONITOR 22&quot; LENOVO"/>
    <n v="10.119999999999999"/>
    <s v="KOM"/>
    <n v="1"/>
    <x v="1722"/>
    <n v="1836.25"/>
    <n v="0"/>
    <n v="734.5"/>
    <x v="1"/>
  </r>
  <r>
    <n v="1"/>
    <x v="2"/>
    <x v="2"/>
    <n v="105641"/>
    <s v="G1"/>
    <s v="RAČUNALO INTEL COREi7"/>
    <s v="05.14"/>
    <s v="KOM"/>
    <n v="1"/>
    <x v="1751"/>
    <n v="6938.71"/>
    <n v="3805.11"/>
    <n v="4297.5280000000002"/>
    <x v="1"/>
  </r>
  <r>
    <n v="1"/>
    <x v="2"/>
    <x v="2"/>
    <n v="105642"/>
    <s v="G1"/>
    <s v="MONITOR 24&quot; DELL"/>
    <s v="05.14"/>
    <s v="KOM"/>
    <n v="1"/>
    <x v="1569"/>
    <n v="1315.07"/>
    <n v="721.18"/>
    <n v="814.5"/>
    <x v="1"/>
  </r>
  <r>
    <n v="1"/>
    <x v="2"/>
    <x v="2"/>
    <n v="105680"/>
    <s v="R1"/>
    <s v="MONITOR 24&quot; DELL U2412M"/>
    <s v="09.13"/>
    <s v="KOM"/>
    <n v="1"/>
    <x v="1567"/>
    <n v="1801.48"/>
    <n v="415.72"/>
    <n v="886.88"/>
    <x v="1"/>
  </r>
  <r>
    <n v="1"/>
    <x v="2"/>
    <x v="2"/>
    <n v="105681"/>
    <s v="R1"/>
    <s v="MONITOR 24&quot; DELL U2412M"/>
    <s v="09.13"/>
    <s v="KOM"/>
    <n v="1"/>
    <x v="1567"/>
    <n v="1801.48"/>
    <n v="415.72"/>
    <n v="886.88"/>
    <x v="1"/>
  </r>
  <r>
    <n v="1"/>
    <x v="2"/>
    <x v="2"/>
    <n v="105682"/>
    <s v="R1"/>
    <s v="RAČUNALO HP ELITE 7500"/>
    <s v="09.13"/>
    <s v="KOM"/>
    <n v="1"/>
    <x v="1752"/>
    <n v="5698.16"/>
    <n v="1314.94"/>
    <n v="2805.2400000000002"/>
    <x v="1"/>
  </r>
  <r>
    <n v="1"/>
    <x v="2"/>
    <x v="2"/>
    <n v="105685"/>
    <s v="R1"/>
    <s v="MONITOR SAMSUNG 17&quot;"/>
    <s v="02.05"/>
    <s v="KOM"/>
    <n v="1"/>
    <x v="1397"/>
    <n v="2671.65"/>
    <n v="0"/>
    <n v="1068.6600000000001"/>
    <x v="1"/>
  </r>
  <r>
    <n v="1"/>
    <x v="2"/>
    <x v="2"/>
    <n v="105754"/>
    <s v="R1"/>
    <s v="RAČUNALO PENTIUM 4"/>
    <s v="02.05"/>
    <s v="KOM"/>
    <n v="1"/>
    <x v="1753"/>
    <n v="6348.55"/>
    <n v="0"/>
    <n v="2539.42"/>
    <x v="1"/>
  </r>
  <r>
    <n v="1"/>
    <x v="2"/>
    <x v="2"/>
    <n v="105772"/>
    <s v="R1"/>
    <s v="RAČUNALO HP PRO 3500"/>
    <n v="12.14"/>
    <s v="KOM"/>
    <n v="1"/>
    <x v="1754"/>
    <n v="1447.5"/>
    <n v="1447.5"/>
    <n v="1447.5"/>
    <x v="0"/>
  </r>
  <r>
    <n v="1"/>
    <x v="2"/>
    <x v="2"/>
    <n v="105779"/>
    <s v="R1"/>
    <s v="NOTEBOOK LG GE50"/>
    <n v="12.05"/>
    <s v="KOM"/>
    <n v="1"/>
    <x v="1755"/>
    <n v="6124.49"/>
    <n v="0"/>
    <n v="2449.7959999999998"/>
    <x v="1"/>
  </r>
  <r>
    <n v="1"/>
    <x v="2"/>
    <x v="2"/>
    <n v="105781"/>
    <s v="R1"/>
    <s v="MONITOR 22&quot; AOC"/>
    <n v="10.09"/>
    <s v="KOM"/>
    <n v="1"/>
    <x v="1495"/>
    <n v="1599"/>
    <n v="0"/>
    <n v="639.6"/>
    <x v="1"/>
  </r>
  <r>
    <n v="1"/>
    <x v="2"/>
    <x v="2"/>
    <n v="105782"/>
    <s v="R1"/>
    <s v="RAČ.ASUS,Intel G43,Tip 15"/>
    <n v="10.09"/>
    <s v="KOM"/>
    <n v="1"/>
    <x v="1566"/>
    <n v="5289"/>
    <n v="0"/>
    <n v="2115.6"/>
    <x v="1"/>
  </r>
  <r>
    <n v="1"/>
    <x v="2"/>
    <x v="2"/>
    <n v="105785"/>
    <s v="R1"/>
    <s v="MONITOR SAMSUNG 20&quot; 205BW"/>
    <s v="02.08"/>
    <s v="KOM"/>
    <n v="1"/>
    <x v="1533"/>
    <n v="2089.86"/>
    <n v="0"/>
    <n v="835.94400000000007"/>
    <x v="1"/>
  </r>
  <r>
    <n v="1"/>
    <x v="2"/>
    <x v="2"/>
    <n v="105786"/>
    <s v="R1"/>
    <s v="PROJEKTOR BENQ MP622"/>
    <s v="01.08"/>
    <s v="KOM"/>
    <n v="1"/>
    <x v="1756"/>
    <n v="6997.92"/>
    <n v="0"/>
    <n v="2799.1680000000001"/>
    <x v="1"/>
  </r>
  <r>
    <n v="1"/>
    <x v="2"/>
    <x v="2"/>
    <n v="105810"/>
    <s v="R1"/>
    <s v="RAČ.DTK GG 1400"/>
    <s v="09.01"/>
    <s v="KOM"/>
    <n v="1"/>
    <x v="1757"/>
    <n v="11871.58"/>
    <n v="0"/>
    <n v="4748.6320000000005"/>
    <x v="1"/>
  </r>
  <r>
    <n v="1"/>
    <x v="2"/>
    <x v="2"/>
    <n v="105811"/>
    <s v="R1"/>
    <s v="RAČ. WORKST. DELL T7400"/>
    <n v="11.08"/>
    <s v="KOM"/>
    <n v="1"/>
    <x v="1482"/>
    <n v="25618.78"/>
    <n v="0"/>
    <n v="10247.512000000001"/>
    <x v="1"/>
  </r>
  <r>
    <n v="1"/>
    <x v="2"/>
    <x v="2"/>
    <n v="105812"/>
    <s v="R1"/>
    <s v="MONITOR SAMSUNG 24&quot;SM245B"/>
    <n v="10.08"/>
    <s v="KOM"/>
    <n v="1"/>
    <x v="1481"/>
    <n v="2641.3"/>
    <n v="0"/>
    <n v="1056.5200000000002"/>
    <x v="1"/>
  </r>
  <r>
    <n v="1"/>
    <x v="2"/>
    <x v="2"/>
    <n v="105853"/>
    <s v="R1"/>
    <s v="NOSAČ PROJEKTORA"/>
    <s v="09.09"/>
    <s v="KOM"/>
    <n v="1"/>
    <x v="1758"/>
    <n v="1330.86"/>
    <n v="0"/>
    <n v="532.34399999999994"/>
    <x v="1"/>
  </r>
  <r>
    <n v="1"/>
    <x v="2"/>
    <x v="2"/>
    <n v="105854"/>
    <s v="R1"/>
    <s v="PROJEKTOR OPTOMA 778"/>
    <s v="09.09"/>
    <s v="KOM"/>
    <n v="1"/>
    <x v="1759"/>
    <n v="13259.4"/>
    <n v="0"/>
    <n v="5303.76"/>
    <x v="1"/>
  </r>
  <r>
    <n v="1"/>
    <x v="2"/>
    <x v="2"/>
    <n v="105872"/>
    <s v="R1"/>
    <s v="MONITOR HP 20&quot;"/>
    <n v="11.11"/>
    <s v="KOM"/>
    <n v="1"/>
    <x v="1760"/>
    <n v="1133.8800000000001"/>
    <n v="0"/>
    <n v="453.55200000000008"/>
    <x v="1"/>
  </r>
  <r>
    <n v="1"/>
    <x v="2"/>
    <x v="2"/>
    <n v="105922"/>
    <s v="R1"/>
    <s v="NOTEBOOK HP Elite8740w"/>
    <n v="11.11"/>
    <s v="KOM"/>
    <n v="1"/>
    <x v="1761"/>
    <n v="9847.3700000000008"/>
    <n v="0"/>
    <n v="3938.9480000000003"/>
    <x v="1"/>
  </r>
  <r>
    <n v="1"/>
    <x v="2"/>
    <x v="2"/>
    <n v="105938"/>
    <s v="R1"/>
    <s v="PISAČ HP DJ 5550"/>
    <s v="03.03"/>
    <s v="KOM"/>
    <n v="1"/>
    <x v="1762"/>
    <n v="1224.8800000000001"/>
    <n v="0"/>
    <n v="489.95200000000006"/>
    <x v="1"/>
  </r>
  <r>
    <n v="1"/>
    <x v="2"/>
    <x v="2"/>
    <n v="105940"/>
    <s v="R1"/>
    <s v="TABLET SAMSUNG GALAXY 10."/>
    <s v="09.14"/>
    <s v="KOM"/>
    <n v="1"/>
    <x v="1763"/>
    <n v="2546.44"/>
    <n v="1980.56"/>
    <n v="1980.56"/>
    <x v="0"/>
  </r>
  <r>
    <n v="1"/>
    <x v="2"/>
    <x v="2"/>
    <n v="105949"/>
    <s v="R1"/>
    <s v="MONITOR LCD 24&quot; HP"/>
    <s v="09.11"/>
    <s v="KOM"/>
    <n v="1"/>
    <x v="1500"/>
    <n v="1795.78"/>
    <n v="0"/>
    <n v="718.31200000000001"/>
    <x v="1"/>
  </r>
  <r>
    <n v="1"/>
    <x v="2"/>
    <x v="2"/>
    <n v="105950"/>
    <s v="R1"/>
    <s v="RAČUNALO HP COMPAQ 8200"/>
    <s v="09.11"/>
    <s v="KOM"/>
    <n v="1"/>
    <x v="1668"/>
    <n v="6486.41"/>
    <n v="0"/>
    <n v="2594.5640000000003"/>
    <x v="1"/>
  </r>
  <r>
    <n v="1"/>
    <x v="2"/>
    <x v="2"/>
    <n v="105968"/>
    <s v="R1"/>
    <s v="MONITOR PHILIPS 19&quot;"/>
    <n v="10.08"/>
    <s v="KOM"/>
    <n v="1"/>
    <x v="1594"/>
    <n v="2989"/>
    <n v="0"/>
    <n v="1195.6000000000001"/>
    <x v="1"/>
  </r>
  <r>
    <n v="1"/>
    <x v="2"/>
    <x v="2"/>
    <n v="105975"/>
    <s v="R1"/>
    <s v="RAČ.INTEL GMA3100*2,66GHz"/>
    <n v="10.08"/>
    <s v="KOM"/>
    <n v="1"/>
    <x v="1588"/>
    <n v="5275.28"/>
    <n v="0"/>
    <n v="2110.1120000000001"/>
    <x v="1"/>
  </r>
  <r>
    <n v="1"/>
    <x v="2"/>
    <x v="2"/>
    <n v="106184"/>
    <s v="R5"/>
    <s v="RAČUNALO HP PRO3500"/>
    <n v="10.119999999999999"/>
    <s v="KOM"/>
    <n v="1"/>
    <x v="1370"/>
    <n v="5262.5"/>
    <n v="0"/>
    <n v="2105"/>
    <x v="1"/>
  </r>
  <r>
    <n v="1"/>
    <x v="2"/>
    <x v="2"/>
    <n v="106185"/>
    <s v="R5"/>
    <s v="MONITOR SAMSUNG 19&quot; SM932"/>
    <s v="01.08"/>
    <s v="KOM"/>
    <n v="1"/>
    <x v="1764"/>
    <n v="1976.4"/>
    <n v="0"/>
    <n v="790.56000000000006"/>
    <x v="1"/>
  </r>
  <r>
    <n v="1"/>
    <x v="2"/>
    <x v="2"/>
    <n v="106226"/>
    <s v="R5"/>
    <s v="RAČUNALO COMPAQ 6300PRO"/>
    <s v="04.13"/>
    <s v="KOM"/>
    <n v="1"/>
    <x v="1510"/>
    <n v="5173.45"/>
    <n v="470.3"/>
    <n v="2257.5"/>
    <x v="1"/>
  </r>
  <r>
    <n v="1"/>
    <x v="2"/>
    <x v="2"/>
    <n v="106227"/>
    <s v="R5"/>
    <s v="MONITOR 23&quot; DELL U2312HM"/>
    <s v="04.13"/>
    <s v="KOM"/>
    <n v="1"/>
    <x v="1435"/>
    <n v="1357.81"/>
    <n v="123.44"/>
    <n v="592.5"/>
    <x v="1"/>
  </r>
  <r>
    <n v="1"/>
    <x v="2"/>
    <x v="2"/>
    <n v="106234"/>
    <s v="R5"/>
    <s v="PROJEKTOR OPTOMA W316"/>
    <n v="11.15"/>
    <s v="KOM"/>
    <n v="1"/>
    <x v="1765"/>
    <n v="1294.05"/>
    <n v="3483.97"/>
    <n v="3483.97"/>
    <x v="0"/>
  </r>
  <r>
    <n v="1"/>
    <x v="2"/>
    <x v="2"/>
    <n v="106292"/>
    <s v="R5"/>
    <s v="MONITOR SAMSUNG 20&quot; 205BW"/>
    <s v="01.08"/>
    <s v="KOM"/>
    <n v="1"/>
    <x v="1766"/>
    <n v="2110.6"/>
    <n v="0"/>
    <n v="844.24"/>
    <x v="1"/>
  </r>
  <r>
    <n v="1"/>
    <x v="2"/>
    <x v="2"/>
    <n v="106293"/>
    <s v="R5"/>
    <s v="PISAČ HP LASER JET 1200"/>
    <s v="03.03"/>
    <s v="KOM"/>
    <n v="1"/>
    <x v="1767"/>
    <n v="4060.28"/>
    <n v="0"/>
    <n v="1624.1120000000001"/>
    <x v="1"/>
  </r>
  <r>
    <n v="1"/>
    <x v="2"/>
    <x v="2"/>
    <n v="106295"/>
    <s v="R5"/>
    <s v="RAČ.CPU INTEL CORE2"/>
    <s v="01.08"/>
    <s v="KOM"/>
    <n v="1"/>
    <x v="1768"/>
    <n v="8028.82"/>
    <n v="0"/>
    <n v="3211.5280000000002"/>
    <x v="1"/>
  </r>
  <r>
    <n v="1"/>
    <x v="2"/>
    <x v="2"/>
    <n v="106297"/>
    <s v="R5"/>
    <s v="SCANER CANON LiDE 25"/>
    <s v="01.08"/>
    <s v="KOM"/>
    <n v="1"/>
    <x v="1769"/>
    <n v="416.02"/>
    <n v="0"/>
    <n v="166.40800000000002"/>
    <x v="1"/>
  </r>
  <r>
    <n v="1"/>
    <x v="2"/>
    <x v="2"/>
    <n v="106387"/>
    <s v="R5"/>
    <s v="MONITOR SAMSUNG 202043BW"/>
    <s v="07.08"/>
    <s v="KOM"/>
    <n v="1"/>
    <x v="1770"/>
    <n v="1993.83"/>
    <n v="0"/>
    <n v="797.53200000000004"/>
    <x v="1"/>
  </r>
  <r>
    <n v="1"/>
    <x v="2"/>
    <x v="2"/>
    <n v="106396"/>
    <s v="R5"/>
    <s v="MONITOR SAMSUNG 20&quot;"/>
    <s v="01.10"/>
    <s v="KOM"/>
    <n v="1"/>
    <x v="1770"/>
    <n v="1993.83"/>
    <n v="0"/>
    <n v="797.53200000000004"/>
    <x v="1"/>
  </r>
  <r>
    <n v="1"/>
    <x v="2"/>
    <x v="2"/>
    <n v="106398"/>
    <s v="R5"/>
    <s v="RAČUNALO MB INTEL D35"/>
    <s v="01.10"/>
    <s v="KOM"/>
    <n v="1"/>
    <x v="1433"/>
    <n v="5415.16"/>
    <n v="0"/>
    <n v="2166.0639999999999"/>
    <x v="1"/>
  </r>
  <r>
    <n v="1"/>
    <x v="2"/>
    <x v="2"/>
    <n v="106503"/>
    <s v="CIP"/>
    <s v="RAČUNALO DELL*S (MZ)"/>
    <s v="03.03"/>
    <s v="KOM"/>
    <n v="1"/>
    <x v="1771"/>
    <n v="26933.4"/>
    <n v="0"/>
    <n v="10773.36"/>
    <x v="1"/>
  </r>
  <r>
    <n v="1"/>
    <x v="2"/>
    <x v="2"/>
    <n v="106507"/>
    <s v="CIP"/>
    <s v="UPS APC SMART 1000(SERVER"/>
    <s v="03.03"/>
    <s v="KOM"/>
    <n v="1"/>
    <x v="1772"/>
    <n v="2616"/>
    <n v="0"/>
    <n v="1046.4000000000001"/>
    <x v="1"/>
  </r>
  <r>
    <n v="1"/>
    <x v="2"/>
    <x v="2"/>
    <n v="106510"/>
    <s v="CIP"/>
    <s v="SERVER ZA POINT 2000*IBM"/>
    <s v="01.01"/>
    <s v="KOM"/>
    <n v="1"/>
    <x v="1773"/>
    <n v="41958.239999999998"/>
    <n v="0"/>
    <n v="16783.295999999998"/>
    <x v="1"/>
  </r>
  <r>
    <n v="1"/>
    <x v="2"/>
    <x v="2"/>
    <n v="106511"/>
    <s v="CIP"/>
    <s v="UPS APC SMART 1000(SERVER"/>
    <s v="02.03"/>
    <s v="KOM"/>
    <n v="1"/>
    <x v="1774"/>
    <n v="2559.33"/>
    <n v="0"/>
    <n v="1023.732"/>
    <x v="1"/>
  </r>
  <r>
    <n v="1"/>
    <x v="2"/>
    <x v="2"/>
    <n v="106516"/>
    <s v="CIP"/>
    <s v="RAČUNALO DELL*S (MZ)"/>
    <s v="03.03"/>
    <s v="KOM"/>
    <n v="1"/>
    <x v="1775"/>
    <n v="27726.42"/>
    <n v="0"/>
    <n v="11090.567999999999"/>
    <x v="1"/>
  </r>
  <r>
    <n v="1"/>
    <x v="2"/>
    <x v="2"/>
    <n v="106518"/>
    <s v="R2"/>
    <s v="STALAK ZA MONITOR PA507A"/>
    <s v="01.09"/>
    <s v="KOM"/>
    <n v="1"/>
    <x v="1776"/>
    <n v="750.67"/>
    <n v="0"/>
    <n v="300.26799999999997"/>
    <x v="1"/>
  </r>
  <r>
    <n v="1"/>
    <x v="2"/>
    <x v="2"/>
    <n v="106520"/>
    <s v="CIP"/>
    <s v="UPS APC-UREĐ.ZA TRAJNO"/>
    <s v="02.01"/>
    <s v="KOM"/>
    <n v="1"/>
    <x v="1777"/>
    <n v="3927"/>
    <n v="0"/>
    <n v="1570.8000000000002"/>
    <x v="1"/>
  </r>
  <r>
    <n v="1"/>
    <x v="2"/>
    <x v="2"/>
    <n v="106523"/>
    <s v="CIP"/>
    <s v="MONITOR LG 22&quot;"/>
    <s v="06.15"/>
    <s v="KOM"/>
    <n v="1"/>
    <x v="1526"/>
    <n v="449.07"/>
    <n v="748.43"/>
    <n v="748.43"/>
    <x v="0"/>
  </r>
  <r>
    <n v="1"/>
    <x v="2"/>
    <x v="2"/>
    <n v="106530"/>
    <s v="CIP"/>
    <s v="SCANER"/>
    <n v="10.039999999999999"/>
    <s v="KOM"/>
    <n v="1"/>
    <x v="1778"/>
    <n v="471.59"/>
    <n v="0"/>
    <n v="188.636"/>
    <x v="1"/>
  </r>
  <r>
    <n v="1"/>
    <x v="2"/>
    <x v="2"/>
    <n v="106535"/>
    <s v="CIP"/>
    <s v="PORT REPLIKATOR BASIC 488"/>
    <s v="07.07"/>
    <s v="KOM"/>
    <n v="1"/>
    <x v="43"/>
    <n v="1037"/>
    <n v="0"/>
    <n v="414.8"/>
    <x v="1"/>
  </r>
  <r>
    <n v="1"/>
    <x v="2"/>
    <x v="2"/>
    <n v="106542"/>
    <s v="CIP"/>
    <s v="STALAK ZA PORTREPLI.PA507"/>
    <s v="05.08"/>
    <s v="KOM"/>
    <n v="1"/>
    <x v="1779"/>
    <n v="608.78"/>
    <n v="0"/>
    <n v="243.512"/>
    <x v="1"/>
  </r>
  <r>
    <n v="1"/>
    <x v="2"/>
    <x v="2"/>
    <n v="106558"/>
    <s v="CIP"/>
    <s v="RAČ.INTEL 7500(SERVER)"/>
    <s v="02.03"/>
    <s v="KOM"/>
    <n v="1"/>
    <x v="1780"/>
    <n v="31091.58"/>
    <n v="0"/>
    <n v="12436.632000000001"/>
    <x v="1"/>
  </r>
  <r>
    <n v="1"/>
    <x v="2"/>
    <x v="2"/>
    <n v="106559"/>
    <s v="CIP"/>
    <s v="RAČ.INTEL 7500(SERVER)"/>
    <s v="03.03"/>
    <s v="KOM"/>
    <n v="1"/>
    <x v="1781"/>
    <n v="21697.040000000001"/>
    <n v="0"/>
    <n v="8678.8160000000007"/>
    <x v="1"/>
  </r>
  <r>
    <n v="1"/>
    <x v="2"/>
    <x v="2"/>
    <n v="106572"/>
    <s v="CIP"/>
    <s v="TABLET ASUS NEXUS 7"/>
    <s v="06.14"/>
    <s v="KOM"/>
    <n v="1"/>
    <x v="1782"/>
    <n v="1164.07"/>
    <n v="698.43"/>
    <n v="745"/>
    <x v="1"/>
  </r>
  <r>
    <n v="1"/>
    <x v="2"/>
    <x v="2"/>
    <n v="106573"/>
    <s v="CIP"/>
    <s v="SERVER R720XD"/>
    <n v="12.13"/>
    <s v="KOM"/>
    <n v="1"/>
    <x v="1783"/>
    <n v="31361.94"/>
    <n v="10453.969999999999"/>
    <n v="16726.364000000001"/>
    <x v="1"/>
  </r>
  <r>
    <n v="1"/>
    <x v="2"/>
    <x v="2"/>
    <n v="106576"/>
    <s v="CIP"/>
    <s v="UPS APC SMT2200I"/>
    <n v="11.11"/>
    <s v="KOM"/>
    <n v="1"/>
    <x v="1784"/>
    <n v="5563.2"/>
    <n v="0"/>
    <n v="2225.2800000000002"/>
    <x v="1"/>
  </r>
  <r>
    <n v="1"/>
    <x v="2"/>
    <x v="2"/>
    <n v="106577"/>
    <s v="CIP"/>
    <s v="UPS APC SMT2200I"/>
    <n v="11.11"/>
    <s v="KOM"/>
    <n v="1"/>
    <x v="1785"/>
    <n v="5563.21"/>
    <n v="0"/>
    <n v="2225.2840000000001"/>
    <x v="1"/>
  </r>
  <r>
    <n v="1"/>
    <x v="2"/>
    <x v="2"/>
    <n v="106578"/>
    <s v="CIP"/>
    <s v="UPS MGE 1400Watts"/>
    <n v="11.08"/>
    <s v="KOM"/>
    <n v="1"/>
    <x v="1786"/>
    <n v="6283"/>
    <n v="0"/>
    <n v="2513.2000000000003"/>
    <x v="1"/>
  </r>
  <r>
    <n v="1"/>
    <x v="2"/>
    <x v="2"/>
    <n v="106579"/>
    <s v="CIP"/>
    <s v="PORTREPLIKATOR HP,VB043AA"/>
    <s v="09.11"/>
    <s v="KOM"/>
    <n v="1"/>
    <x v="1725"/>
    <n v="1037.3699999999999"/>
    <n v="0"/>
    <n v="414.94799999999998"/>
    <x v="1"/>
  </r>
  <r>
    <n v="1"/>
    <x v="2"/>
    <x v="2"/>
    <n v="106580"/>
    <s v="CIP"/>
    <s v="PORTREPLIKATOR VB043AA"/>
    <s v="06.11"/>
    <s v="KOM"/>
    <n v="1"/>
    <x v="1725"/>
    <n v="1037.3699999999999"/>
    <n v="0"/>
    <n v="414.94799999999998"/>
    <x v="1"/>
  </r>
  <r>
    <n v="1"/>
    <x v="2"/>
    <x v="2"/>
    <n v="106581"/>
    <s v="CIP"/>
    <s v="NOTEBOOK P6560"/>
    <s v="06.11"/>
    <s v="KOM"/>
    <n v="1"/>
    <x v="1724"/>
    <n v="6792.42"/>
    <n v="0"/>
    <n v="2716.9680000000003"/>
    <x v="1"/>
  </r>
  <r>
    <n v="1"/>
    <x v="2"/>
    <x v="2"/>
    <n v="106582"/>
    <s v="CIP"/>
    <s v="SERVER HP PROLIANT DL320G"/>
    <n v="11.1"/>
    <s v="KOM"/>
    <n v="1"/>
    <x v="1787"/>
    <n v="16643.240000000002"/>
    <n v="208.12"/>
    <n v="6740.5440000000008"/>
    <x v="1"/>
  </r>
  <r>
    <n v="1"/>
    <x v="2"/>
    <x v="2"/>
    <n v="106584"/>
    <s v="CIP"/>
    <s v="PORT REPLIKATOR BASIC488A"/>
    <s v="04.08"/>
    <s v="KOM"/>
    <n v="1"/>
    <x v="1788"/>
    <n v="962.03"/>
    <n v="0"/>
    <n v="384.81200000000001"/>
    <x v="1"/>
  </r>
  <r>
    <n v="1"/>
    <x v="2"/>
    <x v="2"/>
    <n v="106585"/>
    <s v="CIP"/>
    <s v="NOTEBO.HP 6710bSCNU81024W"/>
    <s v="04.08"/>
    <s v="KOM"/>
    <n v="1"/>
    <x v="1789"/>
    <n v="8034.44"/>
    <n v="0"/>
    <n v="3213.7759999999998"/>
    <x v="1"/>
  </r>
  <r>
    <n v="1"/>
    <x v="2"/>
    <x v="2"/>
    <n v="106590"/>
    <s v="CIP"/>
    <s v="MONITOR SAMSUNG 17&quot; 740B"/>
    <n v="10.07"/>
    <s v="KOM"/>
    <n v="1"/>
    <x v="1473"/>
    <n v="1100"/>
    <n v="0"/>
    <n v="440"/>
    <x v="1"/>
  </r>
  <r>
    <n v="1"/>
    <x v="2"/>
    <x v="2"/>
    <n v="106594"/>
    <s v="CIP"/>
    <s v="RAČUNALO MGSW Education"/>
    <n v="10.07"/>
    <s v="KOM"/>
    <n v="1"/>
    <x v="1469"/>
    <n v="5099.75"/>
    <n v="0"/>
    <n v="2039.9"/>
    <x v="1"/>
  </r>
  <r>
    <n v="1"/>
    <x v="2"/>
    <x v="2"/>
    <n v="106618"/>
    <s v="CIP"/>
    <s v="TABLET ASUS NEXUS 7"/>
    <s v="06.14"/>
    <s v="KOM"/>
    <n v="1"/>
    <x v="1782"/>
    <n v="1164.07"/>
    <n v="698.43"/>
    <n v="745"/>
    <x v="1"/>
  </r>
  <r>
    <n v="1"/>
    <x v="2"/>
    <x v="2"/>
    <n v="106620"/>
    <s v="CIP"/>
    <s v="RAČUNALO MSGW INFINITY"/>
    <s v="05.15"/>
    <s v="KOM"/>
    <n v="1"/>
    <x v="1525"/>
    <n v="1904.1"/>
    <n v="2906.26"/>
    <n v="2906.26"/>
    <x v="0"/>
  </r>
  <r>
    <n v="1"/>
    <x v="2"/>
    <x v="2"/>
    <n v="106622"/>
    <s v="CIP"/>
    <s v="PORTREPLIKATOR 90W"/>
    <s v="05.12"/>
    <s v="KOM"/>
    <n v="1"/>
    <x v="1790"/>
    <n v="920.88"/>
    <n v="0"/>
    <n v="368.35200000000003"/>
    <x v="1"/>
  </r>
  <r>
    <n v="1"/>
    <x v="2"/>
    <x v="2"/>
    <n v="106623"/>
    <s v="CIP"/>
    <s v="MONITOR 24&quot; DELL P2412H"/>
    <s v="05.12"/>
    <s v="KOM"/>
    <n v="1"/>
    <x v="1617"/>
    <n v="1574.71"/>
    <n v="0"/>
    <n v="629.88400000000001"/>
    <x v="1"/>
  </r>
  <r>
    <n v="1"/>
    <x v="2"/>
    <x v="2"/>
    <n v="106639"/>
    <s v="R6"/>
    <s v="MONITOR 23&quot; HP LED LA2306"/>
    <s v="04.13"/>
    <s v="KOM"/>
    <n v="1"/>
    <x v="1371"/>
    <n v="1394.47"/>
    <n v="126.78"/>
    <n v="608.5"/>
    <x v="1"/>
  </r>
  <r>
    <n v="1"/>
    <x v="2"/>
    <x v="2"/>
    <n v="106643"/>
    <s v="R6"/>
    <s v="RAČUNALO ELITE 7500"/>
    <n v="10.130000000000001"/>
    <s v="KOM"/>
    <n v="1"/>
    <x v="1544"/>
    <n v="5615.89"/>
    <n v="1477.86"/>
    <n v="2837.5"/>
    <x v="1"/>
  </r>
  <r>
    <n v="1"/>
    <x v="2"/>
    <x v="2"/>
    <n v="106646"/>
    <s v="R6"/>
    <s v="PISAĆ LASERJET 1300"/>
    <n v="12.04"/>
    <s v="KOM"/>
    <n v="1"/>
    <x v="1791"/>
    <n v="2613.2399999999998"/>
    <n v="0"/>
    <n v="1045.296"/>
    <x v="1"/>
  </r>
  <r>
    <n v="1"/>
    <x v="2"/>
    <x v="2"/>
    <n v="106649"/>
    <s v="R4"/>
    <s v="MONITOR SAMSUNG 17&quot; 740B"/>
    <n v="10.07"/>
    <s v="KOM"/>
    <n v="1"/>
    <x v="1473"/>
    <n v="1100"/>
    <n v="0"/>
    <n v="440"/>
    <x v="1"/>
  </r>
  <r>
    <n v="1"/>
    <x v="2"/>
    <x v="2"/>
    <n v="106650"/>
    <s v="R4"/>
    <s v="RAČUNALO MGSW Education"/>
    <n v="10.07"/>
    <s v="KOM"/>
    <n v="1"/>
    <x v="1469"/>
    <n v="5099.75"/>
    <n v="0"/>
    <n v="2039.9"/>
    <x v="1"/>
  </r>
  <r>
    <n v="1"/>
    <x v="2"/>
    <x v="2"/>
    <n v="106652"/>
    <s v="R4"/>
    <s v="MON.LCD 17&quot;SAMSUNG/KING"/>
    <n v="10.06"/>
    <s v="KOM"/>
    <n v="1"/>
    <x v="1462"/>
    <n v="1700"/>
    <n v="0"/>
    <n v="680"/>
    <x v="1"/>
  </r>
  <r>
    <n v="1"/>
    <x v="2"/>
    <x v="2"/>
    <n v="110004"/>
    <s v="R3"/>
    <s v="Računalo MSGW sp2195v3"/>
    <s v="01.16"/>
    <s v="KOM"/>
    <n v="1"/>
    <x v="1523"/>
    <n v="1410.81"/>
    <n v="4745.4399999999996"/>
    <n v="4745.4399999999996"/>
    <x v="0"/>
  </r>
  <r>
    <n v="1"/>
    <x v="2"/>
    <x v="2"/>
    <n v="110008"/>
    <s v="05"/>
    <s v="Računalo MSGW sp2194v2"/>
    <s v="01.16"/>
    <s v="KOM"/>
    <n v="1"/>
    <x v="1528"/>
    <n v="1150.7"/>
    <n v="3870.55"/>
    <n v="3870.55"/>
    <x v="0"/>
  </r>
  <r>
    <n v="1"/>
    <x v="2"/>
    <x v="2"/>
    <n v="110009"/>
    <s v="CIP"/>
    <s v="Računalo MSGW sp2194v2"/>
    <s v="01.16"/>
    <s v="KOM"/>
    <n v="1"/>
    <x v="1528"/>
    <n v="1150.7"/>
    <n v="3870.55"/>
    <n v="3870.55"/>
    <x v="0"/>
  </r>
  <r>
    <n v="1"/>
    <x v="2"/>
    <x v="2"/>
    <n v="110010"/>
    <s v="CIP"/>
    <s v="Pisač Canon pixma"/>
    <s v="01.16"/>
    <s v="KOM"/>
    <n v="1"/>
    <x v="1792"/>
    <n v="147.53"/>
    <n v="496.22"/>
    <n v="496.22"/>
    <x v="0"/>
  </r>
  <r>
    <n v="1"/>
    <x v="2"/>
    <x v="2"/>
    <n v="110014"/>
    <s v="R2"/>
    <s v="Ploter Canon"/>
    <s v="02.16"/>
    <s v="KOM"/>
    <n v="1"/>
    <x v="1793"/>
    <n v="4670.91"/>
    <n v="17749.45"/>
    <n v="17749.45"/>
    <x v="0"/>
  </r>
  <r>
    <n v="1"/>
    <x v="2"/>
    <x v="2"/>
    <n v="110015"/>
    <s v="R2"/>
    <s v="Projektor Optoma W316"/>
    <s v="02.16"/>
    <s v="KOM"/>
    <n v="1"/>
    <x v="1794"/>
    <n v="895.61"/>
    <n v="3403.33"/>
    <n v="3403.33"/>
    <x v="0"/>
  </r>
  <r>
    <n v="1"/>
    <x v="2"/>
    <x v="2"/>
    <n v="110016"/>
    <s v="G9"/>
    <s v="Projektor Optoma X312"/>
    <s v="02.16"/>
    <s v="KOM"/>
    <n v="1"/>
    <x v="1795"/>
    <n v="678.91"/>
    <n v="2579.87"/>
    <n v="2579.87"/>
    <x v="0"/>
  </r>
  <r>
    <n v="1"/>
    <x v="2"/>
    <x v="2"/>
    <n v="110017"/>
    <s v="05"/>
    <s v="Projektor Optoma W515"/>
    <s v="02.16"/>
    <s v="KOM"/>
    <n v="1"/>
    <x v="1796"/>
    <n v="4455.51"/>
    <n v="16930.95"/>
    <n v="16930.95"/>
    <x v="0"/>
  </r>
  <r>
    <n v="1"/>
    <x v="2"/>
    <x v="2"/>
    <n v="110018"/>
    <s v="05"/>
    <s v="Nosač projektora OPC815"/>
    <s v="02.16"/>
    <s v="KOM"/>
    <n v="1"/>
    <x v="1797"/>
    <n v="148.06"/>
    <n v="562.62"/>
    <n v="562.62"/>
    <x v="0"/>
  </r>
  <r>
    <n v="1"/>
    <x v="2"/>
    <x v="2"/>
    <n v="110019"/>
    <s v="G9"/>
    <s v="Računalo Intel Core i7"/>
    <s v="02.16"/>
    <s v="KOM"/>
    <n v="1"/>
    <x v="1798"/>
    <n v="2716.59"/>
    <n v="10323.049999999999"/>
    <n v="10323.049999999999"/>
    <x v="0"/>
  </r>
  <r>
    <n v="1"/>
    <x v="2"/>
    <x v="2"/>
    <n v="110020"/>
    <s v="G9"/>
    <s v="Računalo Intel Core i7"/>
    <s v="02.16"/>
    <s v="KOM"/>
    <n v="1"/>
    <x v="1799"/>
    <n v="2716.59"/>
    <n v="10323.06"/>
    <n v="10323.06"/>
    <x v="0"/>
  </r>
  <r>
    <n v="1"/>
    <x v="2"/>
    <x v="2"/>
    <n v="110021"/>
    <s v="R2"/>
    <s v="Rač.Intel Core i3"/>
    <s v="02.16"/>
    <s v="KOM"/>
    <n v="1"/>
    <x v="1800"/>
    <n v="810.7"/>
    <n v="3080.65"/>
    <n v="3080.65"/>
    <x v="0"/>
  </r>
  <r>
    <n v="1"/>
    <x v="2"/>
    <x v="2"/>
    <n v="110029"/>
    <s v="G9"/>
    <s v="Računalo Intel Core i7"/>
    <s v="03.16"/>
    <s v="KOM"/>
    <n v="1"/>
    <x v="1801"/>
    <n v="1932.36"/>
    <n v="8373.5400000000009"/>
    <n v="8373.5400000000009"/>
    <x v="0"/>
  </r>
  <r>
    <n v="1"/>
    <x v="2"/>
    <x v="2"/>
    <n v="110030"/>
    <s v="R2"/>
    <s v="Printer 3D"/>
    <s v="03.16"/>
    <s v="KOM"/>
    <n v="1"/>
    <x v="1802"/>
    <n v="129.97999999999999"/>
    <n v="563.27"/>
    <n v="563.27"/>
    <x v="0"/>
  </r>
  <r>
    <n v="1"/>
    <x v="2"/>
    <x v="2"/>
    <n v="110037"/>
    <s v="R3"/>
    <s v="Monitor Dell 24&quot;"/>
    <s v="04.16"/>
    <s v="KOM"/>
    <n v="1"/>
    <x v="1803"/>
    <n v="292.01"/>
    <n v="1460.03"/>
    <n v="1460.03"/>
    <x v="0"/>
  </r>
  <r>
    <n v="1"/>
    <x v="2"/>
    <x v="2"/>
    <n v="110040"/>
    <s v="R2"/>
    <s v="Pisač Lexmark MS310DN"/>
    <s v="04.16"/>
    <s v="KOM"/>
    <n v="1"/>
    <x v="1804"/>
    <n v="140.29"/>
    <n v="701.46"/>
    <n v="701.46"/>
    <x v="0"/>
  </r>
  <r>
    <n v="1"/>
    <x v="2"/>
    <x v="2"/>
    <n v="110041"/>
    <s v="R6"/>
    <s v="Monitor Dell 22&quot;"/>
    <s v="04.16"/>
    <s v="KOM"/>
    <n v="1"/>
    <x v="1805"/>
    <n v="265.63"/>
    <n v="1328.12"/>
    <n v="1328.12"/>
    <x v="0"/>
  </r>
  <r>
    <n v="1"/>
    <x v="2"/>
    <x v="2"/>
    <n v="110042"/>
    <s v="G9"/>
    <s v="Monitor Dell 24&quot;"/>
    <s v="04.16"/>
    <s v="KOM"/>
    <n v="1"/>
    <x v="1806"/>
    <n v="303.54000000000002"/>
    <n v="1517.71"/>
    <n v="1517.71"/>
    <x v="0"/>
  </r>
  <r>
    <n v="1"/>
    <x v="2"/>
    <x v="2"/>
    <n v="110043"/>
    <s v="G9"/>
    <s v="Monitor Dell 24&quot;"/>
    <s v="04.16"/>
    <s v="KOM"/>
    <n v="1"/>
    <x v="1806"/>
    <n v="303.54000000000002"/>
    <n v="1517.71"/>
    <n v="1517.71"/>
    <x v="0"/>
  </r>
  <r>
    <n v="1"/>
    <x v="2"/>
    <x v="2"/>
    <n v="110046"/>
    <s v="05"/>
    <s v="Notebook Asua X544L"/>
    <s v="04.16"/>
    <s v="KOM"/>
    <n v="1"/>
    <x v="1807"/>
    <n v="1103.33"/>
    <n v="5516.67"/>
    <n v="5516.67"/>
    <x v="0"/>
  </r>
  <r>
    <n v="1"/>
    <x v="2"/>
    <x v="2"/>
    <n v="110047"/>
    <s v="05"/>
    <s v="Notebook Asua X544L"/>
    <s v="04.16"/>
    <s v="KOM"/>
    <n v="1"/>
    <x v="1807"/>
    <n v="1103.33"/>
    <n v="5516.67"/>
    <n v="5516.67"/>
    <x v="0"/>
  </r>
  <r>
    <n v="1"/>
    <x v="2"/>
    <x v="2"/>
    <n v="110048"/>
    <s v="CIP"/>
    <s v="Notebook Asua X544L"/>
    <s v="04.16"/>
    <s v="KOM"/>
    <n v="1"/>
    <x v="1807"/>
    <n v="1103.33"/>
    <n v="5516.67"/>
    <n v="5516.67"/>
    <x v="0"/>
  </r>
  <r>
    <n v="1"/>
    <x v="2"/>
    <x v="2"/>
    <n v="110049"/>
    <s v="05"/>
    <s v="Notebook Acer Predator 17"/>
    <s v="04.16"/>
    <s v="KOM"/>
    <n v="1"/>
    <x v="1808"/>
    <n v="2748.75"/>
    <n v="13743.75"/>
    <n v="13743.75"/>
    <x v="0"/>
  </r>
  <r>
    <n v="1"/>
    <x v="2"/>
    <x v="2"/>
    <n v="110050"/>
    <s v="CIP"/>
    <s v="Računalo Minix Neo Z64"/>
    <s v="04.16"/>
    <s v="KOM"/>
    <n v="1"/>
    <x v="1809"/>
    <n v="233.33"/>
    <n v="1166.67"/>
    <n v="1166.67"/>
    <x v="0"/>
  </r>
  <r>
    <n v="1"/>
    <x v="2"/>
    <x v="2"/>
    <n v="110055"/>
    <s v="CIP"/>
    <s v="Računalo Minix Neo Z64"/>
    <s v="04.16"/>
    <s v="KOM"/>
    <n v="1"/>
    <x v="1809"/>
    <n v="233.33"/>
    <n v="1166.67"/>
    <n v="1166.67"/>
    <x v="0"/>
  </r>
  <r>
    <n v="1"/>
    <x v="2"/>
    <x v="2"/>
    <n v="110056"/>
    <s v="R3"/>
    <s v="Monitor Dell 24&quot;"/>
    <s v="04.16"/>
    <s v="KOM"/>
    <n v="1"/>
    <x v="1806"/>
    <n v="303.54000000000002"/>
    <n v="1517.71"/>
    <n v="1517.71"/>
    <x v="0"/>
  </r>
  <r>
    <n v="1"/>
    <x v="2"/>
    <x v="2"/>
    <n v="110057"/>
    <s v="R3"/>
    <s v="Monitor Dell 24&quot;"/>
    <s v="04.16"/>
    <s v="KOM"/>
    <n v="1"/>
    <x v="1806"/>
    <n v="303.54000000000002"/>
    <n v="1517.71"/>
    <n v="1517.71"/>
    <x v="0"/>
  </r>
  <r>
    <n v="1"/>
    <x v="2"/>
    <x v="2"/>
    <n v="110058"/>
    <s v="R3"/>
    <s v="Računalo Infinity sp3251"/>
    <s v="04.16"/>
    <s v="KOM"/>
    <n v="1"/>
    <x v="1810"/>
    <n v="1172.29"/>
    <n v="5861.46"/>
    <n v="5861.46"/>
    <x v="0"/>
  </r>
  <r>
    <n v="1"/>
    <x v="2"/>
    <x v="2"/>
    <n v="110059"/>
    <s v="R3"/>
    <s v="Notebook Asus X544L"/>
    <s v="04.16"/>
    <s v="KOM"/>
    <n v="1"/>
    <x v="1807"/>
    <n v="1103.33"/>
    <n v="5516.67"/>
    <n v="5516.67"/>
    <x v="0"/>
  </r>
  <r>
    <n v="1"/>
    <x v="2"/>
    <x v="2"/>
    <n v="110060"/>
    <s v="R3"/>
    <s v="Notebook Asus X544L"/>
    <s v="04.16"/>
    <s v="KOM"/>
    <n v="1"/>
    <x v="1807"/>
    <n v="1103.33"/>
    <n v="5516.67"/>
    <n v="5516.67"/>
    <x v="0"/>
  </r>
  <r>
    <n v="1"/>
    <x v="2"/>
    <x v="2"/>
    <n v="110061"/>
    <s v="G1"/>
    <s v="Monitor Dell 24&quot;"/>
    <s v="04.16"/>
    <s v="KOM"/>
    <n v="1"/>
    <x v="1803"/>
    <n v="292.01"/>
    <n v="1460.03"/>
    <n v="1460.03"/>
    <x v="0"/>
  </r>
  <r>
    <n v="1"/>
    <x v="2"/>
    <x v="2"/>
    <n v="110062"/>
    <s v="G1"/>
    <s v="Računalo Infinity sp3251"/>
    <s v="04.16"/>
    <s v="KOM"/>
    <n v="1"/>
    <x v="1811"/>
    <n v="1127.75"/>
    <n v="5638.72"/>
    <n v="5638.72"/>
    <x v="0"/>
  </r>
  <r>
    <n v="1"/>
    <x v="2"/>
    <x v="2"/>
    <n v="110063"/>
    <s v="G9"/>
    <s v="Monitor Dell 24&quot;"/>
    <s v="04.16"/>
    <s v="KOM"/>
    <n v="1"/>
    <x v="1803"/>
    <n v="292.01"/>
    <n v="1460.03"/>
    <n v="1460.03"/>
    <x v="0"/>
  </r>
  <r>
    <n v="1"/>
    <x v="2"/>
    <x v="2"/>
    <n v="110064"/>
    <s v="G9"/>
    <s v="Računalo Infinity sp3251"/>
    <s v="04.16"/>
    <s v="KOM"/>
    <n v="1"/>
    <x v="1811"/>
    <n v="1127.75"/>
    <n v="5638.72"/>
    <n v="5638.72"/>
    <x v="0"/>
  </r>
  <r>
    <n v="1"/>
    <x v="2"/>
    <x v="2"/>
    <n v="110065"/>
    <s v="R2"/>
    <s v="Notebook Asus X544L"/>
    <s v="04.16"/>
    <s v="KOM"/>
    <n v="1"/>
    <x v="1807"/>
    <n v="1103.33"/>
    <n v="5516.67"/>
    <n v="5516.67"/>
    <x v="0"/>
  </r>
  <r>
    <n v="1"/>
    <x v="2"/>
    <x v="2"/>
    <n v="110066"/>
    <s v="05"/>
    <s v="Projektor Optoma W316"/>
    <s v="04.16"/>
    <s v="KOM"/>
    <n v="1"/>
    <x v="1812"/>
    <n v="747.5"/>
    <n v="3737.5"/>
    <n v="3737.5"/>
    <x v="0"/>
  </r>
  <r>
    <n v="1"/>
    <x v="2"/>
    <x v="2"/>
    <n v="110067"/>
    <s v="05"/>
    <s v="Projektor Optoma W316"/>
    <s v="04.16"/>
    <s v="KOM"/>
    <n v="1"/>
    <x v="1812"/>
    <n v="747.5"/>
    <n v="3737.5"/>
    <n v="3737.5"/>
    <x v="0"/>
  </r>
  <r>
    <n v="1"/>
    <x v="2"/>
    <x v="2"/>
    <n v="110076"/>
    <s v="G9"/>
    <s v="Monitor Dell 27&quot;"/>
    <s v="05.16"/>
    <s v="KOM"/>
    <n v="1"/>
    <x v="1813"/>
    <n v="503.12"/>
    <n v="2946.85"/>
    <n v="2946.85"/>
    <x v="0"/>
  </r>
  <r>
    <n v="1"/>
    <x v="2"/>
    <x v="2"/>
    <n v="110086"/>
    <s v="05"/>
    <s v="Pisač Lexmark MS310DN"/>
    <s v="06.16"/>
    <s v="KOM"/>
    <n v="1"/>
    <x v="1814"/>
    <n v="109.38"/>
    <n v="765.62"/>
    <n v="765.62"/>
    <x v="0"/>
  </r>
  <r>
    <n v="1"/>
    <x v="2"/>
    <x v="2"/>
    <n v="110099"/>
    <s v="05"/>
    <s v="Pisač Lexmark MS310DN"/>
    <s v="06.16"/>
    <s v="KOM"/>
    <n v="1"/>
    <x v="1804"/>
    <n v="105.22"/>
    <n v="736.53"/>
    <n v="736.53"/>
    <x v="0"/>
  </r>
  <r>
    <n v="1"/>
    <x v="2"/>
    <x v="2"/>
    <n v="110114"/>
    <s v="G9"/>
    <s v="Notebook Acer V15"/>
    <s v="08.16"/>
    <s v="KOM"/>
    <n v="1"/>
    <x v="1815"/>
    <n v="830"/>
    <n v="9130"/>
    <n v="9130"/>
    <x v="0"/>
  </r>
  <r>
    <n v="1"/>
    <x v="2"/>
    <x v="2"/>
    <n v="110133"/>
    <s v="R6"/>
    <s v="Računalo Infinity sp3767"/>
    <s v="09.16"/>
    <s v="KOM"/>
    <n v="1"/>
    <x v="1810"/>
    <n v="439.61"/>
    <n v="6594.14"/>
    <n v="6594.14"/>
    <x v="0"/>
  </r>
  <r>
    <n v="1"/>
    <x v="2"/>
    <x v="2"/>
    <n v="110143"/>
    <s v="G9"/>
    <s v="RAČ.INTEL CORE i7 4770k"/>
    <n v="10.130000000000001"/>
    <s v="KOM"/>
    <n v="1"/>
    <x v="1816"/>
    <n v="8873.64"/>
    <n v="2410.33"/>
    <n v="4513.5879999999997"/>
    <x v="1"/>
  </r>
  <r>
    <n v="1"/>
    <x v="2"/>
    <x v="2"/>
    <n v="110163"/>
    <s v="05"/>
    <s v="Monitor 24&quot; Dell"/>
    <n v="10.16"/>
    <s v="KOM"/>
    <n v="1"/>
    <x v="1803"/>
    <n v="73"/>
    <n v="1679.04"/>
    <n v="1679.04"/>
    <x v="0"/>
  </r>
  <r>
    <n v="1"/>
    <x v="2"/>
    <x v="2"/>
    <n v="110166"/>
    <s v="R6"/>
    <s v="Računalo Infinity sp3767"/>
    <n v="10.16"/>
    <s v="KOM"/>
    <n v="1"/>
    <x v="1810"/>
    <n v="293.07"/>
    <n v="6740.68"/>
    <n v="6740.68"/>
    <x v="0"/>
  </r>
  <r>
    <n v="1"/>
    <x v="2"/>
    <x v="2"/>
    <n v="110167"/>
    <s v="R6"/>
    <s v="Monitor 24&quot; Dell"/>
    <n v="10.16"/>
    <s v="KOM"/>
    <n v="1"/>
    <x v="1806"/>
    <n v="75.89"/>
    <n v="1745.36"/>
    <n v="1745.36"/>
    <x v="0"/>
  </r>
  <r>
    <n v="1"/>
    <x v="2"/>
    <x v="2"/>
    <n v="110168"/>
    <s v="R6"/>
    <s v="Računalo Infinity sp3767"/>
    <n v="10.16"/>
    <s v="KOM"/>
    <n v="1"/>
    <x v="1810"/>
    <n v="293.07"/>
    <n v="6740.68"/>
    <n v="6740.68"/>
    <x v="0"/>
  </r>
  <r>
    <n v="1"/>
    <x v="2"/>
    <x v="2"/>
    <n v="110169"/>
    <s v="05"/>
    <s v="Monitor 24&quot; Dell"/>
    <n v="10.16"/>
    <s v="KOM"/>
    <n v="1"/>
    <x v="1803"/>
    <n v="73"/>
    <n v="1679.04"/>
    <n v="1679.04"/>
    <x v="0"/>
  </r>
  <r>
    <n v="1"/>
    <x v="2"/>
    <x v="2"/>
    <n v="110180"/>
    <s v="R2"/>
    <s v="Monitor 27&quot; Dell"/>
    <n v="10.16"/>
    <s v="KOM"/>
    <n v="1"/>
    <x v="1813"/>
    <n v="143.75"/>
    <n v="3306.22"/>
    <n v="3306.22"/>
    <x v="0"/>
  </r>
  <r>
    <n v="1"/>
    <x v="2"/>
    <x v="2"/>
    <n v="110187"/>
    <s v="05"/>
    <s v="Računalo Infinity sp3250"/>
    <n v="11.16"/>
    <s v="KOM"/>
    <n v="1"/>
    <x v="1817"/>
    <n v="99.96"/>
    <n v="4698.01"/>
    <n v="4698.01"/>
    <x v="0"/>
  </r>
  <r>
    <n v="1"/>
    <x v="2"/>
    <x v="2"/>
    <n v="110188"/>
    <s v="05"/>
    <s v="Računalo Infinity sp3250"/>
    <n v="11.16"/>
    <s v="KOM"/>
    <n v="1"/>
    <x v="1817"/>
    <n v="99.96"/>
    <n v="4698.01"/>
    <n v="4698.01"/>
    <x v="0"/>
  </r>
  <r>
    <n v="1"/>
    <x v="2"/>
    <x v="2"/>
    <n v="110189"/>
    <s v="05"/>
    <s v="Računalo Infinity sp3250"/>
    <n v="11.16"/>
    <s v="KOM"/>
    <n v="1"/>
    <x v="1817"/>
    <n v="99.96"/>
    <n v="4698.01"/>
    <n v="4698.01"/>
    <x v="0"/>
  </r>
  <r>
    <n v="1"/>
    <x v="2"/>
    <x v="2"/>
    <n v="110190"/>
    <s v="05"/>
    <s v="Računalo Infinity sp3250"/>
    <n v="11.16"/>
    <s v="KOM"/>
    <n v="1"/>
    <x v="1817"/>
    <n v="99.96"/>
    <n v="4698.01"/>
    <n v="4698.01"/>
    <x v="0"/>
  </r>
  <r>
    <n v="1"/>
    <x v="2"/>
    <x v="2"/>
    <n v="110191"/>
    <s v="05"/>
    <s v="Računalo Infinity sp3250"/>
    <n v="11.16"/>
    <s v="KOM"/>
    <n v="1"/>
    <x v="1817"/>
    <n v="99.96"/>
    <n v="4698.01"/>
    <n v="4698.01"/>
    <x v="0"/>
  </r>
  <r>
    <n v="1"/>
    <x v="2"/>
    <x v="2"/>
    <n v="110192"/>
    <s v="05"/>
    <s v="Računalo Infinity sp3250"/>
    <n v="11.16"/>
    <s v="KOM"/>
    <n v="1"/>
    <x v="1817"/>
    <n v="99.96"/>
    <n v="4698.01"/>
    <n v="4698.01"/>
    <x v="0"/>
  </r>
  <r>
    <n v="1"/>
    <x v="2"/>
    <x v="2"/>
    <n v="110193"/>
    <s v="05"/>
    <s v="Monitor 24&quot; Dell"/>
    <n v="11.16"/>
    <s v="KOM"/>
    <n v="1"/>
    <x v="1803"/>
    <n v="36.5"/>
    <n v="1715.54"/>
    <n v="1715.54"/>
    <x v="0"/>
  </r>
  <r>
    <n v="1"/>
    <x v="2"/>
    <x v="2"/>
    <n v="110194"/>
    <s v="05"/>
    <s v="Monitor 24&quot; Dell"/>
    <n v="11.16"/>
    <s v="KOM"/>
    <n v="1"/>
    <x v="1818"/>
    <n v="36.5"/>
    <n v="1715.55"/>
    <n v="1715.55"/>
    <x v="0"/>
  </r>
  <r>
    <n v="1"/>
    <x v="2"/>
    <x v="2"/>
    <n v="110195"/>
    <s v="05"/>
    <s v="Monitor 24&quot; Dell"/>
    <n v="11.16"/>
    <s v="KOM"/>
    <n v="1"/>
    <x v="1818"/>
    <n v="36.5"/>
    <n v="1715.55"/>
    <n v="1715.55"/>
    <x v="0"/>
  </r>
  <r>
    <n v="1"/>
    <x v="2"/>
    <x v="2"/>
    <n v="110196"/>
    <s v="05"/>
    <s v="Monitor 24&quot; Dell"/>
    <n v="11.16"/>
    <s v="KOM"/>
    <n v="1"/>
    <x v="1818"/>
    <n v="36.5"/>
    <n v="1715.55"/>
    <n v="1715.55"/>
    <x v="0"/>
  </r>
  <r>
    <n v="1"/>
    <x v="2"/>
    <x v="2"/>
    <n v="110197"/>
    <s v="05"/>
    <s v="Monitor 24&quot; Dell"/>
    <n v="11.16"/>
    <s v="KOM"/>
    <n v="1"/>
    <x v="1818"/>
    <n v="36.5"/>
    <n v="1715.55"/>
    <n v="1715.55"/>
    <x v="0"/>
  </r>
  <r>
    <n v="1"/>
    <x v="2"/>
    <x v="2"/>
    <n v="110198"/>
    <s v="05"/>
    <s v="Monitor 24&quot; Dell"/>
    <n v="11.16"/>
    <s v="KOM"/>
    <n v="1"/>
    <x v="1818"/>
    <n v="36.5"/>
    <n v="1715.55"/>
    <n v="1715.55"/>
    <x v="0"/>
  </r>
  <r>
    <n v="1"/>
    <x v="2"/>
    <x v="2"/>
    <n v="110199"/>
    <s v="R2"/>
    <s v="Računalo Infinity sp4017"/>
    <n v="11.16"/>
    <s v="KOM"/>
    <n v="1"/>
    <x v="1810"/>
    <n v="146.54"/>
    <n v="6887.21"/>
    <n v="6887.21"/>
    <x v="0"/>
  </r>
  <r>
    <n v="1"/>
    <x v="2"/>
    <x v="2"/>
    <n v="110200"/>
    <s v="R2"/>
    <s v="Monitor 24&quot; Dell"/>
    <n v="11.16"/>
    <s v="KOM"/>
    <n v="1"/>
    <x v="1806"/>
    <n v="37.94"/>
    <n v="1783.31"/>
    <n v="1783.31"/>
    <x v="0"/>
  </r>
  <r>
    <n v="1"/>
    <x v="2"/>
    <x v="2"/>
    <n v="110208"/>
    <s v="05"/>
    <s v="Notebook HP 650 G2"/>
    <n v="11.16"/>
    <s v="KOM"/>
    <n v="1"/>
    <x v="1819"/>
    <n v="158.33000000000001"/>
    <n v="7441.47"/>
    <n v="7441.47"/>
    <x v="0"/>
  </r>
  <r>
    <n v="1"/>
    <x v="2"/>
    <x v="2"/>
    <n v="110209"/>
    <s v="CIP"/>
    <s v="Monitor 23&quot; Dell"/>
    <n v="11.16"/>
    <s v="KOM"/>
    <n v="1"/>
    <x v="1820"/>
    <n v="31.16"/>
    <n v="1464.75"/>
    <n v="1464.75"/>
    <x v="0"/>
  </r>
  <r>
    <n v="1"/>
    <x v="2"/>
    <x v="2"/>
    <n v="110215"/>
    <s v="R2"/>
    <s v="Računalo terensko Trimble"/>
    <n v="12.16"/>
    <s v="KOM"/>
    <n v="1"/>
    <x v="1821"/>
    <n v="0"/>
    <n v="27099.54"/>
    <n v="27099.54"/>
    <x v="0"/>
  </r>
  <r>
    <n v="1"/>
    <x v="2"/>
    <x v="2"/>
    <n v="110228"/>
    <s v="CIP"/>
    <s v="Monitor 23&quot; Dell"/>
    <n v="12.16"/>
    <s v="KOM"/>
    <n v="1"/>
    <x v="1822"/>
    <n v="0"/>
    <n v="1154.4000000000001"/>
    <n v="1154.4000000000001"/>
    <x v="0"/>
  </r>
  <r>
    <n v="1"/>
    <x v="2"/>
    <x v="2"/>
    <n v="110241"/>
    <s v="CIP"/>
    <s v="Monitor 23&quot; Dell"/>
    <n v="11.16"/>
    <s v="KOM"/>
    <n v="1"/>
    <x v="1820"/>
    <n v="31.16"/>
    <n v="1464.75"/>
    <n v="1464.75"/>
    <x v="0"/>
  </r>
  <r>
    <n v="1"/>
    <x v="3"/>
    <x v="2"/>
    <s v="R-3/0194"/>
    <s v="R3"/>
    <s v="GRAFOSKOP A4 NLS"/>
    <s v="01.97"/>
    <s v="KOM"/>
    <n v="1"/>
    <x v="1823"/>
    <n v="4346.04"/>
    <n v="0"/>
    <n v="1738.4160000000002"/>
    <x v="1"/>
  </r>
  <r>
    <n v="1"/>
    <x v="3"/>
    <x v="2"/>
    <n v="101298"/>
    <s v="R3"/>
    <s v="GRAFOSKOP A4 NLS"/>
    <s v="01.97"/>
    <s v="KOM"/>
    <n v="1"/>
    <x v="1824"/>
    <n v="1313.73"/>
    <n v="0"/>
    <n v="525.49200000000008"/>
    <x v="1"/>
  </r>
  <r>
    <n v="1"/>
    <x v="3"/>
    <x v="2"/>
    <n v="101359"/>
    <s v="R3"/>
    <s v="MJEŠALICA RW 14basic"/>
    <s v="01.07"/>
    <s v="KOM"/>
    <n v="1"/>
    <x v="1825"/>
    <n v="4171.8500000000004"/>
    <n v="0"/>
    <n v="1668.7400000000002"/>
    <x v="1"/>
  </r>
  <r>
    <n v="1"/>
    <x v="3"/>
    <x v="2"/>
    <n v="101361"/>
    <s v="R3"/>
    <s v="MJEŠALICA RW 14basic"/>
    <s v="02.07"/>
    <s v="KOM"/>
    <n v="1"/>
    <x v="1826"/>
    <n v="4326.43"/>
    <n v="0"/>
    <n v="1730.5720000000001"/>
    <x v="1"/>
  </r>
  <r>
    <n v="1"/>
    <x v="3"/>
    <x v="2"/>
    <n v="101362"/>
    <s v="R3"/>
    <s v="SUŠIONIK UNB 200"/>
    <s v="03.07"/>
    <s v="KOM"/>
    <n v="1"/>
    <x v="1827"/>
    <n v="7350.38"/>
    <n v="0"/>
    <n v="2940.152"/>
    <x v="1"/>
  </r>
  <r>
    <n v="1"/>
    <x v="3"/>
    <x v="2"/>
    <n v="101631"/>
    <s v="R3"/>
    <s v="GRAFOSKOP A4 NLS"/>
    <s v="01.97"/>
    <s v="KOM"/>
    <n v="1"/>
    <x v="1828"/>
    <n v="1717.86"/>
    <n v="0"/>
    <n v="687.14400000000001"/>
    <x v="1"/>
  </r>
  <r>
    <n v="1"/>
    <x v="3"/>
    <x v="2"/>
    <n v="105694"/>
    <s v="R1"/>
    <s v="PRIZMA G PR-1"/>
    <s v="01.97"/>
    <s v="KOM"/>
    <n v="1"/>
    <x v="1829"/>
    <n v="444.54"/>
    <n v="0"/>
    <n v="177.81600000000003"/>
    <x v="1"/>
  </r>
  <r>
    <n v="1"/>
    <x v="3"/>
    <x v="2"/>
    <n v="105695"/>
    <s v="R1"/>
    <s v="PRIZMA G PR-1"/>
    <s v="01.97"/>
    <s v="KOM"/>
    <n v="1"/>
    <x v="1829"/>
    <n v="444.54"/>
    <n v="0"/>
    <n v="177.81600000000003"/>
    <x v="1"/>
  </r>
  <r>
    <n v="1"/>
    <x v="3"/>
    <x v="2"/>
    <n v="105696"/>
    <s v="R1"/>
    <s v="PRIZMA G PR-1"/>
    <s v="01.97"/>
    <s v="KOM"/>
    <n v="1"/>
    <x v="1829"/>
    <n v="444.54"/>
    <n v="0"/>
    <n v="177.81600000000003"/>
    <x v="1"/>
  </r>
  <r>
    <n v="1"/>
    <x v="3"/>
    <x v="2"/>
    <n v="105697"/>
    <s v="R1"/>
    <s v="PRIZMA G PR-1"/>
    <s v="01.97"/>
    <s v="KOM"/>
    <n v="1"/>
    <x v="1830"/>
    <n v="444.55"/>
    <n v="0"/>
    <n v="177.82000000000002"/>
    <x v="1"/>
  </r>
  <r>
    <n v="1"/>
    <x v="3"/>
    <x v="2"/>
    <n v="105698"/>
    <s v="R1"/>
    <s v="PRIZMA G PR-1"/>
    <s v="01.97"/>
    <s v="KOM"/>
    <n v="1"/>
    <x v="1830"/>
    <n v="444.55"/>
    <n v="0"/>
    <n v="177.82000000000002"/>
    <x v="1"/>
  </r>
  <r>
    <n v="1"/>
    <x v="3"/>
    <x v="2"/>
    <n v="105699"/>
    <s v="R1"/>
    <s v="PRIZMA G PR-1"/>
    <s v="01.97"/>
    <s v="KOM"/>
    <n v="1"/>
    <x v="1830"/>
    <n v="444.55"/>
    <n v="0"/>
    <n v="177.82000000000002"/>
    <x v="1"/>
  </r>
  <r>
    <n v="1"/>
    <x v="3"/>
    <x v="2"/>
    <n v="105766"/>
    <s v="R1"/>
    <s v="BUFALOGUN M-12"/>
    <s v="01.97"/>
    <s v="KOM"/>
    <n v="1"/>
    <x v="1831"/>
    <n v="2160"/>
    <n v="0"/>
    <n v="864"/>
    <x v="1"/>
  </r>
  <r>
    <n v="1"/>
    <x v="3"/>
    <x v="2"/>
    <n v="106280"/>
    <s v="R5"/>
    <s v="GRAFOSKOP/HP-A11"/>
    <n v="10"/>
    <s v="KOM"/>
    <n v="1"/>
    <x v="1832"/>
    <n v="2805"/>
    <n v="0"/>
    <n v="1122"/>
    <x v="1"/>
  </r>
  <r>
    <n v="1"/>
    <x v="4"/>
    <x v="2"/>
    <s v="G-1/0263"/>
    <s v="G1"/>
    <s v="MIKROSKOP CARL ZEISS"/>
    <s v="01.97"/>
    <s v="KOM"/>
    <n v="1"/>
    <x v="1833"/>
    <n v="18614.580000000002"/>
    <n v="0"/>
    <n v="7445.8320000000012"/>
    <x v="1"/>
  </r>
  <r>
    <n v="1"/>
    <x v="4"/>
    <x v="2"/>
    <s v="G-1/0289"/>
    <s v="G1"/>
    <s v="VAGA BERGMANOVA"/>
    <s v="01.97"/>
    <s v="KOM"/>
    <n v="1"/>
    <x v="1834"/>
    <n v="4702.4799999999996"/>
    <n v="0"/>
    <n v="1880.992"/>
    <x v="1"/>
  </r>
  <r>
    <n v="1"/>
    <x v="4"/>
    <x v="2"/>
    <s v="G-1/0291"/>
    <s v="G1"/>
    <s v="RENTGENSKA KAMERA"/>
    <s v="01.97"/>
    <s v="KOM"/>
    <n v="1"/>
    <x v="1835"/>
    <n v="9847.76"/>
    <n v="0"/>
    <n v="3939.1040000000003"/>
    <x v="1"/>
  </r>
  <r>
    <n v="1"/>
    <x v="4"/>
    <x v="2"/>
    <s v="G-1/0297"/>
    <s v="G1"/>
    <s v="GRAPHITE MONOKROMATOR"/>
    <s v="01.97"/>
    <s v="KOM"/>
    <n v="1"/>
    <x v="1836"/>
    <n v="46921.919999999998"/>
    <n v="0"/>
    <n v="18768.768"/>
    <x v="1"/>
  </r>
  <r>
    <n v="1"/>
    <x v="4"/>
    <x v="2"/>
    <s v="G-1/0298"/>
    <s v="G1"/>
    <s v="ADAPTION FOR PW 1758"/>
    <s v="01.97"/>
    <s v="KOM"/>
    <n v="1"/>
    <x v="1837"/>
    <n v="4532.09"/>
    <n v="0"/>
    <n v="1812.8360000000002"/>
    <x v="1"/>
  </r>
  <r>
    <n v="1"/>
    <x v="4"/>
    <x v="2"/>
    <s v="G-1/0299"/>
    <s v="G1"/>
    <s v="ĆITAČ RTG FILMOVA"/>
    <s v="01.97"/>
    <s v="KOM"/>
    <n v="1"/>
    <x v="1838"/>
    <n v="7328.15"/>
    <n v="0"/>
    <n v="2931.26"/>
    <x v="1"/>
  </r>
  <r>
    <n v="1"/>
    <x v="4"/>
    <x v="2"/>
    <s v="G-1/0325"/>
    <s v="G1"/>
    <s v="MIKROSKOP LEITZ 525020"/>
    <s v="01.97"/>
    <s v="KOM"/>
    <n v="1"/>
    <x v="1839"/>
    <n v="5915.29"/>
    <n v="0"/>
    <n v="2366.116"/>
    <x v="1"/>
  </r>
  <r>
    <n v="1"/>
    <x v="4"/>
    <x v="2"/>
    <s v="G-1/0374"/>
    <s v="G1"/>
    <s v="MIKROSKOP ZEISS 810862"/>
    <s v="01.97"/>
    <s v="KOM"/>
    <n v="1"/>
    <x v="1840"/>
    <n v="32219.03"/>
    <n v="0"/>
    <n v="12887.612000000001"/>
    <x v="1"/>
  </r>
  <r>
    <n v="1"/>
    <x v="4"/>
    <x v="2"/>
    <s v="G-1/0437"/>
    <s v="G1"/>
    <s v="MIKROSKOP&quot;LEITZ&quot;301-21100"/>
    <s v="01.97"/>
    <s v="KOM"/>
    <n v="1"/>
    <x v="1841"/>
    <n v="16614.29"/>
    <n v="0"/>
    <n v="6645.7160000000003"/>
    <x v="1"/>
  </r>
  <r>
    <n v="1"/>
    <x v="4"/>
    <x v="2"/>
    <s v="G-1/0585"/>
    <s v="G1"/>
    <s v="MIKROSKOP ZEISS 169078"/>
    <s v="01.97"/>
    <s v="KOM"/>
    <n v="1"/>
    <x v="1842"/>
    <n v="5059.6099999999997"/>
    <n v="0"/>
    <n v="2023.8440000000001"/>
    <x v="1"/>
  </r>
  <r>
    <n v="1"/>
    <x v="4"/>
    <x v="2"/>
    <s v="G-1/0587"/>
    <s v="G1"/>
    <s v="MIKROSKOP 415819 SOBA 113"/>
    <s v="01.97"/>
    <s v="KOM"/>
    <n v="1"/>
    <x v="1843"/>
    <n v="1927.49"/>
    <n v="0"/>
    <n v="770.99600000000009"/>
    <x v="1"/>
  </r>
  <r>
    <n v="1"/>
    <x v="4"/>
    <x v="2"/>
    <s v="G-1/0592"/>
    <s v="G1"/>
    <s v="MIKROSKO 62830 ROW"/>
    <s v="01.97"/>
    <s v="KOM"/>
    <n v="1"/>
    <x v="1843"/>
    <n v="1927.49"/>
    <n v="0"/>
    <n v="770.99600000000009"/>
    <x v="1"/>
  </r>
  <r>
    <n v="1"/>
    <x v="4"/>
    <x v="2"/>
    <s v="G-1/0748"/>
    <s v="G1"/>
    <s v="STOLIĆ ISTR. FLUID.INKLUZ"/>
    <s v="01.97"/>
    <s v="KOM"/>
    <n v="1"/>
    <x v="1844"/>
    <n v="9231.1"/>
    <n v="0"/>
    <n v="3692.4400000000005"/>
    <x v="1"/>
  </r>
  <r>
    <n v="1"/>
    <x v="4"/>
    <x v="2"/>
    <s v="G-1/0796"/>
    <s v="G1"/>
    <s v="MIKROSKOP MEOPTA 206629"/>
    <s v="01.97"/>
    <s v="KOM"/>
    <n v="1"/>
    <x v="1845"/>
    <n v="1901.81"/>
    <n v="0"/>
    <n v="760.72400000000005"/>
    <x v="1"/>
  </r>
  <r>
    <n v="1"/>
    <x v="4"/>
    <x v="2"/>
    <s v="G-1/0797"/>
    <s v="G1"/>
    <s v="MIKROSKOP MEOPTA 176761"/>
    <s v="01.97"/>
    <s v="KOM"/>
    <n v="1"/>
    <x v="1846"/>
    <n v="1901.7"/>
    <n v="0"/>
    <n v="760.68000000000006"/>
    <x v="1"/>
  </r>
  <r>
    <n v="1"/>
    <x v="4"/>
    <x v="2"/>
    <s v="G-1/0803"/>
    <s v="G1"/>
    <s v="KOLORINITAR LANGE"/>
    <s v="01.97"/>
    <s v="KOM"/>
    <n v="1"/>
    <x v="1847"/>
    <n v="2192.15"/>
    <n v="0"/>
    <n v="876.86000000000013"/>
    <x v="1"/>
  </r>
  <r>
    <n v="1"/>
    <x v="4"/>
    <x v="2"/>
    <s v="G-1/0933"/>
    <s v="G1"/>
    <s v="KOMPRESOR 600(zaG-1/0677)"/>
    <s v="09.04"/>
    <s v="KOM"/>
    <n v="1"/>
    <x v="1848"/>
    <n v="4999"/>
    <n v="0"/>
    <n v="1999.6000000000001"/>
    <x v="1"/>
  </r>
  <r>
    <n v="1"/>
    <x v="4"/>
    <x v="2"/>
    <s v="G-1/0934"/>
    <s v="G1"/>
    <s v="PROJEKCI.PLATNO 136x178"/>
    <s v="09.04"/>
    <s v="KOM"/>
    <n v="1"/>
    <x v="1849"/>
    <n v="1218.78"/>
    <n v="0"/>
    <n v="487.512"/>
    <x v="1"/>
  </r>
  <r>
    <n v="1"/>
    <x v="4"/>
    <x v="2"/>
    <s v="G-1/0989"/>
    <s v="G1"/>
    <s v="MIKROS.TRINOKULARNI LEICA"/>
    <s v="01.08"/>
    <s v="KOM"/>
    <n v="1"/>
    <x v="1850"/>
    <n v="33532.42"/>
    <n v="0"/>
    <n v="13412.968000000001"/>
    <x v="1"/>
  </r>
  <r>
    <n v="1"/>
    <x v="4"/>
    <x v="2"/>
    <s v="R-2/0061"/>
    <s v="R2"/>
    <s v="BUŠILICA STUPNA"/>
    <s v="01.97"/>
    <s v="KOM"/>
    <n v="1"/>
    <x v="1851"/>
    <n v="5509.4"/>
    <n v="0"/>
    <n v="2203.7599999999998"/>
    <x v="1"/>
  </r>
  <r>
    <n v="1"/>
    <x v="4"/>
    <x v="2"/>
    <s v="R-2/0085"/>
    <s v="R2"/>
    <s v="MJERAČ DEFORMACIJE"/>
    <s v="01.97"/>
    <s v="KOM"/>
    <n v="1"/>
    <x v="1852"/>
    <n v="37904.6"/>
    <n v="0"/>
    <n v="15161.84"/>
    <x v="1"/>
  </r>
  <r>
    <n v="1"/>
    <x v="4"/>
    <x v="2"/>
    <s v="R-2/0272"/>
    <s v="R2"/>
    <s v="DINAMOMETAR"/>
    <s v="01.97"/>
    <s v="KOM"/>
    <n v="1"/>
    <x v="1853"/>
    <n v="1826.14"/>
    <n v="0"/>
    <n v="730.45600000000013"/>
    <x v="1"/>
  </r>
  <r>
    <n v="1"/>
    <x v="4"/>
    <x v="2"/>
    <s v="R-2/0522"/>
    <s v="R2"/>
    <s v="APARAT ZA ANALIZU PLINOVA"/>
    <s v="01.97"/>
    <s v="KOM"/>
    <n v="1"/>
    <x v="1854"/>
    <n v="31215.42"/>
    <n v="0"/>
    <n v="12486.168"/>
    <x v="1"/>
  </r>
  <r>
    <n v="1"/>
    <x v="4"/>
    <x v="2"/>
    <s v="R-2/0526"/>
    <s v="R2"/>
    <s v="KONIMETAR ZEISS"/>
    <s v="01.97"/>
    <s v="KOM"/>
    <n v="1"/>
    <x v="1855"/>
    <n v="2105.64"/>
    <n v="0"/>
    <n v="842.25599999999997"/>
    <x v="1"/>
  </r>
  <r>
    <n v="1"/>
    <x v="4"/>
    <x v="2"/>
    <s v="R-2/0898"/>
    <s v="R2"/>
    <s v="FLEKSERICA /PROC."/>
    <s v="01.97"/>
    <s v="KOM"/>
    <n v="1"/>
    <x v="1856"/>
    <n v="1200"/>
    <n v="0"/>
    <n v="480"/>
    <x v="1"/>
  </r>
  <r>
    <n v="1"/>
    <x v="4"/>
    <x v="2"/>
    <s v="R-2/1222"/>
    <s v="R2"/>
    <s v="PROJEKCIJSKO PLATNO 3M"/>
    <s v="03.02"/>
    <s v="KOM"/>
    <n v="1"/>
    <x v="1857"/>
    <n v="1282.5999999999999"/>
    <n v="0"/>
    <n v="513.04"/>
    <x v="1"/>
  </r>
  <r>
    <n v="1"/>
    <x v="4"/>
    <x v="2"/>
    <s v="R-2/1321"/>
    <s v="R2"/>
    <s v="BUŠILICA BOSCH"/>
    <n v="11.04"/>
    <s v="KOM"/>
    <n v="1"/>
    <x v="1858"/>
    <n v="2777.64"/>
    <n v="0"/>
    <n v="1111.056"/>
    <x v="1"/>
  </r>
  <r>
    <n v="1"/>
    <x v="4"/>
    <x v="2"/>
    <s v="R-2/1387"/>
    <s v="R2"/>
    <s v="MIKROFON WEIGHT (R-2/1192"/>
    <n v="11.05"/>
    <s v="KOM"/>
    <n v="1"/>
    <x v="1859"/>
    <n v="7282.18"/>
    <n v="0"/>
    <n v="2912.8720000000003"/>
    <x v="1"/>
  </r>
  <r>
    <n v="1"/>
    <x v="4"/>
    <x v="2"/>
    <s v="R-2/1642"/>
    <s v="R2"/>
    <s v="MIKROSKOP DIGIT.DINO-LITE"/>
    <s v="03.11"/>
    <s v="KOM"/>
    <n v="1"/>
    <x v="1860"/>
    <n v="2595.15"/>
    <n v="1015.52"/>
    <n v="1444.268"/>
    <x v="1"/>
  </r>
  <r>
    <n v="1"/>
    <x v="4"/>
    <x v="2"/>
    <s v="05/0726"/>
    <s v="05"/>
    <s v="GRAFOSKOP PORTABL"/>
    <s v="02.00"/>
    <s v="KOM"/>
    <n v="1"/>
    <x v="1861"/>
    <n v="3647.8"/>
    <n v="0"/>
    <n v="1459.1200000000001"/>
    <x v="1"/>
  </r>
  <r>
    <n v="1"/>
    <x v="4"/>
    <x v="2"/>
    <s v="05/0727"/>
    <s v="05"/>
    <s v="PROJEKC. PLATNO"/>
    <s v="02.00"/>
    <s v="KOM"/>
    <n v="1"/>
    <x v="1862"/>
    <n v="1213.9000000000001"/>
    <n v="0"/>
    <n v="485.56000000000006"/>
    <x v="1"/>
  </r>
  <r>
    <n v="1"/>
    <x v="4"/>
    <x v="2"/>
    <s v="05/0738"/>
    <s v="05"/>
    <s v="PROJEKC.PLATNO ELEKTRONIČ"/>
    <n v="11"/>
    <s v="KOM"/>
    <n v="1"/>
    <x v="1863"/>
    <n v="6039"/>
    <n v="0"/>
    <n v="2415.6"/>
    <x v="1"/>
  </r>
  <r>
    <n v="1"/>
    <x v="4"/>
    <x v="2"/>
    <s v="05/0866"/>
    <s v="RC"/>
    <s v="PROJEKC. PLATNO"/>
    <s v="01.03"/>
    <s v="KOM"/>
    <n v="1"/>
    <x v="1864"/>
    <n v="1128.8399999999999"/>
    <n v="11.86"/>
    <n v="456.28000000000003"/>
    <x v="1"/>
  </r>
  <r>
    <n v="1"/>
    <x v="4"/>
    <x v="2"/>
    <s v="05/0983"/>
    <s v="05"/>
    <s v="PROJEKC. PLATNO 213x213"/>
    <s v="09.03"/>
    <s v="KOM"/>
    <n v="1"/>
    <x v="1865"/>
    <n v="1796.45"/>
    <n v="0"/>
    <n v="718.58"/>
    <x v="1"/>
  </r>
  <r>
    <n v="1"/>
    <x v="4"/>
    <x v="2"/>
    <s v="05/1071"/>
    <s v="05"/>
    <s v="PROJEKCIJSKO PLATNO"/>
    <s v="04.05"/>
    <s v="KOM"/>
    <n v="1"/>
    <x v="1866"/>
    <n v="1339.56"/>
    <n v="0"/>
    <n v="535.82399999999996"/>
    <x v="1"/>
  </r>
  <r>
    <n v="1"/>
    <x v="4"/>
    <x v="2"/>
    <s v="05/1173"/>
    <s v="05"/>
    <s v="KOMPAS/KLINOMETAR SILVA"/>
    <s v="06.06"/>
    <s v="KOM"/>
    <n v="1"/>
    <x v="1867"/>
    <n v="1975.3"/>
    <n v="0"/>
    <n v="790.12"/>
    <x v="1"/>
  </r>
  <r>
    <n v="1"/>
    <x v="4"/>
    <x v="2"/>
    <s v="05/1195"/>
    <s v="05"/>
    <s v="PROJEKCIJSKO PLATNO 280X2"/>
    <s v="09.06"/>
    <s v="KOM"/>
    <n v="1"/>
    <x v="1570"/>
    <n v="5246"/>
    <n v="0"/>
    <n v="2098.4"/>
    <x v="1"/>
  </r>
  <r>
    <n v="1"/>
    <x v="4"/>
    <x v="2"/>
    <s v="05/1331"/>
    <s v="05"/>
    <s v="PROJEKC. PLATNO 300x228"/>
    <s v="09.07"/>
    <s v="KOM"/>
    <n v="1"/>
    <x v="1868"/>
    <n v="5264.3"/>
    <n v="0"/>
    <n v="2105.7200000000003"/>
    <x v="1"/>
  </r>
  <r>
    <n v="1"/>
    <x v="4"/>
    <x v="2"/>
    <s v="05/1412"/>
    <s v="05"/>
    <s v="PROJEKCIJSKO PLATNO"/>
    <n v="12.07"/>
    <s v="KOM"/>
    <n v="1"/>
    <x v="1869"/>
    <n v="1732.4"/>
    <n v="0"/>
    <n v="692.96"/>
    <x v="1"/>
  </r>
  <r>
    <n v="1"/>
    <x v="4"/>
    <x v="2"/>
    <s v="05/1660"/>
    <s v="05"/>
    <s v="PROJEKC.PLATNO 240x240"/>
    <s v="09.09"/>
    <s v="KOM"/>
    <n v="1"/>
    <x v="1870"/>
    <n v="3511.25"/>
    <n v="363.25"/>
    <n v="1549.8000000000002"/>
    <x v="1"/>
  </r>
  <r>
    <n v="1"/>
    <x v="4"/>
    <x v="2"/>
    <s v="05/1731"/>
    <s v="05"/>
    <s v="PROJEKCIJSKO PLATNO"/>
    <n v="12.09"/>
    <s v="KOM"/>
    <n v="1"/>
    <x v="1871"/>
    <n v="7025.76"/>
    <n v="1003.68"/>
    <n v="3211.7759999999998"/>
    <x v="1"/>
  </r>
  <r>
    <n v="1"/>
    <x v="4"/>
    <x v="2"/>
    <n v="101115"/>
    <s v="R3"/>
    <s v="PROJEKC.PLATNO 240x240"/>
    <n v="12.09"/>
    <s v="KOM"/>
    <n v="1"/>
    <x v="1870"/>
    <n v="3390.17"/>
    <n v="484.33"/>
    <n v="1549.8000000000002"/>
    <x v="1"/>
  </r>
  <r>
    <n v="1"/>
    <x v="4"/>
    <x v="2"/>
    <n v="101291"/>
    <s v="R3"/>
    <s v="VAGA TEHNICA NA UTEGE/PRO"/>
    <s v="01.97"/>
    <s v="KOM"/>
    <n v="1"/>
    <x v="1872"/>
    <n v="2619.84"/>
    <n v="0"/>
    <n v="1047.9360000000001"/>
    <x v="1"/>
  </r>
  <r>
    <n v="1"/>
    <x v="4"/>
    <x v="2"/>
    <n v="101292"/>
    <s v="R3"/>
    <s v="VAGA TEHNICA NA UTEGE/PRO"/>
    <s v="01.97"/>
    <s v="KOM"/>
    <n v="1"/>
    <x v="1872"/>
    <n v="2619.84"/>
    <n v="0"/>
    <n v="1047.9360000000001"/>
    <x v="1"/>
  </r>
  <r>
    <n v="1"/>
    <x v="4"/>
    <x v="2"/>
    <n v="101293"/>
    <s v="R3"/>
    <s v="MIKROSKOP BINOKULAR"/>
    <s v="01.97"/>
    <s v="KOM"/>
    <n v="1"/>
    <x v="1873"/>
    <n v="8790.7900000000009"/>
    <n v="0"/>
    <n v="3516.3160000000007"/>
    <x v="1"/>
  </r>
  <r>
    <n v="1"/>
    <x v="4"/>
    <x v="2"/>
    <n v="101294"/>
    <s v="R3"/>
    <s v="CENTRIFUGA JANITZKY"/>
    <s v="01.97"/>
    <s v="KOM"/>
    <n v="1"/>
    <x v="1874"/>
    <n v="4185.3500000000004"/>
    <n v="0"/>
    <n v="1674.1400000000003"/>
    <x v="1"/>
  </r>
  <r>
    <n v="1"/>
    <x v="4"/>
    <x v="2"/>
    <n v="101296"/>
    <s v="R3"/>
    <s v="PREŠA FILTER/PROC."/>
    <s v="01.97"/>
    <s v="KOM"/>
    <n v="1"/>
    <x v="1875"/>
    <n v="2969.49"/>
    <n v="0"/>
    <n v="1187.796"/>
    <x v="1"/>
  </r>
  <r>
    <n v="1"/>
    <x v="4"/>
    <x v="2"/>
    <n v="101303"/>
    <s v="R3"/>
    <s v="VISKOZIMETAR FANN"/>
    <s v="01.97"/>
    <s v="KOM"/>
    <n v="1"/>
    <x v="1876"/>
    <n v="4358.38"/>
    <n v="0"/>
    <n v="1743.3520000000001"/>
    <x v="1"/>
  </r>
  <r>
    <n v="1"/>
    <x v="4"/>
    <x v="2"/>
    <n v="101306"/>
    <s v="R3"/>
    <s v="PH METAR SA ELEKTRO.PRIJ"/>
    <n v="11.01"/>
    <s v="KOM"/>
    <n v="1"/>
    <x v="1877"/>
    <n v="6344"/>
    <n v="0"/>
    <n v="2537.6000000000004"/>
    <x v="1"/>
  </r>
  <r>
    <n v="1"/>
    <x v="4"/>
    <x v="2"/>
    <n v="101308"/>
    <s v="R3"/>
    <s v="VISKOZIMETAR DIGITALNI"/>
    <s v="04.03"/>
    <s v="KOM"/>
    <n v="1"/>
    <x v="1878"/>
    <n v="26296.799999999999"/>
    <n v="0"/>
    <n v="10518.720000000001"/>
    <x v="1"/>
  </r>
  <r>
    <n v="1"/>
    <x v="4"/>
    <x v="2"/>
    <n v="101312"/>
    <s v="R3"/>
    <s v="GRAFOSKOP PRIJENOSNI 250W"/>
    <s v="03.03"/>
    <s v="KOM"/>
    <n v="1"/>
    <x v="1879"/>
    <n v="3691.57"/>
    <n v="0"/>
    <n v="1476.6280000000002"/>
    <x v="1"/>
  </r>
  <r>
    <n v="1"/>
    <x v="4"/>
    <x v="2"/>
    <n v="101313"/>
    <s v="R3"/>
    <s v="GRAFOSKOP PRIJENOSNI 250W"/>
    <s v="03.03"/>
    <s v="KOM"/>
    <n v="1"/>
    <x v="1879"/>
    <n v="3691.57"/>
    <n v="0"/>
    <n v="1476.6280000000002"/>
    <x v="1"/>
  </r>
  <r>
    <n v="1"/>
    <x v="4"/>
    <x v="2"/>
    <n v="101371"/>
    <s v="R3"/>
    <s v="VAGA ZA VAG. CEMENT.UZOR."/>
    <s v="01.97"/>
    <s v="KOM"/>
    <n v="1"/>
    <x v="1530"/>
    <n v="3000"/>
    <n v="0"/>
    <n v="1200"/>
    <x v="1"/>
  </r>
  <r>
    <n v="1"/>
    <x v="4"/>
    <x v="2"/>
    <n v="101599"/>
    <s v="R3"/>
    <s v="VISKOZIMETAR FANN"/>
    <s v="01.97"/>
    <s v="KOM"/>
    <n v="1"/>
    <x v="1876"/>
    <n v="4358.38"/>
    <n v="0"/>
    <n v="1743.3520000000001"/>
    <x v="1"/>
  </r>
  <r>
    <n v="1"/>
    <x v="4"/>
    <x v="2"/>
    <n v="101600"/>
    <s v="R3"/>
    <s v="APAR ZA FIZIČKO ISP.CEMEN"/>
    <s v="01.97"/>
    <s v="KOM"/>
    <n v="1"/>
    <x v="1880"/>
    <n v="87524.43"/>
    <n v="0"/>
    <n v="35009.771999999997"/>
    <x v="1"/>
  </r>
  <r>
    <n v="1"/>
    <x v="4"/>
    <x v="2"/>
    <n v="101601"/>
    <s v="R3"/>
    <s v="PREŠA FILT.ZA VIS. TEMPER"/>
    <s v="01.97"/>
    <s v="KOM"/>
    <n v="1"/>
    <x v="1875"/>
    <n v="2969.49"/>
    <n v="0"/>
    <n v="1187.796"/>
    <x v="1"/>
  </r>
  <r>
    <n v="1"/>
    <x v="4"/>
    <x v="2"/>
    <n v="101602"/>
    <s v="R3"/>
    <s v="HALIBURTON ZA ISP. CEMENT"/>
    <s v="01.97"/>
    <s v="KOM"/>
    <n v="1"/>
    <x v="1881"/>
    <n v="9273.25"/>
    <n v="0"/>
    <n v="3709.3"/>
    <x v="1"/>
  </r>
  <r>
    <n v="1"/>
    <x v="4"/>
    <x v="2"/>
    <n v="101603"/>
    <s v="R3"/>
    <s v="VAGA ELEKTRONSKA/PROC."/>
    <s v="01.97"/>
    <s v="KOM"/>
    <n v="1"/>
    <x v="1882"/>
    <n v="3896.29"/>
    <n v="0"/>
    <n v="1558.5160000000001"/>
    <x v="1"/>
  </r>
  <r>
    <n v="1"/>
    <x v="4"/>
    <x v="2"/>
    <n v="101605"/>
    <s v="R3"/>
    <s v="HALIBURTON ZA ISP. CEMENT"/>
    <s v="01.97"/>
    <s v="KOM"/>
    <n v="1"/>
    <x v="1881"/>
    <n v="9273.25"/>
    <n v="0"/>
    <n v="3709.3"/>
    <x v="1"/>
  </r>
  <r>
    <n v="1"/>
    <x v="4"/>
    <x v="2"/>
    <n v="101632"/>
    <s v="R3"/>
    <s v="PROJEKC. PLATNO 200x200"/>
    <n v="12.03"/>
    <s v="KOM"/>
    <n v="1"/>
    <x v="1883"/>
    <n v="5136.2"/>
    <n v="0"/>
    <n v="2054.48"/>
    <x v="1"/>
  </r>
  <r>
    <n v="1"/>
    <x v="4"/>
    <x v="2"/>
    <n v="102036"/>
    <s v="R2"/>
    <s v="MOTOR ASINHRONI /PROC."/>
    <s v="01.97"/>
    <s v="KOM"/>
    <n v="1"/>
    <x v="260"/>
    <n v="1500"/>
    <n v="0"/>
    <n v="600"/>
    <x v="1"/>
  </r>
  <r>
    <n v="1"/>
    <x v="4"/>
    <x v="2"/>
    <n v="102037"/>
    <s v="R2"/>
    <s v="MOTOR ASINHRONI S IST.GEN"/>
    <s v="01.97"/>
    <s v="KOM"/>
    <n v="1"/>
    <x v="1530"/>
    <n v="3000"/>
    <n v="0"/>
    <n v="1200"/>
    <x v="1"/>
  </r>
  <r>
    <n v="1"/>
    <x v="4"/>
    <x v="2"/>
    <n v="102047"/>
    <s v="R2"/>
    <s v="RAZ.PLOČA SA ZAŠTITOM ZA"/>
    <s v="01.97"/>
    <s v="KOM"/>
    <n v="1"/>
    <x v="1884"/>
    <n v="4500"/>
    <n v="0"/>
    <n v="1800"/>
    <x v="1"/>
  </r>
  <r>
    <n v="1"/>
    <x v="4"/>
    <x v="2"/>
    <n v="102107"/>
    <s v="R2"/>
    <s v="PROJEKCIJ.PLATNO 213x213"/>
    <s v="06.01"/>
    <s v="KOM"/>
    <n v="1"/>
    <x v="1885"/>
    <n v="1950.6"/>
    <n v="0"/>
    <n v="780.24"/>
    <x v="1"/>
  </r>
  <r>
    <n v="1"/>
    <x v="4"/>
    <x v="2"/>
    <n v="102108"/>
    <s v="R2"/>
    <s v="MJERAČ UZEMLJENJA/PROC."/>
    <s v="01.97"/>
    <s v="KOM"/>
    <n v="1"/>
    <x v="1460"/>
    <n v="2000"/>
    <n v="0"/>
    <n v="800"/>
    <x v="1"/>
  </r>
  <r>
    <n v="1"/>
    <x v="4"/>
    <x v="2"/>
    <n v="102113"/>
    <s v="R2"/>
    <s v="GRAFOSKOP VF"/>
    <s v="01.97"/>
    <s v="KOM"/>
    <n v="1"/>
    <x v="1886"/>
    <n v="798.56"/>
    <n v="0"/>
    <n v="319.42399999999998"/>
    <x v="1"/>
  </r>
  <r>
    <n v="1"/>
    <x v="4"/>
    <x v="2"/>
    <n v="102117"/>
    <s v="R2"/>
    <s v="MULTIMET.DIGIT.+MILIOHMET"/>
    <s v="09.01"/>
    <s v="KOM"/>
    <n v="1"/>
    <x v="1887"/>
    <n v="10284.200000000001"/>
    <n v="0"/>
    <n v="4113.68"/>
    <x v="1"/>
  </r>
  <r>
    <n v="1"/>
    <x v="4"/>
    <x v="2"/>
    <n v="102118"/>
    <s v="R2"/>
    <s v="INSTR. MJERNI MI 7043"/>
    <n v="12"/>
    <s v="KOM"/>
    <n v="1"/>
    <x v="1888"/>
    <n v="442.68"/>
    <n v="0"/>
    <n v="177.072"/>
    <x v="1"/>
  </r>
  <r>
    <n v="1"/>
    <x v="4"/>
    <x v="2"/>
    <n v="102119"/>
    <s v="R2"/>
    <s v="INST. MJERNI MI 7043"/>
    <n v="12"/>
    <s v="KOM"/>
    <n v="1"/>
    <x v="1889"/>
    <n v="442.67"/>
    <n v="0"/>
    <n v="177.06800000000001"/>
    <x v="1"/>
  </r>
  <r>
    <n v="1"/>
    <x v="4"/>
    <x v="2"/>
    <n v="102120"/>
    <s v="R2"/>
    <s v="TRAFO STRUJNI TAR PDI"/>
    <n v="12"/>
    <s v="KOM"/>
    <n v="1"/>
    <x v="1890"/>
    <n v="400.16"/>
    <n v="0"/>
    <n v="160.06400000000002"/>
    <x v="1"/>
  </r>
  <r>
    <n v="1"/>
    <x v="4"/>
    <x v="2"/>
    <n v="102121"/>
    <s v="R2"/>
    <s v="TRAFO STRUJNI TAR PDI"/>
    <n v="12"/>
    <s v="KOM"/>
    <n v="1"/>
    <x v="1890"/>
    <n v="400.16"/>
    <n v="0"/>
    <n v="160.06400000000002"/>
    <x v="1"/>
  </r>
  <r>
    <n v="1"/>
    <x v="4"/>
    <x v="2"/>
    <n v="102124"/>
    <s v="R2"/>
    <s v="OSCILOSKOP 205-2"/>
    <s v="01.97"/>
    <s v="KOM"/>
    <n v="1"/>
    <x v="1891"/>
    <n v="19075.41"/>
    <n v="0"/>
    <n v="7630.1640000000007"/>
    <x v="1"/>
  </r>
  <r>
    <n v="1"/>
    <x v="4"/>
    <x v="2"/>
    <n v="102125"/>
    <s v="R2"/>
    <s v="OSCILOSKOP DIGITALNI"/>
    <s v="05.04"/>
    <s v="KOM"/>
    <n v="1"/>
    <x v="1892"/>
    <n v="74458.95"/>
    <n v="0"/>
    <n v="29783.58"/>
    <x v="1"/>
  </r>
  <r>
    <n v="1"/>
    <x v="4"/>
    <x v="2"/>
    <n v="102128"/>
    <s v="R2"/>
    <s v="SONDA ZA MULTIMETRE"/>
    <n v="12.04"/>
    <s v="KOM"/>
    <n v="1"/>
    <x v="1893"/>
    <n v="830.09"/>
    <n v="0"/>
    <n v="332.03600000000006"/>
    <x v="1"/>
  </r>
  <r>
    <n v="1"/>
    <x v="4"/>
    <x v="2"/>
    <n v="102186"/>
    <s v="R1"/>
    <s v="TEODOLIT THEO 010-3 LEISS"/>
    <s v="01.97"/>
    <s v="KOM"/>
    <n v="1"/>
    <x v="1894"/>
    <n v="23343.39"/>
    <n v="0"/>
    <n v="9337.3559999999998"/>
    <x v="1"/>
  </r>
  <r>
    <n v="1"/>
    <x v="4"/>
    <x v="2"/>
    <n v="102187"/>
    <s v="R1"/>
    <s v="TEODOLIT DAHLTA 010"/>
    <s v="01.97"/>
    <s v="KOM"/>
    <n v="1"/>
    <x v="1895"/>
    <n v="34094.81"/>
    <n v="0"/>
    <n v="13637.923999999999"/>
    <x v="1"/>
  </r>
  <r>
    <n v="1"/>
    <x v="4"/>
    <x v="2"/>
    <n v="102189"/>
    <s v="R1"/>
    <s v="LUC"/>
    <s v="01.97"/>
    <s v="KOM"/>
    <n v="1"/>
    <x v="1896"/>
    <n v="28261.74"/>
    <n v="0"/>
    <n v="11304.696000000002"/>
    <x v="1"/>
  </r>
  <r>
    <n v="1"/>
    <x v="4"/>
    <x v="2"/>
    <n v="102190"/>
    <s v="R1"/>
    <s v="STEREOSKOP ZRCALNI"/>
    <s v="01.97"/>
    <s v="KOM"/>
    <n v="1"/>
    <x v="1897"/>
    <n v="39566.18"/>
    <n v="0"/>
    <n v="15826.472000000002"/>
    <x v="1"/>
  </r>
  <r>
    <n v="1"/>
    <x v="4"/>
    <x v="2"/>
    <n v="102191"/>
    <s v="R1"/>
    <s v="KLIN &quot;ZEISS&quot; 004"/>
    <s v="01.97"/>
    <s v="KOM"/>
    <n v="1"/>
    <x v="1898"/>
    <n v="3890.75"/>
    <n v="0"/>
    <n v="1556.3000000000002"/>
    <x v="1"/>
  </r>
  <r>
    <n v="1"/>
    <x v="4"/>
    <x v="2"/>
    <n v="102192"/>
    <s v="R1"/>
    <s v="KLIN DIMES &quot;KERN&quot;"/>
    <s v="01.97"/>
    <s v="KOM"/>
    <n v="1"/>
    <x v="1899"/>
    <n v="3183.27"/>
    <n v="0"/>
    <n v="1273.308"/>
    <x v="1"/>
  </r>
  <r>
    <n v="1"/>
    <x v="4"/>
    <x v="2"/>
    <n v="102193"/>
    <s v="R1"/>
    <s v="LETVA BMI 4m"/>
    <s v="01.97"/>
    <s v="KOM"/>
    <n v="1"/>
    <x v="1900"/>
    <n v="1187.02"/>
    <n v="0"/>
    <n v="474.80799999999999"/>
    <x v="1"/>
  </r>
  <r>
    <n v="1"/>
    <x v="4"/>
    <x v="2"/>
    <n v="102194"/>
    <s v="R1"/>
    <s v="LETVA BMI 3m"/>
    <s v="01.97"/>
    <s v="KOM"/>
    <n v="1"/>
    <x v="1901"/>
    <n v="1017.35"/>
    <n v="0"/>
    <n v="406.94000000000005"/>
    <x v="1"/>
  </r>
  <r>
    <n v="1"/>
    <x v="4"/>
    <x v="2"/>
    <n v="102243"/>
    <s v="R5"/>
    <s v="VAGA TEH.S LADI.I UTEZIMA"/>
    <s v="01.97"/>
    <s v="KOM"/>
    <n v="1"/>
    <x v="1872"/>
    <n v="2619.84"/>
    <n v="0"/>
    <n v="1047.9360000000001"/>
    <x v="1"/>
  </r>
  <r>
    <n v="1"/>
    <x v="4"/>
    <x v="2"/>
    <n v="102252"/>
    <s v="R2"/>
    <s v="VOD METER EXPLOMET"/>
    <s v="04.04"/>
    <s v="KOM"/>
    <n v="1"/>
    <x v="1902"/>
    <n v="45908.23"/>
    <n v="0"/>
    <n v="18363.292000000001"/>
    <x v="1"/>
  </r>
  <r>
    <n v="1"/>
    <x v="4"/>
    <x v="2"/>
    <n v="102256"/>
    <s v="R2"/>
    <s v="MJERAČ BRZINE DETONACIJE"/>
    <n v="10.01"/>
    <s v="KOM"/>
    <n v="1"/>
    <x v="1903"/>
    <n v="79331.87"/>
    <n v="0"/>
    <n v="31732.748"/>
    <x v="1"/>
  </r>
  <r>
    <n v="1"/>
    <x v="4"/>
    <x v="2"/>
    <n v="102271"/>
    <s v="R2"/>
    <s v="SEIZMOG.DIG.ZA MJER.OSCIL"/>
    <n v="10.01"/>
    <s v="KOM"/>
    <n v="1"/>
    <x v="1904"/>
    <n v="167344.49"/>
    <n v="0"/>
    <n v="66937.796000000002"/>
    <x v="1"/>
  </r>
  <r>
    <n v="1"/>
    <x v="4"/>
    <x v="2"/>
    <n v="102272"/>
    <s v="R2"/>
    <s v="APARAT ZA SEIZ. MJER. 477"/>
    <s v="01.97"/>
    <s v="KOM"/>
    <n v="1"/>
    <x v="1905"/>
    <n v="63369.3"/>
    <n v="0"/>
    <n v="25347.72"/>
    <x v="1"/>
  </r>
  <r>
    <n v="1"/>
    <x v="4"/>
    <x v="2"/>
    <n v="102363"/>
    <s v="R2"/>
    <s v="SITA LABORAT.KOMPLET/PROC"/>
    <s v="01.97"/>
    <s v="KOM"/>
    <n v="1"/>
    <x v="1906"/>
    <n v="5500"/>
    <n v="0"/>
    <n v="2200"/>
    <x v="1"/>
  </r>
  <r>
    <n v="1"/>
    <x v="4"/>
    <x v="2"/>
    <n v="102365"/>
    <s v="R2"/>
    <s v="MJEŠALICA LAB. UM 404"/>
    <s v="01.97"/>
    <s v="KOM"/>
    <n v="1"/>
    <x v="1907"/>
    <n v="2719.11"/>
    <n v="0"/>
    <n v="1087.644"/>
    <x v="1"/>
  </r>
  <r>
    <n v="1"/>
    <x v="4"/>
    <x v="2"/>
    <n v="102406"/>
    <s v="R2"/>
    <s v="MIKROSKOP"/>
    <s v="01.97"/>
    <s v="KOM"/>
    <n v="1"/>
    <x v="1908"/>
    <n v="2775.4"/>
    <n v="0"/>
    <n v="1110.1600000000001"/>
    <x v="1"/>
  </r>
  <r>
    <n v="1"/>
    <x v="4"/>
    <x v="2"/>
    <n v="102407"/>
    <s v="R2"/>
    <s v="DIGESTOR /PROC."/>
    <s v="01.97"/>
    <s v="KOM"/>
    <n v="1"/>
    <x v="1909"/>
    <n v="2525.71"/>
    <n v="0"/>
    <n v="1010.2840000000001"/>
    <x v="1"/>
  </r>
  <r>
    <n v="1"/>
    <x v="4"/>
    <x v="2"/>
    <n v="102501"/>
    <s v="R2"/>
    <s v="VAGA &quot;METLER&quot;/PROC."/>
    <s v="01.97"/>
    <s v="KOM"/>
    <n v="1"/>
    <x v="1910"/>
    <n v="6929.57"/>
    <n v="0"/>
    <n v="2771.828"/>
    <x v="1"/>
  </r>
  <r>
    <n v="1"/>
    <x v="4"/>
    <x v="2"/>
    <n v="102502"/>
    <s v="R2"/>
    <s v="SITO MLAZNO ALPINA"/>
    <s v="01.97"/>
    <s v="KOM"/>
    <n v="1"/>
    <x v="1911"/>
    <n v="13012.32"/>
    <n v="0"/>
    <n v="5204.9279999999999"/>
    <x v="1"/>
  </r>
  <r>
    <n v="1"/>
    <x v="4"/>
    <x v="2"/>
    <n v="102509"/>
    <s v="R2"/>
    <s v="DROBILICA ČELJUSNA"/>
    <s v="01.97"/>
    <s v="KOM"/>
    <n v="1"/>
    <x v="1912"/>
    <n v="5002.49"/>
    <n v="0"/>
    <n v="2000.9960000000001"/>
    <x v="1"/>
  </r>
  <r>
    <n v="1"/>
    <x v="4"/>
    <x v="2"/>
    <n v="102510"/>
    <s v="R2"/>
    <s v="DROBILICA ČELJUSNA"/>
    <s v="01.97"/>
    <s v="KOM"/>
    <n v="1"/>
    <x v="1913"/>
    <n v="1809.78"/>
    <n v="0"/>
    <n v="723.91200000000003"/>
    <x v="1"/>
  </r>
  <r>
    <n v="1"/>
    <x v="4"/>
    <x v="2"/>
    <n v="102511"/>
    <s v="R2"/>
    <s v="DROBILICA UDARNA"/>
    <s v="01.97"/>
    <s v="KOM"/>
    <n v="1"/>
    <x v="1914"/>
    <n v="9049.48"/>
    <n v="0"/>
    <n v="3619.7919999999999"/>
    <x v="1"/>
  </r>
  <r>
    <n v="1"/>
    <x v="4"/>
    <x v="2"/>
    <n v="102512"/>
    <s v="R2"/>
    <s v="DROBILICA S VALJ. VB-200"/>
    <s v="01.97"/>
    <s v="KOM"/>
    <n v="1"/>
    <x v="1915"/>
    <n v="25184.65"/>
    <n v="0"/>
    <n v="10073.86"/>
    <x v="1"/>
  </r>
  <r>
    <n v="1"/>
    <x v="4"/>
    <x v="2"/>
    <n v="102522"/>
    <s v="R2"/>
    <s v="MLIN LAB.ZA REZANJE SM200"/>
    <n v="12.05"/>
    <s v="KOM"/>
    <n v="1"/>
    <x v="1916"/>
    <n v="113150.85"/>
    <n v="0"/>
    <n v="45260.340000000004"/>
    <x v="1"/>
  </r>
  <r>
    <n v="1"/>
    <x v="4"/>
    <x v="2"/>
    <n v="102524"/>
    <s v="R2"/>
    <s v="MLIN ŽRVANJSKI/PROC."/>
    <s v="01.97"/>
    <s v="KOM"/>
    <n v="1"/>
    <x v="1917"/>
    <n v="5000"/>
    <n v="0"/>
    <n v="2000"/>
    <x v="1"/>
  </r>
  <r>
    <n v="1"/>
    <x v="4"/>
    <x v="2"/>
    <n v="102525"/>
    <s v="R2"/>
    <s v="VAGA DECIMALNA/PROC."/>
    <s v="01.97"/>
    <s v="KOM"/>
    <n v="1"/>
    <x v="1884"/>
    <n v="4500"/>
    <n v="0"/>
    <n v="1800"/>
    <x v="1"/>
  </r>
  <r>
    <n v="1"/>
    <x v="4"/>
    <x v="2"/>
    <n v="102526"/>
    <s v="R2"/>
    <s v="SITO VIBRACIJSKO LAB./PRO"/>
    <s v="01.97"/>
    <s v="KOM"/>
    <n v="1"/>
    <x v="1918"/>
    <n v="16467.48"/>
    <n v="0"/>
    <n v="6586.9920000000002"/>
    <x v="1"/>
  </r>
  <r>
    <n v="1"/>
    <x v="4"/>
    <x v="2"/>
    <n v="102527"/>
    <s v="R2"/>
    <s v="MLIN ČEKIĆAR"/>
    <s v="01.97"/>
    <s v="KOM"/>
    <n v="1"/>
    <x v="1919"/>
    <n v="5429.49"/>
    <n v="0"/>
    <n v="2171.7959999999998"/>
    <x v="1"/>
  </r>
  <r>
    <n v="1"/>
    <x v="4"/>
    <x v="2"/>
    <n v="102528"/>
    <s v="R2"/>
    <s v="MLIN S PALICAMA"/>
    <s v="01.97"/>
    <s v="KOM"/>
    <n v="1"/>
    <x v="1920"/>
    <n v="6168.03"/>
    <n v="0"/>
    <n v="2467.212"/>
    <x v="1"/>
  </r>
  <r>
    <n v="1"/>
    <x v="4"/>
    <x v="2"/>
    <n v="102533"/>
    <s v="R2"/>
    <s v="TRANSFORMATOR AUTO/PROC."/>
    <s v="01.97"/>
    <s v="KOM"/>
    <n v="1"/>
    <x v="121"/>
    <n v="2500"/>
    <n v="0"/>
    <n v="1000"/>
    <x v="1"/>
  </r>
  <r>
    <n v="1"/>
    <x v="4"/>
    <x v="2"/>
    <n v="102536"/>
    <s v="R2"/>
    <s v="SITO VIBRAC. ANALYSETTE"/>
    <s v="01.97"/>
    <s v="KOM"/>
    <n v="1"/>
    <x v="1918"/>
    <n v="16467.48"/>
    <n v="0"/>
    <n v="6586.9920000000002"/>
    <x v="1"/>
  </r>
  <r>
    <n v="1"/>
    <x v="4"/>
    <x v="2"/>
    <n v="102537"/>
    <s v="R2"/>
    <s v="BUŠILICA STOLNA"/>
    <s v="01.97"/>
    <s v="KOM"/>
    <n v="1"/>
    <x v="1921"/>
    <n v="965.47"/>
    <n v="0"/>
    <n v="386.18800000000005"/>
    <x v="1"/>
  </r>
  <r>
    <n v="1"/>
    <x v="4"/>
    <x v="2"/>
    <n v="102538"/>
    <s v="R2"/>
    <s v="BRUSILICA KUTNA VB-200"/>
    <s v="01.97"/>
    <s v="KOM"/>
    <n v="1"/>
    <x v="1922"/>
    <n v="6814.49"/>
    <n v="0"/>
    <n v="2725.7960000000003"/>
    <x v="1"/>
  </r>
  <r>
    <n v="1"/>
    <x v="4"/>
    <x v="2"/>
    <n v="102542"/>
    <s v="R2"/>
    <s v="PUMPA VAKUM"/>
    <s v="01.97"/>
    <s v="KOM"/>
    <n v="1"/>
    <x v="1923"/>
    <n v="4996.92"/>
    <n v="0"/>
    <n v="1998.768"/>
    <x v="1"/>
  </r>
  <r>
    <n v="1"/>
    <x v="4"/>
    <x v="2"/>
    <n v="102571"/>
    <s v="R2"/>
    <s v="SUŠIONIK VELIKI"/>
    <s v="01.97"/>
    <s v="KOM"/>
    <n v="1"/>
    <x v="1924"/>
    <n v="3341.04"/>
    <n v="0"/>
    <n v="1336.4160000000002"/>
    <x v="1"/>
  </r>
  <r>
    <n v="1"/>
    <x v="4"/>
    <x v="2"/>
    <n v="102572"/>
    <s v="R2"/>
    <s v="SUŠIONIK KADA"/>
    <s v="01.97"/>
    <s v="KOM"/>
    <n v="1"/>
    <x v="1913"/>
    <n v="1809.78"/>
    <n v="0"/>
    <n v="723.91200000000003"/>
    <x v="1"/>
  </r>
  <r>
    <n v="1"/>
    <x v="4"/>
    <x v="2"/>
    <n v="102573"/>
    <s v="R2"/>
    <s v="TRESILICA LAB./PROC."/>
    <s v="01.97"/>
    <s v="KOM"/>
    <n v="1"/>
    <x v="1925"/>
    <n v="1201.72"/>
    <n v="0"/>
    <n v="480.68800000000005"/>
    <x v="1"/>
  </r>
  <r>
    <n v="1"/>
    <x v="4"/>
    <x v="2"/>
    <n v="102574"/>
    <s v="R2"/>
    <s v="KLASIFIKATOR SPIRALNI"/>
    <s v="01.97"/>
    <s v="KOM"/>
    <n v="1"/>
    <x v="1926"/>
    <n v="7967"/>
    <n v="0"/>
    <n v="3186.8"/>
    <x v="1"/>
  </r>
  <r>
    <n v="1"/>
    <x v="4"/>
    <x v="2"/>
    <n v="102575"/>
    <s v="R2"/>
    <s v="SPIRALA HUMPERS"/>
    <s v="01.97"/>
    <s v="KOM"/>
    <n v="1"/>
    <x v="1927"/>
    <n v="3347.28"/>
    <n v="0"/>
    <n v="1338.9120000000003"/>
    <x v="1"/>
  </r>
  <r>
    <n v="1"/>
    <x v="4"/>
    <x v="2"/>
    <n v="102576"/>
    <s v="R2"/>
    <s v="ĆELIJA FLOTACIJSKA FAGERG"/>
    <s v="01.97"/>
    <s v="KOM"/>
    <n v="1"/>
    <x v="1928"/>
    <n v="4206.29"/>
    <n v="0"/>
    <n v="1682.5160000000001"/>
    <x v="1"/>
  </r>
  <r>
    <n v="1"/>
    <x v="4"/>
    <x v="2"/>
    <n v="102577"/>
    <s v="R2"/>
    <s v="ĆELIJA FLOTAC. DENVER"/>
    <s v="01.97"/>
    <s v="KOM"/>
    <n v="1"/>
    <x v="1929"/>
    <n v="8018.43"/>
    <n v="0"/>
    <n v="3207.3720000000003"/>
    <x v="1"/>
  </r>
  <r>
    <n v="1"/>
    <x v="4"/>
    <x v="2"/>
    <n v="102579"/>
    <s v="R2"/>
    <s v="SEPARATOR MG. HV"/>
    <s v="01.97"/>
    <s v="KOM"/>
    <n v="1"/>
    <x v="1930"/>
    <n v="130967.49"/>
    <n v="0"/>
    <n v="52386.996000000006"/>
    <x v="1"/>
  </r>
  <r>
    <n v="1"/>
    <x v="4"/>
    <x v="2"/>
    <n v="102580"/>
    <s v="R2"/>
    <s v="SEPARATOR MG."/>
    <s v="01.97"/>
    <s v="KOM"/>
    <n v="1"/>
    <x v="1931"/>
    <n v="9174.81"/>
    <n v="0"/>
    <n v="3669.924"/>
    <x v="1"/>
  </r>
  <r>
    <n v="1"/>
    <x v="4"/>
    <x v="2"/>
    <n v="102585"/>
    <s v="R2"/>
    <s v="PEĆ EL. LP-08"/>
    <s v="01.97"/>
    <s v="KOM"/>
    <n v="1"/>
    <x v="1932"/>
    <n v="2354.77"/>
    <n v="0"/>
    <n v="941.90800000000002"/>
    <x v="1"/>
  </r>
  <r>
    <n v="1"/>
    <x v="4"/>
    <x v="2"/>
    <n v="102586"/>
    <s v="R2"/>
    <s v="KLASIFIKATOR SPIRALNI RUČ"/>
    <s v="01.97"/>
    <s v="KOM"/>
    <n v="1"/>
    <x v="1926"/>
    <n v="7967"/>
    <n v="0"/>
    <n v="3186.8"/>
    <x v="1"/>
  </r>
  <r>
    <n v="1"/>
    <x v="4"/>
    <x v="2"/>
    <n v="102589"/>
    <s v="R2"/>
    <s v="PLAKALICA"/>
    <s v="01.97"/>
    <s v="KOM"/>
    <n v="1"/>
    <x v="1933"/>
    <n v="4524.6000000000004"/>
    <n v="0"/>
    <n v="1809.8400000000001"/>
    <x v="1"/>
  </r>
  <r>
    <n v="1"/>
    <x v="4"/>
    <x v="2"/>
    <n v="102590"/>
    <s v="R2"/>
    <s v="STOL KONCENTRACIJSKI"/>
    <s v="01.97"/>
    <s v="KOM"/>
    <n v="1"/>
    <x v="1934"/>
    <n v="3886.73"/>
    <n v="0"/>
    <n v="1554.692"/>
    <x v="1"/>
  </r>
  <r>
    <n v="1"/>
    <x v="4"/>
    <x v="2"/>
    <n v="102594"/>
    <s v="R2"/>
    <s v="MLIN PORCULANSKI LAB./PRO"/>
    <s v="01.97"/>
    <s v="KOM"/>
    <n v="1"/>
    <x v="1935"/>
    <n v="7500"/>
    <n v="0"/>
    <n v="3000"/>
    <x v="1"/>
  </r>
  <r>
    <n v="1"/>
    <x v="4"/>
    <x v="2"/>
    <n v="102596"/>
    <s v="R2"/>
    <s v="TERMOSTAT ULTRA TIP 15"/>
    <s v="01.97"/>
    <s v="KOM"/>
    <n v="1"/>
    <x v="1936"/>
    <n v="3433.59"/>
    <n v="0"/>
    <n v="1373.4360000000001"/>
    <x v="1"/>
  </r>
  <r>
    <n v="1"/>
    <x v="4"/>
    <x v="2"/>
    <n v="102597"/>
    <s v="R2"/>
    <s v="VAGA STOLNA"/>
    <s v="01.97"/>
    <s v="KOM"/>
    <n v="1"/>
    <x v="1882"/>
    <n v="3896.29"/>
    <n v="0"/>
    <n v="1558.5160000000001"/>
    <x v="1"/>
  </r>
  <r>
    <n v="1"/>
    <x v="4"/>
    <x v="2"/>
    <n v="102608"/>
    <s v="R2"/>
    <s v="MJEŠALICA EL. MG."/>
    <s v="01.97"/>
    <s v="KOM"/>
    <n v="1"/>
    <x v="1937"/>
    <n v="788.85"/>
    <n v="0"/>
    <n v="315.54000000000002"/>
    <x v="1"/>
  </r>
  <r>
    <n v="1"/>
    <x v="4"/>
    <x v="2"/>
    <n v="102609"/>
    <s v="R2"/>
    <s v="SITA LAB. RUČNA/PROC."/>
    <s v="01.97"/>
    <s v="KOM"/>
    <n v="1"/>
    <x v="1530"/>
    <n v="3000"/>
    <n v="0"/>
    <n v="1200"/>
    <x v="1"/>
  </r>
  <r>
    <n v="1"/>
    <x v="4"/>
    <x v="2"/>
    <n v="102720"/>
    <s v="R2"/>
    <s v="DIZALICA 50t"/>
    <s v="01.97"/>
    <s v="KOM"/>
    <n v="1"/>
    <x v="1938"/>
    <n v="1625.95"/>
    <n v="0"/>
    <n v="650.38000000000011"/>
    <x v="1"/>
  </r>
  <r>
    <n v="1"/>
    <x v="4"/>
    <x v="2"/>
    <n v="102721"/>
    <s v="R2"/>
    <s v="DIZALICA 50t"/>
    <s v="01.97"/>
    <s v="KOM"/>
    <n v="1"/>
    <x v="1938"/>
    <n v="1625.95"/>
    <n v="0"/>
    <n v="650.38000000000011"/>
    <x v="1"/>
  </r>
  <r>
    <n v="1"/>
    <x v="4"/>
    <x v="2"/>
    <n v="102722"/>
    <s v="R2"/>
    <s v="URZA PODRŽ.PRITISKA SERVO"/>
    <s v="01.97"/>
    <s v="KOM"/>
    <n v="1"/>
    <x v="1939"/>
    <n v="10403"/>
    <n v="0"/>
    <n v="4161.2"/>
    <x v="1"/>
  </r>
  <r>
    <n v="1"/>
    <x v="4"/>
    <x v="2"/>
    <n v="102723"/>
    <s v="R2"/>
    <s v="UREĐAJ LVD SIGNAL SBEL"/>
    <s v="01.97"/>
    <s v="KOM"/>
    <n v="1"/>
    <x v="1940"/>
    <n v="1800"/>
    <n v="0"/>
    <n v="720"/>
    <x v="1"/>
  </r>
  <r>
    <n v="1"/>
    <x v="4"/>
    <x v="2"/>
    <n v="102724"/>
    <s v="R2"/>
    <s v="MULTIMETAR DIGITALNI"/>
    <s v="01.97"/>
    <s v="KOM"/>
    <n v="1"/>
    <x v="1941"/>
    <n v="3508.66"/>
    <n v="0"/>
    <n v="1403.4639999999999"/>
    <x v="1"/>
  </r>
  <r>
    <n v="1"/>
    <x v="4"/>
    <x v="2"/>
    <n v="102725"/>
    <s v="R2"/>
    <s v="DINAMOMETAR"/>
    <s v="01.97"/>
    <s v="KOM"/>
    <n v="1"/>
    <x v="1942"/>
    <n v="1826.15"/>
    <n v="0"/>
    <n v="730.46"/>
    <x v="1"/>
  </r>
  <r>
    <n v="1"/>
    <x v="4"/>
    <x v="2"/>
    <n v="102726"/>
    <s v="R2"/>
    <s v="UREĐAJ ZA MJ.DEF.LVDT6KAN"/>
    <s v="01.97"/>
    <s v="KOM"/>
    <n v="1"/>
    <x v="1442"/>
    <n v="3500"/>
    <n v="0"/>
    <n v="1400"/>
    <x v="1"/>
  </r>
  <r>
    <n v="1"/>
    <x v="4"/>
    <x v="2"/>
    <n v="102730"/>
    <s v="R2"/>
    <s v="DISK DIJAMANTNI D. B."/>
    <s v="01.97"/>
    <s v="KOM"/>
    <n v="1"/>
    <x v="1943"/>
    <n v="27448.5"/>
    <n v="0"/>
    <n v="10979.400000000001"/>
    <x v="1"/>
  </r>
  <r>
    <n v="1"/>
    <x v="4"/>
    <x v="2"/>
    <n v="102731"/>
    <s v="R2"/>
    <s v="KRUNA DIJAMANTNA"/>
    <s v="01.97"/>
    <s v="KOM"/>
    <n v="1"/>
    <x v="1944"/>
    <n v="2200.89"/>
    <n v="0"/>
    <n v="880.35599999999999"/>
    <x v="1"/>
  </r>
  <r>
    <n v="1"/>
    <x v="4"/>
    <x v="2"/>
    <n v="102732"/>
    <s v="R2"/>
    <s v="KRUNA DIJAMANTNA"/>
    <s v="01.97"/>
    <s v="KOM"/>
    <n v="1"/>
    <x v="1945"/>
    <n v="2200.88"/>
    <n v="0"/>
    <n v="880.35200000000009"/>
    <x v="1"/>
  </r>
  <r>
    <n v="1"/>
    <x v="4"/>
    <x v="2"/>
    <n v="102733"/>
    <s v="R2"/>
    <s v="KRUNA DIJAMANTNA"/>
    <s v="01.97"/>
    <s v="KOM"/>
    <n v="1"/>
    <x v="1945"/>
    <n v="2200.88"/>
    <n v="0"/>
    <n v="880.35200000000009"/>
    <x v="1"/>
  </r>
  <r>
    <n v="1"/>
    <x v="4"/>
    <x v="2"/>
    <n v="102734"/>
    <s v="R2"/>
    <s v="KRUNA DIJAMANTNA"/>
    <s v="01.97"/>
    <s v="KOM"/>
    <n v="1"/>
    <x v="1945"/>
    <n v="2200.88"/>
    <n v="0"/>
    <n v="880.35200000000009"/>
    <x v="1"/>
  </r>
  <r>
    <n v="1"/>
    <x v="4"/>
    <x v="2"/>
    <n v="102738"/>
    <s v="R2"/>
    <s v="ANALYES SEIZMIČKI"/>
    <s v="01.97"/>
    <s v="KOM"/>
    <n v="1"/>
    <x v="1946"/>
    <n v="109326.45"/>
    <n v="0"/>
    <n v="43730.58"/>
    <x v="1"/>
  </r>
  <r>
    <n v="1"/>
    <x v="4"/>
    <x v="2"/>
    <n v="102739"/>
    <s v="R2"/>
    <s v="PUMPA HIDRAULIČNA RUČNA"/>
    <s v="01.97"/>
    <s v="KOM"/>
    <n v="1"/>
    <x v="1947"/>
    <n v="30000"/>
    <n v="0"/>
    <n v="12000"/>
    <x v="1"/>
  </r>
  <r>
    <n v="1"/>
    <x v="4"/>
    <x v="2"/>
    <n v="102740"/>
    <s v="R2"/>
    <s v="PUMPA HIDRAULIČNA RUČNA"/>
    <s v="01.97"/>
    <s v="KOM"/>
    <n v="1"/>
    <x v="1947"/>
    <n v="30000"/>
    <n v="0"/>
    <n v="12000"/>
    <x v="1"/>
  </r>
  <r>
    <n v="1"/>
    <x v="4"/>
    <x v="2"/>
    <n v="102741"/>
    <s v="R2"/>
    <s v="ĆELIJA TRIAKSIJALNA"/>
    <s v="01.97"/>
    <s v="KOM"/>
    <n v="1"/>
    <x v="1948"/>
    <n v="121962.92"/>
    <n v="0"/>
    <n v="48785.168000000005"/>
    <x v="1"/>
  </r>
  <r>
    <n v="1"/>
    <x v="4"/>
    <x v="2"/>
    <n v="102742"/>
    <s v="R2"/>
    <s v="APARAT ZA SMICANJE"/>
    <s v="01.97"/>
    <s v="KOM"/>
    <n v="1"/>
    <x v="1949"/>
    <n v="18075.38"/>
    <n v="16708.14"/>
    <n v="16708.14"/>
    <x v="0"/>
  </r>
  <r>
    <n v="1"/>
    <x v="4"/>
    <x v="2"/>
    <n v="102756"/>
    <s v="R2"/>
    <s v="BUŠILICA DIJAMANTNA BOART"/>
    <s v="01.97"/>
    <s v="KOM"/>
    <n v="1"/>
    <x v="1950"/>
    <n v="5134.05"/>
    <n v="0"/>
    <n v="2053.6200000000003"/>
    <x v="1"/>
  </r>
  <r>
    <n v="1"/>
    <x v="4"/>
    <x v="2"/>
    <n v="102758"/>
    <s v="R2"/>
    <s v="BUŠILICA RUČNA ISKRA 550W"/>
    <s v="01.97"/>
    <s v="KOM"/>
    <n v="1"/>
    <x v="1951"/>
    <n v="1995.98"/>
    <n v="0"/>
    <n v="798.39200000000005"/>
    <x v="1"/>
  </r>
  <r>
    <n v="1"/>
    <x v="4"/>
    <x v="2"/>
    <n v="102761"/>
    <s v="R2"/>
    <s v="APARAT ZA SMICANJE"/>
    <s v="01.97"/>
    <s v="KOM"/>
    <n v="1"/>
    <x v="1952"/>
    <n v="4444.6099999999997"/>
    <n v="0"/>
    <n v="1777.8440000000001"/>
    <x v="1"/>
  </r>
  <r>
    <n v="1"/>
    <x v="4"/>
    <x v="2"/>
    <n v="102762"/>
    <s v="R2"/>
    <s v="KUTIJA METALNA ZA TALOG"/>
    <n v="10.039999999999999"/>
    <s v="KOM"/>
    <n v="1"/>
    <x v="1405"/>
    <n v="1586"/>
    <n v="0"/>
    <n v="634.40000000000009"/>
    <x v="1"/>
  </r>
  <r>
    <n v="1"/>
    <x v="4"/>
    <x v="2"/>
    <n v="102763"/>
    <s v="R2"/>
    <s v="MJERAČ KONVERGENCIJE"/>
    <s v="01.97"/>
    <s v="KOM"/>
    <n v="1"/>
    <x v="1953"/>
    <n v="66818.210000000006"/>
    <n v="0"/>
    <n v="26727.284000000003"/>
    <x v="1"/>
  </r>
  <r>
    <n v="1"/>
    <x v="4"/>
    <x v="2"/>
    <n v="102766"/>
    <s v="R2"/>
    <s v="PREŠA HIDRAULIČKA"/>
    <s v="01.97"/>
    <s v="KOM"/>
    <n v="1"/>
    <x v="1954"/>
    <n v="57292.800000000003"/>
    <n v="0"/>
    <n v="22917.120000000003"/>
    <x v="1"/>
  </r>
  <r>
    <n v="1"/>
    <x v="4"/>
    <x v="2"/>
    <n v="102771"/>
    <s v="R2"/>
    <s v="BRUSILICA STOLNA ELEKTROK"/>
    <s v="01.97"/>
    <s v="KOM"/>
    <n v="1"/>
    <x v="1955"/>
    <n v="1730.18"/>
    <n v="0"/>
    <n v="692.07200000000012"/>
    <x v="1"/>
  </r>
  <r>
    <n v="1"/>
    <x v="4"/>
    <x v="2"/>
    <n v="102809"/>
    <s v="R2"/>
    <s v="RADIJATOR ELEKT./PROC."/>
    <s v="01.97"/>
    <s v="KOM"/>
    <n v="1"/>
    <x v="1956"/>
    <n v="1447.72"/>
    <n v="0"/>
    <n v="579.08800000000008"/>
    <x v="1"/>
  </r>
  <r>
    <n v="1"/>
    <x v="4"/>
    <x v="2"/>
    <n v="102930"/>
    <s v="R2"/>
    <s v="TRANSFOR. ZA MJER./PROC."/>
    <s v="01.97"/>
    <s v="KOM"/>
    <n v="1"/>
    <x v="1460"/>
    <n v="2000"/>
    <n v="0"/>
    <n v="800"/>
    <x v="1"/>
  </r>
  <r>
    <n v="1"/>
    <x v="4"/>
    <x v="2"/>
    <n v="102963"/>
    <s v="R2"/>
    <s v="MJERAČ IZOLACIJE MREŽE"/>
    <s v="01.97"/>
    <s v="KOM"/>
    <n v="1"/>
    <x v="350"/>
    <n v="900"/>
    <n v="0"/>
    <n v="360"/>
    <x v="1"/>
  </r>
  <r>
    <n v="1"/>
    <x v="4"/>
    <x v="2"/>
    <n v="102984"/>
    <s v="R2"/>
    <s v="BAROLUX"/>
    <s v="01.97"/>
    <s v="KOM"/>
    <n v="1"/>
    <x v="1957"/>
    <n v="2843.41"/>
    <n v="0"/>
    <n v="1137.364"/>
    <x v="1"/>
  </r>
  <r>
    <n v="1"/>
    <x v="4"/>
    <x v="2"/>
    <n v="102985"/>
    <s v="R2"/>
    <s v="BARALUX"/>
    <s v="01.97"/>
    <s v="KOM"/>
    <n v="1"/>
    <x v="1958"/>
    <n v="2843.4"/>
    <n v="0"/>
    <n v="1137.3600000000001"/>
    <x v="1"/>
  </r>
  <r>
    <n v="1"/>
    <x v="4"/>
    <x v="2"/>
    <n v="102986"/>
    <s v="R2"/>
    <s v="PSIHROMETAR/PROC."/>
    <s v="01.97"/>
    <s v="KOM"/>
    <n v="1"/>
    <x v="1460"/>
    <n v="2000"/>
    <n v="0"/>
    <n v="800"/>
    <x v="1"/>
  </r>
  <r>
    <n v="1"/>
    <x v="4"/>
    <x v="2"/>
    <n v="102987"/>
    <s v="R2"/>
    <s v="PSIHROMETAR/PROC."/>
    <s v="01.97"/>
    <s v="KOM"/>
    <n v="1"/>
    <x v="1460"/>
    <n v="2000"/>
    <n v="0"/>
    <n v="800"/>
    <x v="1"/>
  </r>
  <r>
    <n v="1"/>
    <x v="4"/>
    <x v="2"/>
    <n v="102988"/>
    <s v="R2"/>
    <s v="PSIHROMETAR/PROC."/>
    <s v="01.97"/>
    <s v="KOM"/>
    <n v="1"/>
    <x v="1460"/>
    <n v="2000"/>
    <n v="0"/>
    <n v="800"/>
    <x v="1"/>
  </r>
  <r>
    <n v="1"/>
    <x v="4"/>
    <x v="2"/>
    <n v="102989"/>
    <s v="R2"/>
    <s v="MIKROMANOMETAR/PROC."/>
    <s v="01.97"/>
    <s v="KOM"/>
    <n v="1"/>
    <x v="1959"/>
    <n v="3200"/>
    <n v="0"/>
    <n v="1280"/>
    <x v="1"/>
  </r>
  <r>
    <n v="1"/>
    <x v="4"/>
    <x v="2"/>
    <n v="102990"/>
    <s v="R2"/>
    <s v="MIKROMANOMETAR/PROC."/>
    <s v="01.97"/>
    <s v="KOM"/>
    <n v="1"/>
    <x v="1959"/>
    <n v="3200"/>
    <n v="0"/>
    <n v="1280"/>
    <x v="1"/>
  </r>
  <r>
    <n v="1"/>
    <x v="4"/>
    <x v="2"/>
    <n v="103028"/>
    <s v="R2"/>
    <s v="PROJEKCIJSKO PLATNO ZIDNO"/>
    <s v="01.00"/>
    <s v="KOM"/>
    <n v="1"/>
    <x v="1960"/>
    <n v="2623"/>
    <n v="0"/>
    <n v="1049.2"/>
    <x v="1"/>
  </r>
  <r>
    <n v="1"/>
    <x v="4"/>
    <x v="2"/>
    <n v="103054"/>
    <s v="R2"/>
    <s v="PSIHROMETAR/PROC."/>
    <s v="01.97"/>
    <s v="KOM"/>
    <n v="1"/>
    <x v="12"/>
    <n v="1000"/>
    <n v="0"/>
    <n v="400"/>
    <x v="1"/>
  </r>
  <r>
    <n v="1"/>
    <x v="4"/>
    <x v="2"/>
    <n v="103078"/>
    <s v="R2"/>
    <s v="PUMPA EL."/>
    <s v="01.97"/>
    <s v="KOM"/>
    <n v="1"/>
    <x v="1961"/>
    <n v="36768.449999999997"/>
    <n v="0"/>
    <n v="14707.38"/>
    <x v="1"/>
  </r>
  <r>
    <n v="1"/>
    <x v="4"/>
    <x v="2"/>
    <n v="103079"/>
    <s v="R2"/>
    <s v="PILA ZA KAMEN ROTO-SET II"/>
    <s v="01.97"/>
    <s v="KOM"/>
    <n v="1"/>
    <x v="1962"/>
    <n v="9249.26"/>
    <n v="0"/>
    <n v="3699.7040000000002"/>
    <x v="1"/>
  </r>
  <r>
    <n v="1"/>
    <x v="4"/>
    <x v="2"/>
    <n v="103086"/>
    <s v="R2"/>
    <s v="BRUSILICA KUTNA"/>
    <s v="01.97"/>
    <s v="KOM"/>
    <n v="1"/>
    <x v="1963"/>
    <n v="1902.53"/>
    <n v="0"/>
    <n v="761.01200000000006"/>
    <x v="1"/>
  </r>
  <r>
    <n v="1"/>
    <x v="4"/>
    <x v="2"/>
    <n v="103087"/>
    <s v="R2"/>
    <s v="BUŠILICA RUČNA/PROC."/>
    <s v="01.97"/>
    <s v="KOM"/>
    <n v="1"/>
    <x v="1964"/>
    <n v="1414.38"/>
    <n v="0"/>
    <n v="565.75200000000007"/>
    <x v="1"/>
  </r>
  <r>
    <n v="1"/>
    <x v="4"/>
    <x v="2"/>
    <n v="103089"/>
    <s v="R2"/>
    <s v="UREĐ.ZA ISP.OTPORA VRTNJE"/>
    <s v="01.97"/>
    <s v="KOM"/>
    <n v="1"/>
    <x v="1965"/>
    <n v="31000"/>
    <n v="0"/>
    <n v="12400"/>
    <x v="1"/>
  </r>
  <r>
    <n v="1"/>
    <x v="4"/>
    <x v="2"/>
    <n v="103090"/>
    <s v="R2"/>
    <s v="UREĐ.ZA ISP.SKOŠENJAS KRA"/>
    <s v="01.97"/>
    <s v="KOM"/>
    <n v="1"/>
    <x v="1966"/>
    <n v="36569.01"/>
    <n v="17805.990000000002"/>
    <n v="21750"/>
    <x v="1"/>
  </r>
  <r>
    <n v="1"/>
    <x v="4"/>
    <x v="2"/>
    <n v="103091"/>
    <s v="R2"/>
    <s v="UREĐ.ZA ISP.SILE POTREBNE"/>
    <s v="01.97"/>
    <s v="KOM"/>
    <n v="1"/>
    <x v="1967"/>
    <n v="19600"/>
    <n v="0"/>
    <n v="7840"/>
    <x v="1"/>
  </r>
  <r>
    <n v="1"/>
    <x v="4"/>
    <x v="2"/>
    <n v="103093"/>
    <s v="R2"/>
    <s v="KIDALICA"/>
    <s v="01.97"/>
    <s v="KOM"/>
    <n v="1"/>
    <x v="1968"/>
    <n v="17503.25"/>
    <n v="0"/>
    <n v="7001.3"/>
    <x v="1"/>
  </r>
  <r>
    <n v="1"/>
    <x v="4"/>
    <x v="2"/>
    <n v="103097"/>
    <s v="R2"/>
    <s v="STALAK ZA BUŠILICU/PROC."/>
    <s v="01.97"/>
    <s v="KOM"/>
    <n v="1"/>
    <x v="1969"/>
    <n v="800"/>
    <n v="0"/>
    <n v="320"/>
    <x v="1"/>
  </r>
  <r>
    <n v="1"/>
    <x v="4"/>
    <x v="2"/>
    <n v="103101"/>
    <s v="R2"/>
    <s v="MIKROSKOP"/>
    <s v="01.97"/>
    <s v="KOM"/>
    <n v="1"/>
    <x v="1970"/>
    <n v="3274.22"/>
    <n v="0"/>
    <n v="1309.6880000000001"/>
    <x v="1"/>
  </r>
  <r>
    <n v="1"/>
    <x v="4"/>
    <x v="2"/>
    <n v="103103"/>
    <s v="R2"/>
    <s v="UREĐ. ZA ISPIT. TORZIJOM"/>
    <s v="01.97"/>
    <s v="KOM"/>
    <n v="1"/>
    <x v="1971"/>
    <n v="1321.08"/>
    <n v="0"/>
    <n v="528.43200000000002"/>
    <x v="1"/>
  </r>
  <r>
    <n v="1"/>
    <x v="4"/>
    <x v="2"/>
    <n v="103104"/>
    <s v="R2"/>
    <s v="UREĐAJ ZA ISPITIV. PREVIJ"/>
    <s v="01.97"/>
    <s v="KOM"/>
    <n v="1"/>
    <x v="1972"/>
    <n v="1499.37"/>
    <n v="0"/>
    <n v="599.74799999999993"/>
    <x v="1"/>
  </r>
  <r>
    <n v="1"/>
    <x v="4"/>
    <x v="2"/>
    <n v="103129"/>
    <s v="R2"/>
    <s v="KOLICA /PROC."/>
    <s v="01.97"/>
    <s v="KOM"/>
    <n v="1"/>
    <x v="1973"/>
    <n v="1531"/>
    <n v="0"/>
    <n v="612.4"/>
    <x v="1"/>
  </r>
  <r>
    <n v="1"/>
    <x v="4"/>
    <x v="2"/>
    <n v="103136"/>
    <s v="R2"/>
    <s v="UREĐAJ ZA VLAČNO OPTEREČ."/>
    <s v="01.97"/>
    <s v="KOM"/>
    <n v="1"/>
    <x v="1974"/>
    <n v="1048.6500000000001"/>
    <n v="0"/>
    <n v="419.46000000000004"/>
    <x v="1"/>
  </r>
  <r>
    <n v="1"/>
    <x v="4"/>
    <x v="2"/>
    <n v="103137"/>
    <s v="R2"/>
    <s v="FOTOELASTIČNI UREĐAJ/PROC"/>
    <s v="01.97"/>
    <s v="KOM"/>
    <n v="1"/>
    <x v="1917"/>
    <n v="5000"/>
    <n v="0"/>
    <n v="2000"/>
    <x v="1"/>
  </r>
  <r>
    <n v="1"/>
    <x v="4"/>
    <x v="2"/>
    <n v="103138"/>
    <s v="R2"/>
    <s v="BRUSILICA STOLNA/PROC."/>
    <s v="01.97"/>
    <s v="KOM"/>
    <n v="1"/>
    <x v="1955"/>
    <n v="1730.18"/>
    <n v="0"/>
    <n v="692.07200000000012"/>
    <x v="1"/>
  </r>
  <r>
    <n v="1"/>
    <x v="4"/>
    <x v="2"/>
    <n v="103139"/>
    <s v="R2"/>
    <s v="BUŠILICA STOLNA"/>
    <s v="01.97"/>
    <s v="KOM"/>
    <n v="1"/>
    <x v="1975"/>
    <n v="1420.07"/>
    <n v="0"/>
    <n v="568.02800000000002"/>
    <x v="1"/>
  </r>
  <r>
    <n v="1"/>
    <x v="4"/>
    <x v="2"/>
    <n v="103140"/>
    <s v="R2"/>
    <s v="TOKARSKI STROJ"/>
    <s v="01.97"/>
    <s v="KOM"/>
    <n v="1"/>
    <x v="1976"/>
    <n v="8608.34"/>
    <n v="0"/>
    <n v="3443.3360000000002"/>
    <x v="1"/>
  </r>
  <r>
    <n v="1"/>
    <x v="4"/>
    <x v="2"/>
    <n v="103209"/>
    <s v="R2"/>
    <s v="MIKROSKOP DINO-LITE PRO13"/>
    <s v="07.12"/>
    <s v="KOM"/>
    <n v="1"/>
    <x v="1977"/>
    <n v="1815.12"/>
    <n v="1472.62"/>
    <n v="1472.62"/>
    <x v="0"/>
  </r>
  <r>
    <n v="1"/>
    <x v="4"/>
    <x v="2"/>
    <n v="103310"/>
    <s v="R2"/>
    <s v="GRAFOSKOP 3M"/>
    <s v="03.02"/>
    <s v="KOM"/>
    <n v="1"/>
    <x v="1978"/>
    <n v="4144.62"/>
    <n v="0"/>
    <n v="1657.848"/>
    <x v="1"/>
  </r>
  <r>
    <n v="1"/>
    <x v="4"/>
    <x v="2"/>
    <n v="103404"/>
    <s v="R2"/>
    <s v="HLADNJAK"/>
    <s v="01.97"/>
    <s v="KOM"/>
    <n v="1"/>
    <x v="1979"/>
    <n v="2420.77"/>
    <n v="0"/>
    <n v="968.30799999999999"/>
    <x v="1"/>
  </r>
  <r>
    <n v="1"/>
    <x v="4"/>
    <x v="2"/>
    <n v="103405"/>
    <s v="R2"/>
    <s v="PH - METAR"/>
    <s v="01.97"/>
    <s v="KOM"/>
    <n v="1"/>
    <x v="1980"/>
    <n v="26717.43"/>
    <n v="0"/>
    <n v="10686.972000000002"/>
    <x v="1"/>
  </r>
  <r>
    <n v="1"/>
    <x v="4"/>
    <x v="2"/>
    <n v="103441"/>
    <s v="R2"/>
    <s v="PREKIDAČ KANALNI"/>
    <s v="01.97"/>
    <s v="KOM"/>
    <n v="1"/>
    <x v="1981"/>
    <n v="23389.84"/>
    <n v="0"/>
    <n v="9355.9359999999997"/>
    <x v="1"/>
  </r>
  <r>
    <n v="1"/>
    <x v="4"/>
    <x v="2"/>
    <n v="103534"/>
    <s v="R2"/>
    <s v="PH-METAR S ULTRA-K STAK."/>
    <s v="06.02"/>
    <s v="KOM"/>
    <n v="1"/>
    <x v="1982"/>
    <n v="10845.8"/>
    <n v="0"/>
    <n v="4338.32"/>
    <x v="1"/>
  </r>
  <r>
    <n v="1"/>
    <x v="4"/>
    <x v="2"/>
    <n v="103960"/>
    <s v="G9"/>
    <s v="TV SAMSUNG+ANTENA"/>
    <s v="06.97"/>
    <s v="KOM"/>
    <n v="1"/>
    <x v="1983"/>
    <n v="6429.19"/>
    <n v="0"/>
    <n v="2571.6759999999999"/>
    <x v="1"/>
  </r>
  <r>
    <n v="1"/>
    <x v="4"/>
    <x v="2"/>
    <n v="103961"/>
    <s v="G9"/>
    <s v="PROJEKC.PLATNO ZIDNO ELEK"/>
    <s v="05.04"/>
    <s v="KOM"/>
    <n v="1"/>
    <x v="1984"/>
    <n v="5637.62"/>
    <n v="0"/>
    <n v="2255.0480000000002"/>
    <x v="1"/>
  </r>
  <r>
    <n v="1"/>
    <x v="4"/>
    <x v="2"/>
    <n v="103965"/>
    <s v="G9"/>
    <s v="GRAFOSKOP F44"/>
    <n v="12.97"/>
    <s v="KOM"/>
    <n v="1"/>
    <x v="1985"/>
    <n v="3900"/>
    <n v="0"/>
    <n v="1560"/>
    <x v="1"/>
  </r>
  <r>
    <n v="1"/>
    <x v="4"/>
    <x v="2"/>
    <n v="104118"/>
    <s v="G1"/>
    <s v="STOL S BRUS. PLOČ. ZA POL"/>
    <s v="01.97"/>
    <s v="KOM"/>
    <n v="1"/>
    <x v="1986"/>
    <n v="2168.31"/>
    <n v="0"/>
    <n v="867.32400000000007"/>
    <x v="1"/>
  </r>
  <r>
    <n v="1"/>
    <x v="4"/>
    <x v="2"/>
    <n v="104129"/>
    <s v="G9"/>
    <s v="KOMPAS BREINHAPUT"/>
    <s v="02.06"/>
    <s v="KOM"/>
    <n v="1"/>
    <x v="1987"/>
    <n v="8351.76"/>
    <n v="0"/>
    <n v="3340.7040000000002"/>
    <x v="1"/>
  </r>
  <r>
    <n v="1"/>
    <x v="4"/>
    <x v="2"/>
    <n v="104171"/>
    <s v="G9"/>
    <s v="TELETOP REISS S NOGARIMA"/>
    <s v="01.97"/>
    <s v="KOM"/>
    <n v="1"/>
    <x v="1988"/>
    <n v="1924.43"/>
    <n v="0"/>
    <n v="769.77200000000005"/>
    <x v="1"/>
  </r>
  <r>
    <n v="1"/>
    <x v="4"/>
    <x v="2"/>
    <n v="104198"/>
    <s v="G9"/>
    <s v="STEREOSKOP SPIEGL SLS-2"/>
    <s v="01.97"/>
    <s v="KOM"/>
    <n v="1"/>
    <x v="1989"/>
    <n v="1799.94"/>
    <n v="0"/>
    <n v="719.97600000000011"/>
    <x v="1"/>
  </r>
  <r>
    <n v="1"/>
    <x v="4"/>
    <x v="2"/>
    <n v="104262"/>
    <s v="G9"/>
    <s v="PROJEKTOR HITACHI LCD"/>
    <s v="03.02"/>
    <s v="KOM"/>
    <n v="1"/>
    <x v="1990"/>
    <n v="35990"/>
    <n v="0"/>
    <n v="14396"/>
    <x v="1"/>
  </r>
  <r>
    <n v="1"/>
    <x v="4"/>
    <x v="2"/>
    <n v="104309"/>
    <s v="G9"/>
    <s v="PLOČA ŠKOLSKA 400X120"/>
    <n v="10.98"/>
    <s v="KOM"/>
    <n v="1"/>
    <x v="1991"/>
    <n v="5953.6"/>
    <n v="0"/>
    <n v="2381.44"/>
    <x v="1"/>
  </r>
  <r>
    <n v="1"/>
    <x v="4"/>
    <x v="2"/>
    <n v="104310"/>
    <s v="G9"/>
    <s v="PROJEKCIONO PLATNO"/>
    <s v="09.97"/>
    <s v="KOM"/>
    <n v="1"/>
    <x v="1992"/>
    <n v="2127"/>
    <n v="0"/>
    <n v="850.80000000000007"/>
    <x v="1"/>
  </r>
  <r>
    <n v="1"/>
    <x v="4"/>
    <x v="2"/>
    <n v="104313"/>
    <s v="G9"/>
    <s v="GRAFOSKOP PORTABL ISKRA"/>
    <s v="01.97"/>
    <s v="KOM"/>
    <n v="1"/>
    <x v="1993"/>
    <n v="1648.68"/>
    <n v="0"/>
    <n v="659.47200000000009"/>
    <x v="1"/>
  </r>
  <r>
    <n v="1"/>
    <x v="4"/>
    <x v="2"/>
    <n v="104314"/>
    <s v="G9"/>
    <s v="GRAFOSKOP PRENOSNI N-150"/>
    <s v="01.97"/>
    <s v="KOM"/>
    <n v="1"/>
    <x v="1994"/>
    <n v="958.4"/>
    <n v="0"/>
    <n v="383.36"/>
    <x v="1"/>
  </r>
  <r>
    <n v="1"/>
    <x v="4"/>
    <x v="2"/>
    <n v="104328"/>
    <s v="G9"/>
    <s v="PROJEKCIJSKO PLATNO ZIDNO"/>
    <s v="03.02"/>
    <s v="KOM"/>
    <n v="1"/>
    <x v="1486"/>
    <n v="854"/>
    <n v="0"/>
    <n v="341.6"/>
    <x v="1"/>
  </r>
  <r>
    <n v="1"/>
    <x v="4"/>
    <x v="2"/>
    <n v="104333"/>
    <s v="G9"/>
    <s v="GRAFOSKOP/HP-A11 QLC"/>
    <s v="07.00"/>
    <s v="KOM"/>
    <n v="1"/>
    <x v="1832"/>
    <n v="2805"/>
    <n v="0"/>
    <n v="1122"/>
    <x v="1"/>
  </r>
  <r>
    <n v="1"/>
    <x v="4"/>
    <x v="2"/>
    <n v="104425"/>
    <s v="G9"/>
    <s v="KOMPAS BREINHAPUT"/>
    <s v="02.06"/>
    <s v="KOM"/>
    <n v="1"/>
    <x v="1987"/>
    <n v="8351.76"/>
    <n v="0"/>
    <n v="3340.7040000000002"/>
    <x v="1"/>
  </r>
  <r>
    <n v="1"/>
    <x v="4"/>
    <x v="2"/>
    <n v="104549"/>
    <s v="G9"/>
    <s v="NAPA ZA LAB. STOL 85"/>
    <s v="01.97"/>
    <s v="KOM"/>
    <n v="1"/>
    <x v="1995"/>
    <n v="3235.26"/>
    <n v="0"/>
    <n v="1294.1040000000003"/>
    <x v="1"/>
  </r>
  <r>
    <n v="1"/>
    <x v="4"/>
    <x v="2"/>
    <n v="104551"/>
    <s v="G9"/>
    <s v="PULT LABORATORIJSKI"/>
    <s v="01.97"/>
    <s v="KOM"/>
    <n v="1"/>
    <x v="897"/>
    <n v="2230.41"/>
    <n v="0"/>
    <n v="892.16399999999999"/>
    <x v="1"/>
  </r>
  <r>
    <n v="1"/>
    <x v="4"/>
    <x v="2"/>
    <n v="104552"/>
    <s v="G9"/>
    <s v="PULT LABORATORIJSKI"/>
    <s v="01.97"/>
    <s v="KOM"/>
    <n v="1"/>
    <x v="897"/>
    <n v="2230.41"/>
    <n v="0"/>
    <n v="892.16399999999999"/>
    <x v="1"/>
  </r>
  <r>
    <n v="1"/>
    <x v="4"/>
    <x v="2"/>
    <n v="104554"/>
    <s v="G9"/>
    <s v="MIKROSKOP TRINOKULARNI ST"/>
    <s v="01.11"/>
    <s v="KOM"/>
    <n v="1"/>
    <x v="1996"/>
    <n v="11758.25"/>
    <n v="4140.26"/>
    <n v="6359.4040000000005"/>
    <x v="1"/>
  </r>
  <r>
    <n v="1"/>
    <x v="4"/>
    <x v="2"/>
    <n v="104555"/>
    <s v="G9"/>
    <s v="STEREOMIKROSKOP CARL ZEIS"/>
    <s v="01.97"/>
    <s v="KOM"/>
    <n v="1"/>
    <x v="1997"/>
    <n v="5653.95"/>
    <n v="0"/>
    <n v="2261.58"/>
    <x v="1"/>
  </r>
  <r>
    <n v="1"/>
    <x v="4"/>
    <x v="2"/>
    <n v="104571"/>
    <s v="G9"/>
    <s v="POINT APARAT LOHD TESTA"/>
    <s v="01.97"/>
    <s v="KOM"/>
    <n v="1"/>
    <x v="1998"/>
    <n v="3200.05"/>
    <n v="0"/>
    <n v="1280.0200000000002"/>
    <x v="1"/>
  </r>
  <r>
    <n v="1"/>
    <x v="4"/>
    <x v="2"/>
    <n v="104573"/>
    <s v="G9"/>
    <s v="MODEL SIMULACIJE TOKA POD"/>
    <s v="04.09"/>
    <s v="KOM"/>
    <n v="1"/>
    <x v="1999"/>
    <n v="4815.66"/>
    <n v="209.35"/>
    <n v="2010.0040000000001"/>
    <x v="1"/>
  </r>
  <r>
    <n v="1"/>
    <x v="4"/>
    <x v="2"/>
    <n v="104595"/>
    <s v="G9"/>
    <s v="INST. ZA INŽ. GEOL. ISTRA"/>
    <s v="01.97"/>
    <s v="KOM"/>
    <n v="1"/>
    <x v="2000"/>
    <n v="41303.06"/>
    <n v="0"/>
    <n v="16521.223999999998"/>
    <x v="1"/>
  </r>
  <r>
    <n v="1"/>
    <x v="4"/>
    <x v="2"/>
    <n v="104600"/>
    <s v="G9"/>
    <s v="KOMPAS GEOLOŠKI"/>
    <n v="12.14"/>
    <s v="KOM"/>
    <n v="1"/>
    <x v="2001"/>
    <n v="1093.8"/>
    <n v="3281.38"/>
    <n v="3281.38"/>
    <x v="0"/>
  </r>
  <r>
    <n v="1"/>
    <x v="4"/>
    <x v="2"/>
    <n v="104608"/>
    <s v="G9"/>
    <s v="KOMPAS BREINHAPUT"/>
    <s v="02.06"/>
    <s v="KOM"/>
    <n v="1"/>
    <x v="1987"/>
    <n v="8351.76"/>
    <n v="0"/>
    <n v="3340.7040000000002"/>
    <x v="1"/>
  </r>
  <r>
    <n v="1"/>
    <x v="4"/>
    <x v="2"/>
    <n v="104740"/>
    <s v="G9"/>
    <s v="KOMPAS BRUNTON TRANSIT"/>
    <s v="05.07"/>
    <s v="KOM"/>
    <n v="1"/>
    <x v="2002"/>
    <n v="2308.2399999999998"/>
    <n v="0"/>
    <n v="923.29599999999994"/>
    <x v="1"/>
  </r>
  <r>
    <n v="1"/>
    <x v="4"/>
    <x v="2"/>
    <n v="104741"/>
    <s v="G9"/>
    <s v="KOMPAS BRUNTON TRANSIT"/>
    <s v="05.07"/>
    <s v="KOM"/>
    <n v="1"/>
    <x v="2002"/>
    <n v="2308.2399999999998"/>
    <n v="0"/>
    <n v="923.29599999999994"/>
    <x v="1"/>
  </r>
  <r>
    <n v="1"/>
    <x v="4"/>
    <x v="2"/>
    <n v="104742"/>
    <s v="G9"/>
    <s v="KOMPAS BRUNTON TRANSIT"/>
    <s v="05.07"/>
    <s v="KOM"/>
    <n v="1"/>
    <x v="2002"/>
    <n v="2308.2399999999998"/>
    <n v="0"/>
    <n v="923.29599999999994"/>
    <x v="1"/>
  </r>
  <r>
    <n v="1"/>
    <x v="4"/>
    <x v="2"/>
    <n v="104743"/>
    <s v="G9"/>
    <s v="KOMPAS BRUNTON TRANSIT"/>
    <s v="05.07"/>
    <s v="KOM"/>
    <n v="1"/>
    <x v="2002"/>
    <n v="2308.2399999999998"/>
    <n v="0"/>
    <n v="923.29599999999994"/>
    <x v="1"/>
  </r>
  <r>
    <n v="1"/>
    <x v="4"/>
    <x v="2"/>
    <n v="104744"/>
    <s v="G9"/>
    <s v="KOMPAS BRUNTON TRANSIT"/>
    <s v="05.07"/>
    <s v="KOM"/>
    <n v="1"/>
    <x v="2002"/>
    <n v="2308.2399999999998"/>
    <n v="0"/>
    <n v="923.29599999999994"/>
    <x v="1"/>
  </r>
  <r>
    <n v="1"/>
    <x v="4"/>
    <x v="2"/>
    <n v="104745"/>
    <s v="G9"/>
    <s v="KOMPAS Breithaupt-GEKOM"/>
    <n v="12.04"/>
    <s v="KOM"/>
    <n v="1"/>
    <x v="2003"/>
    <n v="3612.42"/>
    <n v="0"/>
    <n v="1444.9680000000001"/>
    <x v="1"/>
  </r>
  <r>
    <n v="1"/>
    <x v="4"/>
    <x v="2"/>
    <n v="104746"/>
    <s v="G9"/>
    <s v="KOMPAS Breithaupt-GEKOM"/>
    <n v="12.04"/>
    <s v="KOM"/>
    <n v="1"/>
    <x v="2003"/>
    <n v="3612.42"/>
    <n v="0"/>
    <n v="1444.9680000000001"/>
    <x v="1"/>
  </r>
  <r>
    <n v="1"/>
    <x v="4"/>
    <x v="2"/>
    <n v="104747"/>
    <s v="G9"/>
    <s v="KOMPAS Breithaupt-GEKOM"/>
    <n v="12.04"/>
    <s v="KOM"/>
    <n v="1"/>
    <x v="2003"/>
    <n v="3612.42"/>
    <n v="0"/>
    <n v="1444.9680000000001"/>
    <x v="1"/>
  </r>
  <r>
    <n v="1"/>
    <x v="4"/>
    <x v="2"/>
    <n v="104748"/>
    <s v="G9"/>
    <s v="KOMPAS Breithaupt-GEKOM"/>
    <n v="12.04"/>
    <s v="KOM"/>
    <n v="1"/>
    <x v="2003"/>
    <n v="3612.42"/>
    <n v="0"/>
    <n v="1444.9680000000001"/>
    <x v="1"/>
  </r>
  <r>
    <n v="1"/>
    <x v="4"/>
    <x v="2"/>
    <n v="104749"/>
    <s v="G9"/>
    <s v="KOMPAS Breithaupt-GEKOM"/>
    <n v="12.04"/>
    <s v="KOM"/>
    <n v="1"/>
    <x v="2003"/>
    <n v="3612.42"/>
    <n v="0"/>
    <n v="1444.9680000000001"/>
    <x v="1"/>
  </r>
  <r>
    <n v="1"/>
    <x v="4"/>
    <x v="2"/>
    <n v="104750"/>
    <s v="G9"/>
    <s v="KOMPAS Breithaupt-GEKOM"/>
    <n v="12.04"/>
    <s v="KOM"/>
    <n v="1"/>
    <x v="2003"/>
    <n v="3612.42"/>
    <n v="0"/>
    <n v="1444.9680000000001"/>
    <x v="1"/>
  </r>
  <r>
    <n v="1"/>
    <x v="4"/>
    <x v="2"/>
    <n v="104751"/>
    <s v="G9"/>
    <s v="KOMPAS Breithaupt-GEKOM"/>
    <n v="12.04"/>
    <s v="KOM"/>
    <n v="1"/>
    <x v="2003"/>
    <n v="3612.42"/>
    <n v="0"/>
    <n v="1444.9680000000001"/>
    <x v="1"/>
  </r>
  <r>
    <n v="1"/>
    <x v="4"/>
    <x v="2"/>
    <n v="104752"/>
    <s v="G9"/>
    <s v="KOMPAS Breithaupt-GEKOM"/>
    <n v="12.04"/>
    <s v="KOM"/>
    <n v="1"/>
    <x v="2003"/>
    <n v="3612.42"/>
    <n v="0"/>
    <n v="1444.9680000000001"/>
    <x v="1"/>
  </r>
  <r>
    <n v="1"/>
    <x v="4"/>
    <x v="2"/>
    <n v="104753"/>
    <s v="G9"/>
    <s v="KOMPAS Breithaupt-GEKOM"/>
    <n v="12.04"/>
    <s v="KOM"/>
    <n v="1"/>
    <x v="2003"/>
    <n v="3612.42"/>
    <n v="0"/>
    <n v="1444.9680000000001"/>
    <x v="1"/>
  </r>
  <r>
    <n v="1"/>
    <x v="4"/>
    <x v="2"/>
    <n v="104754"/>
    <s v="G9"/>
    <s v="STEREOMIKROSKOP PZO- MST"/>
    <s v="01.97"/>
    <s v="KOM"/>
    <n v="1"/>
    <x v="2004"/>
    <n v="5557.46"/>
    <n v="0"/>
    <n v="2222.9839999999999"/>
    <x v="1"/>
  </r>
  <r>
    <n v="1"/>
    <x v="4"/>
    <x v="2"/>
    <n v="104756"/>
    <s v="G9"/>
    <s v="MIKROSKOP MEOPTA"/>
    <s v="01.97"/>
    <s v="KOM"/>
    <n v="1"/>
    <x v="2005"/>
    <n v="1079.3699999999999"/>
    <n v="0"/>
    <n v="431.74799999999999"/>
    <x v="1"/>
  </r>
  <r>
    <n v="1"/>
    <x v="4"/>
    <x v="2"/>
    <n v="104757"/>
    <s v="G9"/>
    <s v="MIKROSKOP MEOPTA"/>
    <s v="01.97"/>
    <s v="KOM"/>
    <n v="1"/>
    <x v="2005"/>
    <n v="1079.3699999999999"/>
    <n v="0"/>
    <n v="431.74799999999999"/>
    <x v="1"/>
  </r>
  <r>
    <n v="1"/>
    <x v="4"/>
    <x v="2"/>
    <n v="104758"/>
    <s v="G9"/>
    <s v="MIKROSKOP MEOPTA"/>
    <s v="01.97"/>
    <s v="KOM"/>
    <n v="1"/>
    <x v="2005"/>
    <n v="1079.3699999999999"/>
    <n v="0"/>
    <n v="431.74799999999999"/>
    <x v="1"/>
  </r>
  <r>
    <n v="1"/>
    <x v="4"/>
    <x v="2"/>
    <n v="104759"/>
    <s v="G9"/>
    <s v="STEREOMIKROSKOPREICHERT"/>
    <s v="01.97"/>
    <s v="KOM"/>
    <n v="1"/>
    <x v="2006"/>
    <n v="3527.79"/>
    <n v="0"/>
    <n v="1411.116"/>
    <x v="1"/>
  </r>
  <r>
    <n v="1"/>
    <x v="4"/>
    <x v="2"/>
    <n v="104760"/>
    <s v="G9"/>
    <s v="STEREOMIKROSKOPREICHERT"/>
    <s v="01.97"/>
    <s v="KOM"/>
    <n v="1"/>
    <x v="2006"/>
    <n v="3527.79"/>
    <n v="0"/>
    <n v="1411.116"/>
    <x v="1"/>
  </r>
  <r>
    <n v="1"/>
    <x v="4"/>
    <x v="2"/>
    <n v="104761"/>
    <s v="G9"/>
    <s v="MIKROSKOP POLAR. WINKER"/>
    <s v="01.97"/>
    <s v="KOM"/>
    <n v="1"/>
    <x v="2007"/>
    <n v="9590.8700000000008"/>
    <n v="0"/>
    <n v="3836.3480000000004"/>
    <x v="1"/>
  </r>
  <r>
    <n v="1"/>
    <x v="4"/>
    <x v="2"/>
    <n v="104762"/>
    <s v="G9"/>
    <s v="STEREOMIKROSKOP MEOPTA"/>
    <s v="01.97"/>
    <s v="KOM"/>
    <n v="1"/>
    <x v="2005"/>
    <n v="1079.3699999999999"/>
    <n v="0"/>
    <n v="431.74799999999999"/>
    <x v="1"/>
  </r>
  <r>
    <n v="1"/>
    <x v="4"/>
    <x v="2"/>
    <n v="104763"/>
    <s v="G9"/>
    <s v="STEREOMIKROSKOP CARLEIS"/>
    <s v="01.97"/>
    <s v="KOM"/>
    <n v="1"/>
    <x v="2008"/>
    <n v="9005.5400000000009"/>
    <n v="0"/>
    <n v="3602.2160000000003"/>
    <x v="1"/>
  </r>
  <r>
    <n v="1"/>
    <x v="4"/>
    <x v="2"/>
    <n v="104765"/>
    <s v="G9"/>
    <s v="STEREOMIKROSKOPREICHERT"/>
    <s v="01.97"/>
    <s v="KOM"/>
    <n v="1"/>
    <x v="2006"/>
    <n v="3527.79"/>
    <n v="0"/>
    <n v="1411.116"/>
    <x v="1"/>
  </r>
  <r>
    <n v="1"/>
    <x v="4"/>
    <x v="2"/>
    <n v="104766"/>
    <s v="G9"/>
    <s v="STEREOMIKROSKOP PZO-131"/>
    <s v="01.97"/>
    <s v="KOM"/>
    <n v="1"/>
    <x v="2004"/>
    <n v="5557.46"/>
    <n v="0"/>
    <n v="2222.9839999999999"/>
    <x v="1"/>
  </r>
  <r>
    <n v="1"/>
    <x v="4"/>
    <x v="2"/>
    <n v="104767"/>
    <s v="G9"/>
    <s v="STEROMIKROSKOP CARLZEIS"/>
    <s v="01.97"/>
    <s v="KOM"/>
    <n v="1"/>
    <x v="2009"/>
    <n v="18760.830000000002"/>
    <n v="0"/>
    <n v="7504.3320000000012"/>
    <x v="1"/>
  </r>
  <r>
    <n v="1"/>
    <x v="4"/>
    <x v="2"/>
    <n v="105002"/>
    <s v="G1"/>
    <s v="MIKROSKOP OPTON 4757027"/>
    <s v="01.97"/>
    <s v="KOM"/>
    <n v="1"/>
    <x v="2010"/>
    <n v="38197.120000000003"/>
    <n v="0"/>
    <n v="15278.848000000002"/>
    <x v="1"/>
  </r>
  <r>
    <n v="1"/>
    <x v="4"/>
    <x v="2"/>
    <n v="105036"/>
    <s v="G1"/>
    <s v="PROJEKC. PLATNO 200x200"/>
    <n v="11.08"/>
    <s v="KOM"/>
    <n v="1"/>
    <x v="2011"/>
    <n v="1609.18"/>
    <n v="0"/>
    <n v="643.67200000000003"/>
    <x v="1"/>
  </r>
  <r>
    <n v="1"/>
    <x v="4"/>
    <x v="2"/>
    <n v="105047"/>
    <s v="G1"/>
    <s v="DIFRAKTOMETAR PHILIPS"/>
    <s v="01.97"/>
    <s v="KOM"/>
    <n v="1"/>
    <x v="2012"/>
    <n v="147812.22"/>
    <n v="0"/>
    <n v="59124.888000000006"/>
    <x v="1"/>
  </r>
  <r>
    <n v="1"/>
    <x v="4"/>
    <x v="2"/>
    <n v="105048"/>
    <s v="G1"/>
    <s v="KAMERA DEBYE-SCHERER"/>
    <s v="01.97"/>
    <s v="KOM"/>
    <n v="1"/>
    <x v="2013"/>
    <n v="6132.81"/>
    <n v="0"/>
    <n v="2453.1240000000003"/>
    <x v="1"/>
  </r>
  <r>
    <n v="1"/>
    <x v="4"/>
    <x v="2"/>
    <n v="105050"/>
    <s v="G1"/>
    <s v="PROJEKC. PLATNO 160x160"/>
    <s v="02.05"/>
    <s v="KOM"/>
    <n v="1"/>
    <x v="2014"/>
    <n v="982.34"/>
    <n v="0"/>
    <n v="392.93600000000004"/>
    <x v="1"/>
  </r>
  <r>
    <n v="1"/>
    <x v="4"/>
    <x v="2"/>
    <n v="105053"/>
    <s v="G1"/>
    <s v="PT LONČIĆ"/>
    <s v="07.99"/>
    <s v="KOM"/>
    <n v="1"/>
    <x v="2015"/>
    <n v="4296.54"/>
    <n v="0"/>
    <n v="1718.616"/>
    <x v="1"/>
  </r>
  <r>
    <n v="1"/>
    <x v="4"/>
    <x v="2"/>
    <n v="105054"/>
    <s v="G1"/>
    <s v="PT LONČIĆ"/>
    <s v="07.99"/>
    <s v="KOM"/>
    <n v="1"/>
    <x v="2015"/>
    <n v="4296.54"/>
    <n v="0"/>
    <n v="1718.616"/>
    <x v="1"/>
  </r>
  <r>
    <n v="1"/>
    <x v="4"/>
    <x v="2"/>
    <n v="105055"/>
    <s v="G1"/>
    <s v="PT ZDJELICA VELIKA"/>
    <s v="01.97"/>
    <s v="KOM"/>
    <n v="1"/>
    <x v="2016"/>
    <n v="17710.52"/>
    <n v="0"/>
    <n v="7084.2080000000005"/>
    <x v="1"/>
  </r>
  <r>
    <n v="1"/>
    <x v="4"/>
    <x v="2"/>
    <n v="105056"/>
    <s v="G1"/>
    <s v="PT ZDJELICA SREDNJA"/>
    <s v="01.97"/>
    <s v="KOM"/>
    <n v="1"/>
    <x v="2017"/>
    <n v="12058.22"/>
    <n v="0"/>
    <n v="4823.2879999999996"/>
    <x v="1"/>
  </r>
  <r>
    <n v="1"/>
    <x v="4"/>
    <x v="2"/>
    <n v="105057"/>
    <s v="G1"/>
    <s v="PT ZDJELICA MALA"/>
    <s v="01.97"/>
    <s v="KOM"/>
    <n v="1"/>
    <x v="2018"/>
    <n v="5840.69"/>
    <n v="0"/>
    <n v="2336.2759999999998"/>
    <x v="1"/>
  </r>
  <r>
    <n v="1"/>
    <x v="4"/>
    <x v="2"/>
    <n v="105058"/>
    <s v="G1"/>
    <s v="PT LONČIĆ S POKLOP."/>
    <s v="01.97"/>
    <s v="KOM"/>
    <n v="1"/>
    <x v="2019"/>
    <n v="446.06"/>
    <n v="0"/>
    <n v="178.42400000000001"/>
    <x v="1"/>
  </r>
  <r>
    <n v="1"/>
    <x v="4"/>
    <x v="2"/>
    <n v="105059"/>
    <s v="G1"/>
    <s v="PT LONČIĆ S POKLOP."/>
    <s v="01.97"/>
    <s v="KOM"/>
    <n v="1"/>
    <x v="2019"/>
    <n v="446.06"/>
    <n v="0"/>
    <n v="178.42400000000001"/>
    <x v="1"/>
  </r>
  <r>
    <n v="1"/>
    <x v="4"/>
    <x v="2"/>
    <n v="105060"/>
    <s v="G1"/>
    <s v="PT LONČIĆ S POKLOP."/>
    <s v="01.97"/>
    <s v="KOM"/>
    <n v="1"/>
    <x v="2020"/>
    <n v="446.07"/>
    <n v="0"/>
    <n v="178.428"/>
    <x v="1"/>
  </r>
  <r>
    <n v="1"/>
    <x v="4"/>
    <x v="2"/>
    <n v="105061"/>
    <s v="G1"/>
    <s v="PT LONČIĆ S POKLOP."/>
    <s v="01.97"/>
    <s v="KOM"/>
    <n v="1"/>
    <x v="2020"/>
    <n v="446.07"/>
    <n v="0"/>
    <n v="178.428"/>
    <x v="1"/>
  </r>
  <r>
    <n v="1"/>
    <x v="4"/>
    <x v="2"/>
    <n v="105062"/>
    <s v="G1"/>
    <s v="PT LONČIĆ S POKLOP."/>
    <s v="01.97"/>
    <s v="KOM"/>
    <n v="1"/>
    <x v="2020"/>
    <n v="446.07"/>
    <n v="0"/>
    <n v="178.428"/>
    <x v="1"/>
  </r>
  <r>
    <n v="1"/>
    <x v="4"/>
    <x v="2"/>
    <n v="105063"/>
    <s v="G1"/>
    <s v="PT LONČIĆ S POKLOP."/>
    <s v="01.97"/>
    <s v="KOM"/>
    <n v="1"/>
    <x v="2020"/>
    <n v="446.07"/>
    <n v="0"/>
    <n v="178.428"/>
    <x v="1"/>
  </r>
  <r>
    <n v="1"/>
    <x v="4"/>
    <x v="2"/>
    <n v="105064"/>
    <s v="G1"/>
    <s v="STEREOMIKROSKOPSKALUPA"/>
    <s v="01.97"/>
    <s v="KOM"/>
    <n v="1"/>
    <x v="2021"/>
    <n v="7851.92"/>
    <n v="0"/>
    <n v="3140.768"/>
    <x v="1"/>
  </r>
  <r>
    <n v="1"/>
    <x v="4"/>
    <x v="2"/>
    <n v="105078"/>
    <s v="G1"/>
    <s v="SITA -KOMPLET OD 3KOM."/>
    <s v="05.99"/>
    <s v="KOM"/>
    <n v="1"/>
    <x v="2022"/>
    <n v="3672.23"/>
    <n v="0"/>
    <n v="1468.8920000000001"/>
    <x v="1"/>
  </r>
  <r>
    <n v="1"/>
    <x v="4"/>
    <x v="2"/>
    <n v="105080"/>
    <s v="G1"/>
    <s v="AUTOKLAV"/>
    <s v="01.97"/>
    <s v="KOM"/>
    <n v="1"/>
    <x v="2023"/>
    <n v="6152.36"/>
    <n v="0"/>
    <n v="2460.944"/>
    <x v="1"/>
  </r>
  <r>
    <n v="1"/>
    <x v="4"/>
    <x v="2"/>
    <n v="105081"/>
    <s v="G1"/>
    <s v="CENTRIFUGA TEHNIKA"/>
    <s v="01.97"/>
    <s v="KOM"/>
    <n v="1"/>
    <x v="2024"/>
    <n v="2374.59"/>
    <n v="0"/>
    <n v="949.83600000000013"/>
    <x v="1"/>
  </r>
  <r>
    <n v="1"/>
    <x v="4"/>
    <x v="2"/>
    <n v="105088"/>
    <s v="G1"/>
    <s v="MLIN LABORATORIJSKI"/>
    <s v="01.97"/>
    <s v="KOM"/>
    <n v="1"/>
    <x v="2025"/>
    <n v="17930.669999999998"/>
    <n v="0"/>
    <n v="7172.268"/>
    <x v="1"/>
  </r>
  <r>
    <n v="1"/>
    <x v="4"/>
    <x v="2"/>
    <n v="105098"/>
    <s v="G1"/>
    <s v="MIKRO.+DODAT.DJEL.BLEITZ"/>
    <s v="01.97"/>
    <s v="KOM"/>
    <n v="1"/>
    <x v="2026"/>
    <n v="44106.720000000001"/>
    <n v="0"/>
    <n v="17642.688000000002"/>
    <x v="1"/>
  </r>
  <r>
    <n v="1"/>
    <x v="4"/>
    <x v="2"/>
    <n v="105145"/>
    <s v="G1"/>
    <s v="KAZETA OPTON 67380"/>
    <s v="01.97"/>
    <s v="KOM"/>
    <n v="1"/>
    <x v="2027"/>
    <n v="2342.0100000000002"/>
    <n v="0"/>
    <n v="936.80400000000009"/>
    <x v="1"/>
  </r>
  <r>
    <n v="1"/>
    <x v="4"/>
    <x v="2"/>
    <n v="105184"/>
    <s v="G1"/>
    <s v="GRAFOSKOP PRIJENOSNI"/>
    <s v="01.01"/>
    <s v="KOM"/>
    <n v="1"/>
    <x v="2028"/>
    <n v="4209"/>
    <n v="0"/>
    <n v="1683.6000000000001"/>
    <x v="1"/>
  </r>
  <r>
    <n v="1"/>
    <x v="4"/>
    <x v="2"/>
    <n v="105185"/>
    <s v="G1"/>
    <s v="GRAFOSKOP PRIJENOSNI F44"/>
    <n v="11.99"/>
    <s v="KOM"/>
    <n v="1"/>
    <x v="2029"/>
    <n v="3904"/>
    <n v="0"/>
    <n v="1561.6000000000001"/>
    <x v="1"/>
  </r>
  <r>
    <n v="1"/>
    <x v="4"/>
    <x v="2"/>
    <n v="105186"/>
    <s v="G1"/>
    <s v="DIJAPROJ. PRADOVIT LEITZ"/>
    <s v="01.97"/>
    <s v="KOM"/>
    <n v="1"/>
    <x v="2030"/>
    <n v="1895.46"/>
    <n v="0"/>
    <n v="758.18400000000008"/>
    <x v="1"/>
  </r>
  <r>
    <n v="1"/>
    <x v="4"/>
    <x v="2"/>
    <n v="105191"/>
    <s v="G1"/>
    <s v="PROJEKC.PLATNO 155x155"/>
    <n v="11.99"/>
    <s v="KOM"/>
    <n v="1"/>
    <x v="1486"/>
    <n v="854"/>
    <n v="0"/>
    <n v="341.6"/>
    <x v="1"/>
  </r>
  <r>
    <n v="1"/>
    <x v="4"/>
    <x v="2"/>
    <n v="105194"/>
    <s v="G1"/>
    <s v="MIKROSKOP. ROW 41989"/>
    <s v="01.97"/>
    <s v="KOM"/>
    <n v="1"/>
    <x v="1833"/>
    <n v="18614.580000000002"/>
    <n v="0"/>
    <n v="7445.8320000000012"/>
    <x v="1"/>
  </r>
  <r>
    <n v="1"/>
    <x v="4"/>
    <x v="2"/>
    <n v="105195"/>
    <s v="G1"/>
    <s v="MIKROSKOP U STOLU ZA MIK."/>
    <s v="01.97"/>
    <s v="KOM"/>
    <n v="1"/>
    <x v="2031"/>
    <n v="989.18"/>
    <n v="0"/>
    <n v="395.67200000000003"/>
    <x v="1"/>
  </r>
  <r>
    <n v="1"/>
    <x v="4"/>
    <x v="2"/>
    <n v="105196"/>
    <s v="G1"/>
    <s v="MIKROSKOP LEITZ 732423"/>
    <s v="01.97"/>
    <s v="KOM"/>
    <n v="1"/>
    <x v="1841"/>
    <n v="16614.29"/>
    <n v="0"/>
    <n v="6645.7160000000003"/>
    <x v="1"/>
  </r>
  <r>
    <n v="1"/>
    <x v="4"/>
    <x v="2"/>
    <n v="105207"/>
    <s v="G1"/>
    <s v="MIKROSKOP OPTON 67380"/>
    <s v="01.97"/>
    <s v="KOM"/>
    <n v="1"/>
    <x v="2032"/>
    <n v="1833.07"/>
    <n v="0"/>
    <n v="733.22800000000007"/>
    <x v="1"/>
  </r>
  <r>
    <n v="1"/>
    <x v="4"/>
    <x v="2"/>
    <n v="105230"/>
    <s v="G1"/>
    <s v="SEPARATOR MAGNETIC"/>
    <s v="01.97"/>
    <s v="KOM"/>
    <n v="1"/>
    <x v="2033"/>
    <n v="19953.68"/>
    <n v="0"/>
    <n v="7981.4720000000007"/>
    <x v="1"/>
  </r>
  <r>
    <n v="1"/>
    <x v="4"/>
    <x v="2"/>
    <n v="105235"/>
    <s v="G1"/>
    <s v="PEĆ ZA ŽARENJE HEAREOUS"/>
    <s v="01.97"/>
    <s v="KOM"/>
    <n v="1"/>
    <x v="2034"/>
    <n v="6116.58"/>
    <n v="0"/>
    <n v="2446.6320000000001"/>
    <x v="1"/>
  </r>
  <r>
    <n v="1"/>
    <x v="4"/>
    <x v="2"/>
    <n v="105264"/>
    <s v="G1"/>
    <s v="SUŠIONOK INSTRUMENATA"/>
    <s v="01.97"/>
    <s v="KOM"/>
    <n v="1"/>
    <x v="2035"/>
    <n v="2063.77"/>
    <n v="0"/>
    <n v="825.50800000000004"/>
    <x v="1"/>
  </r>
  <r>
    <n v="1"/>
    <x v="4"/>
    <x v="2"/>
    <n v="105307"/>
    <s v="G1"/>
    <s v="ANALITIČKA VAGA AB204-S/A"/>
    <s v="06.01"/>
    <s v="KOM"/>
    <n v="1"/>
    <x v="2036"/>
    <n v="23322.13"/>
    <n v="0"/>
    <n v="9328.8520000000008"/>
    <x v="1"/>
  </r>
  <r>
    <n v="1"/>
    <x v="4"/>
    <x v="2"/>
    <n v="105369"/>
    <s v="G1"/>
    <s v="MIKROSKOP REICHERT 197815"/>
    <s v="01.97"/>
    <s v="KOM"/>
    <n v="1"/>
    <x v="2037"/>
    <n v="2569.8000000000002"/>
    <n v="0"/>
    <n v="1027.92"/>
    <x v="1"/>
  </r>
  <r>
    <n v="1"/>
    <x v="4"/>
    <x v="2"/>
    <n v="105411"/>
    <s v="G1"/>
    <s v="MIKROSKOP LEITZ ORTHOPLAN"/>
    <s v="01.97"/>
    <s v="KOM"/>
    <n v="1"/>
    <x v="2038"/>
    <n v="88439.3"/>
    <n v="0"/>
    <n v="35375.72"/>
    <x v="1"/>
  </r>
  <r>
    <n v="1"/>
    <x v="4"/>
    <x v="2"/>
    <n v="105415"/>
    <s v="G1"/>
    <s v="OPREMA ZA MIKROSKOP LEITZ"/>
    <s v="01.97"/>
    <s v="KOM"/>
    <n v="1"/>
    <x v="2039"/>
    <n v="8586.57"/>
    <n v="0"/>
    <n v="3434.6280000000002"/>
    <x v="1"/>
  </r>
  <r>
    <n v="1"/>
    <x v="4"/>
    <x v="2"/>
    <n v="105429"/>
    <s v="G1"/>
    <s v="MIKROS.BINOKULARNI LEICA"/>
    <s v="01.08"/>
    <s v="KOM"/>
    <n v="1"/>
    <x v="2040"/>
    <n v="31733.24"/>
    <n v="0"/>
    <n v="12693.296000000002"/>
    <x v="1"/>
  </r>
  <r>
    <n v="1"/>
    <x v="4"/>
    <x v="2"/>
    <n v="105430"/>
    <s v="G1"/>
    <s v="MIKROS.BINOKULARNI LEICA"/>
    <s v="01.08"/>
    <s v="KOM"/>
    <n v="1"/>
    <x v="2040"/>
    <n v="31733.24"/>
    <n v="0"/>
    <n v="12693.296000000002"/>
    <x v="1"/>
  </r>
  <r>
    <n v="1"/>
    <x v="4"/>
    <x v="2"/>
    <n v="105433"/>
    <s v="G1"/>
    <s v="MIKROSKOP LEICA DM LSP"/>
    <s v="01.02"/>
    <s v="KOM"/>
    <n v="1"/>
    <x v="2041"/>
    <n v="115900"/>
    <n v="0"/>
    <n v="46360"/>
    <x v="1"/>
  </r>
  <r>
    <n v="1"/>
    <x v="4"/>
    <x v="2"/>
    <n v="105434"/>
    <s v="G1"/>
    <s v="MIKROS.BINOKULARNI LEICA"/>
    <s v="01.08"/>
    <s v="KOM"/>
    <n v="1"/>
    <x v="2040"/>
    <n v="31733.24"/>
    <n v="0"/>
    <n v="12693.296000000002"/>
    <x v="1"/>
  </r>
  <r>
    <n v="1"/>
    <x v="4"/>
    <x v="2"/>
    <n v="105501"/>
    <s v="G1"/>
    <s v="MIKROS.BINOKULARNI LEICA"/>
    <s v="01.08"/>
    <s v="KOM"/>
    <n v="1"/>
    <x v="2040"/>
    <n v="31733.24"/>
    <n v="0"/>
    <n v="12693.296000000002"/>
    <x v="1"/>
  </r>
  <r>
    <n v="1"/>
    <x v="4"/>
    <x v="2"/>
    <n v="105503"/>
    <s v="G1"/>
    <s v="MIKROSKOP LEITZ 553456"/>
    <s v="01.97"/>
    <s v="KOM"/>
    <n v="1"/>
    <x v="2042"/>
    <n v="52256.32"/>
    <n v="0"/>
    <n v="20902.528000000002"/>
    <x v="1"/>
  </r>
  <r>
    <n v="1"/>
    <x v="4"/>
    <x v="2"/>
    <n v="105631"/>
    <s v="G1"/>
    <s v="PILA DIJAMANTNA"/>
    <s v="01.97"/>
    <s v="KOM"/>
    <n v="1"/>
    <x v="1962"/>
    <n v="9249.26"/>
    <n v="0"/>
    <n v="3699.7040000000002"/>
    <x v="1"/>
  </r>
  <r>
    <n v="1"/>
    <x v="4"/>
    <x v="2"/>
    <n v="105655"/>
    <s v="G1"/>
    <s v="STOL SA BRUS. PLOČ. POL."/>
    <s v="01.97"/>
    <s v="KOM"/>
    <n v="1"/>
    <x v="2043"/>
    <n v="2163.81"/>
    <n v="0"/>
    <n v="865.524"/>
    <x v="1"/>
  </r>
  <r>
    <n v="1"/>
    <x v="4"/>
    <x v="2"/>
    <n v="105658"/>
    <s v="G1"/>
    <s v="STOL SA BRUS. PLOČ. POL."/>
    <s v="01.97"/>
    <s v="KOM"/>
    <n v="1"/>
    <x v="1986"/>
    <n v="2168.31"/>
    <n v="0"/>
    <n v="867.32400000000007"/>
    <x v="1"/>
  </r>
  <r>
    <n v="1"/>
    <x v="4"/>
    <x v="2"/>
    <n v="105686"/>
    <s v="R1"/>
    <s v="DRŽAČ NOSAČA PRIZME GRZ-"/>
    <s v="01.97"/>
    <s v="KOM"/>
    <n v="1"/>
    <x v="2044"/>
    <n v="441.43"/>
    <n v="0"/>
    <n v="176.572"/>
    <x v="1"/>
  </r>
  <r>
    <n v="1"/>
    <x v="4"/>
    <x v="2"/>
    <n v="105687"/>
    <s v="R1"/>
    <s v="DRŽAČ NOSAČA PRIZME GRZ- 3"/>
    <s v="01.97"/>
    <s v="KOM"/>
    <n v="1"/>
    <x v="2045"/>
    <n v="441.42"/>
    <n v="0"/>
    <n v="176.56800000000001"/>
    <x v="1"/>
  </r>
  <r>
    <n v="1"/>
    <x v="4"/>
    <x v="2"/>
    <n v="105688"/>
    <s v="R1"/>
    <s v="DRŽAČ NOSAČA PRIZME GRZ- 3"/>
    <s v="01.97"/>
    <s v="KOM"/>
    <n v="1"/>
    <x v="2045"/>
    <n v="441.42"/>
    <n v="0"/>
    <n v="176.56800000000001"/>
    <x v="1"/>
  </r>
  <r>
    <n v="1"/>
    <x v="4"/>
    <x v="2"/>
    <n v="105689"/>
    <s v="R1"/>
    <s v="DRŽAČ NOSAČA PRIZME GRZ- 3"/>
    <s v="01.97"/>
    <s v="KOM"/>
    <n v="1"/>
    <x v="2044"/>
    <n v="441.43"/>
    <n v="0"/>
    <n v="176.572"/>
    <x v="1"/>
  </r>
  <r>
    <n v="1"/>
    <x v="4"/>
    <x v="2"/>
    <n v="105690"/>
    <s v="R1"/>
    <s v="NOSAČ PRIZME GPH-3Z"/>
    <s v="01.97"/>
    <s v="KOM"/>
    <n v="1"/>
    <x v="2046"/>
    <n v="1776.93"/>
    <n v="0"/>
    <n v="710.77200000000005"/>
    <x v="1"/>
  </r>
  <r>
    <n v="1"/>
    <x v="4"/>
    <x v="2"/>
    <n v="105691"/>
    <s v="R1"/>
    <s v="NOSAĆ PRIZME GPH-1Z"/>
    <s v="01.97"/>
    <s v="KOM"/>
    <n v="1"/>
    <x v="2047"/>
    <n v="468.55"/>
    <n v="0"/>
    <n v="187.42000000000002"/>
    <x v="1"/>
  </r>
  <r>
    <n v="1"/>
    <x v="4"/>
    <x v="2"/>
    <n v="105692"/>
    <s v="R1"/>
    <s v="NOSAĆ PRIZME GPH-1Z"/>
    <s v="01.97"/>
    <s v="KOM"/>
    <n v="1"/>
    <x v="2047"/>
    <n v="468.55"/>
    <n v="0"/>
    <n v="187.42000000000002"/>
    <x v="1"/>
  </r>
  <r>
    <n v="1"/>
    <x v="4"/>
    <x v="2"/>
    <n v="105693"/>
    <s v="R1"/>
    <s v="NOSAĆ PRIZME GPH-1Z"/>
    <s v="01.97"/>
    <s v="KOM"/>
    <n v="1"/>
    <x v="2047"/>
    <n v="468.55"/>
    <n v="0"/>
    <n v="187.42000000000002"/>
    <x v="1"/>
  </r>
  <r>
    <n v="1"/>
    <x v="4"/>
    <x v="2"/>
    <n v="105700"/>
    <s v="R1"/>
    <s v="TEODOLIT BUSOLNI STATIV"/>
    <s v="01.97"/>
    <s v="KOM"/>
    <n v="1"/>
    <x v="2048"/>
    <n v="56523.199999999997"/>
    <n v="0"/>
    <n v="22609.279999999999"/>
    <x v="1"/>
  </r>
  <r>
    <n v="1"/>
    <x v="4"/>
    <x v="2"/>
    <n v="105701"/>
    <s v="R1"/>
    <s v="DALJINAR DIOR 3002 KOMPL."/>
    <s v="01.97"/>
    <s v="KOM"/>
    <n v="1"/>
    <x v="2049"/>
    <n v="200377.42"/>
    <n v="0"/>
    <n v="80150.968000000008"/>
    <x v="1"/>
  </r>
  <r>
    <n v="1"/>
    <x v="4"/>
    <x v="2"/>
    <n v="105702"/>
    <s v="R1"/>
    <s v="VRPCA BMI 50m"/>
    <s v="01.97"/>
    <s v="KOM"/>
    <n v="1"/>
    <x v="689"/>
    <n v="1130.45"/>
    <n v="0"/>
    <n v="452.18000000000006"/>
    <x v="1"/>
  </r>
  <r>
    <n v="1"/>
    <x v="4"/>
    <x v="2"/>
    <n v="105703"/>
    <s v="R1"/>
    <s v="NIVELIR"/>
    <s v="01.97"/>
    <s v="KOM"/>
    <n v="1"/>
    <x v="795"/>
    <n v="2826.14"/>
    <n v="0"/>
    <n v="1130.4559999999999"/>
    <x v="1"/>
  </r>
  <r>
    <n v="1"/>
    <x v="4"/>
    <x v="2"/>
    <n v="105704"/>
    <s v="R1"/>
    <s v="NIVELIR &quot;ZEISS&quot;"/>
    <s v="01.97"/>
    <s v="KOM"/>
    <n v="1"/>
    <x v="795"/>
    <n v="2826.14"/>
    <n v="0"/>
    <n v="1130.4559999999999"/>
    <x v="1"/>
  </r>
  <r>
    <n v="1"/>
    <x v="4"/>
    <x v="2"/>
    <n v="105705"/>
    <s v="R1"/>
    <s v="NIVELIR N-020A &quot;ZEISS&quot;"/>
    <s v="01.97"/>
    <s v="KOM"/>
    <n v="1"/>
    <x v="2050"/>
    <n v="9143.77"/>
    <n v="0"/>
    <n v="3657.5080000000003"/>
    <x v="1"/>
  </r>
  <r>
    <n v="1"/>
    <x v="4"/>
    <x v="2"/>
    <n v="105706"/>
    <s v="R1"/>
    <s v="TEODOLIT WILD"/>
    <s v="01.97"/>
    <s v="KOM"/>
    <n v="1"/>
    <x v="1896"/>
    <n v="28261.74"/>
    <n v="0"/>
    <n v="11304.696000000002"/>
    <x v="1"/>
  </r>
  <r>
    <n v="1"/>
    <x v="4"/>
    <x v="2"/>
    <n v="105707"/>
    <s v="R1"/>
    <s v="TEODOLIT VISEĆI S PRIBOR."/>
    <s v="01.97"/>
    <s v="KOM"/>
    <n v="1"/>
    <x v="2051"/>
    <n v="22609.3"/>
    <n v="0"/>
    <n v="9043.7199999999993"/>
    <x v="1"/>
  </r>
  <r>
    <n v="1"/>
    <x v="4"/>
    <x v="2"/>
    <n v="105708"/>
    <s v="R1"/>
    <s v="TEODOLIT DAHLTA,STAT.,LET"/>
    <s v="01.97"/>
    <s v="KOM"/>
    <n v="1"/>
    <x v="2048"/>
    <n v="56523.199999999997"/>
    <n v="0"/>
    <n v="22609.279999999999"/>
    <x v="1"/>
  </r>
  <r>
    <n v="1"/>
    <x v="4"/>
    <x v="2"/>
    <n v="105709"/>
    <s v="R1"/>
    <s v="TEODOLIT REDHTA"/>
    <s v="01.97"/>
    <s v="KOM"/>
    <n v="1"/>
    <x v="2052"/>
    <n v="45218.6"/>
    <n v="0"/>
    <n v="18087.439999999999"/>
    <x v="1"/>
  </r>
  <r>
    <n v="1"/>
    <x v="4"/>
    <x v="2"/>
    <n v="105710"/>
    <s v="R1"/>
    <s v="TEODOLIT MOM"/>
    <s v="01.97"/>
    <s v="KOM"/>
    <n v="1"/>
    <x v="2053"/>
    <n v="50870.9"/>
    <n v="0"/>
    <n v="20348.36"/>
    <x v="1"/>
  </r>
  <r>
    <n v="1"/>
    <x v="4"/>
    <x v="2"/>
    <n v="105711"/>
    <s v="R1"/>
    <s v="THEO 020 ZEISS"/>
    <s v="01.97"/>
    <s v="KOM"/>
    <n v="1"/>
    <x v="1896"/>
    <n v="28261.74"/>
    <n v="0"/>
    <n v="11304.696000000002"/>
    <x v="1"/>
  </r>
  <r>
    <n v="1"/>
    <x v="4"/>
    <x v="2"/>
    <n v="105712"/>
    <s v="R1"/>
    <s v="THEO 030 ZEISS"/>
    <s v="01.97"/>
    <s v="KOM"/>
    <n v="1"/>
    <x v="2054"/>
    <n v="33914.019999999997"/>
    <n v="0"/>
    <n v="13565.608"/>
    <x v="1"/>
  </r>
  <r>
    <n v="1"/>
    <x v="4"/>
    <x v="2"/>
    <n v="105713"/>
    <s v="R1"/>
    <s v="THEO 010 ZEISS"/>
    <s v="01.97"/>
    <s v="KOM"/>
    <n v="1"/>
    <x v="1897"/>
    <n v="39566.18"/>
    <n v="0"/>
    <n v="15826.472000000002"/>
    <x v="1"/>
  </r>
  <r>
    <n v="1"/>
    <x v="4"/>
    <x v="2"/>
    <n v="105717"/>
    <s v="R1"/>
    <s v="PLANIMETAR DIGIT.PLANIX 5"/>
    <s v="04.08"/>
    <s v="KOM"/>
    <n v="1"/>
    <x v="2055"/>
    <n v="4026"/>
    <n v="0"/>
    <n v="1610.4"/>
    <x v="1"/>
  </r>
  <r>
    <n v="1"/>
    <x v="4"/>
    <x v="2"/>
    <n v="105718"/>
    <s v="R1"/>
    <s v="TRANSPORTER POLARNI"/>
    <s v="01.97"/>
    <s v="KOM"/>
    <n v="1"/>
    <x v="2056"/>
    <n v="2220.89"/>
    <n v="0"/>
    <n v="888.35599999999999"/>
    <x v="1"/>
  </r>
  <r>
    <n v="1"/>
    <x v="4"/>
    <x v="2"/>
    <n v="105719"/>
    <s v="R1"/>
    <s v="TRANSPORTER POLARNI"/>
    <s v="01.97"/>
    <s v="KOM"/>
    <n v="1"/>
    <x v="2056"/>
    <n v="2220.89"/>
    <n v="0"/>
    <n v="888.35599999999999"/>
    <x v="1"/>
  </r>
  <r>
    <n v="1"/>
    <x v="4"/>
    <x v="2"/>
    <n v="105720"/>
    <s v="R1"/>
    <s v="TRANSPORTER POLARNI"/>
    <s v="01.97"/>
    <s v="KOM"/>
    <n v="1"/>
    <x v="2057"/>
    <n v="2220.88"/>
    <n v="0"/>
    <n v="888.35200000000009"/>
    <x v="1"/>
  </r>
  <r>
    <n v="1"/>
    <x v="4"/>
    <x v="2"/>
    <n v="105721"/>
    <s v="R1"/>
    <s v="TRANSPORTER POLARNI"/>
    <s v="01.97"/>
    <s v="KOM"/>
    <n v="1"/>
    <x v="2057"/>
    <n v="2220.88"/>
    <n v="0"/>
    <n v="888.35200000000009"/>
    <x v="1"/>
  </r>
  <r>
    <n v="1"/>
    <x v="4"/>
    <x v="2"/>
    <n v="105722"/>
    <s v="R1"/>
    <s v="TRANSPORTER POLARNI"/>
    <s v="01.97"/>
    <s v="KOM"/>
    <n v="1"/>
    <x v="2057"/>
    <n v="2220.88"/>
    <n v="0"/>
    <n v="888.35200000000009"/>
    <x v="1"/>
  </r>
  <r>
    <n v="1"/>
    <x v="4"/>
    <x v="2"/>
    <n v="105723"/>
    <s v="R1"/>
    <s v="TRANSPORTER POLARNI"/>
    <s v="01.97"/>
    <s v="KOM"/>
    <n v="1"/>
    <x v="2057"/>
    <n v="2220.88"/>
    <n v="0"/>
    <n v="888.35200000000009"/>
    <x v="1"/>
  </r>
  <r>
    <n v="1"/>
    <x v="4"/>
    <x v="2"/>
    <n v="105724"/>
    <s v="R1"/>
    <s v="TRANSPORTER POLARNI"/>
    <s v="01.97"/>
    <s v="KOM"/>
    <n v="1"/>
    <x v="2056"/>
    <n v="2220.89"/>
    <n v="0"/>
    <n v="888.35599999999999"/>
    <x v="1"/>
  </r>
  <r>
    <n v="1"/>
    <x v="4"/>
    <x v="2"/>
    <n v="105725"/>
    <s v="R1"/>
    <s v="TRANSPORTER POLARNI"/>
    <s v="01.97"/>
    <s v="KOM"/>
    <n v="1"/>
    <x v="2056"/>
    <n v="2220.89"/>
    <n v="0"/>
    <n v="888.35599999999999"/>
    <x v="1"/>
  </r>
  <r>
    <n v="1"/>
    <x v="4"/>
    <x v="2"/>
    <n v="105726"/>
    <s v="R1"/>
    <s v="PLANIMETAR POLARNI REISS"/>
    <s v="01.97"/>
    <s v="KOM"/>
    <n v="1"/>
    <x v="2058"/>
    <n v="502.82"/>
    <n v="0"/>
    <n v="201.12800000000001"/>
    <x v="1"/>
  </r>
  <r>
    <n v="1"/>
    <x v="4"/>
    <x v="2"/>
    <n v="105727"/>
    <s v="R1"/>
    <s v="PLANIMETAR POLARNI REISS"/>
    <s v="01.97"/>
    <s v="KOM"/>
    <n v="1"/>
    <x v="2058"/>
    <n v="502.82"/>
    <n v="0"/>
    <n v="201.12800000000001"/>
    <x v="1"/>
  </r>
  <r>
    <n v="1"/>
    <x v="4"/>
    <x v="2"/>
    <n v="105728"/>
    <s v="R1"/>
    <s v="PLANIMETAR POLARNI REISS"/>
    <s v="01.97"/>
    <s v="KOM"/>
    <n v="1"/>
    <x v="2058"/>
    <n v="502.82"/>
    <n v="0"/>
    <n v="201.12800000000001"/>
    <x v="1"/>
  </r>
  <r>
    <n v="1"/>
    <x v="4"/>
    <x v="2"/>
    <n v="105729"/>
    <s v="R1"/>
    <s v="PLANIMETAR POLARNI REISS"/>
    <s v="01.97"/>
    <s v="KOM"/>
    <n v="1"/>
    <x v="2058"/>
    <n v="502.82"/>
    <n v="0"/>
    <n v="201.12800000000001"/>
    <x v="1"/>
  </r>
  <r>
    <n v="1"/>
    <x v="4"/>
    <x v="2"/>
    <n v="105730"/>
    <s v="R1"/>
    <s v="PLANIMETAR POLARNI REISS"/>
    <s v="01.97"/>
    <s v="KOM"/>
    <n v="1"/>
    <x v="2059"/>
    <n v="502.83"/>
    <n v="0"/>
    <n v="201.13200000000001"/>
    <x v="1"/>
  </r>
  <r>
    <n v="1"/>
    <x v="4"/>
    <x v="2"/>
    <n v="105731"/>
    <s v="R1"/>
    <s v="PLANIMETAR POLARNI REISS"/>
    <s v="01.97"/>
    <s v="KOM"/>
    <n v="1"/>
    <x v="2059"/>
    <n v="502.83"/>
    <n v="0"/>
    <n v="201.13200000000001"/>
    <x v="1"/>
  </r>
  <r>
    <n v="1"/>
    <x v="4"/>
    <x v="2"/>
    <n v="105732"/>
    <s v="R1"/>
    <s v="PLANIMETAR POLARNI REISS"/>
    <s v="01.97"/>
    <s v="KOM"/>
    <n v="1"/>
    <x v="2059"/>
    <n v="502.83"/>
    <n v="0"/>
    <n v="201.13200000000001"/>
    <x v="1"/>
  </r>
  <r>
    <n v="1"/>
    <x v="4"/>
    <x v="2"/>
    <n v="105733"/>
    <s v="R1"/>
    <s v="PLANIMETAR POLARNI REISS"/>
    <s v="01.97"/>
    <s v="KOM"/>
    <n v="1"/>
    <x v="2059"/>
    <n v="502.83"/>
    <n v="0"/>
    <n v="201.13200000000001"/>
    <x v="1"/>
  </r>
  <r>
    <n v="1"/>
    <x v="4"/>
    <x v="2"/>
    <n v="105734"/>
    <s v="R1"/>
    <s v="PLANIMETAR POLARNI REISS"/>
    <s v="01.97"/>
    <s v="KOM"/>
    <n v="1"/>
    <x v="2059"/>
    <n v="502.83"/>
    <n v="0"/>
    <n v="201.13200000000001"/>
    <x v="1"/>
  </r>
  <r>
    <n v="1"/>
    <x v="4"/>
    <x v="2"/>
    <n v="105735"/>
    <s v="R1"/>
    <s v="STEREOAUTOGRAF 1318"/>
    <s v="01.97"/>
    <s v="KOM"/>
    <n v="1"/>
    <x v="2060"/>
    <n v="226093.06"/>
    <n v="0"/>
    <n v="90437.224000000002"/>
    <x v="1"/>
  </r>
  <r>
    <n v="1"/>
    <x v="4"/>
    <x v="2"/>
    <n v="105736"/>
    <s v="R1"/>
    <s v="TEODOLIT HILDEBRANT"/>
    <s v="01.97"/>
    <s v="KOM"/>
    <n v="1"/>
    <x v="2061"/>
    <n v="11304.72"/>
    <n v="0"/>
    <n v="4521.8879999999999"/>
    <x v="1"/>
  </r>
  <r>
    <n v="1"/>
    <x v="4"/>
    <x v="2"/>
    <n v="105767"/>
    <s v="R1"/>
    <s v="ULTRATERMOSTAT"/>
    <s v="01.97"/>
    <s v="KOM"/>
    <n v="1"/>
    <x v="2062"/>
    <n v="6253.42"/>
    <n v="0"/>
    <n v="2501.3680000000004"/>
    <x v="1"/>
  </r>
  <r>
    <n v="1"/>
    <x v="4"/>
    <x v="2"/>
    <n v="105813"/>
    <s v="R1"/>
    <s v="ELEKTROMAG.INSTR. GEONICS"/>
    <n v="11.02"/>
    <s v="KOM"/>
    <n v="1"/>
    <x v="2063"/>
    <n v="116591.31"/>
    <n v="0"/>
    <n v="46636.524000000005"/>
    <x v="1"/>
  </r>
  <r>
    <n v="1"/>
    <x v="4"/>
    <x v="2"/>
    <n v="105815"/>
    <s v="R1"/>
    <s v="SARIS INS.ZA GEOELEKTRIČN"/>
    <n v="12"/>
    <s v="KOM"/>
    <n v="1"/>
    <x v="2064"/>
    <n v="223174.81"/>
    <n v="0"/>
    <n v="89269.923999999999"/>
    <x v="1"/>
  </r>
  <r>
    <n v="1"/>
    <x v="4"/>
    <x v="2"/>
    <n v="105816"/>
    <s v="R1"/>
    <s v="GEOFONI (13 KOM=JEDAN BR."/>
    <s v="04.98"/>
    <s v="KOM"/>
    <n v="1"/>
    <x v="2065"/>
    <n v="22673.759999999998"/>
    <n v="0"/>
    <n v="9069.503999999999"/>
    <x v="1"/>
  </r>
  <r>
    <n v="1"/>
    <x v="4"/>
    <x v="2"/>
    <n v="105817"/>
    <s v="R1"/>
    <s v="MULTIMETAR DIG. METEX"/>
    <s v="01.97"/>
    <s v="KOM"/>
    <n v="1"/>
    <x v="2066"/>
    <n v="1105"/>
    <n v="0"/>
    <n v="442"/>
    <x v="1"/>
  </r>
  <r>
    <n v="1"/>
    <x v="4"/>
    <x v="2"/>
    <n v="105818"/>
    <s v="R1"/>
    <s v="GEOFON L-10.B GARNITURA"/>
    <s v="01.97"/>
    <s v="KOM"/>
    <n v="1"/>
    <x v="2067"/>
    <n v="5421.94"/>
    <n v="0"/>
    <n v="2168.7759999999998"/>
    <x v="1"/>
  </r>
  <r>
    <n v="1"/>
    <x v="4"/>
    <x v="2"/>
    <n v="105819"/>
    <s v="R1"/>
    <s v="VAGA TORZIONA MAGNETSKA"/>
    <s v="01.97"/>
    <s v="KOM"/>
    <n v="1"/>
    <x v="2068"/>
    <n v="7352.41"/>
    <n v="0"/>
    <n v="2940.9639999999999"/>
    <x v="1"/>
  </r>
  <r>
    <n v="1"/>
    <x v="4"/>
    <x v="2"/>
    <n v="105820"/>
    <s v="R1"/>
    <s v="BIZON DŽEPNI 1510"/>
    <s v="01.97"/>
    <s v="KOM"/>
    <n v="1"/>
    <x v="2069"/>
    <n v="4269.09"/>
    <n v="0"/>
    <n v="1707.6360000000002"/>
    <x v="1"/>
  </r>
  <r>
    <n v="1"/>
    <x v="4"/>
    <x v="2"/>
    <n v="105821"/>
    <s v="R1"/>
    <s v="GRAVIMETAR SODIN"/>
    <s v="01.97"/>
    <s v="KOM"/>
    <n v="1"/>
    <x v="2070"/>
    <n v="58648.39"/>
    <n v="0"/>
    <n v="23459.356"/>
    <x v="1"/>
  </r>
  <r>
    <n v="1"/>
    <x v="4"/>
    <x v="2"/>
    <n v="105822"/>
    <s v="R1"/>
    <s v="SCINTILOMETAR SG"/>
    <s v="01.97"/>
    <s v="KOM"/>
    <n v="1"/>
    <x v="2071"/>
    <n v="6459.44"/>
    <n v="0"/>
    <n v="2583.7759999999998"/>
    <x v="1"/>
  </r>
  <r>
    <n v="1"/>
    <x v="4"/>
    <x v="2"/>
    <n v="105823"/>
    <s v="R1"/>
    <s v="BIZON 1570 C"/>
    <s v="01.97"/>
    <s v="KOM"/>
    <n v="1"/>
    <x v="2072"/>
    <n v="22870.22"/>
    <n v="0"/>
    <n v="9148.0880000000016"/>
    <x v="1"/>
  </r>
  <r>
    <n v="1"/>
    <x v="4"/>
    <x v="2"/>
    <n v="105824"/>
    <s v="R1"/>
    <s v="KAROTAŽNA APARATURA HAKUB"/>
    <s v="01.97"/>
    <s v="KOM"/>
    <n v="1"/>
    <x v="2073"/>
    <n v="40390.25"/>
    <n v="0"/>
    <n v="16156.1"/>
    <x v="1"/>
  </r>
  <r>
    <n v="1"/>
    <x v="4"/>
    <x v="2"/>
    <n v="105825"/>
    <s v="R1"/>
    <s v="MAGNETOMETAR PROTONSKI"/>
    <s v="01.97"/>
    <s v="KOM"/>
    <n v="1"/>
    <x v="2074"/>
    <n v="16681.68"/>
    <n v="0"/>
    <n v="6672.6720000000005"/>
    <x v="1"/>
  </r>
  <r>
    <n v="1"/>
    <x v="4"/>
    <x v="2"/>
    <n v="105826"/>
    <s v="R1"/>
    <s v="INSTRUMENT SCHUMBLERGER"/>
    <s v="01.97"/>
    <s v="KOM"/>
    <n v="1"/>
    <x v="2075"/>
    <n v="3282.75"/>
    <n v="0"/>
    <n v="1313.1000000000001"/>
    <x v="1"/>
  </r>
  <r>
    <n v="1"/>
    <x v="4"/>
    <x v="2"/>
    <n v="105827"/>
    <s v="R1"/>
    <s v="REFRAKCIJSKA APAR. ABEM"/>
    <s v="01.97"/>
    <s v="KOM"/>
    <n v="1"/>
    <x v="2076"/>
    <n v="110529.54"/>
    <n v="0"/>
    <n v="44211.815999999999"/>
    <x v="1"/>
  </r>
  <r>
    <n v="1"/>
    <x v="4"/>
    <x v="2"/>
    <n v="105829"/>
    <s v="R1"/>
    <s v="TEODOLIT ZEISS TH"/>
    <s v="01.97"/>
    <s v="KOM"/>
    <n v="1"/>
    <x v="1896"/>
    <n v="28261.74"/>
    <n v="0"/>
    <n v="11304.696000000002"/>
    <x v="1"/>
  </r>
  <r>
    <n v="1"/>
    <x v="4"/>
    <x v="2"/>
    <n v="105831"/>
    <s v="R1"/>
    <s v="PROJEKC.PLATNO 240x240"/>
    <s v="09.09"/>
    <s v="KOM"/>
    <n v="1"/>
    <x v="2077"/>
    <n v="1705.49"/>
    <n v="176.41"/>
    <n v="752.7600000000001"/>
    <x v="1"/>
  </r>
  <r>
    <n v="1"/>
    <x v="4"/>
    <x v="2"/>
    <n v="105863"/>
    <s v="R1"/>
    <s v="GRAFOSKOP F44*"/>
    <s v="02.03"/>
    <s v="KOM"/>
    <n v="1"/>
    <x v="2078"/>
    <n v="3697.21"/>
    <n v="0"/>
    <n v="1478.884"/>
    <x v="1"/>
  </r>
  <r>
    <n v="1"/>
    <x v="4"/>
    <x v="2"/>
    <n v="105864"/>
    <s v="R1"/>
    <s v="LETVA NIVELIR 4m"/>
    <s v="01.97"/>
    <s v="KOM"/>
    <n v="1"/>
    <x v="2079"/>
    <n v="418.27"/>
    <n v="0"/>
    <n v="167.30799999999999"/>
    <x v="1"/>
  </r>
  <r>
    <n v="1"/>
    <x v="4"/>
    <x v="2"/>
    <n v="105865"/>
    <s v="R1"/>
    <s v="LETVA NIVELIR 4m"/>
    <s v="01.97"/>
    <s v="KOM"/>
    <n v="1"/>
    <x v="2079"/>
    <n v="418.27"/>
    <n v="0"/>
    <n v="167.30799999999999"/>
    <x v="1"/>
  </r>
  <r>
    <n v="1"/>
    <x v="4"/>
    <x v="2"/>
    <n v="105866"/>
    <s v="R1"/>
    <s v="FOTOTEODOLIT"/>
    <s v="01.97"/>
    <s v="KOM"/>
    <n v="1"/>
    <x v="2080"/>
    <n v="84784.8"/>
    <n v="0"/>
    <n v="33913.920000000006"/>
    <x v="1"/>
  </r>
  <r>
    <n v="1"/>
    <x v="4"/>
    <x v="2"/>
    <n v="105867"/>
    <s v="R1"/>
    <s v="MIKROBAROMETAR ASKANIJA"/>
    <s v="01.97"/>
    <s v="KOM"/>
    <n v="1"/>
    <x v="2081"/>
    <n v="4578.3500000000004"/>
    <n v="0"/>
    <n v="1831.3400000000001"/>
    <x v="1"/>
  </r>
  <r>
    <n v="1"/>
    <x v="4"/>
    <x v="2"/>
    <n v="105868"/>
    <s v="R1"/>
    <s v="MIKROBAROMETAR ASKANIJA"/>
    <s v="01.97"/>
    <s v="KOM"/>
    <n v="1"/>
    <x v="2081"/>
    <n v="4578.3500000000004"/>
    <n v="0"/>
    <n v="1831.3400000000001"/>
    <x v="1"/>
  </r>
  <r>
    <n v="1"/>
    <x v="4"/>
    <x v="2"/>
    <n v="105869"/>
    <s v="R1"/>
    <s v="MIKROBAROMETAR ASKANIJA"/>
    <s v="01.97"/>
    <s v="KOM"/>
    <n v="1"/>
    <x v="2081"/>
    <n v="4578.3500000000004"/>
    <n v="0"/>
    <n v="1831.3400000000001"/>
    <x v="1"/>
  </r>
  <r>
    <n v="1"/>
    <x v="4"/>
    <x v="2"/>
    <n v="105870"/>
    <s v="R1"/>
    <s v="VAGA GEOMAGNETSKA GF-6"/>
    <s v="01.97"/>
    <s v="KOM"/>
    <n v="1"/>
    <x v="2082"/>
    <n v="5652.29"/>
    <n v="0"/>
    <n v="2260.9160000000002"/>
    <x v="1"/>
  </r>
  <r>
    <n v="1"/>
    <x v="4"/>
    <x v="2"/>
    <n v="105871"/>
    <s v="R1"/>
    <s v="VAGA GEOMAGNETSKA GF-7"/>
    <s v="01.97"/>
    <s v="KOM"/>
    <n v="1"/>
    <x v="2082"/>
    <n v="5652.29"/>
    <n v="0"/>
    <n v="2260.9160000000002"/>
    <x v="1"/>
  </r>
  <r>
    <n v="1"/>
    <x v="4"/>
    <x v="2"/>
    <n v="106144"/>
    <s v="R5"/>
    <s v="Au POKLOPAC 10,1g"/>
    <s v="01.97"/>
    <s v="KOM"/>
    <n v="1"/>
    <x v="689"/>
    <n v="1130.45"/>
    <n v="0"/>
    <n v="452.18000000000006"/>
    <x v="1"/>
  </r>
  <r>
    <n v="1"/>
    <x v="4"/>
    <x v="2"/>
    <n v="106145"/>
    <s v="R5"/>
    <s v="Au POKLOPAC 12,4g"/>
    <s v="01.97"/>
    <s v="KOM"/>
    <n v="1"/>
    <x v="509"/>
    <n v="1130.46"/>
    <n v="0"/>
    <n v="452.18400000000003"/>
    <x v="1"/>
  </r>
  <r>
    <n v="1"/>
    <x v="4"/>
    <x v="2"/>
    <n v="106146"/>
    <s v="R5"/>
    <s v="Pt-ZDJELICA br.1 22,7g"/>
    <s v="01.97"/>
    <s v="KOM"/>
    <n v="1"/>
    <x v="2083"/>
    <n v="1737.83"/>
    <n v="0"/>
    <n v="695.13200000000006"/>
    <x v="1"/>
  </r>
  <r>
    <n v="1"/>
    <x v="4"/>
    <x v="2"/>
    <n v="106147"/>
    <s v="R5"/>
    <s v="Ag LONČIĆ S POKLOPCEM"/>
    <s v="01.97"/>
    <s v="KOM"/>
    <n v="1"/>
    <x v="861"/>
    <n v="169.55"/>
    <n v="0"/>
    <n v="67.820000000000007"/>
    <x v="1"/>
  </r>
  <r>
    <n v="1"/>
    <x v="4"/>
    <x v="2"/>
    <n v="106148"/>
    <s v="R5"/>
    <s v="Ag LONČIĆ S POKLOPCEM"/>
    <s v="01.97"/>
    <s v="KOM"/>
    <n v="1"/>
    <x v="861"/>
    <n v="169.55"/>
    <n v="0"/>
    <n v="67.820000000000007"/>
    <x v="1"/>
  </r>
  <r>
    <n v="1"/>
    <x v="4"/>
    <x v="2"/>
    <n v="106149"/>
    <s v="R5"/>
    <s v="Ag LONČIĆ S POKLOPCEM"/>
    <s v="01.97"/>
    <s v="KOM"/>
    <n v="1"/>
    <x v="861"/>
    <n v="169.55"/>
    <n v="0"/>
    <n v="67.820000000000007"/>
    <x v="1"/>
  </r>
  <r>
    <n v="1"/>
    <x v="4"/>
    <x v="2"/>
    <n v="106150"/>
    <s v="R5"/>
    <s v="Ag ZDJELICA 0 9cm"/>
    <s v="01.97"/>
    <s v="KOM"/>
    <n v="1"/>
    <x v="2084"/>
    <n v="197.84"/>
    <n v="0"/>
    <n v="79.13600000000001"/>
    <x v="1"/>
  </r>
  <r>
    <n v="1"/>
    <x v="4"/>
    <x v="2"/>
    <n v="106151"/>
    <s v="R5"/>
    <s v="Ag ZDJELICA 0 6cm"/>
    <s v="01.97"/>
    <s v="KOM"/>
    <n v="1"/>
    <x v="2084"/>
    <n v="197.84"/>
    <n v="0"/>
    <n v="79.13600000000001"/>
    <x v="1"/>
  </r>
  <r>
    <n v="1"/>
    <x v="4"/>
    <x v="2"/>
    <n v="106152"/>
    <s v="R5"/>
    <s v="Pt-ZDJELICA br.2 21,9g"/>
    <s v="01.97"/>
    <s v="KOM"/>
    <n v="1"/>
    <x v="689"/>
    <n v="1130.45"/>
    <n v="0"/>
    <n v="452.18000000000006"/>
    <x v="1"/>
  </r>
  <r>
    <n v="1"/>
    <x v="4"/>
    <x v="2"/>
    <n v="106153"/>
    <s v="R5"/>
    <s v="Ag LONČIĆ S POKLOPCEM"/>
    <s v="01.97"/>
    <s v="KOM"/>
    <n v="1"/>
    <x v="861"/>
    <n v="169.55"/>
    <n v="0"/>
    <n v="67.820000000000007"/>
    <x v="1"/>
  </r>
  <r>
    <n v="1"/>
    <x v="4"/>
    <x v="2"/>
    <n v="106154"/>
    <s v="R5"/>
    <s v="Pt-LONČIĆ V 15,0g"/>
    <s v="01.97"/>
    <s v="KOM"/>
    <n v="1"/>
    <x v="2085"/>
    <n v="734.79"/>
    <n v="0"/>
    <n v="293.916"/>
    <x v="1"/>
  </r>
  <r>
    <n v="1"/>
    <x v="4"/>
    <x v="2"/>
    <n v="106155"/>
    <s v="R5"/>
    <s v="Pt-LONČIĆ I-17,0g"/>
    <s v="01.97"/>
    <s v="KOM"/>
    <n v="1"/>
    <x v="2086"/>
    <n v="1554.69"/>
    <n v="0"/>
    <n v="621.87600000000009"/>
    <x v="1"/>
  </r>
  <r>
    <n v="1"/>
    <x v="4"/>
    <x v="2"/>
    <n v="106156"/>
    <s v="R5"/>
    <s v="Pt-POKLOPAC V 2,7g"/>
    <s v="01.97"/>
    <s v="KOM"/>
    <n v="1"/>
    <x v="2087"/>
    <n v="1210.49"/>
    <n v="0"/>
    <n v="484.19600000000003"/>
    <x v="1"/>
  </r>
  <r>
    <n v="1"/>
    <x v="4"/>
    <x v="2"/>
    <n v="106157"/>
    <s v="R5"/>
    <s v="Ag LONČIĆ S POKLOPCEM"/>
    <s v="01.97"/>
    <s v="KOM"/>
    <n v="1"/>
    <x v="861"/>
    <n v="169.55"/>
    <n v="0"/>
    <n v="67.820000000000007"/>
    <x v="1"/>
  </r>
  <r>
    <n v="1"/>
    <x v="4"/>
    <x v="2"/>
    <n v="106158"/>
    <s v="R5"/>
    <s v="Ag PRSTEN"/>
    <s v="01.97"/>
    <s v="KOM"/>
    <n v="1"/>
    <x v="2088"/>
    <n v="23.79"/>
    <n v="0"/>
    <n v="9.516"/>
    <x v="1"/>
  </r>
  <r>
    <n v="1"/>
    <x v="4"/>
    <x v="2"/>
    <n v="106159"/>
    <s v="R5"/>
    <s v="Ag PRSTEN"/>
    <s v="01.97"/>
    <s v="KOM"/>
    <n v="1"/>
    <x v="2088"/>
    <n v="23.79"/>
    <n v="0"/>
    <n v="9.516"/>
    <x v="1"/>
  </r>
  <r>
    <n v="1"/>
    <x v="4"/>
    <x v="2"/>
    <n v="106160"/>
    <s v="R5"/>
    <s v="Ag PRSTEN"/>
    <s v="01.97"/>
    <s v="KOM"/>
    <n v="1"/>
    <x v="2088"/>
    <n v="23.79"/>
    <n v="0"/>
    <n v="9.516"/>
    <x v="1"/>
  </r>
  <r>
    <n v="1"/>
    <x v="4"/>
    <x v="2"/>
    <n v="106161"/>
    <s v="R5"/>
    <s v="Ag PRSTEN"/>
    <s v="01.97"/>
    <s v="KOM"/>
    <n v="1"/>
    <x v="2088"/>
    <n v="23.79"/>
    <n v="0"/>
    <n v="9.516"/>
    <x v="1"/>
  </r>
  <r>
    <n v="1"/>
    <x v="4"/>
    <x v="2"/>
    <n v="106162"/>
    <s v="R5"/>
    <s v="Ag PRSTEN"/>
    <s v="01.97"/>
    <s v="KOM"/>
    <n v="1"/>
    <x v="2088"/>
    <n v="23.79"/>
    <n v="0"/>
    <n v="9.516"/>
    <x v="1"/>
  </r>
  <r>
    <n v="1"/>
    <x v="4"/>
    <x v="2"/>
    <n v="106163"/>
    <s v="R5"/>
    <s v="Ag PRSTEN"/>
    <s v="01.97"/>
    <s v="KOM"/>
    <n v="1"/>
    <x v="2088"/>
    <n v="23.79"/>
    <n v="0"/>
    <n v="9.516"/>
    <x v="1"/>
  </r>
  <r>
    <n v="1"/>
    <x v="4"/>
    <x v="2"/>
    <n v="106164"/>
    <s v="R5"/>
    <s v="Ag PRSTEN"/>
    <s v="01.97"/>
    <s v="KOM"/>
    <n v="1"/>
    <x v="2088"/>
    <n v="23.79"/>
    <n v="0"/>
    <n v="9.516"/>
    <x v="1"/>
  </r>
  <r>
    <n v="1"/>
    <x v="4"/>
    <x v="2"/>
    <n v="106165"/>
    <s v="R5"/>
    <s v="Ag PRSTEN"/>
    <s v="01.97"/>
    <s v="KOM"/>
    <n v="1"/>
    <x v="2089"/>
    <n v="23.78"/>
    <n v="0"/>
    <n v="9.5120000000000005"/>
    <x v="1"/>
  </r>
  <r>
    <n v="1"/>
    <x v="4"/>
    <x v="2"/>
    <n v="106166"/>
    <s v="R5"/>
    <s v="Ag PRSTEN"/>
    <s v="01.97"/>
    <s v="KOM"/>
    <n v="1"/>
    <x v="2089"/>
    <n v="23.78"/>
    <n v="0"/>
    <n v="9.5120000000000005"/>
    <x v="1"/>
  </r>
  <r>
    <n v="1"/>
    <x v="4"/>
    <x v="2"/>
    <n v="106167"/>
    <s v="R5"/>
    <s v="Ag PRSTEN"/>
    <s v="01.97"/>
    <s v="KOM"/>
    <n v="1"/>
    <x v="2089"/>
    <n v="23.78"/>
    <n v="0"/>
    <n v="9.5120000000000005"/>
    <x v="1"/>
  </r>
  <r>
    <n v="1"/>
    <x v="4"/>
    <x v="2"/>
    <n v="106168"/>
    <s v="R5"/>
    <s v="Ag PRSTEN"/>
    <s v="01.97"/>
    <s v="KOM"/>
    <n v="1"/>
    <x v="2089"/>
    <n v="23.78"/>
    <n v="0"/>
    <n v="9.5120000000000005"/>
    <x v="1"/>
  </r>
  <r>
    <n v="1"/>
    <x v="4"/>
    <x v="2"/>
    <n v="106169"/>
    <s v="R5"/>
    <s v="Ag PRSTEN"/>
    <s v="01.97"/>
    <s v="KOM"/>
    <n v="1"/>
    <x v="2089"/>
    <n v="23.78"/>
    <n v="0"/>
    <n v="9.5120000000000005"/>
    <x v="1"/>
  </r>
  <r>
    <n v="1"/>
    <x v="4"/>
    <x v="2"/>
    <n v="106170"/>
    <s v="R5"/>
    <s v="Ag PRSTEN"/>
    <s v="01.97"/>
    <s v="KOM"/>
    <n v="1"/>
    <x v="2089"/>
    <n v="23.78"/>
    <n v="0"/>
    <n v="9.5120000000000005"/>
    <x v="1"/>
  </r>
  <r>
    <n v="1"/>
    <x v="4"/>
    <x v="2"/>
    <n v="106171"/>
    <s v="R5"/>
    <s v="Pt-POKLOPAC II 4,0g"/>
    <s v="01.97"/>
    <s v="KOM"/>
    <n v="1"/>
    <x v="2087"/>
    <n v="1210.49"/>
    <n v="0"/>
    <n v="484.19600000000003"/>
    <x v="1"/>
  </r>
  <r>
    <n v="1"/>
    <x v="4"/>
    <x v="2"/>
    <n v="106172"/>
    <s v="R5"/>
    <s v="Pt-ŽICA I OTP.Pt 21,8g"/>
    <s v="01.97"/>
    <s v="KOM"/>
    <n v="1"/>
    <x v="2090"/>
    <n v="734.78"/>
    <n v="0"/>
    <n v="293.91199999999998"/>
    <x v="1"/>
  </r>
  <r>
    <n v="1"/>
    <x v="4"/>
    <x v="2"/>
    <n v="106173"/>
    <s v="R5"/>
    <s v="Pt+Au LONČIĆ 12,5g"/>
    <s v="01.97"/>
    <s v="KOM"/>
    <n v="1"/>
    <x v="410"/>
    <n v="565.22"/>
    <n v="0"/>
    <n v="226.08800000000002"/>
    <x v="1"/>
  </r>
  <r>
    <n v="1"/>
    <x v="4"/>
    <x v="2"/>
    <n v="106174"/>
    <s v="R5"/>
    <s v="Pt-LONČIĆ II-18,0g"/>
    <s v="01.97"/>
    <s v="KOM"/>
    <n v="1"/>
    <x v="2091"/>
    <n v="1429.77"/>
    <n v="0"/>
    <n v="571.90800000000002"/>
    <x v="1"/>
  </r>
  <r>
    <n v="1"/>
    <x v="4"/>
    <x v="2"/>
    <n v="106175"/>
    <s v="R5"/>
    <s v="Pt-LONČIĆ IV-16,4g"/>
    <s v="01.97"/>
    <s v="KOM"/>
    <n v="1"/>
    <x v="2085"/>
    <n v="734.79"/>
    <n v="0"/>
    <n v="293.916"/>
    <x v="1"/>
  </r>
  <r>
    <n v="1"/>
    <x v="4"/>
    <x v="2"/>
    <n v="106176"/>
    <s v="R5"/>
    <s v="Ag LONČIĆ S POKLOPCEM"/>
    <s v="01.97"/>
    <s v="KOM"/>
    <n v="1"/>
    <x v="861"/>
    <n v="169.55"/>
    <n v="0"/>
    <n v="67.820000000000007"/>
    <x v="1"/>
  </r>
  <r>
    <n v="1"/>
    <x v="4"/>
    <x v="2"/>
    <n v="106177"/>
    <s v="R5"/>
    <s v="Pt-POKLOPAC I 4,4g"/>
    <s v="01.97"/>
    <s v="KOM"/>
    <n v="1"/>
    <x v="2092"/>
    <n v="1210.5"/>
    <n v="0"/>
    <n v="484.20000000000005"/>
    <x v="1"/>
  </r>
  <r>
    <n v="1"/>
    <x v="4"/>
    <x v="2"/>
    <n v="106210"/>
    <s v="R5"/>
    <s v="VISKOZIMETAR PO ENGLERU"/>
    <s v="01.97"/>
    <s v="KOM"/>
    <n v="1"/>
    <x v="2093"/>
    <n v="1593.37"/>
    <n v="0"/>
    <n v="637.34799999999996"/>
    <x v="1"/>
  </r>
  <r>
    <n v="1"/>
    <x v="4"/>
    <x v="2"/>
    <n v="106239"/>
    <s v="R5"/>
    <s v="PEĆ LAB.&quot;INSTRUMENTARIA&quot;"/>
    <s v="01.97"/>
    <s v="KOM"/>
    <n v="1"/>
    <x v="2094"/>
    <n v="2415.77"/>
    <n v="0"/>
    <n v="966.30799999999999"/>
    <x v="1"/>
  </r>
  <r>
    <n v="1"/>
    <x v="4"/>
    <x v="2"/>
    <n v="106240"/>
    <s v="R5"/>
    <s v="SUŠIONIK EL.ČETVRTASTI"/>
    <s v="01.97"/>
    <s v="KOM"/>
    <n v="1"/>
    <x v="2095"/>
    <n v="1490.63"/>
    <n v="0"/>
    <n v="596.25200000000007"/>
    <x v="1"/>
  </r>
  <r>
    <n v="1"/>
    <x v="4"/>
    <x v="2"/>
    <n v="106306"/>
    <s v="R5"/>
    <s v="FOTOMETAR PLAMENI 60 LON."/>
    <s v="01.97"/>
    <s v="KOM"/>
    <n v="1"/>
    <x v="2096"/>
    <n v="18298.34"/>
    <n v="0"/>
    <n v="7319.3360000000002"/>
    <x v="1"/>
  </r>
  <r>
    <n v="1"/>
    <x v="4"/>
    <x v="2"/>
    <n v="106308"/>
    <s v="R5"/>
    <s v="POTENCIOSTAT LAB.75"/>
    <s v="01.97"/>
    <s v="KOM"/>
    <n v="1"/>
    <x v="2097"/>
    <n v="10156.51"/>
    <n v="0"/>
    <n v="4062.6040000000003"/>
    <x v="1"/>
  </r>
  <r>
    <n v="1"/>
    <x v="4"/>
    <x v="2"/>
    <n v="106354"/>
    <s v="R5"/>
    <s v="PEĆ LAB.&quot;ELTRA&quot;ČETVRTASTA"/>
    <s v="01.97"/>
    <s v="KOM"/>
    <n v="1"/>
    <x v="2098"/>
    <n v="7011.36"/>
    <n v="0"/>
    <n v="2804.5439999999999"/>
    <x v="1"/>
  </r>
  <r>
    <n v="1"/>
    <x v="4"/>
    <x v="2"/>
    <n v="106381"/>
    <s v="R5"/>
    <s v="VAGA ANALIT.&quot;SARTARIUS&quot;"/>
    <s v="01.97"/>
    <s v="KOM"/>
    <n v="1"/>
    <x v="2099"/>
    <n v="9199.49"/>
    <n v="0"/>
    <n v="3679.7960000000003"/>
    <x v="1"/>
  </r>
  <r>
    <n v="1"/>
    <x v="4"/>
    <x v="2"/>
    <n v="106382"/>
    <s v="R5"/>
    <s v="VAGA ANALIT.&quot;METTER&quot;"/>
    <s v="01.97"/>
    <s v="KOM"/>
    <n v="1"/>
    <x v="2100"/>
    <n v="13933.58"/>
    <n v="0"/>
    <n v="5573.4320000000007"/>
    <x v="1"/>
  </r>
  <r>
    <n v="1"/>
    <x v="5"/>
    <x v="2"/>
    <s v="G-1/0810"/>
    <s v="G1"/>
    <s v="INSTRUMENT CENTRIFUGA"/>
    <s v="06.97"/>
    <s v="KOM"/>
    <n v="1"/>
    <x v="2101"/>
    <n v="1874.6"/>
    <n v="0"/>
    <n v="749.84"/>
    <x v="1"/>
  </r>
  <r>
    <n v="1"/>
    <x v="5"/>
    <x v="2"/>
    <s v="G-1/0967"/>
    <s v="G1"/>
    <s v="MJEŠALICA MAGNETNA BASIC"/>
    <s v="08.06"/>
    <s v="KOM"/>
    <n v="1"/>
    <x v="2102"/>
    <n v="3353.05"/>
    <n v="0"/>
    <n v="1341.2200000000003"/>
    <x v="1"/>
  </r>
  <r>
    <n v="1"/>
    <x v="5"/>
    <x v="2"/>
    <s v="G-1/0969"/>
    <s v="G1"/>
    <s v="MJEŠALICA MAGNETNA BASIC"/>
    <s v="08.06"/>
    <s v="KOM"/>
    <n v="1"/>
    <x v="2103"/>
    <n v="3353.04"/>
    <n v="0"/>
    <n v="1341.2160000000001"/>
    <x v="1"/>
  </r>
  <r>
    <n v="1"/>
    <x v="5"/>
    <x v="2"/>
    <s v="G-9/1495"/>
    <s v="G9"/>
    <s v="MIKROSKOP AM 2011"/>
    <s v="08.14"/>
    <s v="KOM"/>
    <n v="1"/>
    <x v="2104"/>
    <n v="714.37"/>
    <n v="816.41"/>
    <n v="816.41"/>
    <x v="0"/>
  </r>
  <r>
    <n v="1"/>
    <x v="5"/>
    <x v="2"/>
    <s v="R-2/1061"/>
    <s v="R2"/>
    <s v="KONCENTRACIJSKI STOL ZA"/>
    <s v="02.98"/>
    <s v="KOM"/>
    <n v="1"/>
    <x v="2105"/>
    <n v="11074.66"/>
    <n v="0"/>
    <n v="4429.8640000000005"/>
    <x v="1"/>
  </r>
  <r>
    <n v="1"/>
    <x v="5"/>
    <x v="2"/>
    <s v="R-2/1082"/>
    <s v="R2"/>
    <s v="SEIZMOGRAF DIGITAL.2D20"/>
    <s v="05.98"/>
    <s v="KOM"/>
    <n v="1"/>
    <x v="2106"/>
    <n v="18834.89"/>
    <n v="0"/>
    <n v="7533.9560000000001"/>
    <x v="1"/>
  </r>
  <r>
    <n v="1"/>
    <x v="5"/>
    <x v="2"/>
    <s v="R-2/1090"/>
    <s v="R2"/>
    <s v="SEIZMOGRAF DIGITAL.2D20"/>
    <s v="05.98"/>
    <s v="KOM"/>
    <n v="1"/>
    <x v="2107"/>
    <n v="18834.900000000001"/>
    <n v="0"/>
    <n v="7533.9600000000009"/>
    <x v="1"/>
  </r>
  <r>
    <n v="1"/>
    <x v="5"/>
    <x v="2"/>
    <s v="R-2/1202"/>
    <s v="R2"/>
    <s v="DETEKTOR MULTIWARN PRIJEN"/>
    <n v="12.01"/>
    <s v="KOM"/>
    <n v="1"/>
    <x v="2108"/>
    <n v="47734.94"/>
    <n v="0"/>
    <n v="19093.976000000002"/>
    <x v="1"/>
  </r>
  <r>
    <n v="1"/>
    <x v="5"/>
    <x v="2"/>
    <s v="R-2/1220"/>
    <s v="R2"/>
    <s v="DEFORMETAR"/>
    <s v="03.02"/>
    <s v="KOM"/>
    <n v="1"/>
    <x v="2109"/>
    <n v="8720.48"/>
    <n v="0"/>
    <n v="3488.192"/>
    <x v="1"/>
  </r>
  <r>
    <n v="1"/>
    <x v="5"/>
    <x v="2"/>
    <s v="R-2/1261"/>
    <s v="R2"/>
    <s v="UREĐAJ za izvl.uzoraka"/>
    <s v="04.03"/>
    <s v="KOM"/>
    <n v="1"/>
    <x v="2110"/>
    <n v="7494.67"/>
    <n v="0"/>
    <n v="2997.8680000000004"/>
    <x v="1"/>
  </r>
  <r>
    <n v="1"/>
    <x v="5"/>
    <x v="2"/>
    <s v="R-2/1762"/>
    <s v="R2"/>
    <s v="MJEŠALICA LAB.RZR 2041"/>
    <n v="12.14"/>
    <s v="KOM"/>
    <n v="1"/>
    <x v="2111"/>
    <n v="5387.54"/>
    <n v="8081.31"/>
    <n v="8081.31"/>
    <x v="0"/>
  </r>
  <r>
    <n v="1"/>
    <x v="5"/>
    <x v="2"/>
    <s v="R-6/0182"/>
    <s v="G9"/>
    <s v="MIKROSKOP Premier 5megapi"/>
    <n v="12.14"/>
    <s v="KOM"/>
    <n v="1"/>
    <x v="2112"/>
    <n v="2655.24"/>
    <n v="3982.88"/>
    <n v="3982.88"/>
    <x v="0"/>
  </r>
  <r>
    <n v="1"/>
    <x v="5"/>
    <x v="2"/>
    <n v="101299"/>
    <s v="R3"/>
    <s v="BROOKFIELD DIG.VISKOZIMET"/>
    <s v="01.99"/>
    <s v="KOM"/>
    <n v="1"/>
    <x v="2113"/>
    <n v="56214.95"/>
    <n v="0"/>
    <n v="22485.98"/>
    <x v="1"/>
  </r>
  <r>
    <n v="1"/>
    <x v="5"/>
    <x v="2"/>
    <n v="101300"/>
    <s v="R3"/>
    <s v="INST.ZA MJER.PROPUSTNOST"/>
    <n v="10.98"/>
    <s v="KOM"/>
    <n v="1"/>
    <x v="2114"/>
    <n v="39822.879999999997"/>
    <n v="0"/>
    <n v="15929.152"/>
    <x v="1"/>
  </r>
  <r>
    <n v="1"/>
    <x v="5"/>
    <x v="2"/>
    <n v="101301"/>
    <s v="R3"/>
    <s v="INST.ZA ISPIT.MAZIVOSTI"/>
    <n v="10.98"/>
    <s v="KOM"/>
    <n v="1"/>
    <x v="2115"/>
    <n v="38881.040000000001"/>
    <n v="0"/>
    <n v="15552.416000000001"/>
    <x v="1"/>
  </r>
  <r>
    <n v="1"/>
    <x v="5"/>
    <x v="2"/>
    <n v="101304"/>
    <s v="R3"/>
    <s v="INSTRUMENT RETORTA"/>
    <s v="01.97"/>
    <s v="KOM"/>
    <n v="1"/>
    <x v="1856"/>
    <n v="1200"/>
    <n v="0"/>
    <n v="480"/>
    <x v="1"/>
  </r>
  <r>
    <n v="1"/>
    <x v="5"/>
    <x v="2"/>
    <n v="101305"/>
    <s v="R3"/>
    <s v="VAGA KOMPAKTNA EK-1200G"/>
    <n v="11.01"/>
    <s v="KOM"/>
    <n v="1"/>
    <x v="1697"/>
    <n v="5978"/>
    <n v="0"/>
    <n v="2391.2000000000003"/>
    <x v="1"/>
  </r>
  <r>
    <n v="1"/>
    <x v="5"/>
    <x v="2"/>
    <n v="101319"/>
    <s v="R3"/>
    <s v="MJEŠALICA LAB.+ČAŠE ZA MJ"/>
    <s v="03.04"/>
    <s v="KOM"/>
    <n v="1"/>
    <x v="2116"/>
    <n v="15704.35"/>
    <n v="0"/>
    <n v="6281.7400000000007"/>
    <x v="1"/>
  </r>
  <r>
    <n v="1"/>
    <x v="5"/>
    <x v="2"/>
    <n v="101364"/>
    <s v="R3"/>
    <s v="UREĐ.ZA KONDICIONIRANJE"/>
    <s v="09.08"/>
    <s v="KOM"/>
    <n v="1"/>
    <x v="2117"/>
    <n v="42097.22"/>
    <n v="0"/>
    <n v="16838.888000000003"/>
    <x v="1"/>
  </r>
  <r>
    <n v="1"/>
    <x v="5"/>
    <x v="2"/>
    <n v="101604"/>
    <s v="R3"/>
    <s v="MJEŠALICA ZA ISPLAKU I"/>
    <n v="10.98"/>
    <s v="KOM"/>
    <n v="1"/>
    <x v="2118"/>
    <n v="1795.13"/>
    <n v="0"/>
    <n v="718.05200000000013"/>
    <x v="1"/>
  </r>
  <r>
    <n v="1"/>
    <x v="5"/>
    <x v="2"/>
    <n v="101606"/>
    <s v="R3"/>
    <s v="MJEŠALICA ZA ISPLAKU/PROC"/>
    <s v="01.97"/>
    <s v="KOM"/>
    <n v="1"/>
    <x v="2119"/>
    <n v="850"/>
    <n v="0"/>
    <n v="340"/>
    <x v="1"/>
  </r>
  <r>
    <n v="1"/>
    <x v="5"/>
    <x v="2"/>
    <n v="101607"/>
    <s v="R3"/>
    <s v="MJEŠALICA ZA ISPLAKU/PROC"/>
    <s v="01.97"/>
    <s v="KOM"/>
    <n v="1"/>
    <x v="2119"/>
    <n v="850"/>
    <n v="0"/>
    <n v="340"/>
    <x v="1"/>
  </r>
  <r>
    <n v="1"/>
    <x v="5"/>
    <x v="2"/>
    <n v="101608"/>
    <s v="R3"/>
    <s v="MIKSER/PROC."/>
    <s v="01.97"/>
    <s v="KOM"/>
    <n v="1"/>
    <x v="133"/>
    <n v="600"/>
    <n v="0"/>
    <n v="240"/>
    <x v="1"/>
  </r>
  <r>
    <n v="1"/>
    <x v="5"/>
    <x v="2"/>
    <n v="101610"/>
    <s v="R3"/>
    <s v="UREĐAJ ZA HLADNU FILTRAC."/>
    <s v="01.97"/>
    <s v="KOM"/>
    <n v="1"/>
    <x v="260"/>
    <n v="1500"/>
    <n v="0"/>
    <n v="600"/>
    <x v="1"/>
  </r>
  <r>
    <n v="1"/>
    <x v="5"/>
    <x v="2"/>
    <n v="101611"/>
    <s v="R3"/>
    <s v="BAROID ROLER/PROC."/>
    <s v="01.97"/>
    <s v="KOM"/>
    <n v="1"/>
    <x v="1442"/>
    <n v="3500"/>
    <n v="0"/>
    <n v="1400"/>
    <x v="1"/>
  </r>
  <r>
    <n v="1"/>
    <x v="5"/>
    <x v="2"/>
    <n v="101823"/>
    <s v="R3"/>
    <s v="UREĐ.ZA ISPIT.UZORAKA"/>
    <s v="05.06"/>
    <s v="KOM"/>
    <n v="1"/>
    <x v="2120"/>
    <n v="80440.7"/>
    <n v="0"/>
    <n v="32176.28"/>
    <x v="1"/>
  </r>
  <r>
    <n v="1"/>
    <x v="5"/>
    <x v="2"/>
    <n v="102051"/>
    <s v="R2"/>
    <s v="UNIVER. LAB. UREĐAJ ELUE"/>
    <s v="03.98"/>
    <s v="KOM"/>
    <n v="1"/>
    <x v="2121"/>
    <n v="15442"/>
    <n v="0"/>
    <n v="6176.8"/>
    <x v="1"/>
  </r>
  <r>
    <n v="1"/>
    <x v="5"/>
    <x v="2"/>
    <n v="102115"/>
    <s v="R2"/>
    <s v="UREĐ.ZA ISPIT.ELEKTR.SVOJ"/>
    <s v="03.03"/>
    <s v="KOM"/>
    <n v="1"/>
    <x v="2122"/>
    <n v="2573.96"/>
    <n v="0"/>
    <n v="1029.5840000000001"/>
    <x v="1"/>
  </r>
  <r>
    <n v="1"/>
    <x v="5"/>
    <x v="2"/>
    <n v="102251"/>
    <s v="R2"/>
    <s v="UREĐAJ ZA MJERENJE BRZINE"/>
    <s v="05.98"/>
    <s v="KOM"/>
    <n v="1"/>
    <x v="2123"/>
    <n v="55891.61"/>
    <n v="0"/>
    <n v="22356.644"/>
    <x v="1"/>
  </r>
  <r>
    <n v="1"/>
    <x v="5"/>
    <x v="2"/>
    <n v="102253"/>
    <s v="R2"/>
    <s v="UREĐ.ZA ODREĐIVANJE VREM."/>
    <n v="10.99"/>
    <s v="KOM"/>
    <n v="1"/>
    <x v="1049"/>
    <n v="2196"/>
    <n v="0"/>
    <n v="878.40000000000009"/>
    <x v="1"/>
  </r>
  <r>
    <n v="1"/>
    <x v="5"/>
    <x v="2"/>
    <n v="102254"/>
    <s v="R2"/>
    <s v="UREĐ.ZA ISPIT.HERMETIČNOS"/>
    <s v="06.01"/>
    <s v="KOM"/>
    <n v="1"/>
    <x v="2124"/>
    <n v="2434.65"/>
    <n v="0"/>
    <n v="973.86000000000013"/>
    <x v="1"/>
  </r>
  <r>
    <n v="1"/>
    <x v="5"/>
    <x v="2"/>
    <n v="102255"/>
    <s v="R2"/>
    <s v="TRESKALICA- LAB.INSTRUMENT"/>
    <s v="03.01"/>
    <s v="KOM"/>
    <n v="1"/>
    <x v="2125"/>
    <n v="18710.830000000002"/>
    <n v="0"/>
    <n v="7484.3320000000012"/>
    <x v="1"/>
  </r>
  <r>
    <n v="1"/>
    <x v="5"/>
    <x v="2"/>
    <n v="102278"/>
    <s v="R2"/>
    <s v="MIKROFON ZA VISOKI PRITIS"/>
    <s v="02.07"/>
    <s v="KOM"/>
    <n v="1"/>
    <x v="2126"/>
    <n v="19999.95"/>
    <n v="0"/>
    <n v="7999.9800000000005"/>
    <x v="1"/>
  </r>
  <r>
    <n v="1"/>
    <x v="5"/>
    <x v="2"/>
    <n v="102306"/>
    <s v="R2"/>
    <s v="POJAČALO C 80-60-300"/>
    <n v="11.07"/>
    <s v="KOM"/>
    <n v="1"/>
    <x v="2127"/>
    <n v="26981.35"/>
    <n v="0"/>
    <n v="10792.54"/>
    <x v="1"/>
  </r>
  <r>
    <n v="1"/>
    <x v="5"/>
    <x v="2"/>
    <n v="102308"/>
    <s v="R2"/>
    <s v="POJAČALO NABOJA CI-50-01"/>
    <n v="11.07"/>
    <s v="KOM"/>
    <n v="1"/>
    <x v="2128"/>
    <n v="3827.13"/>
    <n v="0"/>
    <n v="1530.8520000000001"/>
    <x v="1"/>
  </r>
  <r>
    <n v="1"/>
    <x v="5"/>
    <x v="2"/>
    <n v="102321"/>
    <s v="R2"/>
    <s v="POJAČALO NABOJA CI-50-001"/>
    <n v="11.07"/>
    <s v="KOM"/>
    <n v="1"/>
    <x v="2128"/>
    <n v="3827.13"/>
    <n v="0"/>
    <n v="1530.8520000000001"/>
    <x v="1"/>
  </r>
  <r>
    <n v="1"/>
    <x v="5"/>
    <x v="2"/>
    <n v="102366"/>
    <s v="R2"/>
    <s v="ANALIZATOR DIMNIH PLINOVA"/>
    <s v="01.00"/>
    <s v="KOM"/>
    <n v="1"/>
    <x v="2129"/>
    <n v="53352.18"/>
    <n v="0"/>
    <n v="21340.872000000003"/>
    <x v="1"/>
  </r>
  <r>
    <n v="1"/>
    <x v="5"/>
    <x v="2"/>
    <n v="102601"/>
    <s v="R2"/>
    <s v="KOMPRESOR TURBO AI"/>
    <s v="01.03"/>
    <s v="KOM"/>
    <n v="1"/>
    <x v="2130"/>
    <n v="1557.57"/>
    <n v="0"/>
    <n v="623.02800000000002"/>
    <x v="1"/>
  </r>
  <r>
    <n v="1"/>
    <x v="5"/>
    <x v="2"/>
    <n v="102717"/>
    <s v="R2"/>
    <s v="UREĐ. ZA JEDNOOSNI POSMIK"/>
    <n v="12.07"/>
    <s v="KOM"/>
    <n v="1"/>
    <x v="2131"/>
    <n v="111008.73"/>
    <n v="0"/>
    <n v="44403.491999999998"/>
    <x v="1"/>
  </r>
  <r>
    <n v="1"/>
    <x v="5"/>
    <x v="2"/>
    <n v="102737"/>
    <s v="R2"/>
    <s v="SUŠIONIK STERILIZ.TERMOST"/>
    <s v="01.97"/>
    <s v="KOM"/>
    <n v="1"/>
    <x v="2132"/>
    <n v="2780"/>
    <n v="0"/>
    <n v="1112"/>
    <x v="1"/>
  </r>
  <r>
    <n v="1"/>
    <x v="5"/>
    <x v="2"/>
    <n v="102757"/>
    <s v="R2"/>
    <s v="MJERNI PRSTENOVI"/>
    <s v="01.00"/>
    <s v="KOM"/>
    <n v="1"/>
    <x v="2133"/>
    <n v="3287.82"/>
    <n v="0"/>
    <n v="1315.1280000000002"/>
    <x v="1"/>
  </r>
  <r>
    <n v="1"/>
    <x v="5"/>
    <x v="2"/>
    <n v="102767"/>
    <s v="R2"/>
    <s v="HOEKOVA ĆELIJA ELE"/>
    <s v="04.03"/>
    <s v="KOM"/>
    <n v="1"/>
    <x v="2134"/>
    <n v="13720.55"/>
    <n v="0"/>
    <n v="5488.22"/>
    <x v="1"/>
  </r>
  <r>
    <n v="1"/>
    <x v="5"/>
    <x v="2"/>
    <n v="102768"/>
    <s v="R2"/>
    <s v="UREĐ.za ispit.čvrstoće na"/>
    <s v="04.03"/>
    <s v="KOM"/>
    <n v="1"/>
    <x v="2135"/>
    <n v="24727.53"/>
    <n v="0"/>
    <n v="9891.0120000000006"/>
    <x v="1"/>
  </r>
  <r>
    <n v="1"/>
    <x v="5"/>
    <x v="2"/>
    <n v="102769"/>
    <s v="R2"/>
    <s v="PREŠA ELE ADR 2000+kuglas"/>
    <s v="04.03"/>
    <s v="KOM"/>
    <n v="2"/>
    <x v="2136"/>
    <n v="82316.58"/>
    <n v="2149.33"/>
    <n v="33786.364000000001"/>
    <x v="1"/>
  </r>
  <r>
    <n v="1"/>
    <x v="5"/>
    <x v="2"/>
    <n v="102772"/>
    <s v="R2"/>
    <s v="NI Mjerni sustav+pretvor."/>
    <s v="04.03"/>
    <s v="KOM"/>
    <n v="1"/>
    <x v="2137"/>
    <n v="124377.27"/>
    <n v="0"/>
    <n v="49750.908000000003"/>
    <x v="1"/>
  </r>
  <r>
    <n v="1"/>
    <x v="5"/>
    <x v="2"/>
    <n v="102855"/>
    <s v="R2"/>
    <s v="EKSIKATOR 250MM,tubus"/>
    <n v="11.1"/>
    <s v="KOM"/>
    <n v="1"/>
    <x v="2138"/>
    <n v="1258.97"/>
    <n v="0"/>
    <n v="503.58800000000002"/>
    <x v="1"/>
  </r>
  <r>
    <n v="1"/>
    <x v="5"/>
    <x v="2"/>
    <n v="102884"/>
    <s v="R2"/>
    <s v="KOMPAKTOR AUTOM. PROCTOR"/>
    <s v="08.07"/>
    <s v="KOM"/>
    <n v="1"/>
    <x v="2139"/>
    <n v="70741.05"/>
    <n v="0"/>
    <n v="28296.420000000002"/>
    <x v="1"/>
  </r>
  <r>
    <n v="1"/>
    <x v="5"/>
    <x v="2"/>
    <n v="102894"/>
    <s v="R2"/>
    <s v="PREŠA FILTERSKA"/>
    <n v="11.13"/>
    <s v="KOM"/>
    <n v="1"/>
    <x v="1390"/>
    <n v="1387.5"/>
    <n v="862.5"/>
    <n v="900"/>
    <x v="1"/>
  </r>
  <r>
    <n v="1"/>
    <x v="5"/>
    <x v="2"/>
    <n v="103013"/>
    <s v="R2"/>
    <s v="ANALIZATOR PLINOVA"/>
    <s v="02.04"/>
    <s v="KOM"/>
    <n v="1"/>
    <x v="2140"/>
    <n v="58770.94"/>
    <n v="0"/>
    <n v="23508.376000000004"/>
    <x v="1"/>
  </r>
  <r>
    <n v="1"/>
    <x v="5"/>
    <x v="2"/>
    <n v="103166"/>
    <s v="R2"/>
    <s v="VAGA PRECIZNA HF-1200G"/>
    <n v="10"/>
    <s v="KOM"/>
    <n v="1"/>
    <x v="1187"/>
    <n v="12810"/>
    <n v="0"/>
    <n v="5124"/>
    <x v="1"/>
  </r>
  <r>
    <n v="1"/>
    <x v="5"/>
    <x v="2"/>
    <n v="103169"/>
    <s v="R2"/>
    <s v="SUŠIONIK LABOR. UE400,53l"/>
    <n v="11"/>
    <s v="KOM"/>
    <n v="1"/>
    <x v="2141"/>
    <n v="25496.5"/>
    <n v="0"/>
    <n v="10198.6"/>
    <x v="1"/>
  </r>
  <r>
    <n v="1"/>
    <x v="5"/>
    <x v="2"/>
    <n v="103173"/>
    <s v="R2"/>
    <s v="UREĐ.ZA ISPIT.OSJETLJIVO."/>
    <n v="10.99"/>
    <s v="KOM"/>
    <n v="1"/>
    <x v="2142"/>
    <n v="46991.519999999997"/>
    <n v="0"/>
    <n v="18796.608"/>
    <x v="1"/>
  </r>
  <r>
    <n v="1"/>
    <x v="5"/>
    <x v="2"/>
    <n v="103174"/>
    <s v="R2"/>
    <s v="UREĐ.ZA ODREĐ.TEMPERATURE"/>
    <n v="11.99"/>
    <s v="KOM"/>
    <n v="1"/>
    <x v="2143"/>
    <n v="27269"/>
    <n v="0"/>
    <n v="10907.6"/>
    <x v="1"/>
  </r>
  <r>
    <n v="1"/>
    <x v="5"/>
    <x v="2"/>
    <n v="103179"/>
    <s v="R2"/>
    <s v="MAŠINICA ZA INICIRANJE"/>
    <s v="08.07"/>
    <s v="KOM"/>
    <n v="1"/>
    <x v="2144"/>
    <n v="3511.39"/>
    <n v="0"/>
    <n v="1404.556"/>
    <x v="1"/>
  </r>
  <r>
    <n v="1"/>
    <x v="5"/>
    <x v="2"/>
    <n v="103186"/>
    <s v="R2"/>
    <s v="NAPAJANJE CK-2/50.050-300"/>
    <n v="11.07"/>
    <s v="KOM"/>
    <n v="1"/>
    <x v="2145"/>
    <n v="53733.53"/>
    <n v="0"/>
    <n v="21493.412"/>
    <x v="1"/>
  </r>
  <r>
    <n v="1"/>
    <x v="5"/>
    <x v="2"/>
    <n v="103196"/>
    <s v="R2"/>
    <s v="MIKROSKOP BIOLOŠKI"/>
    <s v="03.14"/>
    <s v="KOM"/>
    <n v="1"/>
    <x v="2146"/>
    <n v="2932.08"/>
    <n v="2742.92"/>
    <n v="2742.92"/>
    <x v="0"/>
  </r>
  <r>
    <n v="1"/>
    <x v="5"/>
    <x v="2"/>
    <n v="103214"/>
    <s v="R2"/>
    <s v="UREĐ. ZA ISPIT.DETONATORA"/>
    <n v="11"/>
    <s v="KOM"/>
    <n v="1"/>
    <x v="2147"/>
    <n v="1104.0999999999999"/>
    <n v="0"/>
    <n v="441.64"/>
    <x v="1"/>
  </r>
  <r>
    <n v="1"/>
    <x v="5"/>
    <x v="2"/>
    <n v="104172"/>
    <s v="G9"/>
    <s v="ECM-2 UNIVERZALNI ALAT"/>
    <s v="03.98"/>
    <s v="KOM"/>
    <n v="1"/>
    <x v="2148"/>
    <n v="10755.91"/>
    <n v="0"/>
    <n v="4302.3640000000005"/>
    <x v="1"/>
  </r>
  <r>
    <n v="1"/>
    <x v="5"/>
    <x v="2"/>
    <n v="104244"/>
    <s v="G9"/>
    <s v="MIKROSKOP AM 2011"/>
    <s v="08.14"/>
    <s v="KOM"/>
    <n v="1"/>
    <x v="2104"/>
    <n v="714.37"/>
    <n v="816.41"/>
    <n v="816.41"/>
    <x v="0"/>
  </r>
  <r>
    <n v="1"/>
    <x v="5"/>
    <x v="2"/>
    <n v="105046"/>
    <s v="G1"/>
    <s v="RENTGENSKA CIJEV PHILIPS"/>
    <s v="05.00"/>
    <s v="KOM"/>
    <n v="1"/>
    <x v="2149"/>
    <n v="32049.4"/>
    <n v="0"/>
    <n v="12819.760000000002"/>
    <x v="1"/>
  </r>
  <r>
    <n v="1"/>
    <x v="5"/>
    <x v="2"/>
    <n v="105052"/>
    <s v="G1"/>
    <s v="TARIONIK S TUČKOM-MUŽAR"/>
    <s v="04.09"/>
    <s v="KOM"/>
    <n v="1"/>
    <x v="2150"/>
    <n v="2052.59"/>
    <n v="0"/>
    <n v="821.03600000000006"/>
    <x v="1"/>
  </r>
  <r>
    <n v="1"/>
    <x v="5"/>
    <x v="2"/>
    <n v="105075"/>
    <s v="G1"/>
    <s v="MJEŠALICA MAGN.&quot;AGIMATIC"/>
    <s v="06.04"/>
    <s v="KOM"/>
    <n v="1"/>
    <x v="2151"/>
    <n v="3490.42"/>
    <n v="0"/>
    <n v="1396.1680000000001"/>
    <x v="1"/>
  </r>
  <r>
    <n v="1"/>
    <x v="5"/>
    <x v="2"/>
    <n v="105076"/>
    <s v="G1"/>
    <s v="MJEŠALICA MAGNETNA BASIC"/>
    <s v="08.06"/>
    <s v="KOM"/>
    <n v="1"/>
    <x v="2102"/>
    <n v="3353.05"/>
    <n v="0"/>
    <n v="1341.2200000000003"/>
    <x v="1"/>
  </r>
  <r>
    <n v="1"/>
    <x v="5"/>
    <x v="2"/>
    <n v="105077"/>
    <s v="G1"/>
    <s v="VODENA KUPELJ 4x100 OBIČN"/>
    <s v="07.99"/>
    <s v="KOM"/>
    <n v="1"/>
    <x v="2152"/>
    <n v="4001.6"/>
    <n v="0"/>
    <n v="1600.64"/>
    <x v="1"/>
  </r>
  <r>
    <n v="1"/>
    <x v="5"/>
    <x v="2"/>
    <n v="105112"/>
    <s v="G1"/>
    <s v="ĆELIJA PROTOČNA-AKRIL"/>
    <s v="07.10"/>
    <s v="KOM"/>
    <n v="1"/>
    <x v="1831"/>
    <n v="2160"/>
    <n v="0"/>
    <n v="864"/>
    <x v="1"/>
  </r>
  <r>
    <n v="1"/>
    <x v="5"/>
    <x v="2"/>
    <n v="105113"/>
    <s v="G1"/>
    <s v="ĆELIJA PROTOČNA-AKRIL"/>
    <s v="07.10"/>
    <s v="KOM"/>
    <n v="1"/>
    <x v="1831"/>
    <n v="2160"/>
    <n v="0"/>
    <n v="864"/>
    <x v="1"/>
  </r>
  <r>
    <n v="1"/>
    <x v="5"/>
    <x v="2"/>
    <n v="105114"/>
    <s v="G1"/>
    <s v="ĆELIJA PROTOČNA-AKRIL"/>
    <s v="07.10"/>
    <s v="KOM"/>
    <n v="1"/>
    <x v="1831"/>
    <n v="2160"/>
    <n v="0"/>
    <n v="864"/>
    <x v="1"/>
  </r>
  <r>
    <n v="1"/>
    <x v="5"/>
    <x v="2"/>
    <n v="105115"/>
    <s v="G1"/>
    <s v="ĆELIJA PROTOČNA-AKRIL"/>
    <s v="07.10"/>
    <s v="KOM"/>
    <n v="1"/>
    <x v="1831"/>
    <n v="2160"/>
    <n v="0"/>
    <n v="864"/>
    <x v="1"/>
  </r>
  <r>
    <n v="1"/>
    <x v="5"/>
    <x v="2"/>
    <n v="105117"/>
    <s v="G1"/>
    <s v="PUMPA PERISTALTIČKA"/>
    <s v="07.10"/>
    <s v="KOM"/>
    <n v="1"/>
    <x v="2153"/>
    <n v="18040"/>
    <n v="0"/>
    <n v="7216"/>
    <x v="1"/>
  </r>
  <r>
    <n v="1"/>
    <x v="5"/>
    <x v="2"/>
    <n v="105232"/>
    <s v="G1"/>
    <s v="DESTILATOR VODE 5 LIT"/>
    <s v="04.97"/>
    <s v="KOM"/>
    <n v="1"/>
    <x v="1906"/>
    <n v="5500"/>
    <n v="0"/>
    <n v="2200"/>
    <x v="1"/>
  </r>
  <r>
    <n v="1"/>
    <x v="5"/>
    <x v="2"/>
    <n v="105233"/>
    <s v="G1"/>
    <s v="KUPELJ VOD.ULTRAZVUČNA"/>
    <s v="06.04"/>
    <s v="KOM"/>
    <n v="1"/>
    <x v="2154"/>
    <n v="9150"/>
    <n v="0"/>
    <n v="3660"/>
    <x v="1"/>
  </r>
  <r>
    <n v="1"/>
    <x v="5"/>
    <x v="2"/>
    <n v="105243"/>
    <s v="G1"/>
    <s v="VODENA KUPELJ 2x4 RM130mm"/>
    <s v="02.10"/>
    <s v="KOM"/>
    <n v="1"/>
    <x v="2155"/>
    <n v="9488"/>
    <n v="0"/>
    <n v="3795.2000000000003"/>
    <x v="1"/>
  </r>
  <r>
    <n v="1"/>
    <x v="5"/>
    <x v="2"/>
    <n v="105244"/>
    <s v="G1"/>
    <s v="VODENA KUPELJ 380x320x180"/>
    <s v="02.10"/>
    <s v="KOM"/>
    <n v="1"/>
    <x v="2156"/>
    <n v="6500"/>
    <n v="0"/>
    <n v="2600"/>
    <x v="1"/>
  </r>
  <r>
    <n v="1"/>
    <x v="5"/>
    <x v="2"/>
    <n v="105245"/>
    <s v="G1"/>
    <s v="VODENA KUPELJ 4x100 OBIČN"/>
    <s v="07.99"/>
    <s v="KOM"/>
    <n v="1"/>
    <x v="2152"/>
    <n v="4001.6"/>
    <n v="0"/>
    <n v="1600.64"/>
    <x v="1"/>
  </r>
  <r>
    <n v="1"/>
    <x v="5"/>
    <x v="2"/>
    <n v="105246"/>
    <s v="G1"/>
    <s v="KUPELJ VODENA 4x100mminox"/>
    <n v="11.01"/>
    <s v="KOM"/>
    <n v="1"/>
    <x v="2157"/>
    <n v="3801.52"/>
    <n v="0"/>
    <n v="1520.6080000000002"/>
    <x v="1"/>
  </r>
  <r>
    <n v="1"/>
    <x v="5"/>
    <x v="2"/>
    <n v="105259"/>
    <s v="G1"/>
    <s v="SPEKOL 1100+DOD.KARTICA"/>
    <s v="06.97"/>
    <s v="KOM"/>
    <n v="1"/>
    <x v="2158"/>
    <n v="42319.35"/>
    <n v="0"/>
    <n v="16927.740000000002"/>
    <x v="1"/>
  </r>
  <r>
    <n v="1"/>
    <x v="5"/>
    <x v="2"/>
    <n v="105260"/>
    <s v="G1"/>
    <s v="DIGESTER DK 42/26"/>
    <s v="03.10"/>
    <s v="KOM"/>
    <n v="1"/>
    <x v="2159"/>
    <n v="23680"/>
    <n v="0"/>
    <n v="9472"/>
    <x v="1"/>
  </r>
  <r>
    <n v="1"/>
    <x v="5"/>
    <x v="2"/>
    <n v="105267"/>
    <s v="G1"/>
    <s v="SUŠIONIK-STELIRIZATOR 44L"/>
    <s v="09.14"/>
    <s v="KOM"/>
    <n v="1"/>
    <x v="2160"/>
    <n v="6671.25"/>
    <n v="8153.75"/>
    <n v="8153.75"/>
    <x v="0"/>
  </r>
  <r>
    <n v="1"/>
    <x v="5"/>
    <x v="2"/>
    <n v="105301"/>
    <s v="G1"/>
    <s v="IONSKI KROMATOGRAF+PC+MON"/>
    <s v="03.03"/>
    <s v="KOM"/>
    <n v="1"/>
    <x v="2161"/>
    <n v="236725.75"/>
    <n v="0"/>
    <n v="94690.3"/>
    <x v="1"/>
  </r>
  <r>
    <n v="1"/>
    <x v="5"/>
    <x v="2"/>
    <n v="105340"/>
    <s v="G1"/>
    <s v="RENTGEN GENER. VIS. NAPON"/>
    <s v="05.00"/>
    <s v="KOM"/>
    <n v="1"/>
    <x v="2162"/>
    <n v="197283.76"/>
    <n v="0"/>
    <n v="78913.504000000015"/>
    <x v="1"/>
  </r>
  <r>
    <n v="1"/>
    <x v="5"/>
    <x v="2"/>
    <n v="105355"/>
    <s v="G1"/>
    <s v="STALAK 50x70cm ZA PUMPA"/>
    <s v="07.10"/>
    <s v="KOM"/>
    <n v="1"/>
    <x v="314"/>
    <n v="2150"/>
    <n v="0"/>
    <n v="860"/>
    <x v="1"/>
  </r>
  <r>
    <n v="1"/>
    <x v="5"/>
    <x v="2"/>
    <n v="105363"/>
    <s v="G1"/>
    <s v="TRESILICA ORBITALNA"/>
    <s v="03.02"/>
    <s v="KOM"/>
    <n v="1"/>
    <x v="2163"/>
    <n v="12508.66"/>
    <n v="0"/>
    <n v="5003.4639999999999"/>
    <x v="1"/>
  </r>
  <r>
    <n v="1"/>
    <x v="5"/>
    <x v="2"/>
    <n v="106380"/>
    <s v="R5"/>
    <s v="VAGA PRECIZNA PB 1502-S/A"/>
    <s v="04.01"/>
    <s v="KOM"/>
    <n v="1"/>
    <x v="2164"/>
    <n v="13895.8"/>
    <n v="0"/>
    <n v="5558.32"/>
    <x v="1"/>
  </r>
  <r>
    <n v="1"/>
    <x v="5"/>
    <x v="2"/>
    <n v="110110"/>
    <s v="G1"/>
    <s v="Uređaj za filtraciju"/>
    <s v="08.16"/>
    <s v="KOM"/>
    <n v="1"/>
    <x v="2165"/>
    <n v="211.07"/>
    <n v="2954.98"/>
    <n v="2954.98"/>
    <x v="0"/>
  </r>
  <r>
    <n v="1"/>
    <x v="5"/>
    <x v="2"/>
    <n v="110111"/>
    <s v="G1"/>
    <s v="Mješalica magnetna s grij"/>
    <s v="08.16"/>
    <s v="KOM"/>
    <n v="1"/>
    <x v="2166"/>
    <n v="202.36"/>
    <n v="2833.01"/>
    <n v="2833.01"/>
    <x v="0"/>
  </r>
  <r>
    <n v="1"/>
    <x v="5"/>
    <x v="2"/>
    <n v="110112"/>
    <s v="G1"/>
    <s v="Pumpa vakum"/>
    <s v="07.16"/>
    <s v="KOM"/>
    <n v="1"/>
    <x v="2167"/>
    <n v="353.34"/>
    <n v="3886.69"/>
    <n v="3886.69"/>
    <x v="0"/>
  </r>
  <r>
    <n v="1"/>
    <x v="5"/>
    <x v="2"/>
    <n v="110113"/>
    <s v="G1"/>
    <s v="Mješalica magnetna s grij"/>
    <s v="08.16"/>
    <s v="KOM"/>
    <n v="1"/>
    <x v="2168"/>
    <n v="202.36"/>
    <n v="2833.02"/>
    <n v="2833.02"/>
    <x v="0"/>
  </r>
  <r>
    <n v="1"/>
    <x v="6"/>
    <x v="2"/>
    <n v="101557"/>
    <s v="R3"/>
    <s v="HLADNJAK GORENJE+DOST."/>
    <s v="09.98"/>
    <s v="KOM"/>
    <n v="1"/>
    <x v="2169"/>
    <n v="1968.99"/>
    <n v="0"/>
    <n v="787.596"/>
    <x v="1"/>
  </r>
  <r>
    <n v="1"/>
    <x v="6"/>
    <x v="2"/>
    <n v="102137"/>
    <s v="R2"/>
    <s v="OTPORNIK PROMJENJIVI 18A"/>
    <s v="02.07"/>
    <s v="KOM"/>
    <n v="1"/>
    <x v="2170"/>
    <n v="1604.4"/>
    <n v="0"/>
    <n v="641.7600000000001"/>
    <x v="1"/>
  </r>
  <r>
    <n v="1"/>
    <x v="6"/>
    <x v="2"/>
    <n v="105418"/>
    <s v="G1"/>
    <s v="SPRAVA ZA PLANPARALELNE"/>
    <s v="01.97"/>
    <s v="KOM"/>
    <n v="1"/>
    <x v="860"/>
    <n v="300"/>
    <n v="0"/>
    <n v="120"/>
    <x v="1"/>
  </r>
  <r>
    <n v="1"/>
    <x v="7"/>
    <x v="3"/>
    <n v="104673"/>
    <s v="G9"/>
    <s v="ROVER DEFENDER 110td&quot;RGNF"/>
    <s v="02.03"/>
    <s v="KOM"/>
    <n v="1"/>
    <x v="2171"/>
    <n v="301976.19"/>
    <n v="0"/>
    <n v="120790.47600000001"/>
    <x v="1"/>
  </r>
  <r>
    <n v="1"/>
    <x v="7"/>
    <x v="3"/>
    <n v="105761"/>
    <s v="R1"/>
    <s v="AUTO NIVA LADA*ZG 6213EO"/>
    <s v="02.12"/>
    <s v="KOM"/>
    <n v="1"/>
    <x v="2172"/>
    <n v="35921.19"/>
    <n v="23534.57"/>
    <n v="23782.304000000004"/>
    <x v="1"/>
  </r>
  <r>
    <n v="1"/>
    <x v="7"/>
    <x v="3"/>
    <n v="105763"/>
    <s v="R1"/>
    <s v="AUTO PRIKOLICA M075"/>
    <s v="01.07"/>
    <s v="KOM"/>
    <n v="1"/>
    <x v="2173"/>
    <n v="5354.58"/>
    <n v="0"/>
    <n v="2141.8319999999999"/>
    <x v="1"/>
  </r>
  <r>
    <n v="1"/>
    <x v="8"/>
    <x v="4"/>
    <s v="05/0737"/>
    <s v="CIP"/>
    <s v="NUMERATOR OS-a ELEKTRONSK"/>
    <n v="11"/>
    <s v="KOM"/>
    <n v="1"/>
    <x v="2174"/>
    <n v="1854.4"/>
    <n v="0"/>
    <n v="741.7600000000001"/>
    <x v="1"/>
  </r>
  <r>
    <n v="1"/>
    <x v="8"/>
    <x v="4"/>
    <s v="05/0743"/>
    <s v="05"/>
    <s v="NUMERATOR OS-a ELEKTRONS."/>
    <s v="02.01"/>
    <s v="KOM"/>
    <n v="1"/>
    <x v="2175"/>
    <n v="1729.96"/>
    <n v="0"/>
    <n v="691.98400000000004"/>
    <x v="1"/>
  </r>
  <r>
    <n v="1"/>
    <x v="8"/>
    <x v="4"/>
    <s v="05/2020"/>
    <s v="05"/>
    <s v="SUSTAV ZA DIGITALNU INVEN"/>
    <n v="12.15"/>
    <s v="KOM"/>
    <n v="1"/>
    <x v="2176"/>
    <n v="1743.71"/>
    <n v="6974.85"/>
    <n v="6974.85"/>
    <x v="0"/>
  </r>
  <r>
    <n v="1"/>
    <x v="8"/>
    <x v="4"/>
    <s v="05/2021"/>
    <s v="05"/>
    <s v="SUSTAV ZA DIGITALNU INVEN"/>
    <n v="12.15"/>
    <s v="KOM"/>
    <n v="1"/>
    <x v="2177"/>
    <n v="1743.71"/>
    <n v="6974.86"/>
    <n v="6974.86"/>
    <x v="0"/>
  </r>
  <r>
    <n v="1"/>
    <x v="8"/>
    <x v="4"/>
    <n v="101564"/>
    <s v="R3"/>
    <s v="NUMERATOR OSA P-TOUCH"/>
    <s v="01.08"/>
    <s v="KOM"/>
    <n v="1"/>
    <x v="2178"/>
    <n v="1711.23"/>
    <n v="0"/>
    <n v="684.49200000000008"/>
    <x v="1"/>
  </r>
  <r>
    <n v="1"/>
    <x v="8"/>
    <x v="4"/>
    <n v="102141"/>
    <s v="R2"/>
    <s v="CNC STROJ"/>
    <s v="07.14"/>
    <s v="KOM"/>
    <n v="1"/>
    <x v="2179"/>
    <n v="14938.84"/>
    <n v="15969.13"/>
    <n v="15969.13"/>
    <x v="0"/>
  </r>
  <r>
    <n v="1"/>
    <x v="8"/>
    <x v="4"/>
    <n v="102642"/>
    <s v="R2"/>
    <s v="NUMERATOR OSa ELEKT.+ADAP"/>
    <s v="02.01"/>
    <s v="KOM"/>
    <n v="1"/>
    <x v="2174"/>
    <n v="1854.4"/>
    <n v="0"/>
    <n v="741.7600000000001"/>
    <x v="1"/>
  </r>
  <r>
    <n v="1"/>
    <x v="8"/>
    <x v="4"/>
    <n v="103964"/>
    <s v="G9"/>
    <s v="ALARM S PROJEKTOROM"/>
    <s v="07.07"/>
    <s v="KOM"/>
    <n v="1"/>
    <x v="2180"/>
    <n v="9417.18"/>
    <n v="0"/>
    <n v="3766.8720000000003"/>
    <x v="1"/>
  </r>
  <r>
    <n v="1"/>
    <x v="8"/>
    <x v="4"/>
    <n v="105065"/>
    <s v="G1"/>
    <s v="MLIN ZA PRIP.RENDGENSKE"/>
    <n v="10.14"/>
    <s v="KOM"/>
    <n v="1"/>
    <x v="2181"/>
    <n v="30020.57"/>
    <n v="39257.67"/>
    <n v="39257.67"/>
    <x v="0"/>
  </r>
  <r>
    <n v="1"/>
    <x v="8"/>
    <x v="4"/>
    <n v="106515"/>
    <s v="CIP"/>
    <s v="NUMERATOR OSA*P-TOUCH"/>
    <s v="02.05"/>
    <s v="KOM"/>
    <n v="1"/>
    <x v="2182"/>
    <n v="2220.4"/>
    <n v="0"/>
    <n v="888.16000000000008"/>
    <x v="1"/>
  </r>
  <r>
    <n v="1"/>
    <x v="8"/>
    <x v="4"/>
    <n v="106574"/>
    <s v="CIP"/>
    <s v="NUMERATOR BROTHER QL700YJ"/>
    <s v="06.13"/>
    <s v="KOM"/>
    <n v="1"/>
    <x v="2183"/>
    <n v="757.05"/>
    <n v="324.45"/>
    <n v="432.6"/>
    <x v="1"/>
  </r>
  <r>
    <n v="1"/>
    <x v="8"/>
    <x v="4"/>
    <n v="110232"/>
    <s v="R2"/>
    <s v="Mjerna kartica NI"/>
    <n v="12.16"/>
    <s v="KOM"/>
    <n v="1"/>
    <x v="2184"/>
    <n v="0"/>
    <n v="12160.64"/>
    <n v="12160.64"/>
    <x v="0"/>
  </r>
  <r>
    <n v="1"/>
    <x v="8"/>
    <x v="4"/>
    <s v="R-2/1392"/>
    <s v="R2"/>
    <s v="PILA TRAČNA SBS 128"/>
    <s v="02.06"/>
    <s v="KOM"/>
    <n v="1"/>
    <x v="2185"/>
    <n v="4904.8900000000003"/>
    <n v="0"/>
    <n v="1961.9560000000001"/>
    <x v="1"/>
  </r>
  <r>
    <n v="1"/>
    <x v="8"/>
    <x v="4"/>
    <s v="R-2/1632"/>
    <s v="R2"/>
    <s v="BUŠILICA 2 RUPE 250L/25MM"/>
    <n v="11.1"/>
    <s v="KOM"/>
    <n v="1"/>
    <x v="2186"/>
    <n v="2283.5700000000002"/>
    <n v="0"/>
    <n v="913.42800000000011"/>
    <x v="1"/>
  </r>
  <r>
    <n v="1"/>
    <x v="8"/>
    <x v="4"/>
    <s v="R-2/1671"/>
    <s v="R2"/>
    <s v="MJERKE GRANIČNE 103dij."/>
    <n v="12.11"/>
    <s v="KOM"/>
    <n v="1"/>
    <x v="2187"/>
    <n v="8757.1"/>
    <n v="0"/>
    <n v="3502.84"/>
    <x v="1"/>
  </r>
  <r>
    <n v="1"/>
    <x v="8"/>
    <x v="4"/>
    <s v="R-2/1766"/>
    <s v="R2"/>
    <s v="GAJBA ZA ISPIT.RAKETA"/>
    <s v="09.15"/>
    <s v="KOM"/>
    <n v="1"/>
    <x v="2188"/>
    <n v="1160"/>
    <n v="3480"/>
    <n v="3480"/>
    <x v="0"/>
  </r>
  <r>
    <n v="1"/>
    <x v="8"/>
    <x v="4"/>
    <s v="05/0996"/>
    <s v="05"/>
    <s v="VILIČAR SPARTAK"/>
    <s v="04.04"/>
    <s v="KOM"/>
    <n v="1"/>
    <x v="2189"/>
    <n v="1199.26"/>
    <n v="0"/>
    <n v="479.70400000000001"/>
    <x v="1"/>
  </r>
  <r>
    <n v="1"/>
    <x v="8"/>
    <x v="4"/>
    <s v="05/1078"/>
    <s v="05"/>
    <s v="APARAT ZA VARENJE"/>
    <s v="04.05"/>
    <s v="KOM"/>
    <n v="1"/>
    <x v="2190"/>
    <n v="1683.16"/>
    <n v="0"/>
    <n v="673.26400000000012"/>
    <x v="1"/>
  </r>
  <r>
    <n v="1"/>
    <x v="8"/>
    <x v="4"/>
    <s v="05/1197"/>
    <s v="05"/>
    <s v="KOMPRES.EINHELL ZA"/>
    <s v="09.06"/>
    <s v="KOM"/>
    <n v="1"/>
    <x v="2191"/>
    <n v="1040.06"/>
    <n v="0"/>
    <n v="416.024"/>
    <x v="1"/>
  </r>
  <r>
    <n v="1"/>
    <x v="8"/>
    <x v="4"/>
    <s v="05/1198"/>
    <s v="05"/>
    <s v="STALAK INOX S KOPLJEM I"/>
    <n v="10.06"/>
    <s v="KOM"/>
    <n v="1"/>
    <x v="2192"/>
    <n v="2269.1999999999998"/>
    <n v="0"/>
    <n v="907.68"/>
    <x v="1"/>
  </r>
  <r>
    <n v="1"/>
    <x v="8"/>
    <x v="4"/>
    <s v="05/1199"/>
    <s v="05"/>
    <s v="STALAK INOX S KOPLJEM I"/>
    <n v="10.06"/>
    <s v="KOM"/>
    <n v="1"/>
    <x v="2192"/>
    <n v="2269.1999999999998"/>
    <n v="0"/>
    <n v="907.68"/>
    <x v="1"/>
  </r>
  <r>
    <n v="1"/>
    <x v="8"/>
    <x v="4"/>
    <s v="05/1200"/>
    <s v="05"/>
    <s v="STALAK INOX S KOPLJEM I"/>
    <n v="10.06"/>
    <s v="KOM"/>
    <n v="1"/>
    <x v="2192"/>
    <n v="2269.1999999999998"/>
    <n v="0"/>
    <n v="907.68"/>
    <x v="1"/>
  </r>
  <r>
    <n v="1"/>
    <x v="8"/>
    <x v="4"/>
    <s v="05/1757"/>
    <s v="05"/>
    <s v="IZVIJAČ SF 1213.0"/>
    <s v="05.10"/>
    <s v="KOM"/>
    <n v="1"/>
    <x v="2193"/>
    <n v="2236.4899999999998"/>
    <n v="0"/>
    <n v="894.596"/>
    <x v="1"/>
  </r>
  <r>
    <n v="1"/>
    <x v="8"/>
    <x v="4"/>
    <n v="102264"/>
    <s v="R2"/>
    <s v="SVJETILJKA RUČNA MAGLITE"/>
    <s v="06.05"/>
    <s v="KOM"/>
    <n v="1"/>
    <x v="1014"/>
    <n v="1177.3"/>
    <n v="0"/>
    <n v="470.92"/>
    <x v="1"/>
  </r>
  <r>
    <n v="1"/>
    <x v="8"/>
    <x v="4"/>
    <n v="102265"/>
    <s v="R2"/>
    <s v="SVJETILJKA RUČNA MAGLITE"/>
    <s v="06.05"/>
    <s v="KOM"/>
    <n v="1"/>
    <x v="1014"/>
    <n v="1177.3"/>
    <n v="0"/>
    <n v="470.92"/>
    <x v="1"/>
  </r>
  <r>
    <n v="1"/>
    <x v="8"/>
    <x v="4"/>
    <n v="102451"/>
    <s v="R2"/>
    <s v="OPREMA ZA ALPINIZAM"/>
    <n v="11.15"/>
    <s v="KOM"/>
    <n v="1"/>
    <x v="2194"/>
    <n v="492.27"/>
    <n v="1779.73"/>
    <n v="1779.73"/>
    <x v="0"/>
  </r>
  <r>
    <n v="1"/>
    <x v="8"/>
    <x v="4"/>
    <n v="102719"/>
    <s v="R2"/>
    <s v="AGREGAT SE 5500SF"/>
    <n v="11.09"/>
    <s v="KOM"/>
    <n v="1"/>
    <x v="2195"/>
    <n v="6791.55"/>
    <n v="0"/>
    <n v="2716.6200000000003"/>
    <x v="1"/>
  </r>
  <r>
    <n v="1"/>
    <x v="8"/>
    <x v="4"/>
    <n v="103194"/>
    <s v="R2"/>
    <s v="AGREGAT MOSA GE2500"/>
    <s v="06.14"/>
    <s v="KOM"/>
    <n v="1"/>
    <x v="2196"/>
    <n v="2855.95"/>
    <n v="2855.93"/>
    <n v="2855.93"/>
    <x v="0"/>
  </r>
  <r>
    <n v="1"/>
    <x v="8"/>
    <x v="4"/>
    <n v="103195"/>
    <s v="R2"/>
    <s v="BUŠILICA MAKITA 4001"/>
    <s v="06.14"/>
    <s v="KOM"/>
    <n v="1"/>
    <x v="2197"/>
    <n v="1972.35"/>
    <n v="1972.33"/>
    <n v="1972.33"/>
    <x v="0"/>
  </r>
  <r>
    <n v="1"/>
    <x v="8"/>
    <x v="4"/>
    <n v="103760"/>
    <s v="G9"/>
    <s v="OPREMA ZA ALPINIZAM"/>
    <n v="11.15"/>
    <s v="KOM"/>
    <n v="1"/>
    <x v="2198"/>
    <n v="521.54"/>
    <n v="1885.56"/>
    <n v="1885.56"/>
    <x v="0"/>
  </r>
  <r>
    <n v="1"/>
    <x v="8"/>
    <x v="4"/>
    <n v="103779"/>
    <s v="G9"/>
    <s v="BUŠILICA RUČ.MOTORNA TED-"/>
    <s v="01.08"/>
    <s v="KOM"/>
    <n v="1"/>
    <x v="2199"/>
    <n v="5336.67"/>
    <n v="0"/>
    <n v="2134.6680000000001"/>
    <x v="1"/>
  </r>
  <r>
    <n v="1"/>
    <x v="8"/>
    <x v="4"/>
    <n v="104147"/>
    <s v="G1"/>
    <s v="KUTIJA TERMO ALUMINIJSKA"/>
    <n v="11.12"/>
    <s v="KOM"/>
    <n v="1"/>
    <x v="2200"/>
    <n v="3792.6"/>
    <n v="851.38"/>
    <n v="1857.5919999999999"/>
    <x v="1"/>
  </r>
  <r>
    <n v="1"/>
    <x v="8"/>
    <x v="4"/>
    <n v="104148"/>
    <s v="G1"/>
    <s v="NOSAČ SPEC.SA 12 CIJEVI"/>
    <n v="11.12"/>
    <s v="KOM"/>
    <n v="1"/>
    <x v="2201"/>
    <n v="3498.31"/>
    <n v="785.36"/>
    <n v="1713.4680000000001"/>
    <x v="1"/>
  </r>
  <r>
    <n v="1"/>
    <x v="8"/>
    <x v="4"/>
    <n v="104169"/>
    <s v="G9"/>
    <s v="TRIMER MOTORNI BKE45ED"/>
    <s v="05.15"/>
    <s v="KOM"/>
    <n v="1"/>
    <x v="2202"/>
    <n v="1121.24"/>
    <n v="2419.5100000000002"/>
    <n v="2419.5100000000002"/>
    <x v="0"/>
  </r>
  <r>
    <n v="1"/>
    <x v="8"/>
    <x v="4"/>
    <n v="104644"/>
    <s v="G9"/>
    <s v="AGREGAT 800W"/>
    <n v="10.050000000000001"/>
    <s v="KOM"/>
    <n v="1"/>
    <x v="2203"/>
    <n v="3868.01"/>
    <n v="0"/>
    <n v="1547.2040000000002"/>
    <x v="1"/>
  </r>
  <r>
    <n v="1"/>
    <x v="8"/>
    <x v="4"/>
    <n v="104652"/>
    <s v="G9"/>
    <s v="PLANIMETAR ZA IZRAČUNAVA."/>
    <n v="12.14"/>
    <s v="KOM"/>
    <n v="1"/>
    <x v="2204"/>
    <n v="1792.66"/>
    <n v="2689"/>
    <n v="2689"/>
    <x v="0"/>
  </r>
  <r>
    <n v="1"/>
    <x v="8"/>
    <x v="4"/>
    <n v="104661"/>
    <s v="G9"/>
    <s v="APARAT ZA UVEZ UNIBIND XU"/>
    <n v="10.1"/>
    <s v="KOM"/>
    <n v="1"/>
    <x v="2205"/>
    <n v="5848.42"/>
    <n v="0"/>
    <n v="2339.3679999999999"/>
    <x v="1"/>
  </r>
  <r>
    <n v="1"/>
    <x v="8"/>
    <x v="4"/>
    <n v="104672"/>
    <s v="G9"/>
    <s v="LANCI*RGNF 1"/>
    <n v="11.03"/>
    <s v="KOM"/>
    <n v="1"/>
    <x v="2206"/>
    <n v="1183.4000000000001"/>
    <n v="0"/>
    <n v="473.36000000000007"/>
    <x v="1"/>
  </r>
  <r>
    <n v="1"/>
    <x v="8"/>
    <x v="4"/>
    <n v="105654"/>
    <s v="G1"/>
    <s v="STROJ REZNI ALPHA"/>
    <s v="02.14"/>
    <s v="KOM"/>
    <n v="1"/>
    <x v="2207"/>
    <n v="7128.35"/>
    <n v="5451.08"/>
    <n v="5451.08"/>
    <x v="0"/>
  </r>
  <r>
    <n v="1"/>
    <x v="8"/>
    <x v="4"/>
    <n v="105762"/>
    <s v="R1"/>
    <s v="TRAVOKOSACICA H 143R-II"/>
    <s v="06.13"/>
    <s v="KOM"/>
    <n v="1"/>
    <x v="2208"/>
    <n v="2755.9"/>
    <n v="1181.1199999999999"/>
    <n v="1574.808"/>
    <x v="1"/>
  </r>
  <r>
    <n v="1"/>
    <x v="8"/>
    <x v="4"/>
    <n v="105764"/>
    <s v="R1"/>
    <s v="PILA MOTORNA 190T"/>
    <s v="06.03"/>
    <s v="KOM"/>
    <n v="1"/>
    <x v="2209"/>
    <n v="2188.6799999999998"/>
    <n v="0"/>
    <n v="875.47199999999998"/>
    <x v="1"/>
  </r>
  <r>
    <n v="1"/>
    <x v="8"/>
    <x v="4"/>
    <n v="105765"/>
    <s v="R1"/>
    <s v="TOKARSKI STROJ MAXIMAT"/>
    <s v="01.97"/>
    <s v="KOM"/>
    <n v="1"/>
    <x v="2210"/>
    <n v="5287.26"/>
    <n v="0"/>
    <n v="2114.904"/>
    <x v="1"/>
  </r>
  <r>
    <n v="1"/>
    <x v="8"/>
    <x v="4"/>
    <n v="105937"/>
    <s v="R1"/>
    <s v="APARAT ZA UVEZ UNIBIND125"/>
    <n v="10.029999999999999"/>
    <s v="KOM"/>
    <n v="1"/>
    <x v="1056"/>
    <n v="2635.2"/>
    <n v="0"/>
    <n v="1054.08"/>
    <x v="1"/>
  </r>
  <r>
    <n v="1"/>
    <x v="8"/>
    <x v="4"/>
    <n v="110011"/>
    <s v="R2"/>
    <s v="Dizalica 1T-konstrukcija"/>
    <s v="02.16"/>
    <s v="KOM"/>
    <n v="1"/>
    <x v="2211"/>
    <n v="922.72"/>
    <n v="4560.28"/>
    <n v="4560.28"/>
    <x v="0"/>
  </r>
  <r>
    <n v="1"/>
    <x v="9"/>
    <x v="2"/>
    <s v="R-2/1433"/>
    <s v="R2"/>
    <s v="USISAVAČ ELEC.VIVA QUICK"/>
    <n v="12.06"/>
    <s v="KOM"/>
    <n v="1"/>
    <x v="2212"/>
    <n v="840.82"/>
    <n v="0"/>
    <n v="336.32800000000003"/>
    <x v="1"/>
  </r>
  <r>
    <n v="1"/>
    <x v="9"/>
    <x v="2"/>
    <s v="05/1145"/>
    <s v="05"/>
    <s v="USISIVAČ EL.LUX 2035"/>
    <n v="11.05"/>
    <s v="KOM"/>
    <n v="1"/>
    <x v="2213"/>
    <n v="899"/>
    <n v="0"/>
    <n v="359.6"/>
    <x v="1"/>
  </r>
  <r>
    <n v="1"/>
    <x v="9"/>
    <x v="2"/>
    <s v="05/1146"/>
    <s v="05"/>
    <s v="VISOKOTLAČNI ČISTAČ"/>
    <n v="11.05"/>
    <s v="KOM"/>
    <n v="1"/>
    <x v="1659"/>
    <n v="2899"/>
    <n v="0"/>
    <n v="1159.6000000000001"/>
    <x v="1"/>
  </r>
  <r>
    <n v="1"/>
    <x v="9"/>
    <x v="2"/>
    <s v="05/1282"/>
    <s v="05"/>
    <s v="KOLICA ZA ČIŠĆENJE S POST"/>
    <s v="01.07"/>
    <s v="KOM"/>
    <n v="1"/>
    <x v="2214"/>
    <n v="1705.56"/>
    <n v="0"/>
    <n v="682.22400000000005"/>
    <x v="1"/>
  </r>
  <r>
    <n v="1"/>
    <x v="9"/>
    <x v="2"/>
    <s v="05/1283"/>
    <s v="R2"/>
    <s v="KOLICA ZA ČIŠĆENJE S POST"/>
    <s v="01.07"/>
    <s v="KOM"/>
    <n v="1"/>
    <x v="2214"/>
    <n v="1705.56"/>
    <n v="0"/>
    <n v="682.22400000000005"/>
    <x v="1"/>
  </r>
  <r>
    <n v="1"/>
    <x v="9"/>
    <x v="2"/>
    <s v="05/1285"/>
    <s v="05"/>
    <s v="KOLICA ZA ČIŠĆENJE S POST"/>
    <s v="01.07"/>
    <s v="KOM"/>
    <n v="1"/>
    <x v="2214"/>
    <n v="1705.56"/>
    <n v="0"/>
    <n v="682.22400000000005"/>
    <x v="1"/>
  </r>
  <r>
    <n v="1"/>
    <x v="9"/>
    <x v="2"/>
    <s v="05/1287"/>
    <s v="R2"/>
    <s v="KOLICA ZA ČIŠĆENJE S POST"/>
    <s v="01.07"/>
    <s v="KOM"/>
    <n v="1"/>
    <x v="2214"/>
    <n v="1705.56"/>
    <n v="0"/>
    <n v="682.22400000000005"/>
    <x v="1"/>
  </r>
  <r>
    <n v="1"/>
    <x v="9"/>
    <x v="2"/>
    <s v="05/1593"/>
    <s v="05"/>
    <s v="ST.ZA PRANJE TVRDIH PODOV"/>
    <s v="01.09"/>
    <s v="KOM"/>
    <n v="1"/>
    <x v="2215"/>
    <n v="16238.98"/>
    <n v="0"/>
    <n v="6495.5920000000006"/>
    <x v="1"/>
  </r>
  <r>
    <n v="1"/>
    <x v="9"/>
    <x v="2"/>
    <n v="100920"/>
    <s v="R5"/>
    <s v="KOLICA ZA ČIŠĆENJE"/>
    <s v="01.07"/>
    <s v="KOM"/>
    <n v="1"/>
    <x v="2216"/>
    <n v="1172.42"/>
    <n v="0"/>
    <n v="468.96800000000007"/>
    <x v="1"/>
  </r>
  <r>
    <n v="1"/>
    <x v="9"/>
    <x v="2"/>
    <n v="101593"/>
    <s v="R3"/>
    <s v="KOLICA ZA ČIŠĆENJE"/>
    <s v="01.07"/>
    <s v="KOM"/>
    <n v="1"/>
    <x v="2216"/>
    <n v="1172.42"/>
    <n v="0"/>
    <n v="468.96800000000007"/>
    <x v="1"/>
  </r>
  <r>
    <n v="1"/>
    <x v="9"/>
    <x v="2"/>
    <n v="103058"/>
    <s v="R2"/>
    <s v="KOLICA ZA ČIŠĆENJE S POST"/>
    <s v="01.07"/>
    <s v="KOM"/>
    <n v="1"/>
    <x v="2214"/>
    <n v="1705.56"/>
    <n v="0"/>
    <n v="682.22400000000005"/>
    <x v="1"/>
  </r>
  <r>
    <n v="1"/>
    <x v="9"/>
    <x v="2"/>
    <n v="104022"/>
    <s v="G9"/>
    <s v="KOLICA ZA ČIŠĆENJE S POST"/>
    <s v="01.07"/>
    <s v="KOM"/>
    <n v="1"/>
    <x v="2214"/>
    <n v="1705.56"/>
    <n v="0"/>
    <n v="682.22400000000005"/>
    <x v="1"/>
  </r>
  <r>
    <n v="1"/>
    <x v="9"/>
    <x v="2"/>
    <n v="104023"/>
    <s v="G9"/>
    <s v="USISIVAČ UNIVERSE"/>
    <s v="01.05"/>
    <s v="KOM"/>
    <n v="1"/>
    <x v="2217"/>
    <n v="1062.78"/>
    <n v="0"/>
    <n v="425.11200000000002"/>
    <x v="1"/>
  </r>
  <r>
    <n v="1"/>
    <x v="9"/>
    <x v="2"/>
    <n v="105179"/>
    <s v="G1"/>
    <s v="KOLICA ZA ČIŠĆENJE S POST"/>
    <s v="01.07"/>
    <s v="KOM"/>
    <n v="1"/>
    <x v="2214"/>
    <n v="1705.56"/>
    <n v="0"/>
    <n v="682.22400000000005"/>
    <x v="1"/>
  </r>
  <r>
    <n v="1"/>
    <x v="9"/>
    <x v="2"/>
    <n v="105916"/>
    <s v="R1"/>
    <s v="KOLICA ZA ČIŠĆENJE"/>
    <s v="01.07"/>
    <s v="KOM"/>
    <n v="1"/>
    <x v="2216"/>
    <n v="1172.42"/>
    <n v="0"/>
    <n v="468.96800000000007"/>
    <x v="1"/>
  </r>
  <r>
    <n v="1"/>
    <x v="9"/>
    <x v="2"/>
    <n v="105917"/>
    <s v="R1"/>
    <s v="KOLICA ZA ČIŠĆENJE S POST"/>
    <s v="01.07"/>
    <s v="KOM"/>
    <n v="1"/>
    <x v="2214"/>
    <n v="1705.56"/>
    <n v="0"/>
    <n v="682.22400000000005"/>
    <x v="1"/>
  </r>
  <r>
    <n v="1"/>
    <x v="10"/>
    <x v="4"/>
    <s v="R-3/0408"/>
    <s v="R3"/>
    <s v="EL. GRIJALICA CENTRA 2400"/>
    <s v="01.97"/>
    <s v="KOM"/>
    <n v="1"/>
    <x v="2218"/>
    <n v="964.66"/>
    <n v="0"/>
    <n v="385.86400000000003"/>
    <x v="1"/>
  </r>
  <r>
    <n v="1"/>
    <x v="10"/>
    <x v="4"/>
    <s v="05/0452"/>
    <s v="05"/>
    <s v="RADIJATOR ELEKT."/>
    <s v="01.97"/>
    <s v="KOM"/>
    <n v="1"/>
    <x v="1956"/>
    <n v="1447.72"/>
    <n v="0"/>
    <n v="579.08800000000008"/>
    <x v="1"/>
  </r>
  <r>
    <n v="1"/>
    <x v="10"/>
    <x v="4"/>
    <s v="05/0775"/>
    <s v="05"/>
    <s v="RADIJATOR EL.ULJNI"/>
    <s v="09.01"/>
    <s v="KOM"/>
    <n v="1"/>
    <x v="2219"/>
    <n v="625.86"/>
    <n v="0"/>
    <n v="250.34400000000002"/>
    <x v="1"/>
  </r>
  <r>
    <n v="1"/>
    <x v="10"/>
    <x v="4"/>
    <s v="05/0984"/>
    <s v="05"/>
    <s v="RADIJATOR ULJNI"/>
    <s v="09.03"/>
    <s v="KOM"/>
    <n v="1"/>
    <x v="2220"/>
    <n v="401.38"/>
    <n v="0"/>
    <n v="160.55200000000002"/>
    <x v="1"/>
  </r>
  <r>
    <n v="1"/>
    <x v="10"/>
    <x v="4"/>
    <s v="05/0993"/>
    <s v="05"/>
    <s v="RADIJATOR ULJNI 2,5W"/>
    <s v="03.04"/>
    <s v="KOM"/>
    <n v="1"/>
    <x v="2221"/>
    <n v="404.26"/>
    <n v="0"/>
    <n v="161.70400000000001"/>
    <x v="1"/>
  </r>
  <r>
    <n v="1"/>
    <x v="10"/>
    <x v="4"/>
    <s v="05/0994"/>
    <s v="05"/>
    <s v="RADIJATOR ULJNI 2,5W"/>
    <s v="03.04"/>
    <s v="KOM"/>
    <n v="1"/>
    <x v="2222"/>
    <n v="404.27"/>
    <n v="0"/>
    <n v="161.708"/>
    <x v="1"/>
  </r>
  <r>
    <n v="1"/>
    <x v="10"/>
    <x v="4"/>
    <s v="05/0995"/>
    <s v="05"/>
    <s v="RADIJATOR ULJNI 2,5W"/>
    <s v="03.04"/>
    <s v="KOM"/>
    <n v="1"/>
    <x v="2223"/>
    <n v="403.27"/>
    <n v="0"/>
    <n v="161.30799999999999"/>
    <x v="1"/>
  </r>
  <r>
    <n v="1"/>
    <x v="10"/>
    <x v="4"/>
    <s v="05/1027"/>
    <s v="05"/>
    <s v="RADIJATOR"/>
    <n v="10.039999999999999"/>
    <s v="KOM"/>
    <n v="1"/>
    <x v="48"/>
    <n v="439"/>
    <n v="0"/>
    <n v="175.60000000000002"/>
    <x v="1"/>
  </r>
  <r>
    <n v="1"/>
    <x v="10"/>
    <x v="4"/>
    <s v="05/1648"/>
    <s v="05"/>
    <s v="RADIJATOR ULJNI 2500T"/>
    <n v="10.09"/>
    <s v="KOM"/>
    <n v="1"/>
    <x v="2224"/>
    <n v="522.49"/>
    <n v="0"/>
    <n v="208.99600000000001"/>
    <x v="1"/>
  </r>
  <r>
    <n v="1"/>
    <x v="10"/>
    <x v="4"/>
    <n v="101231"/>
    <s v="R3"/>
    <s v="RADIJATOR ULJNI"/>
    <n v="10.01"/>
    <s v="KOM"/>
    <n v="1"/>
    <x v="2225"/>
    <n v="544.14"/>
    <n v="0"/>
    <n v="217.65600000000001"/>
    <x v="1"/>
  </r>
  <r>
    <n v="1"/>
    <x v="10"/>
    <x v="4"/>
    <n v="101260"/>
    <s v="R3"/>
    <s v="RADIJATOR ULJNI"/>
    <n v="10.01"/>
    <s v="KOM"/>
    <n v="1"/>
    <x v="2225"/>
    <n v="544.14"/>
    <n v="0"/>
    <n v="217.65600000000001"/>
    <x v="1"/>
  </r>
  <r>
    <n v="1"/>
    <x v="10"/>
    <x v="4"/>
    <n v="101747"/>
    <s v="R3"/>
    <s v="RADIJATOR ULJNI 2000*9ČL"/>
    <n v="11.05"/>
    <s v="KOM"/>
    <n v="1"/>
    <x v="2226"/>
    <n v="294.5"/>
    <n v="0"/>
    <n v="117.80000000000001"/>
    <x v="1"/>
  </r>
  <r>
    <n v="1"/>
    <x v="10"/>
    <x v="4"/>
    <n v="104024"/>
    <s v="G9"/>
    <s v="PEĆNICA MIKROVALNA SHARP"/>
    <s v="04.06"/>
    <s v="KOM"/>
    <n v="1"/>
    <x v="2227"/>
    <n v="736.53"/>
    <n v="0"/>
    <n v="294.61200000000002"/>
    <x v="1"/>
  </r>
  <r>
    <n v="1"/>
    <x v="10"/>
    <x v="4"/>
    <n v="104025"/>
    <s v="G9"/>
    <s v="RADIJATOR ULJNI"/>
    <s v="01.05"/>
    <s v="KOM"/>
    <n v="1"/>
    <x v="2228"/>
    <n v="413.5"/>
    <n v="0"/>
    <n v="165.4"/>
    <x v="1"/>
  </r>
  <r>
    <n v="1"/>
    <x v="10"/>
    <x v="4"/>
    <n v="104548"/>
    <s v="G9"/>
    <s v="RADIJATOR ELEKT."/>
    <s v="01.97"/>
    <s v="KOM"/>
    <n v="1"/>
    <x v="1956"/>
    <n v="1447.72"/>
    <n v="0"/>
    <n v="579.08800000000008"/>
    <x v="1"/>
  </r>
  <r>
    <n v="1"/>
    <x v="10"/>
    <x v="4"/>
    <n v="104647"/>
    <s v="G9"/>
    <s v="RADIJATOR ELEKT."/>
    <s v="01.97"/>
    <s v="KOM"/>
    <n v="1"/>
    <x v="1956"/>
    <n v="1447.72"/>
    <n v="0"/>
    <n v="579.08800000000008"/>
    <x v="1"/>
  </r>
  <r>
    <n v="1"/>
    <x v="10"/>
    <x v="4"/>
    <n v="104792"/>
    <s v="G9"/>
    <s v="RADIJATOR ULJNI"/>
    <s v="01.97"/>
    <s v="KOM"/>
    <n v="1"/>
    <x v="2229"/>
    <n v="523.22"/>
    <n v="0"/>
    <n v="209.28800000000001"/>
    <x v="1"/>
  </r>
  <r>
    <n v="1"/>
    <x v="10"/>
    <x v="4"/>
    <n v="104942"/>
    <s v="G1"/>
    <s v="PEĆ MIKROVALNA CANDY"/>
    <s v="04.08"/>
    <s v="KOM"/>
    <n v="1"/>
    <x v="2230"/>
    <n v="557.9"/>
    <n v="0"/>
    <n v="223.16"/>
    <x v="1"/>
  </r>
  <r>
    <n v="1"/>
    <x v="10"/>
    <x v="4"/>
    <n v="106248"/>
    <s v="R5"/>
    <s v="RADIJATOR ULJNI 2000W 8R"/>
    <n v="10.08"/>
    <s v="KOM"/>
    <n v="1"/>
    <x v="185"/>
    <n v="549"/>
    <n v="0"/>
    <n v="219.60000000000002"/>
    <x v="1"/>
  </r>
  <r>
    <n v="1"/>
    <x v="10"/>
    <x v="4"/>
    <n v="106385"/>
    <s v="R5"/>
    <s v="RADIJATOR ELEKTRIČNI"/>
    <s v="02.09"/>
    <s v="KOM"/>
    <n v="1"/>
    <x v="185"/>
    <n v="549"/>
    <n v="0"/>
    <n v="219.60000000000002"/>
    <x v="1"/>
  </r>
  <r>
    <n v="1"/>
    <x v="11"/>
    <x v="1"/>
    <s v="05/0009"/>
    <s v="05"/>
    <s v="STOLIĆ MALI CRNI"/>
    <s v="01.97"/>
    <s v="KOM"/>
    <n v="1"/>
    <x v="2231"/>
    <n v="169.96"/>
    <n v="0"/>
    <n v="67.984000000000009"/>
    <x v="1"/>
  </r>
  <r>
    <n v="1"/>
    <x v="11"/>
    <x v="1"/>
    <s v="05/0019"/>
    <s v="05"/>
    <s v="ORMAR SA SMEĐIM VRATIMA"/>
    <s v="01.97"/>
    <s v="KOM"/>
    <n v="1"/>
    <x v="2232"/>
    <n v="5476.42"/>
    <n v="0"/>
    <n v="2190.5680000000002"/>
    <x v="1"/>
  </r>
  <r>
    <n v="1"/>
    <x v="11"/>
    <x v="1"/>
    <s v="05/0020"/>
    <s v="05"/>
    <s v="ORMAR SA SMEĐIM VRATIMA"/>
    <s v="01.97"/>
    <s v="KOM"/>
    <n v="1"/>
    <x v="2233"/>
    <n v="4056.25"/>
    <n v="0"/>
    <n v="1622.5"/>
    <x v="1"/>
  </r>
  <r>
    <n v="1"/>
    <x v="11"/>
    <x v="1"/>
    <s v="05/0030"/>
    <s v="RC"/>
    <s v="VJEŠALICA DRVENA (PROC.)"/>
    <s v="01.97"/>
    <s v="KOM"/>
    <n v="1"/>
    <x v="531"/>
    <n v="56.57"/>
    <n v="0"/>
    <n v="22.628"/>
    <x v="1"/>
  </r>
  <r>
    <n v="1"/>
    <x v="11"/>
    <x v="1"/>
    <s v="05/0032"/>
    <s v="05"/>
    <s v="ORMAR SA SMEĐIM VRATIMA"/>
    <s v="01.97"/>
    <s v="KOM"/>
    <n v="1"/>
    <x v="2233"/>
    <n v="4056.25"/>
    <n v="0"/>
    <n v="1622.5"/>
    <x v="1"/>
  </r>
  <r>
    <n v="1"/>
    <x v="11"/>
    <x v="1"/>
    <s v="05/0033"/>
    <s v="05"/>
    <s v="ORMAR SA SMEĐIM VRATIMA"/>
    <s v="01.97"/>
    <s v="KOM"/>
    <n v="1"/>
    <x v="2233"/>
    <n v="4056.25"/>
    <n v="0"/>
    <n v="1622.5"/>
    <x v="1"/>
  </r>
  <r>
    <n v="1"/>
    <x v="11"/>
    <x v="1"/>
    <s v="05/0061"/>
    <s v="05"/>
    <s v="REGAL VELIKI RAĐENI"/>
    <s v="01.97"/>
    <s v="KOM"/>
    <n v="1"/>
    <x v="820"/>
    <n v="3317.06"/>
    <n v="0"/>
    <n v="1326.8240000000001"/>
    <x v="1"/>
  </r>
  <r>
    <n v="1"/>
    <x v="11"/>
    <x v="1"/>
    <s v="05/0067"/>
    <s v="05"/>
    <s v="LADICE POKRETNE OD STOLA"/>
    <s v="01.97"/>
    <s v="KOM"/>
    <n v="1"/>
    <x v="563"/>
    <n v="396.36"/>
    <n v="0"/>
    <n v="158.54400000000001"/>
    <x v="1"/>
  </r>
  <r>
    <n v="1"/>
    <x v="11"/>
    <x v="1"/>
    <s v="05/0475"/>
    <s v="05"/>
    <s v="VJEŠALICA ZIDNA (PREGRADA"/>
    <s v="01.97"/>
    <s v="KOM"/>
    <n v="1"/>
    <x v="880"/>
    <n v="565.36"/>
    <n v="0"/>
    <n v="226.14400000000001"/>
    <x v="1"/>
  </r>
  <r>
    <n v="1"/>
    <x v="11"/>
    <x v="1"/>
    <s v="05/0503"/>
    <s v="05"/>
    <s v="ORMAR DRVENI REGAL RAĐENI"/>
    <s v="01.97"/>
    <s v="KOM"/>
    <n v="1"/>
    <x v="2234"/>
    <n v="2264.66"/>
    <n v="0"/>
    <n v="905.86400000000003"/>
    <x v="1"/>
  </r>
  <r>
    <n v="1"/>
    <x v="11"/>
    <x v="1"/>
    <s v="05/0541"/>
    <s v="05"/>
    <s v="ORMAR GARDEROBNI DRVENI"/>
    <s v="01.97"/>
    <s v="KOM"/>
    <n v="1"/>
    <x v="2235"/>
    <n v="1132.6300000000001"/>
    <n v="0"/>
    <n v="453.05200000000008"/>
    <x v="1"/>
  </r>
  <r>
    <n v="1"/>
    <x v="11"/>
    <x v="1"/>
    <s v="05/0643"/>
    <s v="05"/>
    <s v="STOL KOMP.+STOL ZA PRINT."/>
    <n v="10.97"/>
    <s v="KOM"/>
    <n v="1"/>
    <x v="2236"/>
    <n v="2168.3200000000002"/>
    <n v="0"/>
    <n v="867.32800000000009"/>
    <x v="1"/>
  </r>
  <r>
    <n v="1"/>
    <x v="11"/>
    <x v="1"/>
    <s v="05/0645"/>
    <s v="05"/>
    <s v="STOL KOMP.+STOL PRIN.+KUT"/>
    <n v="10.97"/>
    <s v="KOM"/>
    <n v="1"/>
    <x v="2237"/>
    <n v="2604.0700000000002"/>
    <n v="0"/>
    <n v="1041.6280000000002"/>
    <x v="1"/>
  </r>
  <r>
    <n v="1"/>
    <x v="11"/>
    <x v="1"/>
    <s v="05/0646"/>
    <s v="05"/>
    <s v="STOL KOMP.+STOL PRIN."/>
    <n v="10.97"/>
    <s v="KOM"/>
    <n v="1"/>
    <x v="2236"/>
    <n v="2168.3200000000002"/>
    <n v="0"/>
    <n v="867.32800000000009"/>
    <x v="1"/>
  </r>
  <r>
    <n v="1"/>
    <x v="11"/>
    <x v="1"/>
    <s v="05/0749"/>
    <s v="05"/>
    <s v="STOL RADNI -ORAH"/>
    <s v="02.01"/>
    <s v="KOM"/>
    <n v="1"/>
    <x v="2238"/>
    <n v="735.66"/>
    <n v="0"/>
    <n v="294.26400000000001"/>
    <x v="1"/>
  </r>
  <r>
    <n v="1"/>
    <x v="11"/>
    <x v="1"/>
    <s v="05/0750"/>
    <s v="05"/>
    <s v="LADIČAR POKRETNA KAZETA-"/>
    <s v="02.01"/>
    <s v="KOM"/>
    <n v="1"/>
    <x v="2239"/>
    <n v="1113.3699999999999"/>
    <n v="0"/>
    <n v="445.34799999999996"/>
    <x v="1"/>
  </r>
  <r>
    <n v="1"/>
    <x v="11"/>
    <x v="1"/>
    <s v="05/0751"/>
    <s v="05"/>
    <s v="STOL RADNI ZA KOMPJUTER"/>
    <s v="02.01"/>
    <s v="KOM"/>
    <n v="1"/>
    <x v="2240"/>
    <n v="1011.26"/>
    <n v="0"/>
    <n v="404.50400000000002"/>
    <x v="1"/>
  </r>
  <r>
    <n v="1"/>
    <x v="11"/>
    <x v="1"/>
    <s v="05/0753"/>
    <s v="05"/>
    <s v="STOL RADNI -ORAH"/>
    <s v="02.01"/>
    <s v="KOM"/>
    <n v="1"/>
    <x v="2238"/>
    <n v="735.66"/>
    <n v="0"/>
    <n v="294.26400000000001"/>
    <x v="1"/>
  </r>
  <r>
    <n v="1"/>
    <x v="11"/>
    <x v="1"/>
    <s v="05/0754"/>
    <s v="05"/>
    <s v="LADIČAR POKRETNA KAZETA-"/>
    <s v="02.01"/>
    <s v="KOM"/>
    <n v="1"/>
    <x v="2239"/>
    <n v="1113.3699999999999"/>
    <n v="0"/>
    <n v="445.34799999999996"/>
    <x v="1"/>
  </r>
  <r>
    <n v="1"/>
    <x v="11"/>
    <x v="1"/>
    <s v="05/0755"/>
    <s v="05"/>
    <s v="STOL RADNI ZA KOMPJUTER"/>
    <s v="02.01"/>
    <s v="KOM"/>
    <n v="1"/>
    <x v="2240"/>
    <n v="1011.26"/>
    <n v="0"/>
    <n v="404.50400000000002"/>
    <x v="1"/>
  </r>
  <r>
    <n v="1"/>
    <x v="11"/>
    <x v="1"/>
    <s v="05/0764"/>
    <s v="05"/>
    <s v="ORMAR DVOKR.DRVENI ZA ARH"/>
    <s v="04.01"/>
    <s v="KOM"/>
    <n v="1"/>
    <x v="2241"/>
    <n v="2013"/>
    <n v="0"/>
    <n v="805.2"/>
    <x v="1"/>
  </r>
  <r>
    <n v="1"/>
    <x v="11"/>
    <x v="1"/>
    <s v="05/0765"/>
    <s v="05"/>
    <s v="ORMAR DVOKR.DRVENI ZA ARH"/>
    <s v="04.01"/>
    <s v="KOM"/>
    <n v="1"/>
    <x v="2241"/>
    <n v="2013"/>
    <n v="0"/>
    <n v="805.2"/>
    <x v="1"/>
  </r>
  <r>
    <n v="1"/>
    <x v="11"/>
    <x v="1"/>
    <s v="05/0766"/>
    <s v="05"/>
    <s v="ORMAR DVOKR.DRVENI ZA ARH"/>
    <s v="04.01"/>
    <s v="KOM"/>
    <n v="1"/>
    <x v="2241"/>
    <n v="2013"/>
    <n v="0"/>
    <n v="805.2"/>
    <x v="1"/>
  </r>
  <r>
    <n v="1"/>
    <x v="11"/>
    <x v="1"/>
    <s v="05/0767"/>
    <s v="05"/>
    <s v="ORMAR DVOKR.ZA ARHIVU"/>
    <s v="05.01"/>
    <s v="KOM"/>
    <n v="1"/>
    <x v="2174"/>
    <n v="1854.4"/>
    <n v="0"/>
    <n v="741.7600000000001"/>
    <x v="1"/>
  </r>
  <r>
    <n v="1"/>
    <x v="11"/>
    <x v="1"/>
    <s v="05/0768"/>
    <s v="05"/>
    <s v="ORMAR DVOKR.ZA ARHIVU"/>
    <s v="05.01"/>
    <s v="KOM"/>
    <n v="1"/>
    <x v="2174"/>
    <n v="1854.4"/>
    <n v="0"/>
    <n v="741.7600000000001"/>
    <x v="1"/>
  </r>
  <r>
    <n v="1"/>
    <x v="11"/>
    <x v="1"/>
    <s v="05/0769"/>
    <s v="05"/>
    <s v="ORMAR GARDEROBNI"/>
    <s v="05.01"/>
    <s v="KOM"/>
    <n v="1"/>
    <x v="2242"/>
    <n v="1110.2"/>
    <n v="0"/>
    <n v="444.08000000000004"/>
    <x v="1"/>
  </r>
  <r>
    <n v="1"/>
    <x v="11"/>
    <x v="1"/>
    <s v="05/0782"/>
    <s v="05"/>
    <s v="RADNI STOL VA/160"/>
    <s v="02.02"/>
    <s v="KOM"/>
    <n v="1"/>
    <x v="2243"/>
    <n v="1005.77"/>
    <n v="0"/>
    <n v="402.30799999999999"/>
    <x v="1"/>
  </r>
  <r>
    <n v="1"/>
    <x v="11"/>
    <x v="1"/>
    <s v="05/0785"/>
    <s v="05"/>
    <s v="POKRETNA KAZETA BA/PR31**"/>
    <s v="02.02"/>
    <s v="KOM"/>
    <n v="1"/>
    <x v="838"/>
    <n v="1070.55"/>
    <n v="0"/>
    <n v="428.22"/>
    <x v="1"/>
  </r>
  <r>
    <n v="1"/>
    <x v="11"/>
    <x v="1"/>
    <s v="05/0786"/>
    <s v="05"/>
    <s v="POKRETNA KAZETA BA/PR31"/>
    <s v="02.02"/>
    <s v="KOM"/>
    <n v="1"/>
    <x v="838"/>
    <n v="1070.55"/>
    <n v="0"/>
    <n v="428.22"/>
    <x v="1"/>
  </r>
  <r>
    <n v="1"/>
    <x v="11"/>
    <x v="1"/>
    <s v="05/0846"/>
    <s v="05"/>
    <s v="RADNI STOL JAVOR160x80x72"/>
    <s v="05.02"/>
    <s v="KOM"/>
    <n v="1"/>
    <x v="2243"/>
    <n v="1005.77"/>
    <n v="0"/>
    <n v="402.30799999999999"/>
    <x v="1"/>
  </r>
  <r>
    <n v="1"/>
    <x v="11"/>
    <x v="1"/>
    <s v="05/0847"/>
    <s v="05"/>
    <s v="POKRETNA KAZETA BA/PR31"/>
    <s v="05.02"/>
    <s v="KOM"/>
    <n v="1"/>
    <x v="838"/>
    <n v="1070.55"/>
    <n v="0"/>
    <n v="428.22"/>
    <x v="1"/>
  </r>
  <r>
    <n v="1"/>
    <x v="11"/>
    <x v="1"/>
    <s v="05/0848"/>
    <s v="05"/>
    <s v="POKRETNA KAZETA BA/PR31"/>
    <s v="05.02"/>
    <s v="KOM"/>
    <n v="1"/>
    <x v="838"/>
    <n v="1070.55"/>
    <n v="0"/>
    <n v="428.22"/>
    <x v="1"/>
  </r>
  <r>
    <n v="1"/>
    <x v="11"/>
    <x v="1"/>
    <s v="05/0860"/>
    <s v="05"/>
    <s v="POLICE ZA KNJIGE"/>
    <n v="10.02"/>
    <s v="KOM"/>
    <n v="1"/>
    <x v="2244"/>
    <n v="427"/>
    <n v="0"/>
    <n v="170.8"/>
    <x v="1"/>
  </r>
  <r>
    <n v="1"/>
    <x v="11"/>
    <x v="1"/>
    <s v="05/0956"/>
    <s v="R2"/>
    <s v="ORMAR BIJELI 260x60x110"/>
    <n v="10.029999999999999"/>
    <s v="KOM"/>
    <n v="1"/>
    <x v="1959"/>
    <n v="3200"/>
    <n v="0"/>
    <n v="1280"/>
    <x v="1"/>
  </r>
  <r>
    <n v="1"/>
    <x v="11"/>
    <x v="1"/>
    <s v="05/0957"/>
    <s v="05"/>
    <s v="ORMAR BIJELI 280X62X235"/>
    <n v="10.029999999999999"/>
    <s v="KOM"/>
    <n v="1"/>
    <x v="2245"/>
    <n v="12300"/>
    <n v="0"/>
    <n v="4920"/>
    <x v="1"/>
  </r>
  <r>
    <n v="1"/>
    <x v="11"/>
    <x v="1"/>
    <s v="05/0958"/>
    <s v="05"/>
    <s v="ORMAR BIJELI 280X62X235"/>
    <n v="10.029999999999999"/>
    <s v="KOM"/>
    <n v="1"/>
    <x v="2245"/>
    <n v="12300"/>
    <n v="0"/>
    <n v="4920"/>
    <x v="1"/>
  </r>
  <r>
    <n v="1"/>
    <x v="11"/>
    <x v="1"/>
    <s v="05/0959"/>
    <s v="05"/>
    <s v="ORMAR BIJELI 280X62X235"/>
    <n v="10.029999999999999"/>
    <s v="KOM"/>
    <n v="1"/>
    <x v="2245"/>
    <n v="12300"/>
    <n v="0"/>
    <n v="4920"/>
    <x v="1"/>
  </r>
  <r>
    <n v="1"/>
    <x v="11"/>
    <x v="1"/>
    <s v="05/0960"/>
    <s v="05"/>
    <s v="ORMAR BIJELI 280X62X235"/>
    <n v="10.029999999999999"/>
    <s v="KOM"/>
    <n v="1"/>
    <x v="2245"/>
    <n v="12300"/>
    <n v="0"/>
    <n v="4920"/>
    <x v="1"/>
  </r>
  <r>
    <n v="1"/>
    <x v="11"/>
    <x v="1"/>
    <s v="05/0964"/>
    <s v="05"/>
    <s v="ORMAR UGRADBENIBIJELI"/>
    <n v="12.03"/>
    <s v="KOM"/>
    <n v="1"/>
    <x v="2245"/>
    <n v="12300"/>
    <n v="0"/>
    <n v="4920"/>
    <x v="1"/>
  </r>
  <r>
    <n v="1"/>
    <x v="11"/>
    <x v="1"/>
    <s v="05/0967"/>
    <s v="05"/>
    <s v="STOL RADNI"/>
    <n v="12.03"/>
    <s v="KOM"/>
    <n v="1"/>
    <x v="748"/>
    <n v="956.38"/>
    <n v="0"/>
    <n v="382.55200000000002"/>
    <x v="1"/>
  </r>
  <r>
    <n v="1"/>
    <x v="11"/>
    <x v="1"/>
    <s v="05/0968"/>
    <s v="05"/>
    <s v="STOL RADNI"/>
    <n v="12.03"/>
    <s v="KOM"/>
    <n v="1"/>
    <x v="748"/>
    <n v="956.38"/>
    <n v="0"/>
    <n v="382.55200000000002"/>
    <x v="1"/>
  </r>
  <r>
    <n v="1"/>
    <x v="11"/>
    <x v="1"/>
    <s v="05/0969"/>
    <s v="05"/>
    <s v="STOL POLUKR. DODATAK"/>
    <n v="12.03"/>
    <s v="KOM"/>
    <n v="1"/>
    <x v="2246"/>
    <n v="972.39"/>
    <n v="0"/>
    <n v="388.95600000000002"/>
    <x v="1"/>
  </r>
  <r>
    <n v="1"/>
    <x v="11"/>
    <x v="1"/>
    <s v="05/0970"/>
    <s v="05"/>
    <s v="POKRETNA KAZETA"/>
    <n v="12.03"/>
    <s v="KOM"/>
    <n v="1"/>
    <x v="749"/>
    <n v="975.39"/>
    <n v="0"/>
    <n v="390.15600000000001"/>
    <x v="1"/>
  </r>
  <r>
    <n v="1"/>
    <x v="11"/>
    <x v="1"/>
    <s v="05/0971"/>
    <s v="05"/>
    <s v="POKRETNA KAZETA"/>
    <n v="12.03"/>
    <s v="KOM"/>
    <n v="1"/>
    <x v="749"/>
    <n v="975.39"/>
    <n v="0"/>
    <n v="390.15600000000001"/>
    <x v="1"/>
  </r>
  <r>
    <n v="1"/>
    <x v="11"/>
    <x v="1"/>
    <s v="05/0972"/>
    <s v="05"/>
    <s v="POKRETNA KAZETA"/>
    <n v="12.03"/>
    <s v="KOM"/>
    <n v="1"/>
    <x v="749"/>
    <n v="975.39"/>
    <n v="0"/>
    <n v="390.15600000000001"/>
    <x v="1"/>
  </r>
  <r>
    <n v="1"/>
    <x v="11"/>
    <x v="1"/>
    <s v="05/0973"/>
    <s v="05"/>
    <s v="STOL RADNI 160X80X72"/>
    <n v="12.03"/>
    <s v="KOM"/>
    <n v="1"/>
    <x v="2247"/>
    <n v="1026.4000000000001"/>
    <n v="0"/>
    <n v="410.56000000000006"/>
    <x v="1"/>
  </r>
  <r>
    <n v="1"/>
    <x v="11"/>
    <x v="1"/>
    <s v="05/0974"/>
    <s v="05"/>
    <s v="STOL RADNI 160X80X72"/>
    <n v="12.03"/>
    <s v="KOM"/>
    <n v="1"/>
    <x v="2248"/>
    <n v="1026.4100000000001"/>
    <n v="0"/>
    <n v="410.56400000000008"/>
    <x v="1"/>
  </r>
  <r>
    <n v="1"/>
    <x v="11"/>
    <x v="1"/>
    <s v="05/0975"/>
    <s v="05"/>
    <s v="POKRETNA KAZETA"/>
    <n v="12.03"/>
    <s v="KOM"/>
    <n v="1"/>
    <x v="2249"/>
    <n v="1092.44"/>
    <n v="0"/>
    <n v="436.97600000000006"/>
    <x v="1"/>
  </r>
  <r>
    <n v="1"/>
    <x v="11"/>
    <x v="1"/>
    <s v="05/0976"/>
    <s v="05"/>
    <s v="POKRETNA KAZETA"/>
    <n v="12.03"/>
    <s v="KOM"/>
    <n v="1"/>
    <x v="2249"/>
    <n v="1092.44"/>
    <n v="0"/>
    <n v="436.97600000000006"/>
    <x v="1"/>
  </r>
  <r>
    <n v="1"/>
    <x v="11"/>
    <x v="1"/>
    <s v="05/0977"/>
    <s v="05"/>
    <s v="POKRETNA KAZETA"/>
    <n v="12.03"/>
    <s v="KOM"/>
    <n v="1"/>
    <x v="2250"/>
    <n v="1067.43"/>
    <n v="0"/>
    <n v="426.97200000000004"/>
    <x v="1"/>
  </r>
  <r>
    <n v="1"/>
    <x v="11"/>
    <x v="1"/>
    <s v="05/0978"/>
    <s v="05"/>
    <s v="POKRETNA KAZETA"/>
    <n v="12.03"/>
    <s v="KOM"/>
    <n v="1"/>
    <x v="2250"/>
    <n v="1067.43"/>
    <n v="0"/>
    <n v="426.97200000000004"/>
    <x v="1"/>
  </r>
  <r>
    <n v="1"/>
    <x v="11"/>
    <x v="1"/>
    <s v="05/1097"/>
    <s v="05"/>
    <s v="ORMAR OTVORENI"/>
    <s v="09.05"/>
    <s v="KOM"/>
    <n v="1"/>
    <x v="2251"/>
    <n v="318.73"/>
    <n v="0"/>
    <n v="127.49200000000002"/>
    <x v="1"/>
  </r>
  <r>
    <n v="1"/>
    <x v="11"/>
    <x v="1"/>
    <s v="05/1098"/>
    <s v="05"/>
    <s v="ORMAR OTVORENI"/>
    <s v="09.05"/>
    <s v="KOM"/>
    <n v="1"/>
    <x v="2251"/>
    <n v="318.73"/>
    <n v="0"/>
    <n v="127.49200000000002"/>
    <x v="1"/>
  </r>
  <r>
    <n v="1"/>
    <x v="11"/>
    <x v="1"/>
    <s v="05/1099"/>
    <s v="05"/>
    <s v="ORMARIĆ S VRATIMA"/>
    <s v="09.05"/>
    <s v="KOM"/>
    <n v="1"/>
    <x v="2252"/>
    <n v="353.49"/>
    <n v="0"/>
    <n v="141.39600000000002"/>
    <x v="1"/>
  </r>
  <r>
    <n v="1"/>
    <x v="11"/>
    <x v="1"/>
    <s v="05/1102"/>
    <s v="05"/>
    <s v="STOLIĆ UKRASNI"/>
    <s v="08.05"/>
    <s v="KOM"/>
    <n v="1"/>
    <x v="2253"/>
    <n v="81.95"/>
    <n v="0"/>
    <n v="32.78"/>
    <x v="1"/>
  </r>
  <r>
    <n v="1"/>
    <x v="11"/>
    <x v="1"/>
    <s v="05/1297"/>
    <s v="05"/>
    <s v="ORMAR S KLIZNIM VRATIMA"/>
    <s v="04.07"/>
    <s v="KOM"/>
    <n v="1"/>
    <x v="2254"/>
    <n v="13261.4"/>
    <n v="0"/>
    <n v="5304.56"/>
    <x v="1"/>
  </r>
  <r>
    <n v="1"/>
    <x v="11"/>
    <x v="1"/>
    <s v="05/1298"/>
    <s v="05"/>
    <s v="PULT S KLIZNIM VRATIMA"/>
    <s v="04.07"/>
    <s v="KOM"/>
    <n v="1"/>
    <x v="2255"/>
    <n v="8723"/>
    <n v="0"/>
    <n v="3489.2000000000003"/>
    <x v="1"/>
  </r>
  <r>
    <n v="1"/>
    <x v="11"/>
    <x v="1"/>
    <s v="05/1299"/>
    <s v="05"/>
    <s v="STOL DODATAK 90x50cm"/>
    <s v="04.07"/>
    <s v="KOM"/>
    <n v="1"/>
    <x v="1047"/>
    <n v="1708"/>
    <n v="0"/>
    <n v="683.2"/>
    <x v="1"/>
  </r>
  <r>
    <n v="1"/>
    <x v="11"/>
    <x v="1"/>
    <s v="05/1300"/>
    <s v="05"/>
    <s v="STOL DODATAK 90x50cm"/>
    <s v="04.07"/>
    <s v="KOM"/>
    <n v="1"/>
    <x v="1047"/>
    <n v="1708"/>
    <n v="0"/>
    <n v="683.2"/>
    <x v="1"/>
  </r>
  <r>
    <n v="1"/>
    <x v="11"/>
    <x v="1"/>
    <s v="05/1301"/>
    <s v="05"/>
    <s v="ORMARIĆ ZIDNI 99x76x32cm"/>
    <s v="04.07"/>
    <s v="KOM"/>
    <n v="1"/>
    <x v="1038"/>
    <n v="1769"/>
    <n v="0"/>
    <n v="707.6"/>
    <x v="1"/>
  </r>
  <r>
    <n v="1"/>
    <x v="11"/>
    <x v="1"/>
    <s v="05/1302"/>
    <s v="05"/>
    <s v="KOMODA 200x84x45cm"/>
    <s v="04.07"/>
    <s v="KOM"/>
    <n v="1"/>
    <x v="2256"/>
    <n v="5612"/>
    <n v="0"/>
    <n v="2244.8000000000002"/>
    <x v="1"/>
  </r>
  <r>
    <n v="1"/>
    <x v="11"/>
    <x v="1"/>
    <s v="05/1305"/>
    <s v="05"/>
    <s v="STALAŽA UGRAD. 330x54x40"/>
    <s v="04.07"/>
    <s v="KOM"/>
    <n v="1"/>
    <x v="2257"/>
    <n v="4148"/>
    <n v="0"/>
    <n v="1659.2"/>
    <x v="1"/>
  </r>
  <r>
    <n v="1"/>
    <x v="11"/>
    <x v="1"/>
    <s v="05/1306"/>
    <s v="05"/>
    <s v="ORMAR ZA SPISE 330x174x62"/>
    <s v="04.07"/>
    <s v="KOM"/>
    <n v="1"/>
    <x v="2258"/>
    <n v="16470.599999999999"/>
    <n v="0"/>
    <n v="6588.24"/>
    <x v="1"/>
  </r>
  <r>
    <n v="1"/>
    <x v="11"/>
    <x v="1"/>
    <s v="05/1307"/>
    <s v="05"/>
    <s v="ORMAR GARDEROBNI"/>
    <s v="04.07"/>
    <s v="KOM"/>
    <n v="1"/>
    <x v="1039"/>
    <n v="3172"/>
    <n v="0"/>
    <n v="1268.8000000000002"/>
    <x v="1"/>
  </r>
  <r>
    <n v="1"/>
    <x v="11"/>
    <x v="1"/>
    <s v="05/1309"/>
    <s v="05"/>
    <s v="STOL RADNI 140x80x72"/>
    <s v="04.07"/>
    <s v="KOM"/>
    <n v="1"/>
    <x v="2259"/>
    <n v="706.43"/>
    <n v="0"/>
    <n v="282.572"/>
    <x v="1"/>
  </r>
  <r>
    <n v="1"/>
    <x v="11"/>
    <x v="1"/>
    <s v="05/1310"/>
    <s v="05"/>
    <s v="STOL RADNI 120x80x72"/>
    <s v="04.07"/>
    <s v="KOM"/>
    <n v="1"/>
    <x v="2260"/>
    <n v="625.91"/>
    <n v="0"/>
    <n v="250.364"/>
    <x v="1"/>
  </r>
  <r>
    <n v="1"/>
    <x v="11"/>
    <x v="1"/>
    <s v="05/1311"/>
    <s v="05"/>
    <s v="POKRETNA KAZETA"/>
    <s v="04.07"/>
    <s v="KOM"/>
    <n v="1"/>
    <x v="618"/>
    <n v="799.83"/>
    <n v="0"/>
    <n v="319.93200000000002"/>
    <x v="1"/>
  </r>
  <r>
    <n v="1"/>
    <x v="11"/>
    <x v="1"/>
    <s v="05/1312"/>
    <s v="05"/>
    <s v="POKRETNA KAZETA"/>
    <s v="04.07"/>
    <s v="KOM"/>
    <n v="1"/>
    <x v="618"/>
    <n v="799.83"/>
    <n v="0"/>
    <n v="319.93200000000002"/>
    <x v="1"/>
  </r>
  <r>
    <n v="1"/>
    <x v="11"/>
    <x v="1"/>
    <s v="05/1313"/>
    <s v="05"/>
    <s v="STOL RADNI 142x60x72"/>
    <s v="04.07"/>
    <s v="KOM"/>
    <n v="1"/>
    <x v="2259"/>
    <n v="706.43"/>
    <n v="0"/>
    <n v="282.572"/>
    <x v="1"/>
  </r>
  <r>
    <n v="1"/>
    <x v="11"/>
    <x v="1"/>
    <s v="05/1314"/>
    <s v="05"/>
    <s v="STOL RADNI 170x60x72"/>
    <s v="04.07"/>
    <s v="KOM"/>
    <n v="1"/>
    <x v="616"/>
    <n v="751.52"/>
    <n v="0"/>
    <n v="300.608"/>
    <x v="1"/>
  </r>
  <r>
    <n v="1"/>
    <x v="11"/>
    <x v="1"/>
    <s v="05/1315"/>
    <s v="05"/>
    <s v="STOL RADNI 126x80x72"/>
    <s v="04.07"/>
    <s v="KOM"/>
    <n v="1"/>
    <x v="2261"/>
    <n v="841.7"/>
    <n v="0"/>
    <n v="336.68000000000006"/>
    <x v="1"/>
  </r>
  <r>
    <n v="1"/>
    <x v="11"/>
    <x v="1"/>
    <s v="05/1317"/>
    <s v="05"/>
    <s v="ORMAR OTVORENI SIVI"/>
    <s v="04.07"/>
    <s v="KOM"/>
    <n v="1"/>
    <x v="2262"/>
    <n v="1322.68"/>
    <n v="0"/>
    <n v="529.072"/>
    <x v="1"/>
  </r>
  <r>
    <n v="1"/>
    <x v="11"/>
    <x v="1"/>
    <s v="05/1318"/>
    <s v="05"/>
    <s v="ORMAR OTVORENI SIVI"/>
    <s v="04.07"/>
    <s v="KOM"/>
    <n v="1"/>
    <x v="2263"/>
    <n v="861.03"/>
    <n v="0"/>
    <n v="344.41200000000003"/>
    <x v="1"/>
  </r>
  <r>
    <n v="1"/>
    <x v="11"/>
    <x v="1"/>
    <s v="05/1319"/>
    <s v="05"/>
    <s v="ORMAR OTVORENI SIVI"/>
    <s v="04.07"/>
    <s v="KOM"/>
    <n v="1"/>
    <x v="2263"/>
    <n v="861.03"/>
    <n v="0"/>
    <n v="344.41200000000003"/>
    <x v="1"/>
  </r>
  <r>
    <n v="1"/>
    <x v="11"/>
    <x v="1"/>
    <s v="05/1320"/>
    <s v="05"/>
    <s v="ORMAR OTVORENI SIVI"/>
    <s v="04.07"/>
    <s v="KOM"/>
    <n v="1"/>
    <x v="2263"/>
    <n v="861.03"/>
    <n v="0"/>
    <n v="344.41200000000003"/>
    <x v="1"/>
  </r>
  <r>
    <n v="1"/>
    <x v="11"/>
    <x v="1"/>
    <s v="05/1321"/>
    <s v="05"/>
    <s v="ORMAR S DRV.VRATIMA"/>
    <s v="04.07"/>
    <s v="KOM"/>
    <n v="1"/>
    <x v="2264"/>
    <n v="1269.8599999999999"/>
    <n v="0"/>
    <n v="507.94399999999996"/>
    <x v="1"/>
  </r>
  <r>
    <n v="1"/>
    <x v="11"/>
    <x v="1"/>
    <s v="05/1322"/>
    <s v="05"/>
    <s v="ORMAR S DRV.VRATIMA"/>
    <s v="04.07"/>
    <s v="KOM"/>
    <n v="1"/>
    <x v="2265"/>
    <n v="1221.76"/>
    <n v="0"/>
    <n v="488.70400000000001"/>
    <x v="1"/>
  </r>
  <r>
    <n v="1"/>
    <x v="11"/>
    <x v="1"/>
    <s v="05/1323"/>
    <s v="05"/>
    <s v="ORMAR S DRV.VRATIMA"/>
    <s v="04.07"/>
    <s v="KOM"/>
    <n v="1"/>
    <x v="2265"/>
    <n v="1221.76"/>
    <n v="0"/>
    <n v="488.70400000000001"/>
    <x v="1"/>
  </r>
  <r>
    <n v="1"/>
    <x v="11"/>
    <x v="1"/>
    <s v="05/1325"/>
    <s v="05"/>
    <s v="ORMARIĆ SA 2 POLICE"/>
    <s v="06.07"/>
    <s v="KOM"/>
    <n v="1"/>
    <x v="2266"/>
    <n v="492.78"/>
    <n v="0"/>
    <n v="197.11199999999999"/>
    <x v="1"/>
  </r>
  <r>
    <n v="1"/>
    <x v="11"/>
    <x v="1"/>
    <s v="05/1433"/>
    <s v="05"/>
    <s v="STOL RADNI 140x80xH72"/>
    <s v="02.08"/>
    <s v="KOM"/>
    <n v="1"/>
    <x v="2267"/>
    <n v="781.58"/>
    <n v="0"/>
    <n v="312.63200000000006"/>
    <x v="1"/>
  </r>
  <r>
    <n v="1"/>
    <x v="11"/>
    <x v="1"/>
    <s v="05/1434"/>
    <s v="05"/>
    <s v="STOL RADNI 140x80xH72"/>
    <s v="02.08"/>
    <s v="KOM"/>
    <n v="1"/>
    <x v="2267"/>
    <n v="781.58"/>
    <n v="0"/>
    <n v="312.63200000000006"/>
    <x v="1"/>
  </r>
  <r>
    <n v="1"/>
    <x v="11"/>
    <x v="1"/>
    <s v="05/1435"/>
    <s v="05"/>
    <s v="STOL DODATAK 90S KUTNI"/>
    <s v="02.08"/>
    <s v="KOM"/>
    <n v="1"/>
    <x v="2268"/>
    <n v="550.78"/>
    <n v="0"/>
    <n v="220.31200000000001"/>
    <x v="1"/>
  </r>
  <r>
    <n v="1"/>
    <x v="11"/>
    <x v="1"/>
    <s v="05/1436"/>
    <s v="05"/>
    <s v="POKRETNA KAZETA"/>
    <s v="02.08"/>
    <s v="KOM"/>
    <n v="1"/>
    <x v="618"/>
    <n v="799.83"/>
    <n v="0"/>
    <n v="319.93200000000002"/>
    <x v="1"/>
  </r>
  <r>
    <n v="1"/>
    <x v="11"/>
    <x v="1"/>
    <s v="05/1437"/>
    <s v="05"/>
    <s v="POKRETNA KAZETA"/>
    <s v="02.08"/>
    <s v="KOM"/>
    <n v="1"/>
    <x v="618"/>
    <n v="799.83"/>
    <n v="0"/>
    <n v="319.93200000000002"/>
    <x v="1"/>
  </r>
  <r>
    <n v="1"/>
    <x v="11"/>
    <x v="1"/>
    <s v="05/1438"/>
    <s v="05"/>
    <s v="STOL DODATAK 90S KONFER."/>
    <s v="02.08"/>
    <s v="KOM"/>
    <n v="1"/>
    <x v="2269"/>
    <n v="484.19"/>
    <n v="0"/>
    <n v="193.67600000000002"/>
    <x v="1"/>
  </r>
  <r>
    <n v="1"/>
    <x v="11"/>
    <x v="1"/>
    <s v="05/1439"/>
    <s v="05"/>
    <s v="ORMAR NISKI S DRV.VRATIMA"/>
    <s v="02.08"/>
    <s v="KOM"/>
    <n v="1"/>
    <x v="2270"/>
    <n v="843.65"/>
    <n v="0"/>
    <n v="337.46000000000004"/>
    <x v="1"/>
  </r>
  <r>
    <n v="1"/>
    <x v="11"/>
    <x v="1"/>
    <s v="05/1440"/>
    <s v="05"/>
    <s v="ORMAR VISOKI S DRV.VRATIM"/>
    <s v="02.08"/>
    <s v="KOM"/>
    <n v="1"/>
    <x v="2271"/>
    <n v="1444.87"/>
    <n v="0"/>
    <n v="577.94799999999998"/>
    <x v="1"/>
  </r>
  <r>
    <n v="1"/>
    <x v="11"/>
    <x v="1"/>
    <s v="05/1441"/>
    <s v="05"/>
    <s v="ORMAR VISOKI S DRV.VRATIM"/>
    <s v="02.08"/>
    <s v="KOM"/>
    <n v="1"/>
    <x v="2271"/>
    <n v="1444.87"/>
    <n v="0"/>
    <n v="577.94799999999998"/>
    <x v="1"/>
  </r>
  <r>
    <n v="1"/>
    <x v="11"/>
    <x v="1"/>
    <s v="05/1442"/>
    <s v="05"/>
    <s v="ORMAR VISOKI S DRV.VRATIM"/>
    <s v="02.08"/>
    <s v="KOM"/>
    <n v="1"/>
    <x v="2271"/>
    <n v="1444.87"/>
    <n v="0"/>
    <n v="577.94799999999998"/>
    <x v="1"/>
  </r>
  <r>
    <n v="1"/>
    <x v="11"/>
    <x v="1"/>
    <s v="05/1443"/>
    <s v="05"/>
    <s v="ORMAR VISOKI S STAKL.VRAT"/>
    <s v="02.08"/>
    <s v="KOM"/>
    <n v="1"/>
    <x v="2272"/>
    <n v="1887.19"/>
    <n v="0"/>
    <n v="754.87600000000009"/>
    <x v="1"/>
  </r>
  <r>
    <n v="1"/>
    <x v="11"/>
    <x v="1"/>
    <s v="05/1444"/>
    <s v="05"/>
    <s v="ORMAR VISOKI S STAKL.VRAT"/>
    <s v="02.08"/>
    <s v="KOM"/>
    <n v="1"/>
    <x v="2272"/>
    <n v="1887.19"/>
    <n v="0"/>
    <n v="754.87600000000009"/>
    <x v="1"/>
  </r>
  <r>
    <n v="1"/>
    <x v="11"/>
    <x v="1"/>
    <s v="05/1452"/>
    <s v="05"/>
    <s v="ORMAR OTVORENI S POLICAMA"/>
    <s v="03.08"/>
    <s v="KOM"/>
    <n v="1"/>
    <x v="2273"/>
    <n v="2518.67"/>
    <n v="0"/>
    <n v="1007.4680000000001"/>
    <x v="1"/>
  </r>
  <r>
    <n v="1"/>
    <x v="11"/>
    <x v="1"/>
    <s v="05/1453"/>
    <s v="05"/>
    <s v="STOL OVALNI KONFERENCIJSK"/>
    <s v="03.08"/>
    <s v="KOM"/>
    <n v="1"/>
    <x v="2274"/>
    <n v="1011.33"/>
    <n v="0"/>
    <n v="404.53200000000004"/>
    <x v="1"/>
  </r>
  <r>
    <n v="1"/>
    <x v="11"/>
    <x v="1"/>
    <s v="05/1458"/>
    <s v="05"/>
    <s v="PULT"/>
    <s v="05.08"/>
    <s v="KOM"/>
    <n v="1"/>
    <x v="2275"/>
    <n v="5487.33"/>
    <n v="115.05"/>
    <n v="2240.9520000000002"/>
    <x v="1"/>
  </r>
  <r>
    <n v="1"/>
    <x v="11"/>
    <x v="1"/>
    <s v="05/1764"/>
    <s v="05"/>
    <s v="STOL RADNI 140x80x72"/>
    <s v="01.11"/>
    <s v="KOM"/>
    <n v="1"/>
    <x v="2276"/>
    <n v="654.15"/>
    <n v="230.36"/>
    <n v="353.80400000000003"/>
    <x v="1"/>
  </r>
  <r>
    <n v="1"/>
    <x v="11"/>
    <x v="1"/>
    <s v="05/1765"/>
    <s v="05"/>
    <s v="STOL RADNI 140x80x72"/>
    <s v="01.11"/>
    <s v="KOM"/>
    <n v="1"/>
    <x v="2276"/>
    <n v="654.15"/>
    <n v="230.36"/>
    <n v="353.80400000000003"/>
    <x v="1"/>
  </r>
  <r>
    <n v="1"/>
    <x v="11"/>
    <x v="1"/>
    <s v="05/1766"/>
    <s v="05"/>
    <s v="STOL RADNI 140x80x72"/>
    <s v="01.11"/>
    <s v="KOM"/>
    <n v="1"/>
    <x v="2276"/>
    <n v="654.15"/>
    <n v="230.36"/>
    <n v="353.80400000000003"/>
    <x v="1"/>
  </r>
  <r>
    <n v="1"/>
    <x v="11"/>
    <x v="1"/>
    <s v="05/1767"/>
    <s v="05"/>
    <s v="POKRETNA KAZETA"/>
    <s v="01.11"/>
    <s v="KOM"/>
    <n v="1"/>
    <x v="2277"/>
    <n v="668.11"/>
    <n v="235.26"/>
    <n v="361.34800000000001"/>
    <x v="1"/>
  </r>
  <r>
    <n v="1"/>
    <x v="11"/>
    <x v="1"/>
    <s v="05/1768"/>
    <s v="05"/>
    <s v="POKRETNA KAZETA"/>
    <s v="01.11"/>
    <s v="KOM"/>
    <n v="1"/>
    <x v="2277"/>
    <n v="668.11"/>
    <n v="235.26"/>
    <n v="361.34800000000001"/>
    <x v="1"/>
  </r>
  <r>
    <n v="1"/>
    <x v="11"/>
    <x v="1"/>
    <s v="05/1769"/>
    <s v="05"/>
    <s v="POKRETNA KAZETA"/>
    <s v="01.11"/>
    <s v="KOM"/>
    <n v="1"/>
    <x v="2277"/>
    <n v="668.11"/>
    <n v="235.26"/>
    <n v="361.34800000000001"/>
    <x v="1"/>
  </r>
  <r>
    <n v="1"/>
    <x v="11"/>
    <x v="1"/>
    <s v="05/1770"/>
    <s v="05"/>
    <s v="POKRETNA KAZETA"/>
    <s v="01.11"/>
    <s v="KOM"/>
    <n v="1"/>
    <x v="2277"/>
    <n v="668.11"/>
    <n v="235.26"/>
    <n v="361.34800000000001"/>
    <x v="1"/>
  </r>
  <r>
    <n v="1"/>
    <x v="11"/>
    <x v="1"/>
    <s v="05/1771"/>
    <s v="05"/>
    <s v="POKRETNA KAZETA"/>
    <s v="01.11"/>
    <s v="KOM"/>
    <n v="1"/>
    <x v="2277"/>
    <n v="668.11"/>
    <n v="235.26"/>
    <n v="361.34800000000001"/>
    <x v="1"/>
  </r>
  <r>
    <n v="1"/>
    <x v="11"/>
    <x v="1"/>
    <s v="05/1772"/>
    <s v="05"/>
    <s v="POKRETNA KAZETA"/>
    <s v="01.11"/>
    <s v="KOM"/>
    <n v="1"/>
    <x v="2277"/>
    <n v="668.11"/>
    <n v="235.26"/>
    <n v="361.34800000000001"/>
    <x v="1"/>
  </r>
  <r>
    <n v="1"/>
    <x v="11"/>
    <x v="1"/>
    <s v="05/1773"/>
    <s v="05"/>
    <s v="DODATAK STOLA"/>
    <s v="01.11"/>
    <s v="KOM"/>
    <n v="1"/>
    <x v="2278"/>
    <n v="449.67"/>
    <n v="158.36000000000001"/>
    <n v="243.21199999999999"/>
    <x v="1"/>
  </r>
  <r>
    <n v="1"/>
    <x v="11"/>
    <x v="1"/>
    <s v="05/1850"/>
    <s v="05"/>
    <s v="ORMAR NISKI S DRV.VRATIMA"/>
    <n v="10.130000000000001"/>
    <s v="KOM"/>
    <n v="1"/>
    <x v="2279"/>
    <n v="326.26"/>
    <n v="497.96"/>
    <n v="497.96"/>
    <x v="0"/>
  </r>
  <r>
    <n v="1"/>
    <x v="11"/>
    <x v="1"/>
    <n v="100894"/>
    <s v="R6"/>
    <s v="STOL RADNI RIO-452R"/>
    <s v="06.97"/>
    <s v="KOM"/>
    <n v="1"/>
    <x v="2280"/>
    <n v="1191.4000000000001"/>
    <n v="0"/>
    <n v="476.56000000000006"/>
    <x v="1"/>
  </r>
  <r>
    <n v="1"/>
    <x v="11"/>
    <x v="1"/>
    <n v="101460"/>
    <s v="R3"/>
    <s v="NISKI ORMARIĆ&quot;JAVOR&quot;*"/>
    <s v="02.03"/>
    <s v="KOM"/>
    <n v="1"/>
    <x v="792"/>
    <n v="988.2"/>
    <n v="0"/>
    <n v="395.28000000000003"/>
    <x v="1"/>
  </r>
  <r>
    <n v="1"/>
    <x v="11"/>
    <x v="1"/>
    <n v="101461"/>
    <s v="R3"/>
    <s v="STOL RADNI 160X80XH72"/>
    <n v="10.039999999999999"/>
    <s v="KOM"/>
    <n v="1"/>
    <x v="2281"/>
    <n v="1246.8399999999999"/>
    <n v="0"/>
    <n v="498.73599999999999"/>
    <x v="1"/>
  </r>
  <r>
    <n v="1"/>
    <x v="11"/>
    <x v="1"/>
    <n v="101462"/>
    <s v="R3"/>
    <s v="STOL RADNI 160X80XH72"/>
    <n v="10.039999999999999"/>
    <s v="KOM"/>
    <n v="1"/>
    <x v="2282"/>
    <n v="1276.1199999999999"/>
    <n v="0"/>
    <n v="510.44799999999998"/>
    <x v="1"/>
  </r>
  <r>
    <n v="1"/>
    <x v="11"/>
    <x v="1"/>
    <n v="101463"/>
    <s v="R3"/>
    <s v="LADIČAR POKRETNI S 3 LADI"/>
    <n v="10.039999999999999"/>
    <s v="KOM"/>
    <n v="1"/>
    <x v="754"/>
    <n v="1157.78"/>
    <n v="0"/>
    <n v="463.11200000000002"/>
    <x v="1"/>
  </r>
  <r>
    <n v="1"/>
    <x v="11"/>
    <x v="1"/>
    <n v="101464"/>
    <s v="R3"/>
    <s v="LADIČAR POKRETNI S 3 LADI"/>
    <n v="10.039999999999999"/>
    <s v="KOM"/>
    <n v="1"/>
    <x v="754"/>
    <n v="1157.78"/>
    <n v="0"/>
    <n v="463.11200000000002"/>
    <x v="1"/>
  </r>
  <r>
    <n v="1"/>
    <x v="11"/>
    <x v="1"/>
    <n v="101465"/>
    <s v="R3"/>
    <s v="KUTNI DODATAK 80X60"/>
    <n v="10.039999999999999"/>
    <s v="KOM"/>
    <n v="1"/>
    <x v="2283"/>
    <n v="458.72"/>
    <n v="0"/>
    <n v="183.48800000000003"/>
    <x v="1"/>
  </r>
  <r>
    <n v="1"/>
    <x v="11"/>
    <x v="1"/>
    <n v="101466"/>
    <s v="R3"/>
    <s v="KORPUS NISKOG ORMARA 90X"/>
    <n v="10.039999999999999"/>
    <s v="KOM"/>
    <n v="1"/>
    <x v="2284"/>
    <n v="2669.36"/>
    <n v="0"/>
    <n v="1067.7440000000001"/>
    <x v="1"/>
  </r>
  <r>
    <n v="1"/>
    <x v="11"/>
    <x v="1"/>
    <n v="101574"/>
    <s v="R3"/>
    <s v="GARDEROBNI ORMAR"/>
    <s v="04.02"/>
    <s v="KOM"/>
    <n v="1"/>
    <x v="1488"/>
    <n v="2562"/>
    <n v="0"/>
    <n v="1024.8"/>
    <x v="1"/>
  </r>
  <r>
    <n v="1"/>
    <x v="11"/>
    <x v="1"/>
    <n v="101767"/>
    <s v="R3"/>
    <s v="VJEŠALICA"/>
    <s v="02.03"/>
    <s v="KOM"/>
    <n v="1"/>
    <x v="768"/>
    <n v="285.48"/>
    <n v="0"/>
    <n v="114.19200000000001"/>
    <x v="1"/>
  </r>
  <r>
    <n v="1"/>
    <x v="11"/>
    <x v="1"/>
    <n v="102042"/>
    <s v="R2"/>
    <s v="STALAŽA DUGA"/>
    <s v="01.97"/>
    <s v="KOM"/>
    <n v="1"/>
    <x v="2285"/>
    <n v="4401.7700000000004"/>
    <n v="0"/>
    <n v="1760.7080000000003"/>
    <x v="1"/>
  </r>
  <r>
    <n v="1"/>
    <x v="11"/>
    <x v="1"/>
    <n v="102981"/>
    <s v="R2"/>
    <s v="ORMAR UGRADBENI BIJELI"/>
    <n v="12.03"/>
    <s v="KOM"/>
    <n v="1"/>
    <x v="1529"/>
    <n v="2200"/>
    <n v="0"/>
    <n v="880"/>
    <x v="1"/>
  </r>
  <r>
    <n v="1"/>
    <x v="11"/>
    <x v="1"/>
    <n v="102982"/>
    <s v="R2"/>
    <s v="ORMAR UGRADBENI BIJELI"/>
    <n v="12.03"/>
    <s v="KOM"/>
    <n v="1"/>
    <x v="2286"/>
    <n v="8500"/>
    <n v="0"/>
    <n v="3400"/>
    <x v="1"/>
  </r>
  <r>
    <n v="1"/>
    <x v="11"/>
    <x v="1"/>
    <n v="103440"/>
    <s v="R2"/>
    <s v="STOL DODATNI POLUK.+NOGA"/>
    <s v="02.01"/>
    <s v="KOM"/>
    <n v="1"/>
    <x v="2287"/>
    <n v="732.37"/>
    <n v="0"/>
    <n v="292.94800000000004"/>
    <x v="1"/>
  </r>
  <r>
    <n v="1"/>
    <x v="11"/>
    <x v="1"/>
    <n v="104539"/>
    <s v="G9"/>
    <s v="GARNITURA(ORMAR+STALAŽ A)"/>
    <s v="09.97"/>
    <s v="KOM"/>
    <n v="1"/>
    <x v="2288"/>
    <n v="2634.9"/>
    <n v="0"/>
    <n v="1053.96"/>
    <x v="1"/>
  </r>
  <r>
    <n v="1"/>
    <x v="11"/>
    <x v="1"/>
    <n v="104540"/>
    <s v="G9"/>
    <s v="LADIČAR 4L RIO-461 R"/>
    <s v="06.97"/>
    <s v="KOM"/>
    <n v="1"/>
    <x v="2280"/>
    <n v="1191.4000000000001"/>
    <n v="0"/>
    <n v="476.56000000000006"/>
    <x v="1"/>
  </r>
  <r>
    <n v="1"/>
    <x v="11"/>
    <x v="1"/>
    <n v="104541"/>
    <s v="G9"/>
    <s v="KUT RIO-465 R"/>
    <s v="06.97"/>
    <s v="KOM"/>
    <n v="1"/>
    <x v="2289"/>
    <n v="638.25"/>
    <n v="0"/>
    <n v="255.3"/>
    <x v="1"/>
  </r>
  <r>
    <n v="1"/>
    <x v="11"/>
    <x v="1"/>
    <n v="104542"/>
    <s v="G9"/>
    <s v="STOL ZA PRINTER RIO-458R"/>
    <s v="06.97"/>
    <s v="KOM"/>
    <n v="1"/>
    <x v="2290"/>
    <n v="1106.3"/>
    <n v="0"/>
    <n v="442.52"/>
    <x v="1"/>
  </r>
  <r>
    <n v="1"/>
    <x v="11"/>
    <x v="1"/>
    <n v="104901"/>
    <s v="G1"/>
    <s v="ORMAR DVOKRILNI DRVENI"/>
    <s v="01.97"/>
    <s v="KOM"/>
    <n v="1"/>
    <x v="490"/>
    <n v="1695.7"/>
    <n v="0"/>
    <n v="678.28000000000009"/>
    <x v="1"/>
  </r>
  <r>
    <n v="1"/>
    <x v="11"/>
    <x v="1"/>
    <n v="104902"/>
    <s v="G1"/>
    <s v="ORMAR DVOKRILNI DRVENI"/>
    <s v="01.97"/>
    <s v="KOM"/>
    <n v="1"/>
    <x v="490"/>
    <n v="1695.7"/>
    <n v="0"/>
    <n v="678.28000000000009"/>
    <x v="1"/>
  </r>
  <r>
    <n v="1"/>
    <x v="11"/>
    <x v="1"/>
    <n v="104903"/>
    <s v="G1"/>
    <s v="ORMAR DVOKRILNI DRVENI"/>
    <s v="01.97"/>
    <s v="KOM"/>
    <n v="1"/>
    <x v="490"/>
    <n v="1695.7"/>
    <n v="0"/>
    <n v="678.28000000000009"/>
    <x v="1"/>
  </r>
  <r>
    <n v="1"/>
    <x v="11"/>
    <x v="1"/>
    <n v="104906"/>
    <s v="G1"/>
    <s v="ORMAR MALI S LADICAMA"/>
    <s v="01.97"/>
    <s v="KOM"/>
    <n v="1"/>
    <x v="2291"/>
    <n v="748.5"/>
    <n v="0"/>
    <n v="299.40000000000003"/>
    <x v="1"/>
  </r>
  <r>
    <n v="1"/>
    <x v="11"/>
    <x v="1"/>
    <n v="104907"/>
    <s v="G1"/>
    <s v="ORMAR MALI S LADICAMA"/>
    <s v="01.97"/>
    <s v="KOM"/>
    <n v="1"/>
    <x v="705"/>
    <n v="339.14"/>
    <n v="0"/>
    <n v="135.65600000000001"/>
    <x v="1"/>
  </r>
  <r>
    <n v="1"/>
    <x v="11"/>
    <x v="1"/>
    <n v="104908"/>
    <s v="G1"/>
    <s v="ŠTOKRL DRVENI"/>
    <s v="01.97"/>
    <s v="KOM"/>
    <n v="1"/>
    <x v="538"/>
    <n v="56.53"/>
    <n v="0"/>
    <n v="22.612000000000002"/>
    <x v="1"/>
  </r>
  <r>
    <n v="1"/>
    <x v="11"/>
    <x v="1"/>
    <n v="104912"/>
    <s v="G1"/>
    <s v="STOLICA DRVENA SA NASL."/>
    <s v="01.97"/>
    <s v="KOM"/>
    <n v="1"/>
    <x v="202"/>
    <n v="200"/>
    <n v="0"/>
    <n v="80"/>
    <x v="1"/>
  </r>
  <r>
    <n v="1"/>
    <x v="11"/>
    <x v="1"/>
    <n v="105128"/>
    <s v="G1"/>
    <s v="STOLICA DRVENA DAKTIL."/>
    <s v="01.97"/>
    <s v="KOM"/>
    <n v="1"/>
    <x v="2292"/>
    <n v="85.1"/>
    <n v="0"/>
    <n v="34.04"/>
    <x v="1"/>
  </r>
  <r>
    <n v="1"/>
    <x v="11"/>
    <x v="1"/>
    <n v="105275"/>
    <s v="G1"/>
    <s v="ŠTOKRL DRVENI"/>
    <s v="01.97"/>
    <s v="KOM"/>
    <n v="1"/>
    <x v="538"/>
    <n v="56.53"/>
    <n v="0"/>
    <n v="22.612000000000002"/>
    <x v="1"/>
  </r>
  <r>
    <n v="1"/>
    <x v="11"/>
    <x v="1"/>
    <s v="R-3/1179"/>
    <s v="R3"/>
    <s v="STOLAC KONFERENCIJSK KROM"/>
    <n v="12.13"/>
    <s v="KOM"/>
    <n v="1"/>
    <x v="2293"/>
    <n v="83.73"/>
    <n v="139.52000000000001"/>
    <n v="139.52000000000001"/>
    <x v="0"/>
  </r>
  <r>
    <n v="1"/>
    <x v="11"/>
    <x v="1"/>
    <s v="R-3/1180"/>
    <s v="R3"/>
    <s v="STOLAC KONFERENCIJSK KROM"/>
    <n v="12.13"/>
    <s v="KOM"/>
    <n v="1"/>
    <x v="2293"/>
    <n v="83.73"/>
    <n v="139.52000000000001"/>
    <n v="139.52000000000001"/>
    <x v="0"/>
  </r>
  <r>
    <n v="1"/>
    <x v="11"/>
    <x v="1"/>
    <s v="R-3/1181"/>
    <s v="R3"/>
    <s v="STOLAC KONFERENCIJSK KROM"/>
    <n v="12.13"/>
    <s v="KOM"/>
    <n v="1"/>
    <x v="2293"/>
    <n v="83.73"/>
    <n v="139.52000000000001"/>
    <n v="139.52000000000001"/>
    <x v="0"/>
  </r>
  <r>
    <n v="1"/>
    <x v="11"/>
    <x v="1"/>
    <s v="05/0001"/>
    <s v="G1"/>
    <s v="ORMAR DUP.CRNA STAK. VRAT"/>
    <s v="01.97"/>
    <s v="KOM"/>
    <n v="1"/>
    <x v="730"/>
    <n v="1132.67"/>
    <n v="0"/>
    <n v="453.06800000000004"/>
    <x v="1"/>
  </r>
  <r>
    <n v="1"/>
    <x v="11"/>
    <x v="1"/>
    <s v="05/0004"/>
    <s v="05"/>
    <s v="ORMAR METALNI ZELENI"/>
    <s v="01.97"/>
    <s v="KOM"/>
    <n v="1"/>
    <x v="517"/>
    <n v="1053.48"/>
    <n v="0"/>
    <n v="421.39200000000005"/>
    <x v="1"/>
  </r>
  <r>
    <n v="1"/>
    <x v="11"/>
    <x v="1"/>
    <s v="05/0010"/>
    <s v="05"/>
    <s v="FOTELJA CRNA KOŽNA NISKA"/>
    <s v="01.97"/>
    <s v="KOM"/>
    <n v="1"/>
    <x v="2294"/>
    <n v="226.5"/>
    <n v="0"/>
    <n v="90.600000000000009"/>
    <x v="1"/>
  </r>
  <r>
    <n v="1"/>
    <x v="11"/>
    <x v="1"/>
    <s v="05/0011"/>
    <s v="05"/>
    <s v="FOTELJA CRNA KOŽNA NISKA"/>
    <s v="01.97"/>
    <s v="KOM"/>
    <n v="1"/>
    <x v="950"/>
    <n v="226.54"/>
    <n v="0"/>
    <n v="90.616"/>
    <x v="1"/>
  </r>
  <r>
    <n v="1"/>
    <x v="11"/>
    <x v="1"/>
    <s v="05/0015"/>
    <s v="05"/>
    <s v="STOLAC/HOKLICA S MET.NOG"/>
    <s v="01.97"/>
    <s v="KOM"/>
    <n v="1"/>
    <x v="703"/>
    <n v="226.31"/>
    <n v="0"/>
    <n v="90.524000000000001"/>
    <x v="1"/>
  </r>
  <r>
    <n v="1"/>
    <x v="11"/>
    <x v="1"/>
    <s v="05/0036"/>
    <s v="05"/>
    <s v="KASA"/>
    <s v="01.97"/>
    <s v="KOM"/>
    <n v="1"/>
    <x v="2295"/>
    <n v="1585.61"/>
    <n v="0"/>
    <n v="634.24400000000003"/>
    <x v="1"/>
  </r>
  <r>
    <n v="1"/>
    <x v="11"/>
    <x v="1"/>
    <s v="05/0037"/>
    <s v="05"/>
    <s v="ORMAR ŽELJEZNI ZA SPISE"/>
    <s v="01.97"/>
    <s v="KOM"/>
    <n v="1"/>
    <x v="2296"/>
    <n v="1557.32"/>
    <n v="0"/>
    <n v="622.928"/>
    <x v="1"/>
  </r>
  <r>
    <n v="1"/>
    <x v="11"/>
    <x v="1"/>
    <s v="05/0038"/>
    <s v="05"/>
    <s v="ORMAR ZA SPISE PREGRADNI"/>
    <s v="01.97"/>
    <s v="KOM"/>
    <n v="1"/>
    <x v="2297"/>
    <n v="1488.42"/>
    <n v="0"/>
    <n v="595.36800000000005"/>
    <x v="1"/>
  </r>
  <r>
    <n v="1"/>
    <x v="11"/>
    <x v="1"/>
    <s v="05/0046"/>
    <s v="05"/>
    <s v="ORMAR ZA SPISE PREGRADNI"/>
    <s v="01.97"/>
    <s v="KOM"/>
    <n v="1"/>
    <x v="2298"/>
    <n v="2260.91"/>
    <n v="0"/>
    <n v="904.36400000000003"/>
    <x v="1"/>
  </r>
  <r>
    <n v="1"/>
    <x v="11"/>
    <x v="1"/>
    <s v="05/0069"/>
    <s v="05"/>
    <s v="STOLAC/HOKLICA S MET.NOG"/>
    <s v="01.97"/>
    <s v="KOM"/>
    <n v="1"/>
    <x v="703"/>
    <n v="226.31"/>
    <n v="0"/>
    <n v="90.524000000000001"/>
    <x v="1"/>
  </r>
  <r>
    <n v="1"/>
    <x v="11"/>
    <x v="1"/>
    <s v="05/0070"/>
    <s v="05"/>
    <s v="STOLAC HOKLICA (PF)"/>
    <s v="01.97"/>
    <s v="KOM"/>
    <n v="1"/>
    <x v="596"/>
    <n v="164.97"/>
    <n v="0"/>
    <n v="65.988"/>
    <x v="1"/>
  </r>
  <r>
    <n v="1"/>
    <x v="11"/>
    <x v="1"/>
    <s v="05/0072"/>
    <s v="05"/>
    <s v="STOLAC S NASLONOM ŠTOF"/>
    <s v="01.97"/>
    <s v="KOM"/>
    <n v="1"/>
    <x v="2299"/>
    <n v="113.27"/>
    <n v="0"/>
    <n v="45.308"/>
    <x v="1"/>
  </r>
  <r>
    <n v="1"/>
    <x v="11"/>
    <x v="1"/>
    <s v="05/0073"/>
    <s v="05"/>
    <s v="FOTELJA ŠTOFASTA"/>
    <s v="01.97"/>
    <s v="KOM"/>
    <n v="1"/>
    <x v="2300"/>
    <n v="400"/>
    <n v="0"/>
    <n v="160"/>
    <x v="1"/>
  </r>
  <r>
    <n v="1"/>
    <x v="11"/>
    <x v="1"/>
    <s v="05/0129"/>
    <s v="05"/>
    <s v="STOLAC ŠTOF"/>
    <s v="01.97"/>
    <s v="KOM"/>
    <n v="1"/>
    <x v="2301"/>
    <n v="113.21"/>
    <n v="0"/>
    <n v="45.283999999999999"/>
    <x v="1"/>
  </r>
  <r>
    <n v="1"/>
    <x v="11"/>
    <x v="1"/>
    <s v="05/0139"/>
    <s v="05"/>
    <s v="STOLAC S NASLONOM ŠTOF"/>
    <s v="01.97"/>
    <s v="KOM"/>
    <n v="1"/>
    <x v="2299"/>
    <n v="113.27"/>
    <n v="0"/>
    <n v="45.308"/>
    <x v="1"/>
  </r>
  <r>
    <n v="1"/>
    <x v="11"/>
    <x v="1"/>
    <s v="05/0140"/>
    <s v="05"/>
    <s v="STOLAC S NASLONOM ŠTOF"/>
    <s v="01.97"/>
    <s v="KOM"/>
    <n v="1"/>
    <x v="2299"/>
    <n v="113.27"/>
    <n v="0"/>
    <n v="45.308"/>
    <x v="1"/>
  </r>
  <r>
    <n v="1"/>
    <x v="11"/>
    <x v="1"/>
    <s v="05/0143"/>
    <s v="05"/>
    <s v="STOLAC S NASLONOM ŠTOF"/>
    <s v="01.97"/>
    <s v="KOM"/>
    <n v="1"/>
    <x v="2299"/>
    <n v="113.27"/>
    <n v="0"/>
    <n v="45.308"/>
    <x v="1"/>
  </r>
  <r>
    <n v="1"/>
    <x v="11"/>
    <x v="1"/>
    <s v="05/0144"/>
    <s v="05"/>
    <s v="STOLAC S NASLONOM ŠTOF"/>
    <s v="01.97"/>
    <s v="KOM"/>
    <n v="1"/>
    <x v="2299"/>
    <n v="113.27"/>
    <n v="0"/>
    <n v="45.308"/>
    <x v="1"/>
  </r>
  <r>
    <n v="1"/>
    <x v="11"/>
    <x v="1"/>
    <s v="05/0441"/>
    <s v="05"/>
    <s v="ORMARIĆ OGLASNI DVOSTRUKI"/>
    <s v="01.97"/>
    <s v="KOM"/>
    <n v="1"/>
    <x v="498"/>
    <n v="847.84"/>
    <n v="0"/>
    <n v="339.13600000000002"/>
    <x v="1"/>
  </r>
  <r>
    <n v="1"/>
    <x v="11"/>
    <x v="1"/>
    <s v="05/0453"/>
    <s v="05"/>
    <s v="STOLICA S NASLONOM ŠTOF"/>
    <s v="01.97"/>
    <s v="KOM"/>
    <n v="1"/>
    <x v="2299"/>
    <n v="113.27"/>
    <n v="0"/>
    <n v="45.308"/>
    <x v="1"/>
  </r>
  <r>
    <n v="1"/>
    <x v="11"/>
    <x v="1"/>
    <s v="05/0457"/>
    <s v="05"/>
    <s v="STOLICA S NASLONOM ŠTOF"/>
    <s v="01.97"/>
    <s v="KOM"/>
    <n v="1"/>
    <x v="2299"/>
    <n v="113.27"/>
    <n v="0"/>
    <n v="45.308"/>
    <x v="1"/>
  </r>
  <r>
    <n v="1"/>
    <x v="11"/>
    <x v="1"/>
    <s v="05/0476"/>
    <s v="05"/>
    <s v="FOTELJA KOŽNA NISKA"/>
    <s v="01.97"/>
    <s v="KOM"/>
    <n v="1"/>
    <x v="2302"/>
    <n v="283.17"/>
    <n v="0"/>
    <n v="113.26800000000001"/>
    <x v="1"/>
  </r>
  <r>
    <n v="1"/>
    <x v="11"/>
    <x v="1"/>
    <s v="05/0477"/>
    <s v="05"/>
    <s v="FOTELJA KOŽNA NISKA"/>
    <s v="01.97"/>
    <s v="KOM"/>
    <n v="1"/>
    <x v="2303"/>
    <n v="283.16000000000003"/>
    <n v="0"/>
    <n v="113.26400000000001"/>
    <x v="1"/>
  </r>
  <r>
    <n v="1"/>
    <x v="11"/>
    <x v="1"/>
    <s v="05/0483"/>
    <s v="05"/>
    <s v="STOLOVI /KUTNA GARNITURA"/>
    <s v="01.97"/>
    <s v="KOM"/>
    <n v="1"/>
    <x v="2304"/>
    <n v="6622.23"/>
    <n v="0"/>
    <n v="2648.8919999999998"/>
    <x v="1"/>
  </r>
  <r>
    <n v="1"/>
    <x v="11"/>
    <x v="1"/>
    <s v="05/0491"/>
    <s v="05"/>
    <s v="STOLICA ŠTOF S MET. NOG."/>
    <s v="01.97"/>
    <s v="KOM"/>
    <n v="1"/>
    <x v="594"/>
    <n v="118.78"/>
    <n v="0"/>
    <n v="47.512"/>
    <x v="1"/>
  </r>
  <r>
    <n v="1"/>
    <x v="11"/>
    <x v="1"/>
    <s v="05/0493"/>
    <s v="05"/>
    <s v="FOTELJA KOŽNA NISKA"/>
    <s v="01.97"/>
    <s v="KOM"/>
    <n v="1"/>
    <x v="950"/>
    <n v="226.54"/>
    <n v="0"/>
    <n v="90.616"/>
    <x v="1"/>
  </r>
  <r>
    <n v="1"/>
    <x v="11"/>
    <x v="1"/>
    <s v="05/0495"/>
    <s v="05"/>
    <s v="FOTELJA KOŽNA NISKA"/>
    <s v="01.97"/>
    <s v="KOM"/>
    <n v="1"/>
    <x v="950"/>
    <n v="226.54"/>
    <n v="0"/>
    <n v="90.616"/>
    <x v="1"/>
  </r>
  <r>
    <n v="1"/>
    <x v="11"/>
    <x v="1"/>
    <s v="05/0507"/>
    <s v="05"/>
    <s v="STOL PISAČI SMEĐI MET.NOG"/>
    <s v="01.97"/>
    <s v="KOM"/>
    <n v="1"/>
    <x v="2305"/>
    <n v="283.08999999999997"/>
    <n v="0"/>
    <n v="113.23599999999999"/>
    <x v="1"/>
  </r>
  <r>
    <n v="1"/>
    <x v="11"/>
    <x v="1"/>
    <s v="05/0516"/>
    <s v="05"/>
    <s v="STOLICA HOKLICA (PF)"/>
    <s v="01.97"/>
    <s v="KOM"/>
    <n v="1"/>
    <x v="596"/>
    <n v="164.97"/>
    <n v="0"/>
    <n v="65.988"/>
    <x v="1"/>
  </r>
  <r>
    <n v="1"/>
    <x v="11"/>
    <x v="1"/>
    <s v="05/0519"/>
    <s v="G1"/>
    <s v="STOL S MET. NOG. POK.LAD."/>
    <s v="01.97"/>
    <s v="KOM"/>
    <n v="1"/>
    <x v="2305"/>
    <n v="283.08999999999997"/>
    <n v="0"/>
    <n v="113.23599999999999"/>
    <x v="1"/>
  </r>
  <r>
    <n v="1"/>
    <x v="11"/>
    <x v="1"/>
    <s v="05/0521"/>
    <s v="05"/>
    <s v="STOLIĆ DAKTILO"/>
    <s v="01.97"/>
    <s v="KOM"/>
    <n v="1"/>
    <x v="581"/>
    <n v="226.53"/>
    <n v="0"/>
    <n v="90.612000000000009"/>
    <x v="1"/>
  </r>
  <r>
    <n v="1"/>
    <x v="11"/>
    <x v="1"/>
    <s v="05/0531"/>
    <s v="05"/>
    <s v="STOLICA ŠTOF"/>
    <s v="01.97"/>
    <s v="KOM"/>
    <n v="1"/>
    <x v="594"/>
    <n v="118.78"/>
    <n v="0"/>
    <n v="47.512"/>
    <x v="1"/>
  </r>
  <r>
    <n v="1"/>
    <x v="11"/>
    <x v="1"/>
    <s v="05/0538"/>
    <s v="CIP"/>
    <s v="ORMAR METALNI ZELENI"/>
    <s v="01.97"/>
    <s v="KOM"/>
    <n v="1"/>
    <x v="517"/>
    <n v="1053.48"/>
    <n v="0"/>
    <n v="421.39200000000005"/>
    <x v="1"/>
  </r>
  <r>
    <n v="1"/>
    <x v="11"/>
    <x v="1"/>
    <s v="05/0614"/>
    <s v="05"/>
    <s v="STOL S METAL. NOGAMA"/>
    <s v="01.97"/>
    <s v="KOM"/>
    <n v="1"/>
    <x v="2306"/>
    <n v="226.6"/>
    <n v="0"/>
    <n v="90.64"/>
    <x v="1"/>
  </r>
  <r>
    <n v="1"/>
    <x v="11"/>
    <x v="1"/>
    <s v="05/0619"/>
    <s v="05"/>
    <s v="KOLICA ZA PRIJEVOZ KNJIG"/>
    <s v="01.97"/>
    <s v="KOM"/>
    <n v="1"/>
    <x v="2307"/>
    <n v="1386.38"/>
    <n v="0"/>
    <n v="554.55200000000002"/>
    <x v="1"/>
  </r>
  <r>
    <n v="1"/>
    <x v="11"/>
    <x v="1"/>
    <s v="05/0620"/>
    <s v="05"/>
    <s v="ORMAR METALNI ZELENI"/>
    <s v="01.97"/>
    <s v="KOM"/>
    <n v="1"/>
    <x v="517"/>
    <n v="1053.48"/>
    <n v="0"/>
    <n v="421.39200000000005"/>
    <x v="1"/>
  </r>
  <r>
    <n v="1"/>
    <x v="11"/>
    <x v="1"/>
    <s v="05/0621"/>
    <s v="05"/>
    <s v="ORMAR METALNI ZELENI"/>
    <s v="01.97"/>
    <s v="KOM"/>
    <n v="1"/>
    <x v="517"/>
    <n v="1053.48"/>
    <n v="0"/>
    <n v="421.39200000000005"/>
    <x v="1"/>
  </r>
  <r>
    <n v="1"/>
    <x v="11"/>
    <x v="1"/>
    <s v="05/0622"/>
    <s v="05"/>
    <s v="ORMAR METALNI ZELENI"/>
    <s v="01.97"/>
    <s v="KOM"/>
    <n v="1"/>
    <x v="517"/>
    <n v="1053.48"/>
    <n v="0"/>
    <n v="421.39200000000005"/>
    <x v="1"/>
  </r>
  <r>
    <n v="1"/>
    <x v="11"/>
    <x v="1"/>
    <s v="05/0623"/>
    <s v="05"/>
    <s v="ORMAR METALNI ZELENI"/>
    <s v="01.97"/>
    <s v="KOM"/>
    <n v="1"/>
    <x v="517"/>
    <n v="1053.48"/>
    <n v="0"/>
    <n v="421.39200000000005"/>
    <x v="1"/>
  </r>
  <r>
    <n v="1"/>
    <x v="11"/>
    <x v="1"/>
    <s v="05/0633"/>
    <s v="05"/>
    <s v="ORMAR METALNI ZELENI"/>
    <s v="01.97"/>
    <s v="KOM"/>
    <n v="1"/>
    <x v="517"/>
    <n v="1053.48"/>
    <n v="0"/>
    <n v="421.39200000000005"/>
    <x v="1"/>
  </r>
  <r>
    <n v="1"/>
    <x v="11"/>
    <x v="1"/>
    <s v="05/0634"/>
    <s v="05"/>
    <s v="ORMAR METALNI ZELENI"/>
    <s v="01.97"/>
    <s v="KOM"/>
    <n v="1"/>
    <x v="517"/>
    <n v="1053.48"/>
    <n v="0"/>
    <n v="421.39200000000005"/>
    <x v="1"/>
  </r>
  <r>
    <n v="1"/>
    <x v="11"/>
    <x v="1"/>
    <s v="05/0636"/>
    <s v="05"/>
    <s v="GARDEROBNI ORMAR CRNI"/>
    <s v="01.97"/>
    <s v="KOM"/>
    <n v="1"/>
    <x v="556"/>
    <n v="282.61"/>
    <n v="0"/>
    <n v="113.04400000000001"/>
    <x v="1"/>
  </r>
  <r>
    <n v="1"/>
    <x v="11"/>
    <x v="1"/>
    <s v="05/0640"/>
    <s v="05"/>
    <s v="STOLAC DAKTILO SMEĐI/RUKO"/>
    <n v="10.97"/>
    <s v="KOM"/>
    <n v="1"/>
    <x v="2308"/>
    <n v="727.6"/>
    <n v="0"/>
    <n v="291.04000000000002"/>
    <x v="1"/>
  </r>
  <r>
    <n v="1"/>
    <x v="11"/>
    <x v="1"/>
    <s v="05/0746"/>
    <s v="05"/>
    <s v="ORMAR GARDER.+STAKLO"/>
    <s v="01.01"/>
    <s v="KOM"/>
    <n v="1"/>
    <x v="2309"/>
    <n v="11692"/>
    <n v="0"/>
    <n v="4676.8"/>
    <x v="1"/>
  </r>
  <r>
    <n v="1"/>
    <x v="11"/>
    <x v="1"/>
    <s v="05/0747"/>
    <s v="05"/>
    <s v="KOMODA 100x80"/>
    <s v="01.01"/>
    <s v="KOM"/>
    <n v="1"/>
    <x v="1047"/>
    <n v="1708"/>
    <n v="0"/>
    <n v="683.2"/>
    <x v="1"/>
  </r>
  <r>
    <n v="1"/>
    <x v="11"/>
    <x v="1"/>
    <s v="05/0980"/>
    <s v="05"/>
    <s v="STOLAC UREDSKI-CRVENI"/>
    <n v="12.03"/>
    <s v="KOM"/>
    <n v="1"/>
    <x v="2310"/>
    <n v="1085.44"/>
    <n v="0"/>
    <n v="434.17600000000004"/>
    <x v="1"/>
  </r>
  <r>
    <n v="1"/>
    <x v="11"/>
    <x v="1"/>
    <s v="05/0981"/>
    <s v="05"/>
    <s v="STOLAC UREDSKI-CRVENI"/>
    <n v="12.03"/>
    <s v="KOM"/>
    <n v="1"/>
    <x v="2311"/>
    <n v="1085.43"/>
    <n v="0"/>
    <n v="434.17200000000003"/>
    <x v="1"/>
  </r>
  <r>
    <n v="1"/>
    <x v="11"/>
    <x v="1"/>
    <s v="05/0982"/>
    <s v="05"/>
    <s v="STOLAC UREDSKI-CRVENI"/>
    <n v="12.03"/>
    <s v="KOM"/>
    <n v="1"/>
    <x v="2311"/>
    <n v="1085.43"/>
    <n v="0"/>
    <n v="434.17200000000003"/>
    <x v="1"/>
  </r>
  <r>
    <n v="1"/>
    <x v="11"/>
    <x v="1"/>
    <s v="05/0990"/>
    <s v="05"/>
    <s v="STOLAC UREDSKI-CRVENI"/>
    <s v="01.04"/>
    <s v="KOM"/>
    <n v="1"/>
    <x v="2311"/>
    <n v="1085.43"/>
    <n v="0"/>
    <n v="434.17200000000003"/>
    <x v="1"/>
  </r>
  <r>
    <n v="1"/>
    <x v="11"/>
    <x v="1"/>
    <s v="05/1390"/>
    <s v="05"/>
    <s v="STOLAC UREDSKI"/>
    <n v="11.07"/>
    <s v="KOM"/>
    <n v="1"/>
    <x v="2312"/>
    <n v="2679.73"/>
    <n v="0"/>
    <n v="1071.8920000000001"/>
    <x v="1"/>
  </r>
  <r>
    <n v="1"/>
    <x v="11"/>
    <x v="1"/>
    <s v="05/1445"/>
    <s v="05"/>
    <s v="STOLAC UREDSKI CRVENI"/>
    <s v="02.08"/>
    <s v="KOM"/>
    <n v="1"/>
    <x v="2313"/>
    <n v="1359.16"/>
    <n v="0"/>
    <n v="543.6640000000001"/>
    <x v="1"/>
  </r>
  <r>
    <n v="1"/>
    <x v="11"/>
    <x v="1"/>
    <s v="05/1446"/>
    <s v="05"/>
    <s v="STOLAC KONFER. CRVENI"/>
    <s v="02.08"/>
    <s v="KOM"/>
    <n v="1"/>
    <x v="512"/>
    <n v="178.22"/>
    <n v="0"/>
    <n v="71.287999999999997"/>
    <x v="1"/>
  </r>
  <r>
    <n v="1"/>
    <x v="11"/>
    <x v="1"/>
    <s v="05/1447"/>
    <s v="05"/>
    <s v="STOLAC KONFER. CRVENI"/>
    <s v="02.08"/>
    <s v="KOM"/>
    <n v="1"/>
    <x v="512"/>
    <n v="178.22"/>
    <n v="0"/>
    <n v="71.287999999999997"/>
    <x v="1"/>
  </r>
  <r>
    <n v="1"/>
    <x v="11"/>
    <x v="1"/>
    <s v="05/1448"/>
    <s v="05"/>
    <s v="STOLAC KONFER. CRVENI"/>
    <s v="02.08"/>
    <s v="KOM"/>
    <n v="1"/>
    <x v="512"/>
    <n v="178.22"/>
    <n v="0"/>
    <n v="71.287999999999997"/>
    <x v="1"/>
  </r>
  <r>
    <n v="1"/>
    <x v="11"/>
    <x v="1"/>
    <s v="05/1449"/>
    <s v="05"/>
    <s v="STOLAC KONFER. CRVENI"/>
    <s v="02.08"/>
    <s v="KOM"/>
    <n v="1"/>
    <x v="512"/>
    <n v="178.22"/>
    <n v="0"/>
    <n v="71.287999999999997"/>
    <x v="1"/>
  </r>
  <r>
    <n v="1"/>
    <x v="11"/>
    <x v="1"/>
    <s v="05/1450"/>
    <s v="05"/>
    <s v="STOLAC KONFER. CRVENI"/>
    <s v="02.08"/>
    <s v="KOM"/>
    <n v="1"/>
    <x v="2314"/>
    <n v="200.93"/>
    <n v="56.66"/>
    <n v="103.036"/>
    <x v="1"/>
  </r>
  <r>
    <n v="1"/>
    <x v="11"/>
    <x v="1"/>
    <s v="05/1451"/>
    <s v="05"/>
    <s v="STOLAC KONFER. CRVENI"/>
    <s v="02.08"/>
    <s v="KOM"/>
    <n v="1"/>
    <x v="2315"/>
    <n v="200.93"/>
    <n v="56.65"/>
    <n v="103.032"/>
    <x v="1"/>
  </r>
  <r>
    <n v="1"/>
    <x v="11"/>
    <x v="1"/>
    <s v="05/1597"/>
    <s v="05"/>
    <s v="ORMAR SA 6 LADICA-KARTO."/>
    <s v="02.09"/>
    <s v="KOM"/>
    <n v="1"/>
    <x v="2316"/>
    <n v="2621.5"/>
    <n v="55.79"/>
    <n v="1070.9159999999999"/>
    <x v="1"/>
  </r>
  <r>
    <n v="1"/>
    <x v="11"/>
    <x v="1"/>
    <s v="05/1640"/>
    <s v="05"/>
    <s v="STOLAC UREDSKI SPINALIS"/>
    <n v="10.09"/>
    <s v="KOM"/>
    <n v="1"/>
    <x v="2317"/>
    <n v="3345.4"/>
    <n v="389"/>
    <n v="1493.7600000000002"/>
    <x v="1"/>
  </r>
  <r>
    <n v="1"/>
    <x v="11"/>
    <x v="1"/>
    <s v="05/1887"/>
    <s v="05"/>
    <s v="ORMAR ZA RAČUNALO NA KOTA"/>
    <s v="07.14"/>
    <s v="KOM"/>
    <n v="1"/>
    <x v="2318"/>
    <n v="551.30999999999995"/>
    <n v="1273.69"/>
    <n v="1273.69"/>
    <x v="0"/>
  </r>
  <r>
    <n v="1"/>
    <x v="11"/>
    <x v="1"/>
    <s v="05/1888"/>
    <s v="05"/>
    <s v="PULT SA RASKLOP.STRANICAM"/>
    <s v="07.14"/>
    <s v="KOM"/>
    <n v="1"/>
    <x v="2319"/>
    <n v="1132.81"/>
    <n v="2617.19"/>
    <n v="2617.19"/>
    <x v="0"/>
  </r>
  <r>
    <n v="1"/>
    <x v="11"/>
    <x v="1"/>
    <s v="05/1889"/>
    <s v="05"/>
    <s v="ORMAR VISOKI ZA REGISTRAT"/>
    <s v="07.14"/>
    <s v="KOM"/>
    <n v="1"/>
    <x v="2320"/>
    <n v="4425.5200000000004"/>
    <n v="10224.52"/>
    <n v="10224.52"/>
    <x v="0"/>
  </r>
  <r>
    <n v="1"/>
    <x v="11"/>
    <x v="1"/>
    <s v="05/1890"/>
    <s v="05"/>
    <s v="KOMODA SA STAKLENIM VRATI"/>
    <s v="07.14"/>
    <s v="KOM"/>
    <n v="1"/>
    <x v="2321"/>
    <n v="432.87"/>
    <n v="1000.08"/>
    <n v="1000.08"/>
    <x v="0"/>
  </r>
  <r>
    <n v="1"/>
    <x v="11"/>
    <x v="1"/>
    <s v="05/1891"/>
    <s v="05"/>
    <s v="ORMAR GARDEROBNI"/>
    <s v="07.14"/>
    <s v="KOM"/>
    <n v="1"/>
    <x v="2322"/>
    <n v="730.66"/>
    <n v="1688.09"/>
    <n v="1688.09"/>
    <x v="0"/>
  </r>
  <r>
    <n v="1"/>
    <x v="11"/>
    <x v="1"/>
    <s v="05/1892"/>
    <s v="05"/>
    <s v="ORMAR UREDSKI"/>
    <s v="07.14"/>
    <s v="KOM"/>
    <n v="1"/>
    <x v="711"/>
    <n v="501.6"/>
    <n v="1158.9000000000001"/>
    <n v="1158.9000000000001"/>
    <x v="0"/>
  </r>
  <r>
    <n v="1"/>
    <x v="11"/>
    <x v="1"/>
    <s v="05/1893"/>
    <s v="05"/>
    <s v="STOL OVALNI"/>
    <s v="07.14"/>
    <s v="KOM"/>
    <n v="1"/>
    <x v="2323"/>
    <n v="1106.3800000000001"/>
    <n v="2556.12"/>
    <n v="2556.12"/>
    <x v="0"/>
  </r>
  <r>
    <n v="1"/>
    <x v="11"/>
    <x v="1"/>
    <n v="101541"/>
    <s v="R3"/>
    <s v="STOLAC KONFERENCIJSK KROM"/>
    <n v="12.13"/>
    <s v="KOM"/>
    <n v="1"/>
    <x v="2293"/>
    <n v="83.73"/>
    <n v="139.52000000000001"/>
    <n v="139.52000000000001"/>
    <x v="0"/>
  </r>
  <r>
    <n v="1"/>
    <x v="11"/>
    <x v="1"/>
    <n v="101542"/>
    <s v="R3"/>
    <s v="STOLAC KONFERENCIJSK KROM"/>
    <n v="12.13"/>
    <s v="KOM"/>
    <n v="1"/>
    <x v="2293"/>
    <n v="83.73"/>
    <n v="139.52000000000001"/>
    <n v="139.52000000000001"/>
    <x v="0"/>
  </r>
  <r>
    <n v="1"/>
    <x v="11"/>
    <x v="1"/>
    <n v="101543"/>
    <s v="R3"/>
    <s v="STOLAC KONFERENCIJSK KROM"/>
    <n v="12.13"/>
    <s v="KOM"/>
    <n v="1"/>
    <x v="2293"/>
    <n v="83.73"/>
    <n v="139.52000000000001"/>
    <n v="139.52000000000001"/>
    <x v="0"/>
  </r>
  <r>
    <n v="1"/>
    <x v="11"/>
    <x v="1"/>
    <n v="101544"/>
    <s v="R3"/>
    <s v="STOLAC KONFERENCIJSK KROM"/>
    <n v="12.13"/>
    <s v="KOM"/>
    <n v="1"/>
    <x v="2293"/>
    <n v="83.73"/>
    <n v="139.52000000000001"/>
    <n v="139.52000000000001"/>
    <x v="0"/>
  </r>
  <r>
    <n v="1"/>
    <x v="11"/>
    <x v="1"/>
    <n v="101886"/>
    <s v="R3"/>
    <s v="STOLAC KONFERENCIJSK KROM"/>
    <n v="12.13"/>
    <s v="KOM"/>
    <n v="1"/>
    <x v="2293"/>
    <n v="83.73"/>
    <n v="139.52000000000001"/>
    <n v="139.52000000000001"/>
    <x v="0"/>
  </r>
  <r>
    <n v="1"/>
    <x v="11"/>
    <x v="1"/>
    <n v="101887"/>
    <s v="R3"/>
    <s v="STOLAC KONFERENCIJSK KROM"/>
    <n v="12.13"/>
    <s v="KOM"/>
    <n v="1"/>
    <x v="2293"/>
    <n v="83.73"/>
    <n v="139.52000000000001"/>
    <n v="139.52000000000001"/>
    <x v="0"/>
  </r>
  <r>
    <n v="1"/>
    <x v="11"/>
    <x v="1"/>
    <n v="102833"/>
    <s v="R2"/>
    <s v="STOL VELIKI S MET. NOG."/>
    <s v="01.97"/>
    <s v="KOM"/>
    <n v="1"/>
    <x v="2324"/>
    <n v="1062.8"/>
    <n v="0"/>
    <n v="425.12"/>
    <x v="1"/>
  </r>
  <r>
    <n v="1"/>
    <x v="11"/>
    <x v="1"/>
    <n v="103146"/>
    <s v="R2"/>
    <s v="STOL PISAĆI"/>
    <s v="01.97"/>
    <s v="KOM"/>
    <n v="1"/>
    <x v="2305"/>
    <n v="283.08999999999997"/>
    <n v="0"/>
    <n v="113.23599999999999"/>
    <x v="1"/>
  </r>
  <r>
    <n v="1"/>
    <x v="11"/>
    <x v="1"/>
    <n v="103147"/>
    <s v="R2"/>
    <s v="STOL PISAĆI"/>
    <s v="01.97"/>
    <s v="KOM"/>
    <n v="1"/>
    <x v="2305"/>
    <n v="283.08999999999997"/>
    <n v="0"/>
    <n v="113.23599999999999"/>
    <x v="1"/>
  </r>
  <r>
    <n v="1"/>
    <x v="11"/>
    <x v="1"/>
    <n v="104351"/>
    <s v="G9"/>
    <s v="KLUPA ŠKOLSKA (PF)"/>
    <s v="01.97"/>
    <s v="KOM"/>
    <n v="1"/>
    <x v="860"/>
    <n v="300"/>
    <n v="0"/>
    <n v="120"/>
    <x v="1"/>
  </r>
  <r>
    <n v="1"/>
    <x v="11"/>
    <x v="1"/>
    <n v="104352"/>
    <s v="G9"/>
    <s v="OGLASNA PLOČA"/>
    <s v="01.97"/>
    <s v="KOM"/>
    <n v="1"/>
    <x v="498"/>
    <n v="847.84"/>
    <n v="0"/>
    <n v="339.13600000000002"/>
    <x v="1"/>
  </r>
  <r>
    <n v="1"/>
    <x v="11"/>
    <x v="1"/>
    <n v="104409"/>
    <s v="G9"/>
    <s v="STALAŽA NISKA ZA KNJIGE"/>
    <s v="01.97"/>
    <s v="KOM"/>
    <n v="1"/>
    <x v="1017"/>
    <n v="1413.07"/>
    <n v="0"/>
    <n v="565.22799999999995"/>
    <x v="1"/>
  </r>
  <r>
    <n v="1"/>
    <x v="11"/>
    <x v="1"/>
    <n v="104545"/>
    <s v="G9"/>
    <s v="STALAŽA ZA KNJIGE I ČASOP"/>
    <s v="01.97"/>
    <s v="KOM"/>
    <n v="1"/>
    <x v="1017"/>
    <n v="1413.07"/>
    <n v="0"/>
    <n v="565.22799999999995"/>
    <x v="1"/>
  </r>
  <r>
    <n v="1"/>
    <x v="11"/>
    <x v="1"/>
    <n v="104546"/>
    <s v="G9"/>
    <s v="STOLICA N46 SA NASLONOM"/>
    <s v="01.97"/>
    <s v="KOM"/>
    <n v="1"/>
    <x v="2325"/>
    <n v="226.4"/>
    <n v="0"/>
    <n v="90.56"/>
    <x v="1"/>
  </r>
  <r>
    <n v="1"/>
    <x v="11"/>
    <x v="1"/>
    <n v="104592"/>
    <s v="G9"/>
    <s v="ORMAR TROKRILNI"/>
    <s v="01.97"/>
    <s v="KOM"/>
    <n v="1"/>
    <x v="551"/>
    <n v="1695.68"/>
    <n v="0"/>
    <n v="678.27200000000005"/>
    <x v="1"/>
  </r>
  <r>
    <n v="1"/>
    <x v="11"/>
    <x v="1"/>
    <n v="104900"/>
    <s v="G1"/>
    <s v="ORMAR GARDEROBNI STAKLO"/>
    <s v="01.97"/>
    <s v="KOM"/>
    <n v="1"/>
    <x v="882"/>
    <n v="847.85"/>
    <n v="0"/>
    <n v="339.14000000000004"/>
    <x v="1"/>
  </r>
  <r>
    <n v="1"/>
    <x v="11"/>
    <x v="1"/>
    <n v="104904"/>
    <s v="G1"/>
    <s v="STOL RADNI"/>
    <s v="01.97"/>
    <s v="KOM"/>
    <n v="1"/>
    <x v="2326"/>
    <n v="827.89"/>
    <n v="0"/>
    <n v="331.15600000000001"/>
    <x v="1"/>
  </r>
  <r>
    <n v="1"/>
    <x v="11"/>
    <x v="1"/>
    <n v="104905"/>
    <s v="G1"/>
    <s v="STOL DAKTILOGRAFSKI"/>
    <s v="01.97"/>
    <s v="KOM"/>
    <n v="1"/>
    <x v="1181"/>
    <n v="723.29"/>
    <n v="0"/>
    <n v="289.31599999999997"/>
    <x v="1"/>
  </r>
  <r>
    <n v="1"/>
    <x v="11"/>
    <x v="1"/>
    <n v="104910"/>
    <s v="G1"/>
    <s v="STOLAC UREDSKI"/>
    <s v="06.09"/>
    <s v="KOM"/>
    <n v="1"/>
    <x v="2327"/>
    <n v="552.22"/>
    <n v="36.78"/>
    <n v="235.60000000000002"/>
    <x v="1"/>
  </r>
  <r>
    <n v="1"/>
    <x v="11"/>
    <x v="1"/>
    <n v="105040"/>
    <s v="G1"/>
    <s v="STOL PISAĆI S POK. LADICA"/>
    <s v="01.97"/>
    <s v="KOM"/>
    <n v="1"/>
    <x v="2328"/>
    <n v="290.02999999999997"/>
    <n v="215.26"/>
    <n v="215.26"/>
    <x v="0"/>
  </r>
  <r>
    <n v="1"/>
    <x v="11"/>
    <x v="1"/>
    <n v="105090"/>
    <s v="G1"/>
    <s v="ORMAR DUP.CRNA STAK. VRAT"/>
    <s v="01.97"/>
    <s v="KOM"/>
    <n v="1"/>
    <x v="730"/>
    <n v="1132.67"/>
    <n v="0"/>
    <n v="453.06800000000004"/>
    <x v="1"/>
  </r>
  <r>
    <n v="1"/>
    <x v="11"/>
    <x v="1"/>
    <n v="105628"/>
    <s v="G1"/>
    <s v="STOLAC UREDSKI"/>
    <s v="04.00"/>
    <s v="KOM"/>
    <n v="1"/>
    <x v="1186"/>
    <n v="661.24"/>
    <n v="0"/>
    <n v="264.49600000000004"/>
    <x v="1"/>
  </r>
  <r>
    <n v="1"/>
    <x v="11"/>
    <x v="1"/>
    <n v="106367"/>
    <s v="R5"/>
    <s v="LJESTVE ALUMINIJSKE"/>
    <s v="07.98"/>
    <s v="KOM"/>
    <n v="1"/>
    <x v="2329"/>
    <n v="1041.33"/>
    <n v="0"/>
    <n v="416.53199999999998"/>
    <x v="1"/>
  </r>
  <r>
    <n v="1"/>
    <x v="11"/>
    <x v="1"/>
    <n v="106610"/>
    <s v="CIP"/>
    <s v="STOL SA MET. NOGAMA"/>
    <s v="01.97"/>
    <s v="KOM"/>
    <n v="1"/>
    <x v="2305"/>
    <n v="283.08999999999997"/>
    <n v="0"/>
    <n v="113.23599999999999"/>
    <x v="1"/>
  </r>
  <r>
    <n v="1"/>
    <x v="11"/>
    <x v="1"/>
    <n v="106611"/>
    <s v="CIP"/>
    <s v="STOLICA S NASLONOM ŠTOF"/>
    <s v="01.97"/>
    <s v="KOM"/>
    <n v="1"/>
    <x v="2299"/>
    <n v="113.27"/>
    <n v="0"/>
    <n v="45.308"/>
    <x v="1"/>
  </r>
  <r>
    <n v="1"/>
    <x v="12"/>
    <x v="4"/>
    <n v="100918"/>
    <s v="R5"/>
    <s v="STROJ PISAĆI EL.OLIVETTI"/>
    <s v="01.97"/>
    <s v="KOM"/>
    <n v="1"/>
    <x v="2330"/>
    <n v="11036.73"/>
    <n v="0"/>
    <n v="4414.692"/>
    <x v="1"/>
  </r>
  <r>
    <n v="1"/>
    <x v="12"/>
    <x v="4"/>
    <n v="100966"/>
    <s v="R6"/>
    <s v="MAŠINA PIS.EL.PROFESIONAL"/>
    <s v="01.97"/>
    <s v="KOM"/>
    <n v="1"/>
    <x v="2331"/>
    <n v="12672.53"/>
    <n v="0"/>
    <n v="5069.0120000000006"/>
    <x v="1"/>
  </r>
  <r>
    <n v="1"/>
    <x v="12"/>
    <x v="4"/>
    <n v="101295"/>
    <s v="R3"/>
    <s v="PISAĆI STROJ OLIVETTI"/>
    <s v="01.97"/>
    <s v="KOM"/>
    <n v="1"/>
    <x v="2332"/>
    <n v="2823.79"/>
    <n v="0"/>
    <n v="1129.5160000000001"/>
    <x v="1"/>
  </r>
  <r>
    <n v="1"/>
    <x v="12"/>
    <x v="4"/>
    <n v="101563"/>
    <s v="R3"/>
    <s v="PISAĆA MAŠINA OLYMPIA 220"/>
    <s v="01.97"/>
    <s v="KOM"/>
    <n v="1"/>
    <x v="2333"/>
    <n v="17874.93"/>
    <n v="0"/>
    <n v="7149.9720000000007"/>
    <x v="1"/>
  </r>
  <r>
    <n v="1"/>
    <x v="12"/>
    <x v="4"/>
    <n v="102408"/>
    <s v="R2"/>
    <s v="PISAĆI STROJ OLIVETTI"/>
    <s v="01.97"/>
    <s v="KOM"/>
    <n v="1"/>
    <x v="2334"/>
    <n v="4157.76"/>
    <n v="0"/>
    <n v="1663.1040000000003"/>
    <x v="1"/>
  </r>
  <r>
    <n v="1"/>
    <x v="12"/>
    <x v="4"/>
    <s v="05/0735"/>
    <s v="05"/>
    <s v="RAČU.EL.STR. OLIMPIA 5212"/>
    <n v="10"/>
    <s v="KOM"/>
    <n v="1"/>
    <x v="2335"/>
    <n v="863.76"/>
    <n v="0"/>
    <n v="345.50400000000002"/>
    <x v="1"/>
  </r>
  <r>
    <n v="1"/>
    <x v="12"/>
    <x v="4"/>
    <s v="05/0841"/>
    <s v="05"/>
    <s v="RAČU.EL.STROJ OLIMPIA*CPD"/>
    <s v="01.02"/>
    <s v="KOM"/>
    <n v="1"/>
    <x v="2336"/>
    <n v="1195.58"/>
    <n v="0"/>
    <n v="478.23199999999997"/>
    <x v="1"/>
  </r>
  <r>
    <n v="1"/>
    <x v="12"/>
    <x v="4"/>
    <s v="05/0842"/>
    <s v="05"/>
    <s v="RAČU.EL.STROJ OLIMPIA CPD"/>
    <s v="01.02"/>
    <s v="KOM"/>
    <n v="1"/>
    <x v="2337"/>
    <n v="1195.57"/>
    <n v="0"/>
    <n v="478.22800000000001"/>
    <x v="1"/>
  </r>
  <r>
    <n v="1"/>
    <x v="12"/>
    <x v="4"/>
    <n v="103336"/>
    <s v="R2"/>
    <s v="PIS.STR. PROFES. OLYMPIA"/>
    <s v="01.97"/>
    <s v="KOM"/>
    <n v="1"/>
    <x v="2338"/>
    <n v="12672.67"/>
    <n v="0"/>
    <n v="5069.0680000000002"/>
    <x v="1"/>
  </r>
  <r>
    <n v="1"/>
    <x v="12"/>
    <x v="4"/>
    <s v="05/0731"/>
    <s v="05"/>
    <s v="PISAČ HP-LJ 1100"/>
    <s v="09.00"/>
    <s v="KOM"/>
    <n v="1"/>
    <x v="1389"/>
    <n v="3977.2"/>
    <n v="0"/>
    <n v="1590.88"/>
    <x v="1"/>
  </r>
  <r>
    <n v="1"/>
    <x v="12"/>
    <x v="4"/>
    <s v="05/0761"/>
    <s v="05"/>
    <s v="MONITOR SAMSUNG 17&quot;"/>
    <s v="04.01"/>
    <s v="KOM"/>
    <n v="1"/>
    <x v="2339"/>
    <n v="2466.13"/>
    <n v="0"/>
    <n v="986.45200000000011"/>
    <x v="1"/>
  </r>
  <r>
    <n v="1"/>
    <x v="12"/>
    <x v="4"/>
    <s v="05/0791"/>
    <s v="CIP"/>
    <s v="MONITOR SAMSUNG 17&quot;ZA SER"/>
    <s v="04.02"/>
    <s v="KOM"/>
    <n v="1"/>
    <x v="2340"/>
    <n v="1720.81"/>
    <n v="0"/>
    <n v="688.32400000000007"/>
    <x v="1"/>
  </r>
  <r>
    <n v="1"/>
    <x v="12"/>
    <x v="4"/>
    <s v="05/0794"/>
    <s v="CIP"/>
    <s v="SERVER LINUX"/>
    <s v="04.02"/>
    <s v="KOM"/>
    <n v="1"/>
    <x v="2254"/>
    <n v="13261.4"/>
    <n v="0"/>
    <n v="5304.56"/>
    <x v="1"/>
  </r>
  <r>
    <n v="1"/>
    <x v="12"/>
    <x v="4"/>
    <s v="05/0796"/>
    <s v="05"/>
    <s v="MONITOR SAMSUNG 17&quot;"/>
    <s v="02.02"/>
    <s v="KOM"/>
    <n v="1"/>
    <x v="2341"/>
    <n v="2409.0100000000002"/>
    <n v="0"/>
    <n v="963.60400000000016"/>
    <x v="1"/>
  </r>
  <r>
    <n v="1"/>
    <x v="12"/>
    <x v="4"/>
    <s v="05/0878"/>
    <s v="05"/>
    <s v="MONITOR HANSOL 17&quot;"/>
    <s v="07.03"/>
    <s v="KOM"/>
    <n v="1"/>
    <x v="2342"/>
    <n v="1428"/>
    <n v="0"/>
    <n v="571.20000000000005"/>
    <x v="1"/>
  </r>
  <r>
    <n v="1"/>
    <x v="12"/>
    <x v="4"/>
    <s v="05/0887"/>
    <s v="CIP"/>
    <s v="RAČUNALO PENTIUM 4"/>
    <s v="07.03"/>
    <s v="KOM"/>
    <n v="1"/>
    <x v="2343"/>
    <n v="6078.44"/>
    <n v="0"/>
    <n v="2431.3759999999997"/>
    <x v="1"/>
  </r>
  <r>
    <n v="1"/>
    <x v="12"/>
    <x v="4"/>
    <s v="05/1053"/>
    <s v="CIP"/>
    <s v="MONI.LCD PHILIPS 17&quot;170S"/>
    <s v="04.05"/>
    <s v="KOM"/>
    <n v="1"/>
    <x v="2344"/>
    <n v="2682.78"/>
    <n v="0"/>
    <n v="1073.1120000000001"/>
    <x v="1"/>
  </r>
  <r>
    <n v="1"/>
    <x v="12"/>
    <x v="4"/>
    <s v="05/1054"/>
    <s v="CIP"/>
    <s v="MONI.LCD PHILIPS 17&quot;170S"/>
    <s v="04.05"/>
    <s v="KOM"/>
    <n v="1"/>
    <x v="2344"/>
    <n v="2682.78"/>
    <n v="0"/>
    <n v="1073.1120000000001"/>
    <x v="1"/>
  </r>
  <r>
    <n v="1"/>
    <x v="12"/>
    <x v="4"/>
    <s v="05/1056"/>
    <s v="CIP"/>
    <s v="MONI.LCD PHILIPS 17&quot; 170S"/>
    <s v="04.05"/>
    <s v="KOM"/>
    <n v="1"/>
    <x v="2344"/>
    <n v="2682.78"/>
    <n v="0"/>
    <n v="1073.1120000000001"/>
    <x v="1"/>
  </r>
  <r>
    <n v="1"/>
    <x v="12"/>
    <x v="4"/>
    <s v="05/1057"/>
    <s v="CIP"/>
    <s v="MONI.LCD PHILIPS 17&quot; 170S"/>
    <s v="04.05"/>
    <s v="KOM"/>
    <n v="1"/>
    <x v="2344"/>
    <n v="2682.78"/>
    <n v="0"/>
    <n v="1073.1120000000001"/>
    <x v="1"/>
  </r>
  <r>
    <n v="1"/>
    <x v="12"/>
    <x v="4"/>
    <s v="05/1067"/>
    <s v="05"/>
    <s v="MONI.LCD PHILIPS 17&quot; 170S"/>
    <s v="04.05"/>
    <s v="KOM"/>
    <n v="1"/>
    <x v="2344"/>
    <n v="2682.78"/>
    <n v="0"/>
    <n v="1073.1120000000001"/>
    <x v="1"/>
  </r>
  <r>
    <n v="1"/>
    <x v="12"/>
    <x v="4"/>
    <s v="05/1086"/>
    <s v="05"/>
    <s v="SCANER CANON LiDE 20"/>
    <s v="09.05"/>
    <s v="KOM"/>
    <n v="1"/>
    <x v="2345"/>
    <n v="447.74"/>
    <n v="0"/>
    <n v="179.096"/>
    <x v="1"/>
  </r>
  <r>
    <n v="1"/>
    <x v="12"/>
    <x v="4"/>
    <n v="101156"/>
    <s v="R3"/>
    <s v="MONI.LCD PHILIPS 17&quot; 170S"/>
    <s v="04.05"/>
    <s v="KOM"/>
    <n v="1"/>
    <x v="2344"/>
    <n v="2682.78"/>
    <n v="0"/>
    <n v="1073.1120000000001"/>
    <x v="1"/>
  </r>
  <r>
    <n v="1"/>
    <x v="12"/>
    <x v="4"/>
    <n v="102775"/>
    <s v="R2"/>
    <s v="RAČUNALO PENTIUM 4"/>
    <s v="07.03"/>
    <s v="KOM"/>
    <n v="1"/>
    <x v="2346"/>
    <n v="6770.7"/>
    <n v="0"/>
    <n v="2708.28"/>
    <x v="1"/>
  </r>
  <r>
    <n v="1"/>
    <x v="12"/>
    <x v="4"/>
    <n v="103403"/>
    <s v="R2"/>
    <s v="RAČUNALO PENTIUM 4"/>
    <s v="07.03"/>
    <s v="KOM"/>
    <n v="1"/>
    <x v="2343"/>
    <n v="6078.44"/>
    <n v="0"/>
    <n v="2431.3759999999997"/>
    <x v="1"/>
  </r>
  <r>
    <n v="1"/>
    <x v="12"/>
    <x v="4"/>
    <n v="105873"/>
    <s v="R1"/>
    <s v="RAČUNALO PENTIUM 4"/>
    <s v="04.02"/>
    <s v="KOM"/>
    <n v="1"/>
    <x v="2347"/>
    <n v="10382.049999999999"/>
    <n v="0"/>
    <n v="4152.82"/>
    <x v="1"/>
  </r>
  <r>
    <n v="1"/>
    <x v="12"/>
    <x v="4"/>
    <n v="106602"/>
    <s v="CIP"/>
    <s v="MONI.LCD PHILIPS 17&quot;170S"/>
    <s v="04.05"/>
    <s v="KOM"/>
    <n v="1"/>
    <x v="2344"/>
    <n v="2682.78"/>
    <n v="0"/>
    <n v="1073.1120000000001"/>
    <x v="1"/>
  </r>
  <r>
    <n v="1"/>
    <x v="13"/>
    <x v="5"/>
    <s v="G-1/0850"/>
    <s v="G1"/>
    <s v="KAMERA - CAMCORDER SONY"/>
    <s v="04.97"/>
    <s v="KOM"/>
    <n v="1"/>
    <x v="2348"/>
    <n v="4183.47"/>
    <n v="0"/>
    <n v="1673.3880000000001"/>
    <x v="1"/>
  </r>
  <r>
    <n v="1"/>
    <x v="13"/>
    <x v="5"/>
    <s v="R-2/1281"/>
    <s v="R2"/>
    <s v="FOTOAPARAT DIGIT. FUJI"/>
    <n v="12.03"/>
    <s v="KOM"/>
    <n v="1"/>
    <x v="2349"/>
    <n v="3099.52"/>
    <n v="0"/>
    <n v="1239.808"/>
    <x v="1"/>
  </r>
  <r>
    <n v="1"/>
    <x v="13"/>
    <x v="5"/>
    <s v="R-2/1363"/>
    <s v="R2"/>
    <s v="KAMERA DIG.SONY DCR-1000"/>
    <s v="05.05"/>
    <s v="KOM"/>
    <n v="1"/>
    <x v="2350"/>
    <n v="8548.52"/>
    <n v="0"/>
    <n v="3419.4080000000004"/>
    <x v="1"/>
  </r>
  <r>
    <n v="1"/>
    <x v="13"/>
    <x v="5"/>
    <s v="R-2/1674"/>
    <s v="R2"/>
    <s v="FOTOAP. DIGITALNI Pentax"/>
    <s v="02.12"/>
    <s v="KOM"/>
    <n v="1"/>
    <x v="2351"/>
    <n v="9344.9599999999991"/>
    <n v="322.23"/>
    <n v="3866.8760000000002"/>
    <x v="1"/>
  </r>
  <r>
    <n v="1"/>
    <x v="13"/>
    <x v="5"/>
    <s v="05/1788"/>
    <s v="05"/>
    <s v="FOTOAPARAT CANON 1000D"/>
    <s v="05.15"/>
    <s v="KOM"/>
    <n v="1"/>
    <x v="2352"/>
    <n v="1107.7"/>
    <n v="2390.29"/>
    <n v="2390.29"/>
    <x v="0"/>
  </r>
  <r>
    <n v="1"/>
    <x v="13"/>
    <x v="5"/>
    <n v="100909"/>
    <s v="R6"/>
    <s v="FOTO APARAT CANON 1000D"/>
    <n v="11.1"/>
    <s v="KOM"/>
    <n v="1"/>
    <x v="2353"/>
    <n v="11037.88"/>
    <n v="2808.06"/>
    <n v="5538.3760000000002"/>
    <x v="1"/>
  </r>
  <r>
    <n v="1"/>
    <x v="13"/>
    <x v="5"/>
    <n v="100913"/>
    <s v="R6"/>
    <s v="UR.ZA KOMPENZ.ROTACIJE"/>
    <n v="12.1"/>
    <s v="KOM"/>
    <n v="1"/>
    <x v="1906"/>
    <n v="5500"/>
    <n v="0"/>
    <n v="2200"/>
    <x v="1"/>
  </r>
  <r>
    <n v="1"/>
    <x v="13"/>
    <x v="5"/>
    <n v="100960"/>
    <s v="R6"/>
    <s v="KAMERA CCD 320e"/>
    <n v="11.1"/>
    <s v="KOM"/>
    <n v="1"/>
    <x v="2354"/>
    <n v="8610"/>
    <n v="0"/>
    <n v="3444"/>
    <x v="1"/>
  </r>
  <r>
    <n v="1"/>
    <x v="13"/>
    <x v="5"/>
    <n v="102218"/>
    <s v="R2"/>
    <s v="FOTOAPARAT DIG.OLYMPUS"/>
    <s v="02.14"/>
    <s v="KOM"/>
    <n v="1"/>
    <x v="2355"/>
    <n v="1370.77"/>
    <n v="1048.23"/>
    <n v="1048.23"/>
    <x v="0"/>
  </r>
  <r>
    <n v="1"/>
    <x v="13"/>
    <x v="5"/>
    <n v="102297"/>
    <s v="R2"/>
    <s v="KAMERA SUPER BRZA TSHRCS"/>
    <s v="09.08"/>
    <s v="KOM"/>
    <n v="1"/>
    <x v="2356"/>
    <n v="85650.72"/>
    <n v="0"/>
    <n v="34260.288"/>
    <x v="1"/>
  </r>
  <r>
    <n v="1"/>
    <x v="13"/>
    <x v="5"/>
    <n v="102298"/>
    <s v="R2"/>
    <s v="MEMORIJA ZA KAMERU TSHRCS"/>
    <s v="09.08"/>
    <s v="KOM"/>
    <n v="1"/>
    <x v="2357"/>
    <n v="16055.47"/>
    <n v="0"/>
    <n v="6422.1880000000001"/>
    <x v="1"/>
  </r>
  <r>
    <n v="1"/>
    <x v="13"/>
    <x v="5"/>
    <n v="102299"/>
    <s v="R2"/>
    <s v="PRIBOR ZA KAMERU TSHRCS"/>
    <s v="09.08"/>
    <s v="KOM"/>
    <n v="1"/>
    <x v="2358"/>
    <n v="27055.62"/>
    <n v="0"/>
    <n v="10822.248"/>
    <x v="1"/>
  </r>
  <r>
    <n v="1"/>
    <x v="13"/>
    <x v="5"/>
    <n v="102449"/>
    <s v="R2"/>
    <s v="FOTOAPARAT DIGIT.OLYMPUS"/>
    <n v="11.07"/>
    <s v="KOM"/>
    <n v="1"/>
    <x v="2359"/>
    <n v="2631"/>
    <n v="0"/>
    <n v="1052.4000000000001"/>
    <x v="1"/>
  </r>
  <r>
    <n v="1"/>
    <x v="13"/>
    <x v="5"/>
    <n v="102485"/>
    <s v="R2"/>
    <s v="FOTOAPARAT NIKON D3200"/>
    <s v="02.13"/>
    <s v="KOM"/>
    <n v="1"/>
    <x v="2360"/>
    <n v="3637.41"/>
    <n v="1107.03"/>
    <n v="1897.7759999999998"/>
    <x v="1"/>
  </r>
  <r>
    <n v="1"/>
    <x v="13"/>
    <x v="5"/>
    <n v="102486"/>
    <s v="R2"/>
    <s v="KAMERA SONY HDR-PJ810"/>
    <s v="06.14"/>
    <s v="KOM"/>
    <n v="1"/>
    <x v="2361"/>
    <n v="4399.7"/>
    <n v="4399.7"/>
    <n v="4399.7"/>
    <x v="0"/>
  </r>
  <r>
    <n v="1"/>
    <x v="13"/>
    <x v="5"/>
    <n v="102711"/>
    <s v="R2"/>
    <s v="FOTOAPARAT CASIO EX-FH20"/>
    <n v="10.14"/>
    <s v="KOM"/>
    <n v="1"/>
    <x v="2362"/>
    <n v="4542.41"/>
    <n v="6064.23"/>
    <n v="6064.23"/>
    <x v="0"/>
  </r>
  <r>
    <n v="1"/>
    <x v="13"/>
    <x v="5"/>
    <n v="102857"/>
    <s v="R2"/>
    <s v="FOTOAPARAT DIG.OLYMPUS VR"/>
    <s v="05.12"/>
    <s v="KOM"/>
    <n v="1"/>
    <x v="2363"/>
    <n v="1139.8699999999999"/>
    <n v="103.61"/>
    <n v="497.39200000000005"/>
    <x v="1"/>
  </r>
  <r>
    <n v="1"/>
    <x v="13"/>
    <x v="5"/>
    <n v="103016"/>
    <s v="R2"/>
    <s v="FOTOAP.OLYMPUS SP-560 18x"/>
    <s v="03.08"/>
    <s v="KOM"/>
    <n v="1"/>
    <x v="2364"/>
    <n v="3449.98"/>
    <n v="0"/>
    <n v="1379.9920000000002"/>
    <x v="1"/>
  </r>
  <r>
    <n v="1"/>
    <x v="13"/>
    <x v="5"/>
    <n v="103727"/>
    <s v="G9"/>
    <s v="FOTOAPARAT CANON EOS1000D"/>
    <n v="12.08"/>
    <s v="KOM"/>
    <n v="1"/>
    <x v="2365"/>
    <n v="4288.1400000000003"/>
    <n v="0"/>
    <n v="1715.2560000000003"/>
    <x v="1"/>
  </r>
  <r>
    <n v="1"/>
    <x v="13"/>
    <x v="5"/>
    <n v="103729"/>
    <s v="G9"/>
    <s v="FOTOAPARAT OLYM."/>
    <s v="04.03"/>
    <s v="KOM"/>
    <n v="1"/>
    <x v="2366"/>
    <n v="3706.15"/>
    <n v="0"/>
    <n v="1482.46"/>
    <x v="1"/>
  </r>
  <r>
    <n v="1"/>
    <x v="13"/>
    <x v="5"/>
    <n v="103777"/>
    <s v="G9"/>
    <s v="FOTOAPARAT NIKON D5100"/>
    <s v="09.11"/>
    <s v="KOM"/>
    <n v="1"/>
    <x v="2367"/>
    <n v="5221.62"/>
    <n v="0"/>
    <n v="2088.6480000000001"/>
    <x v="1"/>
  </r>
  <r>
    <n v="1"/>
    <x v="13"/>
    <x v="5"/>
    <n v="103789"/>
    <s v="G9"/>
    <s v="FOTOAPARAT NIKON D5300"/>
    <s v="07.14"/>
    <s v="KOM"/>
    <n v="1"/>
    <x v="2368"/>
    <n v="3061.99"/>
    <n v="3273.17"/>
    <n v="3273.17"/>
    <x v="0"/>
  </r>
  <r>
    <n v="1"/>
    <x v="13"/>
    <x v="5"/>
    <n v="104146"/>
    <s v="G1"/>
    <s v="FOTOAPARAT NIKON D5300"/>
    <n v="12.14"/>
    <s v="KOM"/>
    <n v="1"/>
    <x v="2369"/>
    <n v="3488.4"/>
    <n v="5232.6099999999997"/>
    <n v="5232.6099999999997"/>
    <x v="0"/>
  </r>
  <r>
    <n v="1"/>
    <x v="13"/>
    <x v="5"/>
    <n v="104261"/>
    <s v="G9"/>
    <s v="KAMERA VIDEO STOLNA"/>
    <s v="03.02"/>
    <s v="KOM"/>
    <n v="1"/>
    <x v="2370"/>
    <n v="6028.02"/>
    <n v="0"/>
    <n v="2411.2080000000001"/>
    <x v="1"/>
  </r>
  <r>
    <n v="1"/>
    <x v="13"/>
    <x v="5"/>
    <n v="104553"/>
    <s v="G9"/>
    <s v="KAMERA DIGITALNA Pro 5"/>
    <s v="01.11"/>
    <s v="KOM"/>
    <n v="1"/>
    <x v="2371"/>
    <n v="7383.58"/>
    <n v="0"/>
    <n v="2953.4320000000002"/>
    <x v="1"/>
  </r>
  <r>
    <n v="1"/>
    <x v="13"/>
    <x v="5"/>
    <n v="104659"/>
    <s v="G9"/>
    <s v="FOTOAP.DIG.CANON POWERSHO"/>
    <s v="04.07"/>
    <s v="KOM"/>
    <n v="1"/>
    <x v="2372"/>
    <n v="4309.96"/>
    <n v="0"/>
    <n v="1723.9840000000002"/>
    <x v="1"/>
  </r>
  <r>
    <n v="1"/>
    <x v="13"/>
    <x v="5"/>
    <n v="104788"/>
    <s v="G9"/>
    <s v="FOTOAP.DIG. CANON IXUS850"/>
    <s v="05.07"/>
    <s v="KOM"/>
    <n v="1"/>
    <x v="2373"/>
    <n v="2728.01"/>
    <n v="0"/>
    <n v="1091.2040000000002"/>
    <x v="1"/>
  </r>
  <r>
    <n v="1"/>
    <x v="13"/>
    <x v="5"/>
    <n v="105026"/>
    <s v="G1"/>
    <s v="FOTOAPARAT OLYMPUS C- 770"/>
    <s v="07.05"/>
    <s v="KOM"/>
    <n v="1"/>
    <x v="2374"/>
    <n v="4546.13"/>
    <n v="0"/>
    <n v="1818.4520000000002"/>
    <x v="1"/>
  </r>
  <r>
    <n v="1"/>
    <x v="13"/>
    <x v="5"/>
    <n v="105107"/>
    <s v="G1"/>
    <s v="FOTOAPARAT NIKON D5300"/>
    <n v="12.14"/>
    <s v="KOM"/>
    <n v="1"/>
    <x v="2375"/>
    <n v="3488.4"/>
    <n v="5232.6000000000004"/>
    <n v="5232.6000000000004"/>
    <x v="0"/>
  </r>
  <r>
    <n v="1"/>
    <x v="13"/>
    <x v="5"/>
    <n v="105109"/>
    <s v="G1"/>
    <s v="KAMERA SONY DCR-HC39"/>
    <s v="07.05"/>
    <s v="KOM"/>
    <n v="1"/>
    <x v="2376"/>
    <n v="4038.45"/>
    <n v="0"/>
    <n v="1615.38"/>
    <x v="1"/>
  </r>
  <r>
    <n v="1"/>
    <x v="13"/>
    <x v="5"/>
    <n v="105171"/>
    <s v="G1"/>
    <s v="FOTOAPARAT CANON EOS1100D"/>
    <s v="06.14"/>
    <s v="KOM"/>
    <n v="1"/>
    <x v="2377"/>
    <n v="1525"/>
    <n v="1525"/>
    <n v="1525"/>
    <x v="0"/>
  </r>
  <r>
    <n v="1"/>
    <x v="13"/>
    <x v="5"/>
    <n v="105432"/>
    <s v="G1"/>
    <s v="KAMERA DIGITALNA"/>
    <s v="01.03"/>
    <s v="KOM"/>
    <n v="1"/>
    <x v="2378"/>
    <n v="25000"/>
    <n v="0"/>
    <n v="10000"/>
    <x v="1"/>
  </r>
  <r>
    <n v="1"/>
    <x v="13"/>
    <x v="5"/>
    <n v="105601"/>
    <s v="G1"/>
    <s v="VIDEORECORDER SONY SLV"/>
    <s v="04.97"/>
    <s v="KOM"/>
    <n v="1"/>
    <x v="2379"/>
    <n v="2507.27"/>
    <n v="0"/>
    <n v="1002.908"/>
    <x v="1"/>
  </r>
  <r>
    <n v="1"/>
    <x v="13"/>
    <x v="5"/>
    <n v="106619"/>
    <s v="CIP"/>
    <s v="FOTOAPARAT DSLR Panasonic"/>
    <n v="10.130000000000001"/>
    <s v="KOM"/>
    <n v="1"/>
    <x v="2380"/>
    <n v="2399.1"/>
    <n v="1388.95"/>
    <n v="1515.2200000000003"/>
    <x v="1"/>
  </r>
  <r>
    <n v="1"/>
    <x v="14"/>
    <x v="4"/>
    <s v="05/1028"/>
    <s v="05"/>
    <s v="FAX-HP 3015"/>
    <n v="11.04"/>
    <s v="KOM"/>
    <n v="1"/>
    <x v="2381"/>
    <n v="3686.84"/>
    <n v="0"/>
    <n v="1474.7360000000001"/>
    <x v="1"/>
  </r>
  <r>
    <n v="1"/>
    <x v="14"/>
    <x v="4"/>
    <s v="05/1304"/>
    <s v="05"/>
    <s v="FAX CANON L-120(PRINTER"/>
    <s v="04.07"/>
    <s v="KOM"/>
    <n v="1"/>
    <x v="2382"/>
    <n v="3133.61"/>
    <n v="0"/>
    <n v="1253.4440000000002"/>
    <x v="1"/>
  </r>
  <r>
    <n v="1"/>
    <x v="14"/>
    <x v="4"/>
    <s v="05/1923"/>
    <s v="05"/>
    <s v="Iphone Apple 5s 32gb"/>
    <s v="03.15"/>
    <s v="KOM"/>
    <n v="1"/>
    <x v="2383"/>
    <n v="1721.32"/>
    <n v="3196.73"/>
    <n v="3196.73"/>
    <x v="0"/>
  </r>
  <r>
    <n v="1"/>
    <x v="14"/>
    <x v="4"/>
    <s v="05/1924"/>
    <s v="05"/>
    <s v="Iphone Apple 5s 32gb"/>
    <s v="03.15"/>
    <s v="KOM"/>
    <n v="1"/>
    <x v="2383"/>
    <n v="1721.32"/>
    <n v="3196.73"/>
    <n v="3196.73"/>
    <x v="0"/>
  </r>
  <r>
    <n v="1"/>
    <x v="14"/>
    <x v="4"/>
    <n v="101467"/>
    <s v="R3"/>
    <s v="FAX CANON MF 4150"/>
    <n v="12.07"/>
    <s v="KOM"/>
    <n v="1"/>
    <x v="2384"/>
    <n v="2747.75"/>
    <n v="0"/>
    <n v="1099.1000000000001"/>
    <x v="1"/>
  </r>
  <r>
    <n v="1"/>
    <x v="14"/>
    <x v="4"/>
    <n v="102448"/>
    <s v="R2"/>
    <s v="FAX CANON B-840"/>
    <s v="01.06"/>
    <s v="KOM"/>
    <n v="1"/>
    <x v="2385"/>
    <n v="1296.8599999999999"/>
    <n v="0"/>
    <n v="518.74400000000003"/>
    <x v="1"/>
  </r>
  <r>
    <n v="1"/>
    <x v="14"/>
    <x v="4"/>
    <n v="102639"/>
    <s v="R2"/>
    <s v="FAX CANON L-120"/>
    <s v="03.06"/>
    <s v="KOM"/>
    <n v="1"/>
    <x v="2386"/>
    <n v="2865.78"/>
    <n v="0"/>
    <n v="1146.3120000000001"/>
    <x v="1"/>
  </r>
  <r>
    <n v="1"/>
    <x v="14"/>
    <x v="4"/>
    <n v="102908"/>
    <s v="R2"/>
    <s v="FAX CANON L-295"/>
    <s v="09.05"/>
    <s v="KOM"/>
    <n v="1"/>
    <x v="2387"/>
    <n v="2886.96"/>
    <n v="0"/>
    <n v="1154.7840000000001"/>
    <x v="1"/>
  </r>
  <r>
    <n v="1"/>
    <x v="14"/>
    <x v="4"/>
    <n v="102922"/>
    <s v="R2"/>
    <s v="TELEFAKS PANASONIC KX-FT"/>
    <s v="09.99"/>
    <s v="KOM"/>
    <n v="1"/>
    <x v="2388"/>
    <n v="3562.4"/>
    <n v="0"/>
    <n v="1424.96"/>
    <x v="1"/>
  </r>
  <r>
    <n v="1"/>
    <x v="14"/>
    <x v="4"/>
    <n v="104538"/>
    <s v="G9"/>
    <s v="FAX,SKENER,PRINTER"/>
    <n v="11.04"/>
    <s v="KOM"/>
    <n v="1"/>
    <x v="2381"/>
    <n v="3686.84"/>
    <n v="0"/>
    <n v="1474.7360000000001"/>
    <x v="1"/>
  </r>
  <r>
    <n v="1"/>
    <x v="14"/>
    <x v="4"/>
    <n v="105022"/>
    <s v="G1"/>
    <s v="MOBITEL SONY XPERIA Z3"/>
    <s v="09.15"/>
    <s v="KOM"/>
    <n v="1"/>
    <x v="2389"/>
    <n v="1000.89"/>
    <n v="3002.64"/>
    <n v="3002.64"/>
    <x v="0"/>
  </r>
  <r>
    <n v="1"/>
    <x v="14"/>
    <x v="4"/>
    <n v="105183"/>
    <s v="G1"/>
    <s v="TELEFAX PANASONIC FP-363"/>
    <s v="02.05"/>
    <s v="KOM"/>
    <n v="1"/>
    <x v="2390"/>
    <n v="1491.99"/>
    <n v="0"/>
    <n v="596.79600000000005"/>
    <x v="1"/>
  </r>
  <r>
    <n v="1"/>
    <x v="14"/>
    <x v="4"/>
    <n v="105814"/>
    <s v="R1"/>
    <s v="TELEFAKS PANASONIC"/>
    <s v="02.01"/>
    <s v="KOM"/>
    <n v="1"/>
    <x v="2391"/>
    <n v="3352.44"/>
    <n v="0"/>
    <n v="1340.9760000000001"/>
    <x v="1"/>
  </r>
  <r>
    <n v="1"/>
    <x v="13"/>
    <x v="5"/>
    <s v="G-1/0966"/>
    <s v="G1"/>
    <s v="VIDEO REKORDER"/>
    <s v="01.07"/>
    <s v="KOM"/>
    <n v="1"/>
    <x v="798"/>
    <n v="500"/>
    <n v="0"/>
    <n v="200"/>
    <x v="1"/>
  </r>
  <r>
    <n v="1"/>
    <x v="13"/>
    <x v="5"/>
    <s v="R-2/1124"/>
    <s v="R2"/>
    <s v="VIDEO SONY"/>
    <s v="01.00"/>
    <s v="KOM"/>
    <n v="1"/>
    <x v="2392"/>
    <n v="2366"/>
    <n v="0"/>
    <n v="946.40000000000009"/>
    <x v="1"/>
  </r>
  <r>
    <n v="1"/>
    <x v="13"/>
    <x v="5"/>
    <s v="05/0660"/>
    <s v="05"/>
    <s v="LINIJA SONY"/>
    <n v="11.98"/>
    <s v="KOM"/>
    <n v="1"/>
    <x v="2393"/>
    <n v="6248.72"/>
    <n v="0"/>
    <n v="2499.4880000000003"/>
    <x v="1"/>
  </r>
  <r>
    <n v="1"/>
    <x v="13"/>
    <x v="5"/>
    <s v="05/1644"/>
    <s v="05"/>
    <s v="AUDIO-VIDEO SUSTAV+PC"/>
    <s v="09.09"/>
    <s v="KOM"/>
    <n v="1"/>
    <x v="2394"/>
    <n v="83085.399999999994"/>
    <n v="0"/>
    <n v="33234.159999999996"/>
    <x v="1"/>
  </r>
  <r>
    <n v="1"/>
    <x v="13"/>
    <x v="5"/>
    <n v="101659"/>
    <s v="R3"/>
    <s v="TELEVIZOR 4726"/>
    <s v="01.97"/>
    <s v="KOM"/>
    <n v="1"/>
    <x v="2395"/>
    <n v="8859.69"/>
    <n v="0"/>
    <n v="3543.8760000000002"/>
    <x v="1"/>
  </r>
  <r>
    <n v="1"/>
    <x v="13"/>
    <x v="5"/>
    <n v="101660"/>
    <s v="R3"/>
    <s v="VIDEORECORDERPANASONIC"/>
    <s v="05.00"/>
    <s v="KOM"/>
    <n v="1"/>
    <x v="2396"/>
    <n v="1961.71"/>
    <n v="0"/>
    <n v="784.68400000000008"/>
    <x v="1"/>
  </r>
  <r>
    <n v="1"/>
    <x v="13"/>
    <x v="5"/>
    <n v="101741"/>
    <s v="R3"/>
    <s v="RAZGLAS"/>
    <s v="09.05"/>
    <s v="KOM"/>
    <n v="1"/>
    <x v="2397"/>
    <n v="17471.62"/>
    <n v="0"/>
    <n v="6988.6480000000001"/>
    <x v="1"/>
  </r>
  <r>
    <n v="1"/>
    <x v="13"/>
    <x v="5"/>
    <n v="102487"/>
    <s v="R2"/>
    <s v="DVD PLAYER SAMSUNG"/>
    <s v="04.14"/>
    <s v="KOM"/>
    <n v="1"/>
    <x v="1659"/>
    <n v="1546.13"/>
    <n v="1352.87"/>
    <n v="1352.87"/>
    <x v="0"/>
  </r>
  <r>
    <n v="1"/>
    <x v="13"/>
    <x v="5"/>
    <n v="104263"/>
    <s v="G9"/>
    <s v="LINIJA HI-FI"/>
    <n v="12.99"/>
    <s v="KOM"/>
    <n v="1"/>
    <x v="2398"/>
    <n v="2229.0100000000002"/>
    <n v="0"/>
    <n v="891.60400000000016"/>
    <x v="1"/>
  </r>
  <r>
    <n v="1"/>
    <x v="13"/>
    <x v="5"/>
    <n v="104264"/>
    <s v="G9"/>
    <s v="VIDEORECORDER SAMSUNG"/>
    <n v="10.98"/>
    <s v="KOM"/>
    <n v="1"/>
    <x v="2399"/>
    <n v="2706.26"/>
    <n v="0"/>
    <n v="1082.5040000000001"/>
    <x v="1"/>
  </r>
  <r>
    <n v="1"/>
    <x v="13"/>
    <x v="5"/>
    <n v="104330"/>
    <s v="G9"/>
    <s v="TV SAMSUNG 72CM"/>
    <n v="10.98"/>
    <s v="KOM"/>
    <n v="1"/>
    <x v="2400"/>
    <n v="7023.54"/>
    <n v="0"/>
    <n v="2809.4160000000002"/>
    <x v="1"/>
  </r>
  <r>
    <n v="1"/>
    <x v="13"/>
    <x v="5"/>
    <n v="105468"/>
    <s v="G1"/>
    <s v="TV PHILIPS"/>
    <s v="02.04"/>
    <s v="KOM"/>
    <n v="1"/>
    <x v="2401"/>
    <n v="6299"/>
    <n v="0"/>
    <n v="2519.6000000000004"/>
    <x v="1"/>
  </r>
  <r>
    <n v="1"/>
    <x v="13"/>
    <x v="5"/>
    <n v="105602"/>
    <s v="G1"/>
    <s v="TELEVIZOR SANYO"/>
    <s v="01.07"/>
    <s v="KOM"/>
    <n v="1"/>
    <x v="1460"/>
    <n v="2000"/>
    <n v="0"/>
    <n v="800"/>
    <x v="1"/>
  </r>
  <r>
    <n v="1"/>
    <x v="13"/>
    <x v="5"/>
    <n v="110051"/>
    <s v="CIP"/>
    <s v="Televizor LED LG"/>
    <s v="04.16"/>
    <s v="KOM"/>
    <n v="1"/>
    <x v="2402"/>
    <n v="556.66999999999996"/>
    <n v="3618.33"/>
    <n v="3618.33"/>
    <x v="0"/>
  </r>
  <r>
    <n v="1"/>
    <x v="13"/>
    <x v="5"/>
    <n v="110053"/>
    <s v="CIP"/>
    <s v="Televizor LED LG"/>
    <s v="04.16"/>
    <s v="KOM"/>
    <n v="1"/>
    <x v="2402"/>
    <n v="556.66999999999996"/>
    <n v="3618.33"/>
    <n v="3618.33"/>
    <x v="0"/>
  </r>
  <r>
    <n v="1"/>
    <x v="7"/>
    <x v="3"/>
    <s v="G1SF3/2014"/>
    <s v="G1"/>
    <s v="Softw.IgPET for Win"/>
    <s v="06.14"/>
    <s v="KOM"/>
    <n v="1"/>
    <x v="2403"/>
    <n v="1903.35"/>
    <n v="1142"/>
    <n v="1218.1400000000001"/>
    <x v="1"/>
  </r>
  <r>
    <n v="1"/>
    <x v="7"/>
    <x v="3"/>
    <s v="G9SF1/2015"/>
    <s v="G9"/>
    <s v="Log.Plot 7 Acad NEW Class"/>
    <s v="02.15"/>
    <s v="KOM"/>
    <n v="1"/>
    <x v="2404"/>
    <n v="1950.59"/>
    <n v="2305.25"/>
    <n v="2305.25"/>
    <x v="0"/>
  </r>
  <r>
    <n v="1"/>
    <x v="7"/>
    <x v="3"/>
    <s v="G9/SF1312"/>
    <s v="G9"/>
    <s v="SOFTW. TRIMBLE 4D"/>
    <n v="11.12"/>
    <s v="KOM"/>
    <n v="1"/>
    <x v="2405"/>
    <n v="127853.65"/>
    <n v="0"/>
    <n v="51141.46"/>
    <x v="1"/>
  </r>
  <r>
    <n v="1"/>
    <x v="7"/>
    <x v="3"/>
    <s v="G9SF1607"/>
    <s v="G9"/>
    <s v="SOFTWARE LogPlot 2005"/>
    <n v="10.07"/>
    <s v="KOM"/>
    <n v="1"/>
    <x v="2406"/>
    <n v="5203.87"/>
    <n v="0"/>
    <n v="2081.5480000000002"/>
    <x v="1"/>
  </r>
  <r>
    <n v="1"/>
    <x v="7"/>
    <x v="3"/>
    <s v="R2/SF0311"/>
    <s v="R2"/>
    <s v="SOFTW. Plaxis 3D Tunnel"/>
    <s v="04.11"/>
    <s v="KOM"/>
    <n v="1"/>
    <x v="2407"/>
    <n v="30396.29"/>
    <n v="0"/>
    <n v="12158.516000000001"/>
    <x v="1"/>
  </r>
  <r>
    <n v="1"/>
    <x v="7"/>
    <x v="3"/>
    <s v="R2/SF0411"/>
    <s v="R2"/>
    <s v="SOFTW. FLAC Vers.5.0-6.0."/>
    <s v="05.11"/>
    <s v="KOM"/>
    <n v="1"/>
    <x v="2408"/>
    <n v="14513.7"/>
    <n v="0"/>
    <n v="5805.4800000000005"/>
    <x v="1"/>
  </r>
  <r>
    <n v="1"/>
    <x v="7"/>
    <x v="3"/>
    <s v="R2/SF0610"/>
    <s v="R2"/>
    <s v="SOFTWARE Langlie for Exce"/>
    <n v="12.1"/>
    <s v="KOM"/>
    <n v="1"/>
    <x v="2409"/>
    <n v="3822.31"/>
    <n v="0"/>
    <n v="1528.924"/>
    <x v="1"/>
  </r>
  <r>
    <n v="1"/>
    <x v="7"/>
    <x v="3"/>
    <s v="R2/SF0710"/>
    <s v="R2"/>
    <s v="SOFTW. Sima pro"/>
    <n v="12.1"/>
    <s v="KOM"/>
    <n v="1"/>
    <x v="2410"/>
    <n v="13475.41"/>
    <n v="11.46"/>
    <n v="5394.7480000000005"/>
    <x v="1"/>
  </r>
  <r>
    <n v="1"/>
    <x v="7"/>
    <x v="3"/>
    <s v="R2/SF1212"/>
    <s v="R2"/>
    <s v="SOFTW.JKSimBlast"/>
    <s v="06.12"/>
    <s v="KOM"/>
    <n v="1"/>
    <x v="2411"/>
    <n v="24185.01"/>
    <n v="0"/>
    <n v="9674.003999999999"/>
    <x v="1"/>
  </r>
  <r>
    <n v="1"/>
    <x v="7"/>
    <x v="3"/>
    <s v="R2SF1907"/>
    <s v="R2"/>
    <s v="SOFTWARE CATMAN 32-E"/>
    <n v="12.07"/>
    <s v="KOM"/>
    <n v="1"/>
    <x v="2412"/>
    <n v="23912"/>
    <n v="0"/>
    <n v="9564.8000000000011"/>
    <x v="1"/>
  </r>
  <r>
    <n v="1"/>
    <x v="7"/>
    <x v="3"/>
    <s v="R2/SF509"/>
    <s v="R2"/>
    <s v="SOFTW.PLAXIS 3D TUNNEL V2"/>
    <s v="04.09"/>
    <s v="KOM"/>
    <n v="1"/>
    <x v="2413"/>
    <n v="57844.95"/>
    <n v="0"/>
    <n v="23137.98"/>
    <x v="1"/>
  </r>
  <r>
    <n v="1"/>
    <x v="7"/>
    <x v="3"/>
    <s v="R3SF3/2010"/>
    <s v="R3"/>
    <s v="NeuroSolutions v6.xx"/>
    <s v="07.10"/>
    <s v="KOM"/>
    <n v="1"/>
    <x v="2414"/>
    <n v="8447.1"/>
    <n v="0"/>
    <n v="3378.84"/>
    <x v="1"/>
  </r>
  <r>
    <n v="1"/>
    <x v="7"/>
    <x v="3"/>
    <s v="SF1/2009"/>
    <s v="05"/>
    <s v="Program uruđ+digit.arhiva"/>
    <n v="12.08"/>
    <s v="KOM"/>
    <n v="1"/>
    <x v="2415"/>
    <n v="7320"/>
    <n v="0"/>
    <n v="2928"/>
    <x v="1"/>
  </r>
  <r>
    <n v="1"/>
    <x v="7"/>
    <x v="3"/>
    <s v="05SF11/12"/>
    <s v="05"/>
    <s v="SOFTW.Prog.za naplatu isp"/>
    <s v="07.12"/>
    <s v="KOM"/>
    <n v="1"/>
    <x v="2416"/>
    <n v="3864.33"/>
    <n v="0"/>
    <n v="1545.732"/>
    <x v="1"/>
  </r>
  <r>
    <n v="1"/>
    <x v="7"/>
    <x v="3"/>
    <s v="05SF2/2015"/>
    <s v="05"/>
    <s v="EndNote X7 Hybrid"/>
    <s v="04.15"/>
    <s v="KOM"/>
    <n v="1"/>
    <x v="2417"/>
    <n v="251.96"/>
    <n v="352.74"/>
    <n v="352.74"/>
    <x v="0"/>
  </r>
  <r>
    <n v="1"/>
    <x v="7"/>
    <x v="3"/>
    <s v="05SF4/2015"/>
    <s v="05"/>
    <s v="SOFTW.Upravljanje nastavn"/>
    <n v="11.15"/>
    <s v="KOM"/>
    <n v="1"/>
    <x v="2418"/>
    <n v="10208.33"/>
    <n v="24791.67"/>
    <n v="24791.67"/>
    <x v="0"/>
  </r>
  <r>
    <n v="1"/>
    <x v="7"/>
    <x v="3"/>
    <s v="05SF5/2015"/>
    <s v="05"/>
    <s v="Software OSA"/>
    <n v="12.15"/>
    <s v="KOM"/>
    <n v="1"/>
    <x v="2419"/>
    <n v="919.68"/>
    <n v="2759.04"/>
    <n v="2759.04"/>
    <x v="0"/>
  </r>
  <r>
    <n v="1"/>
    <x v="7"/>
    <x v="3"/>
    <s v="05/SF705"/>
    <s v="CIP"/>
    <s v="SOFTWARE ADOBE CREATIVE"/>
    <n v="11.05"/>
    <s v="KOM"/>
    <n v="1"/>
    <x v="2420"/>
    <n v="7165.06"/>
    <n v="0"/>
    <n v="2866.0240000000003"/>
    <x v="1"/>
  </r>
  <r>
    <n v="1"/>
    <x v="7"/>
    <x v="3"/>
    <s v="05/SF709"/>
    <s v="05"/>
    <s v="POINT/plaća,drugi doh,OSA"/>
    <s v="09.09"/>
    <s v="KOM"/>
    <n v="1"/>
    <x v="2421"/>
    <n v="124289.9"/>
    <n v="0"/>
    <n v="49715.96"/>
    <x v="1"/>
  </r>
  <r>
    <n v="1"/>
    <x v="7"/>
    <x v="3"/>
    <s v="05SF9/2014"/>
    <s v="05"/>
    <s v="SOFTW.BB FlashBack Pro v5"/>
    <n v="10.14"/>
    <s v="KOM"/>
    <n v="1"/>
    <x v="2422"/>
    <n v="879.73"/>
    <n v="744.38"/>
    <n v="744.38"/>
    <x v="0"/>
  </r>
  <r>
    <n v="1"/>
    <x v="7"/>
    <x v="3"/>
    <n v="101258"/>
    <s v="R3"/>
    <s v="SOFTW.Digitilzet"/>
    <s v="02.12"/>
    <s v="KOM"/>
    <n v="1"/>
    <x v="2423"/>
    <n v="297.38"/>
    <n v="0"/>
    <n v="118.952"/>
    <x v="1"/>
  </r>
  <r>
    <n v="1"/>
    <x v="7"/>
    <x v="3"/>
    <n v="101259"/>
    <s v="R3"/>
    <s v="Polysun4, VelasolarisGMBH"/>
    <s v="05.10"/>
    <s v="KOM"/>
    <n v="1"/>
    <x v="2424"/>
    <n v="4498.49"/>
    <n v="0"/>
    <n v="1799.396"/>
    <x v="1"/>
  </r>
  <r>
    <n v="1"/>
    <x v="7"/>
    <x v="3"/>
    <n v="102173"/>
    <s v="R2"/>
    <s v="SOFTW. PSF Printer"/>
    <n v="10.14"/>
    <s v="KOM"/>
    <n v="1"/>
    <x v="2425"/>
    <n v="279.64"/>
    <n v="240.6"/>
    <n v="240.6"/>
    <x v="0"/>
  </r>
  <r>
    <n v="1"/>
    <x v="7"/>
    <x v="3"/>
    <n v="102174"/>
    <s v="R2"/>
    <s v="SOFTW. HW4-prog.i očitava"/>
    <n v="12.13"/>
    <s v="KOM"/>
    <n v="1"/>
    <x v="2426"/>
    <n v="1634.58"/>
    <n v="544.87"/>
    <n v="871.78"/>
    <x v="1"/>
  </r>
  <r>
    <n v="1"/>
    <x v="7"/>
    <x v="3"/>
    <n v="102925"/>
    <s v="R2"/>
    <s v="SOFTW.NI DEVELOPER SUITE"/>
    <s v="02.09"/>
    <s v="KOM"/>
    <n v="1"/>
    <x v="2427"/>
    <n v="9835.6"/>
    <n v="0"/>
    <n v="3934.2400000000002"/>
    <x v="1"/>
  </r>
  <r>
    <n v="1"/>
    <x v="7"/>
    <x v="3"/>
    <n v="102926"/>
    <s v="R2"/>
    <s v="Softw.WinPC-NC za upravlj"/>
    <s v="07.14"/>
    <s v="KOM"/>
    <n v="1"/>
    <x v="2428"/>
    <n v="1879.85"/>
    <n v="1231.6199999999999"/>
    <n v="1244.588"/>
    <x v="1"/>
  </r>
  <r>
    <n v="1"/>
    <x v="7"/>
    <x v="3"/>
    <n v="102962"/>
    <s v="R2"/>
    <s v="SOFTWARE GRAPHER 5"/>
    <s v="03.05"/>
    <s v="KOM"/>
    <n v="1"/>
    <x v="2429"/>
    <n v="2959.31"/>
    <n v="0"/>
    <n v="1183.7239999999999"/>
    <x v="1"/>
  </r>
  <r>
    <n v="1"/>
    <x v="7"/>
    <x v="3"/>
    <n v="102964"/>
    <s v="R2"/>
    <s v="SOFTWARE Articulate appli"/>
    <s v="03.08"/>
    <s v="KOM"/>
    <n v="1"/>
    <x v="2430"/>
    <n v="7297.36"/>
    <n v="0"/>
    <n v="2918.944"/>
    <x v="1"/>
  </r>
  <r>
    <n v="1"/>
    <x v="7"/>
    <x v="3"/>
    <n v="102965"/>
    <s v="R2"/>
    <s v="SOFW.Camtasia Studio 5.0"/>
    <s v="05.08"/>
    <s v="KOM"/>
    <n v="1"/>
    <x v="2431"/>
    <n v="1598.66"/>
    <n v="0"/>
    <n v="639.46400000000006"/>
    <x v="1"/>
  </r>
  <r>
    <n v="1"/>
    <x v="7"/>
    <x v="3"/>
    <n v="102970"/>
    <s v="R2"/>
    <s v="SOFTW. LiqIT 4.7"/>
    <s v="01.10"/>
    <s v="KOM"/>
    <n v="1"/>
    <x v="2432"/>
    <n v="878.19"/>
    <n v="0"/>
    <n v="351.27600000000007"/>
    <x v="1"/>
  </r>
  <r>
    <n v="1"/>
    <x v="7"/>
    <x v="3"/>
    <n v="102971"/>
    <s v="R2"/>
    <s v="SOFTW. LiquefyPro Version"/>
    <s v="01.10"/>
    <s v="KOM"/>
    <n v="1"/>
    <x v="2433"/>
    <n v="4043.48"/>
    <n v="0"/>
    <n v="1617.3920000000001"/>
    <x v="1"/>
  </r>
  <r>
    <n v="1"/>
    <x v="7"/>
    <x v="3"/>
    <n v="102983"/>
    <s v="R2"/>
    <s v="WipFrag Granulometry"/>
    <s v="03.14"/>
    <s v="KOM"/>
    <n v="1"/>
    <x v="2434"/>
    <n v="3079.7"/>
    <n v="1399.85"/>
    <n v="1791.8200000000002"/>
    <x v="1"/>
  </r>
  <r>
    <n v="1"/>
    <x v="7"/>
    <x v="3"/>
    <n v="103050"/>
    <s v="R2"/>
    <s v="BENTLEY InRoads Site"/>
    <n v="12.08"/>
    <s v="KOM"/>
    <n v="1"/>
    <x v="2435"/>
    <n v="24705"/>
    <n v="0"/>
    <n v="9882"/>
    <x v="1"/>
  </r>
  <r>
    <n v="1"/>
    <x v="7"/>
    <x v="3"/>
    <n v="103051"/>
    <s v="R2"/>
    <s v="BENTLEY MicroStation"/>
    <n v="12.08"/>
    <s v="KOM"/>
    <n v="1"/>
    <x v="2436"/>
    <n v="47035.58"/>
    <n v="0"/>
    <n v="18814.232"/>
    <x v="1"/>
  </r>
  <r>
    <n v="1"/>
    <x v="7"/>
    <x v="3"/>
    <n v="103059"/>
    <s v="R2"/>
    <s v="Softw.EIS-COR bundle"/>
    <s v="07.14"/>
    <s v="KOM"/>
    <n v="1"/>
    <x v="2437"/>
    <n v="18669.13"/>
    <n v="11201.48"/>
    <n v="11948.244000000001"/>
    <x v="1"/>
  </r>
  <r>
    <n v="1"/>
    <x v="7"/>
    <x v="3"/>
    <n v="103267"/>
    <s v="R2"/>
    <s v="ADVANCED SOFTWARE INSTANT"/>
    <s v="02.07"/>
    <s v="KOM"/>
    <n v="1"/>
    <x v="2438"/>
    <n v="7184.78"/>
    <n v="0"/>
    <n v="2873.9120000000003"/>
    <x v="1"/>
  </r>
  <r>
    <n v="1"/>
    <x v="7"/>
    <x v="3"/>
    <n v="103268"/>
    <s v="R2"/>
    <s v="BLASTERS MAS MOTION ANALY"/>
    <s v="09.08"/>
    <s v="KOM"/>
    <n v="1"/>
    <x v="2439"/>
    <n v="26759.09"/>
    <n v="0"/>
    <n v="10703.636"/>
    <x v="1"/>
  </r>
  <r>
    <n v="1"/>
    <x v="7"/>
    <x v="3"/>
    <n v="103711"/>
    <s v="G9"/>
    <s v="SOFTW.ArcGIS Server Basic"/>
    <s v="02.12"/>
    <s v="KOM"/>
    <n v="1"/>
    <x v="2440"/>
    <n v="4862"/>
    <n v="0"/>
    <n v="1944.8000000000002"/>
    <x v="1"/>
  </r>
  <r>
    <n v="1"/>
    <x v="7"/>
    <x v="3"/>
    <n v="103712"/>
    <s v="G9"/>
    <s v="SOFTW.ArcGIS Server Basic"/>
    <s v="02.12"/>
    <s v="KOM"/>
    <n v="1"/>
    <x v="2441"/>
    <n v="2431"/>
    <n v="0"/>
    <n v="972.40000000000009"/>
    <x v="1"/>
  </r>
  <r>
    <n v="1"/>
    <x v="7"/>
    <x v="3"/>
    <n v="103713"/>
    <s v="G9"/>
    <s v="SOFTW.ArcGIS Geostatistic"/>
    <s v="02.12"/>
    <s v="KOM"/>
    <n v="1"/>
    <x v="2442"/>
    <n v="1870"/>
    <n v="0"/>
    <n v="748"/>
    <x v="1"/>
  </r>
  <r>
    <n v="1"/>
    <x v="7"/>
    <x v="3"/>
    <n v="103714"/>
    <s v="G9"/>
    <s v="SOFTW.ArcGIS Spatial"/>
    <s v="02.12"/>
    <s v="KOM"/>
    <n v="1"/>
    <x v="2442"/>
    <n v="1870"/>
    <n v="0"/>
    <n v="748"/>
    <x v="1"/>
  </r>
  <r>
    <n v="1"/>
    <x v="7"/>
    <x v="3"/>
    <n v="103715"/>
    <s v="G9"/>
    <s v="SOFTW.ArcGIS 3DAnalyst"/>
    <s v="02.12"/>
    <s v="KOM"/>
    <n v="1"/>
    <x v="2442"/>
    <n v="1870"/>
    <n v="0"/>
    <n v="748"/>
    <x v="1"/>
  </r>
  <r>
    <n v="1"/>
    <x v="7"/>
    <x v="3"/>
    <n v="103716"/>
    <s v="G9"/>
    <s v="SOFTW.ArcInfo Educationa"/>
    <s v="02.12"/>
    <s v="KOM"/>
    <n v="1"/>
    <x v="2443"/>
    <n v="15708"/>
    <n v="0"/>
    <n v="6283.2000000000007"/>
    <x v="1"/>
  </r>
  <r>
    <n v="1"/>
    <x v="7"/>
    <x v="3"/>
    <n v="103717"/>
    <s v="G9"/>
    <s v="SOFTW.LPS EMEA"/>
    <s v="02.12"/>
    <s v="KOM"/>
    <n v="1"/>
    <x v="2444"/>
    <n v="92213.66"/>
    <n v="0"/>
    <n v="36885.464"/>
    <x v="1"/>
  </r>
  <r>
    <n v="1"/>
    <x v="7"/>
    <x v="3"/>
    <n v="103742"/>
    <s v="G9"/>
    <s v="SOFTW.Intergrated landsli"/>
    <s v="02.12"/>
    <s v="KOM"/>
    <n v="1"/>
    <x v="2445"/>
    <n v="12349.65"/>
    <n v="0"/>
    <n v="4939.8600000000006"/>
    <x v="1"/>
  </r>
  <r>
    <n v="1"/>
    <x v="7"/>
    <x v="3"/>
    <n v="103743"/>
    <s v="G9"/>
    <s v="SOFTW. Aplikacija za anal"/>
    <n v="11.12"/>
    <s v="KOM"/>
    <n v="1"/>
    <x v="2446"/>
    <n v="33645.699999999997"/>
    <n v="0"/>
    <n v="13458.279999999999"/>
    <x v="1"/>
  </r>
  <r>
    <n v="1"/>
    <x v="7"/>
    <x v="3"/>
    <n v="103745"/>
    <s v="G9"/>
    <s v="SOFTW.Adcalc 3D"/>
    <s v="02.12"/>
    <s v="KOM"/>
    <n v="1"/>
    <x v="2447"/>
    <n v="45005.68"/>
    <n v="0"/>
    <n v="18002.272000000001"/>
    <x v="1"/>
  </r>
  <r>
    <n v="1"/>
    <x v="7"/>
    <x v="3"/>
    <n v="103746"/>
    <s v="G9"/>
    <s v="Grapher 11"/>
    <n v="12.14"/>
    <s v="KOM"/>
    <n v="1"/>
    <x v="2448"/>
    <n v="1405.88"/>
    <n v="1405.88"/>
    <n v="1405.88"/>
    <x v="0"/>
  </r>
  <r>
    <n v="1"/>
    <x v="7"/>
    <x v="3"/>
    <n v="103784"/>
    <s v="G9"/>
    <s v="SOFTW.Design Premium EDUC"/>
    <n v="11.11"/>
    <s v="KOM"/>
    <n v="1"/>
    <x v="2449"/>
    <n v="4895.3999999999996"/>
    <n v="0"/>
    <n v="1958.1599999999999"/>
    <x v="1"/>
  </r>
  <r>
    <n v="1"/>
    <x v="7"/>
    <x v="3"/>
    <n v="103791"/>
    <s v="G9"/>
    <s v="CorelDraw Graphics Suite"/>
    <s v="01.14"/>
    <s v="KOM"/>
    <n v="1"/>
    <x v="2450"/>
    <n v="423.82"/>
    <n v="157.43"/>
    <n v="232.5"/>
    <x v="1"/>
  </r>
  <r>
    <n v="1"/>
    <x v="7"/>
    <x v="3"/>
    <n v="103863"/>
    <s v="G9"/>
    <s v="ADVANCE FINITE ELEM.GROUN"/>
    <s v="01.07"/>
    <s v="KOM"/>
    <n v="1"/>
    <x v="2451"/>
    <n v="27503.89"/>
    <n v="0"/>
    <n v="11001.556"/>
    <x v="1"/>
  </r>
  <r>
    <n v="1"/>
    <x v="7"/>
    <x v="3"/>
    <n v="104238"/>
    <s v="G9"/>
    <s v="SOFTW. LogPlot 7"/>
    <s v="01.10"/>
    <s v="KOM"/>
    <n v="1"/>
    <x v="2452"/>
    <n v="4447.78"/>
    <n v="0"/>
    <n v="1779.1120000000001"/>
    <x v="1"/>
  </r>
  <r>
    <n v="1"/>
    <x v="7"/>
    <x v="3"/>
    <n v="104239"/>
    <s v="G9"/>
    <s v="SOFTW. ArcInfo/GIS"/>
    <s v="01.10"/>
    <s v="KOM"/>
    <n v="1"/>
    <x v="2453"/>
    <n v="29627.8"/>
    <n v="0"/>
    <n v="11851.12"/>
    <x v="1"/>
  </r>
  <r>
    <n v="1"/>
    <x v="7"/>
    <x v="3"/>
    <n v="104240"/>
    <s v="G9"/>
    <s v="SOFTWARE RHINOCEROS 3.0"/>
    <s v="01.05"/>
    <s v="KOM"/>
    <n v="1"/>
    <x v="2454"/>
    <n v="2735.85"/>
    <n v="0"/>
    <n v="1094.3399999999999"/>
    <x v="1"/>
  </r>
  <r>
    <n v="1"/>
    <x v="7"/>
    <x v="3"/>
    <n v="104362"/>
    <s v="G9"/>
    <s v="SOFTWARE ArcView Lab Kit"/>
    <s v="06.08"/>
    <s v="KOM"/>
    <n v="1"/>
    <x v="2455"/>
    <n v="18728.22"/>
    <n v="0"/>
    <n v="7491.2880000000005"/>
    <x v="1"/>
  </r>
  <r>
    <n v="1"/>
    <x v="7"/>
    <x v="3"/>
    <n v="104514"/>
    <s v="G9"/>
    <s v="Softw.Feflow FM3"/>
    <s v="09.14"/>
    <s v="KOM"/>
    <n v="1"/>
    <x v="2456"/>
    <n v="5359.14"/>
    <n v="4168.21"/>
    <n v="4168.21"/>
    <x v="0"/>
  </r>
  <r>
    <n v="1"/>
    <x v="7"/>
    <x v="3"/>
    <n v="104515"/>
    <s v="G9"/>
    <s v="SOFTW,ArcView Single Use"/>
    <s v="03.12"/>
    <s v="KOM"/>
    <n v="1"/>
    <x v="2457"/>
    <n v="21331.07"/>
    <n v="0"/>
    <n v="8532.4279999999999"/>
    <x v="1"/>
  </r>
  <r>
    <n v="1"/>
    <x v="7"/>
    <x v="3"/>
    <n v="104516"/>
    <s v="G9"/>
    <s v="SOFTWARE VISUAL MODFLOW"/>
    <s v="05.05"/>
    <s v="KOM"/>
    <n v="1"/>
    <x v="2458"/>
    <n v="4046.96"/>
    <n v="0"/>
    <n v="1618.7840000000001"/>
    <x v="1"/>
  </r>
  <r>
    <n v="1"/>
    <x v="7"/>
    <x v="3"/>
    <n v="104517"/>
    <s v="G9"/>
    <s v="SOFTW. Felow-FM3 Network"/>
    <n v="10.130000000000001"/>
    <s v="KOM"/>
    <n v="1"/>
    <x v="2459"/>
    <n v="18832.96"/>
    <n v="4956.0200000000004"/>
    <n v="9515.5920000000006"/>
    <x v="1"/>
  </r>
  <r>
    <n v="1"/>
    <x v="7"/>
    <x v="3"/>
    <n v="104518"/>
    <s v="G9"/>
    <s v="SOFTW. HOBOware PRO 3.0"/>
    <s v="01.11"/>
    <s v="KOM"/>
    <n v="1"/>
    <x v="2460"/>
    <n v="788.92"/>
    <n v="0"/>
    <n v="315.56799999999998"/>
    <x v="1"/>
  </r>
  <r>
    <n v="1"/>
    <x v="7"/>
    <x v="3"/>
    <n v="104519"/>
    <s v="G9"/>
    <s v="SOFTWARE SURFER 8"/>
    <s v="09.07"/>
    <s v="KOM"/>
    <n v="1"/>
    <x v="2461"/>
    <n v="3807.43"/>
    <n v="0"/>
    <n v="1522.972"/>
    <x v="1"/>
  </r>
  <r>
    <n v="1"/>
    <x v="7"/>
    <x v="3"/>
    <n v="104656"/>
    <s v="G9"/>
    <s v="Adobe Acrobat Professiona"/>
    <s v="01.14"/>
    <s v="KOM"/>
    <n v="1"/>
    <x v="2462"/>
    <n v="1353.33"/>
    <n v="502.67"/>
    <n v="742.40000000000009"/>
    <x v="1"/>
  </r>
  <r>
    <n v="1"/>
    <x v="7"/>
    <x v="3"/>
    <n v="104657"/>
    <s v="G9"/>
    <s v="CorelDraw Graphics Suite"/>
    <s v="01.14"/>
    <s v="KOM"/>
    <n v="1"/>
    <x v="2450"/>
    <n v="423.82"/>
    <n v="157.43"/>
    <n v="232.5"/>
    <x v="1"/>
  </r>
  <r>
    <n v="1"/>
    <x v="7"/>
    <x v="3"/>
    <n v="104658"/>
    <s v="G9"/>
    <s v="CorelDraw Graphics Suite"/>
    <s v="01.14"/>
    <s v="KOM"/>
    <n v="1"/>
    <x v="2450"/>
    <n v="423.82"/>
    <n v="157.43"/>
    <n v="232.5"/>
    <x v="1"/>
  </r>
  <r>
    <n v="1"/>
    <x v="7"/>
    <x v="3"/>
    <n v="105755"/>
    <s v="R1"/>
    <s v="SOFTWARE NetDAQ Logger"/>
    <s v="01.08"/>
    <s v="KOM"/>
    <n v="1"/>
    <x v="2463"/>
    <n v="16571.259999999998"/>
    <n v="0"/>
    <n v="6628.5039999999999"/>
    <x v="1"/>
  </r>
  <r>
    <n v="1"/>
    <x v="7"/>
    <x v="3"/>
    <n v="105941"/>
    <s v="R1"/>
    <s v="Softw.SeisOpt ReMi v4.0"/>
    <s v="06.14"/>
    <s v="KOM"/>
    <n v="1"/>
    <x v="2464"/>
    <n v="3719.37"/>
    <n v="2231.62"/>
    <n v="2380.3960000000002"/>
    <x v="1"/>
  </r>
  <r>
    <n v="1"/>
    <x v="7"/>
    <x v="3"/>
    <n v="105942"/>
    <s v="R1"/>
    <s v="SurfSeis software 2.0"/>
    <s v="01.10"/>
    <s v="KOM"/>
    <n v="1"/>
    <x v="2465"/>
    <n v="18770.919999999998"/>
    <n v="0"/>
    <n v="7508.3679999999995"/>
    <x v="1"/>
  </r>
  <r>
    <n v="1"/>
    <x v="7"/>
    <x v="3"/>
    <n v="105943"/>
    <s v="R1"/>
    <s v="SofteSOFTW.RES2DINV plus"/>
    <s v="06.12"/>
    <s v="KOM"/>
    <n v="1"/>
    <x v="2466"/>
    <n v="25676.3"/>
    <n v="0"/>
    <n v="10270.52"/>
    <x v="1"/>
  </r>
  <r>
    <n v="1"/>
    <x v="7"/>
    <x v="3"/>
    <n v="105945"/>
    <s v="R1"/>
    <s v="Softw.ZondMT2D USB"/>
    <n v="10.15"/>
    <s v="KOM"/>
    <n v="1"/>
    <x v="2467"/>
    <n v="3484.58"/>
    <n v="8462.5400000000009"/>
    <n v="8462.5400000000009"/>
    <x v="0"/>
  </r>
  <r>
    <n v="1"/>
    <x v="7"/>
    <x v="3"/>
    <n v="105948"/>
    <s v="R1"/>
    <s v="SOFTW.WinQuake"/>
    <s v="03.11"/>
    <s v="KOM"/>
    <n v="1"/>
    <x v="2468"/>
    <n v="157.33000000000001"/>
    <n v="0"/>
    <n v="62.932000000000009"/>
    <x v="1"/>
  </r>
  <r>
    <n v="1"/>
    <x v="7"/>
    <x v="3"/>
    <n v="106612"/>
    <s v="CIP"/>
    <s v="Softw.ABBYY Recognition"/>
    <s v="06.14"/>
    <s v="KOM"/>
    <n v="1"/>
    <x v="2469"/>
    <n v="10146.1"/>
    <n v="6087.65"/>
    <n v="6493.5"/>
    <x v="1"/>
  </r>
  <r>
    <n v="1"/>
    <x v="7"/>
    <x v="3"/>
    <n v="110039"/>
    <s v="G1"/>
    <s v="Software VISIONlite 5"/>
    <s v="04.16"/>
    <s v="KOM"/>
    <n v="1"/>
    <x v="2470"/>
    <n v="965.25"/>
    <n v="4826.25"/>
    <n v="4826.25"/>
    <x v="0"/>
  </r>
  <r>
    <n v="1"/>
    <x v="7"/>
    <x v="3"/>
    <n v="110074"/>
    <s v="CIP"/>
    <s v="Soft.Visio Professional16"/>
    <s v="05.16"/>
    <s v="KOM"/>
    <n v="1"/>
    <x v="2471"/>
    <n v="775.7"/>
    <n v="4543.3999999999996"/>
    <n v="4543.3999999999996"/>
    <x v="0"/>
  </r>
  <r>
    <n v="1"/>
    <x v="7"/>
    <x v="3"/>
    <m/>
    <s v="Konto nabavne vrijednosti"/>
    <s v="0262122"/>
    <s v="GR - 22**VI/2.-25%**računalni programi (software)(do311207=VI/1.-20%)"/>
    <m/>
    <m/>
    <x v="2472"/>
    <m/>
    <m/>
    <n v="0"/>
    <x v="0"/>
  </r>
  <r>
    <n v="1"/>
    <x v="7"/>
    <x v="3"/>
    <n v="110075"/>
    <s v="CIP"/>
    <s v="Soft.Zoolz Cloud Yearly"/>
    <s v="05.16"/>
    <s v="KOM"/>
    <n v="1"/>
    <x v="2473"/>
    <n v="887.63"/>
    <n v="5198.99"/>
    <n v="5198.99"/>
    <x v="0"/>
  </r>
  <r>
    <n v="1"/>
    <x v="7"/>
    <x v="3"/>
    <n v="110088"/>
    <s v="CIP"/>
    <s v="Software Retail"/>
    <s v="05.16"/>
    <s v="KOM"/>
    <n v="1"/>
    <x v="2474"/>
    <n v="247.79"/>
    <n v="1451.37"/>
    <n v="1451.37"/>
    <x v="0"/>
  </r>
  <r>
    <n v="1"/>
    <x v="7"/>
    <x v="3"/>
    <n v="110126"/>
    <s v="R3"/>
    <s v="Software EED3"/>
    <s v="09.16"/>
    <s v="KOM"/>
    <n v="1"/>
    <x v="2475"/>
    <n v="626.91999999999996"/>
    <n v="9403.8700000000008"/>
    <n v="9403.8700000000008"/>
    <x v="0"/>
  </r>
  <r>
    <n v="1"/>
    <x v="7"/>
    <x v="3"/>
    <n v="110128"/>
    <s v="05"/>
    <s v="Soft.aplikacija za izradu"/>
    <s v="09.16"/>
    <s v="KOM"/>
    <n v="1"/>
    <x v="2476"/>
    <n v="1250"/>
    <n v="18750"/>
    <n v="18750"/>
    <x v="0"/>
  </r>
  <r>
    <n v="1"/>
    <x v="7"/>
    <x v="3"/>
    <n v="110238"/>
    <s v="R1"/>
    <s v="Soft.Surfer 13"/>
    <n v="11.16"/>
    <s v="KOM"/>
    <n v="1"/>
    <x v="2477"/>
    <n v="109.66"/>
    <n v="5154.25"/>
    <n v="5154.25"/>
    <x v="0"/>
  </r>
  <r>
    <n v="1"/>
    <x v="14"/>
    <x v="4"/>
    <s v="05/0025"/>
    <s v="05"/>
    <s v="HLADNJAK"/>
    <s v="01.97"/>
    <s v="KOM"/>
    <n v="1"/>
    <x v="2478"/>
    <n v="1218.49"/>
    <n v="0"/>
    <n v="487.39600000000002"/>
    <x v="1"/>
  </r>
  <r>
    <n v="1"/>
    <x v="14"/>
    <x v="4"/>
    <s v="05/0617"/>
    <s v="05"/>
    <s v="KONTEJNER ZA SMEĆE"/>
    <s v="01.97"/>
    <s v="KOM"/>
    <n v="1"/>
    <x v="2479"/>
    <n v="2217.4499999999998"/>
    <n v="0"/>
    <n v="886.98"/>
    <x v="1"/>
  </r>
  <r>
    <n v="1"/>
    <x v="14"/>
    <x v="4"/>
    <s v="05/0618"/>
    <s v="05"/>
    <s v="KONTEJNER ZA SMEĆE"/>
    <s v="01.97"/>
    <s v="KOM"/>
    <n v="1"/>
    <x v="2479"/>
    <n v="2217.4499999999998"/>
    <n v="0"/>
    <n v="886.98"/>
    <x v="1"/>
  </r>
  <r>
    <n v="1"/>
    <x v="14"/>
    <x v="4"/>
    <s v="05/0787"/>
    <s v="05"/>
    <s v="STROJ ZA UNIŠTAV.PAPIRA"/>
    <s v="02.02"/>
    <s v="KOM"/>
    <n v="1"/>
    <x v="1486"/>
    <n v="854"/>
    <n v="0"/>
    <n v="341.6"/>
    <x v="1"/>
  </r>
  <r>
    <n v="1"/>
    <x v="14"/>
    <x v="4"/>
    <s v="05/0954"/>
    <s v="05"/>
    <s v="HLADNJAK"/>
    <n v="11.03"/>
    <s v="KOM"/>
    <n v="1"/>
    <x v="2480"/>
    <n v="2849"/>
    <n v="0"/>
    <n v="1139.6000000000001"/>
    <x v="1"/>
  </r>
  <r>
    <n v="1"/>
    <x v="14"/>
    <x v="4"/>
    <s v="05/1196"/>
    <s v="05"/>
    <s v="APARAT ZA KAVU SAECO"/>
    <n v="10.06"/>
    <s v="KOM"/>
    <n v="1"/>
    <x v="2481"/>
    <n v="1659.2"/>
    <n v="0"/>
    <n v="663.68000000000006"/>
    <x v="1"/>
  </r>
  <r>
    <n v="1"/>
    <x v="14"/>
    <x v="4"/>
    <s v="05/1267"/>
    <s v="05"/>
    <s v="KANTA ZA SMEČE ADMIRAL 85"/>
    <n v="12.06"/>
    <s v="KOM"/>
    <n v="1"/>
    <x v="803"/>
    <n v="1610.4"/>
    <n v="0"/>
    <n v="644.16000000000008"/>
    <x v="1"/>
  </r>
  <r>
    <n v="1"/>
    <x v="14"/>
    <x v="4"/>
    <s v="05/1268"/>
    <s v="05"/>
    <s v="KANTA ZA SMEČE ADMIRAL 85"/>
    <n v="12.06"/>
    <s v="KOM"/>
    <n v="1"/>
    <x v="803"/>
    <n v="1610.4"/>
    <n v="0"/>
    <n v="644.16000000000008"/>
    <x v="1"/>
  </r>
  <r>
    <n v="1"/>
    <x v="14"/>
    <x v="4"/>
    <s v="05/1650"/>
    <s v="05"/>
    <s v="SAT DIGITALNI ELEKTRIČNI"/>
    <s v="05.09"/>
    <s v="KOM"/>
    <n v="1"/>
    <x v="2482"/>
    <n v="4581.71"/>
    <n v="0"/>
    <n v="1832.6840000000002"/>
    <x v="1"/>
  </r>
  <r>
    <n v="1"/>
    <x v="14"/>
    <x v="4"/>
    <n v="101555"/>
    <s v="R3"/>
    <s v="STROJ ZA UNIŠTAV.PAPIRA"/>
    <s v="02.08"/>
    <s v="KOM"/>
    <n v="1"/>
    <x v="2483"/>
    <n v="481.9"/>
    <n v="0"/>
    <n v="192.76"/>
    <x v="1"/>
  </r>
  <r>
    <n v="1"/>
    <x v="14"/>
    <x v="4"/>
    <n v="102032"/>
    <s v="R2"/>
    <s v="HLADNJAK KONBINIRANI-BK"/>
    <n v="11.13"/>
    <s v="KOM"/>
    <n v="1"/>
    <x v="2484"/>
    <n v="1874"/>
    <n v="0"/>
    <n v="749.6"/>
    <x v="1"/>
  </r>
  <r>
    <n v="1"/>
    <x v="14"/>
    <x v="4"/>
    <n v="102975"/>
    <s v="R2"/>
    <s v="HLADNJAK SAMSUNG SR058"/>
    <n v="10.08"/>
    <s v="KOM"/>
    <n v="1"/>
    <x v="2485"/>
    <n v="1029.55"/>
    <n v="0"/>
    <n v="411.82"/>
    <x v="1"/>
  </r>
  <r>
    <n v="1"/>
    <x v="14"/>
    <x v="4"/>
    <n v="104026"/>
    <s v="G9"/>
    <s v="HLADNJAK 250L"/>
    <s v="01.05"/>
    <s v="KOM"/>
    <n v="1"/>
    <x v="2486"/>
    <n v="2259.3200000000002"/>
    <n v="0"/>
    <n v="903.72800000000007"/>
    <x v="1"/>
  </r>
  <r>
    <n v="1"/>
    <x v="14"/>
    <x v="4"/>
    <n v="104576"/>
    <s v="G9"/>
    <s v="HLADNJAK KONČAR H1A 60"/>
    <s v="09.15"/>
    <s v="KOM"/>
    <n v="1"/>
    <x v="2487"/>
    <n v="672.54"/>
    <n v="2017.62"/>
    <n v="2017.62"/>
    <x v="0"/>
  </r>
  <r>
    <n v="1"/>
    <x v="14"/>
    <x v="4"/>
    <n v="104943"/>
    <s v="G1"/>
    <s v="HLADNJAK GORENJE RB 41205"/>
    <s v="04.08"/>
    <s v="KOM"/>
    <n v="1"/>
    <x v="2488"/>
    <n v="1999.5"/>
    <n v="0"/>
    <n v="799.80000000000007"/>
    <x v="1"/>
  </r>
  <r>
    <n v="1"/>
    <x v="14"/>
    <x v="4"/>
    <n v="105291"/>
    <s v="G1"/>
    <s v="HLADNJAK 14L"/>
    <s v="07.06"/>
    <s v="KOM"/>
    <n v="1"/>
    <x v="2489"/>
    <n v="1249"/>
    <n v="0"/>
    <n v="499.6"/>
    <x v="1"/>
  </r>
  <r>
    <n v="1"/>
    <x v="14"/>
    <x v="4"/>
    <n v="105454"/>
    <s v="G1"/>
    <s v="HLADNJAK GORENJE RK6160AW"/>
    <n v="12.11"/>
    <s v="KOM"/>
    <n v="1"/>
    <x v="2490"/>
    <n v="2819.04"/>
    <n v="0"/>
    <n v="1127.616"/>
    <x v="1"/>
  </r>
  <r>
    <n v="1"/>
    <x v="14"/>
    <x v="4"/>
    <n v="106310"/>
    <s v="R5"/>
    <s v="HLADNJAK GORENJE 6257W"/>
    <s v="01.05"/>
    <s v="KOM"/>
    <n v="1"/>
    <x v="2491"/>
    <n v="2429.11"/>
    <n v="0"/>
    <n v="971.64400000000012"/>
    <x v="1"/>
  </r>
  <r>
    <n v="1"/>
    <x v="14"/>
    <x v="4"/>
    <n v="110070"/>
    <s v="G1"/>
    <s v="Hladnjak Candy"/>
    <s v="05.16"/>
    <s v="KOM"/>
    <n v="1"/>
    <x v="2492"/>
    <n v="291"/>
    <n v="2186.14"/>
    <n v="2186.14"/>
    <x v="0"/>
  </r>
  <r>
    <n v="1"/>
    <x v="14"/>
    <x v="4"/>
    <n v="110087"/>
    <s v="05"/>
    <s v="Hladnjak 327l."/>
    <s v="06.16"/>
    <s v="KOM"/>
    <n v="1"/>
    <x v="2493"/>
    <n v="257.24"/>
    <n v="2315.15"/>
    <n v="2315.15"/>
    <x v="0"/>
  </r>
  <r>
    <n v="1"/>
    <x v="13"/>
    <x v="5"/>
    <s v="R-3/0988"/>
    <s v="R3"/>
    <s v="DIKTAFON OLYMPUS WS- 331M"/>
    <s v="04.08"/>
    <s v="KOM"/>
    <n v="1"/>
    <x v="2494"/>
    <n v="1721.42"/>
    <n v="0"/>
    <n v="688.5680000000001"/>
    <x v="1"/>
  </r>
  <r>
    <n v="1"/>
    <x v="13"/>
    <x v="5"/>
    <s v="05/1326"/>
    <s v="05"/>
    <s v="DIKTAFON DIGIT.OLYMPUS"/>
    <s v="07.07"/>
    <s v="KOM"/>
    <n v="1"/>
    <x v="2495"/>
    <n v="3937.61"/>
    <n v="0"/>
    <n v="1575.0440000000001"/>
    <x v="1"/>
  </r>
  <r>
    <n v="1"/>
    <x v="13"/>
    <x v="5"/>
    <s v="05/1758"/>
    <s v="05"/>
    <s v="VIDEONADZOR"/>
    <s v="05.10"/>
    <s v="KOM"/>
    <n v="1"/>
    <x v="2496"/>
    <n v="16997.78"/>
    <n v="0"/>
    <n v="6799.1120000000001"/>
    <x v="1"/>
  </r>
  <r>
    <n v="1"/>
    <x v="13"/>
    <x v="5"/>
    <s v="05/1759"/>
    <s v="05"/>
    <s v="VIDEONADZOR"/>
    <s v="05.10"/>
    <s v="KOM"/>
    <n v="1"/>
    <x v="2497"/>
    <n v="8240.06"/>
    <n v="0"/>
    <n v="3296.0239999999999"/>
    <x v="1"/>
  </r>
  <r>
    <n v="1"/>
    <x v="13"/>
    <x v="5"/>
    <s v="05/1603"/>
    <s v="05"/>
    <s v="TV LCD LG 42&quot;"/>
    <s v="07.09"/>
    <s v="KOM"/>
    <n v="1"/>
    <x v="2498"/>
    <n v="4585.9799999999996"/>
    <n v="0"/>
    <n v="1834.3919999999998"/>
    <x v="1"/>
  </r>
  <r>
    <n v="1"/>
    <x v="15"/>
    <x v="2"/>
    <s v="G-1/0995"/>
    <s v="G1"/>
    <s v="MJERAČ ZRAČENJA GAMMA- SCO"/>
    <s v="03.08"/>
    <s v="KOM"/>
    <n v="1"/>
    <x v="2499"/>
    <n v="2992.66"/>
    <n v="0"/>
    <n v="1197.0640000000001"/>
    <x v="1"/>
  </r>
  <r>
    <n v="1"/>
    <x v="15"/>
    <x v="2"/>
    <s v="G-1/1007"/>
    <s v="G1"/>
    <s v="UREĐAJ GPS MAP 60CSx"/>
    <n v="10.08"/>
    <s v="KOM"/>
    <n v="1"/>
    <x v="2500"/>
    <n v="4362.3500000000004"/>
    <n v="0"/>
    <n v="1744.9400000000003"/>
    <x v="1"/>
  </r>
  <r>
    <n v="1"/>
    <x v="15"/>
    <x v="2"/>
    <s v="G-1/1079"/>
    <s v="G1"/>
    <s v="UR.ZA PRIKUPLJANJE PODATA"/>
    <s v="01.12"/>
    <s v="KOM"/>
    <n v="1"/>
    <x v="2501"/>
    <n v="25449.7"/>
    <n v="431.33"/>
    <n v="10352.412"/>
    <x v="1"/>
  </r>
  <r>
    <n v="1"/>
    <x v="15"/>
    <x v="2"/>
    <s v="R-2/1203"/>
    <s v="R2"/>
    <s v="PUMPA RUČNA ACCURO"/>
    <n v="12.01"/>
    <s v="KOM"/>
    <n v="1"/>
    <x v="2502"/>
    <n v="2371.6799999999998"/>
    <n v="0"/>
    <n v="948.67200000000003"/>
    <x v="1"/>
  </r>
  <r>
    <n v="1"/>
    <x v="15"/>
    <x v="2"/>
    <s v="R-2/1303"/>
    <s v="R2"/>
    <s v="MANOMETAR"/>
    <s v="07.04"/>
    <s v="KOM"/>
    <n v="1"/>
    <x v="2503"/>
    <n v="15651.4"/>
    <n v="0"/>
    <n v="6260.56"/>
    <x v="1"/>
  </r>
  <r>
    <n v="1"/>
    <x v="15"/>
    <x v="2"/>
    <s v="R-2/1304"/>
    <s v="R2"/>
    <s v="BAROMETAR"/>
    <s v="07.04"/>
    <s v="KOM"/>
    <n v="1"/>
    <x v="2504"/>
    <n v="4992.8900000000003"/>
    <n v="0"/>
    <n v="1997.1560000000002"/>
    <x v="1"/>
  </r>
  <r>
    <n v="1"/>
    <x v="15"/>
    <x v="2"/>
    <s v="R-2/1305"/>
    <s v="R2"/>
    <s v="ANEMOMETAR"/>
    <s v="07.04"/>
    <s v="KOM"/>
    <n v="1"/>
    <x v="2505"/>
    <n v="10169.25"/>
    <n v="0"/>
    <n v="4067.7000000000003"/>
    <x v="1"/>
  </r>
  <r>
    <n v="1"/>
    <x v="15"/>
    <x v="2"/>
    <s v="R-2/1336"/>
    <s v="R2"/>
    <s v="UREĐAJ GPS"/>
    <n v="10.039999999999999"/>
    <s v="KOM"/>
    <n v="1"/>
    <x v="2506"/>
    <n v="2793.86"/>
    <n v="0"/>
    <n v="1117.5440000000001"/>
    <x v="1"/>
  </r>
  <r>
    <n v="1"/>
    <x v="15"/>
    <x v="2"/>
    <s v="R-2/1338"/>
    <s v="R2"/>
    <s v="UREĐAJ za mj.provodljivos"/>
    <n v="10.039999999999999"/>
    <s v="KOM"/>
    <n v="1"/>
    <x v="2507"/>
    <n v="5177.42"/>
    <n v="0"/>
    <n v="2070.9680000000003"/>
    <x v="1"/>
  </r>
  <r>
    <n v="1"/>
    <x v="15"/>
    <x v="2"/>
    <s v="R-2/1341"/>
    <s v="R2"/>
    <s v="UREĐ.za određ.granulometr"/>
    <n v="10.039999999999999"/>
    <s v="KOM"/>
    <n v="1"/>
    <x v="2508"/>
    <n v="16276.3"/>
    <n v="0"/>
    <n v="6510.52"/>
    <x v="1"/>
  </r>
  <r>
    <n v="1"/>
    <x v="15"/>
    <x v="2"/>
    <s v="R-2/1375"/>
    <s v="R2"/>
    <s v="SKLOP PRILAGODNI"/>
    <s v="06.05"/>
    <s v="KOM"/>
    <n v="1"/>
    <x v="2509"/>
    <n v="18775.8"/>
    <n v="0"/>
    <n v="7510.32"/>
    <x v="1"/>
  </r>
  <r>
    <n v="1"/>
    <x v="15"/>
    <x v="2"/>
    <s v="R-2/1377"/>
    <s v="R2"/>
    <s v="MJ.INS.TRANSDUCER DIGIT50"/>
    <n v="10.050000000000001"/>
    <s v="KOM"/>
    <n v="1"/>
    <x v="2510"/>
    <n v="13435.79"/>
    <n v="0"/>
    <n v="5374.3160000000007"/>
    <x v="1"/>
  </r>
  <r>
    <n v="1"/>
    <x v="15"/>
    <x v="2"/>
    <s v="R-2/1399"/>
    <s v="R2"/>
    <s v="GEOFON DIN"/>
    <s v="01.06"/>
    <s v="KOM"/>
    <n v="1"/>
    <x v="2511"/>
    <n v="11283.02"/>
    <n v="0"/>
    <n v="4513.2080000000005"/>
    <x v="1"/>
  </r>
  <r>
    <n v="1"/>
    <x v="15"/>
    <x v="2"/>
    <s v="R-2/1444"/>
    <s v="R2"/>
    <s v="ANALIZATOR ISPUŠNIH PLIN."/>
    <s v="06.07"/>
    <s v="KOM"/>
    <n v="1"/>
    <x v="2512"/>
    <n v="70879.56"/>
    <n v="0"/>
    <n v="28351.824000000001"/>
    <x v="1"/>
  </r>
  <r>
    <n v="1"/>
    <x v="15"/>
    <x v="2"/>
    <s v="R-2/1481"/>
    <s v="R2"/>
    <s v="SEIZMOGRAF MINIMATE+ADAPT"/>
    <n v="11.07"/>
    <s v="KOM"/>
    <n v="1"/>
    <x v="2513"/>
    <n v="25640.18"/>
    <n v="0"/>
    <n v="10256.072"/>
    <x v="1"/>
  </r>
  <r>
    <n v="1"/>
    <x v="15"/>
    <x v="2"/>
    <s v="R-2/1489"/>
    <s v="R2"/>
    <s v="GEOFON VISOKOOSJETNI"/>
    <n v="11.07"/>
    <s v="KOM"/>
    <n v="1"/>
    <x v="2514"/>
    <n v="11546.53"/>
    <n v="0"/>
    <n v="4618.6120000000001"/>
    <x v="1"/>
  </r>
  <r>
    <n v="1"/>
    <x v="15"/>
    <x v="2"/>
    <s v="R-2/1509"/>
    <s v="R2"/>
    <s v="MODEM MC35 TERMINAL"/>
    <s v="07.08"/>
    <s v="KOM"/>
    <n v="1"/>
    <x v="2515"/>
    <n v="1958.89"/>
    <n v="0"/>
    <n v="783.55600000000004"/>
    <x v="1"/>
  </r>
  <r>
    <n v="1"/>
    <x v="15"/>
    <x v="2"/>
    <s v="R-2/1562"/>
    <s v="R2"/>
    <s v="SEIZMOGRAF MINIMATE DS077"/>
    <s v="07.09"/>
    <s v="KOM"/>
    <n v="1"/>
    <x v="2516"/>
    <n v="18300"/>
    <n v="0"/>
    <n v="7320"/>
    <x v="1"/>
  </r>
  <r>
    <n v="1"/>
    <x v="15"/>
    <x v="2"/>
    <s v="R-2/1568"/>
    <s v="R2"/>
    <s v="DIGITALNI BAROMETAR S"/>
    <s v="07.09"/>
    <s v="KOM"/>
    <n v="1"/>
    <x v="2517"/>
    <n v="4379.8"/>
    <n v="0"/>
    <n v="1751.92"/>
    <x v="1"/>
  </r>
  <r>
    <n v="1"/>
    <x v="15"/>
    <x v="2"/>
    <s v="R-2/1618"/>
    <s v="R2"/>
    <s v="MIKROFON REFERENTNI S PRI"/>
    <s v="04.10"/>
    <s v="KOM"/>
    <n v="1"/>
    <x v="2518"/>
    <n v="28907.63"/>
    <n v="0"/>
    <n v="11563.052000000001"/>
    <x v="1"/>
  </r>
  <r>
    <n v="1"/>
    <x v="15"/>
    <x v="2"/>
    <s v="R-2/1641"/>
    <s v="R2"/>
    <s v="STROBOSKOP RUČNI"/>
    <s v="02.11"/>
    <s v="KOM"/>
    <n v="1"/>
    <x v="2519"/>
    <n v="4083.6"/>
    <n v="0"/>
    <n v="1633.44"/>
    <x v="1"/>
  </r>
  <r>
    <n v="1"/>
    <x v="15"/>
    <x v="2"/>
    <s v="R-2/1664"/>
    <s v="R2"/>
    <s v="GEOFON TRIAXIAL DIN718A33"/>
    <n v="10.11"/>
    <s v="KOM"/>
    <n v="1"/>
    <x v="2520"/>
    <n v="4300"/>
    <n v="0"/>
    <n v="1720"/>
    <x v="1"/>
  </r>
  <r>
    <n v="1"/>
    <x v="15"/>
    <x v="2"/>
    <s v="R-2/1681"/>
    <s v="R2"/>
    <s v="SEIZMOGRAF MINIMATE PRO4"/>
    <s v="06.12"/>
    <s v="KOM"/>
    <n v="1"/>
    <x v="2521"/>
    <n v="35470.49"/>
    <n v="3871.26"/>
    <n v="15736.7"/>
    <x v="1"/>
  </r>
  <r>
    <n v="1"/>
    <x v="15"/>
    <x v="2"/>
    <s v="R-2/1682"/>
    <s v="R2"/>
    <s v="GEOFON 1-315Hz"/>
    <s v="06.12"/>
    <s v="KOM"/>
    <n v="1"/>
    <x v="2522"/>
    <n v="10746.21"/>
    <n v="1172.8599999999999"/>
    <n v="4767.6279999999997"/>
    <x v="1"/>
  </r>
  <r>
    <n v="1"/>
    <x v="15"/>
    <x v="2"/>
    <s v="R-2/1683"/>
    <s v="R2"/>
    <s v="MIKROFON LINEAR 720A1801"/>
    <s v="06.12"/>
    <s v="KOM"/>
    <n v="1"/>
    <x v="2523"/>
    <n v="5370.06"/>
    <n v="586.09"/>
    <n v="2382.46"/>
    <x v="1"/>
  </r>
  <r>
    <n v="1"/>
    <x v="15"/>
    <x v="2"/>
    <s v="R-2/1684"/>
    <s v="R2"/>
    <s v="SEIZMOGRAF MINIMATE 18745"/>
    <s v="08.12"/>
    <s v="KOM"/>
    <n v="1"/>
    <x v="2524"/>
    <n v="31506.89"/>
    <n v="4847.2"/>
    <n v="14541.635999999999"/>
    <x v="1"/>
  </r>
  <r>
    <n v="1"/>
    <x v="15"/>
    <x v="2"/>
    <s v="R-2/1685"/>
    <s v="R2"/>
    <s v="GEOFON TRIAXIAL 17856"/>
    <s v="08.12"/>
    <s v="KOM"/>
    <n v="1"/>
    <x v="2525"/>
    <n v="7250.79"/>
    <n v="1115.49"/>
    <n v="3346.5120000000006"/>
    <x v="1"/>
  </r>
  <r>
    <n v="1"/>
    <x v="15"/>
    <x v="2"/>
    <s v="R-2/1686"/>
    <s v="R2"/>
    <s v="BROJAČ UNIVERZALNI- AGILEN"/>
    <s v="06.12"/>
    <s v="KOM"/>
    <n v="1"/>
    <x v="2526"/>
    <n v="9336.5"/>
    <n v="1095.6400000000001"/>
    <n v="4172.8559999999998"/>
    <x v="1"/>
  </r>
  <r>
    <n v="1"/>
    <x v="15"/>
    <x v="2"/>
    <s v="R-2/1697"/>
    <s v="R2"/>
    <s v="UREĐ.ZA SATELITSKO POZICI"/>
    <n v="12.12"/>
    <s v="KOM"/>
    <n v="1"/>
    <x v="2527"/>
    <n v="22024.44"/>
    <n v="5506.09"/>
    <n v="11012.212"/>
    <x v="1"/>
  </r>
  <r>
    <n v="1"/>
    <x v="15"/>
    <x v="2"/>
    <s v="R-2/1703"/>
    <s v="R2"/>
    <s v="KALIBRACIJSKI CENTAR"/>
    <s v="01.13"/>
    <s v="KOM"/>
    <n v="1"/>
    <x v="2528"/>
    <n v="11339.96"/>
    <n v="3136.57"/>
    <n v="5790.612000000001"/>
    <x v="1"/>
  </r>
  <r>
    <n v="1"/>
    <x v="15"/>
    <x v="2"/>
    <s v="R-2/1756"/>
    <s v="R2"/>
    <s v="SEIZMOGRAF Micromate sust"/>
    <n v="12.14"/>
    <s v="KOM"/>
    <n v="1"/>
    <x v="2529"/>
    <n v="13626.94"/>
    <n v="20440.39"/>
    <n v="20440.39"/>
    <x v="0"/>
  </r>
  <r>
    <n v="1"/>
    <x v="15"/>
    <x v="2"/>
    <s v="R-2/1761"/>
    <s v="R2"/>
    <s v="UR.ZA MJERENJE PRAŠINOSTI"/>
    <n v="12.14"/>
    <s v="KOM"/>
    <n v="1"/>
    <x v="2530"/>
    <n v="16694.22"/>
    <n v="25041.33"/>
    <n v="25041.33"/>
    <x v="0"/>
  </r>
  <r>
    <n v="1"/>
    <x v="15"/>
    <x v="2"/>
    <s v="R-2/1767"/>
    <s v="R2"/>
    <s v="UR. ZA REZANJE STIJENA"/>
    <n v="10.15"/>
    <s v="KOM"/>
    <n v="1"/>
    <x v="2531"/>
    <n v="1895.83"/>
    <n v="6229.17"/>
    <n v="6229.17"/>
    <x v="0"/>
  </r>
  <r>
    <n v="1"/>
    <x v="15"/>
    <x v="2"/>
    <s v="R-2/1769"/>
    <s v="R2"/>
    <s v="DINAMOMETAR DIGITALNI"/>
    <n v="12.15"/>
    <s v="KOM"/>
    <n v="1"/>
    <x v="2532"/>
    <n v="2410"/>
    <n v="9640"/>
    <n v="9640"/>
    <x v="0"/>
  </r>
  <r>
    <n v="1"/>
    <x v="15"/>
    <x v="2"/>
    <s v="05/1100"/>
    <s v="CIP"/>
    <s v="TESTER ZA ETHERNET MREŽU"/>
    <s v="09.05"/>
    <s v="KOM"/>
    <n v="1"/>
    <x v="2533"/>
    <n v="7222.29"/>
    <n v="0"/>
    <n v="2888.9160000000002"/>
    <x v="1"/>
  </r>
  <r>
    <n v="1"/>
    <x v="15"/>
    <x v="2"/>
    <s v="05/1172"/>
    <s v="05"/>
    <s v="DALJINOMJER A3 LASER."/>
    <s v="06.06"/>
    <s v="KOM"/>
    <n v="1"/>
    <x v="1449"/>
    <n v="2525.4"/>
    <n v="0"/>
    <n v="1010.1600000000001"/>
    <x v="1"/>
  </r>
  <r>
    <n v="1"/>
    <x v="15"/>
    <x v="2"/>
    <n v="100908"/>
    <s v="R6"/>
    <s v="VAGA PRECIZNA EP6102C"/>
    <s v="07.10"/>
    <s v="KOM"/>
    <n v="1"/>
    <x v="2534"/>
    <n v="19393.650000000001"/>
    <n v="0"/>
    <n v="7757.4600000000009"/>
    <x v="1"/>
  </r>
  <r>
    <n v="1"/>
    <x v="15"/>
    <x v="2"/>
    <n v="100912"/>
    <s v="R6"/>
    <s v="KOMP.ZA MJERENJE SVJETLIN"/>
    <n v="11.1"/>
    <s v="KOM"/>
    <n v="1"/>
    <x v="2535"/>
    <n v="8451"/>
    <n v="0"/>
    <n v="3380.4"/>
    <x v="1"/>
  </r>
  <r>
    <n v="1"/>
    <x v="15"/>
    <x v="2"/>
    <n v="100942"/>
    <s v="R1"/>
    <s v="UREĐAJ GPS TOPCON"/>
    <s v="05.07"/>
    <s v="KOM"/>
    <n v="1"/>
    <x v="2536"/>
    <n v="61000"/>
    <n v="0"/>
    <n v="24400"/>
    <x v="1"/>
  </r>
  <r>
    <n v="1"/>
    <x v="15"/>
    <x v="2"/>
    <n v="100943"/>
    <s v="R5"/>
    <s v="UR.ZA MJER.OTPORNOSTI TLA"/>
    <s v="06.14"/>
    <s v="KOM"/>
    <n v="1"/>
    <x v="2537"/>
    <n v="9632"/>
    <n v="9631.98"/>
    <n v="9631.98"/>
    <x v="0"/>
  </r>
  <r>
    <n v="1"/>
    <x v="15"/>
    <x v="2"/>
    <n v="101314"/>
    <s v="R3"/>
    <s v="CONTROLOTRON- PRIJ.MJERAČ"/>
    <s v="02.05"/>
    <s v="KOM"/>
    <n v="1"/>
    <x v="2538"/>
    <n v="169282.15"/>
    <n v="0"/>
    <n v="67712.86"/>
    <x v="1"/>
  </r>
  <r>
    <n v="1"/>
    <x v="15"/>
    <x v="2"/>
    <n v="101355"/>
    <s v="R3"/>
    <s v="VISKOZIMETAR"/>
    <s v="09.04"/>
    <s v="KOM"/>
    <n v="1"/>
    <x v="2539"/>
    <n v="298224.48"/>
    <n v="0"/>
    <n v="119289.792"/>
    <x v="1"/>
  </r>
  <r>
    <n v="1"/>
    <x v="15"/>
    <x v="2"/>
    <n v="101356"/>
    <s v="R3"/>
    <s v="MJERAČ USISA"/>
    <s v="09.04"/>
    <s v="KOM"/>
    <n v="1"/>
    <x v="2540"/>
    <n v="7773.57"/>
    <n v="0"/>
    <n v="3109.4279999999999"/>
    <x v="1"/>
  </r>
  <r>
    <n v="1"/>
    <x v="15"/>
    <x v="2"/>
    <n v="101357"/>
    <s v="R3"/>
    <s v="TESTER LJEPLJIVOSTI"/>
    <s v="09.04"/>
    <s v="KOM"/>
    <n v="1"/>
    <x v="2541"/>
    <n v="20648.55"/>
    <n v="0"/>
    <n v="8259.42"/>
    <x v="1"/>
  </r>
  <r>
    <n v="1"/>
    <x v="15"/>
    <x v="2"/>
    <n v="101363"/>
    <s v="R3"/>
    <s v="INST.ZA ODREĐ.BUBRENJA UZ"/>
    <s v="05.07"/>
    <s v="KOM"/>
    <n v="1"/>
    <x v="2542"/>
    <n v="184382.78"/>
    <n v="0"/>
    <n v="73753.112000000008"/>
    <x v="1"/>
  </r>
  <r>
    <n v="1"/>
    <x v="15"/>
    <x v="2"/>
    <n v="101365"/>
    <s v="R3"/>
    <s v="UREĐ.ZA ISPIT.STABILNOSTI"/>
    <s v="09.08"/>
    <s v="KOM"/>
    <n v="1"/>
    <x v="2543"/>
    <n v="9893.39"/>
    <n v="0"/>
    <n v="3957.3559999999998"/>
    <x v="1"/>
  </r>
  <r>
    <n v="1"/>
    <x v="15"/>
    <x v="2"/>
    <n v="101822"/>
    <s v="R3"/>
    <s v="VAGA ZA PRECIZNO MJERENJE"/>
    <s v="09.04"/>
    <s v="KOM"/>
    <n v="1"/>
    <x v="2544"/>
    <n v="12029.64"/>
    <n v="0"/>
    <n v="4811.8559999999998"/>
    <x v="1"/>
  </r>
  <r>
    <n v="1"/>
    <x v="15"/>
    <x v="2"/>
    <n v="101824"/>
    <s v="R3"/>
    <s v="Apar.za mjerenje propusno"/>
    <s v="04.15"/>
    <s v="KOM"/>
    <n v="1"/>
    <x v="2545"/>
    <n v="8263.33"/>
    <n v="18386.669999999998"/>
    <n v="18386.669999999998"/>
    <x v="0"/>
  </r>
  <r>
    <n v="1"/>
    <x v="15"/>
    <x v="2"/>
    <n v="101876"/>
    <s v="R3"/>
    <s v="PRIHVATAČ PODATAKA(MJERNA"/>
    <n v="12.15"/>
    <s v="KOM"/>
    <n v="1"/>
    <x v="2546"/>
    <n v="747.04"/>
    <n v="2988.14"/>
    <n v="2988.14"/>
    <x v="0"/>
  </r>
  <r>
    <n v="1"/>
    <x v="15"/>
    <x v="2"/>
    <n v="101931"/>
    <s v="R3"/>
    <s v="LOGER ZA MJER.TEMPERATURE"/>
    <n v="12.14"/>
    <s v="KOM"/>
    <n v="1"/>
    <x v="2547"/>
    <n v="553.08000000000004"/>
    <n v="829.6"/>
    <n v="829.6"/>
    <x v="0"/>
  </r>
  <r>
    <n v="1"/>
    <x v="15"/>
    <x v="2"/>
    <n v="101932"/>
    <s v="R3"/>
    <s v="LOGER ZA MJER.TEMPERATURE"/>
    <n v="12.14"/>
    <s v="KOM"/>
    <n v="1"/>
    <x v="2547"/>
    <n v="553.08000000000004"/>
    <n v="829.6"/>
    <n v="829.6"/>
    <x v="0"/>
  </r>
  <r>
    <n v="1"/>
    <x v="15"/>
    <x v="2"/>
    <n v="101933"/>
    <s v="R3"/>
    <s v="LOGER ZA MJER.TEMPERATURE"/>
    <n v="12.14"/>
    <s v="KOM"/>
    <n v="1"/>
    <x v="2548"/>
    <n v="553.08000000000004"/>
    <n v="829.62"/>
    <n v="829.62"/>
    <x v="0"/>
  </r>
  <r>
    <n v="1"/>
    <x v="15"/>
    <x v="2"/>
    <n v="102060"/>
    <s v="R2"/>
    <s v="IZVOR IZMJENIČNE STRUJE"/>
    <s v="07.14"/>
    <s v="KOM"/>
    <n v="1"/>
    <x v="2549"/>
    <n v="3665.48"/>
    <n v="3918.27"/>
    <n v="3918.27"/>
    <x v="0"/>
  </r>
  <r>
    <n v="1"/>
    <x v="15"/>
    <x v="2"/>
    <n v="102126"/>
    <s v="R2"/>
    <s v="SONDA VISOKONAPONSKA"/>
    <s v="08.04"/>
    <s v="KOM"/>
    <n v="1"/>
    <x v="2550"/>
    <n v="17841.189999999999"/>
    <n v="0"/>
    <n v="7136.4759999999997"/>
    <x v="1"/>
  </r>
  <r>
    <n v="1"/>
    <x v="15"/>
    <x v="2"/>
    <n v="102127"/>
    <s v="R2"/>
    <s v="IZVOR NAPAJANJA TROKANALN"/>
    <s v="04.08"/>
    <s v="KOM"/>
    <n v="1"/>
    <x v="2551"/>
    <n v="12478.45"/>
    <n v="0"/>
    <n v="4991.380000000001"/>
    <x v="1"/>
  </r>
  <r>
    <n v="1"/>
    <x v="15"/>
    <x v="2"/>
    <n v="102129"/>
    <s v="R2"/>
    <s v="TRANSFORM.STRUJNI 2-0.1W"/>
    <s v="08.07"/>
    <s v="KOM"/>
    <n v="1"/>
    <x v="2552"/>
    <n v="5664.08"/>
    <n v="0"/>
    <n v="2265.6320000000001"/>
    <x v="1"/>
  </r>
  <r>
    <n v="1"/>
    <x v="15"/>
    <x v="2"/>
    <n v="102130"/>
    <s v="R2"/>
    <s v="TRANSFORMATORSTRUJNI6600"/>
    <s v="07.07"/>
    <s v="KOM"/>
    <n v="1"/>
    <x v="2553"/>
    <n v="7834.26"/>
    <n v="0"/>
    <n v="3133.7040000000002"/>
    <x v="1"/>
  </r>
  <r>
    <n v="1"/>
    <x v="15"/>
    <x v="2"/>
    <n v="102131"/>
    <s v="R2"/>
    <s v="TRANSFORMATORSTRUJNI6585"/>
    <s v="07.07"/>
    <s v="KOM"/>
    <n v="1"/>
    <x v="2554"/>
    <n v="7834.25"/>
    <n v="0"/>
    <n v="3133.7000000000003"/>
    <x v="1"/>
  </r>
  <r>
    <n v="1"/>
    <x v="15"/>
    <x v="2"/>
    <n v="102132"/>
    <s v="R2"/>
    <s v="MULTIMET.STOLNI FLUKE8845"/>
    <n v="12.07"/>
    <s v="KOM"/>
    <n v="1"/>
    <x v="2555"/>
    <n v="14522.23"/>
    <n v="0"/>
    <n v="5808.8919999999998"/>
    <x v="1"/>
  </r>
  <r>
    <n v="1"/>
    <x v="15"/>
    <x v="2"/>
    <n v="102133"/>
    <s v="R2"/>
    <s v="MULTIMETAR DIG.FLUKE 8846"/>
    <s v="02.13"/>
    <s v="KOM"/>
    <n v="1"/>
    <x v="2556"/>
    <n v="9800.98"/>
    <n v="3102.41"/>
    <n v="5161.3559999999998"/>
    <x v="1"/>
  </r>
  <r>
    <n v="1"/>
    <x v="15"/>
    <x v="2"/>
    <n v="102135"/>
    <s v="R2"/>
    <s v="MJERNI PRETVARAČ MI 400"/>
    <s v="07.07"/>
    <s v="KOM"/>
    <n v="1"/>
    <x v="2557"/>
    <n v="3159.17"/>
    <n v="0"/>
    <n v="1263.6680000000001"/>
    <x v="1"/>
  </r>
  <r>
    <n v="1"/>
    <x v="15"/>
    <x v="2"/>
    <n v="102136"/>
    <s v="R2"/>
    <s v="HIGROTERMOGRAF ELEKTRONIČ"/>
    <s v="05.07"/>
    <s v="KOM"/>
    <n v="1"/>
    <x v="2558"/>
    <n v="5453.4"/>
    <n v="0"/>
    <n v="2181.36"/>
    <x v="1"/>
  </r>
  <r>
    <n v="1"/>
    <x v="15"/>
    <x v="2"/>
    <n v="102139"/>
    <s v="R2"/>
    <s v="HARDVERE(GPIB-USB-HS)"/>
    <s v="05.13"/>
    <s v="KOM"/>
    <n v="1"/>
    <x v="2559"/>
    <n v="3814.42"/>
    <n v="1508.03"/>
    <n v="2128.98"/>
    <x v="1"/>
  </r>
  <r>
    <n v="1"/>
    <x v="15"/>
    <x v="2"/>
    <n v="102140"/>
    <s v="R2"/>
    <s v="INST.ZA MJER.ELEKT.STRUJE"/>
    <s v="06.13"/>
    <s v="KOM"/>
    <n v="1"/>
    <x v="2560"/>
    <n v="13078.27"/>
    <n v="5604.97"/>
    <n v="7473.2960000000012"/>
    <x v="1"/>
  </r>
  <r>
    <n v="1"/>
    <x v="15"/>
    <x v="2"/>
    <n v="102142"/>
    <s v="R2"/>
    <s v="MJERNI INSTR.NI MYRIO"/>
    <s v="05.14"/>
    <s v="KOM"/>
    <n v="1"/>
    <x v="2561"/>
    <n v="2357.14"/>
    <n v="2205.0500000000002"/>
    <n v="2205.0500000000002"/>
    <x v="0"/>
  </r>
  <r>
    <n v="1"/>
    <x v="15"/>
    <x v="2"/>
    <n v="102172"/>
    <s v="R2"/>
    <s v="TEMPERATURNI KALIBRATOR"/>
    <s v="05.15"/>
    <s v="KOM"/>
    <n v="1"/>
    <x v="2562"/>
    <n v="1704.82"/>
    <n v="3678.83"/>
    <n v="3678.83"/>
    <x v="0"/>
  </r>
  <r>
    <n v="1"/>
    <x v="15"/>
    <x v="2"/>
    <n v="102180"/>
    <s v="R1"/>
    <s v="MJERNI INST. DATA LOGGER"/>
    <s v="01.08"/>
    <s v="KOM"/>
    <n v="1"/>
    <x v="2563"/>
    <n v="33041.26"/>
    <n v="0"/>
    <n v="13216.504000000001"/>
    <x v="1"/>
  </r>
  <r>
    <n v="1"/>
    <x v="15"/>
    <x v="2"/>
    <n v="102185"/>
    <s v="R1"/>
    <s v="MJERNA STANICA GEOFENEL"/>
    <n v="12.09"/>
    <s v="KOM"/>
    <n v="1"/>
    <x v="2564"/>
    <n v="40590"/>
    <n v="0"/>
    <n v="16236"/>
    <x v="1"/>
  </r>
  <r>
    <n v="1"/>
    <x v="15"/>
    <x v="2"/>
    <n v="102199"/>
    <s v="R5"/>
    <s v="PH METAR"/>
    <s v="09.04"/>
    <s v="KOM"/>
    <n v="1"/>
    <x v="1488"/>
    <n v="2562"/>
    <n v="0"/>
    <n v="1024.8"/>
    <x v="1"/>
  </r>
  <r>
    <n v="1"/>
    <x v="15"/>
    <x v="2"/>
    <n v="102217"/>
    <s v="R2"/>
    <s v="SONDA TEMPERATURNA 5665J"/>
    <s v="02.13"/>
    <s v="KOM"/>
    <n v="1"/>
    <x v="2565"/>
    <n v="4045.47"/>
    <n v="1231.22"/>
    <n v="2110.6759999999999"/>
    <x v="1"/>
  </r>
  <r>
    <n v="1"/>
    <x v="15"/>
    <x v="2"/>
    <n v="102263"/>
    <s v="R2"/>
    <s v="DALJINOMJER LASERSKI"/>
    <s v="08.04"/>
    <s v="KOM"/>
    <n v="1"/>
    <x v="2566"/>
    <n v="3782"/>
    <n v="0"/>
    <n v="1512.8000000000002"/>
    <x v="1"/>
  </r>
  <r>
    <n v="1"/>
    <x v="15"/>
    <x v="2"/>
    <n v="102266"/>
    <s v="R2"/>
    <s v="MJERILO POMIČNO DIGITALNO"/>
    <n v="12.06"/>
    <s v="KOM"/>
    <n v="1"/>
    <x v="2567"/>
    <n v="1341.55"/>
    <n v="0"/>
    <n v="536.62"/>
    <x v="1"/>
  </r>
  <r>
    <n v="1"/>
    <x v="15"/>
    <x v="2"/>
    <n v="102267"/>
    <s v="R2"/>
    <s v="VAGA STLNA DIGIT.S UMJER."/>
    <s v="03.07"/>
    <s v="KOM"/>
    <n v="1"/>
    <x v="2568"/>
    <n v="7071.12"/>
    <n v="0"/>
    <n v="2828.4480000000003"/>
    <x v="1"/>
  </r>
  <r>
    <n v="1"/>
    <x v="15"/>
    <x v="2"/>
    <n v="102268"/>
    <s v="R2"/>
    <s v="HIDROFON+ADAPTER"/>
    <n v="11.07"/>
    <s v="KOM"/>
    <n v="1"/>
    <x v="2569"/>
    <n v="6971.73"/>
    <n v="0"/>
    <n v="2788.692"/>
    <x v="1"/>
  </r>
  <r>
    <n v="1"/>
    <x v="15"/>
    <x v="2"/>
    <n v="102269"/>
    <s v="R2"/>
    <s v="GEOFON BUŠOTINSKI+ADAPTER"/>
    <n v="11.07"/>
    <s v="KOM"/>
    <n v="1"/>
    <x v="2570"/>
    <n v="14982.34"/>
    <n v="0"/>
    <n v="5992.9360000000006"/>
    <x v="1"/>
  </r>
  <r>
    <n v="1"/>
    <x v="15"/>
    <x v="2"/>
    <n v="102270"/>
    <s v="R2"/>
    <s v="GEOFON TRIAXIAL HF"/>
    <n v="11.07"/>
    <s v="KOM"/>
    <n v="1"/>
    <x v="2571"/>
    <n v="10257.31"/>
    <n v="0"/>
    <n v="4102.924"/>
    <x v="1"/>
  </r>
  <r>
    <n v="1"/>
    <x v="15"/>
    <x v="2"/>
    <n v="102273"/>
    <s v="R2"/>
    <s v="MIKROFON LINEAR"/>
    <n v="11.07"/>
    <s v="KOM"/>
    <n v="1"/>
    <x v="2572"/>
    <n v="3748.71"/>
    <n v="0"/>
    <n v="1499.4840000000002"/>
    <x v="1"/>
  </r>
  <r>
    <n v="1"/>
    <x v="15"/>
    <x v="2"/>
    <n v="102274"/>
    <s v="R2"/>
    <s v="SEIZMOGRAF MINIMATE PLUS"/>
    <s v="06.05"/>
    <s v="KOM"/>
    <n v="1"/>
    <x v="2573"/>
    <n v="22484.59"/>
    <n v="0"/>
    <n v="8993.8360000000011"/>
    <x v="1"/>
  </r>
  <r>
    <n v="1"/>
    <x v="15"/>
    <x v="2"/>
    <n v="102275"/>
    <s v="R2"/>
    <s v="GEOFON TRIAKSALNI DIN"/>
    <s v="06.05"/>
    <s v="KOM"/>
    <n v="1"/>
    <x v="2574"/>
    <n v="8361.24"/>
    <n v="0"/>
    <n v="3344.4960000000001"/>
    <x v="1"/>
  </r>
  <r>
    <n v="1"/>
    <x v="15"/>
    <x v="2"/>
    <n v="102276"/>
    <s v="R2"/>
    <s v="GEOFON TRAXIAL"/>
    <n v="11.07"/>
    <s v="KOM"/>
    <n v="1"/>
    <x v="2575"/>
    <n v="8129.51"/>
    <n v="0"/>
    <n v="3251.8040000000001"/>
    <x v="1"/>
  </r>
  <r>
    <n v="1"/>
    <x v="15"/>
    <x v="2"/>
    <n v="102277"/>
    <s v="R2"/>
    <s v="SEIZMOGRAF MINIMATE PLUS"/>
    <s v="01.06"/>
    <s v="KOM"/>
    <n v="1"/>
    <x v="2576"/>
    <n v="46193.63"/>
    <n v="0"/>
    <n v="18477.452000000001"/>
    <x v="1"/>
  </r>
  <r>
    <n v="1"/>
    <x v="15"/>
    <x v="2"/>
    <n v="102279"/>
    <s v="R2"/>
    <s v="GEOFON TRAXIAL"/>
    <n v="11.07"/>
    <s v="KOM"/>
    <n v="1"/>
    <x v="2575"/>
    <n v="8129.51"/>
    <n v="0"/>
    <n v="3251.8040000000001"/>
    <x v="1"/>
  </r>
  <r>
    <n v="1"/>
    <x v="15"/>
    <x v="2"/>
    <n v="102280"/>
    <s v="R2"/>
    <s v="SEIZMOGRAF MINIMATE+ADAPT"/>
    <n v="11.07"/>
    <s v="KOM"/>
    <n v="1"/>
    <x v="2513"/>
    <n v="25640.18"/>
    <n v="0"/>
    <n v="10256.072"/>
    <x v="1"/>
  </r>
  <r>
    <n v="1"/>
    <x v="15"/>
    <x v="2"/>
    <n v="102281"/>
    <s v="R2"/>
    <s v="UPRAVLJAČKA JEDINICA S"/>
    <s v="09.09"/>
    <s v="KOM"/>
    <n v="1"/>
    <x v="2577"/>
    <n v="65927.92"/>
    <n v="0"/>
    <n v="26371.168000000001"/>
    <x v="1"/>
  </r>
  <r>
    <n v="1"/>
    <x v="15"/>
    <x v="2"/>
    <n v="102282"/>
    <s v="R2"/>
    <s v="VIBRACIJSKI STOL"/>
    <s v="01.10"/>
    <s v="KOM"/>
    <n v="1"/>
    <x v="2578"/>
    <n v="68923.87"/>
    <n v="0"/>
    <n v="27569.547999999999"/>
    <x v="1"/>
  </r>
  <r>
    <n v="1"/>
    <x v="15"/>
    <x v="2"/>
    <n v="102283"/>
    <s v="R2"/>
    <s v="ANALIZATOR FREKVENCIJA"/>
    <s v="04.10"/>
    <s v="KOM"/>
    <n v="1"/>
    <x v="2579"/>
    <n v="80011.11"/>
    <n v="0"/>
    <n v="32004.444000000003"/>
    <x v="1"/>
  </r>
  <r>
    <n v="1"/>
    <x v="15"/>
    <x v="2"/>
    <n v="102287"/>
    <s v="R2"/>
    <s v="MJERNI KANAL NEXUS S PRIB"/>
    <s v="09.09"/>
    <s v="KOM"/>
    <n v="1"/>
    <x v="2580"/>
    <n v="54882.59"/>
    <n v="0"/>
    <n v="21953.036"/>
    <x v="1"/>
  </r>
  <r>
    <n v="1"/>
    <x v="15"/>
    <x v="2"/>
    <n v="102288"/>
    <s v="R2"/>
    <s v="GENERATOR SIGNALA"/>
    <n v="12.09"/>
    <s v="KOM"/>
    <n v="1"/>
    <x v="2581"/>
    <n v="18308.310000000001"/>
    <n v="0"/>
    <n v="7323.3240000000005"/>
    <x v="1"/>
  </r>
  <r>
    <n v="1"/>
    <x v="15"/>
    <x v="2"/>
    <n v="102290"/>
    <s v="R2"/>
    <s v="STABILIZIRANI IZVOR NAPAJ"/>
    <n v="10.09"/>
    <s v="KOM"/>
    <n v="1"/>
    <x v="2582"/>
    <n v="8774.24"/>
    <n v="0"/>
    <n v="3509.6959999999999"/>
    <x v="1"/>
  </r>
  <r>
    <n v="1"/>
    <x v="15"/>
    <x v="2"/>
    <n v="102292"/>
    <s v="R2"/>
    <s v="GEOFON TRIAKSIALNI+USB AD"/>
    <s v="04.05"/>
    <s v="KOM"/>
    <n v="1"/>
    <x v="2583"/>
    <n v="5629.11"/>
    <n v="0"/>
    <n v="2251.6439999999998"/>
    <x v="1"/>
  </r>
  <r>
    <n v="1"/>
    <x v="15"/>
    <x v="2"/>
    <n v="102295"/>
    <s v="R2"/>
    <s v="SENZOR POMAKA RDP LDC500A"/>
    <s v="09.08"/>
    <s v="KOM"/>
    <n v="1"/>
    <x v="2584"/>
    <n v="4018.39"/>
    <n v="0"/>
    <n v="1607.356"/>
    <x v="1"/>
  </r>
  <r>
    <n v="1"/>
    <x v="15"/>
    <x v="2"/>
    <n v="102296"/>
    <s v="R2"/>
    <s v="SENZOR POMAKA RDP LDC500C"/>
    <s v="09.08"/>
    <s v="KOM"/>
    <n v="1"/>
    <x v="2585"/>
    <n v="3964.27"/>
    <n v="0"/>
    <n v="1585.7080000000001"/>
    <x v="1"/>
  </r>
  <r>
    <n v="1"/>
    <x v="15"/>
    <x v="2"/>
    <n v="102300"/>
    <s v="R2"/>
    <s v="HLADILO I POJAČALO HLADIL"/>
    <s v="09.09"/>
    <s v="KOM"/>
    <n v="1"/>
    <x v="2586"/>
    <n v="66635.789999999994"/>
    <n v="0"/>
    <n v="26654.315999999999"/>
    <x v="1"/>
  </r>
  <r>
    <n v="1"/>
    <x v="15"/>
    <x v="2"/>
    <n v="102302"/>
    <s v="R2"/>
    <s v="INST.ZA MJERENJE OTPORA,"/>
    <n v="11.09"/>
    <s v="KOM"/>
    <n v="1"/>
    <x v="2587"/>
    <n v="13589.04"/>
    <n v="0"/>
    <n v="5435.6160000000009"/>
    <x v="1"/>
  </r>
  <r>
    <n v="1"/>
    <x v="15"/>
    <x v="2"/>
    <n v="102303"/>
    <s v="R2"/>
    <s v="OSJETILO TLAKA ZA PODVODN"/>
    <n v="11.09"/>
    <s v="KOM"/>
    <n v="1"/>
    <x v="2588"/>
    <n v="17146.41"/>
    <n v="0"/>
    <n v="6858.5640000000003"/>
    <x v="1"/>
  </r>
  <r>
    <n v="1"/>
    <x v="15"/>
    <x v="2"/>
    <n v="102305"/>
    <s v="R2"/>
    <s v="GEOFON DIN"/>
    <s v="01.06"/>
    <s v="KOM"/>
    <n v="1"/>
    <x v="2589"/>
    <n v="11283.01"/>
    <n v="0"/>
    <n v="4513.2040000000006"/>
    <x v="1"/>
  </r>
  <r>
    <n v="1"/>
    <x v="15"/>
    <x v="2"/>
    <n v="102307"/>
    <s v="R2"/>
    <s v="DIGITALNI MANOMETAR LED"/>
    <n v="10.09"/>
    <s v="KOM"/>
    <n v="1"/>
    <x v="2590"/>
    <n v="3948.3"/>
    <n v="0"/>
    <n v="1579.3200000000002"/>
    <x v="1"/>
  </r>
  <r>
    <n v="1"/>
    <x v="15"/>
    <x v="2"/>
    <n v="102313"/>
    <s v="R2"/>
    <s v="GEOFON TRIAKSALNI DIN"/>
    <s v="06.05"/>
    <s v="KOM"/>
    <n v="1"/>
    <x v="2574"/>
    <n v="8361.24"/>
    <n v="0"/>
    <n v="3344.4960000000001"/>
    <x v="1"/>
  </r>
  <r>
    <n v="1"/>
    <x v="15"/>
    <x v="2"/>
    <n v="102322"/>
    <s v="R2"/>
    <s v="MIKROFON A"/>
    <n v="11.07"/>
    <s v="KOM"/>
    <n v="1"/>
    <x v="2591"/>
    <n v="5626.2"/>
    <n v="0"/>
    <n v="2250.48"/>
    <x v="1"/>
  </r>
  <r>
    <n v="1"/>
    <x v="15"/>
    <x v="2"/>
    <n v="102335"/>
    <s v="R2"/>
    <s v="STALAK KONTROLNI"/>
    <s v="07.11"/>
    <s v="KOM"/>
    <n v="1"/>
    <x v="1856"/>
    <n v="1200"/>
    <n v="0"/>
    <n v="480"/>
    <x v="1"/>
  </r>
  <r>
    <n v="1"/>
    <x v="15"/>
    <x v="2"/>
    <n v="102442"/>
    <s v="R2"/>
    <s v="ČEKIĆ ŠMITOU"/>
    <s v="02.02"/>
    <s v="KOM"/>
    <n v="1"/>
    <x v="2592"/>
    <n v="5655.32"/>
    <n v="0"/>
    <n v="2262.1280000000002"/>
    <x v="1"/>
  </r>
  <r>
    <n v="1"/>
    <x v="15"/>
    <x v="2"/>
    <n v="102443"/>
    <s v="R2"/>
    <s v="ČEKIĆ GEOLOŠKI"/>
    <s v="02.02"/>
    <s v="KOM"/>
    <n v="1"/>
    <x v="2593"/>
    <n v="605.41"/>
    <n v="0"/>
    <n v="242.16399999999999"/>
    <x v="1"/>
  </r>
  <r>
    <n v="1"/>
    <x v="15"/>
    <x v="2"/>
    <n v="102447"/>
    <s v="R2"/>
    <s v="UREĐAJ GPS"/>
    <s v="04.05"/>
    <s v="KOM"/>
    <n v="1"/>
    <x v="2594"/>
    <n v="2106.94"/>
    <n v="0"/>
    <n v="842.77600000000007"/>
    <x v="1"/>
  </r>
  <r>
    <n v="1"/>
    <x v="15"/>
    <x v="2"/>
    <n v="102523"/>
    <s v="R2"/>
    <s v="SEPARATOR ELEKTROSTATSKI"/>
    <n v="10.07"/>
    <s v="KOM"/>
    <n v="1"/>
    <x v="2595"/>
    <n v="210111.57"/>
    <n v="0"/>
    <n v="84044.628000000012"/>
    <x v="1"/>
  </r>
  <r>
    <n v="1"/>
    <x v="15"/>
    <x v="2"/>
    <n v="102603"/>
    <s v="R2"/>
    <s v="VAGA PRECIZNA METTLER TOL"/>
    <s v="06.07"/>
    <s v="KOM"/>
    <n v="1"/>
    <x v="2596"/>
    <n v="24329.73"/>
    <n v="0"/>
    <n v="9731.8919999999998"/>
    <x v="1"/>
  </r>
  <r>
    <n v="1"/>
    <x v="15"/>
    <x v="2"/>
    <n v="102654"/>
    <s v="R2"/>
    <s v="UREĐAJ ZA SMICANJE"/>
    <s v="09.06"/>
    <s v="KOM"/>
    <n v="1"/>
    <x v="2597"/>
    <n v="126683.15"/>
    <n v="0"/>
    <n v="50673.26"/>
    <x v="1"/>
  </r>
  <r>
    <n v="1"/>
    <x v="15"/>
    <x v="2"/>
    <n v="102716"/>
    <s v="R2"/>
    <s v="UREĐAJ ZA TROOSNI POSMIK"/>
    <n v="12.08"/>
    <s v="KOM"/>
    <n v="1"/>
    <x v="2598"/>
    <n v="407261.27"/>
    <n v="0"/>
    <n v="162904.50800000003"/>
    <x v="1"/>
  </r>
  <r>
    <n v="1"/>
    <x v="15"/>
    <x v="2"/>
    <n v="102759"/>
    <s v="R2"/>
    <s v="ŠESTAR ŠIPKASTI"/>
    <n v="10.07"/>
    <s v="KOM"/>
    <n v="1"/>
    <x v="2599"/>
    <n v="1127.28"/>
    <n v="0"/>
    <n v="450.91200000000003"/>
    <x v="1"/>
  </r>
  <r>
    <n v="1"/>
    <x v="15"/>
    <x v="2"/>
    <n v="102856"/>
    <s v="R2"/>
    <s v="VAGA ANALITIČKA0,1mg/220g"/>
    <n v="12.11"/>
    <s v="KOM"/>
    <n v="1"/>
    <x v="2600"/>
    <n v="10237.129999999999"/>
    <n v="0"/>
    <n v="4094.8519999999999"/>
    <x v="1"/>
  </r>
  <r>
    <n v="1"/>
    <x v="15"/>
    <x v="2"/>
    <n v="102858"/>
    <s v="R2"/>
    <s v="SENZOR TLAKA P-30"/>
    <s v="02.13"/>
    <s v="KOM"/>
    <n v="1"/>
    <x v="2601"/>
    <n v="4151.5"/>
    <n v="1263.51"/>
    <n v="2166.0040000000004"/>
    <x v="1"/>
  </r>
  <r>
    <n v="1"/>
    <x v="15"/>
    <x v="2"/>
    <n v="102860"/>
    <s v="R2"/>
    <s v="UREĐAJ CASSAGRANDE"/>
    <s v="08.14"/>
    <s v="KOM"/>
    <n v="1"/>
    <x v="2602"/>
    <n v="2322.02"/>
    <n v="2653.71"/>
    <n v="2653.71"/>
    <x v="0"/>
  </r>
  <r>
    <n v="1"/>
    <x v="15"/>
    <x v="2"/>
    <n v="102881"/>
    <s v="R2"/>
    <s v="UREĐ.za određ.gustoće t"/>
    <n v="10.039999999999999"/>
    <s v="KOM"/>
    <n v="1"/>
    <x v="2603"/>
    <n v="3154.94"/>
    <n v="0"/>
    <n v="1261.9760000000001"/>
    <x v="1"/>
  </r>
  <r>
    <n v="1"/>
    <x v="15"/>
    <x v="2"/>
    <n v="102882"/>
    <s v="R2"/>
    <s v="UREĐ.za određ.granice pla"/>
    <n v="10.039999999999999"/>
    <s v="KOM"/>
    <n v="1"/>
    <x v="2604"/>
    <n v="4528.16"/>
    <n v="0"/>
    <n v="1811.2640000000001"/>
    <x v="1"/>
  </r>
  <r>
    <n v="1"/>
    <x v="15"/>
    <x v="2"/>
    <n v="102883"/>
    <s v="R2"/>
    <s v="EDOMETARIJSKI uređaj"/>
    <n v="10.039999999999999"/>
    <s v="KOM"/>
    <n v="1"/>
    <x v="2605"/>
    <n v="55057.01"/>
    <n v="0"/>
    <n v="22022.804000000004"/>
    <x v="1"/>
  </r>
  <r>
    <n v="1"/>
    <x v="15"/>
    <x v="2"/>
    <n v="102885"/>
    <s v="R2"/>
    <s v="KONUSNI penetrometar"/>
    <n v="10.039999999999999"/>
    <s v="KOM"/>
    <n v="1"/>
    <x v="2606"/>
    <n v="11724.22"/>
    <n v="0"/>
    <n v="4689.6880000000001"/>
    <x v="1"/>
  </r>
  <r>
    <n v="1"/>
    <x v="15"/>
    <x v="2"/>
    <n v="102886"/>
    <s v="R2"/>
    <s v="PEČNICA"/>
    <n v="10.039999999999999"/>
    <s v="KOM"/>
    <n v="1"/>
    <x v="2607"/>
    <n v="11088.69"/>
    <n v="0"/>
    <n v="4435.4760000000006"/>
    <x v="1"/>
  </r>
  <r>
    <n v="1"/>
    <x v="15"/>
    <x v="2"/>
    <n v="102887"/>
    <s v="R2"/>
    <s v="VAGA 30 kg"/>
    <n v="10.039999999999999"/>
    <s v="KOM"/>
    <n v="1"/>
    <x v="2608"/>
    <n v="3599.06"/>
    <n v="0"/>
    <n v="1439.624"/>
    <x v="1"/>
  </r>
  <r>
    <n v="1"/>
    <x v="15"/>
    <x v="2"/>
    <n v="102888"/>
    <s v="R2"/>
    <s v="PH-metar"/>
    <n v="10.039999999999999"/>
    <s v="KOM"/>
    <n v="1"/>
    <x v="2609"/>
    <n v="4412.07"/>
    <n v="0"/>
    <n v="1764.828"/>
    <x v="1"/>
  </r>
  <r>
    <n v="1"/>
    <x v="15"/>
    <x v="2"/>
    <n v="102890"/>
    <s v="R2"/>
    <s v="UREĐAJ za mj.vodopropusn."/>
    <n v="10.039999999999999"/>
    <s v="KOM"/>
    <n v="1"/>
    <x v="2610"/>
    <n v="12961.94"/>
    <n v="0"/>
    <n v="5184.7760000000007"/>
    <x v="1"/>
  </r>
  <r>
    <n v="1"/>
    <x v="15"/>
    <x v="2"/>
    <n v="102891"/>
    <s v="R2"/>
    <s v="VAGA 2200 g"/>
    <n v="10.039999999999999"/>
    <s v="KOM"/>
    <n v="1"/>
    <x v="2611"/>
    <n v="12565.19"/>
    <n v="0"/>
    <n v="5026.0760000000009"/>
    <x v="1"/>
  </r>
  <r>
    <n v="1"/>
    <x v="15"/>
    <x v="2"/>
    <n v="102893"/>
    <s v="R2"/>
    <s v="UREĐAJ za Proctorov pokus"/>
    <n v="10.039999999999999"/>
    <s v="KOM"/>
    <n v="1"/>
    <x v="2612"/>
    <n v="3653.46"/>
    <n v="0"/>
    <n v="1461.384"/>
    <x v="1"/>
  </r>
  <r>
    <n v="1"/>
    <x v="15"/>
    <x v="2"/>
    <n v="102931"/>
    <s v="R2"/>
    <s v="UREĐAJ ZA SNIMANJE ZVUKA"/>
    <n v="11.05"/>
    <s v="KOM"/>
    <n v="1"/>
    <x v="2613"/>
    <n v="2860.05"/>
    <n v="0"/>
    <n v="1144.0200000000002"/>
    <x v="1"/>
  </r>
  <r>
    <n v="1"/>
    <x v="15"/>
    <x v="2"/>
    <n v="102932"/>
    <s v="R2"/>
    <s v="MODUL ZA KONDICIONIRANJE"/>
    <n v="11.11"/>
    <s v="KOM"/>
    <n v="1"/>
    <x v="2614"/>
    <n v="1556.35"/>
    <n v="0"/>
    <n v="622.54"/>
    <x v="1"/>
  </r>
  <r>
    <n v="1"/>
    <x v="15"/>
    <x v="2"/>
    <n v="102933"/>
    <s v="R2"/>
    <s v="PRETVARAČ MT540 3xAO"/>
    <s v="04.15"/>
    <s v="KOM"/>
    <n v="1"/>
    <x v="2615"/>
    <n v="2098.08"/>
    <n v="4196.17"/>
    <n v="4196.17"/>
    <x v="0"/>
  </r>
  <r>
    <n v="1"/>
    <x v="15"/>
    <x v="2"/>
    <n v="103060"/>
    <s v="R2"/>
    <s v="UREĐ.ZA ISPIT.METALA U"/>
    <s v="06.14"/>
    <s v="KOM"/>
    <n v="1"/>
    <x v="2616"/>
    <n v="39246.870000000003"/>
    <n v="39246.870000000003"/>
    <n v="39246.870000000003"/>
    <x v="0"/>
  </r>
  <r>
    <n v="1"/>
    <x v="15"/>
    <x v="2"/>
    <n v="103120"/>
    <s v="R2"/>
    <s v="DINAMOMETAR ZA MJE.SILE"/>
    <s v="07.04"/>
    <s v="KOM"/>
    <n v="1"/>
    <x v="2617"/>
    <n v="25134.18"/>
    <n v="0"/>
    <n v="10053.672"/>
    <x v="1"/>
  </r>
  <r>
    <n v="1"/>
    <x v="15"/>
    <x v="2"/>
    <n v="103121"/>
    <s v="R2"/>
    <s v="SENZOR ZA MJERENJE POMAKA"/>
    <s v="07.04"/>
    <s v="KOM"/>
    <n v="1"/>
    <x v="2618"/>
    <n v="6144.36"/>
    <n v="0"/>
    <n v="2457.7440000000001"/>
    <x v="1"/>
  </r>
  <r>
    <n v="1"/>
    <x v="15"/>
    <x v="2"/>
    <n v="103167"/>
    <s v="R2"/>
    <s v="VAGA ANALITIČKA PA114"/>
    <n v="12.11"/>
    <s v="KOM"/>
    <n v="1"/>
    <x v="2619"/>
    <n v="8194.34"/>
    <n v="0"/>
    <n v="3277.7360000000003"/>
    <x v="1"/>
  </r>
  <r>
    <n v="1"/>
    <x v="15"/>
    <x v="2"/>
    <n v="103170"/>
    <s v="R2"/>
    <s v="KOMORA LAB.SA SOFTW.ZA HL"/>
    <s v="01.05"/>
    <s v="KOM"/>
    <n v="1"/>
    <x v="2620"/>
    <n v="70882"/>
    <n v="0"/>
    <n v="28352.800000000003"/>
    <x v="1"/>
  </r>
  <r>
    <n v="1"/>
    <x v="15"/>
    <x v="2"/>
    <n v="103175"/>
    <s v="R2"/>
    <s v="BUKOMJER PCE-DSA 50"/>
    <n v="11.11"/>
    <s v="KOM"/>
    <n v="1"/>
    <x v="2621"/>
    <n v="13248.17"/>
    <n v="0"/>
    <n v="5299.268"/>
    <x v="1"/>
  </r>
  <r>
    <n v="1"/>
    <x v="15"/>
    <x v="2"/>
    <n v="103177"/>
    <s v="R2"/>
    <s v="ANEMOMETAR PCE-008"/>
    <n v="11.11"/>
    <s v="KOM"/>
    <n v="1"/>
    <x v="2622"/>
    <n v="3146.12"/>
    <n v="0"/>
    <n v="1258.4480000000001"/>
    <x v="1"/>
  </r>
  <r>
    <n v="1"/>
    <x v="15"/>
    <x v="2"/>
    <n v="103180"/>
    <s v="R2"/>
    <s v="LIBELA STROJNA"/>
    <s v="05.05"/>
    <s v="KOM"/>
    <n v="1"/>
    <x v="2623"/>
    <n v="838.45"/>
    <n v="0"/>
    <n v="335.38000000000005"/>
    <x v="1"/>
  </r>
  <r>
    <n v="1"/>
    <x v="15"/>
    <x v="2"/>
    <n v="103181"/>
    <s v="R2"/>
    <s v="MIKROMETAR DIG.0-25mm"/>
    <n v="12.06"/>
    <s v="KOM"/>
    <n v="1"/>
    <x v="2624"/>
    <n v="3873.12"/>
    <n v="0"/>
    <n v="1549.248"/>
    <x v="1"/>
  </r>
  <r>
    <n v="1"/>
    <x v="15"/>
    <x v="2"/>
    <n v="103182"/>
    <s v="R2"/>
    <s v="OSCILOSKOP DIGIT. 64Xi"/>
    <s v="07.07"/>
    <s v="KOM"/>
    <n v="1"/>
    <x v="2625"/>
    <n v="83018.87"/>
    <n v="0"/>
    <n v="33207.548000000003"/>
    <x v="1"/>
  </r>
  <r>
    <n v="1"/>
    <x v="15"/>
    <x v="2"/>
    <n v="103183"/>
    <s v="R2"/>
    <s v="BAZNA STANICA AKTIV.DS"/>
    <s v="08.07"/>
    <s v="KOM"/>
    <n v="1"/>
    <x v="2626"/>
    <n v="2537.6"/>
    <n v="0"/>
    <n v="1015.04"/>
    <x v="1"/>
  </r>
  <r>
    <n v="1"/>
    <x v="15"/>
    <x v="2"/>
    <n v="103184"/>
    <s v="R2"/>
    <s v="MODUL MJERNI ZA RH I T"/>
    <s v="08.07"/>
    <s v="KOM"/>
    <n v="1"/>
    <x v="2627"/>
    <n v="2684"/>
    <n v="0"/>
    <n v="1073.6000000000001"/>
    <x v="1"/>
  </r>
  <r>
    <n v="1"/>
    <x v="15"/>
    <x v="2"/>
    <n v="103185"/>
    <s v="R2"/>
    <s v="TERMOMETAR DIG.S IZMJENJI"/>
    <s v="08.07"/>
    <s v="KOM"/>
    <n v="1"/>
    <x v="2628"/>
    <n v="2147.1999999999998"/>
    <n v="0"/>
    <n v="858.88"/>
    <x v="1"/>
  </r>
  <r>
    <n v="1"/>
    <x v="15"/>
    <x v="2"/>
    <n v="103188"/>
    <s v="R2"/>
    <s v="LINE DRIVER"/>
    <s v="04.08"/>
    <s v="KOM"/>
    <n v="1"/>
    <x v="2629"/>
    <n v="31910.62"/>
    <n v="0"/>
    <n v="12764.248"/>
    <x v="1"/>
  </r>
  <r>
    <n v="1"/>
    <x v="15"/>
    <x v="2"/>
    <n v="103266"/>
    <s v="R2"/>
    <s v="UMJER.KOMORA ZA MIKROFONE"/>
    <n v="12.1"/>
    <n v="26"/>
    <n v="1"/>
    <x v="2630"/>
    <n v="52778.77"/>
    <n v="0"/>
    <n v="21111.508000000002"/>
    <x v="1"/>
  </r>
  <r>
    <n v="1"/>
    <x v="15"/>
    <x v="2"/>
    <n v="103270"/>
    <s v="R2"/>
    <s v="MULTIMETAR KEITHLEY 2400"/>
    <s v="02.13"/>
    <s v="KOM"/>
    <n v="1"/>
    <x v="2631"/>
    <n v="24060.84"/>
    <n v="7187.19"/>
    <n v="12499.212"/>
    <x v="1"/>
  </r>
  <r>
    <n v="1"/>
    <x v="15"/>
    <x v="2"/>
    <n v="103271"/>
    <s v="R2"/>
    <s v="HIDROFON PODVODNI SENZOR"/>
    <s v="01.15"/>
    <s v="KOM"/>
    <n v="1"/>
    <x v="2632"/>
    <n v="6196.05"/>
    <n v="9967.56"/>
    <n v="9967.56"/>
    <x v="0"/>
  </r>
  <r>
    <n v="1"/>
    <x v="15"/>
    <x v="2"/>
    <n v="103397"/>
    <s v="R2"/>
    <s v="SENZOR ZA MJERENJE POMAKA"/>
    <s v="07.04"/>
    <s v="KOM"/>
    <n v="1"/>
    <x v="2618"/>
    <n v="6144.36"/>
    <n v="0"/>
    <n v="2457.7440000000001"/>
    <x v="1"/>
  </r>
  <r>
    <n v="1"/>
    <x v="15"/>
    <x v="2"/>
    <n v="103542"/>
    <s v="R2"/>
    <s v="PUMPA UNIVERS.DELUX- PCTX8"/>
    <s v="06.04"/>
    <s v="KOM"/>
    <n v="1"/>
    <x v="2633"/>
    <n v="43051.360000000001"/>
    <n v="0"/>
    <n v="17220.544000000002"/>
    <x v="1"/>
  </r>
  <r>
    <n v="1"/>
    <x v="15"/>
    <x v="2"/>
    <n v="103543"/>
    <s v="R2"/>
    <s v="KALIBRATOR BIOS DEFENDER"/>
    <s v="06.07"/>
    <s v="KOM"/>
    <n v="1"/>
    <x v="2634"/>
    <n v="38572.74"/>
    <n v="0"/>
    <n v="15429.096"/>
    <x v="1"/>
  </r>
  <r>
    <n v="1"/>
    <x v="15"/>
    <x v="2"/>
    <n v="103725"/>
    <s v="G9"/>
    <s v="GPS RUČNI GARMIN"/>
    <s v="07.15"/>
    <s v="KOM"/>
    <n v="1"/>
    <x v="2635"/>
    <n v="542.6"/>
    <n v="1372.44"/>
    <n v="1372.44"/>
    <x v="0"/>
  </r>
  <r>
    <n v="1"/>
    <x v="15"/>
    <x v="2"/>
    <n v="103761"/>
    <s v="G9"/>
    <s v="GPS UREĐAJ FENIX 2"/>
    <n v="12.14"/>
    <s v="KOM"/>
    <n v="1"/>
    <x v="2636"/>
    <n v="1420"/>
    <n v="2130"/>
    <n v="2130"/>
    <x v="0"/>
  </r>
  <r>
    <n v="1"/>
    <x v="15"/>
    <x v="2"/>
    <n v="103762"/>
    <s v="G9"/>
    <s v="GPSMAP UREĐAJ 64ST"/>
    <n v="12.14"/>
    <s v="KOM"/>
    <n v="1"/>
    <x v="2637"/>
    <n v="1379.5"/>
    <n v="2069.25"/>
    <n v="2069.25"/>
    <x v="0"/>
  </r>
  <r>
    <n v="1"/>
    <x v="15"/>
    <x v="2"/>
    <n v="103763"/>
    <s v="G9"/>
    <s v="GPS MONTERRA EUROPE"/>
    <n v="12.14"/>
    <s v="KOM"/>
    <n v="1"/>
    <x v="2638"/>
    <n v="2060"/>
    <n v="3090"/>
    <n v="3090"/>
    <x v="0"/>
  </r>
  <r>
    <n v="1"/>
    <x v="15"/>
    <x v="2"/>
    <n v="103790"/>
    <s v="G9"/>
    <s v="GPSMAP 62S"/>
    <s v="03.12"/>
    <s v="KOM"/>
    <n v="1"/>
    <x v="2639"/>
    <n v="3184.88"/>
    <n v="167.62"/>
    <n v="1341"/>
    <x v="1"/>
  </r>
  <r>
    <n v="1"/>
    <x v="15"/>
    <x v="2"/>
    <n v="104117"/>
    <s v="G1"/>
    <s v="INST.ZA MJER.KONCENTRACIJ"/>
    <s v="08.15"/>
    <s v="KOM"/>
    <n v="1"/>
    <x v="2640"/>
    <n v="10703.27"/>
    <n v="44337.98"/>
    <n v="44337.98"/>
    <x v="0"/>
  </r>
  <r>
    <n v="1"/>
    <x v="15"/>
    <x v="2"/>
    <n v="104170"/>
    <s v="G9"/>
    <s v="UREĐ.ZA ODREĐI.ČVRSTOĆE"/>
    <s v="05.04"/>
    <s v="KOM"/>
    <n v="1"/>
    <x v="2641"/>
    <n v="5739.7"/>
    <n v="0"/>
    <n v="2295.88"/>
    <x v="1"/>
  </r>
  <r>
    <n v="1"/>
    <x v="15"/>
    <x v="2"/>
    <n v="104173"/>
    <s v="G9"/>
    <s v="UREĐ.ZA ODREĐI.ČVRSTOĆE"/>
    <s v="05.04"/>
    <s v="KOM"/>
    <n v="1"/>
    <x v="2642"/>
    <n v="5315.57"/>
    <n v="0"/>
    <n v="2126.2280000000001"/>
    <x v="1"/>
  </r>
  <r>
    <n v="1"/>
    <x v="15"/>
    <x v="2"/>
    <n v="104190"/>
    <s v="G9"/>
    <s v="SUSTAV ZA PREC.POZICIONI."/>
    <n v="10.08"/>
    <s v="KOM"/>
    <n v="1"/>
    <x v="2643"/>
    <n v="53683.86"/>
    <n v="0"/>
    <n v="21473.544000000002"/>
    <x v="1"/>
  </r>
  <r>
    <n v="1"/>
    <x v="15"/>
    <x v="2"/>
    <n v="104251"/>
    <s v="G9"/>
    <s v="MIKROSKOP POLAR.+KAMERA"/>
    <n v="11.05"/>
    <s v="KOM"/>
    <n v="1"/>
    <x v="2644"/>
    <n v="152866"/>
    <n v="0"/>
    <n v="61146.400000000001"/>
    <x v="1"/>
  </r>
  <r>
    <n v="1"/>
    <x v="15"/>
    <x v="2"/>
    <n v="104392"/>
    <s v="G9"/>
    <s v="HIDROMETRIJSKO KRILO"/>
    <s v="07.15"/>
    <s v="KOM"/>
    <n v="1"/>
    <x v="2645"/>
    <n v="7365.42"/>
    <n v="18630.18"/>
    <n v="18630.18"/>
    <x v="0"/>
  </r>
  <r>
    <n v="1"/>
    <x v="15"/>
    <x v="2"/>
    <n v="104393"/>
    <s v="G9"/>
    <s v="GPS RUČNI GARMIN"/>
    <s v="07.15"/>
    <s v="KOM"/>
    <n v="1"/>
    <x v="2635"/>
    <n v="542.6"/>
    <n v="1372.44"/>
    <n v="1372.44"/>
    <x v="0"/>
  </r>
  <r>
    <n v="1"/>
    <x v="15"/>
    <x v="2"/>
    <n v="104417"/>
    <s v="G9"/>
    <s v="JAKOBOV ŠTAP"/>
    <s v="04.09"/>
    <s v="KOM"/>
    <n v="1"/>
    <x v="2646"/>
    <n v="2950.23"/>
    <n v="0"/>
    <n v="1180.0920000000001"/>
    <x v="1"/>
  </r>
  <r>
    <n v="1"/>
    <x v="15"/>
    <x v="2"/>
    <n v="104421"/>
    <s v="G9"/>
    <s v="STANICA MOBILNA GIS"/>
    <s v="06.07"/>
    <s v="KOM"/>
    <n v="1"/>
    <x v="2647"/>
    <n v="17018.7"/>
    <n v="0"/>
    <n v="6807.4800000000005"/>
    <x v="1"/>
  </r>
  <r>
    <n v="1"/>
    <x v="15"/>
    <x v="2"/>
    <n v="104422"/>
    <s v="G9"/>
    <s v="SUSTAV ZA PREC.POZICIONI."/>
    <s v="06.07"/>
    <s v="KOM"/>
    <n v="1"/>
    <x v="2648"/>
    <n v="57427.95"/>
    <n v="0"/>
    <n v="22971.18"/>
    <x v="1"/>
  </r>
  <r>
    <n v="1"/>
    <x v="15"/>
    <x v="2"/>
    <n v="104430"/>
    <s v="G9"/>
    <s v="UREĐAJ GPSZA NAVIGACIJU"/>
    <s v="03.04"/>
    <s v="KOM"/>
    <n v="1"/>
    <x v="2649"/>
    <n v="7640.86"/>
    <n v="0"/>
    <n v="3056.3440000000001"/>
    <x v="1"/>
  </r>
  <r>
    <n v="1"/>
    <x v="15"/>
    <x v="2"/>
    <n v="104459"/>
    <s v="G9"/>
    <s v="BAZNA STANICA ONS-BASE- U4"/>
    <s v="04.15"/>
    <s v="KOM"/>
    <n v="1"/>
    <x v="2650"/>
    <n v="370.82"/>
    <n v="741.63"/>
    <n v="741.63"/>
    <x v="0"/>
  </r>
  <r>
    <n v="1"/>
    <x v="15"/>
    <x v="2"/>
    <n v="104460"/>
    <s v="G9"/>
    <s v="LOGER ONS-U20-001-01"/>
    <s v="04.15"/>
    <s v="KOM"/>
    <n v="1"/>
    <x v="2651"/>
    <n v="1533.94"/>
    <n v="3067.88"/>
    <n v="3067.88"/>
    <x v="0"/>
  </r>
  <r>
    <n v="1"/>
    <x v="15"/>
    <x v="2"/>
    <n v="104461"/>
    <s v="G9"/>
    <s v="LOGER ONS-U20-001-01"/>
    <s v="04.15"/>
    <s v="KOM"/>
    <n v="1"/>
    <x v="2651"/>
    <n v="1533.94"/>
    <n v="3067.88"/>
    <n v="3067.88"/>
    <x v="0"/>
  </r>
  <r>
    <n v="1"/>
    <x v="15"/>
    <x v="2"/>
    <n v="104462"/>
    <s v="G9"/>
    <s v="LOGER ONS-U20-001-01"/>
    <s v="04.15"/>
    <s v="KOM"/>
    <n v="1"/>
    <x v="2651"/>
    <n v="1533.94"/>
    <n v="3067.88"/>
    <n v="3067.88"/>
    <x v="0"/>
  </r>
  <r>
    <n v="1"/>
    <x v="15"/>
    <x v="2"/>
    <n v="104463"/>
    <s v="G9"/>
    <s v="LOGER ONS-U20-001-01"/>
    <s v="04.15"/>
    <s v="KOM"/>
    <n v="1"/>
    <x v="2651"/>
    <n v="1533.94"/>
    <n v="3067.88"/>
    <n v="3067.88"/>
    <x v="0"/>
  </r>
  <r>
    <n v="1"/>
    <x v="15"/>
    <x v="2"/>
    <n v="104464"/>
    <s v="G9"/>
    <s v="LOGER ONS-U20-001-01"/>
    <s v="04.15"/>
    <s v="KOM"/>
    <n v="1"/>
    <x v="2651"/>
    <n v="1533.94"/>
    <n v="3067.88"/>
    <n v="3067.88"/>
    <x v="0"/>
  </r>
  <r>
    <n v="1"/>
    <x v="15"/>
    <x v="2"/>
    <n v="104465"/>
    <s v="G9"/>
    <s v="LOGER ONS-U20-001-01"/>
    <s v="04.15"/>
    <s v="KOM"/>
    <n v="1"/>
    <x v="2651"/>
    <n v="1533.94"/>
    <n v="3067.88"/>
    <n v="3067.88"/>
    <x v="0"/>
  </r>
  <r>
    <n v="1"/>
    <x v="15"/>
    <x v="2"/>
    <n v="104466"/>
    <s v="G9"/>
    <s v="LOGER ONS-U20-001-01"/>
    <s v="04.15"/>
    <s v="KOM"/>
    <n v="1"/>
    <x v="2651"/>
    <n v="1533.94"/>
    <n v="3067.88"/>
    <n v="3067.88"/>
    <x v="0"/>
  </r>
  <r>
    <n v="1"/>
    <x v="15"/>
    <x v="2"/>
    <n v="104467"/>
    <s v="G9"/>
    <s v="LOGER ONS-U20-001-01"/>
    <s v="04.15"/>
    <s v="KOM"/>
    <n v="1"/>
    <x v="2651"/>
    <n v="1533.94"/>
    <n v="3067.88"/>
    <n v="3067.88"/>
    <x v="0"/>
  </r>
  <r>
    <n v="1"/>
    <x v="15"/>
    <x v="2"/>
    <n v="104468"/>
    <s v="G9"/>
    <s v="LOGER ONS-U20-001-01"/>
    <s v="04.15"/>
    <s v="KOM"/>
    <n v="1"/>
    <x v="2651"/>
    <n v="1533.94"/>
    <n v="3067.88"/>
    <n v="3067.88"/>
    <x v="0"/>
  </r>
  <r>
    <n v="1"/>
    <x v="15"/>
    <x v="2"/>
    <n v="104469"/>
    <s v="G9"/>
    <s v="LOGER ONS-U20-001-01"/>
    <s v="04.15"/>
    <s v="KOM"/>
    <n v="1"/>
    <x v="2651"/>
    <n v="1533.94"/>
    <n v="3067.88"/>
    <n v="3067.88"/>
    <x v="0"/>
  </r>
  <r>
    <n v="1"/>
    <x v="15"/>
    <x v="2"/>
    <n v="104470"/>
    <s v="G9"/>
    <s v="LOGER ONS-U20-001-01"/>
    <s v="04.15"/>
    <s v="KOM"/>
    <n v="1"/>
    <x v="2651"/>
    <n v="1533.94"/>
    <n v="3067.88"/>
    <n v="3067.88"/>
    <x v="0"/>
  </r>
  <r>
    <n v="1"/>
    <x v="15"/>
    <x v="2"/>
    <n v="104471"/>
    <s v="G9"/>
    <s v="LOGER ONS-U20-001-01"/>
    <s v="04.15"/>
    <s v="KOM"/>
    <n v="1"/>
    <x v="2651"/>
    <n v="1533.94"/>
    <n v="3067.88"/>
    <n v="3067.88"/>
    <x v="0"/>
  </r>
  <r>
    <n v="1"/>
    <x v="15"/>
    <x v="2"/>
    <n v="104472"/>
    <s v="G9"/>
    <s v="LOGER ONS-U20-001-01"/>
    <s v="04.15"/>
    <s v="KOM"/>
    <n v="1"/>
    <x v="2651"/>
    <n v="1533.94"/>
    <n v="3067.88"/>
    <n v="3067.88"/>
    <x v="0"/>
  </r>
  <r>
    <n v="1"/>
    <x v="15"/>
    <x v="2"/>
    <n v="104473"/>
    <s v="G9"/>
    <s v="LOGER ONS-U20-001-01"/>
    <s v="04.15"/>
    <s v="KOM"/>
    <n v="1"/>
    <x v="2651"/>
    <n v="1533.94"/>
    <n v="3067.88"/>
    <n v="3067.88"/>
    <x v="0"/>
  </r>
  <r>
    <n v="1"/>
    <x v="15"/>
    <x v="2"/>
    <n v="104474"/>
    <s v="G9"/>
    <s v="LOGER ONS-U20-001-01"/>
    <s v="04.15"/>
    <s v="KOM"/>
    <n v="1"/>
    <x v="2652"/>
    <n v="1534.33"/>
    <n v="3068.67"/>
    <n v="3068.67"/>
    <x v="0"/>
  </r>
  <r>
    <n v="1"/>
    <x v="15"/>
    <x v="2"/>
    <n v="104477"/>
    <s v="G9"/>
    <s v="LOGER TRMC-5"/>
    <s v="05.11"/>
    <s v="KOM"/>
    <n v="1"/>
    <x v="2653"/>
    <n v="14842.92"/>
    <n v="0"/>
    <n v="5937.1680000000006"/>
    <x v="1"/>
  </r>
  <r>
    <n v="1"/>
    <x v="15"/>
    <x v="2"/>
    <n v="104478"/>
    <s v="G9"/>
    <s v="LOGER TRMC-5"/>
    <s v="05.11"/>
    <s v="KOM"/>
    <n v="1"/>
    <x v="2654"/>
    <n v="17837.93"/>
    <n v="0"/>
    <n v="7135.1720000000005"/>
    <x v="1"/>
  </r>
  <r>
    <n v="1"/>
    <x v="15"/>
    <x v="2"/>
    <n v="104479"/>
    <s v="G9"/>
    <s v="FLUOROMETAR FL-24"/>
    <s v="05.11"/>
    <s v="KOM"/>
    <n v="1"/>
    <x v="2655"/>
    <n v="37784.82"/>
    <n v="0"/>
    <n v="15113.928"/>
    <x v="1"/>
  </r>
  <r>
    <n v="1"/>
    <x v="15"/>
    <x v="2"/>
    <n v="104480"/>
    <s v="G9"/>
    <s v="FLUOROMETAR FL-24"/>
    <s v="05.11"/>
    <s v="KOM"/>
    <n v="1"/>
    <x v="2656"/>
    <n v="41809.69"/>
    <n v="0"/>
    <n v="16723.876"/>
    <x v="1"/>
  </r>
  <r>
    <n v="1"/>
    <x v="15"/>
    <x v="2"/>
    <n v="104481"/>
    <s v="G9"/>
    <s v="SONDA ZA TENZIOMETRE TB25"/>
    <s v="04.11"/>
    <s v="KOM"/>
    <n v="1"/>
    <x v="2657"/>
    <n v="9349.3700000000008"/>
    <n v="0"/>
    <n v="3739.7480000000005"/>
    <x v="1"/>
  </r>
  <r>
    <n v="1"/>
    <x v="15"/>
    <x v="2"/>
    <n v="104482"/>
    <s v="G9"/>
    <s v="SONDA ELEKTRODE ZA ELEKTR"/>
    <s v="04.11"/>
    <s v="KOM"/>
    <n v="1"/>
    <x v="2658"/>
    <n v="3984.77"/>
    <n v="0"/>
    <n v="1593.9080000000001"/>
    <x v="1"/>
  </r>
  <r>
    <n v="1"/>
    <x v="15"/>
    <x v="2"/>
    <n v="104483"/>
    <s v="G9"/>
    <s v="SONDA ELEKTRODE ZA"/>
    <s v="04.11"/>
    <s v="KOM"/>
    <n v="1"/>
    <x v="2659"/>
    <n v="3984.78"/>
    <n v="0"/>
    <n v="1593.9120000000003"/>
    <x v="1"/>
  </r>
  <r>
    <n v="1"/>
    <x v="15"/>
    <x v="2"/>
    <n v="104484"/>
    <s v="G9"/>
    <s v="MREŽNI MODUL ZA IMO LMN-1"/>
    <s v="04.11"/>
    <s v="KOM"/>
    <n v="1"/>
    <x v="2660"/>
    <n v="5907.35"/>
    <n v="0"/>
    <n v="2362.94"/>
    <x v="1"/>
  </r>
  <r>
    <n v="1"/>
    <x v="15"/>
    <x v="2"/>
    <n v="104485"/>
    <s v="G9"/>
    <s v="MREŽNI MODUL ZA IMO LMN-1"/>
    <s v="04.11"/>
    <s v="KOM"/>
    <n v="1"/>
    <x v="2660"/>
    <n v="5907.35"/>
    <n v="0"/>
    <n v="2362.94"/>
    <x v="1"/>
  </r>
  <r>
    <n v="1"/>
    <x v="15"/>
    <x v="2"/>
    <n v="104487"/>
    <s v="G9"/>
    <s v="TENZIOMETAR SM-TENS2D"/>
    <s v="04.11"/>
    <s v="KOM"/>
    <n v="1"/>
    <x v="2661"/>
    <n v="3041.07"/>
    <n v="0"/>
    <n v="1216.4280000000001"/>
    <x v="1"/>
  </r>
  <r>
    <n v="1"/>
    <x v="15"/>
    <x v="2"/>
    <n v="104488"/>
    <s v="G9"/>
    <s v="TENZIOMETAR SM-TENS2D"/>
    <s v="04.11"/>
    <s v="KOM"/>
    <n v="1"/>
    <x v="2661"/>
    <n v="3041.07"/>
    <n v="0"/>
    <n v="1216.4280000000001"/>
    <x v="1"/>
  </r>
  <r>
    <n v="1"/>
    <x v="15"/>
    <x v="2"/>
    <n v="104489"/>
    <s v="G9"/>
    <s v="TENZIOMETAR UMS T4e- 120cm"/>
    <s v="04.11"/>
    <s v="KOM"/>
    <n v="1"/>
    <x v="2662"/>
    <n v="3392.18"/>
    <n v="0"/>
    <n v="1356.8720000000001"/>
    <x v="1"/>
  </r>
  <r>
    <n v="1"/>
    <x v="15"/>
    <x v="2"/>
    <n v="104490"/>
    <s v="G9"/>
    <s v="TENZIOMETAR UMS T4e- 120cm"/>
    <s v="04.11"/>
    <s v="KOM"/>
    <n v="1"/>
    <x v="2662"/>
    <n v="3392.18"/>
    <n v="0"/>
    <n v="1356.8720000000001"/>
    <x v="1"/>
  </r>
  <r>
    <n v="1"/>
    <x v="15"/>
    <x v="2"/>
    <n v="104491"/>
    <s v="G9"/>
    <s v="PUMPA VAKUM SA TLAKOMJERO"/>
    <s v="04.11"/>
    <s v="KOM"/>
    <n v="1"/>
    <x v="2663"/>
    <n v="715.11"/>
    <n v="0"/>
    <n v="286.04400000000004"/>
    <x v="1"/>
  </r>
  <r>
    <n v="1"/>
    <x v="15"/>
    <x v="2"/>
    <n v="104492"/>
    <s v="G9"/>
    <s v="SET ZA UZORKOV.VODENE OTO"/>
    <s v="04.11"/>
    <s v="KOM"/>
    <n v="1"/>
    <x v="2664"/>
    <n v="4229.83"/>
    <n v="0"/>
    <n v="1691.932"/>
    <x v="1"/>
  </r>
  <r>
    <n v="1"/>
    <x v="15"/>
    <x v="2"/>
    <n v="104493"/>
    <s v="G9"/>
    <s v="SET ZA UZORKOV.VODENE OTO"/>
    <s v="04.11"/>
    <s v="KOM"/>
    <n v="1"/>
    <x v="2664"/>
    <n v="4229.83"/>
    <n v="0"/>
    <n v="1691.932"/>
    <x v="1"/>
  </r>
  <r>
    <n v="1"/>
    <x v="15"/>
    <x v="2"/>
    <n v="104494"/>
    <s v="G9"/>
    <s v="SET ZA UZORKOV.VODENE OTO"/>
    <s v="04.11"/>
    <s v="KOM"/>
    <n v="1"/>
    <x v="2664"/>
    <n v="4229.83"/>
    <n v="0"/>
    <n v="1691.932"/>
    <x v="1"/>
  </r>
  <r>
    <n v="1"/>
    <x v="15"/>
    <x v="2"/>
    <n v="104495"/>
    <s v="G9"/>
    <s v="SET ZA UZORKOV.VODENE OTO"/>
    <s v="04.11"/>
    <s v="KOM"/>
    <n v="1"/>
    <x v="2664"/>
    <n v="4229.83"/>
    <n v="0"/>
    <n v="1691.932"/>
    <x v="1"/>
  </r>
  <r>
    <n v="1"/>
    <x v="15"/>
    <x v="2"/>
    <n v="104496"/>
    <s v="G9"/>
    <s v="OPRE.ZA MJER.HIDRAULIČKE"/>
    <s v="04.11"/>
    <s v="KOM"/>
    <n v="1"/>
    <x v="2665"/>
    <n v="13824.62"/>
    <n v="0"/>
    <n v="5529.8480000000009"/>
    <x v="1"/>
  </r>
  <r>
    <n v="1"/>
    <x v="15"/>
    <x v="2"/>
    <n v="104497"/>
    <s v="G9"/>
    <s v="LOGER-MJER.ELEKTRIČNE VOD"/>
    <s v="01.11"/>
    <s v="KOM"/>
    <n v="1"/>
    <x v="2666"/>
    <n v="5044.92"/>
    <n v="0"/>
    <n v="2017.9680000000001"/>
    <x v="1"/>
  </r>
  <r>
    <n v="1"/>
    <x v="15"/>
    <x v="2"/>
    <n v="104498"/>
    <s v="G9"/>
    <s v="LOGER-MJER.ELEKTRIČNE VOD"/>
    <s v="01.11"/>
    <s v="KOM"/>
    <n v="1"/>
    <x v="2666"/>
    <n v="5044.92"/>
    <n v="0"/>
    <n v="2017.9680000000001"/>
    <x v="1"/>
  </r>
  <r>
    <n v="1"/>
    <x v="15"/>
    <x v="2"/>
    <n v="104499"/>
    <s v="G9"/>
    <s v="LOGER-MJER.RAZINE PODZEMN"/>
    <s v="01.11"/>
    <s v="KOM"/>
    <n v="1"/>
    <x v="2667"/>
    <n v="4054.87"/>
    <n v="0"/>
    <n v="1621.9480000000001"/>
    <x v="1"/>
  </r>
  <r>
    <n v="1"/>
    <x v="15"/>
    <x v="2"/>
    <n v="104500"/>
    <s v="G9"/>
    <s v="LOGER-MJER.RAZINE PODZEMN"/>
    <s v="01.11"/>
    <s v="KOM"/>
    <n v="1"/>
    <x v="2667"/>
    <n v="4054.87"/>
    <n v="0"/>
    <n v="1621.9480000000001"/>
    <x v="1"/>
  </r>
  <r>
    <n v="1"/>
    <x v="15"/>
    <x v="2"/>
    <n v="104501"/>
    <s v="G9"/>
    <s v="LOGER-MJER.RAZINE PODZEMN"/>
    <s v="01.11"/>
    <s v="KOM"/>
    <n v="1"/>
    <x v="2667"/>
    <n v="4054.87"/>
    <n v="0"/>
    <n v="1621.9480000000001"/>
    <x v="1"/>
  </r>
  <r>
    <n v="1"/>
    <x v="15"/>
    <x v="2"/>
    <n v="104502"/>
    <s v="G9"/>
    <s v="LOGER-MJER.RAZINE PODZEMN"/>
    <s v="01.11"/>
    <s v="KOM"/>
    <n v="1"/>
    <x v="2667"/>
    <n v="4054.87"/>
    <n v="0"/>
    <n v="1621.9480000000001"/>
    <x v="1"/>
  </r>
  <r>
    <n v="1"/>
    <x v="15"/>
    <x v="2"/>
    <n v="104503"/>
    <s v="G9"/>
    <s v="LOGER-MJER.RAZINE PODZEMN"/>
    <s v="01.11"/>
    <s v="KOM"/>
    <n v="1"/>
    <x v="2667"/>
    <n v="4054.87"/>
    <n v="0"/>
    <n v="1621.9480000000001"/>
    <x v="1"/>
  </r>
  <r>
    <n v="1"/>
    <x v="15"/>
    <x v="2"/>
    <n v="104504"/>
    <s v="G9"/>
    <s v="LOGER-MJER.RAZINE PODZEMN"/>
    <s v="01.11"/>
    <s v="KOM"/>
    <n v="1"/>
    <x v="2667"/>
    <n v="4054.87"/>
    <n v="0"/>
    <n v="1621.9480000000001"/>
    <x v="1"/>
  </r>
  <r>
    <n v="1"/>
    <x v="15"/>
    <x v="2"/>
    <n v="104505"/>
    <s v="G9"/>
    <s v="LOGER-MJER.RAZINE PODZEMN"/>
    <s v="01.11"/>
    <s v="KOM"/>
    <n v="1"/>
    <x v="2667"/>
    <n v="4054.87"/>
    <n v="0"/>
    <n v="1621.9480000000001"/>
    <x v="1"/>
  </r>
  <r>
    <n v="1"/>
    <x v="15"/>
    <x v="2"/>
    <n v="104506"/>
    <s v="G9"/>
    <s v="LOGER-MJER.RAZINE PODZEMN"/>
    <s v="01.11"/>
    <s v="KOM"/>
    <n v="1"/>
    <x v="2667"/>
    <n v="4054.87"/>
    <n v="0"/>
    <n v="1621.9480000000001"/>
    <x v="1"/>
  </r>
  <r>
    <n v="1"/>
    <x v="15"/>
    <x v="2"/>
    <n v="104507"/>
    <s v="G9"/>
    <s v="LOGER-MJER.RAZINE PODZEMN"/>
    <s v="01.11"/>
    <s v="KOM"/>
    <n v="1"/>
    <x v="2667"/>
    <n v="4054.87"/>
    <n v="0"/>
    <n v="1621.9480000000001"/>
    <x v="1"/>
  </r>
  <r>
    <n v="1"/>
    <x v="15"/>
    <x v="2"/>
    <n v="104508"/>
    <s v="G9"/>
    <s v="LOGER-MJER.RAZINE PODZEMN"/>
    <s v="01.11"/>
    <s v="KOM"/>
    <n v="1"/>
    <x v="2667"/>
    <n v="4054.87"/>
    <n v="0"/>
    <n v="1621.9480000000001"/>
    <x v="1"/>
  </r>
  <r>
    <n v="1"/>
    <x v="15"/>
    <x v="2"/>
    <n v="104509"/>
    <s v="G9"/>
    <s v="LOGER-MJER.RAZINE PODZEMN"/>
    <s v="01.11"/>
    <s v="KOM"/>
    <n v="1"/>
    <x v="2667"/>
    <n v="4054.87"/>
    <n v="0"/>
    <n v="1621.9480000000001"/>
    <x v="1"/>
  </r>
  <r>
    <n v="1"/>
    <x v="15"/>
    <x v="2"/>
    <n v="104510"/>
    <s v="G9"/>
    <s v="LOGER-MJER.RAZINE PODZEMN"/>
    <s v="01.11"/>
    <s v="KOM"/>
    <n v="1"/>
    <x v="2668"/>
    <n v="2768.14"/>
    <n v="0"/>
    <n v="1107.2560000000001"/>
    <x v="1"/>
  </r>
  <r>
    <n v="1"/>
    <x v="15"/>
    <x v="2"/>
    <n v="104511"/>
    <s v="G9"/>
    <s v="BAZNA STANICA ZA LOGER"/>
    <s v="01.11"/>
    <s v="KOM"/>
    <n v="1"/>
    <x v="2669"/>
    <n v="1384.08"/>
    <n v="0"/>
    <n v="553.63199999999995"/>
    <x v="1"/>
  </r>
  <r>
    <n v="1"/>
    <x v="15"/>
    <x v="2"/>
    <n v="104512"/>
    <s v="G9"/>
    <s v="UREĐAJ GPS Garmini 60CSx"/>
    <n v="12.08"/>
    <s v="KOM"/>
    <n v="1"/>
    <x v="2670"/>
    <n v="3672.9"/>
    <n v="0"/>
    <n v="1469.16"/>
    <x v="1"/>
  </r>
  <r>
    <n v="1"/>
    <x v="15"/>
    <x v="2"/>
    <n v="104513"/>
    <s v="G9"/>
    <s v="UREĐ.ZA REGISTRACIJU PRIR"/>
    <n v="12.07"/>
    <s v="KOM"/>
    <n v="1"/>
    <x v="2671"/>
    <n v="39231.360000000001"/>
    <n v="0"/>
    <n v="15692.544000000002"/>
    <x v="1"/>
  </r>
  <r>
    <n v="1"/>
    <x v="15"/>
    <x v="2"/>
    <n v="104570"/>
    <s v="G9"/>
    <s v="UREĐ.ZA MJERENJE TVRDOČE"/>
    <n v="12.07"/>
    <s v="KOM"/>
    <n v="1"/>
    <x v="2672"/>
    <n v="47088.1"/>
    <n v="0"/>
    <n v="18835.240000000002"/>
    <x v="1"/>
  </r>
  <r>
    <n v="1"/>
    <x v="15"/>
    <x v="2"/>
    <n v="104572"/>
    <s v="G9"/>
    <s v="TURBIDIMETAR EPA"/>
    <s v="08.13"/>
    <s v="KOM"/>
    <n v="1"/>
    <x v="2673"/>
    <n v="5295.23"/>
    <n v="2647.62"/>
    <n v="3177.1400000000003"/>
    <x v="1"/>
  </r>
  <r>
    <n v="1"/>
    <x v="15"/>
    <x v="2"/>
    <n v="104574"/>
    <s v="G9"/>
    <s v="MJER.RAZINE PODZEMNE"/>
    <s v="07.15"/>
    <s v="KOM"/>
    <n v="1"/>
    <x v="2674"/>
    <n v="837.04"/>
    <n v="2117.23"/>
    <n v="2117.23"/>
    <x v="0"/>
  </r>
  <r>
    <n v="1"/>
    <x v="15"/>
    <x v="2"/>
    <n v="104575"/>
    <s v="G9"/>
    <s v="MJER.RAZINE PODZEMNE"/>
    <s v="07.15"/>
    <s v="KOM"/>
    <n v="1"/>
    <x v="2674"/>
    <n v="837.04"/>
    <n v="2117.23"/>
    <n v="2117.23"/>
    <x v="0"/>
  </r>
  <r>
    <n v="1"/>
    <x v="15"/>
    <x v="2"/>
    <n v="104602"/>
    <s v="G9"/>
    <s v="GPS MAP 62"/>
    <s v="06.12"/>
    <s v="KOM"/>
    <n v="1"/>
    <x v="2675"/>
    <n v="2199.69"/>
    <n v="244.41"/>
    <n v="977.64"/>
    <x v="1"/>
  </r>
  <r>
    <n v="1"/>
    <x v="15"/>
    <x v="2"/>
    <n v="104606"/>
    <s v="G9"/>
    <s v="UREĐAJ GPS MAP 60CSX"/>
    <n v="10.09"/>
    <s v="KOM"/>
    <n v="1"/>
    <x v="2676"/>
    <n v="2873.34"/>
    <n v="0"/>
    <n v="1149.336"/>
    <x v="1"/>
  </r>
  <r>
    <n v="1"/>
    <x v="15"/>
    <x v="2"/>
    <n v="104607"/>
    <s v="G9"/>
    <s v="SUSTAV ZA PREC.POZICIONI."/>
    <n v="10.07"/>
    <s v="KOM"/>
    <n v="1"/>
    <x v="2643"/>
    <n v="53683.86"/>
    <n v="0"/>
    <n v="21473.544000000002"/>
    <x v="1"/>
  </r>
  <r>
    <n v="1"/>
    <x v="15"/>
    <x v="2"/>
    <n v="104641"/>
    <s v="G9"/>
    <s v="MJERAČ RAZ.PODZ.VODE MRV-"/>
    <s v="01.08"/>
    <s v="KOM"/>
    <n v="1"/>
    <x v="2677"/>
    <n v="5148.3999999999996"/>
    <n v="0"/>
    <n v="2059.36"/>
    <x v="1"/>
  </r>
  <r>
    <n v="1"/>
    <x v="15"/>
    <x v="2"/>
    <n v="104642"/>
    <s v="G9"/>
    <s v="MJER.RAZ.PODZ.VODE WLM- 50"/>
    <s v="09.06"/>
    <s v="KOM"/>
    <n v="1"/>
    <x v="2678"/>
    <n v="2842.6"/>
    <n v="0"/>
    <n v="1137.04"/>
    <x v="1"/>
  </r>
  <r>
    <n v="1"/>
    <x v="15"/>
    <x v="2"/>
    <n v="104643"/>
    <s v="G9"/>
    <s v="MJER.RAZ.PODZ.VODE WLM- 50"/>
    <s v="09.06"/>
    <s v="KOM"/>
    <n v="1"/>
    <x v="2678"/>
    <n v="2842.6"/>
    <n v="0"/>
    <n v="1137.04"/>
    <x v="1"/>
  </r>
  <r>
    <n v="1"/>
    <x v="15"/>
    <x v="2"/>
    <n v="105011"/>
    <s v="G1"/>
    <s v="MIKROSK.STEREO LUPA LEICA"/>
    <s v="01.06"/>
    <s v="KOM"/>
    <n v="1"/>
    <x v="2679"/>
    <n v="46360"/>
    <n v="0"/>
    <n v="18544"/>
    <x v="1"/>
  </r>
  <r>
    <n v="1"/>
    <x v="15"/>
    <x v="2"/>
    <n v="105018"/>
    <s v="G1"/>
    <s v="SENZOR VLAGE INTEGRIRANI"/>
    <s v="04.11"/>
    <s v="KOM"/>
    <n v="1"/>
    <x v="2680"/>
    <n v="16876"/>
    <n v="0"/>
    <n v="6750.4000000000005"/>
    <x v="1"/>
  </r>
  <r>
    <n v="1"/>
    <x v="15"/>
    <x v="2"/>
    <n v="105025"/>
    <s v="G1"/>
    <s v="UREĐAJ GPS GARMINI GPSMAP"/>
    <s v="04.06"/>
    <s v="KOM"/>
    <n v="1"/>
    <x v="2681"/>
    <n v="4694.8599999999997"/>
    <n v="0"/>
    <n v="1877.944"/>
    <x v="1"/>
  </r>
  <r>
    <n v="1"/>
    <x v="15"/>
    <x v="2"/>
    <n v="105066"/>
    <s v="G1"/>
    <s v="INST.KARBONATNA BOMBA"/>
    <s v="04.09"/>
    <s v="KOM"/>
    <n v="1"/>
    <x v="2682"/>
    <n v="2224.87"/>
    <n v="0"/>
    <n v="889.94799999999998"/>
    <x v="1"/>
  </r>
  <r>
    <n v="1"/>
    <x v="15"/>
    <x v="2"/>
    <n v="105111"/>
    <s v="G1"/>
    <s v="UZORKIVAČ SA FUTROLOM"/>
    <s v="03.10"/>
    <s v="KOM"/>
    <n v="1"/>
    <x v="2683"/>
    <n v="17510"/>
    <n v="0"/>
    <n v="7004"/>
    <x v="1"/>
  </r>
  <r>
    <n v="1"/>
    <x v="15"/>
    <x v="2"/>
    <n v="105116"/>
    <s v="G9"/>
    <s v="KOMPLET ZA NADOPUNU BKT-"/>
    <s v="04.11"/>
    <s v="KOM"/>
    <n v="1"/>
    <x v="2684"/>
    <n v="2414.2199999999998"/>
    <n v="0"/>
    <n v="965.68799999999999"/>
    <x v="1"/>
  </r>
  <r>
    <n v="1"/>
    <x v="15"/>
    <x v="2"/>
    <n v="105118"/>
    <s v="G1"/>
    <s v="MULTIMETAR MULTI 340i"/>
    <s v="01.09"/>
    <s v="KOM"/>
    <n v="1"/>
    <x v="2685"/>
    <n v="20081.689999999999"/>
    <n v="0"/>
    <n v="8032.6759999999995"/>
    <x v="1"/>
  </r>
  <r>
    <n v="1"/>
    <x v="15"/>
    <x v="2"/>
    <n v="105119"/>
    <s v="G1"/>
    <s v="pH METAR SenTix 41"/>
    <s v="07.02"/>
    <s v="KOM"/>
    <n v="1"/>
    <x v="1529"/>
    <n v="2200"/>
    <n v="0"/>
    <n v="880"/>
    <x v="1"/>
  </r>
  <r>
    <n v="1"/>
    <x v="15"/>
    <x v="2"/>
    <n v="105120"/>
    <s v="G1"/>
    <s v="KONDUKTOMETAR 3110"/>
    <s v="06.14"/>
    <s v="KOM"/>
    <n v="1"/>
    <x v="1906"/>
    <n v="2750"/>
    <n v="2750"/>
    <n v="2750"/>
    <x v="0"/>
  </r>
  <r>
    <n v="1"/>
    <x v="15"/>
    <x v="2"/>
    <n v="105121"/>
    <s v="G1"/>
    <s v="EPA TURBIDIMETAR ZA MJERE"/>
    <s v="04.15"/>
    <s v="KOM"/>
    <n v="1"/>
    <x v="2686"/>
    <n v="1804.68"/>
    <n v="3609.38"/>
    <n v="3609.38"/>
    <x v="0"/>
  </r>
  <r>
    <n v="1"/>
    <x v="15"/>
    <x v="2"/>
    <n v="105122"/>
    <s v="G1"/>
    <s v="INST.ZA PROSPEKCIJU ZLATA"/>
    <s v="02.09"/>
    <s v="KOM"/>
    <n v="1"/>
    <x v="2687"/>
    <n v="19166.97"/>
    <n v="0"/>
    <n v="7666.7880000000005"/>
    <x v="1"/>
  </r>
  <r>
    <n v="1"/>
    <x v="15"/>
    <x v="2"/>
    <n v="105125"/>
    <s v="G1"/>
    <s v="MJERAČ ONEČIŠ.ECOPROBE 5"/>
    <n v="11.04"/>
    <s v="KOM"/>
    <n v="1"/>
    <x v="2688"/>
    <n v="157414.91"/>
    <n v="0"/>
    <n v="62965.964000000007"/>
    <x v="1"/>
  </r>
  <r>
    <n v="1"/>
    <x v="15"/>
    <x v="2"/>
    <n v="105134"/>
    <s v="G1"/>
    <s v="GPSMAP 76CSx"/>
    <s v="07.10"/>
    <s v="KOM"/>
    <n v="1"/>
    <x v="2689"/>
    <n v="3418.16"/>
    <n v="0"/>
    <n v="1367.2640000000001"/>
    <x v="1"/>
  </r>
  <r>
    <n v="1"/>
    <x v="15"/>
    <x v="2"/>
    <n v="105150"/>
    <s v="G1"/>
    <s v="SUSTAV ZA FILTRACIJU SUSP"/>
    <s v="08.12"/>
    <s v="KOM"/>
    <n v="1"/>
    <x v="2690"/>
    <n v="4189.25"/>
    <n v="644.5"/>
    <n v="1933.5"/>
    <x v="1"/>
  </r>
  <r>
    <n v="1"/>
    <x v="15"/>
    <x v="2"/>
    <n v="105151"/>
    <s v="G1"/>
    <s v="VAKUM PUMPA/TLAK+DJELOVI"/>
    <s v="08.12"/>
    <s v="KOM"/>
    <n v="1"/>
    <x v="2691"/>
    <n v="8681.4"/>
    <n v="1335.6"/>
    <n v="4006.8"/>
    <x v="1"/>
  </r>
  <r>
    <n v="1"/>
    <x v="15"/>
    <x v="2"/>
    <n v="105155"/>
    <s v="G1"/>
    <s v="pH METAR SG-2"/>
    <s v="06.12"/>
    <s v="KOM"/>
    <n v="1"/>
    <x v="2692"/>
    <n v="4494.38"/>
    <n v="499.37"/>
    <n v="1997.5"/>
    <x v="1"/>
  </r>
  <r>
    <n v="1"/>
    <x v="15"/>
    <x v="2"/>
    <n v="105159"/>
    <s v="G1"/>
    <s v="MIKROS.POLARIZ.LEICA DMEP"/>
    <s v="03.06"/>
    <s v="KOM"/>
    <n v="1"/>
    <x v="2693"/>
    <n v="48800"/>
    <n v="0"/>
    <n v="19520"/>
    <x v="1"/>
  </r>
  <r>
    <n v="1"/>
    <x v="15"/>
    <x v="2"/>
    <n v="105160"/>
    <s v="G1"/>
    <s v="UREĐAJ GPS MAP 60CSx"/>
    <n v="10.08"/>
    <s v="KOM"/>
    <n v="1"/>
    <x v="2694"/>
    <n v="3553.13"/>
    <n v="0"/>
    <n v="1421.2520000000002"/>
    <x v="1"/>
  </r>
  <r>
    <n v="1"/>
    <x v="15"/>
    <x v="2"/>
    <n v="105236"/>
    <s v="G1"/>
    <s v="APAR.ZA IZR.TEKST.PREPAR"/>
    <s v="01.05"/>
    <s v="KOM"/>
    <n v="1"/>
    <x v="2695"/>
    <n v="9760"/>
    <n v="0"/>
    <n v="3904"/>
    <x v="1"/>
  </r>
  <r>
    <n v="1"/>
    <x v="15"/>
    <x v="2"/>
    <n v="105269"/>
    <s v="G1"/>
    <s v="KALCIMETAR"/>
    <s v="09.06"/>
    <s v="KOM"/>
    <n v="1"/>
    <x v="886"/>
    <n v="1342"/>
    <n v="0"/>
    <n v="536.80000000000007"/>
    <x v="1"/>
  </r>
  <r>
    <n v="1"/>
    <x v="15"/>
    <x v="2"/>
    <n v="105272"/>
    <s v="G1"/>
    <s v="CENTRIFUGA ROTINA 380"/>
    <n v="12.15"/>
    <s v="KOM"/>
    <n v="1"/>
    <x v="2696"/>
    <n v="8325"/>
    <n v="33300"/>
    <n v="33300"/>
    <x v="0"/>
  </r>
  <r>
    <n v="1"/>
    <x v="15"/>
    <x v="2"/>
    <n v="105296"/>
    <s v="G1"/>
    <s v="ATOMSKI APSORCIJSKI SPEKT"/>
    <s v="02.07"/>
    <s v="KOM"/>
    <n v="1"/>
    <x v="2697"/>
    <n v="485231.75"/>
    <n v="11083.33"/>
    <n v="198526.03200000001"/>
    <x v="1"/>
  </r>
  <r>
    <n v="1"/>
    <x v="15"/>
    <x v="2"/>
    <n v="105304"/>
    <s v="G1"/>
    <s v="SUST.ZA OPSKRBU LAB.PLINO"/>
    <s v="01.07"/>
    <s v="KOM"/>
    <n v="1"/>
    <x v="2698"/>
    <n v="71898.990000000005"/>
    <n v="0"/>
    <n v="28759.596000000005"/>
    <x v="1"/>
  </r>
  <r>
    <n v="1"/>
    <x v="15"/>
    <x v="2"/>
    <n v="105306"/>
    <s v="G1"/>
    <s v="VAGA AV 8101"/>
    <n v="12.09"/>
    <s v="KOM"/>
    <n v="1"/>
    <x v="2699"/>
    <n v="4833"/>
    <n v="0"/>
    <n v="1933.2"/>
    <x v="1"/>
  </r>
  <r>
    <n v="1"/>
    <x v="15"/>
    <x v="2"/>
    <n v="105356"/>
    <s v="G1"/>
    <s v="INST.ZA PRIPREMU UZORAKA"/>
    <s v="01.05"/>
    <s v="KOM"/>
    <n v="1"/>
    <x v="2700"/>
    <n v="1055.5"/>
    <n v="0"/>
    <n v="422.20000000000005"/>
    <x v="1"/>
  </r>
  <r>
    <n v="1"/>
    <x v="15"/>
    <x v="2"/>
    <n v="105357"/>
    <s v="G1"/>
    <s v="PUMPA VAKUM(dodat.uređINA"/>
    <n v="10.039999999999999"/>
    <s v="KOM"/>
    <n v="1"/>
    <x v="2701"/>
    <n v="5124"/>
    <n v="0"/>
    <n v="2049.6"/>
    <x v="1"/>
  </r>
  <r>
    <n v="1"/>
    <x v="15"/>
    <x v="2"/>
    <n v="105358"/>
    <s v="G1"/>
    <s v="INSTR. LIOFILIZATOR"/>
    <s v="08.06"/>
    <s v="KOM"/>
    <n v="1"/>
    <x v="2702"/>
    <n v="107861.66"/>
    <n v="0"/>
    <n v="43144.664000000004"/>
    <x v="1"/>
  </r>
  <r>
    <n v="1"/>
    <x v="15"/>
    <x v="2"/>
    <n v="105428"/>
    <s v="G1"/>
    <s v="MIKROS.POLARIZ.LEICA DMEP"/>
    <s v="03.06"/>
    <s v="KOM"/>
    <n v="1"/>
    <x v="2693"/>
    <n v="48800"/>
    <n v="0"/>
    <n v="19520"/>
    <x v="1"/>
  </r>
  <r>
    <n v="1"/>
    <x v="15"/>
    <x v="2"/>
    <n v="105431"/>
    <s v="G1"/>
    <s v="MIKROS.POLARIZ.LEICA DMEP"/>
    <s v="03.06"/>
    <s v="KOM"/>
    <n v="1"/>
    <x v="2693"/>
    <n v="48800"/>
    <n v="0"/>
    <n v="19520"/>
    <x v="1"/>
  </r>
  <r>
    <n v="1"/>
    <x v="15"/>
    <x v="2"/>
    <n v="105502"/>
    <s v="G1"/>
    <s v="MIKROS.POLARIZ.LEICA DMEP"/>
    <s v="03.06"/>
    <s v="KOM"/>
    <n v="1"/>
    <x v="2693"/>
    <n v="48800"/>
    <n v="0"/>
    <n v="19520"/>
    <x v="1"/>
  </r>
  <r>
    <n v="1"/>
    <x v="15"/>
    <x v="2"/>
    <n v="105683"/>
    <s v="R1"/>
    <s v="REFER.STANICA GNSS"/>
    <n v="12.09"/>
    <s v="KOM"/>
    <n v="1"/>
    <x v="2703"/>
    <n v="153630.87"/>
    <n v="0"/>
    <n v="61452.347999999998"/>
    <x v="1"/>
  </r>
  <r>
    <n v="1"/>
    <x v="15"/>
    <x v="2"/>
    <n v="105684"/>
    <s v="R1"/>
    <s v="DALJINOMJER LASERSKI HD50"/>
    <s v="03.07"/>
    <s v="KOM"/>
    <n v="1"/>
    <x v="2704"/>
    <n v="1573.8"/>
    <n v="0"/>
    <n v="629.52"/>
    <x v="1"/>
  </r>
  <r>
    <n v="1"/>
    <x v="15"/>
    <x v="2"/>
    <n v="105776"/>
    <s v="R1"/>
    <s v="GEOFONI GEOSPACE (25kom)"/>
    <s v="03.11"/>
    <s v="KOM"/>
    <n v="1"/>
    <x v="2705"/>
    <n v="19461.63"/>
    <n v="0"/>
    <n v="7784.652000000001"/>
    <x v="1"/>
  </r>
  <r>
    <n v="1"/>
    <x v="15"/>
    <x v="2"/>
    <n v="105777"/>
    <s v="R1"/>
    <s v="EL.SELECTOR ES10-64"/>
    <s v="07.12"/>
    <s v="KOM"/>
    <n v="1"/>
    <x v="2706"/>
    <n v="56883.44"/>
    <n v="7512.91"/>
    <n v="25758.54"/>
    <x v="1"/>
  </r>
  <r>
    <n v="1"/>
    <x v="15"/>
    <x v="2"/>
    <n v="105778"/>
    <s v="R1"/>
    <s v="TERAMETAR SAS 1000"/>
    <s v="07.12"/>
    <s v="KOM"/>
    <n v="1"/>
    <x v="2707"/>
    <n v="69682.23"/>
    <n v="9203.2999999999993"/>
    <n v="31554.212"/>
    <x v="1"/>
  </r>
  <r>
    <n v="1"/>
    <x v="15"/>
    <x v="2"/>
    <n v="105780"/>
    <s v="R1"/>
    <s v="GEOFONI (SENSOR NETHERLAD"/>
    <n v="12.09"/>
    <s v="KOM"/>
    <n v="1"/>
    <x v="2708"/>
    <n v="37500.65"/>
    <n v="0"/>
    <n v="15000.260000000002"/>
    <x v="1"/>
  </r>
  <r>
    <n v="1"/>
    <x v="15"/>
    <x v="2"/>
    <n v="105784"/>
    <s v="R1"/>
    <s v="KAROTAŽNA APARATURA RGL"/>
    <s v="02.09"/>
    <s v="KOM"/>
    <n v="1"/>
    <x v="2709"/>
    <n v="193549.6"/>
    <n v="0"/>
    <n v="77419.840000000011"/>
    <x v="1"/>
  </r>
  <r>
    <n v="1"/>
    <x v="15"/>
    <x v="2"/>
    <n v="105787"/>
    <s v="R1"/>
    <s v="STRATAGEM EH4"/>
    <n v="10.06"/>
    <s v="KOM"/>
    <n v="1"/>
    <x v="2710"/>
    <n v="451760.05"/>
    <n v="0"/>
    <n v="180704.02000000002"/>
    <x v="1"/>
  </r>
  <r>
    <n v="1"/>
    <x v="15"/>
    <x v="2"/>
    <n v="105788"/>
    <s v="R1"/>
    <s v="GEORADAR"/>
    <n v="10.07"/>
    <s v="KOM"/>
    <n v="1"/>
    <x v="2711"/>
    <n v="217250.8"/>
    <n v="0"/>
    <n v="86900.32"/>
    <x v="1"/>
  </r>
  <r>
    <n v="1"/>
    <x v="15"/>
    <x v="2"/>
    <n v="105789"/>
    <s v="R1"/>
    <s v="GEOFON BUŠOTINSKI S PRIB."/>
    <s v="07.05"/>
    <s v="KOM"/>
    <n v="1"/>
    <x v="2712"/>
    <n v="61063.5"/>
    <n v="0"/>
    <n v="24425.4"/>
    <x v="1"/>
  </r>
  <r>
    <n v="1"/>
    <x v="15"/>
    <x v="2"/>
    <n v="105807"/>
    <s v="R1"/>
    <s v="GEOFONI MARK L40(12kom=1B"/>
    <s v="02.05"/>
    <s v="KOM"/>
    <n v="1"/>
    <x v="2713"/>
    <n v="32370.45"/>
    <n v="0"/>
    <n v="12948.18"/>
    <x v="1"/>
  </r>
  <r>
    <n v="1"/>
    <x v="15"/>
    <x v="2"/>
    <n v="105808"/>
    <s v="R1"/>
    <s v="SEIZMOGRAF TERRALOC MK"/>
    <s v="01.05"/>
    <s v="KOM"/>
    <n v="1"/>
    <x v="2714"/>
    <n v="319680.44"/>
    <n v="0"/>
    <n v="127872.17600000001"/>
    <x v="1"/>
  </r>
  <r>
    <n v="1"/>
    <x v="15"/>
    <x v="2"/>
    <n v="105809"/>
    <s v="R1"/>
    <s v="INSTR.ZA BEZKONTAKTNO MJ."/>
    <s v="01.03"/>
    <s v="KOM"/>
    <n v="1"/>
    <x v="2715"/>
    <n v="206437.27"/>
    <n v="0"/>
    <n v="82574.907999999996"/>
    <x v="1"/>
  </r>
  <r>
    <n v="1"/>
    <x v="15"/>
    <x v="2"/>
    <n v="105944"/>
    <s v="R1"/>
    <s v="GPSMAP 62Sc"/>
    <s v="05.12"/>
    <s v="KOM"/>
    <n v="1"/>
    <x v="2716"/>
    <n v="2712.42"/>
    <n v="246.58"/>
    <n v="1183.6000000000001"/>
    <x v="1"/>
  </r>
  <r>
    <n v="1"/>
    <x v="15"/>
    <x v="2"/>
    <n v="110006"/>
    <s v="R3"/>
    <s v="Mješalica za cementnu kaš"/>
    <s v="01.16"/>
    <s v="KOM"/>
    <n v="1"/>
    <x v="2717"/>
    <n v="9326.59"/>
    <n v="41545.74"/>
    <n v="41545.74"/>
    <x v="0"/>
  </r>
  <r>
    <n v="1"/>
    <x v="15"/>
    <x v="2"/>
    <n v="110022"/>
    <s v="R2"/>
    <s v="Bušilica - glodalica ZX 7"/>
    <s v="02.16"/>
    <s v="KOM"/>
    <n v="1"/>
    <x v="2718"/>
    <n v="2906.04"/>
    <n v="14530.21"/>
    <n v="14530.21"/>
    <x v="0"/>
  </r>
  <r>
    <n v="1"/>
    <x v="15"/>
    <x v="2"/>
    <n v="110023"/>
    <s v="R2"/>
    <s v="Bukomjer 2250"/>
    <s v="02.16"/>
    <s v="KOM"/>
    <n v="1"/>
    <x v="2719"/>
    <n v="5148.6499999999996"/>
    <n v="25743.23"/>
    <n v="25743.23"/>
    <x v="0"/>
  </r>
  <r>
    <n v="1"/>
    <x v="15"/>
    <x v="2"/>
    <n v="110038"/>
    <s v="G1"/>
    <s v="Genesys 20Vis uređ.sniman"/>
    <s v="04.16"/>
    <s v="KOM"/>
    <n v="1"/>
    <x v="2720"/>
    <n v="2811.25"/>
    <n v="18273.13"/>
    <n v="18273.13"/>
    <x v="0"/>
  </r>
  <r>
    <n v="1"/>
    <x v="15"/>
    <x v="2"/>
    <n v="110079"/>
    <s v="R2"/>
    <s v="Uređ.za kalibriranje Micr"/>
    <s v="05.16"/>
    <s v="KOM"/>
    <n v="1"/>
    <x v="2721"/>
    <n v="1365.12"/>
    <n v="9888.2199999999993"/>
    <n v="9888.2199999999993"/>
    <x v="0"/>
  </r>
  <r>
    <n v="1"/>
    <x v="15"/>
    <x v="2"/>
    <n v="110094"/>
    <s v="R2"/>
    <s v="Multimetar,bluetooth loge"/>
    <s v="06.16"/>
    <s v="KOM"/>
    <n v="1"/>
    <x v="2722"/>
    <n v="107.23"/>
    <n v="965.09"/>
    <n v="965.09"/>
    <x v="0"/>
  </r>
  <r>
    <n v="1"/>
    <x v="15"/>
    <x v="2"/>
    <n v="110095"/>
    <s v="R2"/>
    <s v="Multimetar,bluetooth loge"/>
    <s v="06.16"/>
    <s v="KOM"/>
    <n v="1"/>
    <x v="2723"/>
    <n v="107.23"/>
    <n v="965.08"/>
    <n v="965.08"/>
    <x v="0"/>
  </r>
  <r>
    <n v="1"/>
    <x v="15"/>
    <x v="2"/>
    <n v="110125"/>
    <s v="G9"/>
    <s v="GPSMAP 64-ručni"/>
    <s v="07.16"/>
    <s v="KOM"/>
    <n v="1"/>
    <x v="2724"/>
    <n v="191.6"/>
    <n v="2107.58"/>
    <n v="2107.58"/>
    <x v="0"/>
  </r>
  <r>
    <n v="1"/>
    <x v="15"/>
    <x v="2"/>
    <n v="110182"/>
    <s v="R2"/>
    <s v="Sust.za mjer.INSITU defor"/>
    <n v="11.16"/>
    <s v="KOM"/>
    <n v="1"/>
    <x v="2725"/>
    <n v="227.46"/>
    <n v="13420.42"/>
    <n v="13420.42"/>
    <x v="0"/>
  </r>
  <r>
    <n v="1"/>
    <x v="15"/>
    <x v="2"/>
    <n v="110211"/>
    <s v="G9"/>
    <s v="Meteorološka beži.stanica"/>
    <n v="11.16"/>
    <s v="KOM"/>
    <n v="1"/>
    <x v="2726"/>
    <n v="152.16"/>
    <n v="8977.48"/>
    <n v="8977.48"/>
    <x v="0"/>
  </r>
  <r>
    <n v="1"/>
    <x v="15"/>
    <x v="2"/>
    <n v="110230"/>
    <s v="R2"/>
    <s v="Vaga precizna max.2100g"/>
    <n v="12.16"/>
    <s v="KOM"/>
    <n v="1"/>
    <x v="2727"/>
    <n v="0"/>
    <n v="13673.5"/>
    <n v="13673.5"/>
    <x v="0"/>
  </r>
  <r>
    <n v="1"/>
    <x v="15"/>
    <x v="2"/>
    <n v="110233"/>
    <s v="G9"/>
    <s v="Senz.za mjer.vlage,,temp."/>
    <n v="12.16"/>
    <s v="KOM"/>
    <n v="1"/>
    <x v="2728"/>
    <n v="0"/>
    <n v="4980.32"/>
    <n v="4980.32"/>
    <x v="0"/>
  </r>
  <r>
    <n v="1"/>
    <x v="15"/>
    <x v="2"/>
    <n v="110234"/>
    <s v="G9"/>
    <s v="Senz.za mjer.vlage,,temp."/>
    <n v="12.16"/>
    <s v="KOM"/>
    <n v="1"/>
    <x v="2728"/>
    <n v="0"/>
    <n v="4980.32"/>
    <n v="4980.32"/>
    <x v="0"/>
  </r>
  <r>
    <n v="1"/>
    <x v="15"/>
    <x v="2"/>
    <n v="110235"/>
    <s v="G9"/>
    <s v="Senz.za mjer.vlage,,temp."/>
    <n v="12.16"/>
    <s v="KOM"/>
    <n v="1"/>
    <x v="2728"/>
    <n v="0"/>
    <n v="4980.32"/>
    <n v="4980.32"/>
    <x v="0"/>
  </r>
  <r>
    <n v="1"/>
    <x v="15"/>
    <x v="2"/>
    <n v="110236"/>
    <s v="G9"/>
    <s v="Senz.za mjer.vlage,,temp."/>
    <n v="12.16"/>
    <s v="KOM"/>
    <n v="1"/>
    <x v="2728"/>
    <n v="0"/>
    <n v="4980.32"/>
    <n v="4980.32"/>
    <x v="0"/>
  </r>
  <r>
    <n v="1"/>
    <x v="15"/>
    <x v="2"/>
    <n v="110237"/>
    <s v="R2"/>
    <s v="Vaga 1502-G/01"/>
    <n v="11.16"/>
    <s v="KOM"/>
    <n v="1"/>
    <x v="2729"/>
    <n v="91.25"/>
    <n v="5383.45"/>
    <n v="5383.45"/>
    <x v="0"/>
  </r>
  <r>
    <n v="1"/>
    <x v="15"/>
    <x v="2"/>
    <n v="110240"/>
    <s v="R2"/>
    <s v="Mjer.čelija za mjer.speci"/>
    <n v="12.16"/>
    <s v="KOM"/>
    <n v="1"/>
    <x v="2730"/>
    <n v="0"/>
    <n v="10375"/>
    <n v="10375"/>
    <x v="0"/>
  </r>
  <r>
    <n v="1"/>
    <x v="15"/>
    <x v="2"/>
    <n v="110244"/>
    <s v="R2"/>
    <s v="Loger dvokanalni za podat"/>
    <n v="12.16"/>
    <s v="KOM"/>
    <n v="1"/>
    <x v="2731"/>
    <n v="0"/>
    <n v="1597.68"/>
    <n v="1597.68"/>
    <x v="0"/>
  </r>
  <r>
    <n v="1"/>
    <x v="15"/>
    <x v="2"/>
    <n v="110245"/>
    <s v="R2"/>
    <s v="Loger dvokanalni WiFi"/>
    <n v="12.16"/>
    <s v="KOM"/>
    <n v="1"/>
    <x v="2732"/>
    <n v="0"/>
    <n v="2575.65"/>
    <n v="2575.65"/>
    <x v="0"/>
  </r>
  <r>
    <n v="1"/>
    <x v="16"/>
    <x v="2"/>
    <s v="05/1046"/>
    <s v="R3"/>
    <s v="APARAT VATROGASNI CO2 5"/>
    <s v="03.05"/>
    <s v="KOM"/>
    <n v="1"/>
    <x v="2733"/>
    <n v="1329.8"/>
    <n v="0"/>
    <n v="531.91999999999996"/>
    <x v="1"/>
  </r>
  <r>
    <n v="1"/>
    <x v="16"/>
    <x v="2"/>
    <s v="05/1047"/>
    <s v="05"/>
    <s v="APARAT VATROGASNI CO2 10"/>
    <s v="03.05"/>
    <s v="KOM"/>
    <n v="1"/>
    <x v="2734"/>
    <n v="1720.2"/>
    <n v="0"/>
    <n v="688.08"/>
    <x v="1"/>
  </r>
  <r>
    <n v="1"/>
    <x v="16"/>
    <x v="2"/>
    <s v="05/1048"/>
    <s v="05"/>
    <s v="APARAT VATROGASNI CO2 5"/>
    <s v="03.05"/>
    <s v="KOM"/>
    <n v="1"/>
    <x v="2733"/>
    <n v="1329.8"/>
    <n v="0"/>
    <n v="531.91999999999996"/>
    <x v="1"/>
  </r>
  <r>
    <n v="1"/>
    <x v="16"/>
    <x v="2"/>
    <s v="05/1049"/>
    <s v="R3"/>
    <s v="APARAT VATROGASNI CO2 5"/>
    <s v="03.05"/>
    <s v="KOM"/>
    <n v="1"/>
    <x v="2733"/>
    <n v="1329.8"/>
    <n v="0"/>
    <n v="531.91999999999996"/>
    <x v="1"/>
  </r>
  <r>
    <n v="1"/>
    <x v="16"/>
    <x v="2"/>
    <s v="05/1050"/>
    <s v="R3"/>
    <s v="APARAT VATROGASNI CO2 5"/>
    <s v="03.05"/>
    <s v="KOM"/>
    <n v="1"/>
    <x v="2733"/>
    <n v="1329.8"/>
    <n v="0"/>
    <n v="531.91999999999996"/>
    <x v="1"/>
  </r>
  <r>
    <n v="1"/>
    <x v="16"/>
    <x v="2"/>
    <s v="05/1052"/>
    <s v="R3"/>
    <s v="APARAT VATROGASNI CO2 5"/>
    <s v="03.05"/>
    <s v="KOM"/>
    <n v="1"/>
    <x v="2733"/>
    <n v="1329.8"/>
    <n v="0"/>
    <n v="531.91999999999996"/>
    <x v="1"/>
  </r>
  <r>
    <n v="1"/>
    <x v="16"/>
    <x v="2"/>
    <s v="05/1810"/>
    <s v="05"/>
    <s v="APARAT VATROGASNI S9 HCS"/>
    <s v="02.13"/>
    <s v="KOM"/>
    <n v="1"/>
    <x v="2735"/>
    <n v="475.79"/>
    <n v="144.79"/>
    <n v="248.23200000000003"/>
    <x v="1"/>
  </r>
  <r>
    <n v="1"/>
    <x v="14"/>
    <x v="4"/>
    <n v="105123"/>
    <s v="G1"/>
    <s v="NAPA INOX"/>
    <s v="01.08"/>
    <s v="KOM"/>
    <n v="1"/>
    <x v="2736"/>
    <n v="12139"/>
    <n v="0"/>
    <n v="4855.6000000000004"/>
    <x v="1"/>
  </r>
  <r>
    <n v="1"/>
    <x v="14"/>
    <x v="4"/>
    <s v="05/1775"/>
    <s v="05"/>
    <s v="PISAČ-KODA*GK420t"/>
    <s v="03.11"/>
    <s v="KOM"/>
    <n v="1"/>
    <x v="2737"/>
    <n v="3271.8"/>
    <n v="0"/>
    <n v="1308.7200000000003"/>
    <x v="1"/>
  </r>
  <r>
    <n v="1"/>
    <x v="14"/>
    <x v="4"/>
    <s v="G-9/1273"/>
    <s v="G9"/>
    <s v="KONTROLER NetCT-1E"/>
    <s v="02.12"/>
    <s v="KOM"/>
    <n v="1"/>
    <x v="2738"/>
    <n v="14500"/>
    <n v="500"/>
    <n v="6000"/>
    <x v="1"/>
  </r>
  <r>
    <n v="1"/>
    <x v="14"/>
    <x v="4"/>
    <s v="G-9/1281"/>
    <s v="G9"/>
    <s v="ALARMSKA JEDINICA"/>
    <s v="02.12"/>
    <s v="KOM"/>
    <n v="1"/>
    <x v="2739"/>
    <n v="2413.96"/>
    <n v="83.22"/>
    <n v="998.87199999999996"/>
    <x v="1"/>
  </r>
  <r>
    <n v="1"/>
    <x v="14"/>
    <x v="4"/>
    <n v="103699"/>
    <s v="G9"/>
    <s v="STEREOSKOPSKE NAOČALE"/>
    <s v="02.12"/>
    <s v="KOM"/>
    <n v="1"/>
    <x v="2740"/>
    <n v="9378.5"/>
    <n v="323.39"/>
    <n v="3880.7559999999999"/>
    <x v="1"/>
  </r>
  <r>
    <n v="1"/>
    <x v="14"/>
    <x v="4"/>
    <n v="103732"/>
    <s v="G9"/>
    <s v="KONTROLER NetCT-1E"/>
    <s v="02.12"/>
    <s v="KOM"/>
    <n v="1"/>
    <x v="2738"/>
    <n v="14500"/>
    <n v="500"/>
    <n v="6000"/>
    <x v="1"/>
  </r>
  <r>
    <n v="1"/>
    <x v="14"/>
    <x v="4"/>
    <n v="104197"/>
    <s v="G9"/>
    <s v="STEREOSKOPSKE NAOČALE"/>
    <s v="02.12"/>
    <s v="KOM"/>
    <n v="1"/>
    <x v="2740"/>
    <n v="9378.5"/>
    <n v="323.39"/>
    <n v="3880.7559999999999"/>
    <x v="1"/>
  </r>
  <r>
    <n v="1"/>
    <x v="14"/>
    <x v="4"/>
    <n v="104199"/>
    <s v="G9"/>
    <s v="Ograda 10x15m s vratima"/>
    <s v="03.13"/>
    <s v="KOM"/>
    <n v="1"/>
    <x v="2741"/>
    <n v="15475.54"/>
    <n v="5158.49"/>
    <n v="8253.6119999999992"/>
    <x v="1"/>
  </r>
  <r>
    <n v="1"/>
    <x v="14"/>
    <x v="4"/>
    <n v="104200"/>
    <s v="G9"/>
    <s v="Ograda 2,5x2,5m s vratima"/>
    <n v="12.13"/>
    <s v="KOM"/>
    <n v="1"/>
    <x v="2742"/>
    <n v="4740.7299999999996"/>
    <n v="1311.25"/>
    <n v="2420.7919999999999"/>
    <x v="1"/>
  </r>
  <r>
    <n v="1"/>
    <x v="14"/>
    <x v="4"/>
    <n v="104201"/>
    <s v="G9"/>
    <s v="Ograda 2,5x2,5m s vratima"/>
    <n v="12.13"/>
    <s v="KOM"/>
    <n v="1"/>
    <x v="2743"/>
    <n v="4740.7299999999996"/>
    <n v="1311.27"/>
    <n v="2420.8000000000002"/>
    <x v="1"/>
  </r>
  <r>
    <n v="1"/>
    <x v="14"/>
    <x v="4"/>
    <n v="104202"/>
    <s v="G9"/>
    <s v="Ograda 2,5x2,5m s vratima"/>
    <n v="12.13"/>
    <s v="KOM"/>
    <n v="1"/>
    <x v="2743"/>
    <n v="4740.7299999999996"/>
    <n v="1311.27"/>
    <n v="2420.8000000000002"/>
    <x v="1"/>
  </r>
  <r>
    <n v="1"/>
    <x v="14"/>
    <x v="4"/>
    <n v="104203"/>
    <s v="G9"/>
    <s v="Ograda 2,5x2,5m s vratima"/>
    <n v="12.13"/>
    <s v="KOM"/>
    <n v="1"/>
    <x v="2743"/>
    <n v="4740.7299999999996"/>
    <n v="1311.27"/>
    <n v="2420.8000000000002"/>
    <x v="1"/>
  </r>
  <r>
    <n v="1"/>
    <x v="14"/>
    <x v="4"/>
    <n v="104204"/>
    <s v="G9"/>
    <s v="Orrada 2,5x2,5m s vratima"/>
    <n v="12.13"/>
    <s v="KOM"/>
    <n v="1"/>
    <x v="2743"/>
    <n v="4740.7299999999996"/>
    <n v="1311.27"/>
    <n v="2420.8000000000002"/>
    <x v="1"/>
  </r>
  <r>
    <n v="1"/>
    <x v="14"/>
    <x v="4"/>
    <n v="104207"/>
    <s v="G9"/>
    <s v="KONTEJNER"/>
    <n v="12.13"/>
    <s v="KOM"/>
    <n v="1"/>
    <x v="2744"/>
    <n v="19016.669999999998"/>
    <n v="13583.33"/>
    <n v="13583.33"/>
    <x v="0"/>
  </r>
  <r>
    <n v="1"/>
    <x v="14"/>
    <x v="4"/>
    <n v="104208"/>
    <s v="G9"/>
    <s v="KUTIJA PLASTIČNA ZA LOGER"/>
    <n v="12.13"/>
    <s v="KOM"/>
    <n v="1"/>
    <x v="2745"/>
    <n v="957.16"/>
    <n v="683.69"/>
    <n v="683.69"/>
    <x v="0"/>
  </r>
  <r>
    <n v="1"/>
    <x v="14"/>
    <x v="4"/>
    <n v="104209"/>
    <s v="G9"/>
    <s v="KUTIJA PLASTIČNA ZA LOGER"/>
    <n v="12.13"/>
    <s v="KOM"/>
    <n v="1"/>
    <x v="2746"/>
    <n v="957.16"/>
    <n v="683.67"/>
    <n v="683.67"/>
    <x v="0"/>
  </r>
  <r>
    <n v="1"/>
    <x v="14"/>
    <x v="4"/>
    <n v="104210"/>
    <s v="G9"/>
    <s v="KUTIJA PLASTIČNA ZA LOGER"/>
    <n v="12.13"/>
    <s v="KOM"/>
    <n v="1"/>
    <x v="2747"/>
    <n v="539.17999999999995"/>
    <n v="385.13"/>
    <n v="385.13"/>
    <x v="0"/>
  </r>
  <r>
    <n v="1"/>
    <x v="14"/>
    <x v="4"/>
    <n v="104211"/>
    <s v="G9"/>
    <s v="KUTIJA PLASTIČNA ZA LOGER"/>
    <n v="12.13"/>
    <s v="KOM"/>
    <n v="1"/>
    <x v="2747"/>
    <n v="539.17999999999995"/>
    <n v="385.13"/>
    <n v="385.13"/>
    <x v="0"/>
  </r>
  <r>
    <n v="1"/>
    <x v="14"/>
    <x v="4"/>
    <n v="104212"/>
    <s v="G9"/>
    <s v="KUTIJA PLASTIČNA ZA LOGER"/>
    <n v="12.13"/>
    <s v="KOM"/>
    <n v="1"/>
    <x v="2747"/>
    <n v="539.17999999999995"/>
    <n v="385.13"/>
    <n v="385.13"/>
    <x v="0"/>
  </r>
  <r>
    <n v="1"/>
    <x v="14"/>
    <x v="4"/>
    <n v="104213"/>
    <s v="G9"/>
    <s v="KUTIJA PLASTIČNA ZA LOGER"/>
    <n v="12.13"/>
    <s v="KOM"/>
    <n v="1"/>
    <x v="2747"/>
    <n v="539.17999999999995"/>
    <n v="385.13"/>
    <n v="385.13"/>
    <x v="0"/>
  </r>
  <r>
    <n v="1"/>
    <x v="14"/>
    <x v="4"/>
    <n v="104214"/>
    <s v="G9"/>
    <s v="KUTIJA PLASTIČNA ZA LOGER"/>
    <n v="12.13"/>
    <s v="KOM"/>
    <n v="1"/>
    <x v="2747"/>
    <n v="539.17999999999995"/>
    <n v="385.13"/>
    <n v="385.13"/>
    <x v="0"/>
  </r>
  <r>
    <n v="1"/>
    <x v="14"/>
    <x v="4"/>
    <n v="104215"/>
    <s v="G9"/>
    <s v="CIJEV FLEKSIBILNA ČELIĆNA"/>
    <n v="12.13"/>
    <s v="KOM"/>
    <n v="1"/>
    <x v="2748"/>
    <n v="3343.76"/>
    <n v="2388.41"/>
    <n v="2388.41"/>
    <x v="0"/>
  </r>
  <r>
    <n v="1"/>
    <x v="14"/>
    <x v="4"/>
    <n v="104216"/>
    <s v="G9"/>
    <s v="UR.ZA ZAP.PODATAKA S GPS"/>
    <n v="12.13"/>
    <s v="KOM"/>
    <n v="1"/>
    <x v="2749"/>
    <n v="13089.18"/>
    <n v="9349.41"/>
    <n v="9349.41"/>
    <x v="0"/>
  </r>
  <r>
    <n v="1"/>
    <x v="14"/>
    <x v="4"/>
    <n v="104217"/>
    <s v="G9"/>
    <s v="UR.ZA ZAP.PODATAKA S GPS"/>
    <n v="12.13"/>
    <s v="KOM"/>
    <n v="1"/>
    <x v="2750"/>
    <n v="13089.16"/>
    <n v="9349.41"/>
    <n v="9349.41"/>
    <x v="0"/>
  </r>
  <r>
    <n v="1"/>
    <x v="14"/>
    <x v="4"/>
    <n v="104218"/>
    <s v="G9"/>
    <s v="UR.ZA ZAP.PODATAKA S GPS"/>
    <n v="12.13"/>
    <s v="KOM"/>
    <n v="1"/>
    <x v="2750"/>
    <n v="13089.16"/>
    <n v="9349.41"/>
    <n v="9349.41"/>
    <x v="0"/>
  </r>
  <r>
    <n v="1"/>
    <x v="14"/>
    <x v="4"/>
    <n v="104219"/>
    <s v="G9"/>
    <s v="UR.ZA ZAP.PODATAKA S GPS"/>
    <n v="12.13"/>
    <s v="KOM"/>
    <n v="1"/>
    <x v="2750"/>
    <n v="13089.16"/>
    <n v="9349.41"/>
    <n v="9349.41"/>
    <x v="0"/>
  </r>
  <r>
    <n v="1"/>
    <x v="14"/>
    <x v="4"/>
    <n v="104220"/>
    <s v="G9"/>
    <s v="UR.ZA ZAP.PODATAKA S GPS"/>
    <n v="12.13"/>
    <s v="KOM"/>
    <n v="1"/>
    <x v="2750"/>
    <n v="13089.16"/>
    <n v="9349.41"/>
    <n v="9349.41"/>
    <x v="0"/>
  </r>
  <r>
    <n v="1"/>
    <x v="14"/>
    <x v="4"/>
    <n v="104221"/>
    <s v="G9"/>
    <s v="UR.ZA ZAP.PODATAKA S GPS"/>
    <n v="12.13"/>
    <s v="KOM"/>
    <n v="1"/>
    <x v="2750"/>
    <n v="13089.16"/>
    <n v="9349.41"/>
    <n v="9349.41"/>
    <x v="0"/>
  </r>
  <r>
    <n v="1"/>
    <x v="14"/>
    <x v="4"/>
    <n v="104222"/>
    <s v="G9"/>
    <s v="UR.ZA ZAP.PODATAKA S GPS"/>
    <n v="12.13"/>
    <s v="KOM"/>
    <n v="1"/>
    <x v="2750"/>
    <n v="13089.16"/>
    <n v="9349.41"/>
    <n v="9349.41"/>
    <x v="0"/>
  </r>
  <r>
    <n v="1"/>
    <x v="14"/>
    <x v="4"/>
    <n v="104223"/>
    <s v="G9"/>
    <s v="UR.ZA ZAP.PODATAKA S GPS"/>
    <n v="12.13"/>
    <s v="KOM"/>
    <n v="1"/>
    <x v="2750"/>
    <n v="13089.16"/>
    <n v="9349.41"/>
    <n v="9349.41"/>
    <x v="0"/>
  </r>
  <r>
    <n v="1"/>
    <x v="14"/>
    <x v="4"/>
    <n v="104224"/>
    <s v="G9"/>
    <s v="UR.ZA ZAP.PODATAKA S GPS"/>
    <n v="12.13"/>
    <s v="KOM"/>
    <n v="1"/>
    <x v="2750"/>
    <n v="13089.16"/>
    <n v="9349.41"/>
    <n v="9349.41"/>
    <x v="0"/>
  </r>
  <r>
    <n v="1"/>
    <x v="14"/>
    <x v="4"/>
    <n v="104225"/>
    <s v="G9"/>
    <s v="UR.ZA ZAP.PODATAKA S GPS"/>
    <n v="12.13"/>
    <s v="KOM"/>
    <n v="1"/>
    <x v="2750"/>
    <n v="13089.16"/>
    <n v="9349.41"/>
    <n v="9349.41"/>
    <x v="0"/>
  </r>
  <r>
    <n v="1"/>
    <x v="14"/>
    <x v="4"/>
    <n v="104226"/>
    <s v="G9"/>
    <s v="AKCELEROMETAR S KABLOM"/>
    <n v="12.13"/>
    <s v="KOM"/>
    <n v="1"/>
    <x v="2751"/>
    <n v="10449.25"/>
    <n v="7463.76"/>
    <n v="7463.76"/>
    <x v="0"/>
  </r>
  <r>
    <n v="1"/>
    <x v="14"/>
    <x v="4"/>
    <n v="104227"/>
    <s v="G9"/>
    <s v="AKCELEROMETAR S KABLOM"/>
    <n v="12.13"/>
    <s v="KOM"/>
    <n v="1"/>
    <x v="2752"/>
    <n v="10449.280000000001"/>
    <n v="7463.75"/>
    <n v="7463.75"/>
    <x v="0"/>
  </r>
  <r>
    <n v="1"/>
    <x v="14"/>
    <x v="4"/>
    <n v="104228"/>
    <s v="G9"/>
    <s v="AKCELEROMETAR S KABLOM"/>
    <n v="12.13"/>
    <s v="KOM"/>
    <n v="1"/>
    <x v="2752"/>
    <n v="10449.280000000001"/>
    <n v="7463.75"/>
    <n v="7463.75"/>
    <x v="0"/>
  </r>
  <r>
    <n v="1"/>
    <x v="14"/>
    <x v="4"/>
    <n v="104229"/>
    <s v="G9"/>
    <s v="AKCELEROMETAR S KABLOM"/>
    <n v="12.13"/>
    <s v="KOM"/>
    <n v="1"/>
    <x v="2752"/>
    <n v="10449.280000000001"/>
    <n v="7463.75"/>
    <n v="7463.75"/>
    <x v="0"/>
  </r>
  <r>
    <n v="1"/>
    <x v="14"/>
    <x v="4"/>
    <n v="104230"/>
    <s v="G9"/>
    <s v="AKCELEROMETAR S KABLOM"/>
    <n v="12.13"/>
    <s v="KOM"/>
    <n v="1"/>
    <x v="2753"/>
    <n v="37617.360000000001"/>
    <n v="26869.53"/>
    <n v="26869.53"/>
    <x v="0"/>
  </r>
  <r>
    <n v="1"/>
    <x v="14"/>
    <x v="4"/>
    <n v="104231"/>
    <s v="G9"/>
    <s v="AKCELEROMETAR S KABLOM"/>
    <n v="12.13"/>
    <s v="KOM"/>
    <n v="1"/>
    <x v="2753"/>
    <n v="37617.360000000001"/>
    <n v="26869.53"/>
    <n v="26869.53"/>
    <x v="0"/>
  </r>
  <r>
    <n v="1"/>
    <x v="14"/>
    <x v="4"/>
    <n v="104232"/>
    <s v="G9"/>
    <s v="AKCELEROMETAR S KABLOM"/>
    <n v="12.13"/>
    <s v="KOM"/>
    <n v="1"/>
    <x v="2753"/>
    <n v="37617.360000000001"/>
    <n v="26869.53"/>
    <n v="26869.53"/>
    <x v="0"/>
  </r>
  <r>
    <n v="1"/>
    <x v="14"/>
    <x v="4"/>
    <n v="104610"/>
    <s v="G9"/>
    <s v="BUŠOTINA B-7 dub.2,5m"/>
    <n v="12.12"/>
    <s v="KOM"/>
    <n v="1"/>
    <x v="2754"/>
    <n v="1320.83"/>
    <n v="446.67"/>
    <n v="707"/>
    <x v="1"/>
  </r>
  <r>
    <n v="1"/>
    <x v="14"/>
    <x v="4"/>
    <n v="104611"/>
    <s v="G9"/>
    <s v="ORMAR 600x1500x300"/>
    <s v="01.13"/>
    <s v="KOM"/>
    <n v="1"/>
    <x v="2755"/>
    <n v="1367.42"/>
    <n v="406.95"/>
    <n v="709.74800000000005"/>
    <x v="1"/>
  </r>
  <r>
    <n v="1"/>
    <x v="14"/>
    <x v="4"/>
    <n v="104612"/>
    <s v="G9"/>
    <s v="STUP S POSTOLJEM POCINČAN"/>
    <n v="12.13"/>
    <s v="KOM"/>
    <n v="1"/>
    <x v="2756"/>
    <n v="3403.75"/>
    <n v="2431.25"/>
    <n v="2431.25"/>
    <x v="0"/>
  </r>
  <r>
    <n v="1"/>
    <x v="14"/>
    <x v="4"/>
    <n v="104613"/>
    <s v="G9"/>
    <s v="STUP S POSTOLJEM POCINČAN"/>
    <n v="12.13"/>
    <s v="KOM"/>
    <n v="1"/>
    <x v="2756"/>
    <n v="3403.75"/>
    <n v="2431.25"/>
    <n v="2431.25"/>
    <x v="0"/>
  </r>
  <r>
    <n v="1"/>
    <x v="14"/>
    <x v="4"/>
    <n v="104614"/>
    <s v="G9"/>
    <s v="STUP POCINČANI"/>
    <n v="12.13"/>
    <s v="KOM"/>
    <n v="1"/>
    <x v="2757"/>
    <n v="1527.5"/>
    <n v="422.5"/>
    <n v="780"/>
    <x v="1"/>
  </r>
  <r>
    <n v="1"/>
    <x v="14"/>
    <x v="4"/>
    <n v="104615"/>
    <s v="G9"/>
    <s v="EKSTENZIOMETAR NetLG- 501E"/>
    <s v="02.12"/>
    <s v="KOM"/>
    <n v="1"/>
    <x v="2758"/>
    <n v="14988.55"/>
    <n v="516.84"/>
    <n v="6202.1559999999999"/>
    <x v="1"/>
  </r>
  <r>
    <n v="1"/>
    <x v="14"/>
    <x v="4"/>
    <n v="104616"/>
    <s v="G9"/>
    <s v="UR.ZA MJER. RAZINE VODE"/>
    <s v="02.12"/>
    <s v="KOM"/>
    <n v="1"/>
    <x v="2759"/>
    <n v="3541.09"/>
    <n v="122.11"/>
    <n v="1465.28"/>
    <x v="1"/>
  </r>
  <r>
    <n v="1"/>
    <x v="14"/>
    <x v="4"/>
    <n v="104617"/>
    <s v="G9"/>
    <s v="BUŠOTINA B-5 dub.2,5m"/>
    <n v="12.12"/>
    <s v="KOM"/>
    <n v="1"/>
    <x v="2754"/>
    <n v="1320.83"/>
    <n v="446.67"/>
    <n v="707"/>
    <x v="1"/>
  </r>
  <r>
    <n v="1"/>
    <x v="14"/>
    <x v="4"/>
    <n v="104618"/>
    <s v="G9"/>
    <s v="ORMAR 600x1500x300"/>
    <s v="01.13"/>
    <s v="KOM"/>
    <n v="1"/>
    <x v="2760"/>
    <n v="1367.45"/>
    <n v="406.93"/>
    <n v="709.75200000000007"/>
    <x v="1"/>
  </r>
  <r>
    <n v="1"/>
    <x v="14"/>
    <x v="4"/>
    <n v="104619"/>
    <s v="G9"/>
    <s v="UR.ZA MJER.RAZINE PODZEMN"/>
    <s v="02.12"/>
    <s v="KOM"/>
    <n v="1"/>
    <x v="2761"/>
    <n v="11154.27"/>
    <n v="384.63"/>
    <n v="4615.5600000000004"/>
    <x v="1"/>
  </r>
  <r>
    <n v="1"/>
    <x v="14"/>
    <x v="4"/>
    <n v="104620"/>
    <s v="G9"/>
    <s v="UR.ZA ZAPISIVANJE PODATAK"/>
    <s v="02.12"/>
    <s v="KOM"/>
    <n v="1"/>
    <x v="2762"/>
    <n v="9411.42"/>
    <n v="324.52"/>
    <n v="3894.3760000000002"/>
    <x v="1"/>
  </r>
  <r>
    <n v="1"/>
    <x v="14"/>
    <x v="4"/>
    <n v="104621"/>
    <s v="G9"/>
    <s v="UR.ZA MJER.RAZINE PODZEMN"/>
    <s v="02.12"/>
    <s v="KOM"/>
    <n v="1"/>
    <x v="2761"/>
    <n v="11154.27"/>
    <n v="384.63"/>
    <n v="4615.5600000000004"/>
    <x v="1"/>
  </r>
  <r>
    <n v="1"/>
    <x v="14"/>
    <x v="4"/>
    <n v="104622"/>
    <s v="G9"/>
    <s v="UR.ZA ZAPISIVANJE PODATAK"/>
    <s v="02.12"/>
    <s v="KOM"/>
    <n v="1"/>
    <x v="2762"/>
    <n v="9411.42"/>
    <n v="324.52"/>
    <n v="3894.3760000000002"/>
    <x v="1"/>
  </r>
  <r>
    <n v="1"/>
    <x v="14"/>
    <x v="4"/>
    <n v="104623"/>
    <s v="G9"/>
    <s v="UR.ZA MJER. RAZINE VODE"/>
    <s v="02.12"/>
    <s v="KOM"/>
    <n v="1"/>
    <x v="2759"/>
    <n v="3541.09"/>
    <n v="122.11"/>
    <n v="1465.28"/>
    <x v="1"/>
  </r>
  <r>
    <n v="1"/>
    <x v="14"/>
    <x v="4"/>
    <n v="104674"/>
    <s v="G9"/>
    <s v="EKSTENZIOMETAR NerLG- 501E"/>
    <s v="02.12"/>
    <s v="KOM"/>
    <n v="1"/>
    <x v="2763"/>
    <n v="18507.419999999998"/>
    <n v="693.41"/>
    <n v="7680.3320000000012"/>
    <x v="1"/>
  </r>
  <r>
    <n v="1"/>
    <x v="14"/>
    <x v="4"/>
    <n v="104676"/>
    <s v="G9"/>
    <s v="UREĐ.ZA SATELITSKO POZICI"/>
    <n v="11.12"/>
    <s v="KOM"/>
    <n v="1"/>
    <x v="2764"/>
    <n v="64498.41"/>
    <n v="14479.23"/>
    <n v="31591.056"/>
    <x v="1"/>
  </r>
  <r>
    <n v="1"/>
    <x v="14"/>
    <x v="4"/>
    <n v="104677"/>
    <s v="G9"/>
    <s v="HIGROSTAT IGR35F"/>
    <n v="10.119999999999999"/>
    <s v="KOM"/>
    <n v="1"/>
    <x v="2765"/>
    <n v="363.88"/>
    <n v="72.790000000000006"/>
    <n v="174.66800000000001"/>
    <x v="1"/>
  </r>
  <r>
    <n v="1"/>
    <x v="14"/>
    <x v="4"/>
    <n v="104678"/>
    <s v="G9"/>
    <s v="TERMOST.ZA KONTR.GRIJANJA"/>
    <n v="10.119999999999999"/>
    <s v="KOM"/>
    <n v="1"/>
    <x v="2766"/>
    <n v="103.75"/>
    <n v="20.73"/>
    <n v="49.792000000000002"/>
    <x v="1"/>
  </r>
  <r>
    <n v="1"/>
    <x v="14"/>
    <x v="4"/>
    <n v="104679"/>
    <s v="G9"/>
    <s v="STUP S POSTOLJEM POCINČAN"/>
    <n v="12.13"/>
    <s v="KOM"/>
    <n v="1"/>
    <x v="2767"/>
    <n v="1378.07"/>
    <n v="984.33"/>
    <n v="984.33"/>
    <x v="0"/>
  </r>
  <r>
    <n v="1"/>
    <x v="14"/>
    <x v="4"/>
    <n v="104680"/>
    <s v="G9"/>
    <s v="EKSTENZIOMETAR NerLG- 501E"/>
    <s v="02.12"/>
    <s v="KOM"/>
    <n v="1"/>
    <x v="2763"/>
    <n v="18507.419999999998"/>
    <n v="693.41"/>
    <n v="7680.3320000000012"/>
    <x v="1"/>
  </r>
  <r>
    <n v="1"/>
    <x v="14"/>
    <x v="4"/>
    <n v="104681"/>
    <s v="G9"/>
    <s v="EKSTENZIOMETAR NerLG- 501E"/>
    <s v="02.12"/>
    <s v="KOM"/>
    <n v="1"/>
    <x v="2768"/>
    <n v="18507.419999999998"/>
    <n v="693.42"/>
    <n v="7680.3360000000002"/>
    <x v="1"/>
  </r>
  <r>
    <n v="1"/>
    <x v="14"/>
    <x v="4"/>
    <n v="104682"/>
    <s v="G9"/>
    <s v="STUP S POSTOLJEM POCINČAN"/>
    <n v="12.13"/>
    <s v="KOM"/>
    <n v="1"/>
    <x v="2767"/>
    <n v="1378.07"/>
    <n v="984.33"/>
    <n v="984.33"/>
    <x v="0"/>
  </r>
  <r>
    <n v="1"/>
    <x v="14"/>
    <x v="4"/>
    <n v="104683"/>
    <s v="G9"/>
    <s v="EKSTENZIOMETAR NetLG- 510E"/>
    <n v="11.12"/>
    <s v="KOM"/>
    <n v="1"/>
    <x v="2769"/>
    <n v="15584.98"/>
    <n v="3498.66"/>
    <n v="7633.4560000000001"/>
    <x v="1"/>
  </r>
  <r>
    <n v="1"/>
    <x v="14"/>
    <x v="4"/>
    <n v="104684"/>
    <s v="G9"/>
    <s v="EKSTENZOMETAR+KUTIJA"/>
    <n v="12.13"/>
    <s v="KOM"/>
    <n v="1"/>
    <x v="2770"/>
    <n v="8741.31"/>
    <n v="6243.8"/>
    <n v="6243.8"/>
    <x v="0"/>
  </r>
  <r>
    <n v="1"/>
    <x v="14"/>
    <x v="4"/>
    <n v="104685"/>
    <s v="G9"/>
    <s v="STUP S POSTOLJEM POCINČAN"/>
    <n v="12.13"/>
    <s v="KOM"/>
    <n v="1"/>
    <x v="2767"/>
    <n v="1378.07"/>
    <n v="984.33"/>
    <n v="984.33"/>
    <x v="0"/>
  </r>
  <r>
    <n v="1"/>
    <x v="14"/>
    <x v="4"/>
    <n v="104686"/>
    <s v="G9"/>
    <s v="EKSTENZOMETAR+KUTIJA"/>
    <n v="12.13"/>
    <s v="KOM"/>
    <n v="1"/>
    <x v="2770"/>
    <n v="8741.31"/>
    <n v="6243.8"/>
    <n v="6243.8"/>
    <x v="0"/>
  </r>
  <r>
    <n v="1"/>
    <x v="14"/>
    <x v="4"/>
    <n v="104687"/>
    <s v="G9"/>
    <s v="EKSTENZOMETAR+KUTIJA"/>
    <n v="12.13"/>
    <s v="KOM"/>
    <n v="1"/>
    <x v="2770"/>
    <n v="8741.31"/>
    <n v="6243.8"/>
    <n v="6243.8"/>
    <x v="0"/>
  </r>
  <r>
    <n v="1"/>
    <x v="14"/>
    <x v="4"/>
    <n v="104688"/>
    <s v="G9"/>
    <s v="STUP S POSTOLJEM POCINČAN"/>
    <n v="12.13"/>
    <s v="KOM"/>
    <n v="1"/>
    <x v="2767"/>
    <n v="1378.07"/>
    <n v="984.33"/>
    <n v="984.33"/>
    <x v="0"/>
  </r>
  <r>
    <n v="1"/>
    <x v="14"/>
    <x v="4"/>
    <n v="104689"/>
    <s v="G9"/>
    <s v="STUP S POSTOLJEM POCINČAN"/>
    <n v="12.13"/>
    <s v="KOM"/>
    <n v="1"/>
    <x v="2767"/>
    <n v="1378.07"/>
    <n v="984.33"/>
    <n v="984.33"/>
    <x v="0"/>
  </r>
  <r>
    <n v="1"/>
    <x v="14"/>
    <x v="4"/>
    <n v="104690"/>
    <s v="G9"/>
    <s v="STUP S POSTOLJEM POCINČAN"/>
    <n v="12.13"/>
    <s v="KOM"/>
    <n v="1"/>
    <x v="2767"/>
    <n v="1378.07"/>
    <n v="984.33"/>
    <n v="984.33"/>
    <x v="0"/>
  </r>
  <r>
    <n v="1"/>
    <x v="14"/>
    <x v="4"/>
    <n v="104818"/>
    <s v="G9"/>
    <s v="UREĐ.ZA SATELITSKO POZICI"/>
    <n v="11.12"/>
    <s v="KOM"/>
    <n v="1"/>
    <x v="2771"/>
    <n v="64498.45"/>
    <n v="14479.24"/>
    <n v="31591.076000000001"/>
    <x v="1"/>
  </r>
  <r>
    <n v="1"/>
    <x v="14"/>
    <x v="4"/>
    <n v="104819"/>
    <s v="G9"/>
    <s v="HIGROSTAT IGR35F"/>
    <n v="10.119999999999999"/>
    <s v="KOM"/>
    <n v="1"/>
    <x v="2772"/>
    <n v="363.88"/>
    <n v="72.78"/>
    <n v="174.66400000000002"/>
    <x v="1"/>
  </r>
  <r>
    <n v="1"/>
    <x v="14"/>
    <x v="4"/>
    <n v="104820"/>
    <s v="G9"/>
    <s v="TERMOST.ZA KONTR.GRIJANJA"/>
    <n v="10.119999999999999"/>
    <s v="KOM"/>
    <n v="1"/>
    <x v="2773"/>
    <n v="103.75"/>
    <n v="20.74"/>
    <n v="49.795999999999999"/>
    <x v="1"/>
  </r>
  <r>
    <n v="1"/>
    <x v="14"/>
    <x v="4"/>
    <n v="104821"/>
    <s v="G9"/>
    <s v="STUP POCINČANI SA SAMOZAK"/>
    <n v="11.12"/>
    <s v="KOM"/>
    <n v="1"/>
    <x v="2774"/>
    <n v="1607.16"/>
    <n v="360.81"/>
    <n v="787.1880000000001"/>
    <x v="1"/>
  </r>
  <r>
    <n v="1"/>
    <x v="14"/>
    <x v="4"/>
    <n v="104822"/>
    <s v="G9"/>
    <s v="UREĐ.ZA SATELITSKO POZICI"/>
    <n v="11.12"/>
    <s v="KOM"/>
    <n v="1"/>
    <x v="2771"/>
    <n v="64529.61"/>
    <n v="14448.08"/>
    <n v="31591.076000000001"/>
    <x v="1"/>
  </r>
  <r>
    <n v="1"/>
    <x v="14"/>
    <x v="4"/>
    <n v="104823"/>
    <s v="G9"/>
    <s v="HIGROSTAT IGR35F"/>
    <n v="10.119999999999999"/>
    <s v="KOM"/>
    <n v="1"/>
    <x v="2772"/>
    <n v="363.88"/>
    <n v="72.78"/>
    <n v="174.66400000000002"/>
    <x v="1"/>
  </r>
  <r>
    <n v="1"/>
    <x v="14"/>
    <x v="4"/>
    <n v="104824"/>
    <s v="G9"/>
    <s v="TERMOST.ZA KONTR.GRIJANJA"/>
    <n v="10.119999999999999"/>
    <s v="KOM"/>
    <n v="1"/>
    <x v="2773"/>
    <n v="103.75"/>
    <n v="20.74"/>
    <n v="49.795999999999999"/>
    <x v="1"/>
  </r>
  <r>
    <n v="1"/>
    <x v="14"/>
    <x v="4"/>
    <n v="104825"/>
    <s v="G9"/>
    <s v="STUP POCINČANI SA SAMOZAK"/>
    <n v="11.12"/>
    <s v="KOM"/>
    <n v="1"/>
    <x v="2774"/>
    <n v="1607.16"/>
    <n v="360.81"/>
    <n v="787.1880000000001"/>
    <x v="1"/>
  </r>
  <r>
    <n v="1"/>
    <x v="14"/>
    <x v="4"/>
    <n v="104826"/>
    <s v="G9"/>
    <s v="UREĐ.ZA SATELITSKO POZICI"/>
    <n v="11.12"/>
    <s v="KOM"/>
    <n v="1"/>
    <x v="2771"/>
    <n v="64498.45"/>
    <n v="14479.24"/>
    <n v="31591.076000000001"/>
    <x v="1"/>
  </r>
  <r>
    <n v="1"/>
    <x v="14"/>
    <x v="4"/>
    <n v="104827"/>
    <s v="G9"/>
    <s v="HIGROSTAT IGR35F"/>
    <n v="10.119999999999999"/>
    <s v="KOM"/>
    <n v="1"/>
    <x v="2772"/>
    <n v="363.88"/>
    <n v="72.78"/>
    <n v="174.66400000000002"/>
    <x v="1"/>
  </r>
  <r>
    <n v="1"/>
    <x v="14"/>
    <x v="4"/>
    <n v="104828"/>
    <s v="G9"/>
    <s v="TERMOST.ZA KONTR.GRIJANJA"/>
    <n v="10.119999999999999"/>
    <s v="KOM"/>
    <n v="1"/>
    <x v="2773"/>
    <n v="103.75"/>
    <n v="20.74"/>
    <n v="49.795999999999999"/>
    <x v="1"/>
  </r>
  <r>
    <n v="1"/>
    <x v="14"/>
    <x v="4"/>
    <n v="104829"/>
    <s v="G9"/>
    <s v="STUP POCINČANI SA SAMOZAK"/>
    <n v="11.12"/>
    <s v="KOM"/>
    <n v="1"/>
    <x v="2774"/>
    <n v="1607.16"/>
    <n v="360.81"/>
    <n v="787.1880000000001"/>
    <x v="1"/>
  </r>
  <r>
    <n v="1"/>
    <x v="14"/>
    <x v="4"/>
    <n v="104830"/>
    <s v="G9"/>
    <s v="UREĐ.ZA SATELITSKO POZICI"/>
    <n v="11.12"/>
    <s v="KOM"/>
    <n v="1"/>
    <x v="2771"/>
    <n v="64498.45"/>
    <n v="14479.24"/>
    <n v="31591.076000000001"/>
    <x v="1"/>
  </r>
  <r>
    <n v="1"/>
    <x v="14"/>
    <x v="4"/>
    <n v="104831"/>
    <s v="G9"/>
    <s v="HIGROSTAT IGR35F"/>
    <n v="10.119999999999999"/>
    <s v="KOM"/>
    <n v="1"/>
    <x v="2772"/>
    <n v="363.88"/>
    <n v="72.78"/>
    <n v="174.66400000000002"/>
    <x v="1"/>
  </r>
  <r>
    <n v="1"/>
    <x v="14"/>
    <x v="4"/>
    <n v="104832"/>
    <s v="G9"/>
    <s v="TERMOST.ZA KONTR.GRIJANJA"/>
    <n v="10.119999999999999"/>
    <s v="KOM"/>
    <n v="1"/>
    <x v="2773"/>
    <n v="103.75"/>
    <n v="20.74"/>
    <n v="49.795999999999999"/>
    <x v="1"/>
  </r>
  <r>
    <n v="1"/>
    <x v="14"/>
    <x v="4"/>
    <n v="104833"/>
    <s v="G9"/>
    <s v="EKSTENZIOMETAR NerLG- 501E"/>
    <s v="02.12"/>
    <s v="KOM"/>
    <n v="1"/>
    <x v="2763"/>
    <n v="18507.419999999998"/>
    <n v="693.41"/>
    <n v="7680.3320000000012"/>
    <x v="1"/>
  </r>
  <r>
    <n v="1"/>
    <x v="14"/>
    <x v="4"/>
    <n v="104834"/>
    <s v="G9"/>
    <s v="BUŠOTINA B-6 dub.2,5m"/>
    <n v="12.12"/>
    <s v="KOM"/>
    <n v="1"/>
    <x v="2754"/>
    <n v="1320.83"/>
    <n v="446.67"/>
    <n v="707"/>
    <x v="1"/>
  </r>
  <r>
    <n v="1"/>
    <x v="14"/>
    <x v="4"/>
    <n v="104835"/>
    <s v="G9"/>
    <s v="STUP POCINČANI SA SAMOZAK"/>
    <n v="11.12"/>
    <s v="KOM"/>
    <n v="1"/>
    <x v="2774"/>
    <n v="1607.16"/>
    <n v="360.81"/>
    <n v="787.1880000000001"/>
    <x v="1"/>
  </r>
  <r>
    <n v="1"/>
    <x v="14"/>
    <x v="4"/>
    <n v="104836"/>
    <s v="G9"/>
    <s v="STUP POCINČANI SA SAMOZAK"/>
    <n v="11.12"/>
    <s v="KOM"/>
    <n v="1"/>
    <x v="2774"/>
    <n v="1607.16"/>
    <n v="360.81"/>
    <n v="787.1880000000001"/>
    <x v="1"/>
  </r>
  <r>
    <n v="1"/>
    <x v="14"/>
    <x v="4"/>
    <n v="104837"/>
    <s v="G9"/>
    <s v="UREĐ.ZA SATELITSKO POZICI"/>
    <n v="11.12"/>
    <s v="KOM"/>
    <n v="1"/>
    <x v="2771"/>
    <n v="64535.59"/>
    <n v="14442.1"/>
    <n v="31591.076000000001"/>
    <x v="1"/>
  </r>
  <r>
    <n v="1"/>
    <x v="14"/>
    <x v="4"/>
    <n v="104838"/>
    <s v="G9"/>
    <s v="HIGROSTAT IGR35F"/>
    <n v="10.119999999999999"/>
    <s v="KOM"/>
    <n v="1"/>
    <x v="2772"/>
    <n v="363.88"/>
    <n v="72.78"/>
    <n v="174.66400000000002"/>
    <x v="1"/>
  </r>
  <r>
    <n v="1"/>
    <x v="14"/>
    <x v="4"/>
    <n v="104839"/>
    <s v="G9"/>
    <s v="TERMOST.ZA KONTR.GRIJANJA"/>
    <n v="10.119999999999999"/>
    <s v="KOM"/>
    <n v="1"/>
    <x v="2773"/>
    <n v="103.75"/>
    <n v="20.74"/>
    <n v="49.795999999999999"/>
    <x v="1"/>
  </r>
  <r>
    <n v="1"/>
    <x v="14"/>
    <x v="4"/>
    <n v="104840"/>
    <s v="G9"/>
    <s v="STUP POCINČANI SA SAMOZAK"/>
    <n v="11.12"/>
    <s v="KOM"/>
    <n v="1"/>
    <x v="2774"/>
    <n v="1607.16"/>
    <n v="360.81"/>
    <n v="787.1880000000001"/>
    <x v="1"/>
  </r>
  <r>
    <n v="1"/>
    <x v="14"/>
    <x v="4"/>
    <n v="104841"/>
    <s v="G9"/>
    <s v="UREĐ.ZA SATELITSKO POZICI"/>
    <n v="11.12"/>
    <s v="KOM"/>
    <n v="1"/>
    <x v="2775"/>
    <n v="64498.45"/>
    <n v="14479.23"/>
    <n v="31591.072"/>
    <x v="1"/>
  </r>
  <r>
    <n v="1"/>
    <x v="14"/>
    <x v="4"/>
    <n v="104842"/>
    <s v="G9"/>
    <s v="HIGROSTAT IGR35F"/>
    <n v="10.119999999999999"/>
    <s v="KOM"/>
    <n v="1"/>
    <x v="2772"/>
    <n v="363.88"/>
    <n v="72.78"/>
    <n v="174.66400000000002"/>
    <x v="1"/>
  </r>
  <r>
    <n v="1"/>
    <x v="14"/>
    <x v="4"/>
    <n v="104843"/>
    <s v="G9"/>
    <s v="TERMOST.ZA KONTR.GRIJANJA"/>
    <n v="10.119999999999999"/>
    <s v="KOM"/>
    <n v="1"/>
    <x v="2773"/>
    <n v="103.75"/>
    <n v="20.74"/>
    <n v="49.795999999999999"/>
    <x v="1"/>
  </r>
  <r>
    <n v="1"/>
    <x v="14"/>
    <x v="4"/>
    <n v="104844"/>
    <s v="G9"/>
    <s v="STUP POCINČANI SA SAMOZAK"/>
    <n v="11.12"/>
    <s v="KOM"/>
    <n v="1"/>
    <x v="2776"/>
    <n v="1607.2"/>
    <n v="360.78"/>
    <n v="787.19200000000001"/>
    <x v="1"/>
  </r>
  <r>
    <n v="1"/>
    <x v="14"/>
    <x v="4"/>
    <n v="104845"/>
    <s v="G9"/>
    <s v="UREĐ.ZA SATELITSKO POZICI"/>
    <n v="11.12"/>
    <s v="KOM"/>
    <n v="1"/>
    <x v="2777"/>
    <n v="64498.41"/>
    <n v="14479.26"/>
    <n v="31591.067999999999"/>
    <x v="1"/>
  </r>
  <r>
    <n v="1"/>
    <x v="14"/>
    <x v="4"/>
    <n v="104846"/>
    <s v="G9"/>
    <s v="HIGROSTAT IGR35F"/>
    <n v="10.119999999999999"/>
    <s v="KOM"/>
    <n v="1"/>
    <x v="2772"/>
    <n v="363.88"/>
    <n v="72.78"/>
    <n v="174.66400000000002"/>
    <x v="1"/>
  </r>
  <r>
    <n v="1"/>
    <x v="14"/>
    <x v="4"/>
    <n v="104847"/>
    <s v="G9"/>
    <s v="TERMOST.ZA KONTR.GRIJANJA"/>
    <n v="10.119999999999999"/>
    <s v="KOM"/>
    <n v="1"/>
    <x v="2773"/>
    <n v="103.75"/>
    <n v="20.74"/>
    <n v="49.795999999999999"/>
    <x v="1"/>
  </r>
  <r>
    <n v="1"/>
    <x v="14"/>
    <x v="4"/>
    <n v="104848"/>
    <s v="G9"/>
    <s v="STUP S POSTOLJEM"/>
    <n v="12.13"/>
    <s v="KOM"/>
    <n v="1"/>
    <x v="2778"/>
    <n v="1432.44"/>
    <n v="1023.17"/>
    <n v="1023.17"/>
    <x v="0"/>
  </r>
  <r>
    <n v="1"/>
    <x v="14"/>
    <x v="4"/>
    <n v="104849"/>
    <s v="G9"/>
    <s v="UREĐ.ZA SATELITSKO POZICI"/>
    <n v="11.12"/>
    <s v="KOM"/>
    <n v="1"/>
    <x v="2777"/>
    <n v="64509.63"/>
    <n v="14468.04"/>
    <n v="31591.067999999999"/>
    <x v="1"/>
  </r>
  <r>
    <n v="1"/>
    <x v="14"/>
    <x v="4"/>
    <n v="104850"/>
    <s v="G9"/>
    <s v="BUŠOTINA B-2 dub.94,7m"/>
    <n v="12.12"/>
    <s v="KOM"/>
    <n v="1"/>
    <x v="2779"/>
    <n v="10403.33"/>
    <n v="6934.17"/>
    <n v="6935"/>
    <x v="1"/>
  </r>
  <r>
    <n v="1"/>
    <x v="14"/>
    <x v="4"/>
    <n v="104851"/>
    <s v="G9"/>
    <s v="BUŠOTINA B-3 dub.20,08m"/>
    <n v="12.12"/>
    <s v="KOM"/>
    <n v="1"/>
    <x v="1520"/>
    <n v="3053.33"/>
    <n v="1684.17"/>
    <n v="1895"/>
    <x v="1"/>
  </r>
  <r>
    <n v="1"/>
    <x v="14"/>
    <x v="4"/>
    <n v="104852"/>
    <s v="G9"/>
    <s v="BUŠOTINA B-4 dub.1,92m"/>
    <n v="12.12"/>
    <s v="KOM"/>
    <n v="1"/>
    <x v="2780"/>
    <n v="1280"/>
    <n v="417.5"/>
    <n v="679"/>
    <x v="1"/>
  </r>
  <r>
    <n v="1"/>
    <x v="14"/>
    <x v="4"/>
    <n v="104853"/>
    <s v="G9"/>
    <s v="KIŠOMJER"/>
    <s v="02.12"/>
    <s v="KOM"/>
    <n v="1"/>
    <x v="2781"/>
    <n v="7097.75"/>
    <n v="244.77"/>
    <n v="2937.0080000000003"/>
    <x v="1"/>
  </r>
  <r>
    <n v="1"/>
    <x v="14"/>
    <x v="4"/>
    <n v="104854"/>
    <s v="G9"/>
    <s v="UR.ZA ZAPISIVANJE PODATAK"/>
    <s v="02.12"/>
    <s v="KOM"/>
    <n v="1"/>
    <x v="2782"/>
    <n v="8729.8700000000008"/>
    <n v="301.05"/>
    <n v="3612.3680000000004"/>
    <x v="1"/>
  </r>
  <r>
    <n v="1"/>
    <x v="14"/>
    <x v="4"/>
    <n v="104855"/>
    <s v="G9"/>
    <s v="UR.ZA MJERENJE RAZINE"/>
    <s v="02.12"/>
    <s v="KOM"/>
    <n v="1"/>
    <x v="2783"/>
    <n v="11710.69"/>
    <n v="403.83"/>
    <n v="4845.808"/>
    <x v="1"/>
  </r>
  <r>
    <n v="1"/>
    <x v="14"/>
    <x v="4"/>
    <n v="104856"/>
    <s v="G9"/>
    <s v="UR.ZA ZAPISIVANJE PODATAK"/>
    <s v="02.12"/>
    <s v="KOM"/>
    <n v="1"/>
    <x v="2782"/>
    <n v="8729.8700000000008"/>
    <n v="301.05"/>
    <n v="3612.3680000000004"/>
    <x v="1"/>
  </r>
  <r>
    <n v="1"/>
    <x v="14"/>
    <x v="4"/>
    <n v="104857"/>
    <s v="G9"/>
    <s v="PIEZOMETAR S KABLOM 70m"/>
    <n v="12.13"/>
    <s v="KOM"/>
    <n v="1"/>
    <x v="2784"/>
    <n v="3228.57"/>
    <n v="2306.11"/>
    <n v="2306.11"/>
    <x v="0"/>
  </r>
  <r>
    <n v="1"/>
    <x v="14"/>
    <x v="4"/>
    <n v="104858"/>
    <s v="G9"/>
    <s v="PIEZOMETAR S KABLOM 60m"/>
    <n v="12.13"/>
    <s v="KOM"/>
    <n v="1"/>
    <x v="2785"/>
    <n v="3089.04"/>
    <n v="2206.4699999999998"/>
    <n v="2206.4699999999998"/>
    <x v="0"/>
  </r>
  <r>
    <n v="1"/>
    <x v="14"/>
    <x v="4"/>
    <n v="104859"/>
    <s v="G9"/>
    <s v="PIEZOMETAR S KABLOM 43m"/>
    <n v="12.13"/>
    <s v="KOM"/>
    <n v="1"/>
    <x v="2786"/>
    <n v="2851.88"/>
    <n v="2037.05"/>
    <n v="2037.05"/>
    <x v="0"/>
  </r>
  <r>
    <n v="1"/>
    <x v="14"/>
    <x v="4"/>
    <n v="104860"/>
    <s v="G9"/>
    <s v="UR.ZA ZAPIS.PODATAKA"/>
    <n v="12.13"/>
    <s v="KOM"/>
    <n v="1"/>
    <x v="2787"/>
    <n v="4593.75"/>
    <n v="3281.27"/>
    <n v="3281.27"/>
    <x v="0"/>
  </r>
  <r>
    <n v="1"/>
    <x v="14"/>
    <x v="4"/>
    <n v="104861"/>
    <s v="G9"/>
    <s v="UR.ZA ZAPIS.PODATAKA"/>
    <n v="12.13"/>
    <s v="KOM"/>
    <n v="1"/>
    <x v="2787"/>
    <n v="4593.75"/>
    <n v="3281.27"/>
    <n v="3281.27"/>
    <x v="0"/>
  </r>
  <r>
    <n v="1"/>
    <x v="14"/>
    <x v="4"/>
    <n v="104862"/>
    <s v="G9"/>
    <s v="UR.ZA ZAPIS.PODATAKA"/>
    <n v="12.13"/>
    <s v="KOM"/>
    <n v="1"/>
    <x v="2787"/>
    <n v="4593.75"/>
    <n v="3281.27"/>
    <n v="3281.27"/>
    <x v="0"/>
  </r>
  <r>
    <n v="1"/>
    <x v="14"/>
    <x v="4"/>
    <n v="104863"/>
    <s v="G9"/>
    <s v="EKSTENTZOMETAR"/>
    <n v="12.13"/>
    <s v="KOM"/>
    <n v="1"/>
    <x v="2788"/>
    <n v="10090.959999999999"/>
    <n v="7207.82"/>
    <n v="7207.82"/>
    <x v="0"/>
  </r>
  <r>
    <n v="1"/>
    <x v="14"/>
    <x v="4"/>
    <n v="104864"/>
    <s v="G9"/>
    <s v="EKSTENTZOMETAR"/>
    <n v="12.13"/>
    <s v="KOM"/>
    <n v="1"/>
    <x v="2789"/>
    <n v="10090.969999999999"/>
    <n v="7207.83"/>
    <n v="7207.83"/>
    <x v="0"/>
  </r>
  <r>
    <n v="1"/>
    <x v="14"/>
    <x v="4"/>
    <n v="104865"/>
    <s v="G9"/>
    <s v="EKSTENTZOMETAR"/>
    <n v="12.13"/>
    <s v="KOM"/>
    <n v="1"/>
    <x v="2789"/>
    <n v="10090.969999999999"/>
    <n v="7207.83"/>
    <n v="7207.83"/>
    <x v="0"/>
  </r>
  <r>
    <n v="1"/>
    <x v="14"/>
    <x v="4"/>
    <n v="104866"/>
    <s v="G9"/>
    <s v="EKSTENTZOMETAR"/>
    <n v="12.13"/>
    <s v="KOM"/>
    <n v="1"/>
    <x v="2789"/>
    <n v="10090.969999999999"/>
    <n v="7207.83"/>
    <n v="7207.83"/>
    <x v="0"/>
  </r>
  <r>
    <n v="1"/>
    <x v="14"/>
    <x v="4"/>
    <n v="104867"/>
    <s v="G9"/>
    <s v="UR.ZA MJER. ATMOSFERSKOG"/>
    <s v="02.12"/>
    <s v="KOM"/>
    <n v="1"/>
    <x v="2790"/>
    <n v="3086.28"/>
    <n v="106.42"/>
    <n v="1277.08"/>
    <x v="1"/>
  </r>
  <r>
    <n v="1"/>
    <x v="14"/>
    <x v="4"/>
    <n v="104868"/>
    <s v="G9"/>
    <s v="ADAPTER AC"/>
    <s v="02.12"/>
    <s v="KOM"/>
    <n v="1"/>
    <x v="2791"/>
    <n v="3205.03"/>
    <n v="110.5"/>
    <n v="1326.2120000000002"/>
    <x v="1"/>
  </r>
  <r>
    <n v="1"/>
    <x v="14"/>
    <x v="4"/>
    <n v="104869"/>
    <s v="G9"/>
    <s v="KONVERTER NetGW-1E"/>
    <s v="02.12"/>
    <s v="KOM"/>
    <n v="1"/>
    <x v="2791"/>
    <n v="3205.03"/>
    <n v="110.5"/>
    <n v="1326.2120000000002"/>
    <x v="1"/>
  </r>
  <r>
    <n v="1"/>
    <x v="14"/>
    <x v="4"/>
    <n v="104870"/>
    <s v="G9"/>
    <s v="ČVORIŠTE (NetHB-1E 6-Port"/>
    <s v="02.12"/>
    <s v="KOM"/>
    <n v="1"/>
    <x v="1917"/>
    <n v="4833.33"/>
    <n v="166.67"/>
    <n v="2000"/>
    <x v="1"/>
  </r>
  <r>
    <n v="1"/>
    <x v="14"/>
    <x v="4"/>
    <n v="104871"/>
    <s v="G9"/>
    <s v="STUP S POSTOLJEM"/>
    <n v="12.13"/>
    <s v="KOM"/>
    <n v="1"/>
    <x v="2778"/>
    <n v="1432.44"/>
    <n v="1023.17"/>
    <n v="1023.17"/>
    <x v="0"/>
  </r>
  <r>
    <n v="1"/>
    <x v="14"/>
    <x v="4"/>
    <n v="104872"/>
    <s v="G9"/>
    <s v="STUP S POSTOLJEM"/>
    <n v="12.13"/>
    <s v="KOM"/>
    <n v="1"/>
    <x v="2778"/>
    <n v="1432.44"/>
    <n v="1023.17"/>
    <n v="1023.17"/>
    <x v="0"/>
  </r>
  <r>
    <n v="1"/>
    <x v="14"/>
    <x v="4"/>
    <n v="104873"/>
    <s v="G9"/>
    <s v="STUP S POSTOLJEM POCINČAN"/>
    <n v="12.13"/>
    <s v="KOM"/>
    <n v="1"/>
    <x v="2778"/>
    <n v="1432.44"/>
    <n v="1023.17"/>
    <n v="1023.17"/>
    <x v="0"/>
  </r>
  <r>
    <n v="1"/>
    <x v="14"/>
    <x v="4"/>
    <n v="104874"/>
    <s v="G9"/>
    <s v="INKLIOMETARSKA CIJEV"/>
    <n v="11.12"/>
    <s v="KOM"/>
    <n v="1"/>
    <x v="2792"/>
    <n v="18309.669999999998"/>
    <n v="4110.33"/>
    <n v="8968"/>
    <x v="1"/>
  </r>
  <r>
    <n v="1"/>
    <x v="14"/>
    <x v="4"/>
    <n v="104875"/>
    <s v="G9"/>
    <s v="UREĐ.ZA SATELITSKO POZICI"/>
    <n v="11.12"/>
    <s v="KOM"/>
    <n v="1"/>
    <x v="2793"/>
    <n v="64529.57"/>
    <n v="14448.09"/>
    <n v="31591.064000000002"/>
    <x v="1"/>
  </r>
  <r>
    <n v="1"/>
    <x v="14"/>
    <x v="4"/>
    <n v="104876"/>
    <s v="G9"/>
    <s v="HIGROSTAT IGR35F"/>
    <n v="10.119999999999999"/>
    <s v="KOM"/>
    <n v="1"/>
    <x v="2772"/>
    <n v="363.88"/>
    <n v="72.78"/>
    <n v="174.66400000000002"/>
    <x v="1"/>
  </r>
  <r>
    <n v="1"/>
    <x v="14"/>
    <x v="4"/>
    <n v="104877"/>
    <s v="G9"/>
    <s v="TERMOST.ZA KONTR.GRIJANJA"/>
    <n v="10.119999999999999"/>
    <s v="KOM"/>
    <n v="1"/>
    <x v="2773"/>
    <n v="103.75"/>
    <n v="20.74"/>
    <n v="49.795999999999999"/>
    <x v="1"/>
  </r>
  <r>
    <n v="1"/>
    <x v="14"/>
    <x v="4"/>
    <n v="104878"/>
    <s v="G9"/>
    <s v="STUP S POSTOLJEM POCINČAN"/>
    <n v="12.13"/>
    <s v="KOM"/>
    <n v="1"/>
    <x v="2794"/>
    <n v="1014.65"/>
    <n v="724.75"/>
    <n v="724.75"/>
    <x v="0"/>
  </r>
  <r>
    <n v="1"/>
    <x v="14"/>
    <x v="4"/>
    <n v="104879"/>
    <s v="G9"/>
    <s v="UREĐ.ZA SATELITSKO POZICI"/>
    <n v="11.12"/>
    <s v="KOM"/>
    <n v="1"/>
    <x v="2793"/>
    <n v="64498.41"/>
    <n v="14479.25"/>
    <n v="31591.064000000002"/>
    <x v="1"/>
  </r>
  <r>
    <n v="1"/>
    <x v="14"/>
    <x v="4"/>
    <n v="104880"/>
    <s v="G9"/>
    <s v="HIGROSTAT IGR35F"/>
    <n v="10.119999999999999"/>
    <s v="KOM"/>
    <n v="1"/>
    <x v="2772"/>
    <n v="363.88"/>
    <n v="72.78"/>
    <n v="174.66400000000002"/>
    <x v="1"/>
  </r>
  <r>
    <n v="1"/>
    <x v="14"/>
    <x v="4"/>
    <n v="104881"/>
    <s v="G9"/>
    <s v="TERMOST.ZA"/>
    <n v="10.119999999999999"/>
    <s v="KOM"/>
    <n v="1"/>
    <x v="2773"/>
    <n v="103.75"/>
    <n v="20.74"/>
    <n v="49.795999999999999"/>
    <x v="1"/>
  </r>
  <r>
    <n v="1"/>
    <x v="14"/>
    <x v="4"/>
    <n v="104882"/>
    <s v="G9"/>
    <s v="STUP S POSTOLJEM POCINČAN"/>
    <n v="12.13"/>
    <s v="KOM"/>
    <n v="1"/>
    <x v="2767"/>
    <n v="1378.07"/>
    <n v="984.33"/>
    <n v="984.33"/>
    <x v="0"/>
  </r>
  <r>
    <n v="1"/>
    <x v="14"/>
    <x v="4"/>
    <n v="104883"/>
    <s v="G9"/>
    <s v="UREĐ.ZA SATELITSKO POZICI"/>
    <n v="11.12"/>
    <s v="KOM"/>
    <n v="1"/>
    <x v="2793"/>
    <n v="64498.41"/>
    <n v="14479.25"/>
    <n v="31591.064000000002"/>
    <x v="1"/>
  </r>
  <r>
    <n v="1"/>
    <x v="14"/>
    <x v="4"/>
    <n v="104884"/>
    <s v="G9"/>
    <s v="HIGROSTAT IGR35F"/>
    <n v="10.119999999999999"/>
    <s v="KOM"/>
    <n v="1"/>
    <x v="2772"/>
    <n v="363.88"/>
    <n v="72.78"/>
    <n v="174.66400000000002"/>
    <x v="1"/>
  </r>
  <r>
    <n v="1"/>
    <x v="14"/>
    <x v="4"/>
    <n v="104885"/>
    <s v="G9"/>
    <s v="TERMOST.ZA KONTR.GRIJANJA"/>
    <n v="10.119999999999999"/>
    <s v="KOM"/>
    <n v="1"/>
    <x v="2773"/>
    <n v="103.75"/>
    <n v="20.74"/>
    <n v="49.795999999999999"/>
    <x v="1"/>
  </r>
  <r>
    <n v="1"/>
    <x v="14"/>
    <x v="4"/>
    <n v="104886"/>
    <s v="G9"/>
    <s v="STUP S POSTOLJEM POCINČAN"/>
    <n v="12.13"/>
    <s v="KOM"/>
    <n v="1"/>
    <x v="2767"/>
    <n v="1378.07"/>
    <n v="984.33"/>
    <n v="984.33"/>
    <x v="0"/>
  </r>
  <r>
    <n v="1"/>
    <x v="14"/>
    <x v="4"/>
    <n v="104887"/>
    <s v="G9"/>
    <s v="UREĐ.ZA SATELITSKO POZICI"/>
    <n v="11.12"/>
    <s v="KOM"/>
    <n v="1"/>
    <x v="2793"/>
    <n v="64498.41"/>
    <n v="14479.25"/>
    <n v="31591.064000000002"/>
    <x v="1"/>
  </r>
  <r>
    <n v="1"/>
    <x v="14"/>
    <x v="4"/>
    <n v="104888"/>
    <s v="G9"/>
    <s v="HIGROSTAT IGR35F"/>
    <n v="10.119999999999999"/>
    <s v="KOM"/>
    <n v="1"/>
    <x v="2772"/>
    <n v="363.88"/>
    <n v="72.78"/>
    <n v="174.66400000000002"/>
    <x v="1"/>
  </r>
  <r>
    <n v="1"/>
    <x v="14"/>
    <x v="4"/>
    <n v="104889"/>
    <s v="G9"/>
    <s v="TERMOST.ZA KONTR.GRIJANJA"/>
    <n v="10.119999999999999"/>
    <s v="KOM"/>
    <n v="1"/>
    <x v="2773"/>
    <n v="103.75"/>
    <n v="20.74"/>
    <n v="49.795999999999999"/>
    <x v="1"/>
  </r>
  <r>
    <n v="1"/>
    <x v="14"/>
    <x v="4"/>
    <n v="104890"/>
    <s v="G9"/>
    <s v="STUP S POSTOLJEM POCINČAN"/>
    <n v="12.13"/>
    <s v="KOM"/>
    <n v="1"/>
    <x v="2767"/>
    <n v="1378.07"/>
    <n v="984.33"/>
    <n v="984.33"/>
    <x v="0"/>
  </r>
  <r>
    <n v="1"/>
    <x v="14"/>
    <x v="4"/>
    <n v="104891"/>
    <s v="G9"/>
    <s v="UREĐ.ZA SATELITSKO POZICI"/>
    <n v="11.12"/>
    <s v="KOM"/>
    <n v="1"/>
    <x v="2793"/>
    <n v="64498.3"/>
    <n v="14479.36"/>
    <n v="31591.064000000002"/>
    <x v="1"/>
  </r>
  <r>
    <n v="1"/>
    <x v="14"/>
    <x v="4"/>
    <n v="104892"/>
    <s v="G9"/>
    <s v="HIGROSTAT IGR35F"/>
    <n v="10.119999999999999"/>
    <s v="KOM"/>
    <n v="1"/>
    <x v="2765"/>
    <n v="363.88"/>
    <n v="72.790000000000006"/>
    <n v="174.66800000000001"/>
    <x v="1"/>
  </r>
  <r>
    <n v="1"/>
    <x v="14"/>
    <x v="4"/>
    <n v="104893"/>
    <s v="G9"/>
    <s v="TERMOST.ZA KONTR.GRIJANJA"/>
    <n v="10.119999999999999"/>
    <s v="KOM"/>
    <n v="1"/>
    <x v="2766"/>
    <n v="103.75"/>
    <n v="20.73"/>
    <n v="49.792000000000002"/>
    <x v="1"/>
  </r>
  <r>
    <n v="1"/>
    <x v="14"/>
    <x v="4"/>
    <n v="104894"/>
    <s v="G9"/>
    <s v="STUP S POSTOLJEM POCINČAN"/>
    <n v="12.13"/>
    <s v="KOM"/>
    <n v="1"/>
    <x v="2767"/>
    <n v="1378.07"/>
    <n v="984.33"/>
    <n v="984.33"/>
    <x v="0"/>
  </r>
  <r>
    <n v="1"/>
    <x v="14"/>
    <x v="4"/>
    <n v="104895"/>
    <s v="G9"/>
    <s v="UREĐ.ZA SATELITSKO POZICI"/>
    <n v="11.12"/>
    <s v="KOM"/>
    <n v="1"/>
    <x v="2795"/>
    <n v="64498.41"/>
    <n v="14479.24"/>
    <n v="31591.059999999998"/>
    <x v="1"/>
  </r>
  <r>
    <n v="1"/>
    <x v="14"/>
    <x v="4"/>
    <n v="104896"/>
    <s v="G9"/>
    <s v="HIGROSTAT IGR35F"/>
    <n v="10.119999999999999"/>
    <s v="KOM"/>
    <n v="1"/>
    <x v="2765"/>
    <n v="363.88"/>
    <n v="72.790000000000006"/>
    <n v="174.66800000000001"/>
    <x v="1"/>
  </r>
  <r>
    <n v="1"/>
    <x v="14"/>
    <x v="4"/>
    <n v="104897"/>
    <s v="G9"/>
    <s v="TERMOST.ZA KONTR.GRIJANJA"/>
    <n v="10.119999999999999"/>
    <s v="KOM"/>
    <n v="1"/>
    <x v="2766"/>
    <n v="103.75"/>
    <n v="20.73"/>
    <n v="49.792000000000002"/>
    <x v="1"/>
  </r>
  <r>
    <n v="1"/>
    <x v="14"/>
    <x v="4"/>
    <n v="104898"/>
    <s v="G9"/>
    <s v="BUŠOTINA B-8 dub.2,5m"/>
    <n v="12.12"/>
    <s v="KOM"/>
    <n v="1"/>
    <x v="2754"/>
    <n v="1320.83"/>
    <n v="446.67"/>
    <n v="707"/>
    <x v="1"/>
  </r>
  <r>
    <n v="1"/>
    <x v="14"/>
    <x v="4"/>
    <n v="104899"/>
    <s v="G9"/>
    <s v="STUP S POSTOLJEM POCINČAN"/>
    <n v="12.13"/>
    <s v="KOM"/>
    <n v="1"/>
    <x v="2767"/>
    <n v="1378.07"/>
    <n v="984.33"/>
    <n v="984.33"/>
    <x v="0"/>
  </r>
  <r>
    <n v="1"/>
    <x v="14"/>
    <x v="4"/>
    <n v="103700"/>
    <s v="G9"/>
    <s v="DIGIT.MODEL MEDVEDNICA"/>
    <s v="02.12"/>
    <s v="KOM"/>
    <n v="1"/>
    <x v="2796"/>
    <n v="16500"/>
    <n v="0"/>
    <n v="6600"/>
    <x v="1"/>
  </r>
  <r>
    <n v="1"/>
    <x v="14"/>
    <x v="4"/>
    <n v="103701"/>
    <s v="G9"/>
    <s v="SKENIRANJE LASERSKO 24km2"/>
    <s v="02.12"/>
    <s v="KOM"/>
    <n v="1"/>
    <x v="2797"/>
    <n v="18800"/>
    <n v="0"/>
    <n v="7520"/>
    <x v="1"/>
  </r>
  <r>
    <n v="1"/>
    <x v="14"/>
    <x v="4"/>
    <n v="104236"/>
    <s v="G9"/>
    <s v="AV. KARTE Podsljeme,"/>
    <n v="11.12"/>
    <s v="KOM"/>
    <n v="1"/>
    <x v="2798"/>
    <n v="73460"/>
    <n v="0"/>
    <n v="29384"/>
    <x v="1"/>
  </r>
  <r>
    <n v="1"/>
    <x v="14"/>
    <x v="4"/>
    <n v="104237"/>
    <s v="G9"/>
    <s v="DIGIT.MODEL PRIMORSKO- GOR"/>
    <s v="02.12"/>
    <s v="KOM"/>
    <n v="1"/>
    <x v="2799"/>
    <n v="9000"/>
    <n v="0"/>
    <n v="3600"/>
    <x v="1"/>
  </r>
  <r>
    <n v="1"/>
    <x v="13"/>
    <x v="5"/>
    <s v="MREZA"/>
    <s v="05"/>
    <s v="PC MREŽA"/>
    <s v="01.15"/>
    <s v="KOM"/>
    <n v="1"/>
    <x v="2800"/>
    <n v="393165.3"/>
    <n v="450784.59"/>
    <n v="450784.59"/>
    <x v="0"/>
  </r>
  <r>
    <n v="1"/>
    <x v="13"/>
    <x v="5"/>
    <n v="104128"/>
    <s v="CIP"/>
    <s v="KOMUNIKACIJSKI ORMAR 47U"/>
    <s v="07.15"/>
    <s v="KOM"/>
    <n v="1"/>
    <x v="2801"/>
    <n v="6086.89"/>
    <n v="15396.26"/>
    <n v="15396.26"/>
    <x v="0"/>
  </r>
  <r>
    <n v="1"/>
    <x v="17"/>
    <x v="6"/>
    <s v="P.4/6"/>
    <s v="05"/>
    <s v="ZGRADA FAKULTETA"/>
    <s v="01.97"/>
    <s v="KOM"/>
    <n v="2"/>
    <x v="2802"/>
    <n v="8138347.0300000003"/>
    <n v="16069969.369999999"/>
    <n v="16069969.369999999"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67">
  <r>
    <n v="111010"/>
    <x v="0"/>
    <x v="0"/>
    <d v="2019-02-06T00:00:00"/>
    <n v="25"/>
    <s v="R3"/>
    <s v="-OS"/>
    <n v="1"/>
    <n v="5286.38"/>
    <n v="1101.33"/>
    <n v="4185.05"/>
  </r>
  <r>
    <n v="111011"/>
    <x v="0"/>
    <x v="0"/>
    <d v="2019-02-06T00:00:00"/>
    <n v="25"/>
    <s v="CIP"/>
    <s v="-OS"/>
    <n v="1"/>
    <n v="5286.37"/>
    <n v="1101.33"/>
    <n v="4185.04"/>
  </r>
  <r>
    <n v="111012"/>
    <x v="1"/>
    <x v="0"/>
    <d v="2019-01-10T00:00:00"/>
    <n v="20"/>
    <s v="R2"/>
    <s v="-OS"/>
    <n v="1"/>
    <n v="6742.21"/>
    <n v="1236.07"/>
    <n v="5506.14"/>
  </r>
  <r>
    <n v="111013"/>
    <x v="2"/>
    <x v="1"/>
    <d v="2019-01-17T00:00:00"/>
    <n v="20"/>
    <s v="R2"/>
    <s v="-OS"/>
    <n v="1"/>
    <n v="16232.54"/>
    <n v="2975.97"/>
    <n v="13256.57"/>
  </r>
  <r>
    <n v="111015"/>
    <x v="3"/>
    <x v="1"/>
    <d v="2019-01-23T00:00:00"/>
    <n v="20"/>
    <s v="G9"/>
    <s v="-OS"/>
    <n v="1"/>
    <n v="4697.41"/>
    <n v="861.19"/>
    <n v="3836.22"/>
  </r>
  <r>
    <n v="111016"/>
    <x v="3"/>
    <x v="1"/>
    <d v="2019-01-23T00:00:00"/>
    <n v="20"/>
    <s v="G9"/>
    <s v="-OS"/>
    <n v="1"/>
    <n v="4697.41"/>
    <n v="861.19"/>
    <n v="3836.22"/>
  </r>
  <r>
    <n v="111017"/>
    <x v="3"/>
    <x v="1"/>
    <d v="2019-01-23T00:00:00"/>
    <n v="20"/>
    <s v="G9"/>
    <s v="-OS"/>
    <n v="1"/>
    <n v="4697.41"/>
    <n v="861.19"/>
    <n v="3836.22"/>
  </r>
  <r>
    <n v="111018"/>
    <x v="3"/>
    <x v="1"/>
    <d v="2019-01-23T00:00:00"/>
    <n v="20"/>
    <s v="G9"/>
    <s v="-OS"/>
    <n v="1"/>
    <n v="4697.3999999999996"/>
    <n v="861.19"/>
    <n v="3836.21"/>
  </r>
  <r>
    <n v="111020"/>
    <x v="4"/>
    <x v="2"/>
    <d v="2019-01-25T00:00:00"/>
    <s v="12,5"/>
    <s v="R2"/>
    <s v="-OS"/>
    <n v="1"/>
    <n v="4547.43"/>
    <n v="521.05999999999995"/>
    <n v="4026.37"/>
  </r>
  <r>
    <n v="111023"/>
    <x v="5"/>
    <x v="1"/>
    <d v="2019-02-08T00:00:00"/>
    <s v="12,5"/>
    <s v="R2"/>
    <s v="-OS"/>
    <n v="1"/>
    <n v="7573.5"/>
    <n v="788.91"/>
    <n v="6784.59"/>
  </r>
  <r>
    <n v="111024"/>
    <x v="6"/>
    <x v="2"/>
    <d v="2019-02-14T00:00:00"/>
    <s v="12,5"/>
    <s v="CIP"/>
    <s v="-OS"/>
    <n v="1"/>
    <n v="1668.73"/>
    <n v="173.83"/>
    <n v="1494.9"/>
  </r>
  <r>
    <n v="111025"/>
    <x v="7"/>
    <x v="2"/>
    <d v="2019-02-14T00:00:00"/>
    <s v="12,5"/>
    <s v="CIP"/>
    <s v="-OS"/>
    <n v="1"/>
    <n v="849.84"/>
    <n v="88.53"/>
    <n v="761.31"/>
  </r>
  <r>
    <n v="111029"/>
    <x v="8"/>
    <x v="2"/>
    <d v="2019-02-27T00:00:00"/>
    <s v="12,5"/>
    <s v="R3"/>
    <s v="-OS"/>
    <n v="1"/>
    <n v="1060.44"/>
    <n v="110.46"/>
    <n v="949.98"/>
  </r>
  <r>
    <n v="111030"/>
    <x v="6"/>
    <x v="2"/>
    <d v="2019-02-14T00:00:00"/>
    <s v="12,5"/>
    <s v="CIP"/>
    <s v="-OS"/>
    <n v="1"/>
    <n v="1668.73"/>
    <n v="173.83"/>
    <n v="1494.9"/>
  </r>
  <r>
    <n v="111031"/>
    <x v="7"/>
    <x v="2"/>
    <d v="2019-02-14T00:00:00"/>
    <s v="12,5"/>
    <s v="CIP"/>
    <s v="-OS"/>
    <n v="1"/>
    <n v="849.83"/>
    <n v="88.52"/>
    <n v="761.31"/>
  </r>
  <r>
    <n v="111032"/>
    <x v="6"/>
    <x v="2"/>
    <d v="2019-02-14T00:00:00"/>
    <s v="12,5"/>
    <s v="CIP"/>
    <s v="-OS"/>
    <n v="1"/>
    <n v="1668.74"/>
    <n v="173.83"/>
    <n v="1494.91"/>
  </r>
  <r>
    <n v="111033"/>
    <x v="7"/>
    <x v="2"/>
    <d v="2019-02-14T00:00:00"/>
    <s v="12,5"/>
    <s v="CIP"/>
    <s v="-OS"/>
    <n v="1"/>
    <n v="849.83"/>
    <n v="88.52"/>
    <n v="761.31"/>
  </r>
  <r>
    <n v="111034"/>
    <x v="9"/>
    <x v="1"/>
    <d v="2019-02-28T00:00:00"/>
    <n v="20"/>
    <s v="CIP"/>
    <s v="-OS"/>
    <n v="1"/>
    <n v="49863.6"/>
    <n v="8310.6"/>
    <n v="41553"/>
  </r>
  <r>
    <n v="111038"/>
    <x v="10"/>
    <x v="0"/>
    <d v="2019-02-25T00:00:00"/>
    <n v="25"/>
    <s v="R3"/>
    <s v="-OS"/>
    <n v="1"/>
    <n v="4989"/>
    <n v="1039.3800000000001"/>
    <n v="3949.62"/>
  </r>
  <r>
    <n v="111041"/>
    <x v="11"/>
    <x v="3"/>
    <d v="2019-03-13T00:00:00"/>
    <n v="25"/>
    <n v="5"/>
    <s v="-OS"/>
    <n v="1"/>
    <n v="1699"/>
    <n v="318.56"/>
    <n v="1380.44"/>
  </r>
  <r>
    <n v="111042"/>
    <x v="12"/>
    <x v="3"/>
    <d v="2019-03-28T00:00:00"/>
    <n v="25"/>
    <s v="R2"/>
    <s v="-OS"/>
    <n v="1"/>
    <n v="5481.25"/>
    <n v="1027.73"/>
    <n v="4453.5200000000004"/>
  </r>
  <r>
    <n v="111043"/>
    <x v="8"/>
    <x v="2"/>
    <d v="2019-03-04T00:00:00"/>
    <s v="12,5"/>
    <s v="G9"/>
    <s v="-OS"/>
    <n v="1"/>
    <n v="4242.78"/>
    <n v="397.76"/>
    <n v="3845.02"/>
  </r>
  <r>
    <n v="111045"/>
    <x v="13"/>
    <x v="2"/>
    <d v="2019-03-28T00:00:00"/>
    <s v="12,5"/>
    <s v="G9"/>
    <s v="-OS"/>
    <n v="1"/>
    <n v="3160.21"/>
    <n v="296.27"/>
    <n v="2863.94"/>
  </r>
  <r>
    <n v="111053"/>
    <x v="14"/>
    <x v="2"/>
    <d v="2019-03-29T00:00:00"/>
    <s v="12,5"/>
    <s v="G1"/>
    <s v="-OS"/>
    <n v="1"/>
    <n v="3693.75"/>
    <n v="346.29"/>
    <n v="3347.46"/>
  </r>
  <r>
    <n v="111054"/>
    <x v="15"/>
    <x v="0"/>
    <d v="2019-04-09T00:00:00"/>
    <n v="20"/>
    <s v="R2"/>
    <s v="-OS"/>
    <n v="1"/>
    <n v="5150.63"/>
    <n v="686.75"/>
    <n v="4463.88"/>
  </r>
  <r>
    <n v="111055"/>
    <x v="15"/>
    <x v="0"/>
    <d v="2019-04-09T00:00:00"/>
    <n v="20"/>
    <s v="R2"/>
    <s v="-OS"/>
    <n v="1"/>
    <n v="1068.23"/>
    <n v="142.43"/>
    <n v="925.8"/>
  </r>
  <r>
    <n v="111056"/>
    <x v="16"/>
    <x v="0"/>
    <d v="2019-04-09T00:00:00"/>
    <n v="20"/>
    <s v="R2"/>
    <s v="-OS"/>
    <n v="1"/>
    <n v="3109.43"/>
    <n v="414.59"/>
    <n v="2694.84"/>
  </r>
  <r>
    <n v="111067"/>
    <x v="17"/>
    <x v="0"/>
    <d v="2019-06-17T00:00:00"/>
    <n v="25"/>
    <s v="R2"/>
    <s v="-OS"/>
    <n v="1"/>
    <n v="7706.25"/>
    <n v="963.28"/>
    <n v="6742.97"/>
  </r>
  <r>
    <n v="111068"/>
    <x v="17"/>
    <x v="0"/>
    <d v="2019-06-17T00:00:00"/>
    <n v="25"/>
    <s v="R2"/>
    <s v="-OS"/>
    <n v="1"/>
    <n v="7706.25"/>
    <n v="963.28"/>
    <n v="6742.97"/>
  </r>
  <r>
    <n v="111069"/>
    <x v="18"/>
    <x v="0"/>
    <d v="1998-05-27T00:00:00"/>
    <n v="25"/>
    <s v="G9"/>
    <s v="-OS"/>
    <n v="1"/>
    <n v="999.24"/>
    <n v="145.72"/>
    <n v="853.52"/>
  </r>
  <r>
    <n v="111070"/>
    <x v="19"/>
    <x v="0"/>
    <d v="2019-07-05T00:00:00"/>
    <n v="25"/>
    <n v="5"/>
    <s v="-OS"/>
    <n v="1"/>
    <n v="1925"/>
    <n v="200.52"/>
    <n v="1724.48"/>
  </r>
  <r>
    <n v="111071"/>
    <x v="20"/>
    <x v="0"/>
    <d v="2019-07-05T00:00:00"/>
    <n v="25"/>
    <n v="5"/>
    <s v="-OS"/>
    <n v="1"/>
    <n v="3821.25"/>
    <n v="398.05"/>
    <n v="3423.2"/>
  </r>
  <r>
    <n v="111073"/>
    <x v="21"/>
    <x v="0"/>
    <d v="2019-07-05T00:00:00"/>
    <n v="25"/>
    <n v="5"/>
    <s v="-OS"/>
    <n v="1"/>
    <n v="1466.25"/>
    <n v="152.72999999999999"/>
    <n v="1313.52"/>
  </r>
  <r>
    <n v="111074"/>
    <x v="21"/>
    <x v="0"/>
    <d v="2019-07-11T00:00:00"/>
    <n v="25"/>
    <s v="R5"/>
    <s v="-OS"/>
    <n v="1"/>
    <n v="1925"/>
    <n v="200.52"/>
    <n v="1724.48"/>
  </r>
  <r>
    <n v="111075"/>
    <x v="17"/>
    <x v="0"/>
    <d v="2019-07-11T00:00:00"/>
    <n v="25"/>
    <s v="R5"/>
    <s v="-OS"/>
    <n v="1"/>
    <n v="7706.25"/>
    <n v="802.73"/>
    <n v="6903.52"/>
  </r>
  <r>
    <n v="111076"/>
    <x v="21"/>
    <x v="0"/>
    <d v="2019-07-05T00:00:00"/>
    <n v="25"/>
    <n v="5"/>
    <s v="-OS"/>
    <n v="1"/>
    <n v="1925"/>
    <n v="200.52"/>
    <n v="1724.48"/>
  </r>
  <r>
    <n v="111077"/>
    <x v="17"/>
    <x v="0"/>
    <d v="2019-07-05T00:00:00"/>
    <n v="25"/>
    <n v="5"/>
    <s v="-OS"/>
    <n v="1"/>
    <n v="7706.25"/>
    <n v="802.73"/>
    <n v="6903.52"/>
  </r>
  <r>
    <n v="111078"/>
    <x v="21"/>
    <x v="0"/>
    <d v="2019-07-05T00:00:00"/>
    <n v="25"/>
    <s v="R6"/>
    <s v="-OS"/>
    <n v="1"/>
    <n v="1925"/>
    <n v="200.52"/>
    <n v="1724.48"/>
  </r>
  <r>
    <n v="111079"/>
    <x v="17"/>
    <x v="0"/>
    <d v="2019-07-05T00:00:00"/>
    <n v="25"/>
    <s v="R6"/>
    <s v="-OS"/>
    <n v="1"/>
    <n v="7706.25"/>
    <n v="802.73"/>
    <n v="6903.52"/>
  </r>
  <r>
    <n v="111080"/>
    <x v="22"/>
    <x v="0"/>
    <d v="2019-07-05T00:00:00"/>
    <n v="25"/>
    <s v="R2"/>
    <s v="-OS"/>
    <n v="1"/>
    <n v="7490.47"/>
    <n v="780.26"/>
    <n v="6710.21"/>
  </r>
  <r>
    <s v="111081_x000a_11108"/>
    <x v="23"/>
    <x v="0"/>
    <d v="2019-07-05T00:00:00"/>
    <n v="25"/>
    <s v="R2"/>
    <s v="-OS"/>
    <n v="1"/>
    <n v="2903.85"/>
    <n v="302.48"/>
    <n v="2601.37"/>
  </r>
  <r>
    <n v="111082"/>
    <x v="24"/>
    <x v="0"/>
    <d v="2019-07-22T00:00:00"/>
    <n v="25"/>
    <s v="R2"/>
    <s v="-OS"/>
    <n v="1"/>
    <n v="4477.2700000000004"/>
    <n v="466.38"/>
    <n v="4010.89"/>
  </r>
  <r>
    <n v="111083"/>
    <x v="21"/>
    <x v="0"/>
    <d v="2019-07-22T00:00:00"/>
    <n v="25"/>
    <s v="R2"/>
    <s v="-OS"/>
    <n v="1"/>
    <n v="1871.1"/>
    <n v="194.91"/>
    <n v="1676.19"/>
  </r>
  <r>
    <n v="111084"/>
    <x v="21"/>
    <x v="0"/>
    <d v="2019-06-21T00:00:00"/>
    <n v="25"/>
    <s v="G9"/>
    <s v="-OS"/>
    <n v="1"/>
    <n v="1871.1"/>
    <n v="233.89"/>
    <n v="1637.21"/>
  </r>
  <r>
    <n v="111085"/>
    <x v="8"/>
    <x v="2"/>
    <d v="2019-05-07T00:00:00"/>
    <s v="12,5"/>
    <n v="5"/>
    <s v="-OS"/>
    <n v="1"/>
    <n v="4242.78"/>
    <n v="309.37"/>
    <n v="3933.41"/>
  </r>
  <r>
    <s v="111118_x000a_1111118"/>
    <x v="25"/>
    <x v="4"/>
    <d v="2019-02-28T00:00:00"/>
    <n v="4"/>
    <n v="5"/>
    <s v="-OS"/>
    <n v="1"/>
    <n v="479661.01"/>
    <n v="15160.43"/>
    <n v="464500.58"/>
  </r>
  <r>
    <n v="111119"/>
    <x v="26"/>
    <x v="4"/>
    <d v="2019-01-02T00:00:00"/>
    <n v="4"/>
    <n v="5"/>
    <s v="-OS"/>
    <n v="1"/>
    <n v="42912.53"/>
    <n v="1573.46"/>
    <n v="41339.07"/>
  </r>
  <r>
    <n v="111120"/>
    <x v="27"/>
    <x v="4"/>
    <d v="2019-05-15T00:00:00"/>
    <n v="4"/>
    <n v="5"/>
    <s v="-OS"/>
    <n v="1"/>
    <n v="49299.71"/>
    <n v="1771.82"/>
    <n v="47527.89"/>
  </r>
  <r>
    <n v="111121"/>
    <x v="28"/>
    <x v="0"/>
    <d v="2019-08-19T00:00:00"/>
    <n v="25"/>
    <s v="CIP"/>
    <s v="-OS"/>
    <n v="1"/>
    <n v="946.05"/>
    <n v="78.84"/>
    <n v="867.21"/>
  </r>
  <r>
    <n v="111122"/>
    <x v="29"/>
    <x v="0"/>
    <d v="2019-09-03T00:00:00"/>
    <n v="25"/>
    <s v="R3"/>
    <s v="-OS"/>
    <n v="1"/>
    <n v="7490.48"/>
    <n v="468.16"/>
    <n v="7022.32"/>
  </r>
  <r>
    <n v="111123"/>
    <x v="30"/>
    <x v="0"/>
    <d v="2019-09-03T00:00:00"/>
    <n v="25"/>
    <s v="R3"/>
    <s v="-OS"/>
    <n v="1"/>
    <n v="1871.1"/>
    <n v="116.94"/>
    <n v="1754.16"/>
  </r>
  <r>
    <n v="111124"/>
    <x v="30"/>
    <x v="0"/>
    <d v="2019-09-05T00:00:00"/>
    <n v="25"/>
    <s v="CIP"/>
    <s v="-OS"/>
    <n v="1"/>
    <n v="1925"/>
    <n v="120.31"/>
    <n v="1804.69"/>
  </r>
  <r>
    <n v="111125"/>
    <x v="30"/>
    <x v="0"/>
    <d v="2019-09-05T00:00:00"/>
    <n v="25"/>
    <s v="R3"/>
    <s v="-OS"/>
    <n v="1"/>
    <n v="1925"/>
    <n v="120.31"/>
    <n v="1804.69"/>
  </r>
  <r>
    <n v="111126"/>
    <x v="30"/>
    <x v="0"/>
    <d v="2019-09-05T00:00:00"/>
    <n v="25"/>
    <n v="5"/>
    <s v="-OS"/>
    <n v="1"/>
    <n v="1925"/>
    <n v="120.31"/>
    <n v="1804.69"/>
  </r>
  <r>
    <n v="111127"/>
    <x v="29"/>
    <x v="0"/>
    <d v="2019-09-03T00:00:00"/>
    <n v="25"/>
    <n v="5"/>
    <s v="-OS"/>
    <n v="1"/>
    <n v="7490.48"/>
    <n v="468.16"/>
    <n v="7022.32"/>
  </r>
  <r>
    <n v="111128"/>
    <x v="30"/>
    <x v="0"/>
    <d v="2019-09-03T00:00:00"/>
    <n v="25"/>
    <n v="5"/>
    <s v="-OS"/>
    <n v="1"/>
    <n v="1871.1"/>
    <n v="116.94"/>
    <n v="1754.16"/>
  </r>
  <r>
    <n v="111129"/>
    <x v="31"/>
    <x v="2"/>
    <d v="2019-07-08T00:00:00"/>
    <s v="12,5"/>
    <s v="G1"/>
    <s v="-OS"/>
    <n v="1"/>
    <n v="291.60000000000002"/>
    <n v="15.19"/>
    <n v="276.41000000000003"/>
  </r>
  <r>
    <n v="111130"/>
    <x v="31"/>
    <x v="2"/>
    <d v="2019-07-08T00:00:00"/>
    <s v="12,5"/>
    <s v="G1"/>
    <s v="-OS"/>
    <n v="1"/>
    <n v="291.60000000000002"/>
    <n v="15.19"/>
    <n v="276.41000000000003"/>
  </r>
  <r>
    <n v="111132"/>
    <x v="32"/>
    <x v="2"/>
    <d v="2019-09-02T00:00:00"/>
    <s v="12,5"/>
    <n v="5"/>
    <s v="-OS"/>
    <n v="1"/>
    <n v="20275.919999999998"/>
    <n v="633.62"/>
    <n v="19642.3"/>
  </r>
  <r>
    <n v="111133"/>
    <x v="33"/>
    <x v="2"/>
    <d v="2019-07-29T00:00:00"/>
    <s v="12,5"/>
    <s v="G9"/>
    <s v="-OS"/>
    <n v="1"/>
    <n v="1780.65"/>
    <n v="92.74"/>
    <n v="1687.91"/>
  </r>
  <r>
    <n v="111134"/>
    <x v="33"/>
    <x v="2"/>
    <d v="2019-07-29T00:00:00"/>
    <s v="12,5"/>
    <s v="G9"/>
    <s v="-OS"/>
    <n v="1"/>
    <n v="1780.65"/>
    <n v="92.74"/>
    <n v="1687.91"/>
  </r>
  <r>
    <n v="111135"/>
    <x v="33"/>
    <x v="2"/>
    <d v="2019-07-29T00:00:00"/>
    <s v="12,5"/>
    <s v="G9"/>
    <s v="-OS"/>
    <n v="1"/>
    <n v="1780.65"/>
    <n v="92.74"/>
    <n v="1687.91"/>
  </r>
  <r>
    <n v="111136"/>
    <x v="34"/>
    <x v="2"/>
    <d v="2019-07-29T00:00:00"/>
    <s v="12,5"/>
    <s v="G9"/>
    <s v="-OS"/>
    <n v="1"/>
    <n v="1556.54"/>
    <n v="81.069999999999993"/>
    <n v="1475.47"/>
  </r>
  <r>
    <n v="111137"/>
    <x v="34"/>
    <x v="2"/>
    <d v="2019-07-29T00:00:00"/>
    <s v="12,5"/>
    <s v="G9"/>
    <s v="-OS"/>
    <n v="1"/>
    <n v="1556.54"/>
    <n v="81.069999999999993"/>
    <n v="1475.47"/>
  </r>
  <r>
    <n v="111138"/>
    <x v="29"/>
    <x v="0"/>
    <d v="2019-09-09T00:00:00"/>
    <n v="25"/>
    <s v="G1"/>
    <s v="-OS"/>
    <n v="1"/>
    <n v="7706.25"/>
    <n v="481.64"/>
    <n v="7224.61"/>
  </r>
  <r>
    <n v="111139"/>
    <x v="21"/>
    <x v="0"/>
    <d v="2019-09-25T00:00:00"/>
    <n v="25"/>
    <n v="5"/>
    <s v="-OS"/>
    <n v="1"/>
    <n v="1925"/>
    <n v="120.31"/>
    <n v="1804.69"/>
  </r>
  <r>
    <n v="111140"/>
    <x v="21"/>
    <x v="0"/>
    <d v="2019-09-25T00:00:00"/>
    <n v="25"/>
    <n v="5"/>
    <s v="-OS"/>
    <n v="1"/>
    <n v="1925"/>
    <n v="120.31"/>
    <n v="1804.69"/>
  </r>
  <r>
    <n v="111144"/>
    <x v="29"/>
    <x v="0"/>
    <d v="2019-09-18T00:00:00"/>
    <n v="25"/>
    <s v="G1"/>
    <s v="-OS"/>
    <n v="1"/>
    <n v="7706.25"/>
    <n v="481.64"/>
    <n v="7224.61"/>
  </r>
  <r>
    <n v="111145"/>
    <x v="29"/>
    <x v="0"/>
    <d v="2019-09-18T00:00:00"/>
    <n v="25"/>
    <s v="G1"/>
    <s v="-OS"/>
    <n v="1"/>
    <n v="7706.25"/>
    <n v="481.64"/>
    <n v="7224.61"/>
  </r>
  <r>
    <n v="111147"/>
    <x v="35"/>
    <x v="0"/>
    <d v="2019-10-01T00:00:00"/>
    <n v="25"/>
    <s v="R2"/>
    <s v="-OS"/>
    <n v="1"/>
    <n v="15681.25"/>
    <n v="653.39"/>
    <n v="15027.86"/>
  </r>
  <r>
    <n v="111148"/>
    <x v="36"/>
    <x v="0"/>
    <d v="2019-10-02T00:00:00"/>
    <n v="25"/>
    <n v="5"/>
    <s v="-OS"/>
    <n v="1"/>
    <n v="1466.25"/>
    <n v="61.09"/>
    <n v="1405.16"/>
  </r>
  <r>
    <n v="111149"/>
    <x v="37"/>
    <x v="2"/>
    <d v="2019-09-27T00:00:00"/>
    <s v="12,5"/>
    <s v="R2"/>
    <s v="-OS"/>
    <n v="1"/>
    <n v="2369.25"/>
    <n v="74.040000000000006"/>
    <n v="2295.21"/>
  </r>
  <r>
    <n v="111150"/>
    <x v="38"/>
    <x v="2"/>
    <d v="2019-09-27T00:00:00"/>
    <s v="12,5"/>
    <s v="R2"/>
    <s v="-OS"/>
    <n v="1"/>
    <n v="2733.75"/>
    <n v="85.43"/>
    <n v="2648.32"/>
  </r>
  <r>
    <n v="111151"/>
    <x v="39"/>
    <x v="2"/>
    <d v="2019-09-27T00:00:00"/>
    <s v="12,5"/>
    <s v="R2"/>
    <s v="-OS"/>
    <n v="1"/>
    <n v="1761.75"/>
    <n v="55.05"/>
    <n v="1706.7"/>
  </r>
  <r>
    <n v="111152"/>
    <x v="40"/>
    <x v="2"/>
    <d v="2019-09-27T00:00:00"/>
    <s v="12,5"/>
    <s v="R2"/>
    <s v="-OS"/>
    <n v="1"/>
    <n v="1336.5"/>
    <n v="41.77"/>
    <n v="1294.73"/>
  </r>
  <r>
    <n v="111153"/>
    <x v="30"/>
    <x v="0"/>
    <d v="2019-10-01T00:00:00"/>
    <n v="25"/>
    <s v="R2"/>
    <s v="-OS"/>
    <n v="1"/>
    <n v="1925"/>
    <n v="80.209999999999994"/>
    <n v="1844.79"/>
  </r>
  <r>
    <n v="111154"/>
    <x v="24"/>
    <x v="0"/>
    <d v="2019-10-01T00:00:00"/>
    <n v="25"/>
    <n v="5"/>
    <s v="-OS"/>
    <n v="1"/>
    <n v="4606.25"/>
    <n v="191.93"/>
    <n v="4414.32"/>
  </r>
  <r>
    <n v="111155"/>
    <x v="24"/>
    <x v="0"/>
    <d v="2019-10-01T00:00:00"/>
    <n v="25"/>
    <n v="5"/>
    <s v="-OS"/>
    <n v="1"/>
    <n v="4606.25"/>
    <n v="191.93"/>
    <n v="4414.32"/>
  </r>
  <r>
    <n v="111156"/>
    <x v="24"/>
    <x v="0"/>
    <d v="2019-10-01T00:00:00"/>
    <n v="25"/>
    <n v="5"/>
    <s v="-OS"/>
    <n v="1"/>
    <n v="4606.25"/>
    <n v="191.93"/>
    <n v="4414.32"/>
  </r>
  <r>
    <n v="111157"/>
    <x v="21"/>
    <x v="0"/>
    <d v="2019-10-01T00:00:00"/>
    <n v="25"/>
    <n v="5"/>
    <s v="-OS"/>
    <n v="1"/>
    <n v="1925"/>
    <n v="80.209999999999994"/>
    <n v="1844.79"/>
  </r>
  <r>
    <n v="111158"/>
    <x v="21"/>
    <x v="0"/>
    <d v="2019-10-01T00:00:00"/>
    <n v="25"/>
    <n v="5"/>
    <s v="-OS"/>
    <n v="1"/>
    <n v="1925"/>
    <n v="80.209999999999994"/>
    <n v="1844.79"/>
  </r>
  <r>
    <n v="111159"/>
    <x v="24"/>
    <x v="0"/>
    <d v="2019-10-01T00:00:00"/>
    <n v="25"/>
    <s v="R2"/>
    <s v="-OS"/>
    <n v="1"/>
    <n v="4606.25"/>
    <n v="191.93"/>
    <n v="4414.32"/>
  </r>
  <r>
    <n v="111160"/>
    <x v="41"/>
    <x v="1"/>
    <d v="2019-04-17T00:00:00"/>
    <n v="20"/>
    <n v="5"/>
    <s v="-OS"/>
    <n v="1"/>
    <n v="1849.5"/>
    <n v="246.6"/>
    <n v="1602.9"/>
  </r>
  <r>
    <n v="111161"/>
    <x v="31"/>
    <x v="2"/>
    <d v="2019-09-13T00:00:00"/>
    <s v="12,5"/>
    <n v="5"/>
    <s v="-OS"/>
    <n v="1"/>
    <n v="182.37"/>
    <n v="5.7"/>
    <n v="176.67"/>
  </r>
  <r>
    <n v="111162"/>
    <x v="31"/>
    <x v="2"/>
    <d v="2019-09-13T00:00:00"/>
    <s v="12,5"/>
    <n v="5"/>
    <s v="-OS"/>
    <n v="1"/>
    <n v="182.37"/>
    <n v="5.7"/>
    <n v="176.67"/>
  </r>
  <r>
    <n v="111163"/>
    <x v="42"/>
    <x v="3"/>
    <d v="2019-04-18T00:00:00"/>
    <n v="25"/>
    <s v="G1"/>
    <s v="-OS"/>
    <n v="1"/>
    <n v="3604.5"/>
    <n v="600.75"/>
    <n v="3003.75"/>
  </r>
  <r>
    <n v="111164"/>
    <x v="43"/>
    <x v="3"/>
    <d v="2019-09-18T00:00:00"/>
    <n v="25"/>
    <s v="R2"/>
    <s v="-OS"/>
    <n v="1"/>
    <n v="4387.6499999999996"/>
    <n v="274.23"/>
    <n v="4113.42"/>
  </r>
  <r>
    <n v="111165"/>
    <x v="44"/>
    <x v="3"/>
    <d v="2019-09-19T00:00:00"/>
    <n v="25"/>
    <n v="5"/>
    <s v="-OS"/>
    <n v="1"/>
    <n v="1241.6300000000001"/>
    <n v="77.599999999999994"/>
    <n v="1164.03"/>
  </r>
  <r>
    <n v="111166"/>
    <x v="45"/>
    <x v="0"/>
    <d v="2019-10-10T00:00:00"/>
    <n v="25"/>
    <s v="G1"/>
    <s v="-OS"/>
    <n v="1"/>
    <n v="7706.25"/>
    <n v="321.08999999999997"/>
    <n v="7385.16"/>
  </r>
  <r>
    <n v="111167"/>
    <x v="24"/>
    <x v="0"/>
    <d v="2019-10-14T00:00:00"/>
    <n v="25"/>
    <s v="R6"/>
    <s v="-OS"/>
    <n v="1"/>
    <n v="4606.25"/>
    <n v="191.93"/>
    <n v="4414.32"/>
  </r>
  <r>
    <n v="111168"/>
    <x v="46"/>
    <x v="0"/>
    <d v="2019-10-14T00:00:00"/>
    <n v="25"/>
    <s v="R6"/>
    <s v="-OS"/>
    <n v="1"/>
    <n v="1466.25"/>
    <n v="61.09"/>
    <n v="1405.16"/>
  </r>
  <r>
    <n v="111169"/>
    <x v="47"/>
    <x v="0"/>
    <d v="2019-10-15T00:00:00"/>
    <n v="25"/>
    <s v="R6"/>
    <s v="-OS"/>
    <n v="1"/>
    <n v="6978.75"/>
    <n v="290.77999999999997"/>
    <n v="6687.97"/>
  </r>
  <r>
    <n v="111170"/>
    <x v="31"/>
    <x v="2"/>
    <d v="2019-09-27T00:00:00"/>
    <s v="12,5"/>
    <s v="G1"/>
    <s v="-OS"/>
    <n v="1"/>
    <n v="382.38"/>
    <n v="11.95"/>
    <n v="370.43"/>
  </r>
  <r>
    <n v="111171"/>
    <x v="31"/>
    <x v="2"/>
    <d v="2019-09-27T00:00:00"/>
    <s v="12,5"/>
    <s v="G1"/>
    <s v="-OS"/>
    <n v="1"/>
    <n v="382.37"/>
    <n v="11.95"/>
    <n v="370.42"/>
  </r>
  <r>
    <n v="111172"/>
    <x v="48"/>
    <x v="0"/>
    <d v="2019-09-27T00:00:00"/>
    <n v="20"/>
    <s v="R2"/>
    <s v="-OS"/>
    <n v="1"/>
    <n v="2407.5"/>
    <n v="120.38"/>
    <n v="2287.12"/>
  </r>
  <r>
    <n v="111173"/>
    <x v="49"/>
    <x v="0"/>
    <d v="2019-10-22T00:00:00"/>
    <n v="25"/>
    <n v="5"/>
    <s v="-OS"/>
    <n v="1"/>
    <n v="10513.75"/>
    <n v="438.07"/>
    <n v="10075.68"/>
  </r>
  <r>
    <n v="111174"/>
    <x v="50"/>
    <x v="0"/>
    <d v="2019-10-02T00:00:00"/>
    <n v="20"/>
    <s v="R2"/>
    <s v="-OS"/>
    <n v="1"/>
    <n v="4664.63"/>
    <n v="155.49"/>
    <n v="4509.1400000000003"/>
  </r>
  <r>
    <n v="111175"/>
    <x v="51"/>
    <x v="0"/>
    <d v="2019-10-24T00:00:00"/>
    <n v="25"/>
    <s v="G9"/>
    <s v="-OS"/>
    <n v="1"/>
    <n v="1925"/>
    <n v="80.209999999999994"/>
    <n v="1844.79"/>
  </r>
  <r>
    <n v="111176"/>
    <x v="8"/>
    <x v="2"/>
    <d v="2019-10-01T00:00:00"/>
    <s v="12,5"/>
    <s v="R2"/>
    <s v="-OS"/>
    <n v="1"/>
    <n v="1060.44"/>
    <n v="22.09"/>
    <n v="1038.3499999999999"/>
  </r>
  <r>
    <n v="111177"/>
    <x v="52"/>
    <x v="1"/>
    <d v="2019-10-11T00:00:00"/>
    <n v="20"/>
    <s v="R2"/>
    <s v="-OS"/>
    <n v="1"/>
    <n v="13806.34"/>
    <n v="460.21"/>
    <n v="13346.13"/>
  </r>
  <r>
    <n v="111178"/>
    <x v="21"/>
    <x v="0"/>
    <d v="2019-10-07T00:00:00"/>
    <n v="25"/>
    <s v="R3"/>
    <s v="-OS"/>
    <n v="1"/>
    <n v="1871.1"/>
    <n v="77.959999999999994"/>
    <n v="1793.14"/>
  </r>
  <r>
    <n v="111179"/>
    <x v="53"/>
    <x v="1"/>
    <d v="2019-10-07T00:00:00"/>
    <n v="20"/>
    <s v="R2"/>
    <s v="-OS"/>
    <n v="1"/>
    <n v="18022"/>
    <n v="600.73"/>
    <n v="17421.27"/>
  </r>
  <r>
    <n v="111180"/>
    <x v="54"/>
    <x v="0"/>
    <d v="2019-10-04T00:00:00"/>
    <n v="20"/>
    <s v="G9"/>
    <s v="-OS"/>
    <n v="1"/>
    <n v="10140"/>
    <n v="338"/>
    <n v="9802"/>
  </r>
  <r>
    <n v="111182"/>
    <x v="0"/>
    <x v="0"/>
    <d v="2019-10-18T00:00:00"/>
    <n v="25"/>
    <n v="5"/>
    <s v="-OS"/>
    <n v="1"/>
    <n v="5275"/>
    <n v="219.79"/>
    <n v="5055.21"/>
  </r>
  <r>
    <n v="111183"/>
    <x v="0"/>
    <x v="0"/>
    <d v="2019-10-18T00:00:00"/>
    <n v="25"/>
    <s v="CIP"/>
    <s v="-OS"/>
    <n v="1"/>
    <n v="5275"/>
    <n v="219.79"/>
    <n v="5055.21"/>
  </r>
  <r>
    <n v="111184"/>
    <x v="55"/>
    <x v="0"/>
    <d v="2019-11-06T00:00:00"/>
    <n v="25"/>
    <s v="R2"/>
    <s v="-OS"/>
    <n v="1"/>
    <n v="4606.25"/>
    <n v="95.96"/>
    <n v="4510.29"/>
  </r>
  <r>
    <n v="111185"/>
    <x v="30"/>
    <x v="0"/>
    <d v="2019-11-06T00:00:00"/>
    <n v="25"/>
    <s v="R2"/>
    <s v="-OS"/>
    <n v="1"/>
    <n v="1925"/>
    <n v="40.1"/>
    <n v="1884.9"/>
  </r>
  <r>
    <n v="111188"/>
    <x v="56"/>
    <x v="2"/>
    <d v="2019-11-05T00:00:00"/>
    <s v="12,5"/>
    <n v="5"/>
    <s v="-OS"/>
    <n v="1"/>
    <n v="1547.91"/>
    <n v="16.12"/>
    <n v="1531.79"/>
  </r>
  <r>
    <n v="111191"/>
    <x v="57"/>
    <x v="0"/>
    <d v="2019-11-12T00:00:00"/>
    <n v="25"/>
    <n v="5"/>
    <s v="-OS"/>
    <n v="1"/>
    <n v="1925"/>
    <n v="40.1"/>
    <n v="1884.9"/>
  </r>
  <r>
    <n v="111192"/>
    <x v="58"/>
    <x v="0"/>
    <d v="2019-11-18T00:00:00"/>
    <n v="25"/>
    <s v="R1"/>
    <s v="-OS"/>
    <n v="1"/>
    <n v="4606.25"/>
    <n v="95.96"/>
    <n v="4510.29"/>
  </r>
  <r>
    <n v="111194"/>
    <x v="24"/>
    <x v="0"/>
    <d v="2019-11-11T00:00:00"/>
    <n v="25"/>
    <s v="R3"/>
    <s v="-OS"/>
    <n v="1"/>
    <n v="4606.25"/>
    <n v="95.96"/>
    <n v="4510.29"/>
  </r>
  <r>
    <n v="111195"/>
    <x v="24"/>
    <x v="0"/>
    <d v="2019-11-11T00:00:00"/>
    <n v="25"/>
    <s v="R3"/>
    <s v="-OS"/>
    <n v="1"/>
    <n v="4606.25"/>
    <n v="95.96"/>
    <n v="4510.29"/>
  </r>
  <r>
    <n v="111196"/>
    <x v="24"/>
    <x v="0"/>
    <d v="2019-11-11T00:00:00"/>
    <n v="25"/>
    <s v="R3"/>
    <s v="-OS"/>
    <n v="1"/>
    <n v="4606.25"/>
    <n v="95.96"/>
    <n v="4510.29"/>
  </r>
  <r>
    <n v="111197"/>
    <x v="24"/>
    <x v="0"/>
    <d v="2019-11-11T00:00:00"/>
    <n v="25"/>
    <s v="R3"/>
    <s v="-OS"/>
    <n v="1"/>
    <n v="4606.25"/>
    <n v="95.96"/>
    <n v="4510.29"/>
  </r>
  <r>
    <n v="111198"/>
    <x v="24"/>
    <x v="0"/>
    <d v="2019-11-11T00:00:00"/>
    <n v="25"/>
    <s v="R3"/>
    <s v="-OS"/>
    <n v="1"/>
    <n v="4606.25"/>
    <n v="95.96"/>
    <n v="4510.29"/>
  </r>
  <r>
    <n v="111199"/>
    <x v="24"/>
    <x v="0"/>
    <d v="2019-11-11T00:00:00"/>
    <n v="25"/>
    <s v="R3"/>
    <s v="-OS"/>
    <n v="1"/>
    <n v="4606.25"/>
    <n v="95.96"/>
    <n v="4510.29"/>
  </r>
  <r>
    <n v="111200"/>
    <x v="24"/>
    <x v="0"/>
    <d v="2019-11-11T00:00:00"/>
    <n v="25"/>
    <s v="R3"/>
    <s v="-OS"/>
    <n v="1"/>
    <n v="4606.25"/>
    <n v="95.96"/>
    <n v="4510.29"/>
  </r>
  <r>
    <n v="111201"/>
    <x v="24"/>
    <x v="0"/>
    <d v="2019-11-11T00:00:00"/>
    <n v="25"/>
    <s v="R3"/>
    <s v="-OS"/>
    <n v="1"/>
    <n v="4606.25"/>
    <n v="95.96"/>
    <n v="4510.29"/>
  </r>
  <r>
    <n v="111202"/>
    <x v="24"/>
    <x v="0"/>
    <d v="2019-11-11T00:00:00"/>
    <n v="25"/>
    <s v="R3"/>
    <s v="-OS"/>
    <n v="1"/>
    <n v="4606.25"/>
    <n v="95.96"/>
    <n v="4510.29"/>
  </r>
  <r>
    <n v="111203"/>
    <x v="24"/>
    <x v="0"/>
    <d v="2019-11-11T00:00:00"/>
    <n v="25"/>
    <s v="R3"/>
    <s v="-OS"/>
    <n v="1"/>
    <n v="4606.25"/>
    <n v="95.96"/>
    <n v="4510.29"/>
  </r>
  <r>
    <n v="111204"/>
    <x v="30"/>
    <x v="0"/>
    <d v="2019-11-11T00:00:00"/>
    <n v="25"/>
    <s v="R3"/>
    <s v="-OS"/>
    <n v="1"/>
    <n v="1537.5"/>
    <n v="32.03"/>
    <n v="1505.47"/>
  </r>
  <r>
    <n v="111205"/>
    <x v="30"/>
    <x v="0"/>
    <d v="2019-11-11T00:00:00"/>
    <n v="25"/>
    <s v="R3"/>
    <s v="-OS"/>
    <n v="1"/>
    <n v="1537.5"/>
    <n v="32.03"/>
    <n v="1505.47"/>
  </r>
  <r>
    <n v="111206"/>
    <x v="30"/>
    <x v="0"/>
    <d v="2019-11-11T00:00:00"/>
    <n v="25"/>
    <s v="R3"/>
    <s v="-OS"/>
    <n v="1"/>
    <n v="1537.5"/>
    <n v="32.03"/>
    <n v="1505.47"/>
  </r>
  <r>
    <n v="111207"/>
    <x v="30"/>
    <x v="0"/>
    <d v="2019-11-11T00:00:00"/>
    <n v="25"/>
    <s v="R3"/>
    <s v="-OS"/>
    <n v="1"/>
    <n v="1537.5"/>
    <n v="32.03"/>
    <n v="1505.47"/>
  </r>
  <r>
    <n v="111208"/>
    <x v="30"/>
    <x v="0"/>
    <d v="2019-11-11T00:00:00"/>
    <n v="25"/>
    <s v="R3"/>
    <s v="-OS"/>
    <n v="1"/>
    <n v="1537.5"/>
    <n v="32.03"/>
    <n v="1505.47"/>
  </r>
  <r>
    <n v="111209"/>
    <x v="30"/>
    <x v="0"/>
    <d v="2019-11-11T00:00:00"/>
    <n v="25"/>
    <s v="R3"/>
    <s v="-OS"/>
    <n v="1"/>
    <n v="1537.5"/>
    <n v="32.03"/>
    <n v="1505.47"/>
  </r>
  <r>
    <n v="111210"/>
    <x v="30"/>
    <x v="0"/>
    <d v="2019-11-11T00:00:00"/>
    <n v="25"/>
    <s v="R3"/>
    <s v="-OS"/>
    <n v="1"/>
    <n v="1537.5"/>
    <n v="32.03"/>
    <n v="1505.47"/>
  </r>
  <r>
    <n v="111211"/>
    <x v="30"/>
    <x v="0"/>
    <d v="2019-11-11T00:00:00"/>
    <n v="25"/>
    <s v="R3"/>
    <s v="-OS"/>
    <n v="1"/>
    <n v="1537.5"/>
    <n v="32.03"/>
    <n v="1505.47"/>
  </r>
  <r>
    <n v="111212"/>
    <x v="30"/>
    <x v="0"/>
    <d v="2019-11-11T00:00:00"/>
    <n v="25"/>
    <s v="R3"/>
    <s v="-OS"/>
    <n v="1"/>
    <n v="1537.5"/>
    <n v="32.03"/>
    <n v="1505.47"/>
  </r>
  <r>
    <n v="111213"/>
    <x v="30"/>
    <x v="0"/>
    <d v="2019-11-11T00:00:00"/>
    <n v="25"/>
    <s v="R3"/>
    <s v="-OS"/>
    <n v="1"/>
    <n v="1537.5"/>
    <n v="32.03"/>
    <n v="1505.47"/>
  </r>
  <r>
    <n v="111214"/>
    <x v="59"/>
    <x v="0"/>
    <d v="2019-11-06T00:00:00"/>
    <n v="25"/>
    <s v="G1"/>
    <s v="-OS"/>
    <n v="1"/>
    <n v="2987.5"/>
    <n v="62.24"/>
    <n v="2925.26"/>
  </r>
  <r>
    <n v="111216"/>
    <x v="21"/>
    <x v="0"/>
    <d v="2019-11-20T00:00:00"/>
    <n v="25"/>
    <s v="R1"/>
    <s v="-OS"/>
    <n v="1"/>
    <n v="1925"/>
    <n v="40.1"/>
    <n v="1884.9"/>
  </r>
  <r>
    <n v="111217"/>
    <x v="60"/>
    <x v="0"/>
    <d v="2019-11-20T00:00:00"/>
    <n v="25"/>
    <s v="G1"/>
    <s v="-OS"/>
    <n v="1"/>
    <n v="8916.25"/>
    <n v="185.76"/>
    <n v="8730.49"/>
  </r>
  <r>
    <n v="111219"/>
    <x v="61"/>
    <x v="0"/>
    <d v="2019-11-25T00:00:00"/>
    <n v="25"/>
    <s v="R3"/>
    <s v="-OS"/>
    <n v="1"/>
    <n v="9958.75"/>
    <n v="207.47"/>
    <n v="9751.2800000000007"/>
  </r>
  <r>
    <n v="111220"/>
    <x v="62"/>
    <x v="3"/>
    <d v="2019-11-15T00:00:00"/>
    <n v="25"/>
    <s v="R2"/>
    <s v="-OS"/>
    <n v="1"/>
    <n v="11352.88"/>
    <n v="236.52"/>
    <n v="11116.36"/>
  </r>
  <r>
    <n v="111221"/>
    <x v="63"/>
    <x v="0"/>
    <d v="2019-11-14T00:00:00"/>
    <n v="20"/>
    <s v="R2"/>
    <s v="-OS"/>
    <n v="1"/>
    <n v="7998.16"/>
    <n v="133.30000000000001"/>
    <n v="7864.86"/>
  </r>
  <r>
    <n v="111222"/>
    <x v="64"/>
    <x v="1"/>
    <d v="2019-11-20T00:00:00"/>
    <n v="20"/>
    <s v="G9"/>
    <s v="-OS"/>
    <n v="1"/>
    <n v="2224.88"/>
    <n v="37.08"/>
    <n v="2187.8000000000002"/>
  </r>
  <r>
    <n v="111223"/>
    <x v="65"/>
    <x v="2"/>
    <d v="2019-11-22T00:00:00"/>
    <s v="12,5"/>
    <s v="R3"/>
    <s v="-OS"/>
    <n v="1"/>
    <n v="326.38"/>
    <n v="3.4"/>
    <n v="322.98"/>
  </r>
  <r>
    <n v="111226"/>
    <x v="66"/>
    <x v="2"/>
    <d v="2019-10-29T00:00:00"/>
    <s v="12,5"/>
    <s v="G1"/>
    <s v="-OS"/>
    <n v="1"/>
    <n v="2743.13"/>
    <n v="57.15"/>
    <n v="2685.98"/>
  </r>
  <r>
    <n v="111229"/>
    <x v="47"/>
    <x v="0"/>
    <d v="2019-12-10T00:00:00"/>
    <n v="25"/>
    <s v="R6"/>
    <s v="-OS"/>
    <n v="1"/>
    <n v="6978.75"/>
    <n v="0"/>
    <n v="6978.75"/>
  </r>
  <r>
    <n v="111230"/>
    <x v="67"/>
    <x v="0"/>
    <d v="2019-12-03T00:00:00"/>
    <n v="20"/>
    <s v="G1"/>
    <s v="-OS"/>
    <n v="1"/>
    <n v="3768"/>
    <n v="0"/>
    <n v="3768"/>
  </r>
  <r>
    <n v="111231"/>
    <x v="68"/>
    <x v="0"/>
    <d v="2019-12-12T00:00:00"/>
    <n v="25"/>
    <s v="G9"/>
    <s v="-OS"/>
    <n v="1"/>
    <n v="11388.75"/>
    <n v="0"/>
    <n v="11388.75"/>
  </r>
  <r>
    <n v="111232"/>
    <x v="65"/>
    <x v="2"/>
    <d v="2019-11-22T00:00:00"/>
    <s v="12,5"/>
    <s v="R3"/>
    <s v="-OS"/>
    <n v="1"/>
    <n v="326.38"/>
    <n v="3.4"/>
    <n v="322.98"/>
  </r>
  <r>
    <n v="111233"/>
    <x v="65"/>
    <x v="2"/>
    <d v="2019-11-22T00:00:00"/>
    <s v="12,5"/>
    <s v="R3"/>
    <s v="-OS"/>
    <n v="1"/>
    <n v="326.38"/>
    <n v="3.4"/>
    <n v="322.98"/>
  </r>
  <r>
    <n v="111234"/>
    <x v="65"/>
    <x v="2"/>
    <d v="2019-11-22T00:00:00"/>
    <s v="12,5"/>
    <s v="R3"/>
    <s v="-OS"/>
    <n v="1"/>
    <n v="326.38"/>
    <n v="3.4"/>
    <n v="322.98"/>
  </r>
  <r>
    <n v="111235"/>
    <x v="65"/>
    <x v="2"/>
    <d v="2019-11-22T00:00:00"/>
    <s v="12,5"/>
    <s v="R3"/>
    <s v="-OS"/>
    <n v="1"/>
    <n v="326.37"/>
    <n v="3.4"/>
    <n v="322.97000000000003"/>
  </r>
  <r>
    <n v="111236"/>
    <x v="65"/>
    <x v="2"/>
    <d v="2019-11-22T00:00:00"/>
    <s v="12,5"/>
    <s v="R3"/>
    <s v="-OS"/>
    <n v="1"/>
    <n v="326.37"/>
    <n v="3.4"/>
    <n v="322.97000000000003"/>
  </r>
  <r>
    <n v="111237"/>
    <x v="65"/>
    <x v="2"/>
    <d v="2019-11-22T00:00:00"/>
    <s v="12,5"/>
    <s v="R3"/>
    <s v="-OS"/>
    <n v="1"/>
    <n v="326.37"/>
    <n v="3.4"/>
    <n v="322.97000000000003"/>
  </r>
  <r>
    <n v="111238"/>
    <x v="65"/>
    <x v="2"/>
    <d v="2019-11-22T00:00:00"/>
    <s v="12,5"/>
    <s v="R3"/>
    <s v="-OS"/>
    <n v="1"/>
    <n v="326.37"/>
    <n v="3.4"/>
    <n v="322.97000000000003"/>
  </r>
  <r>
    <n v="111239"/>
    <x v="8"/>
    <x v="2"/>
    <d v="2019-11-27T00:00:00"/>
    <s v="12,5"/>
    <s v="R3"/>
    <s v="-OS"/>
    <n v="1"/>
    <n v="2400"/>
    <n v="25"/>
    <n v="2375"/>
  </r>
  <r>
    <n v="111240"/>
    <x v="69"/>
    <x v="0"/>
    <d v="2019-12-12T00:00:00"/>
    <n v="25"/>
    <s v="G9"/>
    <s v="-OS"/>
    <n v="1"/>
    <n v="4606.25"/>
    <n v="0"/>
    <n v="4606.25"/>
  </r>
  <r>
    <n v="111281"/>
    <x v="70"/>
    <x v="0"/>
    <d v="2019-12-17T00:00:00"/>
    <n v="25"/>
    <s v="R3"/>
    <s v="-OS"/>
    <n v="1"/>
    <n v="15681.25"/>
    <n v="0"/>
    <n v="15681.25"/>
  </r>
  <r>
    <n v="111282"/>
    <x v="70"/>
    <x v="0"/>
    <d v="2019-12-17T00:00:00"/>
    <n v="25"/>
    <s v="R3"/>
    <s v="-OS"/>
    <n v="1"/>
    <n v="15681.25"/>
    <n v="0"/>
    <n v="15681.25"/>
  </r>
  <r>
    <n v="111283"/>
    <x v="71"/>
    <x v="0"/>
    <d v="2019-12-30T00:00:00"/>
    <n v="25"/>
    <s v="CIP"/>
    <s v="-OS"/>
    <n v="1"/>
    <n v="26730"/>
    <n v="0"/>
    <n v="26730"/>
  </r>
  <r>
    <n v="111285"/>
    <x v="72"/>
    <x v="1"/>
    <d v="2019-12-11T00:00:00"/>
    <n v="20"/>
    <s v="R6"/>
    <s v="-OS"/>
    <n v="1"/>
    <n v="3894"/>
    <n v="0"/>
    <n v="3894"/>
  </r>
  <r>
    <n v="111286"/>
    <x v="73"/>
    <x v="1"/>
    <d v="2019-12-11T00:00:00"/>
    <n v="20"/>
    <s v="R6"/>
    <s v="-OS"/>
    <n v="1"/>
    <n v="2100"/>
    <n v="0"/>
    <n v="2100"/>
  </r>
  <r>
    <n v="111287"/>
    <x v="74"/>
    <x v="0"/>
    <d v="2019-12-03T00:00:00"/>
    <n v="20"/>
    <s v="R2"/>
    <s v="-OS"/>
    <n v="1"/>
    <n v="5606.5"/>
    <n v="0"/>
    <n v="5606.5"/>
  </r>
  <r>
    <n v="111288"/>
    <x v="75"/>
    <x v="2"/>
    <d v="2019-06-30T00:00:00"/>
    <s v="12,5"/>
    <s v="R6"/>
    <s v="-OS"/>
    <n v="1"/>
    <n v="1730.93"/>
    <n v="108.18"/>
    <n v="1622.75"/>
  </r>
  <r>
    <n v="111289"/>
    <x v="76"/>
    <x v="0"/>
    <d v="2019-12-11T00:00:00"/>
    <n v="20"/>
    <s v="G9"/>
    <s v="-OS"/>
    <n v="1"/>
    <n v="3225.75"/>
    <n v="0"/>
    <n v="3225.75"/>
  </r>
  <r>
    <n v="111296"/>
    <x v="77"/>
    <x v="1"/>
    <d v="2019-09-30T00:00:00"/>
    <n v="20"/>
    <s v="R2"/>
    <s v="-OS"/>
    <n v="1"/>
    <n v="14431.97"/>
    <n v="721.6"/>
    <n v="13710.37"/>
  </r>
  <r>
    <n v="111297"/>
    <x v="78"/>
    <x v="1"/>
    <d v="2019-11-22T00:00:00"/>
    <n v="20"/>
    <s v="R2"/>
    <s v="-OS"/>
    <n v="1"/>
    <n v="7419.51"/>
    <n v="123.66"/>
    <n v="7295.85"/>
  </r>
  <r>
    <n v="111298"/>
    <x v="79"/>
    <x v="1"/>
    <d v="2019-12-12T00:00:00"/>
    <n v="20"/>
    <s v="R2"/>
    <s v="-OS"/>
    <n v="1"/>
    <n v="3997.13"/>
    <n v="0"/>
    <n v="3997.13"/>
  </r>
  <r>
    <n v="111299"/>
    <x v="8"/>
    <x v="2"/>
    <d v="2019-12-16T00:00:00"/>
    <s v="12,5"/>
    <s v="G1"/>
    <s v="-OS"/>
    <n v="1"/>
    <n v="498"/>
    <n v="0"/>
    <n v="498"/>
  </r>
  <r>
    <n v="111300"/>
    <x v="80"/>
    <x v="1"/>
    <d v="2019-12-30T00:00:00"/>
    <n v="20"/>
    <s v="G1"/>
    <s v="-OS"/>
    <n v="1"/>
    <n v="3187.2"/>
    <n v="0"/>
    <n v="3187.2"/>
  </r>
  <r>
    <n v="111303"/>
    <x v="81"/>
    <x v="1"/>
    <d v="2019-12-09T00:00:00"/>
    <n v="20"/>
    <s v="R2"/>
    <s v="-OS"/>
    <n v="1"/>
    <n v="9198.84"/>
    <n v="0"/>
    <n v="9198.84"/>
  </r>
  <r>
    <n v="111304"/>
    <x v="40"/>
    <x v="2"/>
    <d v="2019-09-27T00:00:00"/>
    <s v="12,5"/>
    <s v="R2"/>
    <s v="-OS"/>
    <n v="1"/>
    <n v="1336.5"/>
    <n v="41.77"/>
    <n v="1294.73"/>
  </r>
  <r>
    <n v="111305"/>
    <x v="37"/>
    <x v="2"/>
    <d v="2019-09-27T00:00:00"/>
    <s v="12,5"/>
    <s v="R2"/>
    <s v="-OS"/>
    <n v="1"/>
    <n v="2369.25"/>
    <n v="74.040000000000006"/>
    <n v="2295.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D23:G26" firstHeaderRow="0" firstDataRow="1" firstDataCol="1"/>
  <pivotFields count="14">
    <pivotField showAll="0"/>
    <pivotField showAll="0"/>
    <pivotField axis="axisRow" multipleItemSelectionAllowed="1" showAll="0">
      <items count="8">
        <item h="1" x="5"/>
        <item h="1" x="1"/>
        <item h="1" x="3"/>
        <item h="1" x="6"/>
        <item h="1" x="2"/>
        <item h="1" x="4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dataField="1" showAll="0"/>
    <pivotField axis="axisRow" showAll="0">
      <items count="5">
        <item x="0"/>
        <item x="1"/>
        <item x="2"/>
        <item m="1" x="3"/>
        <item t="default"/>
      </items>
    </pivotField>
  </pivotFields>
  <rowFields count="2">
    <field x="13"/>
    <field x="2"/>
  </rowFields>
  <rowItems count="3">
    <i>
      <x/>
    </i>
    <i r="1">
      <x v="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Nabavna" fld="9" baseField="13" baseItem="0"/>
    <dataField name="Sum of stvarna procijenjena" fld="12" baseField="13" baseItem="0"/>
    <dataField name="Sum of Netto" fld="11" baseField="13" baseItem="0"/>
  </dataFields>
  <formats count="11">
    <format dxfId="16">
      <pivotArea outline="0" collapsedLevelsAreSubtotals="1" fieldPosition="0"/>
    </format>
    <format dxfId="1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">
      <pivotArea collapsedLevelsAreSubtotals="1" fieldPosition="0">
        <references count="2">
          <reference field="4294967294" count="1" selected="0">
            <x v="0"/>
          </reference>
          <reference field="13" count="1">
            <x v="0"/>
          </reference>
        </references>
      </pivotArea>
    </format>
    <format dxfId="13">
      <pivotArea collapsedLevelsAreSubtotals="1" fieldPosition="0">
        <references count="3">
          <reference field="4294967294" count="1" selected="0">
            <x v="0"/>
          </reference>
          <reference field="2" count="5">
            <x v="0"/>
            <x v="1"/>
            <x v="2"/>
            <x v="4"/>
            <x v="5"/>
          </reference>
          <reference field="13" count="1" selected="0">
            <x v="0"/>
          </reference>
        </references>
      </pivotArea>
    </format>
    <format dxfId="12">
      <pivotArea dataOnly="0" labelOnly="1" fieldPosition="0">
        <references count="1">
          <reference field="13" count="1">
            <x v="0"/>
          </reference>
        </references>
      </pivotArea>
    </format>
    <format dxfId="11">
      <pivotArea dataOnly="0" labelOnly="1" fieldPosition="0">
        <references count="2">
          <reference field="2" count="5">
            <x v="0"/>
            <x v="1"/>
            <x v="2"/>
            <x v="4"/>
            <x v="5"/>
          </reference>
          <reference field="13" count="1" selected="0">
            <x v="0"/>
          </reference>
        </references>
      </pivotArea>
    </format>
    <format dxfId="10">
      <pivotArea collapsedLevelsAreSubtotals="1" fieldPosition="0">
        <references count="2">
          <reference field="4294967294" count="1" selected="0">
            <x v="1"/>
          </reference>
          <reference field="13" count="1">
            <x v="1"/>
          </reference>
        </references>
      </pivotArea>
    </format>
    <format dxfId="9">
      <pivotArea collapsedLevelsAreSubtotals="1" fieldPosition="0">
        <references count="3">
          <reference field="4294967294" count="1" selected="0">
            <x v="1"/>
          </reference>
          <reference field="2" count="6">
            <x v="0"/>
            <x v="1"/>
            <x v="2"/>
            <x v="4"/>
            <x v="5"/>
            <x v="6"/>
          </reference>
          <reference field="13" count="1" selected="0">
            <x v="1"/>
          </reference>
        </references>
      </pivotArea>
    </format>
    <format dxfId="8">
      <pivotArea collapsedLevelsAreSubtotals="1" fieldPosition="0">
        <references count="3">
          <reference field="4294967294" count="1" selected="0">
            <x v="0"/>
          </reference>
          <reference field="2" count="1">
            <x v="6"/>
          </reference>
          <reference field="13" count="1" selected="0">
            <x v="0"/>
          </reference>
        </references>
      </pivotArea>
    </format>
    <format dxfId="7">
      <pivotArea dataOnly="0" labelOnly="1" fieldPosition="0">
        <references count="2">
          <reference field="2" count="1">
            <x v="6"/>
          </reference>
          <reference field="13" count="1" selected="0">
            <x v="0"/>
          </reference>
        </references>
      </pivotArea>
    </format>
    <format dxfId="6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0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K3:M17" firstHeaderRow="0" firstDataRow="1" firstDataCol="1"/>
  <pivotFields count="14">
    <pivotField showAll="0"/>
    <pivotField showAll="0">
      <items count="19">
        <item x="13"/>
        <item x="12"/>
        <item x="15"/>
        <item x="1"/>
        <item x="7"/>
        <item x="17"/>
        <item x="16"/>
        <item x="9"/>
        <item x="2"/>
        <item x="3"/>
        <item x="4"/>
        <item x="5"/>
        <item x="6"/>
        <item x="14"/>
        <item x="10"/>
        <item x="0"/>
        <item x="8"/>
        <item x="11"/>
        <item t="default"/>
      </items>
    </pivotField>
    <pivotField axis="axisRow" multipleItemSelectionAllowed="1" showAll="0">
      <items count="8">
        <item x="5"/>
        <item x="1"/>
        <item h="1" x="3"/>
        <item x="6"/>
        <item x="2"/>
        <item x="4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>
      <items count="2804">
        <item x="968"/>
        <item x="979"/>
        <item x="890"/>
        <item x="2089"/>
        <item x="2088"/>
        <item x="1078"/>
        <item x="521"/>
        <item x="297"/>
        <item x="5"/>
        <item x="894"/>
        <item x="893"/>
        <item x="222"/>
        <item x="2"/>
        <item x="887"/>
        <item x="536"/>
        <item x="565"/>
        <item x="538"/>
        <item x="564"/>
        <item x="531"/>
        <item x="727"/>
        <item x="540"/>
        <item x="533"/>
        <item x="82"/>
        <item x="911"/>
        <item x="522"/>
        <item x="263"/>
        <item x="10"/>
        <item x="2253"/>
        <item x="394"/>
        <item x="744"/>
        <item x="896"/>
        <item x="892"/>
        <item x="1202"/>
        <item x="2292"/>
        <item x="1341"/>
        <item x="338"/>
        <item x="298"/>
        <item x="40"/>
        <item x="360"/>
        <item x="320"/>
        <item x="327"/>
        <item x="296"/>
        <item x="573"/>
        <item x="840"/>
        <item x="862"/>
        <item x="524"/>
        <item x="856"/>
        <item x="948"/>
        <item x="859"/>
        <item x="2301"/>
        <item x="2299"/>
        <item x="519"/>
        <item x="796"/>
        <item x="530"/>
        <item x="266"/>
        <item x="97"/>
        <item x="380"/>
        <item x="594"/>
        <item x="88"/>
        <item x="116"/>
        <item x="492"/>
        <item x="952"/>
        <item x="2766"/>
        <item x="2773"/>
        <item x="307"/>
        <item x="55"/>
        <item x="58"/>
        <item x="61"/>
        <item x="488"/>
        <item x="344"/>
        <item x="179"/>
        <item x="468"/>
        <item x="36"/>
        <item x="262"/>
        <item x="186"/>
        <item x="818"/>
        <item x="68"/>
        <item x="54"/>
        <item x="29"/>
        <item x="238"/>
        <item x="358"/>
        <item x="32"/>
        <item x="1263"/>
        <item x="1264"/>
        <item x="1251"/>
        <item x="883"/>
        <item x="1250"/>
        <item x="527"/>
        <item x="532"/>
        <item x="520"/>
        <item x="142"/>
        <item x="1145"/>
        <item x="1144"/>
        <item x="94"/>
        <item x="67"/>
        <item x="59"/>
        <item x="400"/>
        <item x="414"/>
        <item x="38"/>
        <item x="56"/>
        <item x="57"/>
        <item x="20"/>
        <item x="195"/>
        <item x="170"/>
        <item x="901"/>
        <item x="2468"/>
        <item x="819"/>
        <item x="381"/>
        <item x="582"/>
        <item x="966"/>
        <item x="1340"/>
        <item x="101"/>
        <item x="902"/>
        <item x="905"/>
        <item x="286"/>
        <item x="175"/>
        <item x="66"/>
        <item x="37"/>
        <item x="303"/>
        <item x="95"/>
        <item x="96"/>
        <item x="586"/>
        <item x="596"/>
        <item x="69"/>
        <item x="137"/>
        <item x="181"/>
        <item x="861"/>
        <item x="1253"/>
        <item x="1254"/>
        <item x="1175"/>
        <item x="597"/>
        <item x="2231"/>
        <item x="169"/>
        <item x="168"/>
        <item x="152"/>
        <item x="70"/>
        <item x="234"/>
        <item x="21"/>
        <item x="589"/>
        <item x="513"/>
        <item x="512"/>
        <item x="52"/>
        <item x="785"/>
        <item x="149"/>
        <item x="427"/>
        <item x="288"/>
        <item x="127"/>
        <item x="1244"/>
        <item x="405"/>
        <item x="404"/>
        <item x="78"/>
        <item x="205"/>
        <item x="140"/>
        <item x="457"/>
        <item x="73"/>
        <item x="147"/>
        <item x="2084"/>
        <item x="1283"/>
        <item x="81"/>
        <item x="15"/>
        <item x="202"/>
        <item x="243"/>
        <item x="242"/>
        <item x="889"/>
        <item x="90"/>
        <item x="51"/>
        <item x="309"/>
        <item x="445"/>
        <item x="504"/>
        <item x="1240"/>
        <item x="176"/>
        <item x="978"/>
        <item x="542"/>
        <item x="841"/>
        <item x="592"/>
        <item x="611"/>
        <item x="1274"/>
        <item x="225"/>
        <item x="2293"/>
        <item x="91"/>
        <item x="421"/>
        <item x="946"/>
        <item x="947"/>
        <item x="858"/>
        <item x="881"/>
        <item x="852"/>
        <item x="539"/>
        <item x="510"/>
        <item x="703"/>
        <item x="2325"/>
        <item x="2294"/>
        <item x="581"/>
        <item x="950"/>
        <item x="2306"/>
        <item x="1001"/>
        <item x="203"/>
        <item x="1278"/>
        <item x="141"/>
        <item x="291"/>
        <item x="264"/>
        <item x="733"/>
        <item x="607"/>
        <item x="1135"/>
        <item x="240"/>
        <item x="1285"/>
        <item x="151"/>
        <item x="355"/>
        <item x="99"/>
        <item x="162"/>
        <item x="280"/>
        <item x="926"/>
        <item x="770"/>
        <item x="417"/>
        <item x="432"/>
        <item x="237"/>
        <item x="397"/>
        <item x="310"/>
        <item x="1090"/>
        <item x="267"/>
        <item x="1170"/>
        <item x="584"/>
        <item x="1335"/>
        <item x="389"/>
        <item x="188"/>
        <item x="189"/>
        <item x="2315"/>
        <item x="2314"/>
        <item x="833"/>
        <item x="308"/>
        <item x="574"/>
        <item x="198"/>
        <item x="182"/>
        <item x="970"/>
        <item x="1345"/>
        <item x="1128"/>
        <item x="63"/>
        <item x="132"/>
        <item x="173"/>
        <item x="311"/>
        <item x="47"/>
        <item x="843"/>
        <item x="750"/>
        <item x="419"/>
        <item x="420"/>
        <item x="236"/>
        <item x="192"/>
        <item x="1120"/>
        <item x="625"/>
        <item x="1226"/>
        <item x="556"/>
        <item x="726"/>
        <item x="976"/>
        <item x="2305"/>
        <item x="2303"/>
        <item x="2302"/>
        <item x="781"/>
        <item x="376"/>
        <item x="768"/>
        <item x="341"/>
        <item x="937"/>
        <item x="201"/>
        <item x="720"/>
        <item x="295"/>
        <item x="28"/>
        <item x="423"/>
        <item x="30"/>
        <item x="2226"/>
        <item x="719"/>
        <item x="2423"/>
        <item x="386"/>
        <item x="387"/>
        <item x="724"/>
        <item x="14"/>
        <item x="1204"/>
        <item x="157"/>
        <item x="860"/>
        <item x="1111"/>
        <item x="1023"/>
        <item x="41"/>
        <item x="1177"/>
        <item x="951"/>
        <item x="160"/>
        <item x="956"/>
        <item x="231"/>
        <item x="300"/>
        <item x="72"/>
        <item x="1032"/>
        <item x="409"/>
        <item x="385"/>
        <item x="220"/>
        <item x="334"/>
        <item x="269"/>
        <item x="1158"/>
        <item x="156"/>
        <item x="2251"/>
        <item x="624"/>
        <item x="623"/>
        <item x="1223"/>
        <item x="335"/>
        <item x="377"/>
        <item x="241"/>
        <item x="378"/>
        <item x="1102"/>
        <item x="279"/>
        <item x="451"/>
        <item x="453"/>
        <item x="368"/>
        <item x="1351"/>
        <item x="136"/>
        <item x="441"/>
        <item x="217"/>
        <item x="155"/>
        <item x="304"/>
        <item x="854"/>
        <item x="853"/>
        <item x="940"/>
        <item x="705"/>
        <item x="6"/>
        <item x="369"/>
        <item x="218"/>
        <item x="46"/>
        <item x="161"/>
        <item x="418"/>
        <item x="148"/>
        <item x="337"/>
        <item x="3"/>
        <item x="42"/>
        <item x="1022"/>
        <item x="235"/>
        <item x="2252"/>
        <item x="113"/>
        <item x="511"/>
        <item x="1140"/>
        <item x="1319"/>
        <item x="743"/>
        <item x="495"/>
        <item x="1211"/>
        <item x="384"/>
        <item x="585"/>
        <item x="117"/>
        <item x="246"/>
        <item x="459"/>
        <item x="1159"/>
        <item x="562"/>
        <item x="429"/>
        <item x="196"/>
        <item x="154"/>
        <item x="434"/>
        <item x="102"/>
        <item x="1266"/>
        <item x="1343"/>
        <item x="274"/>
        <item x="128"/>
        <item x="114"/>
        <item x="1125"/>
        <item x="393"/>
        <item x="331"/>
        <item x="1418"/>
        <item x="735"/>
        <item x="289"/>
        <item x="326"/>
        <item x="605"/>
        <item x="86"/>
        <item x="1329"/>
        <item x="1328"/>
        <item x="330"/>
        <item x="452"/>
        <item x="328"/>
        <item x="1337"/>
        <item x="430"/>
        <item x="197"/>
        <item x="265"/>
        <item x="1298"/>
        <item x="903"/>
        <item x="563"/>
        <item x="553"/>
        <item x="1176"/>
        <item x="734"/>
        <item x="131"/>
        <item x="7"/>
        <item x="1623"/>
        <item x="2300"/>
        <item x="1890"/>
        <item x="501"/>
        <item x="2220"/>
        <item x="2223"/>
        <item x="2221"/>
        <item x="2222"/>
        <item x="783"/>
        <item x="815"/>
        <item x="255"/>
        <item x="622"/>
        <item x="471"/>
        <item x="470"/>
        <item x="1312"/>
        <item x="343"/>
        <item x="395"/>
        <item x="396"/>
        <item x="2228"/>
        <item x="1769"/>
        <item x="1575"/>
        <item x="83"/>
        <item x="2079"/>
        <item x="39"/>
        <item x="697"/>
        <item x="497"/>
        <item x="1219"/>
        <item x="1260"/>
        <item x="566"/>
        <item x="558"/>
        <item x="254"/>
        <item x="226"/>
        <item x="2244"/>
        <item x="248"/>
        <item x="249"/>
        <item x="670"/>
        <item x="294"/>
        <item x="1008"/>
        <item x="372"/>
        <item x="281"/>
        <item x="2772"/>
        <item x="2765"/>
        <item x="227"/>
        <item x="48"/>
        <item x="2045"/>
        <item x="2044"/>
        <item x="153"/>
        <item x="1092"/>
        <item x="1889"/>
        <item x="1888"/>
        <item x="312"/>
        <item x="1829"/>
        <item x="1830"/>
        <item x="2019"/>
        <item x="2020"/>
        <item x="2345"/>
        <item x="398"/>
        <item x="135"/>
        <item x="466"/>
        <item x="855"/>
        <item x="1212"/>
        <item x="1197"/>
        <item x="925"/>
        <item x="588"/>
        <item x="528"/>
        <item x="529"/>
        <item x="1259"/>
        <item x="518"/>
        <item x="316"/>
        <item x="474"/>
        <item x="2283"/>
        <item x="317"/>
        <item x="139"/>
        <item x="19"/>
        <item x="769"/>
        <item x="333"/>
        <item x="2047"/>
        <item x="391"/>
        <item x="64"/>
        <item x="1778"/>
        <item x="321"/>
        <item x="223"/>
        <item x="224"/>
        <item x="557"/>
        <item x="702"/>
        <item x="413"/>
        <item x="559"/>
        <item x="221"/>
        <item x="357"/>
        <item x="1344"/>
        <item x="18"/>
        <item x="318"/>
        <item x="2483"/>
        <item x="900"/>
        <item x="1063"/>
        <item x="1126"/>
        <item x="2269"/>
        <item x="245"/>
        <item x="835"/>
        <item x="287"/>
        <item x="85"/>
        <item x="401"/>
        <item x="534"/>
        <item x="535"/>
        <item x="450"/>
        <item x="2266"/>
        <item x="424"/>
        <item x="228"/>
        <item x="65"/>
        <item x="1091"/>
        <item x="23"/>
        <item x="798"/>
        <item x="610"/>
        <item x="2058"/>
        <item x="2059"/>
        <item x="1085"/>
        <item x="2328"/>
        <item x="126"/>
        <item x="1252"/>
        <item x="516"/>
        <item x="1137"/>
        <item x="268"/>
        <item x="145"/>
        <item x="22"/>
        <item x="11"/>
        <item x="2425"/>
        <item x="2224"/>
        <item x="460"/>
        <item x="493"/>
        <item x="500"/>
        <item x="2229"/>
        <item x="941"/>
        <item x="138"/>
        <item x="1106"/>
        <item x="1104"/>
        <item x="345"/>
        <item x="1342"/>
        <item x="319"/>
        <item x="1"/>
        <item x="92"/>
        <item x="695"/>
        <item x="924"/>
        <item x="34"/>
        <item x="716"/>
        <item x="25"/>
        <item x="1009"/>
        <item x="2225"/>
        <item x="89"/>
        <item x="489"/>
        <item x="277"/>
        <item x="912"/>
        <item x="185"/>
        <item x="1348"/>
        <item x="2268"/>
        <item x="506"/>
        <item x="872"/>
        <item x="0"/>
        <item x="486"/>
        <item x="402"/>
        <item x="104"/>
        <item x="997"/>
        <item x="2230"/>
        <item x="630"/>
        <item x="1571"/>
        <item x="455"/>
        <item x="454"/>
        <item x="1213"/>
        <item x="1227"/>
        <item x="913"/>
        <item x="410"/>
        <item x="704"/>
        <item x="891"/>
        <item x="699"/>
        <item x="694"/>
        <item x="880"/>
        <item x="525"/>
        <item x="4"/>
        <item x="476"/>
        <item x="546"/>
        <item x="107"/>
        <item x="256"/>
        <item x="77"/>
        <item x="1542"/>
        <item x="219"/>
        <item x="2450"/>
        <item x="1149"/>
        <item x="1148"/>
        <item x="444"/>
        <item x="443"/>
        <item x="2327"/>
        <item x="123"/>
        <item x="26"/>
        <item x="362"/>
        <item x="305"/>
        <item x="133"/>
        <item x="412"/>
        <item x="1246"/>
        <item x="2417"/>
        <item x="456"/>
        <item x="2593"/>
        <item x="2278"/>
        <item x="346"/>
        <item x="1779"/>
        <item x="233"/>
        <item x="125"/>
        <item x="746"/>
        <item x="850"/>
        <item x="98"/>
        <item x="365"/>
        <item x="366"/>
        <item x="701"/>
        <item x="1214"/>
        <item x="707"/>
        <item x="627"/>
        <item x="682"/>
        <item x="2735"/>
        <item x="964"/>
        <item x="1053"/>
        <item x="31"/>
        <item x="1538"/>
        <item x="2219"/>
        <item x="2260"/>
        <item x="177"/>
        <item x="1314"/>
        <item x="431"/>
        <item x="143"/>
        <item x="1228"/>
        <item x="1552"/>
        <item x="299"/>
        <item x="258"/>
        <item x="1185"/>
        <item x="124"/>
        <item x="2289"/>
        <item x="983"/>
        <item x="606"/>
        <item x="1792"/>
        <item x="693"/>
        <item x="1357"/>
        <item x="1045"/>
        <item x="1339"/>
        <item x="407"/>
        <item x="200"/>
        <item x="172"/>
        <item x="479"/>
        <item x="797"/>
        <item x="1383"/>
        <item x="717"/>
        <item x="1186"/>
        <item x="487"/>
        <item x="654"/>
        <item x="655"/>
        <item x="150"/>
        <item x="757"/>
        <item x="406"/>
        <item x="272"/>
        <item x="375"/>
        <item x="515"/>
        <item x="583"/>
        <item x="866"/>
        <item x="1258"/>
        <item x="1257"/>
        <item x="1245"/>
        <item x="1295"/>
        <item x="76"/>
        <item x="75"/>
        <item x="1454"/>
        <item x="62"/>
        <item x="347"/>
        <item x="1802"/>
        <item x="392"/>
        <item x="728"/>
        <item x="332"/>
        <item x="575"/>
        <item x="388"/>
        <item x="548"/>
        <item x="1568"/>
        <item x="44"/>
        <item x="2259"/>
        <item x="688"/>
        <item x="1302"/>
        <item x="216"/>
        <item x="811"/>
        <item x="1797"/>
        <item x="199"/>
        <item x="13"/>
        <item x="45"/>
        <item x="2663"/>
        <item x="1030"/>
        <item x="1618"/>
        <item x="134"/>
        <item x="1332"/>
        <item x="1333"/>
        <item x="484"/>
        <item x="1117"/>
        <item x="1181"/>
        <item x="732"/>
        <item x="2308"/>
        <item x="390"/>
        <item x="1330"/>
        <item x="514"/>
        <item x="1742"/>
        <item x="2287"/>
        <item x="2090"/>
        <item x="2085"/>
        <item x="681"/>
        <item x="1311"/>
        <item x="2238"/>
        <item x="87"/>
        <item x="435"/>
        <item x="2227"/>
        <item x="74"/>
        <item x="1286"/>
        <item x="1256"/>
        <item x="193"/>
        <item x="1347"/>
        <item x="1136"/>
        <item x="747"/>
        <item x="614"/>
        <item x="2291"/>
        <item x="1114"/>
        <item x="837"/>
        <item x="844"/>
        <item x="1776"/>
        <item x="616"/>
        <item x="251"/>
        <item x="467"/>
        <item x="1015"/>
        <item x="686"/>
        <item x="472"/>
        <item x="416"/>
        <item x="436"/>
        <item x="340"/>
        <item x="851"/>
        <item x="1019"/>
        <item x="801"/>
        <item x="1118"/>
        <item x="1189"/>
        <item x="166"/>
        <item x="1188"/>
        <item x="1593"/>
        <item x="2267"/>
        <item x="772"/>
        <item x="239"/>
        <item x="508"/>
        <item x="1218"/>
        <item x="1215"/>
        <item x="174"/>
        <item x="1937"/>
        <item x="2460"/>
        <item x="1551"/>
        <item x="1261"/>
        <item x="1262"/>
        <item x="1178"/>
        <item x="1206"/>
        <item x="1207"/>
        <item x="108"/>
        <item x="374"/>
        <item x="53"/>
        <item x="1886"/>
        <item x="469"/>
        <item x="618"/>
        <item x="1969"/>
        <item x="771"/>
        <item x="1093"/>
        <item x="449"/>
        <item x="1315"/>
        <item x="678"/>
        <item x="278"/>
        <item x="1723"/>
        <item x="24"/>
        <item x="275"/>
        <item x="2279"/>
        <item x="465"/>
        <item x="975"/>
        <item x="322"/>
        <item x="2326"/>
        <item x="1893"/>
        <item x="831"/>
        <item x="50"/>
        <item x="399"/>
        <item x="1179"/>
        <item x="1287"/>
        <item x="2623"/>
        <item x="1194"/>
        <item x="982"/>
        <item x="965"/>
        <item x="481"/>
        <item x="2212"/>
        <item x="2261"/>
        <item x="1804"/>
        <item x="1267"/>
        <item x="2270"/>
        <item x="379"/>
        <item x="1326"/>
        <item x="1327"/>
        <item x="714"/>
        <item x="700"/>
        <item x="1044"/>
        <item x="498"/>
        <item x="882"/>
        <item x="502"/>
        <item x="555"/>
        <item x="27"/>
        <item x="1235"/>
        <item x="463"/>
        <item x="1346"/>
        <item x="773"/>
        <item x="1154"/>
        <item x="1146"/>
        <item x="2119"/>
        <item x="1112"/>
        <item x="208"/>
        <item x="752"/>
        <item x="1363"/>
        <item x="1486"/>
        <item x="1124"/>
        <item x="1674"/>
        <item x="1210"/>
        <item x="411"/>
        <item x="2263"/>
        <item x="1518"/>
        <item x="1517"/>
        <item x="1565"/>
        <item x="917"/>
        <item x="2335"/>
        <item x="422"/>
        <item x="284"/>
        <item x="1597"/>
        <item x="1230"/>
        <item x="784"/>
        <item x="373"/>
        <item x="1601"/>
        <item x="306"/>
        <item x="1276"/>
        <item x="1814"/>
        <item x="1265"/>
        <item x="1208"/>
        <item x="2432"/>
        <item x="1031"/>
        <item x="1020"/>
        <item x="1656"/>
        <item x="936"/>
        <item x="706"/>
        <item x="2276"/>
        <item x="273"/>
        <item x="659"/>
        <item x="1132"/>
        <item x="1024"/>
        <item x="1519"/>
        <item x="1201"/>
        <item x="2213"/>
        <item x="541"/>
        <item x="350"/>
        <item x="482"/>
        <item x="2277"/>
        <item x="552"/>
        <item x="708"/>
        <item x="109"/>
        <item x="774"/>
        <item x="115"/>
        <item x="1317"/>
        <item x="1282"/>
        <item x="210"/>
        <item x="209"/>
        <item x="1790"/>
        <item x="1089"/>
        <item x="736"/>
        <item x="2747"/>
        <item x="464"/>
        <item x="544"/>
        <item x="1275"/>
        <item x="1452"/>
        <item x="473"/>
        <item x="660"/>
        <item x="1011"/>
        <item x="898"/>
        <item x="834"/>
        <item x="1503"/>
        <item x="437"/>
        <item x="907"/>
        <item x="159"/>
        <item x="250"/>
        <item x="165"/>
        <item x="1115"/>
        <item x="748"/>
        <item x="93"/>
        <item x="1248"/>
        <item x="1994"/>
        <item x="612"/>
        <item x="1255"/>
        <item x="503"/>
        <item x="1788"/>
        <item x="2218"/>
        <item x="617"/>
        <item x="1921"/>
        <item x="1477"/>
        <item x="1334"/>
        <item x="129"/>
        <item x="1350"/>
        <item x="2246"/>
        <item x="1153"/>
        <item x="651"/>
        <item x="382"/>
        <item x="1119"/>
        <item x="749"/>
        <item x="1490"/>
        <item x="356"/>
        <item x="2014"/>
        <item x="438"/>
        <item x="792"/>
        <item x="103"/>
        <item x="1225"/>
        <item x="1279"/>
        <item x="2031"/>
        <item x="313"/>
        <item x="364"/>
        <item x="1313"/>
        <item x="12"/>
        <item x="79"/>
        <item x="80"/>
        <item x="2243"/>
        <item x="1131"/>
        <item x="1626"/>
        <item x="183"/>
        <item x="2240"/>
        <item x="2274"/>
        <item x="1027"/>
        <item x="259"/>
        <item x="961"/>
        <item x="1901"/>
        <item x="899"/>
        <item x="619"/>
        <item x="998"/>
        <item x="836"/>
        <item x="1055"/>
        <item x="371"/>
        <item x="1025"/>
        <item x="1320"/>
        <item x="1484"/>
        <item x="2247"/>
        <item x="2248"/>
        <item x="2485"/>
        <item x="958"/>
        <item x="214"/>
        <item x="43"/>
        <item x="1725"/>
        <item x="810"/>
        <item x="824"/>
        <item x="2191"/>
        <item x="2329"/>
        <item x="122"/>
        <item x="817"/>
        <item x="1301"/>
        <item x="1547"/>
        <item x="543"/>
        <item x="292"/>
        <item x="1974"/>
        <item x="324"/>
        <item x="1016"/>
        <item x="315"/>
        <item x="1034"/>
        <item x="517"/>
        <item x="2700"/>
        <item x="1318"/>
        <item x="808"/>
        <item x="1698"/>
        <item x="812"/>
        <item x="428"/>
        <item x="2217"/>
        <item x="2324"/>
        <item x="2250"/>
        <item x="146"/>
        <item x="838"/>
        <item x="864"/>
        <item x="2723"/>
        <item x="2722"/>
        <item x="867"/>
        <item x="100"/>
        <item x="2005"/>
        <item x="1088"/>
        <item x="211"/>
        <item x="2183"/>
        <item x="1238"/>
        <item x="144"/>
        <item x="1006"/>
        <item x="2311"/>
        <item x="2310"/>
        <item x="755"/>
        <item x="1734"/>
        <item x="621"/>
        <item x="2249"/>
        <item x="478"/>
        <item x="1369"/>
        <item x="1365"/>
        <item x="715"/>
        <item x="1473"/>
        <item x="1156"/>
        <item x="1305"/>
        <item x="878"/>
        <item x="2147"/>
        <item x="2066"/>
        <item x="1288"/>
        <item x="652"/>
        <item x="653"/>
        <item x="84"/>
        <item x="2290"/>
        <item x="1416"/>
        <item x="483"/>
        <item x="2242"/>
        <item x="2650"/>
        <item x="2239"/>
        <item x="1097"/>
        <item x="475"/>
        <item x="1737"/>
        <item x="910"/>
        <item x="1054"/>
        <item x="830"/>
        <item x="977"/>
        <item x="579"/>
        <item x="1086"/>
        <item x="2599"/>
        <item x="1309"/>
        <item x="689"/>
        <item x="509"/>
        <item x="888"/>
        <item x="986"/>
        <item x="696"/>
        <item x="2235"/>
        <item x="730"/>
        <item x="1760"/>
        <item x="1640"/>
        <item x="1096"/>
        <item x="1864"/>
        <item x="1064"/>
        <item x="163"/>
        <item x="658"/>
        <item x="1166"/>
        <item x="895"/>
        <item x="972"/>
        <item x="1822"/>
        <item x="1205"/>
        <item x="1453"/>
        <item x="754"/>
        <item x="1105"/>
        <item x="293"/>
        <item x="943"/>
        <item x="712"/>
        <item x="1127"/>
        <item x="2216"/>
        <item x="868"/>
        <item x="993"/>
        <item x="1014"/>
        <item x="613"/>
        <item x="675"/>
        <item x="1172"/>
        <item x="2206"/>
        <item x="1609"/>
        <item x="780"/>
        <item x="953"/>
        <item x="954"/>
        <item x="1900"/>
        <item x="261"/>
        <item x="1294"/>
        <item x="1632"/>
        <item x="49"/>
        <item x="846"/>
        <item x="753"/>
        <item x="2280"/>
        <item x="1236"/>
        <item x="229"/>
        <item x="2337"/>
        <item x="2336"/>
        <item x="1526"/>
        <item x="1653"/>
        <item x="2189"/>
        <item x="967"/>
        <item x="1856"/>
        <item x="359"/>
        <item x="1553"/>
        <item x="1925"/>
        <item x="158"/>
        <item x="480"/>
        <item x="2087"/>
        <item x="2092"/>
        <item x="244"/>
        <item x="276"/>
        <item x="1862"/>
        <item x="1425"/>
        <item x="2478"/>
        <item x="1849"/>
        <item x="1744"/>
        <item x="2265"/>
        <item x="1762"/>
        <item x="1354"/>
        <item x="832"/>
        <item x="871"/>
        <item x="650"/>
        <item x="957"/>
        <item x="945"/>
        <item x="118"/>
        <item x="1249"/>
        <item x="2363"/>
        <item x="1021"/>
        <item x="1399"/>
        <item x="1548"/>
        <item x="2281"/>
        <item x="578"/>
        <item x="2489"/>
        <item x="120"/>
        <item x="989"/>
        <item x="352"/>
        <item x="1147"/>
        <item x="1155"/>
        <item x="282"/>
        <item x="2138"/>
        <item x="290"/>
        <item x="442"/>
        <item x="1129"/>
        <item x="980"/>
        <item x="1338"/>
        <item x="1728"/>
        <item x="2264"/>
        <item x="212"/>
        <item x="1004"/>
        <item x="2282"/>
        <item x="827"/>
        <item x="1857"/>
        <item x="1716"/>
        <item x="568"/>
        <item x="1322"/>
        <item x="1116"/>
        <item x="1685"/>
        <item x="1356"/>
        <item x="2385"/>
        <item x="1321"/>
        <item x="1355"/>
        <item x="1353"/>
        <item x="425"/>
        <item x="1316"/>
        <item x="577"/>
        <item x="448"/>
        <item x="1824"/>
        <item x="283"/>
        <item x="723"/>
        <item x="1168"/>
        <item x="1971"/>
        <item x="2262"/>
        <item x="361"/>
        <item x="1160"/>
        <item x="1303"/>
        <item x="2733"/>
        <item x="1758"/>
        <item x="740"/>
        <item x="1866"/>
        <item x="1516"/>
        <item x="2567"/>
        <item x="886"/>
        <item x="440"/>
        <item x="1297"/>
        <item x="786"/>
        <item x="923"/>
        <item x="721"/>
        <item x="477"/>
        <item x="863"/>
        <item x="354"/>
        <item x="2313"/>
        <item x="1491"/>
        <item x="813"/>
        <item x="1150"/>
        <item x="1151"/>
        <item x="408"/>
        <item x="253"/>
        <item x="2547"/>
        <item x="2548"/>
        <item x="2669"/>
        <item x="2307"/>
        <item x="591"/>
        <item x="1171"/>
        <item x="1700"/>
        <item x="1809"/>
        <item x="1231"/>
        <item x="1480"/>
        <item x="1610"/>
        <item x="1736"/>
        <item x="505"/>
        <item x="731"/>
        <item x="904"/>
        <item x="1017"/>
        <item x="1084"/>
        <item x="537"/>
        <item x="1239"/>
        <item x="35"/>
        <item x="725"/>
        <item x="1964"/>
        <item x="869"/>
        <item x="942"/>
        <item x="829"/>
        <item x="626"/>
        <item x="1975"/>
        <item x="729"/>
        <item x="571"/>
        <item x="969"/>
        <item x="111"/>
        <item x="1706"/>
        <item x="1562"/>
        <item x="2342"/>
        <item x="180"/>
        <item x="2091"/>
        <item x="1012"/>
        <item x="2321"/>
        <item x="302"/>
        <item x="545"/>
        <item x="672"/>
        <item x="799"/>
        <item x="1107"/>
        <item x="2271"/>
        <item x="339"/>
        <item x="367"/>
        <item x="1956"/>
        <item x="1409"/>
        <item x="1133"/>
        <item x="323"/>
        <item x="779"/>
        <item x="809"/>
        <item x="1098"/>
        <item x="875"/>
        <item x="598"/>
        <item x="981"/>
        <item x="1573"/>
        <item x="971"/>
        <item x="1556"/>
        <item x="1750"/>
        <item x="1435"/>
        <item x="351"/>
        <item x="191"/>
        <item x="2297"/>
        <item x="17"/>
        <item x="2095"/>
        <item x="2390"/>
        <item x="569"/>
        <item x="507"/>
        <item x="1167"/>
        <item x="1820"/>
        <item x="1534"/>
        <item x="1037"/>
        <item x="1284"/>
        <item x="1972"/>
        <item x="260"/>
        <item x="1002"/>
        <item x="1121"/>
        <item x="1296"/>
        <item x="767"/>
        <item x="1280"/>
        <item x="1336"/>
        <item x="204"/>
        <item x="684"/>
        <item x="1371"/>
        <item x="167"/>
        <item x="1010"/>
        <item x="1200"/>
        <item x="1217"/>
        <item x="1157"/>
        <item x="2104"/>
        <item x="1973"/>
        <item x="1657"/>
        <item x="458"/>
        <item x="164"/>
        <item x="713"/>
        <item x="187"/>
        <item x="1712"/>
        <item x="2086"/>
        <item x="2614"/>
        <item x="1684"/>
        <item x="2296"/>
        <item x="2130"/>
        <item x="1439"/>
        <item x="1621"/>
        <item x="2704"/>
        <item x="1617"/>
        <item x="1701"/>
        <item x="2295"/>
        <item x="1405"/>
        <item x="252"/>
        <item x="873"/>
        <item x="2093"/>
        <item x="1805"/>
        <item x="1233"/>
        <item x="2731"/>
        <item x="1485"/>
        <item x="2431"/>
        <item x="1495"/>
        <item x="491"/>
        <item x="631"/>
        <item x="2170"/>
        <item x="933"/>
        <item x="2011"/>
        <item x="803"/>
        <item x="446"/>
        <item x="1165"/>
        <item x="879"/>
        <item x="920"/>
        <item x="213"/>
        <item x="914"/>
        <item x="2422"/>
        <item x="1938"/>
        <item x="1139"/>
        <item x="718"/>
        <item x="329"/>
        <item x="885"/>
        <item x="963"/>
        <item x="1101"/>
        <item x="1560"/>
        <item x="550"/>
        <item x="1299"/>
        <item x="2746"/>
        <item x="2745"/>
        <item x="1428"/>
        <item x="1164"/>
        <item x="1993"/>
        <item x="1681"/>
        <item x="1468"/>
        <item x="270"/>
        <item x="1401"/>
        <item x="1247"/>
        <item x="2481"/>
        <item x="363"/>
        <item x="711"/>
        <item x="1198"/>
        <item x="1130"/>
        <item x="1293"/>
        <item x="1074"/>
        <item x="1041"/>
        <item x="439"/>
        <item x="1281"/>
        <item x="1514"/>
        <item x="1046"/>
        <item x="2190"/>
        <item x="1474"/>
        <item x="1122"/>
        <item x="342"/>
        <item x="1220"/>
        <item x="551"/>
        <item x="692"/>
        <item x="490"/>
        <item x="2780"/>
        <item x="595"/>
        <item x="2474"/>
        <item x="1462"/>
        <item x="987"/>
        <item x="1035"/>
        <item x="935"/>
        <item x="2214"/>
        <item x="1047"/>
        <item x="2178"/>
        <item x="1273"/>
        <item x="1828"/>
        <item x="1323"/>
        <item x="2734"/>
        <item x="2340"/>
        <item x="2494"/>
        <item x="1072"/>
        <item x="1071"/>
        <item x="2175"/>
        <item x="1955"/>
        <item x="1869"/>
        <item x="2083"/>
        <item x="2794"/>
        <item x="847"/>
        <item x="1554"/>
        <item x="1803"/>
        <item x="1818"/>
        <item x="1292"/>
        <item x="793"/>
        <item x="1509"/>
        <item x="825"/>
        <item x="2754"/>
        <item x="1038"/>
        <item x="1555"/>
        <item x="2755"/>
        <item x="2760"/>
        <item x="685"/>
        <item x="2046"/>
        <item x="1421"/>
        <item x="230"/>
        <item x="1564"/>
        <item x="2118"/>
        <item x="1500"/>
        <item x="1865"/>
        <item x="1605"/>
        <item x="1989"/>
        <item x="1940"/>
        <item x="1359"/>
        <item x="1075"/>
        <item x="848"/>
        <item x="1913"/>
        <item x="1290"/>
        <item x="1352"/>
        <item x="207"/>
        <item x="766"/>
        <item x="1806"/>
        <item x="2318"/>
        <item x="1853"/>
        <item x="1942"/>
        <item x="916"/>
        <item x="590"/>
        <item x="615"/>
        <item x="2032"/>
        <item x="628"/>
        <item x="1722"/>
        <item x="194"/>
        <item x="776"/>
        <item x="599"/>
        <item x="499"/>
        <item x="325"/>
        <item x="2174"/>
        <item x="572"/>
        <item x="1545"/>
        <item x="2462"/>
        <item x="1268"/>
        <item x="1578"/>
        <item x="1782"/>
        <item x="1152"/>
        <item x="257"/>
        <item x="2442"/>
        <item x="2484"/>
        <item x="2101"/>
        <item x="955"/>
        <item x="2077"/>
        <item x="576"/>
        <item x="739"/>
        <item x="2272"/>
        <item x="602"/>
        <item x="2030"/>
        <item x="1402"/>
        <item x="462"/>
        <item x="990"/>
        <item x="285"/>
        <item x="1846"/>
        <item x="1845"/>
        <item x="1963"/>
        <item x="1583"/>
        <item x="874"/>
        <item x="1062"/>
        <item x="2635"/>
        <item x="1417"/>
        <item x="1988"/>
        <item x="1843"/>
        <item x="826"/>
        <item x="547"/>
        <item x="1395"/>
        <item x="919"/>
        <item x="1036"/>
        <item x="1065"/>
        <item x="2757"/>
        <item x="1180"/>
        <item x="1885"/>
        <item x="1650"/>
        <item x="1414"/>
        <item x="1378"/>
        <item x="2515"/>
        <item x="2396"/>
        <item x="973"/>
        <item x="1029"/>
        <item x="2774"/>
        <item x="2776"/>
        <item x="2169"/>
        <item x="271"/>
        <item x="1193"/>
        <item x="1867"/>
        <item x="301"/>
        <item x="1764"/>
        <item x="561"/>
        <item x="560"/>
        <item x="709"/>
        <item x="1622"/>
        <item x="663"/>
        <item x="1770"/>
        <item x="1951"/>
        <item x="1699"/>
        <item x="1234"/>
        <item x="1658"/>
        <item x="2488"/>
        <item x="1460"/>
        <item x="992"/>
        <item x="1174"/>
        <item x="1561"/>
        <item x="8"/>
        <item x="16"/>
        <item x="2241"/>
        <item x="1602"/>
        <item x="336"/>
        <item x="669"/>
        <item x="870"/>
        <item x="1242"/>
        <item x="1569"/>
        <item x="828"/>
        <item x="2150"/>
        <item x="1057"/>
        <item x="2035"/>
        <item x="1291"/>
        <item x="60"/>
        <item x="939"/>
        <item x="1026"/>
        <item x="722"/>
        <item x="1533"/>
        <item x="554"/>
        <item x="1666"/>
        <item x="1109"/>
        <item x="1673"/>
        <item x="1040"/>
        <item x="1081"/>
        <item x="1080"/>
        <item x="1855"/>
        <item x="2594"/>
        <item x="1766"/>
        <item x="661"/>
        <item x="676"/>
        <item x="1992"/>
        <item x="1163"/>
        <item x="383"/>
        <item x="1237"/>
        <item x="433"/>
        <item x="2628"/>
        <item x="314"/>
        <item x="823"/>
        <item x="1831"/>
        <item x="2043"/>
        <item x="1986"/>
        <item x="2236"/>
        <item x="190"/>
        <item x="1289"/>
        <item x="206"/>
        <item x="758"/>
        <item x="2426"/>
        <item x="778"/>
        <item x="523"/>
        <item x="1331"/>
        <item x="2209"/>
        <item x="1847"/>
        <item x="1000"/>
        <item x="1049"/>
        <item x="1585"/>
        <item x="1475"/>
        <item x="1192"/>
        <item x="1529"/>
        <item x="1945"/>
        <item x="1944"/>
        <item x="496"/>
        <item x="842"/>
        <item x="1567"/>
        <item x="2479"/>
        <item x="1739"/>
        <item x="2182"/>
        <item x="2057"/>
        <item x="2056"/>
        <item x="1559"/>
        <item x="2682"/>
        <item x="2398"/>
        <item x="897"/>
        <item x="370"/>
        <item x="2193"/>
        <item x="112"/>
        <item x="1042"/>
        <item x="1390"/>
        <item x="2486"/>
        <item x="2298"/>
        <item x="690"/>
        <item x="691"/>
        <item x="349"/>
        <item x="620"/>
        <item x="2234"/>
        <item x="1005"/>
        <item x="2192"/>
        <item x="1743"/>
        <item x="2194"/>
        <item x="178"/>
        <item x="790"/>
        <item x="788"/>
        <item x="2186"/>
        <item x="461"/>
        <item x="806"/>
        <item x="1639"/>
        <item x="2724"/>
        <item x="1372"/>
        <item x="2002"/>
        <item x="1447"/>
        <item x="1141"/>
        <item x="845"/>
        <item x="1643"/>
        <item x="232"/>
        <item x="738"/>
        <item x="1182"/>
        <item x="2027"/>
        <item x="1455"/>
        <item x="415"/>
        <item x="698"/>
        <item x="994"/>
        <item x="1932"/>
        <item x="494"/>
        <item x="782"/>
        <item x="1003"/>
        <item x="1028"/>
        <item x="2767"/>
        <item x="9"/>
        <item x="567"/>
        <item x="2392"/>
        <item x="2502"/>
        <item x="1718"/>
        <item x="2024"/>
        <item x="800"/>
        <item x="930"/>
        <item x="1123"/>
        <item x="1300"/>
        <item x="485"/>
        <item x="849"/>
        <item x="1704"/>
        <item x="71"/>
        <item x="2198"/>
        <item x="2341"/>
        <item x="2684"/>
        <item x="777"/>
        <item x="2094"/>
        <item x="2322"/>
        <item x="2355"/>
        <item x="33"/>
        <item x="1979"/>
        <item x="447"/>
        <item x="1586"/>
        <item x="2491"/>
        <item x="2441"/>
        <item x="2124"/>
        <item x="1662"/>
        <item x="2675"/>
        <item x="1512"/>
        <item x="1013"/>
        <item x="2778"/>
        <item x="1630"/>
        <item x="2339"/>
        <item x="644"/>
        <item x="2492"/>
        <item x="629"/>
        <item x="2739"/>
        <item x="121"/>
        <item x="2379"/>
        <item x="1375"/>
        <item x="2273"/>
        <item x="791"/>
        <item x="789"/>
        <item x="1449"/>
        <item x="1909"/>
        <item x="1387"/>
        <item x="2626"/>
        <item x="1272"/>
        <item x="1082"/>
        <item x="1304"/>
        <item x="1774"/>
        <item x="1113"/>
        <item x="1488"/>
        <item x="1199"/>
        <item x="2037"/>
        <item x="2493"/>
        <item x="2122"/>
        <item x="2732"/>
        <item x="918"/>
        <item x="608"/>
        <item x="1619"/>
        <item x="1603"/>
        <item x="1203"/>
        <item x="1073"/>
        <item x="2237"/>
        <item x="649"/>
        <item x="1052"/>
        <item x="1791"/>
        <item x="1772"/>
        <item x="1872"/>
        <item x="1960"/>
        <item x="2359"/>
        <item x="2288"/>
        <item x="1056"/>
        <item x="1432"/>
        <item x="1481"/>
        <item x="1134"/>
        <item x="985"/>
        <item x="601"/>
        <item x="184"/>
        <item x="1269"/>
        <item x="2284"/>
        <item x="1397"/>
        <item x="2316"/>
        <item x="2312"/>
        <item x="2344"/>
        <item x="2627"/>
        <item x="2487"/>
        <item x="106"/>
        <item x="1068"/>
        <item x="1532"/>
        <item x="1466"/>
        <item x="761"/>
        <item x="759"/>
        <item x="760"/>
        <item x="2399"/>
        <item x="1907"/>
        <item x="1142"/>
        <item x="2373"/>
        <item x="787"/>
        <item x="2454"/>
        <item x="1423"/>
        <item x="2384"/>
        <item x="1540"/>
        <item x="2668"/>
        <item x="1908"/>
        <item x="1077"/>
        <item x="1858"/>
        <item x="110"/>
        <item x="2132"/>
        <item x="775"/>
        <item x="2506"/>
        <item x="1708"/>
        <item x="403"/>
        <item x="1832"/>
        <item x="1404"/>
        <item x="2448"/>
        <item x="991"/>
        <item x="2490"/>
        <item x="2332"/>
        <item x="795"/>
        <item x="603"/>
        <item x="1061"/>
        <item x="2678"/>
        <item x="1958"/>
        <item x="1957"/>
        <item x="2480"/>
        <item x="737"/>
        <item x="2613"/>
        <item x="2386"/>
        <item x="2676"/>
        <item x="2387"/>
        <item x="1754"/>
        <item x="1659"/>
        <item x="1642"/>
        <item x="999"/>
        <item x="1048"/>
        <item x="105"/>
        <item x="130"/>
        <item x="1715"/>
        <item x="1451"/>
        <item x="2646"/>
        <item x="2674"/>
        <item x="1232"/>
        <item x="2716"/>
        <item x="2429"/>
        <item x="1875"/>
        <item x="915"/>
        <item x="1594"/>
        <item x="865"/>
        <item x="2499"/>
        <item x="1530"/>
        <item x="1648"/>
        <item x="2166"/>
        <item x="2168"/>
        <item x="1692"/>
        <item x="609"/>
        <item x="2661"/>
        <item x="1539"/>
        <item x="2403"/>
        <item x="2377"/>
        <item x="1493"/>
        <item x="1076"/>
        <item x="2349"/>
        <item x="1162"/>
        <item x="839"/>
        <item x="906"/>
        <item x="2428"/>
        <item x="1229"/>
        <item x="1599"/>
        <item x="2382"/>
        <item x="570"/>
        <item x="171"/>
        <item x="2622"/>
        <item x="2603"/>
        <item x="2557"/>
        <item x="2165"/>
        <item x="1039"/>
        <item x="1138"/>
        <item x="1899"/>
        <item x="974"/>
        <item x="1628"/>
        <item x="2790"/>
        <item x="1959"/>
        <item x="1998"/>
        <item x="1995"/>
        <item x="1795"/>
        <item x="2737"/>
        <item x="1970"/>
        <item x="1358"/>
        <item x="2075"/>
        <item x="1324"/>
        <item x="1325"/>
        <item x="1977"/>
        <item x="2133"/>
        <item x="353"/>
        <item x="1191"/>
        <item x="2791"/>
        <item x="820"/>
        <item x="119"/>
        <item x="949"/>
        <item x="1924"/>
        <item x="1927"/>
        <item x="2391"/>
        <item x="2639"/>
        <item x="2103"/>
        <item x="2102"/>
        <item x="1241"/>
        <item x="1033"/>
        <item x="1587"/>
        <item x="1620"/>
        <item x="821"/>
        <item x="2662"/>
        <item x="348"/>
        <item x="1487"/>
        <item x="944"/>
        <item x="2689"/>
        <item x="1936"/>
        <item x="1066"/>
        <item x="1624"/>
        <item x="2637"/>
        <item x="1813"/>
        <item x="2364"/>
        <item x="426"/>
        <item x="1222"/>
        <item x="1051"/>
        <item x="2151"/>
        <item x="2352"/>
        <item x="1442"/>
        <item x="1941"/>
        <item x="2144"/>
        <item x="1161"/>
        <item x="2006"/>
        <item x="996"/>
        <item x="2202"/>
        <item x="934"/>
        <item x="2636"/>
        <item x="2694"/>
        <item x="2388"/>
        <item x="1611"/>
        <item x="1360"/>
        <item x="1190"/>
        <item x="1521"/>
        <item x="1043"/>
        <item x="2608"/>
        <item x="1860"/>
        <item x="2003"/>
        <item x="1861"/>
        <item x="2612"/>
        <item x="1099"/>
        <item x="2323"/>
        <item x="2759"/>
        <item x="2022"/>
        <item x="2670"/>
        <item x="2419"/>
        <item x="2381"/>
        <item x="1879"/>
        <item x="2078"/>
        <item x="1374"/>
        <item x="2366"/>
        <item x="959"/>
        <item x="1543"/>
        <item x="2317"/>
        <item x="2546"/>
        <item x="633"/>
        <item x="1592"/>
        <item x="1196"/>
        <item x="1224"/>
        <item x="604"/>
        <item x="807"/>
        <item x="2572"/>
        <item x="2319"/>
        <item x="1607"/>
        <item x="1683"/>
        <item x="2566"/>
        <item x="2380"/>
        <item x="2157"/>
        <item x="593"/>
        <item x="2461"/>
        <item x="2409"/>
        <item x="921"/>
        <item x="2128"/>
        <item x="909"/>
        <item x="2416"/>
        <item x="2203"/>
        <item x="2624"/>
        <item x="1870"/>
        <item x="1087"/>
        <item x="1934"/>
        <item x="1898"/>
        <item x="1800"/>
        <item x="1882"/>
        <item x="1985"/>
        <item x="2029"/>
        <item x="1465"/>
        <item x="1777"/>
        <item x="1183"/>
        <item x="2208"/>
        <item x="2495"/>
        <item x="1719"/>
        <item x="742"/>
        <item x="908"/>
        <item x="2197"/>
        <item x="2590"/>
        <item x="1373"/>
        <item x="1079"/>
        <item x="1364"/>
        <item x="2585"/>
        <item x="1389"/>
        <item x="215"/>
        <item x="1613"/>
        <item x="2658"/>
        <item x="2659"/>
        <item x="2152"/>
        <item x="2389"/>
        <item x="2584"/>
        <item x="2055"/>
        <item x="2376"/>
        <item x="2433"/>
        <item x="1749"/>
        <item x="2458"/>
        <item x="2667"/>
        <item x="2233"/>
        <item x="1680"/>
        <item x="1496"/>
        <item x="1767"/>
        <item x="1550"/>
        <item x="1377"/>
        <item x="2519"/>
        <item x="1589"/>
        <item x="1361"/>
        <item x="1703"/>
        <item x="1978"/>
        <item x="2257"/>
        <item x="1746"/>
        <item x="2334"/>
        <item x="679"/>
        <item x="1007"/>
        <item x="962"/>
        <item x="1825"/>
        <item x="2402"/>
        <item x="2348"/>
        <item x="1874"/>
        <item x="794"/>
        <item x="1928"/>
        <item x="1665"/>
        <item x="2028"/>
        <item x="2664"/>
        <item x="1018"/>
        <item x="2167"/>
        <item x="2404"/>
        <item x="1732"/>
        <item x="1393"/>
        <item x="1717"/>
        <item x="2069"/>
        <item x="526"/>
        <item x="2201"/>
        <item x="2365"/>
        <item x="884"/>
        <item x="2015"/>
        <item x="1794"/>
        <item x="2520"/>
        <item x="2372"/>
        <item x="662"/>
        <item x="1826"/>
        <item x="995"/>
        <item x="1823"/>
        <item x="1108"/>
        <item x="1876"/>
        <item x="2500"/>
        <item x="932"/>
        <item x="2001"/>
        <item x="1730"/>
        <item x="2517"/>
        <item x="1590"/>
        <item x="1095"/>
        <item x="1694"/>
        <item x="2285"/>
        <item x="1407"/>
        <item x="2609"/>
        <item x="814"/>
        <item x="1243"/>
        <item x="247"/>
        <item x="1458"/>
        <item x="1497"/>
        <item x="1952"/>
        <item x="2452"/>
        <item x="1492"/>
        <item x="984"/>
        <item x="1143"/>
        <item x="2434"/>
        <item x="2204"/>
        <item x="1812"/>
        <item x="1169"/>
        <item x="2424"/>
        <item x="1884"/>
        <item x="922"/>
        <item x="1933"/>
        <item x="1110"/>
        <item x="1763"/>
        <item x="2604"/>
        <item x="1837"/>
        <item x="2374"/>
        <item x="2561"/>
        <item x="756"/>
        <item x="2081"/>
        <item x="2482"/>
        <item x="674"/>
        <item x="2498"/>
        <item x="1670"/>
        <item x="2651"/>
        <item x="2652"/>
        <item x="2188"/>
        <item x="2200"/>
        <item x="2681"/>
        <item x="632"/>
        <item x="1834"/>
        <item x="1520"/>
        <item x="2360"/>
        <item x="1765"/>
        <item x="1531"/>
        <item x="665"/>
        <item x="1731"/>
        <item x="1817"/>
        <item x="1527"/>
        <item x="1525"/>
        <item x="1406"/>
        <item x="1629"/>
        <item x="2699"/>
        <item x="2690"/>
        <item x="2440"/>
        <item x="636"/>
        <item x="929"/>
        <item x="1100"/>
        <item x="648"/>
        <item x="2786"/>
        <item x="1637"/>
        <item x="2449"/>
        <item x="2185"/>
        <item x="2383"/>
        <item x="657"/>
        <item x="2602"/>
        <item x="2728"/>
        <item x="2504"/>
        <item x="2692"/>
        <item x="1923"/>
        <item x="1848"/>
        <item x="1917"/>
        <item x="1912"/>
        <item x="1614"/>
        <item x="1386"/>
        <item x="1528"/>
        <item x="1999"/>
        <item x="1508"/>
        <item x="1595"/>
        <item x="2666"/>
        <item x="1083"/>
        <item x="1308"/>
        <item x="1842"/>
        <item x="1522"/>
        <item x="671"/>
        <item x="1469"/>
        <item x="2701"/>
        <item x="1950"/>
        <item x="1883"/>
        <item x="2677"/>
        <item x="2638"/>
        <item x="816"/>
        <item x="2507"/>
        <item x="1403"/>
        <item x="802"/>
        <item x="2406"/>
        <item x="643"/>
        <item x="2367"/>
        <item x="1570"/>
        <item x="1721"/>
        <item x="1370"/>
        <item x="2477"/>
        <item x="1868"/>
        <item x="1588"/>
        <item x="2565"/>
        <item x="1647"/>
        <item x="2210"/>
        <item x="1515"/>
        <item x="1566"/>
        <item x="2785"/>
        <item x="741"/>
        <item x="857"/>
        <item x="762"/>
        <item x="2642"/>
        <item x="2471"/>
        <item x="2559"/>
        <item x="2199"/>
        <item x="2173"/>
        <item x="1464"/>
        <item x="2562"/>
        <item x="1376"/>
        <item x="2686"/>
        <item x="2601"/>
        <item x="1433"/>
        <item x="2067"/>
        <item x="1747"/>
        <item x="1448"/>
        <item x="1919"/>
        <item x="2558"/>
        <item x="2729"/>
        <item x="2232"/>
        <item x="2211"/>
        <item x="666"/>
        <item x="1906"/>
        <item x="1851"/>
        <item x="2784"/>
        <item x="2004"/>
        <item x="1689"/>
        <item x="1784"/>
        <item x="1785"/>
        <item x="1438"/>
        <item x="2275"/>
        <item x="2256"/>
        <item x="2591"/>
        <item x="2583"/>
        <item x="1984"/>
        <item x="1510"/>
        <item x="2082"/>
        <item x="1997"/>
        <item x="2592"/>
        <item x="2552"/>
        <item x="2146"/>
        <item x="1368"/>
        <item x="2196"/>
        <item x="1459"/>
        <item x="2748"/>
        <item x="2641"/>
        <item x="687"/>
        <item x="2470"/>
        <item x="1726"/>
        <item x="1652"/>
        <item x="2756"/>
        <item x="2018"/>
        <item x="2205"/>
        <item x="1574"/>
        <item x="1501"/>
        <item x="1738"/>
        <item x="1644"/>
        <item x="2660"/>
        <item x="1579"/>
        <item x="1839"/>
        <item x="2464"/>
        <item x="1991"/>
        <item x="1441"/>
        <item x="2523"/>
        <item x="1221"/>
        <item x="1060"/>
        <item x="931"/>
        <item x="1697"/>
        <item x="988"/>
        <item x="646"/>
        <item x="1306"/>
        <item x="1422"/>
        <item x="2370"/>
        <item x="1069"/>
        <item x="1863"/>
        <item x="2742"/>
        <item x="2743"/>
        <item x="2343"/>
        <item x="2473"/>
        <item x="2034"/>
        <item x="1755"/>
        <item x="1713"/>
        <item x="2013"/>
        <item x="2618"/>
        <item x="2023"/>
        <item x="1523"/>
        <item x="1920"/>
        <item x="580"/>
        <item x="1615"/>
        <item x="2393"/>
        <item x="2062"/>
        <item x="1786"/>
        <item x="1638"/>
        <item x="2615"/>
        <item x="2401"/>
        <item x="1443"/>
        <item x="1563"/>
        <item x="1489"/>
        <item x="2368"/>
        <item x="1877"/>
        <item x="1753"/>
        <item x="1633"/>
        <item x="1426"/>
        <item x="1476"/>
        <item x="1983"/>
        <item x="1577"/>
        <item x="2071"/>
        <item x="927"/>
        <item x="1668"/>
        <item x="1367"/>
        <item x="1627"/>
        <item x="1535"/>
        <item x="2156"/>
        <item x="710"/>
        <item x="1705"/>
        <item x="1646"/>
        <item x="1604"/>
        <item x="1572"/>
        <item x="1558"/>
        <item x="1807"/>
        <item x="2304"/>
        <item x="2112"/>
        <item x="822"/>
        <item x="1675"/>
        <item x="1672"/>
        <item x="1608"/>
        <item x="1669"/>
        <item x="1811"/>
        <item x="1461"/>
        <item x="2346"/>
        <item x="1420"/>
        <item x="745"/>
        <item x="1580"/>
        <item x="2195"/>
        <item x="1724"/>
        <item x="1922"/>
        <item x="1612"/>
        <item x="1059"/>
        <item x="1910"/>
        <item x="1379"/>
        <item x="960"/>
        <item x="2569"/>
        <item x="1582"/>
        <item x="876"/>
        <item x="1756"/>
        <item x="2098"/>
        <item x="1752"/>
        <item x="1729"/>
        <item x="2400"/>
        <item x="1810"/>
        <item x="2568"/>
        <item x="1549"/>
        <item x="1557"/>
        <item x="1413"/>
        <item x="1544"/>
        <item x="1591"/>
        <item x="1546"/>
        <item x="2420"/>
        <item x="2438"/>
        <item x="2533"/>
        <item x="1710"/>
        <item x="1660"/>
        <item x="1679"/>
        <item x="1859"/>
        <item x="2430"/>
        <item x="2415"/>
        <item x="1838"/>
        <item x="2781"/>
        <item x="1827"/>
        <item x="2068"/>
        <item x="1429"/>
        <item x="2371"/>
        <item x="928"/>
        <item x="2110"/>
        <item x="1935"/>
        <item x="1513"/>
        <item x="1412"/>
        <item x="1384"/>
        <item x="2549"/>
        <item x="1494"/>
        <item x="1819"/>
        <item x="656"/>
        <item x="1709"/>
        <item x="1431"/>
        <item x="2649"/>
        <item x="1740"/>
        <item x="2540"/>
        <item x="1424"/>
        <item x="1584"/>
        <item x="1727"/>
        <item x="1058"/>
        <item x="1645"/>
        <item x="1437"/>
        <item x="1470"/>
        <item x="2554"/>
        <item x="2553"/>
        <item x="1576"/>
        <item x="2021"/>
        <item x="1498"/>
        <item x="2787"/>
        <item x="1661"/>
        <item x="804"/>
        <item x="1457"/>
        <item x="2673"/>
        <item x="1541"/>
        <item x="1926"/>
        <item x="1396"/>
        <item x="1380"/>
        <item x="1506"/>
        <item x="1707"/>
        <item x="1502"/>
        <item x="1929"/>
        <item x="1768"/>
        <item x="1871"/>
        <item x="1789"/>
        <item x="1667"/>
        <item x="1663"/>
        <item x="2531"/>
        <item x="2575"/>
        <item x="1507"/>
        <item x="1430"/>
        <item x="2619"/>
        <item x="642"/>
        <item x="2497"/>
        <item x="1987"/>
        <item x="765"/>
        <item x="2574"/>
        <item x="1537"/>
        <item x="1536"/>
        <item x="2525"/>
        <item x="549"/>
        <item x="1714"/>
        <item x="1479"/>
        <item x="1649"/>
        <item x="2414"/>
        <item x="2535"/>
        <item x="2286"/>
        <item x="1596"/>
        <item x="2350"/>
        <item x="1400"/>
        <item x="1209"/>
        <item x="2039"/>
        <item x="1976"/>
        <item x="2354"/>
        <item x="1598"/>
        <item x="2176"/>
        <item x="2177"/>
        <item x="2109"/>
        <item x="2375"/>
        <item x="2369"/>
        <item x="2255"/>
        <item x="2187"/>
        <item x="2582"/>
        <item x="1873"/>
        <item x="2361"/>
        <item x="1651"/>
        <item x="2395"/>
        <item x="877"/>
        <item x="763"/>
        <item x="2799"/>
        <item x="2008"/>
        <item x="1349"/>
        <item x="2782"/>
        <item x="1914"/>
        <item x="1504"/>
        <item x="1606"/>
        <item x="647"/>
        <item x="2726"/>
        <item x="2050"/>
        <item x="1581"/>
        <item x="2154"/>
        <item x="673"/>
        <item x="1931"/>
        <item x="2099"/>
        <item x="1600"/>
        <item x="1844"/>
        <item x="1962"/>
        <item x="1881"/>
        <item x="1463"/>
        <item x="2657"/>
        <item x="2180"/>
        <item x="2155"/>
        <item x="2456"/>
        <item x="2007"/>
        <item x="2351"/>
        <item x="1216"/>
        <item x="1671"/>
        <item x="1307"/>
        <item x="2740"/>
        <item x="1398"/>
        <item x="2762"/>
        <item x="2695"/>
        <item x="2427"/>
        <item x="1761"/>
        <item x="1835"/>
        <item x="1693"/>
        <item x="1625"/>
        <item x="683"/>
        <item x="2543"/>
        <item x="1641"/>
        <item x="1815"/>
        <item x="1050"/>
        <item x="2691"/>
        <item x="1277"/>
        <item x="2475"/>
        <item x="2097"/>
        <item x="1362"/>
        <item x="1382"/>
        <item x="2505"/>
        <item x="1702"/>
        <item x="2600"/>
        <item x="1094"/>
        <item x="2571"/>
        <item x="1887"/>
        <item x="1801"/>
        <item x="1411"/>
        <item x="2730"/>
        <item x="2347"/>
        <item x="1939"/>
        <item x="2526"/>
        <item x="1511"/>
        <item x="2362"/>
        <item x="1394"/>
        <item x="1751"/>
        <item x="2148"/>
        <item x="1982"/>
        <item x="938"/>
        <item x="1748"/>
        <item x="645"/>
        <item x="2330"/>
        <item x="2105"/>
        <item x="1499"/>
        <item x="2607"/>
        <item x="1391"/>
        <item x="2721"/>
        <item x="1636"/>
        <item x="2589"/>
        <item x="2511"/>
        <item x="1816"/>
        <item x="1270"/>
        <item x="2061"/>
        <item x="1631"/>
        <item x="1427"/>
        <item x="587"/>
        <item x="1483"/>
        <item x="2761"/>
        <item x="2514"/>
        <item x="2309"/>
        <item x="2606"/>
        <item x="1745"/>
        <item x="639"/>
        <item x="1757"/>
        <item x="2522"/>
        <item x="2467"/>
        <item x="1695"/>
        <item x="1419"/>
        <item x="1415"/>
        <item x="2544"/>
        <item x="2532"/>
        <item x="2017"/>
        <item x="1434"/>
        <item x="1696"/>
        <item x="2783"/>
        <item x="2736"/>
        <item x="2184"/>
        <item x="1440"/>
        <item x="1410"/>
        <item x="1686"/>
        <item x="1711"/>
        <item x="2245"/>
        <item x="1408"/>
        <item x="2445"/>
        <item x="1310"/>
        <item x="2551"/>
        <item x="2163"/>
        <item x="1733"/>
        <item x="2611"/>
        <item x="1173"/>
        <item x="2207"/>
        <item x="635"/>
        <item x="2331"/>
        <item x="2338"/>
        <item x="1187"/>
        <item x="1067"/>
        <item x="2556"/>
        <item x="2610"/>
        <item x="1911"/>
        <item x="1381"/>
        <item x="1366"/>
        <item x="1798"/>
        <item x="1799"/>
        <item x="1654"/>
        <item x="2621"/>
        <item x="1759"/>
        <item x="2254"/>
        <item x="1664"/>
        <item x="1070"/>
        <item x="2510"/>
        <item x="2111"/>
        <item x="2410"/>
        <item x="2587"/>
        <item x="2725"/>
        <item x="2727"/>
        <item x="2134"/>
        <item x="2665"/>
        <item x="2353"/>
        <item x="2164"/>
        <item x="2100"/>
        <item x="1678"/>
        <item x="1472"/>
        <item x="1471"/>
        <item x="677"/>
        <item x="1271"/>
        <item x="638"/>
        <item x="2528"/>
        <item x="1677"/>
        <item x="2408"/>
        <item x="2555"/>
        <item x="2320"/>
        <item x="1741"/>
        <item x="2160"/>
        <item x="2653"/>
        <item x="2570"/>
        <item x="2770"/>
        <item x="2738"/>
        <item x="1691"/>
        <item x="1690"/>
        <item x="2121"/>
        <item x="2758"/>
        <item x="805"/>
        <item x="2503"/>
        <item x="1195"/>
        <item x="2116"/>
        <item x="2443"/>
        <item x="1184"/>
        <item x="1996"/>
        <item x="2357"/>
        <item x="2632"/>
        <item x="1655"/>
        <item x="2469"/>
        <item x="2215"/>
        <item x="2508"/>
        <item x="1735"/>
        <item x="1918"/>
        <item x="2258"/>
        <item x="1524"/>
        <item x="1808"/>
        <item x="2796"/>
        <item x="2463"/>
        <item x="1841"/>
        <item x="1392"/>
        <item x="1445"/>
        <item x="2074"/>
        <item x="641"/>
        <item x="1787"/>
        <item x="764"/>
        <item x="2680"/>
        <item x="2496"/>
        <item x="2647"/>
        <item x="2588"/>
        <item x="2788"/>
        <item x="2789"/>
        <item x="2779"/>
        <item x="2718"/>
        <item x="2397"/>
        <item x="1968"/>
        <item x="2683"/>
        <item x="751"/>
        <item x="2016"/>
        <item x="1634"/>
        <item x="1450"/>
        <item x="2654"/>
        <item x="2550"/>
        <item x="2333"/>
        <item x="2751"/>
        <item x="2752"/>
        <item x="2025"/>
        <item x="2153"/>
        <item x="2096"/>
        <item x="2516"/>
        <item x="2581"/>
        <item x="1385"/>
        <item x="1833"/>
        <item x="2560"/>
        <item x="2125"/>
        <item x="2455"/>
        <item x="2009"/>
        <item x="2465"/>
        <item x="2509"/>
        <item x="2797"/>
        <item x="2106"/>
        <item x="2107"/>
        <item x="1891"/>
        <item x="2769"/>
        <item x="2687"/>
        <item x="2763"/>
        <item x="2768"/>
        <item x="2537"/>
        <item x="1505"/>
        <item x="2534"/>
        <item x="2705"/>
        <item x="1967"/>
        <item x="637"/>
        <item x="2033"/>
        <item x="2126"/>
        <item x="2476"/>
        <item x="600"/>
        <item x="2685"/>
        <item x="1676"/>
        <item x="2741"/>
        <item x="2541"/>
        <item x="2720"/>
        <item x="2457"/>
        <item x="1796"/>
        <item x="2801"/>
        <item x="667"/>
        <item x="1781"/>
        <item x="2792"/>
        <item x="1793"/>
        <item x="2750"/>
        <item x="2749"/>
        <item x="2573"/>
        <item x="1103"/>
        <item x="2051"/>
        <item x="2065"/>
        <item x="2072"/>
        <item x="1720"/>
        <item x="2036"/>
        <item x="1894"/>
        <item x="1981"/>
        <item x="634"/>
        <item x="2159"/>
        <item x="2459"/>
        <item x="2412"/>
        <item x="2411"/>
        <item x="668"/>
        <item x="2596"/>
        <item x="1478"/>
        <item x="2435"/>
        <item x="2135"/>
        <item x="2378"/>
        <item x="2617"/>
        <item x="1915"/>
        <item x="2141"/>
        <item x="1482"/>
        <item x="2513"/>
        <item x="2466"/>
        <item x="2501"/>
        <item x="2645"/>
        <item x="1878"/>
        <item x="2545"/>
        <item x="1980"/>
        <item x="2439"/>
        <item x="1771"/>
        <item x="640"/>
        <item x="2127"/>
        <item x="2358"/>
        <item x="1821"/>
        <item x="2143"/>
        <item x="1943"/>
        <item x="2451"/>
        <item x="2527"/>
        <item x="1775"/>
        <item x="1896"/>
        <item x="1444"/>
        <item x="2518"/>
        <item x="2453"/>
        <item x="2437"/>
        <item x="1947"/>
        <item x="2407"/>
        <item x="2719"/>
        <item x="2179"/>
        <item x="1965"/>
        <item x="1780"/>
        <item x="1854"/>
        <item x="2631"/>
        <item x="2040"/>
        <item x="1456"/>
        <item x="2629"/>
        <item x="2149"/>
        <item x="1840"/>
        <item x="2713"/>
        <item x="2744"/>
        <item x="2563"/>
        <item x="1850"/>
        <item x="2446"/>
        <item x="2054"/>
        <item x="2529"/>
        <item x="1895"/>
        <item x="1949"/>
        <item x="2418"/>
        <item x="1990"/>
        <item x="2524"/>
        <item x="664"/>
        <item x="1961"/>
        <item x="2708"/>
        <item x="2655"/>
        <item x="1682"/>
        <item x="1852"/>
        <item x="2010"/>
        <item x="2634"/>
        <item x="2115"/>
        <item x="2671"/>
        <item x="2521"/>
        <item x="1688"/>
        <item x="1897"/>
        <item x="2114"/>
        <item x="2073"/>
        <item x="2564"/>
        <item x="2000"/>
        <item x="2696"/>
        <item x="2530"/>
        <item x="2656"/>
        <item x="1783"/>
        <item x="1773"/>
        <item x="2117"/>
        <item x="2158"/>
        <item x="2633"/>
        <item x="2026"/>
        <item x="1446"/>
        <item x="2447"/>
        <item x="2052"/>
        <item x="1902"/>
        <item x="2576"/>
        <item x="2679"/>
        <item x="1836"/>
        <item x="2142"/>
        <item x="2436"/>
        <item x="2672"/>
        <item x="2108"/>
        <item x="1635"/>
        <item x="1467"/>
        <item x="2693"/>
        <item x="2053"/>
        <item x="2717"/>
        <item x="2042"/>
        <item x="2630"/>
        <item x="2129"/>
        <item x="2643"/>
        <item x="2145"/>
        <item x="1966"/>
        <item x="2580"/>
        <item x="2640"/>
        <item x="2605"/>
        <item x="2123"/>
        <item x="1436"/>
        <item x="2113"/>
        <item x="2048"/>
        <item x="1388"/>
        <item x="1616"/>
        <item x="1954"/>
        <item x="2648"/>
        <item x="2413"/>
        <item x="2070"/>
        <item x="2140"/>
        <item x="2172"/>
        <item x="2536"/>
        <item x="2712"/>
        <item x="1905"/>
        <item x="2706"/>
        <item x="2753"/>
        <item x="2577"/>
        <item x="2586"/>
        <item x="1953"/>
        <item x="2578"/>
        <item x="2181"/>
        <item x="2139"/>
        <item x="2512"/>
        <item x="2620"/>
        <item x="2698"/>
        <item x="2798"/>
        <item x="1892"/>
        <item x="2616"/>
        <item x="2707"/>
        <item x="2764"/>
        <item x="2795"/>
        <item x="2793"/>
        <item x="2777"/>
        <item x="2775"/>
        <item x="2771"/>
        <item x="1903"/>
        <item x="2579"/>
        <item x="2120"/>
        <item x="680"/>
        <item x="2625"/>
        <item x="2394"/>
        <item x="2136"/>
        <item x="2080"/>
        <item x="2356"/>
        <item x="1880"/>
        <item x="1687"/>
        <item x="2038"/>
        <item x="2444"/>
        <item x="2702"/>
        <item x="1946"/>
        <item x="2076"/>
        <item x="2131"/>
        <item x="1916"/>
        <item x="2041"/>
        <item x="2063"/>
        <item x="1948"/>
        <item x="2421"/>
        <item x="2137"/>
        <item x="2597"/>
        <item x="2405"/>
        <item x="1930"/>
        <item x="2012"/>
        <item x="2644"/>
        <item x="2703"/>
        <item x="2688"/>
        <item x="1904"/>
        <item x="2538"/>
        <item x="2542"/>
        <item x="2709"/>
        <item x="2162"/>
        <item x="2049"/>
        <item x="2715"/>
        <item x="2595"/>
        <item x="2711"/>
        <item x="2064"/>
        <item x="2060"/>
        <item x="2161"/>
        <item x="2539"/>
        <item x="2171"/>
        <item x="2714"/>
        <item x="2598"/>
        <item x="2710"/>
        <item x="2697"/>
        <item x="2800"/>
        <item x="2802"/>
        <item x="2472"/>
        <item t="default"/>
      </items>
    </pivotField>
    <pivotField showAll="0"/>
    <pivotField showAll="0"/>
    <pivotField dataField="1" numFmtId="2" showAll="0"/>
    <pivotField axis="axisRow" showAll="0">
      <items count="4">
        <item x="0"/>
        <item x="1"/>
        <item x="2"/>
        <item t="default"/>
      </items>
    </pivotField>
  </pivotFields>
  <rowFields count="2">
    <field x="13"/>
    <field x="2"/>
  </rowFields>
  <rowItems count="14">
    <i>
      <x/>
    </i>
    <i r="1">
      <x/>
    </i>
    <i r="1">
      <x v="1"/>
    </i>
    <i r="1">
      <x v="4"/>
    </i>
    <i r="1">
      <x v="5"/>
    </i>
    <i r="1">
      <x v="6"/>
    </i>
    <i>
      <x v="1"/>
    </i>
    <i r="1">
      <x/>
    </i>
    <i r="1">
      <x v="1"/>
    </i>
    <i r="1">
      <x v="4"/>
    </i>
    <i r="1">
      <x v="5"/>
    </i>
    <i>
      <x v="2"/>
    </i>
    <i r="1"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tvarna procijenjena" fld="12" baseField="0" baseItem="0"/>
    <dataField name="Sum of Nabavna" fld="9" baseField="13" baseItem="0"/>
  </dataFields>
  <formats count="2">
    <format dxfId="18">
      <pivotArea outline="0" collapsedLevelsAreSubtotals="1" fieldPosition="0"/>
    </format>
    <format dxfId="1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9" firstHeaderRow="1" firstDataRow="1" firstDataCol="1"/>
  <pivotFields count="11">
    <pivotField showAll="0"/>
    <pivotField showAll="0">
      <items count="83">
        <item x="63"/>
        <item x="54"/>
        <item x="52"/>
        <item x="74"/>
        <item x="72"/>
        <item x="76"/>
        <item x="80"/>
        <item x="67"/>
        <item x="64"/>
        <item x="41"/>
        <item x="75"/>
        <item x="1"/>
        <item x="40"/>
        <item x="15"/>
        <item x="50"/>
        <item x="16"/>
        <item x="51"/>
        <item x="30"/>
        <item x="21"/>
        <item x="23"/>
        <item x="57"/>
        <item x="59"/>
        <item x="49"/>
        <item x="70"/>
        <item x="69"/>
        <item x="60"/>
        <item x="35"/>
        <item x="47"/>
        <item x="68"/>
        <item x="37"/>
        <item x="38"/>
        <item x="33"/>
        <item x="34"/>
        <item x="4"/>
        <item x="14"/>
        <item x="32"/>
        <item x="56"/>
        <item x="27"/>
        <item x="26"/>
        <item x="25"/>
        <item x="81"/>
        <item x="19"/>
        <item x="20"/>
        <item x="36"/>
        <item x="79"/>
        <item x="18"/>
        <item x="46"/>
        <item x="0"/>
        <item x="24"/>
        <item x="45"/>
        <item x="29"/>
        <item x="22"/>
        <item x="17"/>
        <item x="55"/>
        <item x="61"/>
        <item x="58"/>
        <item x="71"/>
        <item x="7"/>
        <item x="28"/>
        <item x="5"/>
        <item x="78"/>
        <item x="11"/>
        <item x="12"/>
        <item x="43"/>
        <item x="44"/>
        <item x="42"/>
        <item x="62"/>
        <item x="73"/>
        <item x="65"/>
        <item x="39"/>
        <item x="6"/>
        <item x="31"/>
        <item x="13"/>
        <item x="8"/>
        <item x="53"/>
        <item x="10"/>
        <item x="77"/>
        <item x="48"/>
        <item x="66"/>
        <item x="2"/>
        <item x="3"/>
        <item x="9"/>
        <item t="default"/>
      </items>
    </pivotField>
    <pivotField axis="axisRow" showAll="0">
      <items count="6">
        <item x="0"/>
        <item x="2"/>
        <item x="3"/>
        <item x="1"/>
        <item x="4"/>
        <item t="default"/>
      </items>
    </pivotField>
    <pivotField numFmtId="167" showAll="0"/>
    <pivotField showAll="0"/>
    <pivotField showAll="0"/>
    <pivotField showAll="0"/>
    <pivotField numFmtId="1" showAll="0"/>
    <pivotField dataField="1" showAll="0"/>
    <pivotField showAll="0"/>
    <pivotField showAll="0"/>
  </pivotFields>
  <rowFields count="1">
    <field x="2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nv" fld="8" baseField="2" baseItem="0"/>
  </dataFields>
  <formats count="2"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8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15" firstHeaderRow="0" firstDataRow="1" firstDataCol="1"/>
  <pivotFields count="14">
    <pivotField showAll="0"/>
    <pivotField showAll="0">
      <items count="19">
        <item x="13"/>
        <item x="12"/>
        <item x="15"/>
        <item x="1"/>
        <item x="7"/>
        <item x="17"/>
        <item x="16"/>
        <item x="9"/>
        <item x="2"/>
        <item x="3"/>
        <item x="4"/>
        <item x="5"/>
        <item x="6"/>
        <item x="14"/>
        <item x="10"/>
        <item x="0"/>
        <item x="8"/>
        <item x="11"/>
        <item t="default"/>
      </items>
    </pivotField>
    <pivotField axis="axisRow" multipleItemSelectionAllowed="1" showAll="0">
      <items count="8">
        <item x="5"/>
        <item x="1"/>
        <item h="1" x="3"/>
        <item h="1" x="6"/>
        <item x="2"/>
        <item x="4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>
      <items count="2804">
        <item x="968"/>
        <item x="979"/>
        <item x="890"/>
        <item x="2089"/>
        <item x="2088"/>
        <item x="1078"/>
        <item x="521"/>
        <item x="297"/>
        <item x="5"/>
        <item x="894"/>
        <item x="893"/>
        <item x="222"/>
        <item x="2"/>
        <item x="887"/>
        <item x="536"/>
        <item x="565"/>
        <item x="538"/>
        <item x="564"/>
        <item x="531"/>
        <item x="727"/>
        <item x="540"/>
        <item x="533"/>
        <item x="82"/>
        <item x="911"/>
        <item x="522"/>
        <item x="263"/>
        <item x="10"/>
        <item x="2253"/>
        <item x="394"/>
        <item x="744"/>
        <item x="896"/>
        <item x="892"/>
        <item x="1202"/>
        <item x="2292"/>
        <item x="1341"/>
        <item x="338"/>
        <item x="298"/>
        <item x="40"/>
        <item x="360"/>
        <item x="320"/>
        <item x="327"/>
        <item x="296"/>
        <item x="573"/>
        <item x="840"/>
        <item x="862"/>
        <item x="524"/>
        <item x="856"/>
        <item x="948"/>
        <item x="859"/>
        <item x="2301"/>
        <item x="2299"/>
        <item x="519"/>
        <item x="796"/>
        <item x="530"/>
        <item x="266"/>
        <item x="97"/>
        <item x="380"/>
        <item x="594"/>
        <item x="88"/>
        <item x="116"/>
        <item x="492"/>
        <item x="952"/>
        <item x="2766"/>
        <item x="2773"/>
        <item x="307"/>
        <item x="55"/>
        <item x="58"/>
        <item x="61"/>
        <item x="488"/>
        <item x="344"/>
        <item x="179"/>
        <item x="468"/>
        <item x="36"/>
        <item x="262"/>
        <item x="186"/>
        <item x="818"/>
        <item x="68"/>
        <item x="54"/>
        <item x="29"/>
        <item x="238"/>
        <item x="358"/>
        <item x="32"/>
        <item x="1263"/>
        <item x="1264"/>
        <item x="1251"/>
        <item x="883"/>
        <item x="1250"/>
        <item x="527"/>
        <item x="532"/>
        <item x="520"/>
        <item x="142"/>
        <item x="1145"/>
        <item x="1144"/>
        <item x="94"/>
        <item x="67"/>
        <item x="59"/>
        <item x="400"/>
        <item x="414"/>
        <item x="38"/>
        <item x="56"/>
        <item x="57"/>
        <item x="20"/>
        <item x="195"/>
        <item x="170"/>
        <item x="901"/>
        <item x="2468"/>
        <item x="819"/>
        <item x="381"/>
        <item x="582"/>
        <item x="966"/>
        <item x="1340"/>
        <item x="101"/>
        <item x="902"/>
        <item x="905"/>
        <item x="286"/>
        <item x="175"/>
        <item x="66"/>
        <item x="37"/>
        <item x="303"/>
        <item x="95"/>
        <item x="96"/>
        <item x="586"/>
        <item x="596"/>
        <item x="69"/>
        <item x="137"/>
        <item x="181"/>
        <item x="861"/>
        <item x="1253"/>
        <item x="1254"/>
        <item x="1175"/>
        <item x="597"/>
        <item x="2231"/>
        <item x="169"/>
        <item x="168"/>
        <item x="152"/>
        <item x="70"/>
        <item x="234"/>
        <item x="21"/>
        <item x="589"/>
        <item x="513"/>
        <item x="512"/>
        <item x="52"/>
        <item x="785"/>
        <item x="149"/>
        <item x="427"/>
        <item x="288"/>
        <item x="127"/>
        <item x="1244"/>
        <item x="405"/>
        <item x="404"/>
        <item x="78"/>
        <item x="205"/>
        <item x="140"/>
        <item x="457"/>
        <item x="73"/>
        <item x="147"/>
        <item x="2084"/>
        <item x="1283"/>
        <item x="81"/>
        <item x="15"/>
        <item x="202"/>
        <item x="243"/>
        <item x="242"/>
        <item x="889"/>
        <item x="90"/>
        <item x="51"/>
        <item x="309"/>
        <item x="445"/>
        <item x="504"/>
        <item x="1240"/>
        <item x="176"/>
        <item x="978"/>
        <item x="542"/>
        <item x="841"/>
        <item x="592"/>
        <item x="611"/>
        <item x="1274"/>
        <item x="225"/>
        <item x="2293"/>
        <item x="91"/>
        <item x="421"/>
        <item x="946"/>
        <item x="947"/>
        <item x="858"/>
        <item x="881"/>
        <item x="852"/>
        <item x="539"/>
        <item x="510"/>
        <item x="703"/>
        <item x="2325"/>
        <item x="2294"/>
        <item x="581"/>
        <item x="950"/>
        <item x="2306"/>
        <item x="1001"/>
        <item x="203"/>
        <item x="1278"/>
        <item x="141"/>
        <item x="291"/>
        <item x="264"/>
        <item x="733"/>
        <item x="607"/>
        <item x="1135"/>
        <item x="240"/>
        <item x="1285"/>
        <item x="151"/>
        <item x="355"/>
        <item x="99"/>
        <item x="162"/>
        <item x="280"/>
        <item x="926"/>
        <item x="770"/>
        <item x="417"/>
        <item x="432"/>
        <item x="237"/>
        <item x="397"/>
        <item x="310"/>
        <item x="1090"/>
        <item x="267"/>
        <item x="1170"/>
        <item x="584"/>
        <item x="1335"/>
        <item x="389"/>
        <item x="188"/>
        <item x="189"/>
        <item x="2315"/>
        <item x="2314"/>
        <item x="833"/>
        <item x="308"/>
        <item x="574"/>
        <item x="198"/>
        <item x="182"/>
        <item x="970"/>
        <item x="1345"/>
        <item x="1128"/>
        <item x="63"/>
        <item x="132"/>
        <item x="173"/>
        <item x="311"/>
        <item x="47"/>
        <item x="843"/>
        <item x="750"/>
        <item x="419"/>
        <item x="420"/>
        <item x="236"/>
        <item x="192"/>
        <item x="1120"/>
        <item x="625"/>
        <item x="1226"/>
        <item x="556"/>
        <item x="726"/>
        <item x="976"/>
        <item x="2305"/>
        <item x="2303"/>
        <item x="2302"/>
        <item x="781"/>
        <item x="376"/>
        <item x="768"/>
        <item x="341"/>
        <item x="937"/>
        <item x="201"/>
        <item x="720"/>
        <item x="295"/>
        <item x="28"/>
        <item x="423"/>
        <item x="30"/>
        <item x="2226"/>
        <item x="719"/>
        <item x="2423"/>
        <item x="386"/>
        <item x="387"/>
        <item x="724"/>
        <item x="14"/>
        <item x="1204"/>
        <item x="157"/>
        <item x="860"/>
        <item x="1111"/>
        <item x="1023"/>
        <item x="41"/>
        <item x="1177"/>
        <item x="951"/>
        <item x="160"/>
        <item x="956"/>
        <item x="231"/>
        <item x="300"/>
        <item x="72"/>
        <item x="1032"/>
        <item x="409"/>
        <item x="385"/>
        <item x="220"/>
        <item x="334"/>
        <item x="269"/>
        <item x="1158"/>
        <item x="156"/>
        <item x="2251"/>
        <item x="624"/>
        <item x="623"/>
        <item x="1223"/>
        <item x="335"/>
        <item x="377"/>
        <item x="241"/>
        <item x="378"/>
        <item x="1102"/>
        <item x="279"/>
        <item x="451"/>
        <item x="453"/>
        <item x="368"/>
        <item x="1351"/>
        <item x="136"/>
        <item x="441"/>
        <item x="217"/>
        <item x="155"/>
        <item x="304"/>
        <item x="854"/>
        <item x="853"/>
        <item x="940"/>
        <item x="705"/>
        <item x="6"/>
        <item x="369"/>
        <item x="218"/>
        <item x="46"/>
        <item x="161"/>
        <item x="418"/>
        <item x="148"/>
        <item x="337"/>
        <item x="3"/>
        <item x="42"/>
        <item x="1022"/>
        <item x="235"/>
        <item x="2252"/>
        <item x="113"/>
        <item x="511"/>
        <item x="1140"/>
        <item x="1319"/>
        <item x="743"/>
        <item x="495"/>
        <item x="1211"/>
        <item x="384"/>
        <item x="585"/>
        <item x="117"/>
        <item x="246"/>
        <item x="459"/>
        <item x="1159"/>
        <item x="562"/>
        <item x="429"/>
        <item x="196"/>
        <item x="154"/>
        <item x="434"/>
        <item x="102"/>
        <item x="1266"/>
        <item x="1343"/>
        <item x="274"/>
        <item x="128"/>
        <item x="114"/>
        <item x="1125"/>
        <item x="393"/>
        <item x="331"/>
        <item x="1418"/>
        <item x="735"/>
        <item x="289"/>
        <item x="326"/>
        <item x="605"/>
        <item x="86"/>
        <item x="1329"/>
        <item x="1328"/>
        <item x="330"/>
        <item x="452"/>
        <item x="328"/>
        <item x="1337"/>
        <item x="430"/>
        <item x="197"/>
        <item x="265"/>
        <item x="1298"/>
        <item x="903"/>
        <item x="563"/>
        <item x="553"/>
        <item x="1176"/>
        <item x="734"/>
        <item x="131"/>
        <item x="7"/>
        <item x="1623"/>
        <item x="2300"/>
        <item x="1890"/>
        <item x="501"/>
        <item x="2220"/>
        <item x="2223"/>
        <item x="2221"/>
        <item x="2222"/>
        <item x="783"/>
        <item x="815"/>
        <item x="255"/>
        <item x="622"/>
        <item x="471"/>
        <item x="470"/>
        <item x="1312"/>
        <item x="343"/>
        <item x="395"/>
        <item x="396"/>
        <item x="2228"/>
        <item x="1769"/>
        <item x="1575"/>
        <item x="83"/>
        <item x="2079"/>
        <item x="39"/>
        <item x="697"/>
        <item x="497"/>
        <item x="1219"/>
        <item x="1260"/>
        <item x="566"/>
        <item x="558"/>
        <item x="254"/>
        <item x="226"/>
        <item x="2244"/>
        <item x="248"/>
        <item x="249"/>
        <item x="670"/>
        <item x="294"/>
        <item x="1008"/>
        <item x="372"/>
        <item x="281"/>
        <item x="2772"/>
        <item x="2765"/>
        <item x="227"/>
        <item x="48"/>
        <item x="2045"/>
        <item x="2044"/>
        <item x="153"/>
        <item x="1092"/>
        <item x="1889"/>
        <item x="1888"/>
        <item x="312"/>
        <item x="1829"/>
        <item x="1830"/>
        <item x="2019"/>
        <item x="2020"/>
        <item x="2345"/>
        <item x="398"/>
        <item x="135"/>
        <item x="466"/>
        <item x="855"/>
        <item x="1212"/>
        <item x="1197"/>
        <item x="925"/>
        <item x="588"/>
        <item x="528"/>
        <item x="529"/>
        <item x="1259"/>
        <item x="518"/>
        <item x="316"/>
        <item x="474"/>
        <item x="2283"/>
        <item x="317"/>
        <item x="139"/>
        <item x="19"/>
        <item x="769"/>
        <item x="333"/>
        <item x="2047"/>
        <item x="391"/>
        <item x="64"/>
        <item x="1778"/>
        <item x="321"/>
        <item x="223"/>
        <item x="224"/>
        <item x="557"/>
        <item x="702"/>
        <item x="413"/>
        <item x="559"/>
        <item x="221"/>
        <item x="357"/>
        <item x="1344"/>
        <item x="18"/>
        <item x="318"/>
        <item x="2483"/>
        <item x="900"/>
        <item x="1063"/>
        <item x="1126"/>
        <item x="2269"/>
        <item x="245"/>
        <item x="835"/>
        <item x="287"/>
        <item x="85"/>
        <item x="401"/>
        <item x="534"/>
        <item x="535"/>
        <item x="450"/>
        <item x="2266"/>
        <item x="424"/>
        <item x="228"/>
        <item x="65"/>
        <item x="1091"/>
        <item x="23"/>
        <item x="798"/>
        <item x="610"/>
        <item x="2058"/>
        <item x="2059"/>
        <item x="1085"/>
        <item x="2328"/>
        <item x="126"/>
        <item x="1252"/>
        <item x="516"/>
        <item x="1137"/>
        <item x="268"/>
        <item x="145"/>
        <item x="22"/>
        <item x="11"/>
        <item x="2425"/>
        <item x="2224"/>
        <item x="460"/>
        <item x="493"/>
        <item x="500"/>
        <item x="2229"/>
        <item x="941"/>
        <item x="138"/>
        <item x="1106"/>
        <item x="1104"/>
        <item x="345"/>
        <item x="1342"/>
        <item x="319"/>
        <item x="1"/>
        <item x="92"/>
        <item x="695"/>
        <item x="924"/>
        <item x="34"/>
        <item x="716"/>
        <item x="25"/>
        <item x="1009"/>
        <item x="2225"/>
        <item x="89"/>
        <item x="489"/>
        <item x="277"/>
        <item x="912"/>
        <item x="185"/>
        <item x="1348"/>
        <item x="2268"/>
        <item x="506"/>
        <item x="872"/>
        <item x="0"/>
        <item x="486"/>
        <item x="402"/>
        <item x="104"/>
        <item x="997"/>
        <item x="2230"/>
        <item x="630"/>
        <item x="1571"/>
        <item x="455"/>
        <item x="454"/>
        <item x="1213"/>
        <item x="1227"/>
        <item x="913"/>
        <item x="410"/>
        <item x="704"/>
        <item x="891"/>
        <item x="699"/>
        <item x="694"/>
        <item x="880"/>
        <item x="525"/>
        <item x="4"/>
        <item x="476"/>
        <item x="546"/>
        <item x="107"/>
        <item x="256"/>
        <item x="77"/>
        <item x="1542"/>
        <item x="219"/>
        <item x="2450"/>
        <item x="1149"/>
        <item x="1148"/>
        <item x="444"/>
        <item x="443"/>
        <item x="2327"/>
        <item x="123"/>
        <item x="26"/>
        <item x="362"/>
        <item x="305"/>
        <item x="133"/>
        <item x="412"/>
        <item x="1246"/>
        <item x="2417"/>
        <item x="456"/>
        <item x="2593"/>
        <item x="2278"/>
        <item x="346"/>
        <item x="1779"/>
        <item x="233"/>
        <item x="125"/>
        <item x="746"/>
        <item x="850"/>
        <item x="98"/>
        <item x="365"/>
        <item x="366"/>
        <item x="701"/>
        <item x="1214"/>
        <item x="707"/>
        <item x="627"/>
        <item x="682"/>
        <item x="2735"/>
        <item x="964"/>
        <item x="1053"/>
        <item x="31"/>
        <item x="1538"/>
        <item x="2219"/>
        <item x="2260"/>
        <item x="177"/>
        <item x="1314"/>
        <item x="431"/>
        <item x="143"/>
        <item x="1228"/>
        <item x="1552"/>
        <item x="299"/>
        <item x="258"/>
        <item x="1185"/>
        <item x="124"/>
        <item x="2289"/>
        <item x="983"/>
        <item x="606"/>
        <item x="1792"/>
        <item x="693"/>
        <item x="1357"/>
        <item x="1045"/>
        <item x="1339"/>
        <item x="407"/>
        <item x="200"/>
        <item x="172"/>
        <item x="479"/>
        <item x="797"/>
        <item x="1383"/>
        <item x="717"/>
        <item x="1186"/>
        <item x="487"/>
        <item x="654"/>
        <item x="655"/>
        <item x="150"/>
        <item x="757"/>
        <item x="406"/>
        <item x="272"/>
        <item x="375"/>
        <item x="515"/>
        <item x="583"/>
        <item x="866"/>
        <item x="1258"/>
        <item x="1257"/>
        <item x="1245"/>
        <item x="1295"/>
        <item x="76"/>
        <item x="75"/>
        <item x="1454"/>
        <item x="62"/>
        <item x="347"/>
        <item x="1802"/>
        <item x="392"/>
        <item x="728"/>
        <item x="332"/>
        <item x="575"/>
        <item x="388"/>
        <item x="548"/>
        <item x="1568"/>
        <item x="44"/>
        <item x="2259"/>
        <item x="688"/>
        <item x="1302"/>
        <item x="216"/>
        <item x="811"/>
        <item x="1797"/>
        <item x="199"/>
        <item x="13"/>
        <item x="45"/>
        <item x="2663"/>
        <item x="1030"/>
        <item x="1618"/>
        <item x="134"/>
        <item x="1332"/>
        <item x="1333"/>
        <item x="484"/>
        <item x="1117"/>
        <item x="1181"/>
        <item x="732"/>
        <item x="2308"/>
        <item x="390"/>
        <item x="1330"/>
        <item x="514"/>
        <item x="1742"/>
        <item x="2287"/>
        <item x="2090"/>
        <item x="2085"/>
        <item x="681"/>
        <item x="1311"/>
        <item x="2238"/>
        <item x="87"/>
        <item x="435"/>
        <item x="2227"/>
        <item x="74"/>
        <item x="1286"/>
        <item x="1256"/>
        <item x="193"/>
        <item x="1347"/>
        <item x="1136"/>
        <item x="747"/>
        <item x="614"/>
        <item x="2291"/>
        <item x="1114"/>
        <item x="837"/>
        <item x="844"/>
        <item x="1776"/>
        <item x="616"/>
        <item x="251"/>
        <item x="467"/>
        <item x="1015"/>
        <item x="686"/>
        <item x="472"/>
        <item x="416"/>
        <item x="436"/>
        <item x="340"/>
        <item x="851"/>
        <item x="1019"/>
        <item x="801"/>
        <item x="1118"/>
        <item x="1189"/>
        <item x="166"/>
        <item x="1188"/>
        <item x="1593"/>
        <item x="2267"/>
        <item x="772"/>
        <item x="239"/>
        <item x="508"/>
        <item x="1218"/>
        <item x="1215"/>
        <item x="174"/>
        <item x="1937"/>
        <item x="2460"/>
        <item x="1551"/>
        <item x="1261"/>
        <item x="1262"/>
        <item x="1178"/>
        <item x="1206"/>
        <item x="1207"/>
        <item x="108"/>
        <item x="374"/>
        <item x="53"/>
        <item x="1886"/>
        <item x="469"/>
        <item x="618"/>
        <item x="1969"/>
        <item x="771"/>
        <item x="1093"/>
        <item x="449"/>
        <item x="1315"/>
        <item x="678"/>
        <item x="278"/>
        <item x="1723"/>
        <item x="24"/>
        <item x="275"/>
        <item x="2279"/>
        <item x="465"/>
        <item x="975"/>
        <item x="322"/>
        <item x="2326"/>
        <item x="1893"/>
        <item x="831"/>
        <item x="50"/>
        <item x="399"/>
        <item x="1179"/>
        <item x="1287"/>
        <item x="2623"/>
        <item x="1194"/>
        <item x="982"/>
        <item x="965"/>
        <item x="481"/>
        <item x="2212"/>
        <item x="2261"/>
        <item x="1804"/>
        <item x="1267"/>
        <item x="2270"/>
        <item x="379"/>
        <item x="1326"/>
        <item x="1327"/>
        <item x="714"/>
        <item x="700"/>
        <item x="1044"/>
        <item x="498"/>
        <item x="882"/>
        <item x="502"/>
        <item x="555"/>
        <item x="27"/>
        <item x="1235"/>
        <item x="463"/>
        <item x="1346"/>
        <item x="773"/>
        <item x="1154"/>
        <item x="1146"/>
        <item x="2119"/>
        <item x="1112"/>
        <item x="208"/>
        <item x="752"/>
        <item x="1363"/>
        <item x="1486"/>
        <item x="1124"/>
        <item x="1674"/>
        <item x="1210"/>
        <item x="411"/>
        <item x="2263"/>
        <item x="1518"/>
        <item x="1517"/>
        <item x="1565"/>
        <item x="917"/>
        <item x="2335"/>
        <item x="422"/>
        <item x="284"/>
        <item x="1597"/>
        <item x="1230"/>
        <item x="784"/>
        <item x="373"/>
        <item x="1601"/>
        <item x="306"/>
        <item x="1276"/>
        <item x="1814"/>
        <item x="1265"/>
        <item x="1208"/>
        <item x="2432"/>
        <item x="1031"/>
        <item x="1020"/>
        <item x="1656"/>
        <item x="936"/>
        <item x="706"/>
        <item x="2276"/>
        <item x="273"/>
        <item x="659"/>
        <item x="1132"/>
        <item x="1024"/>
        <item x="1519"/>
        <item x="1201"/>
        <item x="2213"/>
        <item x="541"/>
        <item x="350"/>
        <item x="482"/>
        <item x="2277"/>
        <item x="552"/>
        <item x="708"/>
        <item x="109"/>
        <item x="774"/>
        <item x="115"/>
        <item x="1317"/>
        <item x="1282"/>
        <item x="210"/>
        <item x="209"/>
        <item x="1790"/>
        <item x="1089"/>
        <item x="736"/>
        <item x="2747"/>
        <item x="464"/>
        <item x="544"/>
        <item x="1275"/>
        <item x="1452"/>
        <item x="473"/>
        <item x="660"/>
        <item x="1011"/>
        <item x="898"/>
        <item x="834"/>
        <item x="1503"/>
        <item x="437"/>
        <item x="907"/>
        <item x="159"/>
        <item x="250"/>
        <item x="165"/>
        <item x="1115"/>
        <item x="748"/>
        <item x="93"/>
        <item x="1248"/>
        <item x="1994"/>
        <item x="612"/>
        <item x="1255"/>
        <item x="503"/>
        <item x="1788"/>
        <item x="2218"/>
        <item x="617"/>
        <item x="1921"/>
        <item x="1477"/>
        <item x="1334"/>
        <item x="129"/>
        <item x="1350"/>
        <item x="2246"/>
        <item x="1153"/>
        <item x="651"/>
        <item x="382"/>
        <item x="1119"/>
        <item x="749"/>
        <item x="1490"/>
        <item x="356"/>
        <item x="2014"/>
        <item x="438"/>
        <item x="792"/>
        <item x="103"/>
        <item x="1225"/>
        <item x="1279"/>
        <item x="2031"/>
        <item x="313"/>
        <item x="364"/>
        <item x="1313"/>
        <item x="12"/>
        <item x="79"/>
        <item x="80"/>
        <item x="2243"/>
        <item x="1131"/>
        <item x="1626"/>
        <item x="183"/>
        <item x="2240"/>
        <item x="2274"/>
        <item x="1027"/>
        <item x="259"/>
        <item x="961"/>
        <item x="1901"/>
        <item x="899"/>
        <item x="619"/>
        <item x="998"/>
        <item x="836"/>
        <item x="1055"/>
        <item x="371"/>
        <item x="1025"/>
        <item x="1320"/>
        <item x="1484"/>
        <item x="2247"/>
        <item x="2248"/>
        <item x="2485"/>
        <item x="958"/>
        <item x="214"/>
        <item x="43"/>
        <item x="1725"/>
        <item x="810"/>
        <item x="824"/>
        <item x="2191"/>
        <item x="2329"/>
        <item x="122"/>
        <item x="817"/>
        <item x="1301"/>
        <item x="1547"/>
        <item x="543"/>
        <item x="292"/>
        <item x="1974"/>
        <item x="324"/>
        <item x="1016"/>
        <item x="315"/>
        <item x="1034"/>
        <item x="517"/>
        <item x="2700"/>
        <item x="1318"/>
        <item x="808"/>
        <item x="1698"/>
        <item x="812"/>
        <item x="428"/>
        <item x="2217"/>
        <item x="2324"/>
        <item x="2250"/>
        <item x="146"/>
        <item x="838"/>
        <item x="864"/>
        <item x="2723"/>
        <item x="2722"/>
        <item x="867"/>
        <item x="100"/>
        <item x="2005"/>
        <item x="1088"/>
        <item x="211"/>
        <item x="2183"/>
        <item x="1238"/>
        <item x="144"/>
        <item x="1006"/>
        <item x="2311"/>
        <item x="2310"/>
        <item x="755"/>
        <item x="1734"/>
        <item x="621"/>
        <item x="2249"/>
        <item x="478"/>
        <item x="1369"/>
        <item x="1365"/>
        <item x="715"/>
        <item x="1473"/>
        <item x="1156"/>
        <item x="1305"/>
        <item x="878"/>
        <item x="2147"/>
        <item x="2066"/>
        <item x="1288"/>
        <item x="652"/>
        <item x="653"/>
        <item x="84"/>
        <item x="2290"/>
        <item x="1416"/>
        <item x="483"/>
        <item x="2242"/>
        <item x="2650"/>
        <item x="2239"/>
        <item x="1097"/>
        <item x="475"/>
        <item x="1737"/>
        <item x="910"/>
        <item x="1054"/>
        <item x="830"/>
        <item x="977"/>
        <item x="579"/>
        <item x="1086"/>
        <item x="2599"/>
        <item x="1309"/>
        <item x="689"/>
        <item x="509"/>
        <item x="888"/>
        <item x="986"/>
        <item x="696"/>
        <item x="2235"/>
        <item x="730"/>
        <item x="1760"/>
        <item x="1640"/>
        <item x="1096"/>
        <item x="1864"/>
        <item x="1064"/>
        <item x="163"/>
        <item x="658"/>
        <item x="1166"/>
        <item x="895"/>
        <item x="972"/>
        <item x="1822"/>
        <item x="1205"/>
        <item x="1453"/>
        <item x="754"/>
        <item x="1105"/>
        <item x="293"/>
        <item x="943"/>
        <item x="712"/>
        <item x="1127"/>
        <item x="2216"/>
        <item x="868"/>
        <item x="993"/>
        <item x="1014"/>
        <item x="613"/>
        <item x="675"/>
        <item x="1172"/>
        <item x="2206"/>
        <item x="1609"/>
        <item x="780"/>
        <item x="953"/>
        <item x="954"/>
        <item x="1900"/>
        <item x="261"/>
        <item x="1294"/>
        <item x="1632"/>
        <item x="49"/>
        <item x="846"/>
        <item x="753"/>
        <item x="2280"/>
        <item x="1236"/>
        <item x="229"/>
        <item x="2337"/>
        <item x="2336"/>
        <item x="1526"/>
        <item x="1653"/>
        <item x="2189"/>
        <item x="967"/>
        <item x="1856"/>
        <item x="359"/>
        <item x="1553"/>
        <item x="1925"/>
        <item x="158"/>
        <item x="480"/>
        <item x="2087"/>
        <item x="2092"/>
        <item x="244"/>
        <item x="276"/>
        <item x="1862"/>
        <item x="1425"/>
        <item x="2478"/>
        <item x="1849"/>
        <item x="1744"/>
        <item x="2265"/>
        <item x="1762"/>
        <item x="1354"/>
        <item x="832"/>
        <item x="871"/>
        <item x="650"/>
        <item x="957"/>
        <item x="945"/>
        <item x="118"/>
        <item x="1249"/>
        <item x="2363"/>
        <item x="1021"/>
        <item x="1399"/>
        <item x="1548"/>
        <item x="2281"/>
        <item x="578"/>
        <item x="2489"/>
        <item x="120"/>
        <item x="989"/>
        <item x="352"/>
        <item x="1147"/>
        <item x="1155"/>
        <item x="282"/>
        <item x="2138"/>
        <item x="290"/>
        <item x="442"/>
        <item x="1129"/>
        <item x="980"/>
        <item x="1338"/>
        <item x="1728"/>
        <item x="2264"/>
        <item x="212"/>
        <item x="1004"/>
        <item x="2282"/>
        <item x="827"/>
        <item x="1857"/>
        <item x="1716"/>
        <item x="568"/>
        <item x="1322"/>
        <item x="1116"/>
        <item x="1685"/>
        <item x="1356"/>
        <item x="2385"/>
        <item x="1321"/>
        <item x="1355"/>
        <item x="1353"/>
        <item x="425"/>
        <item x="1316"/>
        <item x="577"/>
        <item x="448"/>
        <item x="1824"/>
        <item x="283"/>
        <item x="723"/>
        <item x="1168"/>
        <item x="1971"/>
        <item x="2262"/>
        <item x="361"/>
        <item x="1160"/>
        <item x="1303"/>
        <item x="2733"/>
        <item x="1758"/>
        <item x="740"/>
        <item x="1866"/>
        <item x="1516"/>
        <item x="2567"/>
        <item x="886"/>
        <item x="440"/>
        <item x="1297"/>
        <item x="786"/>
        <item x="923"/>
        <item x="721"/>
        <item x="477"/>
        <item x="863"/>
        <item x="354"/>
        <item x="2313"/>
        <item x="1491"/>
        <item x="813"/>
        <item x="1150"/>
        <item x="1151"/>
        <item x="408"/>
        <item x="253"/>
        <item x="2547"/>
        <item x="2548"/>
        <item x="2669"/>
        <item x="2307"/>
        <item x="591"/>
        <item x="1171"/>
        <item x="1700"/>
        <item x="1809"/>
        <item x="1231"/>
        <item x="1480"/>
        <item x="1610"/>
        <item x="1736"/>
        <item x="505"/>
        <item x="731"/>
        <item x="904"/>
        <item x="1017"/>
        <item x="1084"/>
        <item x="537"/>
        <item x="1239"/>
        <item x="35"/>
        <item x="725"/>
        <item x="1964"/>
        <item x="869"/>
        <item x="942"/>
        <item x="829"/>
        <item x="626"/>
        <item x="1975"/>
        <item x="729"/>
        <item x="571"/>
        <item x="969"/>
        <item x="111"/>
        <item x="1706"/>
        <item x="1562"/>
        <item x="2342"/>
        <item x="180"/>
        <item x="2091"/>
        <item x="1012"/>
        <item x="2321"/>
        <item x="302"/>
        <item x="545"/>
        <item x="672"/>
        <item x="799"/>
        <item x="1107"/>
        <item x="2271"/>
        <item x="339"/>
        <item x="367"/>
        <item x="1956"/>
        <item x="1409"/>
        <item x="1133"/>
        <item x="323"/>
        <item x="779"/>
        <item x="809"/>
        <item x="1098"/>
        <item x="875"/>
        <item x="598"/>
        <item x="981"/>
        <item x="1573"/>
        <item x="971"/>
        <item x="1556"/>
        <item x="1750"/>
        <item x="1435"/>
        <item x="351"/>
        <item x="191"/>
        <item x="2297"/>
        <item x="17"/>
        <item x="2095"/>
        <item x="2390"/>
        <item x="569"/>
        <item x="507"/>
        <item x="1167"/>
        <item x="1820"/>
        <item x="1534"/>
        <item x="1037"/>
        <item x="1284"/>
        <item x="1972"/>
        <item x="260"/>
        <item x="1002"/>
        <item x="1121"/>
        <item x="1296"/>
        <item x="767"/>
        <item x="1280"/>
        <item x="1336"/>
        <item x="204"/>
        <item x="684"/>
        <item x="1371"/>
        <item x="167"/>
        <item x="1010"/>
        <item x="1200"/>
        <item x="1217"/>
        <item x="1157"/>
        <item x="2104"/>
        <item x="1973"/>
        <item x="1657"/>
        <item x="458"/>
        <item x="164"/>
        <item x="713"/>
        <item x="187"/>
        <item x="1712"/>
        <item x="2086"/>
        <item x="2614"/>
        <item x="1684"/>
        <item x="2296"/>
        <item x="2130"/>
        <item x="1439"/>
        <item x="1621"/>
        <item x="2704"/>
        <item x="1617"/>
        <item x="1701"/>
        <item x="2295"/>
        <item x="1405"/>
        <item x="252"/>
        <item x="873"/>
        <item x="2093"/>
        <item x="1805"/>
        <item x="1233"/>
        <item x="2731"/>
        <item x="1485"/>
        <item x="2431"/>
        <item x="1495"/>
        <item x="491"/>
        <item x="631"/>
        <item x="2170"/>
        <item x="933"/>
        <item x="2011"/>
        <item x="803"/>
        <item x="446"/>
        <item x="1165"/>
        <item x="879"/>
        <item x="920"/>
        <item x="213"/>
        <item x="914"/>
        <item x="2422"/>
        <item x="1938"/>
        <item x="1139"/>
        <item x="718"/>
        <item x="329"/>
        <item x="885"/>
        <item x="963"/>
        <item x="1101"/>
        <item x="1560"/>
        <item x="550"/>
        <item x="1299"/>
        <item x="2746"/>
        <item x="2745"/>
        <item x="1428"/>
        <item x="1164"/>
        <item x="1993"/>
        <item x="1681"/>
        <item x="1468"/>
        <item x="270"/>
        <item x="1401"/>
        <item x="1247"/>
        <item x="2481"/>
        <item x="363"/>
        <item x="711"/>
        <item x="1198"/>
        <item x="1130"/>
        <item x="1293"/>
        <item x="1074"/>
        <item x="1041"/>
        <item x="439"/>
        <item x="1281"/>
        <item x="1514"/>
        <item x="1046"/>
        <item x="2190"/>
        <item x="1474"/>
        <item x="1122"/>
        <item x="342"/>
        <item x="1220"/>
        <item x="551"/>
        <item x="692"/>
        <item x="490"/>
        <item x="2780"/>
        <item x="595"/>
        <item x="2474"/>
        <item x="1462"/>
        <item x="987"/>
        <item x="1035"/>
        <item x="935"/>
        <item x="2214"/>
        <item x="1047"/>
        <item x="2178"/>
        <item x="1273"/>
        <item x="1828"/>
        <item x="1323"/>
        <item x="2734"/>
        <item x="2340"/>
        <item x="2494"/>
        <item x="1072"/>
        <item x="1071"/>
        <item x="2175"/>
        <item x="1955"/>
        <item x="1869"/>
        <item x="2083"/>
        <item x="2794"/>
        <item x="847"/>
        <item x="1554"/>
        <item x="1803"/>
        <item x="1818"/>
        <item x="1292"/>
        <item x="793"/>
        <item x="1509"/>
        <item x="825"/>
        <item x="2754"/>
        <item x="1038"/>
        <item x="1555"/>
        <item x="2755"/>
        <item x="2760"/>
        <item x="685"/>
        <item x="2046"/>
        <item x="1421"/>
        <item x="230"/>
        <item x="1564"/>
        <item x="2118"/>
        <item x="1500"/>
        <item x="1865"/>
        <item x="1605"/>
        <item x="1989"/>
        <item x="1940"/>
        <item x="1359"/>
        <item x="1075"/>
        <item x="848"/>
        <item x="1913"/>
        <item x="1290"/>
        <item x="1352"/>
        <item x="207"/>
        <item x="766"/>
        <item x="1806"/>
        <item x="2318"/>
        <item x="1853"/>
        <item x="1942"/>
        <item x="916"/>
        <item x="590"/>
        <item x="615"/>
        <item x="2032"/>
        <item x="628"/>
        <item x="1722"/>
        <item x="194"/>
        <item x="776"/>
        <item x="599"/>
        <item x="499"/>
        <item x="325"/>
        <item x="2174"/>
        <item x="572"/>
        <item x="1545"/>
        <item x="2462"/>
        <item x="1268"/>
        <item x="1578"/>
        <item x="1782"/>
        <item x="1152"/>
        <item x="257"/>
        <item x="2442"/>
        <item x="2484"/>
        <item x="2101"/>
        <item x="955"/>
        <item x="2077"/>
        <item x="576"/>
        <item x="739"/>
        <item x="2272"/>
        <item x="602"/>
        <item x="2030"/>
        <item x="1402"/>
        <item x="462"/>
        <item x="990"/>
        <item x="285"/>
        <item x="1846"/>
        <item x="1845"/>
        <item x="1963"/>
        <item x="1583"/>
        <item x="874"/>
        <item x="1062"/>
        <item x="2635"/>
        <item x="1417"/>
        <item x="1988"/>
        <item x="1843"/>
        <item x="826"/>
        <item x="547"/>
        <item x="1395"/>
        <item x="919"/>
        <item x="1036"/>
        <item x="1065"/>
        <item x="2757"/>
        <item x="1180"/>
        <item x="1885"/>
        <item x="1650"/>
        <item x="1414"/>
        <item x="1378"/>
        <item x="2515"/>
        <item x="2396"/>
        <item x="973"/>
        <item x="1029"/>
        <item x="2774"/>
        <item x="2776"/>
        <item x="2169"/>
        <item x="271"/>
        <item x="1193"/>
        <item x="1867"/>
        <item x="301"/>
        <item x="1764"/>
        <item x="561"/>
        <item x="560"/>
        <item x="709"/>
        <item x="1622"/>
        <item x="663"/>
        <item x="1770"/>
        <item x="1951"/>
        <item x="1699"/>
        <item x="1234"/>
        <item x="1658"/>
        <item x="2488"/>
        <item x="1460"/>
        <item x="992"/>
        <item x="1174"/>
        <item x="1561"/>
        <item x="8"/>
        <item x="16"/>
        <item x="2241"/>
        <item x="1602"/>
        <item x="336"/>
        <item x="669"/>
        <item x="870"/>
        <item x="1242"/>
        <item x="1569"/>
        <item x="828"/>
        <item x="2150"/>
        <item x="1057"/>
        <item x="2035"/>
        <item x="1291"/>
        <item x="60"/>
        <item x="939"/>
        <item x="1026"/>
        <item x="722"/>
        <item x="1533"/>
        <item x="554"/>
        <item x="1666"/>
        <item x="1109"/>
        <item x="1673"/>
        <item x="1040"/>
        <item x="1081"/>
        <item x="1080"/>
        <item x="1855"/>
        <item x="2594"/>
        <item x="1766"/>
        <item x="661"/>
        <item x="676"/>
        <item x="1992"/>
        <item x="1163"/>
        <item x="383"/>
        <item x="1237"/>
        <item x="433"/>
        <item x="2628"/>
        <item x="314"/>
        <item x="823"/>
        <item x="1831"/>
        <item x="2043"/>
        <item x="1986"/>
        <item x="2236"/>
        <item x="190"/>
        <item x="1289"/>
        <item x="206"/>
        <item x="758"/>
        <item x="2426"/>
        <item x="778"/>
        <item x="523"/>
        <item x="1331"/>
        <item x="2209"/>
        <item x="1847"/>
        <item x="1000"/>
        <item x="1049"/>
        <item x="1585"/>
        <item x="1475"/>
        <item x="1192"/>
        <item x="1529"/>
        <item x="1945"/>
        <item x="1944"/>
        <item x="496"/>
        <item x="842"/>
        <item x="1567"/>
        <item x="2479"/>
        <item x="1739"/>
        <item x="2182"/>
        <item x="2057"/>
        <item x="2056"/>
        <item x="1559"/>
        <item x="2682"/>
        <item x="2398"/>
        <item x="897"/>
        <item x="370"/>
        <item x="2193"/>
        <item x="112"/>
        <item x="1042"/>
        <item x="1390"/>
        <item x="2486"/>
        <item x="2298"/>
        <item x="690"/>
        <item x="691"/>
        <item x="349"/>
        <item x="620"/>
        <item x="2234"/>
        <item x="1005"/>
        <item x="2192"/>
        <item x="1743"/>
        <item x="2194"/>
        <item x="178"/>
        <item x="790"/>
        <item x="788"/>
        <item x="2186"/>
        <item x="461"/>
        <item x="806"/>
        <item x="1639"/>
        <item x="2724"/>
        <item x="1372"/>
        <item x="2002"/>
        <item x="1447"/>
        <item x="1141"/>
        <item x="845"/>
        <item x="1643"/>
        <item x="232"/>
        <item x="738"/>
        <item x="1182"/>
        <item x="2027"/>
        <item x="1455"/>
        <item x="415"/>
        <item x="698"/>
        <item x="994"/>
        <item x="1932"/>
        <item x="494"/>
        <item x="782"/>
        <item x="1003"/>
        <item x="1028"/>
        <item x="2767"/>
        <item x="9"/>
        <item x="567"/>
        <item x="2392"/>
        <item x="2502"/>
        <item x="1718"/>
        <item x="2024"/>
        <item x="800"/>
        <item x="930"/>
        <item x="1123"/>
        <item x="1300"/>
        <item x="485"/>
        <item x="849"/>
        <item x="1704"/>
        <item x="71"/>
        <item x="2198"/>
        <item x="2341"/>
        <item x="2684"/>
        <item x="777"/>
        <item x="2094"/>
        <item x="2322"/>
        <item x="2355"/>
        <item x="33"/>
        <item x="1979"/>
        <item x="447"/>
        <item x="1586"/>
        <item x="2491"/>
        <item x="2441"/>
        <item x="2124"/>
        <item x="1662"/>
        <item x="2675"/>
        <item x="1512"/>
        <item x="1013"/>
        <item x="2778"/>
        <item x="1630"/>
        <item x="2339"/>
        <item x="644"/>
        <item x="2492"/>
        <item x="629"/>
        <item x="2739"/>
        <item x="121"/>
        <item x="2379"/>
        <item x="1375"/>
        <item x="2273"/>
        <item x="791"/>
        <item x="789"/>
        <item x="1449"/>
        <item x="1909"/>
        <item x="1387"/>
        <item x="2626"/>
        <item x="1272"/>
        <item x="1082"/>
        <item x="1304"/>
        <item x="1774"/>
        <item x="1113"/>
        <item x="1488"/>
        <item x="1199"/>
        <item x="2037"/>
        <item x="2493"/>
        <item x="2122"/>
        <item x="2732"/>
        <item x="918"/>
        <item x="608"/>
        <item x="1619"/>
        <item x="1603"/>
        <item x="1203"/>
        <item x="1073"/>
        <item x="2237"/>
        <item x="649"/>
        <item x="1052"/>
        <item x="1791"/>
        <item x="1772"/>
        <item x="1872"/>
        <item x="1960"/>
        <item x="2359"/>
        <item x="2288"/>
        <item x="1056"/>
        <item x="1432"/>
        <item x="1481"/>
        <item x="1134"/>
        <item x="985"/>
        <item x="601"/>
        <item x="184"/>
        <item x="1269"/>
        <item x="2284"/>
        <item x="1397"/>
        <item x="2316"/>
        <item x="2312"/>
        <item x="2344"/>
        <item x="2627"/>
        <item x="2487"/>
        <item x="106"/>
        <item x="1068"/>
        <item x="1532"/>
        <item x="1466"/>
        <item x="761"/>
        <item x="759"/>
        <item x="760"/>
        <item x="2399"/>
        <item x="1907"/>
        <item x="1142"/>
        <item x="2373"/>
        <item x="787"/>
        <item x="2454"/>
        <item x="1423"/>
        <item x="2384"/>
        <item x="1540"/>
        <item x="2668"/>
        <item x="1908"/>
        <item x="1077"/>
        <item x="1858"/>
        <item x="110"/>
        <item x="2132"/>
        <item x="775"/>
        <item x="2506"/>
        <item x="1708"/>
        <item x="403"/>
        <item x="1832"/>
        <item x="1404"/>
        <item x="2448"/>
        <item x="991"/>
        <item x="2490"/>
        <item x="2332"/>
        <item x="795"/>
        <item x="603"/>
        <item x="1061"/>
        <item x="2678"/>
        <item x="1958"/>
        <item x="1957"/>
        <item x="2480"/>
        <item x="737"/>
        <item x="2613"/>
        <item x="2386"/>
        <item x="2676"/>
        <item x="2387"/>
        <item x="1754"/>
        <item x="1659"/>
        <item x="1642"/>
        <item x="999"/>
        <item x="1048"/>
        <item x="105"/>
        <item x="130"/>
        <item x="1715"/>
        <item x="1451"/>
        <item x="2646"/>
        <item x="2674"/>
        <item x="1232"/>
        <item x="2716"/>
        <item x="2429"/>
        <item x="1875"/>
        <item x="915"/>
        <item x="1594"/>
        <item x="865"/>
        <item x="2499"/>
        <item x="1530"/>
        <item x="1648"/>
        <item x="2166"/>
        <item x="2168"/>
        <item x="1692"/>
        <item x="609"/>
        <item x="2661"/>
        <item x="1539"/>
        <item x="2403"/>
        <item x="2377"/>
        <item x="1493"/>
        <item x="1076"/>
        <item x="2349"/>
        <item x="1162"/>
        <item x="839"/>
        <item x="906"/>
        <item x="2428"/>
        <item x="1229"/>
        <item x="1599"/>
        <item x="2382"/>
        <item x="570"/>
        <item x="171"/>
        <item x="2622"/>
        <item x="2603"/>
        <item x="2557"/>
        <item x="2165"/>
        <item x="1039"/>
        <item x="1138"/>
        <item x="1899"/>
        <item x="974"/>
        <item x="1628"/>
        <item x="2790"/>
        <item x="1959"/>
        <item x="1998"/>
        <item x="1995"/>
        <item x="1795"/>
        <item x="2737"/>
        <item x="1970"/>
        <item x="1358"/>
        <item x="2075"/>
        <item x="1324"/>
        <item x="1325"/>
        <item x="1977"/>
        <item x="2133"/>
        <item x="353"/>
        <item x="1191"/>
        <item x="2791"/>
        <item x="820"/>
        <item x="119"/>
        <item x="949"/>
        <item x="1924"/>
        <item x="1927"/>
        <item x="2391"/>
        <item x="2639"/>
        <item x="2103"/>
        <item x="2102"/>
        <item x="1241"/>
        <item x="1033"/>
        <item x="1587"/>
        <item x="1620"/>
        <item x="821"/>
        <item x="2662"/>
        <item x="348"/>
        <item x="1487"/>
        <item x="944"/>
        <item x="2689"/>
        <item x="1936"/>
        <item x="1066"/>
        <item x="1624"/>
        <item x="2637"/>
        <item x="1813"/>
        <item x="2364"/>
        <item x="426"/>
        <item x="1222"/>
        <item x="1051"/>
        <item x="2151"/>
        <item x="2352"/>
        <item x="1442"/>
        <item x="1941"/>
        <item x="2144"/>
        <item x="1161"/>
        <item x="2006"/>
        <item x="996"/>
        <item x="2202"/>
        <item x="934"/>
        <item x="2636"/>
        <item x="2694"/>
        <item x="2388"/>
        <item x="1611"/>
        <item x="1360"/>
        <item x="1190"/>
        <item x="1521"/>
        <item x="1043"/>
        <item x="2608"/>
        <item x="1860"/>
        <item x="2003"/>
        <item x="1861"/>
        <item x="2612"/>
        <item x="1099"/>
        <item x="2323"/>
        <item x="2759"/>
        <item x="2022"/>
        <item x="2670"/>
        <item x="2419"/>
        <item x="2381"/>
        <item x="1879"/>
        <item x="2078"/>
        <item x="1374"/>
        <item x="2366"/>
        <item x="959"/>
        <item x="1543"/>
        <item x="2317"/>
        <item x="2546"/>
        <item x="633"/>
        <item x="1592"/>
        <item x="1196"/>
        <item x="1224"/>
        <item x="604"/>
        <item x="807"/>
        <item x="2572"/>
        <item x="2319"/>
        <item x="1607"/>
        <item x="1683"/>
        <item x="2566"/>
        <item x="2380"/>
        <item x="2157"/>
        <item x="593"/>
        <item x="2461"/>
        <item x="2409"/>
        <item x="921"/>
        <item x="2128"/>
        <item x="909"/>
        <item x="2416"/>
        <item x="2203"/>
        <item x="2624"/>
        <item x="1870"/>
        <item x="1087"/>
        <item x="1934"/>
        <item x="1898"/>
        <item x="1800"/>
        <item x="1882"/>
        <item x="1985"/>
        <item x="2029"/>
        <item x="1465"/>
        <item x="1777"/>
        <item x="1183"/>
        <item x="2208"/>
        <item x="2495"/>
        <item x="1719"/>
        <item x="742"/>
        <item x="908"/>
        <item x="2197"/>
        <item x="2590"/>
        <item x="1373"/>
        <item x="1079"/>
        <item x="1364"/>
        <item x="2585"/>
        <item x="1389"/>
        <item x="215"/>
        <item x="1613"/>
        <item x="2658"/>
        <item x="2659"/>
        <item x="2152"/>
        <item x="2389"/>
        <item x="2584"/>
        <item x="2055"/>
        <item x="2376"/>
        <item x="2433"/>
        <item x="1749"/>
        <item x="2458"/>
        <item x="2667"/>
        <item x="2233"/>
        <item x="1680"/>
        <item x="1496"/>
        <item x="1767"/>
        <item x="1550"/>
        <item x="1377"/>
        <item x="2519"/>
        <item x="1589"/>
        <item x="1361"/>
        <item x="1703"/>
        <item x="1978"/>
        <item x="2257"/>
        <item x="1746"/>
        <item x="2334"/>
        <item x="679"/>
        <item x="1007"/>
        <item x="962"/>
        <item x="1825"/>
        <item x="2402"/>
        <item x="2348"/>
        <item x="1874"/>
        <item x="794"/>
        <item x="1928"/>
        <item x="1665"/>
        <item x="2028"/>
        <item x="2664"/>
        <item x="1018"/>
        <item x="2167"/>
        <item x="2404"/>
        <item x="1732"/>
        <item x="1393"/>
        <item x="1717"/>
        <item x="2069"/>
        <item x="526"/>
        <item x="2201"/>
        <item x="2365"/>
        <item x="884"/>
        <item x="2015"/>
        <item x="1794"/>
        <item x="2520"/>
        <item x="2372"/>
        <item x="662"/>
        <item x="1826"/>
        <item x="995"/>
        <item x="1823"/>
        <item x="1108"/>
        <item x="1876"/>
        <item x="2500"/>
        <item x="932"/>
        <item x="2001"/>
        <item x="1730"/>
        <item x="2517"/>
        <item x="1590"/>
        <item x="1095"/>
        <item x="1694"/>
        <item x="2285"/>
        <item x="1407"/>
        <item x="2609"/>
        <item x="814"/>
        <item x="1243"/>
        <item x="247"/>
        <item x="1458"/>
        <item x="1497"/>
        <item x="1952"/>
        <item x="2452"/>
        <item x="1492"/>
        <item x="984"/>
        <item x="1143"/>
        <item x="2434"/>
        <item x="2204"/>
        <item x="1812"/>
        <item x="1169"/>
        <item x="2424"/>
        <item x="1884"/>
        <item x="922"/>
        <item x="1933"/>
        <item x="1110"/>
        <item x="1763"/>
        <item x="2604"/>
        <item x="1837"/>
        <item x="2374"/>
        <item x="2561"/>
        <item x="756"/>
        <item x="2081"/>
        <item x="2482"/>
        <item x="674"/>
        <item x="2498"/>
        <item x="1670"/>
        <item x="2651"/>
        <item x="2652"/>
        <item x="2188"/>
        <item x="2200"/>
        <item x="2681"/>
        <item x="632"/>
        <item x="1834"/>
        <item x="1520"/>
        <item x="2360"/>
        <item x="1765"/>
        <item x="1531"/>
        <item x="665"/>
        <item x="1731"/>
        <item x="1817"/>
        <item x="1527"/>
        <item x="1525"/>
        <item x="1406"/>
        <item x="1629"/>
        <item x="2699"/>
        <item x="2690"/>
        <item x="2440"/>
        <item x="636"/>
        <item x="929"/>
        <item x="1100"/>
        <item x="648"/>
        <item x="2786"/>
        <item x="1637"/>
        <item x="2449"/>
        <item x="2185"/>
        <item x="2383"/>
        <item x="657"/>
        <item x="2602"/>
        <item x="2728"/>
        <item x="2504"/>
        <item x="2692"/>
        <item x="1923"/>
        <item x="1848"/>
        <item x="1917"/>
        <item x="1912"/>
        <item x="1614"/>
        <item x="1386"/>
        <item x="1528"/>
        <item x="1999"/>
        <item x="1508"/>
        <item x="1595"/>
        <item x="2666"/>
        <item x="1083"/>
        <item x="1308"/>
        <item x="1842"/>
        <item x="1522"/>
        <item x="671"/>
        <item x="1469"/>
        <item x="2701"/>
        <item x="1950"/>
        <item x="1883"/>
        <item x="2677"/>
        <item x="2638"/>
        <item x="816"/>
        <item x="2507"/>
        <item x="1403"/>
        <item x="802"/>
        <item x="2406"/>
        <item x="643"/>
        <item x="2367"/>
        <item x="1570"/>
        <item x="1721"/>
        <item x="1370"/>
        <item x="2477"/>
        <item x="1868"/>
        <item x="1588"/>
        <item x="2565"/>
        <item x="1647"/>
        <item x="2210"/>
        <item x="1515"/>
        <item x="1566"/>
        <item x="2785"/>
        <item x="741"/>
        <item x="857"/>
        <item x="762"/>
        <item x="2642"/>
        <item x="2471"/>
        <item x="2559"/>
        <item x="2199"/>
        <item x="2173"/>
        <item x="1464"/>
        <item x="2562"/>
        <item x="1376"/>
        <item x="2686"/>
        <item x="2601"/>
        <item x="1433"/>
        <item x="2067"/>
        <item x="1747"/>
        <item x="1448"/>
        <item x="1919"/>
        <item x="2558"/>
        <item x="2729"/>
        <item x="2232"/>
        <item x="2211"/>
        <item x="666"/>
        <item x="1906"/>
        <item x="1851"/>
        <item x="2784"/>
        <item x="2004"/>
        <item x="1689"/>
        <item x="1784"/>
        <item x="1785"/>
        <item x="1438"/>
        <item x="2275"/>
        <item x="2256"/>
        <item x="2591"/>
        <item x="2583"/>
        <item x="1984"/>
        <item x="1510"/>
        <item x="2082"/>
        <item x="1997"/>
        <item x="2592"/>
        <item x="2552"/>
        <item x="2146"/>
        <item x="1368"/>
        <item x="2196"/>
        <item x="1459"/>
        <item x="2748"/>
        <item x="2641"/>
        <item x="687"/>
        <item x="2470"/>
        <item x="1726"/>
        <item x="1652"/>
        <item x="2756"/>
        <item x="2018"/>
        <item x="2205"/>
        <item x="1574"/>
        <item x="1501"/>
        <item x="1738"/>
        <item x="1644"/>
        <item x="2660"/>
        <item x="1579"/>
        <item x="1839"/>
        <item x="2464"/>
        <item x="1991"/>
        <item x="1441"/>
        <item x="2523"/>
        <item x="1221"/>
        <item x="1060"/>
        <item x="931"/>
        <item x="1697"/>
        <item x="988"/>
        <item x="646"/>
        <item x="1306"/>
        <item x="1422"/>
        <item x="2370"/>
        <item x="1069"/>
        <item x="1863"/>
        <item x="2742"/>
        <item x="2743"/>
        <item x="2343"/>
        <item x="2473"/>
        <item x="2034"/>
        <item x="1755"/>
        <item x="1713"/>
        <item x="2013"/>
        <item x="2618"/>
        <item x="2023"/>
        <item x="1523"/>
        <item x="1920"/>
        <item x="580"/>
        <item x="1615"/>
        <item x="2393"/>
        <item x="2062"/>
        <item x="1786"/>
        <item x="1638"/>
        <item x="2615"/>
        <item x="2401"/>
        <item x="1443"/>
        <item x="1563"/>
        <item x="1489"/>
        <item x="2368"/>
        <item x="1877"/>
        <item x="1753"/>
        <item x="1633"/>
        <item x="1426"/>
        <item x="1476"/>
        <item x="1983"/>
        <item x="1577"/>
        <item x="2071"/>
        <item x="927"/>
        <item x="1668"/>
        <item x="1367"/>
        <item x="1627"/>
        <item x="1535"/>
        <item x="2156"/>
        <item x="710"/>
        <item x="1705"/>
        <item x="1646"/>
        <item x="1604"/>
        <item x="1572"/>
        <item x="1558"/>
        <item x="1807"/>
        <item x="2304"/>
        <item x="2112"/>
        <item x="822"/>
        <item x="1675"/>
        <item x="1672"/>
        <item x="1608"/>
        <item x="1669"/>
        <item x="1811"/>
        <item x="1461"/>
        <item x="2346"/>
        <item x="1420"/>
        <item x="745"/>
        <item x="1580"/>
        <item x="2195"/>
        <item x="1724"/>
        <item x="1922"/>
        <item x="1612"/>
        <item x="1059"/>
        <item x="1910"/>
        <item x="1379"/>
        <item x="960"/>
        <item x="2569"/>
        <item x="1582"/>
        <item x="876"/>
        <item x="1756"/>
        <item x="2098"/>
        <item x="1752"/>
        <item x="1729"/>
        <item x="2400"/>
        <item x="1810"/>
        <item x="2568"/>
        <item x="1549"/>
        <item x="1557"/>
        <item x="1413"/>
        <item x="1544"/>
        <item x="1591"/>
        <item x="1546"/>
        <item x="2420"/>
        <item x="2438"/>
        <item x="2533"/>
        <item x="1710"/>
        <item x="1660"/>
        <item x="1679"/>
        <item x="1859"/>
        <item x="2430"/>
        <item x="2415"/>
        <item x="1838"/>
        <item x="2781"/>
        <item x="1827"/>
        <item x="2068"/>
        <item x="1429"/>
        <item x="2371"/>
        <item x="928"/>
        <item x="2110"/>
        <item x="1935"/>
        <item x="1513"/>
        <item x="1412"/>
        <item x="1384"/>
        <item x="2549"/>
        <item x="1494"/>
        <item x="1819"/>
        <item x="656"/>
        <item x="1709"/>
        <item x="1431"/>
        <item x="2649"/>
        <item x="1740"/>
        <item x="2540"/>
        <item x="1424"/>
        <item x="1584"/>
        <item x="1727"/>
        <item x="1058"/>
        <item x="1645"/>
        <item x="1437"/>
        <item x="1470"/>
        <item x="2554"/>
        <item x="2553"/>
        <item x="1576"/>
        <item x="2021"/>
        <item x="1498"/>
        <item x="2787"/>
        <item x="1661"/>
        <item x="804"/>
        <item x="1457"/>
        <item x="2673"/>
        <item x="1541"/>
        <item x="1926"/>
        <item x="1396"/>
        <item x="1380"/>
        <item x="1506"/>
        <item x="1707"/>
        <item x="1502"/>
        <item x="1929"/>
        <item x="1768"/>
        <item x="1871"/>
        <item x="1789"/>
        <item x="1667"/>
        <item x="1663"/>
        <item x="2531"/>
        <item x="2575"/>
        <item x="1507"/>
        <item x="1430"/>
        <item x="2619"/>
        <item x="642"/>
        <item x="2497"/>
        <item x="1987"/>
        <item x="765"/>
        <item x="2574"/>
        <item x="1537"/>
        <item x="1536"/>
        <item x="2525"/>
        <item x="549"/>
        <item x="1714"/>
        <item x="1479"/>
        <item x="1649"/>
        <item x="2414"/>
        <item x="2535"/>
        <item x="2286"/>
        <item x="1596"/>
        <item x="2350"/>
        <item x="1400"/>
        <item x="1209"/>
        <item x="2039"/>
        <item x="1976"/>
        <item x="2354"/>
        <item x="1598"/>
        <item x="2176"/>
        <item x="2177"/>
        <item x="2109"/>
        <item x="2375"/>
        <item x="2369"/>
        <item x="2255"/>
        <item x="2187"/>
        <item x="2582"/>
        <item x="1873"/>
        <item x="2361"/>
        <item x="1651"/>
        <item x="2395"/>
        <item x="877"/>
        <item x="763"/>
        <item x="2799"/>
        <item x="2008"/>
        <item x="1349"/>
        <item x="2782"/>
        <item x="1914"/>
        <item x="1504"/>
        <item x="1606"/>
        <item x="647"/>
        <item x="2726"/>
        <item x="2050"/>
        <item x="1581"/>
        <item x="2154"/>
        <item x="673"/>
        <item x="1931"/>
        <item x="2099"/>
        <item x="1600"/>
        <item x="1844"/>
        <item x="1962"/>
        <item x="1881"/>
        <item x="1463"/>
        <item x="2657"/>
        <item x="2180"/>
        <item x="2155"/>
        <item x="2456"/>
        <item x="2007"/>
        <item x="2351"/>
        <item x="1216"/>
        <item x="1671"/>
        <item x="1307"/>
        <item x="2740"/>
        <item x="1398"/>
        <item x="2762"/>
        <item x="2695"/>
        <item x="2427"/>
        <item x="1761"/>
        <item x="1835"/>
        <item x="1693"/>
        <item x="1625"/>
        <item x="683"/>
        <item x="2543"/>
        <item x="1641"/>
        <item x="1815"/>
        <item x="1050"/>
        <item x="2691"/>
        <item x="1277"/>
        <item x="2475"/>
        <item x="2097"/>
        <item x="1362"/>
        <item x="1382"/>
        <item x="2505"/>
        <item x="1702"/>
        <item x="2600"/>
        <item x="1094"/>
        <item x="2571"/>
        <item x="1887"/>
        <item x="1801"/>
        <item x="1411"/>
        <item x="2730"/>
        <item x="2347"/>
        <item x="1939"/>
        <item x="2526"/>
        <item x="1511"/>
        <item x="2362"/>
        <item x="1394"/>
        <item x="1751"/>
        <item x="2148"/>
        <item x="1982"/>
        <item x="938"/>
        <item x="1748"/>
        <item x="645"/>
        <item x="2330"/>
        <item x="2105"/>
        <item x="1499"/>
        <item x="2607"/>
        <item x="1391"/>
        <item x="2721"/>
        <item x="1636"/>
        <item x="2589"/>
        <item x="2511"/>
        <item x="1816"/>
        <item x="1270"/>
        <item x="2061"/>
        <item x="1631"/>
        <item x="1427"/>
        <item x="587"/>
        <item x="1483"/>
        <item x="2761"/>
        <item x="2514"/>
        <item x="2309"/>
        <item x="2606"/>
        <item x="1745"/>
        <item x="639"/>
        <item x="1757"/>
        <item x="2522"/>
        <item x="2467"/>
        <item x="1695"/>
        <item x="1419"/>
        <item x="1415"/>
        <item x="2544"/>
        <item x="2532"/>
        <item x="2017"/>
        <item x="1434"/>
        <item x="1696"/>
        <item x="2783"/>
        <item x="2736"/>
        <item x="2184"/>
        <item x="1440"/>
        <item x="1410"/>
        <item x="1686"/>
        <item x="1711"/>
        <item x="2245"/>
        <item x="1408"/>
        <item x="2445"/>
        <item x="1310"/>
        <item x="2551"/>
        <item x="2163"/>
        <item x="1733"/>
        <item x="2611"/>
        <item x="1173"/>
        <item x="2207"/>
        <item x="635"/>
        <item x="2331"/>
        <item x="2338"/>
        <item x="1187"/>
        <item x="1067"/>
        <item x="2556"/>
        <item x="2610"/>
        <item x="1911"/>
        <item x="1381"/>
        <item x="1366"/>
        <item x="1798"/>
        <item x="1799"/>
        <item x="1654"/>
        <item x="2621"/>
        <item x="1759"/>
        <item x="2254"/>
        <item x="1664"/>
        <item x="1070"/>
        <item x="2510"/>
        <item x="2111"/>
        <item x="2410"/>
        <item x="2587"/>
        <item x="2725"/>
        <item x="2727"/>
        <item x="2134"/>
        <item x="2665"/>
        <item x="2353"/>
        <item x="2164"/>
        <item x="2100"/>
        <item x="1678"/>
        <item x="1472"/>
        <item x="1471"/>
        <item x="677"/>
        <item x="1271"/>
        <item x="638"/>
        <item x="2528"/>
        <item x="1677"/>
        <item x="2408"/>
        <item x="2555"/>
        <item x="2320"/>
        <item x="1741"/>
        <item x="2160"/>
        <item x="2653"/>
        <item x="2570"/>
        <item x="2770"/>
        <item x="2738"/>
        <item x="1691"/>
        <item x="1690"/>
        <item x="2121"/>
        <item x="2758"/>
        <item x="805"/>
        <item x="2503"/>
        <item x="1195"/>
        <item x="2116"/>
        <item x="2443"/>
        <item x="1184"/>
        <item x="1996"/>
        <item x="2357"/>
        <item x="2632"/>
        <item x="1655"/>
        <item x="2469"/>
        <item x="2215"/>
        <item x="2508"/>
        <item x="1735"/>
        <item x="1918"/>
        <item x="2258"/>
        <item x="1524"/>
        <item x="1808"/>
        <item x="2796"/>
        <item x="2463"/>
        <item x="1841"/>
        <item x="1392"/>
        <item x="1445"/>
        <item x="2074"/>
        <item x="641"/>
        <item x="1787"/>
        <item x="764"/>
        <item x="2680"/>
        <item x="2496"/>
        <item x="2647"/>
        <item x="2588"/>
        <item x="2788"/>
        <item x="2789"/>
        <item x="2779"/>
        <item x="2718"/>
        <item x="2397"/>
        <item x="1968"/>
        <item x="2683"/>
        <item x="751"/>
        <item x="2016"/>
        <item x="1634"/>
        <item x="1450"/>
        <item x="2654"/>
        <item x="2550"/>
        <item x="2333"/>
        <item x="2751"/>
        <item x="2752"/>
        <item x="2025"/>
        <item x="2153"/>
        <item x="2096"/>
        <item x="2516"/>
        <item x="2581"/>
        <item x="1385"/>
        <item x="1833"/>
        <item x="2560"/>
        <item x="2125"/>
        <item x="2455"/>
        <item x="2009"/>
        <item x="2465"/>
        <item x="2509"/>
        <item x="2797"/>
        <item x="2106"/>
        <item x="2107"/>
        <item x="1891"/>
        <item x="2769"/>
        <item x="2687"/>
        <item x="2763"/>
        <item x="2768"/>
        <item x="2537"/>
        <item x="1505"/>
        <item x="2534"/>
        <item x="2705"/>
        <item x="1967"/>
        <item x="637"/>
        <item x="2033"/>
        <item x="2126"/>
        <item x="2476"/>
        <item x="600"/>
        <item x="2685"/>
        <item x="1676"/>
        <item x="2741"/>
        <item x="2541"/>
        <item x="2720"/>
        <item x="2457"/>
        <item x="1796"/>
        <item x="2801"/>
        <item x="667"/>
        <item x="1781"/>
        <item x="2792"/>
        <item x="1793"/>
        <item x="2750"/>
        <item x="2749"/>
        <item x="2573"/>
        <item x="1103"/>
        <item x="2051"/>
        <item x="2065"/>
        <item x="2072"/>
        <item x="1720"/>
        <item x="2036"/>
        <item x="1894"/>
        <item x="1981"/>
        <item x="634"/>
        <item x="2159"/>
        <item x="2459"/>
        <item x="2412"/>
        <item x="2411"/>
        <item x="668"/>
        <item x="2596"/>
        <item x="1478"/>
        <item x="2435"/>
        <item x="2135"/>
        <item x="2378"/>
        <item x="2617"/>
        <item x="1915"/>
        <item x="2141"/>
        <item x="1482"/>
        <item x="2513"/>
        <item x="2466"/>
        <item x="2501"/>
        <item x="2645"/>
        <item x="1878"/>
        <item x="2545"/>
        <item x="1980"/>
        <item x="2439"/>
        <item x="1771"/>
        <item x="640"/>
        <item x="2127"/>
        <item x="2358"/>
        <item x="1821"/>
        <item x="2143"/>
        <item x="1943"/>
        <item x="2451"/>
        <item x="2527"/>
        <item x="1775"/>
        <item x="1896"/>
        <item x="1444"/>
        <item x="2518"/>
        <item x="2453"/>
        <item x="2437"/>
        <item x="1947"/>
        <item x="2407"/>
        <item x="2719"/>
        <item x="2179"/>
        <item x="1965"/>
        <item x="1780"/>
        <item x="1854"/>
        <item x="2631"/>
        <item x="2040"/>
        <item x="1456"/>
        <item x="2629"/>
        <item x="2149"/>
        <item x="1840"/>
        <item x="2713"/>
        <item x="2744"/>
        <item x="2563"/>
        <item x="1850"/>
        <item x="2446"/>
        <item x="2054"/>
        <item x="2529"/>
        <item x="1895"/>
        <item x="1949"/>
        <item x="2418"/>
        <item x="1990"/>
        <item x="2524"/>
        <item x="664"/>
        <item x="1961"/>
        <item x="2708"/>
        <item x="2655"/>
        <item x="1682"/>
        <item x="1852"/>
        <item x="2010"/>
        <item x="2634"/>
        <item x="2115"/>
        <item x="2671"/>
        <item x="2521"/>
        <item x="1688"/>
        <item x="1897"/>
        <item x="2114"/>
        <item x="2073"/>
        <item x="2564"/>
        <item x="2000"/>
        <item x="2696"/>
        <item x="2530"/>
        <item x="2656"/>
        <item x="1783"/>
        <item x="1773"/>
        <item x="2117"/>
        <item x="2158"/>
        <item x="2633"/>
        <item x="2026"/>
        <item x="1446"/>
        <item x="2447"/>
        <item x="2052"/>
        <item x="1902"/>
        <item x="2576"/>
        <item x="2679"/>
        <item x="1836"/>
        <item x="2142"/>
        <item x="2436"/>
        <item x="2672"/>
        <item x="2108"/>
        <item x="1635"/>
        <item x="1467"/>
        <item x="2693"/>
        <item x="2053"/>
        <item x="2717"/>
        <item x="2042"/>
        <item x="2630"/>
        <item x="2129"/>
        <item x="2643"/>
        <item x="2145"/>
        <item x="1966"/>
        <item x="2580"/>
        <item x="2640"/>
        <item x="2605"/>
        <item x="2123"/>
        <item x="1436"/>
        <item x="2113"/>
        <item x="2048"/>
        <item x="1388"/>
        <item x="1616"/>
        <item x="1954"/>
        <item x="2648"/>
        <item x="2413"/>
        <item x="2070"/>
        <item x="2140"/>
        <item x="2172"/>
        <item x="2536"/>
        <item x="2712"/>
        <item x="1905"/>
        <item x="2706"/>
        <item x="2753"/>
        <item x="2577"/>
        <item x="2586"/>
        <item x="1953"/>
        <item x="2578"/>
        <item x="2181"/>
        <item x="2139"/>
        <item x="2512"/>
        <item x="2620"/>
        <item x="2698"/>
        <item x="2798"/>
        <item x="1892"/>
        <item x="2616"/>
        <item x="2707"/>
        <item x="2764"/>
        <item x="2795"/>
        <item x="2793"/>
        <item x="2777"/>
        <item x="2775"/>
        <item x="2771"/>
        <item x="1903"/>
        <item x="2579"/>
        <item x="2120"/>
        <item x="680"/>
        <item x="2625"/>
        <item x="2394"/>
        <item x="2136"/>
        <item x="2080"/>
        <item x="2356"/>
        <item x="1880"/>
        <item x="1687"/>
        <item x="2038"/>
        <item x="2444"/>
        <item x="2702"/>
        <item x="1946"/>
        <item x="2076"/>
        <item x="2131"/>
        <item x="1916"/>
        <item x="2041"/>
        <item x="2063"/>
        <item x="1948"/>
        <item x="2421"/>
        <item x="2137"/>
        <item x="2597"/>
        <item x="2405"/>
        <item x="1930"/>
        <item x="2012"/>
        <item x="2644"/>
        <item x="2703"/>
        <item x="2688"/>
        <item x="1904"/>
        <item x="2538"/>
        <item x="2542"/>
        <item x="2709"/>
        <item x="2162"/>
        <item x="2049"/>
        <item x="2715"/>
        <item x="2595"/>
        <item x="2711"/>
        <item x="2064"/>
        <item x="2060"/>
        <item x="2161"/>
        <item x="2539"/>
        <item x="2171"/>
        <item x="2714"/>
        <item x="2598"/>
        <item x="2710"/>
        <item x="2697"/>
        <item x="2800"/>
        <item x="2802"/>
        <item x="2472"/>
        <item t="default"/>
      </items>
    </pivotField>
    <pivotField showAll="0"/>
    <pivotField showAll="0"/>
    <pivotField dataField="1" numFmtId="2" showAll="0"/>
    <pivotField axis="axisRow" showAll="0">
      <items count="4">
        <item x="0"/>
        <item x="1"/>
        <item x="2"/>
        <item t="default"/>
      </items>
    </pivotField>
  </pivotFields>
  <rowFields count="2">
    <field x="13"/>
    <field x="2"/>
  </rowFields>
  <rowItems count="12">
    <i>
      <x/>
    </i>
    <i r="1">
      <x/>
    </i>
    <i r="1">
      <x v="1"/>
    </i>
    <i r="1">
      <x v="4"/>
    </i>
    <i r="1">
      <x v="5"/>
    </i>
    <i r="1">
      <x v="6"/>
    </i>
    <i>
      <x v="1"/>
    </i>
    <i r="1">
      <x/>
    </i>
    <i r="1">
      <x v="1"/>
    </i>
    <i r="1">
      <x v="4"/>
    </i>
    <i r="1"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tvarna procijenjena" fld="12" baseField="0" baseItem="0"/>
    <dataField name="Sum of Nabavna" fld="9" baseField="13" baseItem="0"/>
  </dataFields>
  <formats count="2">
    <format dxfId="3">
      <pivotArea outline="0" collapsedLevelsAreSubtotals="1" fieldPosition="0"/>
    </format>
    <format dxfId="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9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4:C18" firstHeaderRow="0" firstDataRow="1" firstDataCol="1"/>
  <pivotFields count="14">
    <pivotField showAll="0"/>
    <pivotField showAll="0">
      <items count="19">
        <item x="13"/>
        <item x="12"/>
        <item x="15"/>
        <item x="1"/>
        <item x="7"/>
        <item x="17"/>
        <item x="16"/>
        <item x="9"/>
        <item x="2"/>
        <item x="3"/>
        <item x="4"/>
        <item x="5"/>
        <item x="6"/>
        <item x="14"/>
        <item x="10"/>
        <item x="0"/>
        <item x="8"/>
        <item x="11"/>
        <item t="default"/>
      </items>
    </pivotField>
    <pivotField axis="axisRow" multipleItemSelectionAllowed="1" showAll="0">
      <items count="8">
        <item x="5"/>
        <item x="1"/>
        <item h="1" x="3"/>
        <item x="6"/>
        <item x="2"/>
        <item x="4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>
      <items count="2804">
        <item x="968"/>
        <item x="979"/>
        <item x="890"/>
        <item x="2089"/>
        <item x="2088"/>
        <item x="1078"/>
        <item x="521"/>
        <item x="297"/>
        <item x="5"/>
        <item x="894"/>
        <item x="893"/>
        <item x="222"/>
        <item x="2"/>
        <item x="887"/>
        <item x="536"/>
        <item x="565"/>
        <item x="538"/>
        <item x="564"/>
        <item x="531"/>
        <item x="727"/>
        <item x="540"/>
        <item x="533"/>
        <item x="82"/>
        <item x="911"/>
        <item x="522"/>
        <item x="263"/>
        <item x="10"/>
        <item x="2253"/>
        <item x="394"/>
        <item x="744"/>
        <item x="896"/>
        <item x="892"/>
        <item x="1202"/>
        <item x="2292"/>
        <item x="1341"/>
        <item x="338"/>
        <item x="298"/>
        <item x="40"/>
        <item x="360"/>
        <item x="320"/>
        <item x="327"/>
        <item x="296"/>
        <item x="573"/>
        <item x="840"/>
        <item x="862"/>
        <item x="524"/>
        <item x="856"/>
        <item x="948"/>
        <item x="859"/>
        <item x="2301"/>
        <item x="2299"/>
        <item x="519"/>
        <item x="796"/>
        <item x="530"/>
        <item x="266"/>
        <item x="97"/>
        <item x="380"/>
        <item x="594"/>
        <item x="88"/>
        <item x="116"/>
        <item x="492"/>
        <item x="952"/>
        <item x="2766"/>
        <item x="2773"/>
        <item x="307"/>
        <item x="55"/>
        <item x="58"/>
        <item x="61"/>
        <item x="488"/>
        <item x="344"/>
        <item x="179"/>
        <item x="468"/>
        <item x="36"/>
        <item x="262"/>
        <item x="186"/>
        <item x="818"/>
        <item x="68"/>
        <item x="54"/>
        <item x="29"/>
        <item x="238"/>
        <item x="358"/>
        <item x="32"/>
        <item x="1263"/>
        <item x="1264"/>
        <item x="1251"/>
        <item x="883"/>
        <item x="1250"/>
        <item x="527"/>
        <item x="532"/>
        <item x="520"/>
        <item x="142"/>
        <item x="1145"/>
        <item x="1144"/>
        <item x="94"/>
        <item x="67"/>
        <item x="59"/>
        <item x="400"/>
        <item x="414"/>
        <item x="38"/>
        <item x="56"/>
        <item x="57"/>
        <item x="20"/>
        <item x="195"/>
        <item x="170"/>
        <item x="901"/>
        <item x="2468"/>
        <item x="819"/>
        <item x="381"/>
        <item x="582"/>
        <item x="966"/>
        <item x="1340"/>
        <item x="101"/>
        <item x="902"/>
        <item x="905"/>
        <item x="286"/>
        <item x="175"/>
        <item x="66"/>
        <item x="37"/>
        <item x="303"/>
        <item x="95"/>
        <item x="96"/>
        <item x="586"/>
        <item x="596"/>
        <item x="69"/>
        <item x="137"/>
        <item x="181"/>
        <item x="861"/>
        <item x="1253"/>
        <item x="1254"/>
        <item x="1175"/>
        <item x="597"/>
        <item x="2231"/>
        <item x="169"/>
        <item x="168"/>
        <item x="152"/>
        <item x="70"/>
        <item x="234"/>
        <item x="21"/>
        <item x="589"/>
        <item x="513"/>
        <item x="512"/>
        <item x="52"/>
        <item x="785"/>
        <item x="149"/>
        <item x="427"/>
        <item x="288"/>
        <item x="127"/>
        <item x="1244"/>
        <item x="405"/>
        <item x="404"/>
        <item x="78"/>
        <item x="205"/>
        <item x="140"/>
        <item x="457"/>
        <item x="73"/>
        <item x="147"/>
        <item x="2084"/>
        <item x="1283"/>
        <item x="81"/>
        <item x="15"/>
        <item x="202"/>
        <item x="243"/>
        <item x="242"/>
        <item x="889"/>
        <item x="90"/>
        <item x="51"/>
        <item x="309"/>
        <item x="445"/>
        <item x="504"/>
        <item x="1240"/>
        <item x="176"/>
        <item x="978"/>
        <item x="542"/>
        <item x="841"/>
        <item x="592"/>
        <item x="611"/>
        <item x="1274"/>
        <item x="225"/>
        <item x="2293"/>
        <item x="91"/>
        <item x="421"/>
        <item x="946"/>
        <item x="947"/>
        <item x="858"/>
        <item x="881"/>
        <item x="852"/>
        <item x="539"/>
        <item x="510"/>
        <item x="703"/>
        <item x="2325"/>
        <item x="2294"/>
        <item x="581"/>
        <item x="950"/>
        <item x="2306"/>
        <item x="1001"/>
        <item x="203"/>
        <item x="1278"/>
        <item x="141"/>
        <item x="291"/>
        <item x="264"/>
        <item x="733"/>
        <item x="607"/>
        <item x="1135"/>
        <item x="240"/>
        <item x="1285"/>
        <item x="151"/>
        <item x="355"/>
        <item x="99"/>
        <item x="162"/>
        <item x="280"/>
        <item x="926"/>
        <item x="770"/>
        <item x="417"/>
        <item x="432"/>
        <item x="237"/>
        <item x="397"/>
        <item x="310"/>
        <item x="1090"/>
        <item x="267"/>
        <item x="1170"/>
        <item x="584"/>
        <item x="1335"/>
        <item x="389"/>
        <item x="188"/>
        <item x="189"/>
        <item x="2315"/>
        <item x="2314"/>
        <item x="833"/>
        <item x="308"/>
        <item x="574"/>
        <item x="198"/>
        <item x="182"/>
        <item x="970"/>
        <item x="1345"/>
        <item x="1128"/>
        <item x="63"/>
        <item x="132"/>
        <item x="173"/>
        <item x="311"/>
        <item x="47"/>
        <item x="843"/>
        <item x="750"/>
        <item x="419"/>
        <item x="420"/>
        <item x="236"/>
        <item x="192"/>
        <item x="1120"/>
        <item x="625"/>
        <item x="1226"/>
        <item x="556"/>
        <item x="726"/>
        <item x="976"/>
        <item x="2305"/>
        <item x="2303"/>
        <item x="2302"/>
        <item x="781"/>
        <item x="376"/>
        <item x="768"/>
        <item x="341"/>
        <item x="937"/>
        <item x="201"/>
        <item x="720"/>
        <item x="295"/>
        <item x="28"/>
        <item x="423"/>
        <item x="30"/>
        <item x="2226"/>
        <item x="719"/>
        <item x="2423"/>
        <item x="386"/>
        <item x="387"/>
        <item x="724"/>
        <item x="14"/>
        <item x="1204"/>
        <item x="157"/>
        <item x="860"/>
        <item x="1111"/>
        <item x="1023"/>
        <item x="41"/>
        <item x="1177"/>
        <item x="951"/>
        <item x="160"/>
        <item x="956"/>
        <item x="231"/>
        <item x="300"/>
        <item x="72"/>
        <item x="1032"/>
        <item x="409"/>
        <item x="385"/>
        <item x="220"/>
        <item x="334"/>
        <item x="269"/>
        <item x="1158"/>
        <item x="156"/>
        <item x="2251"/>
        <item x="624"/>
        <item x="623"/>
        <item x="1223"/>
        <item x="335"/>
        <item x="377"/>
        <item x="241"/>
        <item x="378"/>
        <item x="1102"/>
        <item x="279"/>
        <item x="451"/>
        <item x="453"/>
        <item x="368"/>
        <item x="1351"/>
        <item x="136"/>
        <item x="441"/>
        <item x="217"/>
        <item x="155"/>
        <item x="304"/>
        <item x="854"/>
        <item x="853"/>
        <item x="940"/>
        <item x="705"/>
        <item x="6"/>
        <item x="369"/>
        <item x="218"/>
        <item x="46"/>
        <item x="161"/>
        <item x="418"/>
        <item x="148"/>
        <item x="337"/>
        <item x="3"/>
        <item x="42"/>
        <item x="1022"/>
        <item x="235"/>
        <item x="2252"/>
        <item x="113"/>
        <item x="511"/>
        <item x="1140"/>
        <item x="1319"/>
        <item x="743"/>
        <item x="495"/>
        <item x="1211"/>
        <item x="384"/>
        <item x="585"/>
        <item x="117"/>
        <item x="246"/>
        <item x="459"/>
        <item x="1159"/>
        <item x="562"/>
        <item x="429"/>
        <item x="196"/>
        <item x="154"/>
        <item x="434"/>
        <item x="102"/>
        <item x="1266"/>
        <item x="1343"/>
        <item x="274"/>
        <item x="128"/>
        <item x="114"/>
        <item x="1125"/>
        <item x="393"/>
        <item x="331"/>
        <item x="1418"/>
        <item x="735"/>
        <item x="289"/>
        <item x="326"/>
        <item x="605"/>
        <item x="86"/>
        <item x="1329"/>
        <item x="1328"/>
        <item x="330"/>
        <item x="452"/>
        <item x="328"/>
        <item x="1337"/>
        <item x="430"/>
        <item x="197"/>
        <item x="265"/>
        <item x="1298"/>
        <item x="903"/>
        <item x="563"/>
        <item x="553"/>
        <item x="1176"/>
        <item x="734"/>
        <item x="131"/>
        <item x="7"/>
        <item x="1623"/>
        <item x="2300"/>
        <item x="1890"/>
        <item x="501"/>
        <item x="2220"/>
        <item x="2223"/>
        <item x="2221"/>
        <item x="2222"/>
        <item x="783"/>
        <item x="815"/>
        <item x="255"/>
        <item x="622"/>
        <item x="471"/>
        <item x="470"/>
        <item x="1312"/>
        <item x="343"/>
        <item x="395"/>
        <item x="396"/>
        <item x="2228"/>
        <item x="1769"/>
        <item x="1575"/>
        <item x="83"/>
        <item x="2079"/>
        <item x="39"/>
        <item x="697"/>
        <item x="497"/>
        <item x="1219"/>
        <item x="1260"/>
        <item x="566"/>
        <item x="558"/>
        <item x="254"/>
        <item x="226"/>
        <item x="2244"/>
        <item x="248"/>
        <item x="249"/>
        <item x="670"/>
        <item x="294"/>
        <item x="1008"/>
        <item x="372"/>
        <item x="281"/>
        <item x="2772"/>
        <item x="2765"/>
        <item x="227"/>
        <item x="48"/>
        <item x="2045"/>
        <item x="2044"/>
        <item x="153"/>
        <item x="1092"/>
        <item x="1889"/>
        <item x="1888"/>
        <item x="312"/>
        <item x="1829"/>
        <item x="1830"/>
        <item x="2019"/>
        <item x="2020"/>
        <item x="2345"/>
        <item x="398"/>
        <item x="135"/>
        <item x="466"/>
        <item x="855"/>
        <item x="1212"/>
        <item x="1197"/>
        <item x="925"/>
        <item x="588"/>
        <item x="528"/>
        <item x="529"/>
        <item x="1259"/>
        <item x="518"/>
        <item x="316"/>
        <item x="474"/>
        <item x="2283"/>
        <item x="317"/>
        <item x="139"/>
        <item x="19"/>
        <item x="769"/>
        <item x="333"/>
        <item x="2047"/>
        <item x="391"/>
        <item x="64"/>
        <item x="1778"/>
        <item x="321"/>
        <item x="223"/>
        <item x="224"/>
        <item x="557"/>
        <item x="702"/>
        <item x="413"/>
        <item x="559"/>
        <item x="221"/>
        <item x="357"/>
        <item x="1344"/>
        <item x="18"/>
        <item x="318"/>
        <item x="2483"/>
        <item x="900"/>
        <item x="1063"/>
        <item x="1126"/>
        <item x="2269"/>
        <item x="245"/>
        <item x="835"/>
        <item x="287"/>
        <item x="85"/>
        <item x="401"/>
        <item x="534"/>
        <item x="535"/>
        <item x="450"/>
        <item x="2266"/>
        <item x="424"/>
        <item x="228"/>
        <item x="65"/>
        <item x="1091"/>
        <item x="23"/>
        <item x="798"/>
        <item x="610"/>
        <item x="2058"/>
        <item x="2059"/>
        <item x="1085"/>
        <item x="2328"/>
        <item x="126"/>
        <item x="1252"/>
        <item x="516"/>
        <item x="1137"/>
        <item x="268"/>
        <item x="145"/>
        <item x="22"/>
        <item x="11"/>
        <item x="2425"/>
        <item x="2224"/>
        <item x="460"/>
        <item x="493"/>
        <item x="500"/>
        <item x="2229"/>
        <item x="941"/>
        <item x="138"/>
        <item x="1106"/>
        <item x="1104"/>
        <item x="345"/>
        <item x="1342"/>
        <item x="319"/>
        <item x="1"/>
        <item x="92"/>
        <item x="695"/>
        <item x="924"/>
        <item x="34"/>
        <item x="716"/>
        <item x="25"/>
        <item x="1009"/>
        <item x="2225"/>
        <item x="89"/>
        <item x="489"/>
        <item x="277"/>
        <item x="912"/>
        <item x="185"/>
        <item x="1348"/>
        <item x="2268"/>
        <item x="506"/>
        <item x="872"/>
        <item x="0"/>
        <item x="486"/>
        <item x="402"/>
        <item x="104"/>
        <item x="997"/>
        <item x="2230"/>
        <item x="630"/>
        <item x="1571"/>
        <item x="455"/>
        <item x="454"/>
        <item x="1213"/>
        <item x="1227"/>
        <item x="913"/>
        <item x="410"/>
        <item x="704"/>
        <item x="891"/>
        <item x="699"/>
        <item x="694"/>
        <item x="880"/>
        <item x="525"/>
        <item x="4"/>
        <item x="476"/>
        <item x="546"/>
        <item x="107"/>
        <item x="256"/>
        <item x="77"/>
        <item x="1542"/>
        <item x="219"/>
        <item x="2450"/>
        <item x="1149"/>
        <item x="1148"/>
        <item x="444"/>
        <item x="443"/>
        <item x="2327"/>
        <item x="123"/>
        <item x="26"/>
        <item x="362"/>
        <item x="305"/>
        <item x="133"/>
        <item x="412"/>
        <item x="1246"/>
        <item x="2417"/>
        <item x="456"/>
        <item x="2593"/>
        <item x="2278"/>
        <item x="346"/>
        <item x="1779"/>
        <item x="233"/>
        <item x="125"/>
        <item x="746"/>
        <item x="850"/>
        <item x="98"/>
        <item x="365"/>
        <item x="366"/>
        <item x="701"/>
        <item x="1214"/>
        <item x="707"/>
        <item x="627"/>
        <item x="682"/>
        <item x="2735"/>
        <item x="964"/>
        <item x="1053"/>
        <item x="31"/>
        <item x="1538"/>
        <item x="2219"/>
        <item x="2260"/>
        <item x="177"/>
        <item x="1314"/>
        <item x="431"/>
        <item x="143"/>
        <item x="1228"/>
        <item x="1552"/>
        <item x="299"/>
        <item x="258"/>
        <item x="1185"/>
        <item x="124"/>
        <item x="2289"/>
        <item x="983"/>
        <item x="606"/>
        <item x="1792"/>
        <item x="693"/>
        <item x="1357"/>
        <item x="1045"/>
        <item x="1339"/>
        <item x="407"/>
        <item x="200"/>
        <item x="172"/>
        <item x="479"/>
        <item x="797"/>
        <item x="1383"/>
        <item x="717"/>
        <item x="1186"/>
        <item x="487"/>
        <item x="654"/>
        <item x="655"/>
        <item x="150"/>
        <item x="757"/>
        <item x="406"/>
        <item x="272"/>
        <item x="375"/>
        <item x="515"/>
        <item x="583"/>
        <item x="866"/>
        <item x="1258"/>
        <item x="1257"/>
        <item x="1245"/>
        <item x="1295"/>
        <item x="76"/>
        <item x="75"/>
        <item x="1454"/>
        <item x="62"/>
        <item x="347"/>
        <item x="1802"/>
        <item x="392"/>
        <item x="728"/>
        <item x="332"/>
        <item x="575"/>
        <item x="388"/>
        <item x="548"/>
        <item x="1568"/>
        <item x="44"/>
        <item x="2259"/>
        <item x="688"/>
        <item x="1302"/>
        <item x="216"/>
        <item x="811"/>
        <item x="1797"/>
        <item x="199"/>
        <item x="13"/>
        <item x="45"/>
        <item x="2663"/>
        <item x="1030"/>
        <item x="1618"/>
        <item x="134"/>
        <item x="1332"/>
        <item x="1333"/>
        <item x="484"/>
        <item x="1117"/>
        <item x="1181"/>
        <item x="732"/>
        <item x="2308"/>
        <item x="390"/>
        <item x="1330"/>
        <item x="514"/>
        <item x="1742"/>
        <item x="2287"/>
        <item x="2090"/>
        <item x="2085"/>
        <item x="681"/>
        <item x="1311"/>
        <item x="2238"/>
        <item x="87"/>
        <item x="435"/>
        <item x="2227"/>
        <item x="74"/>
        <item x="1286"/>
        <item x="1256"/>
        <item x="193"/>
        <item x="1347"/>
        <item x="1136"/>
        <item x="747"/>
        <item x="614"/>
        <item x="2291"/>
        <item x="1114"/>
        <item x="837"/>
        <item x="844"/>
        <item x="1776"/>
        <item x="616"/>
        <item x="251"/>
        <item x="467"/>
        <item x="1015"/>
        <item x="686"/>
        <item x="472"/>
        <item x="416"/>
        <item x="436"/>
        <item x="340"/>
        <item x="851"/>
        <item x="1019"/>
        <item x="801"/>
        <item x="1118"/>
        <item x="1189"/>
        <item x="166"/>
        <item x="1188"/>
        <item x="1593"/>
        <item x="2267"/>
        <item x="772"/>
        <item x="239"/>
        <item x="508"/>
        <item x="1218"/>
        <item x="1215"/>
        <item x="174"/>
        <item x="1937"/>
        <item x="2460"/>
        <item x="1551"/>
        <item x="1261"/>
        <item x="1262"/>
        <item x="1178"/>
        <item x="1206"/>
        <item x="1207"/>
        <item x="108"/>
        <item x="374"/>
        <item x="53"/>
        <item x="1886"/>
        <item x="469"/>
        <item x="618"/>
        <item x="1969"/>
        <item x="771"/>
        <item x="1093"/>
        <item x="449"/>
        <item x="1315"/>
        <item x="678"/>
        <item x="278"/>
        <item x="1723"/>
        <item x="24"/>
        <item x="275"/>
        <item x="2279"/>
        <item x="465"/>
        <item x="975"/>
        <item x="322"/>
        <item x="2326"/>
        <item x="1893"/>
        <item x="831"/>
        <item x="50"/>
        <item x="399"/>
        <item x="1179"/>
        <item x="1287"/>
        <item x="2623"/>
        <item x="1194"/>
        <item x="982"/>
        <item x="965"/>
        <item x="481"/>
        <item x="2212"/>
        <item x="2261"/>
        <item x="1804"/>
        <item x="1267"/>
        <item x="2270"/>
        <item x="379"/>
        <item x="1326"/>
        <item x="1327"/>
        <item x="714"/>
        <item x="700"/>
        <item x="1044"/>
        <item x="498"/>
        <item x="882"/>
        <item x="502"/>
        <item x="555"/>
        <item x="27"/>
        <item x="1235"/>
        <item x="463"/>
        <item x="1346"/>
        <item x="773"/>
        <item x="1154"/>
        <item x="1146"/>
        <item x="2119"/>
        <item x="1112"/>
        <item x="208"/>
        <item x="752"/>
        <item x="1363"/>
        <item x="1486"/>
        <item x="1124"/>
        <item x="1674"/>
        <item x="1210"/>
        <item x="411"/>
        <item x="2263"/>
        <item x="1518"/>
        <item x="1517"/>
        <item x="1565"/>
        <item x="917"/>
        <item x="2335"/>
        <item x="422"/>
        <item x="284"/>
        <item x="1597"/>
        <item x="1230"/>
        <item x="784"/>
        <item x="373"/>
        <item x="1601"/>
        <item x="306"/>
        <item x="1276"/>
        <item x="1814"/>
        <item x="1265"/>
        <item x="1208"/>
        <item x="2432"/>
        <item x="1031"/>
        <item x="1020"/>
        <item x="1656"/>
        <item x="936"/>
        <item x="706"/>
        <item x="2276"/>
        <item x="273"/>
        <item x="659"/>
        <item x="1132"/>
        <item x="1024"/>
        <item x="1519"/>
        <item x="1201"/>
        <item x="2213"/>
        <item x="541"/>
        <item x="350"/>
        <item x="482"/>
        <item x="2277"/>
        <item x="552"/>
        <item x="708"/>
        <item x="109"/>
        <item x="774"/>
        <item x="115"/>
        <item x="1317"/>
        <item x="1282"/>
        <item x="210"/>
        <item x="209"/>
        <item x="1790"/>
        <item x="1089"/>
        <item x="736"/>
        <item x="2747"/>
        <item x="464"/>
        <item x="544"/>
        <item x="1275"/>
        <item x="1452"/>
        <item x="473"/>
        <item x="660"/>
        <item x="1011"/>
        <item x="898"/>
        <item x="834"/>
        <item x="1503"/>
        <item x="437"/>
        <item x="907"/>
        <item x="159"/>
        <item x="250"/>
        <item x="165"/>
        <item x="1115"/>
        <item x="748"/>
        <item x="93"/>
        <item x="1248"/>
        <item x="1994"/>
        <item x="612"/>
        <item x="1255"/>
        <item x="503"/>
        <item x="1788"/>
        <item x="2218"/>
        <item x="617"/>
        <item x="1921"/>
        <item x="1477"/>
        <item x="1334"/>
        <item x="129"/>
        <item x="1350"/>
        <item x="2246"/>
        <item x="1153"/>
        <item x="651"/>
        <item x="382"/>
        <item x="1119"/>
        <item x="749"/>
        <item x="1490"/>
        <item x="356"/>
        <item x="2014"/>
        <item x="438"/>
        <item x="792"/>
        <item x="103"/>
        <item x="1225"/>
        <item x="1279"/>
        <item x="2031"/>
        <item x="313"/>
        <item x="364"/>
        <item x="1313"/>
        <item x="12"/>
        <item x="79"/>
        <item x="80"/>
        <item x="2243"/>
        <item x="1131"/>
        <item x="1626"/>
        <item x="183"/>
        <item x="2240"/>
        <item x="2274"/>
        <item x="1027"/>
        <item x="259"/>
        <item x="961"/>
        <item x="1901"/>
        <item x="899"/>
        <item x="619"/>
        <item x="998"/>
        <item x="836"/>
        <item x="1055"/>
        <item x="371"/>
        <item x="1025"/>
        <item x="1320"/>
        <item x="1484"/>
        <item x="2247"/>
        <item x="2248"/>
        <item x="2485"/>
        <item x="958"/>
        <item x="214"/>
        <item x="43"/>
        <item x="1725"/>
        <item x="810"/>
        <item x="824"/>
        <item x="2191"/>
        <item x="2329"/>
        <item x="122"/>
        <item x="817"/>
        <item x="1301"/>
        <item x="1547"/>
        <item x="543"/>
        <item x="292"/>
        <item x="1974"/>
        <item x="324"/>
        <item x="1016"/>
        <item x="315"/>
        <item x="1034"/>
        <item x="517"/>
        <item x="2700"/>
        <item x="1318"/>
        <item x="808"/>
        <item x="1698"/>
        <item x="812"/>
        <item x="428"/>
        <item x="2217"/>
        <item x="2324"/>
        <item x="2250"/>
        <item x="146"/>
        <item x="838"/>
        <item x="864"/>
        <item x="2723"/>
        <item x="2722"/>
        <item x="867"/>
        <item x="100"/>
        <item x="2005"/>
        <item x="1088"/>
        <item x="211"/>
        <item x="2183"/>
        <item x="1238"/>
        <item x="144"/>
        <item x="1006"/>
        <item x="2311"/>
        <item x="2310"/>
        <item x="755"/>
        <item x="1734"/>
        <item x="621"/>
        <item x="2249"/>
        <item x="478"/>
        <item x="1369"/>
        <item x="1365"/>
        <item x="715"/>
        <item x="1473"/>
        <item x="1156"/>
        <item x="1305"/>
        <item x="878"/>
        <item x="2147"/>
        <item x="2066"/>
        <item x="1288"/>
        <item x="652"/>
        <item x="653"/>
        <item x="84"/>
        <item x="2290"/>
        <item x="1416"/>
        <item x="483"/>
        <item x="2242"/>
        <item x="2650"/>
        <item x="2239"/>
        <item x="1097"/>
        <item x="475"/>
        <item x="1737"/>
        <item x="910"/>
        <item x="1054"/>
        <item x="830"/>
        <item x="977"/>
        <item x="579"/>
        <item x="1086"/>
        <item x="2599"/>
        <item x="1309"/>
        <item x="689"/>
        <item x="509"/>
        <item x="888"/>
        <item x="986"/>
        <item x="696"/>
        <item x="2235"/>
        <item x="730"/>
        <item x="1760"/>
        <item x="1640"/>
        <item x="1096"/>
        <item x="1864"/>
        <item x="1064"/>
        <item x="163"/>
        <item x="658"/>
        <item x="1166"/>
        <item x="895"/>
        <item x="972"/>
        <item x="1822"/>
        <item x="1205"/>
        <item x="1453"/>
        <item x="754"/>
        <item x="1105"/>
        <item x="293"/>
        <item x="943"/>
        <item x="712"/>
        <item x="1127"/>
        <item x="2216"/>
        <item x="868"/>
        <item x="993"/>
        <item x="1014"/>
        <item x="613"/>
        <item x="675"/>
        <item x="1172"/>
        <item x="2206"/>
        <item x="1609"/>
        <item x="780"/>
        <item x="953"/>
        <item x="954"/>
        <item x="1900"/>
        <item x="261"/>
        <item x="1294"/>
        <item x="1632"/>
        <item x="49"/>
        <item x="846"/>
        <item x="753"/>
        <item x="2280"/>
        <item x="1236"/>
        <item x="229"/>
        <item x="2337"/>
        <item x="2336"/>
        <item x="1526"/>
        <item x="1653"/>
        <item x="2189"/>
        <item x="967"/>
        <item x="1856"/>
        <item x="359"/>
        <item x="1553"/>
        <item x="1925"/>
        <item x="158"/>
        <item x="480"/>
        <item x="2087"/>
        <item x="2092"/>
        <item x="244"/>
        <item x="276"/>
        <item x="1862"/>
        <item x="1425"/>
        <item x="2478"/>
        <item x="1849"/>
        <item x="1744"/>
        <item x="2265"/>
        <item x="1762"/>
        <item x="1354"/>
        <item x="832"/>
        <item x="871"/>
        <item x="650"/>
        <item x="957"/>
        <item x="945"/>
        <item x="118"/>
        <item x="1249"/>
        <item x="2363"/>
        <item x="1021"/>
        <item x="1399"/>
        <item x="1548"/>
        <item x="2281"/>
        <item x="578"/>
        <item x="2489"/>
        <item x="120"/>
        <item x="989"/>
        <item x="352"/>
        <item x="1147"/>
        <item x="1155"/>
        <item x="282"/>
        <item x="2138"/>
        <item x="290"/>
        <item x="442"/>
        <item x="1129"/>
        <item x="980"/>
        <item x="1338"/>
        <item x="1728"/>
        <item x="2264"/>
        <item x="212"/>
        <item x="1004"/>
        <item x="2282"/>
        <item x="827"/>
        <item x="1857"/>
        <item x="1716"/>
        <item x="568"/>
        <item x="1322"/>
        <item x="1116"/>
        <item x="1685"/>
        <item x="1356"/>
        <item x="2385"/>
        <item x="1321"/>
        <item x="1355"/>
        <item x="1353"/>
        <item x="425"/>
        <item x="1316"/>
        <item x="577"/>
        <item x="448"/>
        <item x="1824"/>
        <item x="283"/>
        <item x="723"/>
        <item x="1168"/>
        <item x="1971"/>
        <item x="2262"/>
        <item x="361"/>
        <item x="1160"/>
        <item x="1303"/>
        <item x="2733"/>
        <item x="1758"/>
        <item x="740"/>
        <item x="1866"/>
        <item x="1516"/>
        <item x="2567"/>
        <item x="886"/>
        <item x="440"/>
        <item x="1297"/>
        <item x="786"/>
        <item x="923"/>
        <item x="721"/>
        <item x="477"/>
        <item x="863"/>
        <item x="354"/>
        <item x="2313"/>
        <item x="1491"/>
        <item x="813"/>
        <item x="1150"/>
        <item x="1151"/>
        <item x="408"/>
        <item x="253"/>
        <item x="2547"/>
        <item x="2548"/>
        <item x="2669"/>
        <item x="2307"/>
        <item x="591"/>
        <item x="1171"/>
        <item x="1700"/>
        <item x="1809"/>
        <item x="1231"/>
        <item x="1480"/>
        <item x="1610"/>
        <item x="1736"/>
        <item x="505"/>
        <item x="731"/>
        <item x="904"/>
        <item x="1017"/>
        <item x="1084"/>
        <item x="537"/>
        <item x="1239"/>
        <item x="35"/>
        <item x="725"/>
        <item x="1964"/>
        <item x="869"/>
        <item x="942"/>
        <item x="829"/>
        <item x="626"/>
        <item x="1975"/>
        <item x="729"/>
        <item x="571"/>
        <item x="969"/>
        <item x="111"/>
        <item x="1706"/>
        <item x="1562"/>
        <item x="2342"/>
        <item x="180"/>
        <item x="2091"/>
        <item x="1012"/>
        <item x="2321"/>
        <item x="302"/>
        <item x="545"/>
        <item x="672"/>
        <item x="799"/>
        <item x="1107"/>
        <item x="2271"/>
        <item x="339"/>
        <item x="367"/>
        <item x="1956"/>
        <item x="1409"/>
        <item x="1133"/>
        <item x="323"/>
        <item x="779"/>
        <item x="809"/>
        <item x="1098"/>
        <item x="875"/>
        <item x="598"/>
        <item x="981"/>
        <item x="1573"/>
        <item x="971"/>
        <item x="1556"/>
        <item x="1750"/>
        <item x="1435"/>
        <item x="351"/>
        <item x="191"/>
        <item x="2297"/>
        <item x="17"/>
        <item x="2095"/>
        <item x="2390"/>
        <item x="569"/>
        <item x="507"/>
        <item x="1167"/>
        <item x="1820"/>
        <item x="1534"/>
        <item x="1037"/>
        <item x="1284"/>
        <item x="1972"/>
        <item x="260"/>
        <item x="1002"/>
        <item x="1121"/>
        <item x="1296"/>
        <item x="767"/>
        <item x="1280"/>
        <item x="1336"/>
        <item x="204"/>
        <item x="684"/>
        <item x="1371"/>
        <item x="167"/>
        <item x="1010"/>
        <item x="1200"/>
        <item x="1217"/>
        <item x="1157"/>
        <item x="2104"/>
        <item x="1973"/>
        <item x="1657"/>
        <item x="458"/>
        <item x="164"/>
        <item x="713"/>
        <item x="187"/>
        <item x="1712"/>
        <item x="2086"/>
        <item x="2614"/>
        <item x="1684"/>
        <item x="2296"/>
        <item x="2130"/>
        <item x="1439"/>
        <item x="1621"/>
        <item x="2704"/>
        <item x="1617"/>
        <item x="1701"/>
        <item x="2295"/>
        <item x="1405"/>
        <item x="252"/>
        <item x="873"/>
        <item x="2093"/>
        <item x="1805"/>
        <item x="1233"/>
        <item x="2731"/>
        <item x="1485"/>
        <item x="2431"/>
        <item x="1495"/>
        <item x="491"/>
        <item x="631"/>
        <item x="2170"/>
        <item x="933"/>
        <item x="2011"/>
        <item x="803"/>
        <item x="446"/>
        <item x="1165"/>
        <item x="879"/>
        <item x="920"/>
        <item x="213"/>
        <item x="914"/>
        <item x="2422"/>
        <item x="1938"/>
        <item x="1139"/>
        <item x="718"/>
        <item x="329"/>
        <item x="885"/>
        <item x="963"/>
        <item x="1101"/>
        <item x="1560"/>
        <item x="550"/>
        <item x="1299"/>
        <item x="2746"/>
        <item x="2745"/>
        <item x="1428"/>
        <item x="1164"/>
        <item x="1993"/>
        <item x="1681"/>
        <item x="1468"/>
        <item x="270"/>
        <item x="1401"/>
        <item x="1247"/>
        <item x="2481"/>
        <item x="363"/>
        <item x="711"/>
        <item x="1198"/>
        <item x="1130"/>
        <item x="1293"/>
        <item x="1074"/>
        <item x="1041"/>
        <item x="439"/>
        <item x="1281"/>
        <item x="1514"/>
        <item x="1046"/>
        <item x="2190"/>
        <item x="1474"/>
        <item x="1122"/>
        <item x="342"/>
        <item x="1220"/>
        <item x="551"/>
        <item x="692"/>
        <item x="490"/>
        <item x="2780"/>
        <item x="595"/>
        <item x="2474"/>
        <item x="1462"/>
        <item x="987"/>
        <item x="1035"/>
        <item x="935"/>
        <item x="2214"/>
        <item x="1047"/>
        <item x="2178"/>
        <item x="1273"/>
        <item x="1828"/>
        <item x="1323"/>
        <item x="2734"/>
        <item x="2340"/>
        <item x="2494"/>
        <item x="1072"/>
        <item x="1071"/>
        <item x="2175"/>
        <item x="1955"/>
        <item x="1869"/>
        <item x="2083"/>
        <item x="2794"/>
        <item x="847"/>
        <item x="1554"/>
        <item x="1803"/>
        <item x="1818"/>
        <item x="1292"/>
        <item x="793"/>
        <item x="1509"/>
        <item x="825"/>
        <item x="2754"/>
        <item x="1038"/>
        <item x="1555"/>
        <item x="2755"/>
        <item x="2760"/>
        <item x="685"/>
        <item x="2046"/>
        <item x="1421"/>
        <item x="230"/>
        <item x="1564"/>
        <item x="2118"/>
        <item x="1500"/>
        <item x="1865"/>
        <item x="1605"/>
        <item x="1989"/>
        <item x="1940"/>
        <item x="1359"/>
        <item x="1075"/>
        <item x="848"/>
        <item x="1913"/>
        <item x="1290"/>
        <item x="1352"/>
        <item x="207"/>
        <item x="766"/>
        <item x="1806"/>
        <item x="2318"/>
        <item x="1853"/>
        <item x="1942"/>
        <item x="916"/>
        <item x="590"/>
        <item x="615"/>
        <item x="2032"/>
        <item x="628"/>
        <item x="1722"/>
        <item x="194"/>
        <item x="776"/>
        <item x="599"/>
        <item x="499"/>
        <item x="325"/>
        <item x="2174"/>
        <item x="572"/>
        <item x="1545"/>
        <item x="2462"/>
        <item x="1268"/>
        <item x="1578"/>
        <item x="1782"/>
        <item x="1152"/>
        <item x="257"/>
        <item x="2442"/>
        <item x="2484"/>
        <item x="2101"/>
        <item x="955"/>
        <item x="2077"/>
        <item x="576"/>
        <item x="739"/>
        <item x="2272"/>
        <item x="602"/>
        <item x="2030"/>
        <item x="1402"/>
        <item x="462"/>
        <item x="990"/>
        <item x="285"/>
        <item x="1846"/>
        <item x="1845"/>
        <item x="1963"/>
        <item x="1583"/>
        <item x="874"/>
        <item x="1062"/>
        <item x="2635"/>
        <item x="1417"/>
        <item x="1988"/>
        <item x="1843"/>
        <item x="826"/>
        <item x="547"/>
        <item x="1395"/>
        <item x="919"/>
        <item x="1036"/>
        <item x="1065"/>
        <item x="2757"/>
        <item x="1180"/>
        <item x="1885"/>
        <item x="1650"/>
        <item x="1414"/>
        <item x="1378"/>
        <item x="2515"/>
        <item x="2396"/>
        <item x="973"/>
        <item x="1029"/>
        <item x="2774"/>
        <item x="2776"/>
        <item x="2169"/>
        <item x="271"/>
        <item x="1193"/>
        <item x="1867"/>
        <item x="301"/>
        <item x="1764"/>
        <item x="561"/>
        <item x="560"/>
        <item x="709"/>
        <item x="1622"/>
        <item x="663"/>
        <item x="1770"/>
        <item x="1951"/>
        <item x="1699"/>
        <item x="1234"/>
        <item x="1658"/>
        <item x="2488"/>
        <item x="1460"/>
        <item x="992"/>
        <item x="1174"/>
        <item x="1561"/>
        <item x="8"/>
        <item x="16"/>
        <item x="2241"/>
        <item x="1602"/>
        <item x="336"/>
        <item x="669"/>
        <item x="870"/>
        <item x="1242"/>
        <item x="1569"/>
        <item x="828"/>
        <item x="2150"/>
        <item x="1057"/>
        <item x="2035"/>
        <item x="1291"/>
        <item x="60"/>
        <item x="939"/>
        <item x="1026"/>
        <item x="722"/>
        <item x="1533"/>
        <item x="554"/>
        <item x="1666"/>
        <item x="1109"/>
        <item x="1673"/>
        <item x="1040"/>
        <item x="1081"/>
        <item x="1080"/>
        <item x="1855"/>
        <item x="2594"/>
        <item x="1766"/>
        <item x="661"/>
        <item x="676"/>
        <item x="1992"/>
        <item x="1163"/>
        <item x="383"/>
        <item x="1237"/>
        <item x="433"/>
        <item x="2628"/>
        <item x="314"/>
        <item x="823"/>
        <item x="1831"/>
        <item x="2043"/>
        <item x="1986"/>
        <item x="2236"/>
        <item x="190"/>
        <item x="1289"/>
        <item x="206"/>
        <item x="758"/>
        <item x="2426"/>
        <item x="778"/>
        <item x="523"/>
        <item x="1331"/>
        <item x="2209"/>
        <item x="1847"/>
        <item x="1000"/>
        <item x="1049"/>
        <item x="1585"/>
        <item x="1475"/>
        <item x="1192"/>
        <item x="1529"/>
        <item x="1945"/>
        <item x="1944"/>
        <item x="496"/>
        <item x="842"/>
        <item x="1567"/>
        <item x="2479"/>
        <item x="1739"/>
        <item x="2182"/>
        <item x="2057"/>
        <item x="2056"/>
        <item x="1559"/>
        <item x="2682"/>
        <item x="2398"/>
        <item x="897"/>
        <item x="370"/>
        <item x="2193"/>
        <item x="112"/>
        <item x="1042"/>
        <item x="1390"/>
        <item x="2486"/>
        <item x="2298"/>
        <item x="690"/>
        <item x="691"/>
        <item x="349"/>
        <item x="620"/>
        <item x="2234"/>
        <item x="1005"/>
        <item x="2192"/>
        <item x="1743"/>
        <item x="2194"/>
        <item x="178"/>
        <item x="790"/>
        <item x="788"/>
        <item x="2186"/>
        <item x="461"/>
        <item x="806"/>
        <item x="1639"/>
        <item x="2724"/>
        <item x="1372"/>
        <item x="2002"/>
        <item x="1447"/>
        <item x="1141"/>
        <item x="845"/>
        <item x="1643"/>
        <item x="232"/>
        <item x="738"/>
        <item x="1182"/>
        <item x="2027"/>
        <item x="1455"/>
        <item x="415"/>
        <item x="698"/>
        <item x="994"/>
        <item x="1932"/>
        <item x="494"/>
        <item x="782"/>
        <item x="1003"/>
        <item x="1028"/>
        <item x="2767"/>
        <item x="9"/>
        <item x="567"/>
        <item x="2392"/>
        <item x="2502"/>
        <item x="1718"/>
        <item x="2024"/>
        <item x="800"/>
        <item x="930"/>
        <item x="1123"/>
        <item x="1300"/>
        <item x="485"/>
        <item x="849"/>
        <item x="1704"/>
        <item x="71"/>
        <item x="2198"/>
        <item x="2341"/>
        <item x="2684"/>
        <item x="777"/>
        <item x="2094"/>
        <item x="2322"/>
        <item x="2355"/>
        <item x="33"/>
        <item x="1979"/>
        <item x="447"/>
        <item x="1586"/>
        <item x="2491"/>
        <item x="2441"/>
        <item x="2124"/>
        <item x="1662"/>
        <item x="2675"/>
        <item x="1512"/>
        <item x="1013"/>
        <item x="2778"/>
        <item x="1630"/>
        <item x="2339"/>
        <item x="644"/>
        <item x="2492"/>
        <item x="629"/>
        <item x="2739"/>
        <item x="121"/>
        <item x="2379"/>
        <item x="1375"/>
        <item x="2273"/>
        <item x="791"/>
        <item x="789"/>
        <item x="1449"/>
        <item x="1909"/>
        <item x="1387"/>
        <item x="2626"/>
        <item x="1272"/>
        <item x="1082"/>
        <item x="1304"/>
        <item x="1774"/>
        <item x="1113"/>
        <item x="1488"/>
        <item x="1199"/>
        <item x="2037"/>
        <item x="2493"/>
        <item x="2122"/>
        <item x="2732"/>
        <item x="918"/>
        <item x="608"/>
        <item x="1619"/>
        <item x="1603"/>
        <item x="1203"/>
        <item x="1073"/>
        <item x="2237"/>
        <item x="649"/>
        <item x="1052"/>
        <item x="1791"/>
        <item x="1772"/>
        <item x="1872"/>
        <item x="1960"/>
        <item x="2359"/>
        <item x="2288"/>
        <item x="1056"/>
        <item x="1432"/>
        <item x="1481"/>
        <item x="1134"/>
        <item x="985"/>
        <item x="601"/>
        <item x="184"/>
        <item x="1269"/>
        <item x="2284"/>
        <item x="1397"/>
        <item x="2316"/>
        <item x="2312"/>
        <item x="2344"/>
        <item x="2627"/>
        <item x="2487"/>
        <item x="106"/>
        <item x="1068"/>
        <item x="1532"/>
        <item x="1466"/>
        <item x="761"/>
        <item x="759"/>
        <item x="760"/>
        <item x="2399"/>
        <item x="1907"/>
        <item x="1142"/>
        <item x="2373"/>
        <item x="787"/>
        <item x="2454"/>
        <item x="1423"/>
        <item x="2384"/>
        <item x="1540"/>
        <item x="2668"/>
        <item x="1908"/>
        <item x="1077"/>
        <item x="1858"/>
        <item x="110"/>
        <item x="2132"/>
        <item x="775"/>
        <item x="2506"/>
        <item x="1708"/>
        <item x="403"/>
        <item x="1832"/>
        <item x="1404"/>
        <item x="2448"/>
        <item x="991"/>
        <item x="2490"/>
        <item x="2332"/>
        <item x="795"/>
        <item x="603"/>
        <item x="1061"/>
        <item x="2678"/>
        <item x="1958"/>
        <item x="1957"/>
        <item x="2480"/>
        <item x="737"/>
        <item x="2613"/>
        <item x="2386"/>
        <item x="2676"/>
        <item x="2387"/>
        <item x="1754"/>
        <item x="1659"/>
        <item x="1642"/>
        <item x="999"/>
        <item x="1048"/>
        <item x="105"/>
        <item x="130"/>
        <item x="1715"/>
        <item x="1451"/>
        <item x="2646"/>
        <item x="2674"/>
        <item x="1232"/>
        <item x="2716"/>
        <item x="2429"/>
        <item x="1875"/>
        <item x="915"/>
        <item x="1594"/>
        <item x="865"/>
        <item x="2499"/>
        <item x="1530"/>
        <item x="1648"/>
        <item x="2166"/>
        <item x="2168"/>
        <item x="1692"/>
        <item x="609"/>
        <item x="2661"/>
        <item x="1539"/>
        <item x="2403"/>
        <item x="2377"/>
        <item x="1493"/>
        <item x="1076"/>
        <item x="2349"/>
        <item x="1162"/>
        <item x="839"/>
        <item x="906"/>
        <item x="2428"/>
        <item x="1229"/>
        <item x="1599"/>
        <item x="2382"/>
        <item x="570"/>
        <item x="171"/>
        <item x="2622"/>
        <item x="2603"/>
        <item x="2557"/>
        <item x="2165"/>
        <item x="1039"/>
        <item x="1138"/>
        <item x="1899"/>
        <item x="974"/>
        <item x="1628"/>
        <item x="2790"/>
        <item x="1959"/>
        <item x="1998"/>
        <item x="1995"/>
        <item x="1795"/>
        <item x="2737"/>
        <item x="1970"/>
        <item x="1358"/>
        <item x="2075"/>
        <item x="1324"/>
        <item x="1325"/>
        <item x="1977"/>
        <item x="2133"/>
        <item x="353"/>
        <item x="1191"/>
        <item x="2791"/>
        <item x="820"/>
        <item x="119"/>
        <item x="949"/>
        <item x="1924"/>
        <item x="1927"/>
        <item x="2391"/>
        <item x="2639"/>
        <item x="2103"/>
        <item x="2102"/>
        <item x="1241"/>
        <item x="1033"/>
        <item x="1587"/>
        <item x="1620"/>
        <item x="821"/>
        <item x="2662"/>
        <item x="348"/>
        <item x="1487"/>
        <item x="944"/>
        <item x="2689"/>
        <item x="1936"/>
        <item x="1066"/>
        <item x="1624"/>
        <item x="2637"/>
        <item x="1813"/>
        <item x="2364"/>
        <item x="426"/>
        <item x="1222"/>
        <item x="1051"/>
        <item x="2151"/>
        <item x="2352"/>
        <item x="1442"/>
        <item x="1941"/>
        <item x="2144"/>
        <item x="1161"/>
        <item x="2006"/>
        <item x="996"/>
        <item x="2202"/>
        <item x="934"/>
        <item x="2636"/>
        <item x="2694"/>
        <item x="2388"/>
        <item x="1611"/>
        <item x="1360"/>
        <item x="1190"/>
        <item x="1521"/>
        <item x="1043"/>
        <item x="2608"/>
        <item x="1860"/>
        <item x="2003"/>
        <item x="1861"/>
        <item x="2612"/>
        <item x="1099"/>
        <item x="2323"/>
        <item x="2759"/>
        <item x="2022"/>
        <item x="2670"/>
        <item x="2419"/>
        <item x="2381"/>
        <item x="1879"/>
        <item x="2078"/>
        <item x="1374"/>
        <item x="2366"/>
        <item x="959"/>
        <item x="1543"/>
        <item x="2317"/>
        <item x="2546"/>
        <item x="633"/>
        <item x="1592"/>
        <item x="1196"/>
        <item x="1224"/>
        <item x="604"/>
        <item x="807"/>
        <item x="2572"/>
        <item x="2319"/>
        <item x="1607"/>
        <item x="1683"/>
        <item x="2566"/>
        <item x="2380"/>
        <item x="2157"/>
        <item x="593"/>
        <item x="2461"/>
        <item x="2409"/>
        <item x="921"/>
        <item x="2128"/>
        <item x="909"/>
        <item x="2416"/>
        <item x="2203"/>
        <item x="2624"/>
        <item x="1870"/>
        <item x="1087"/>
        <item x="1934"/>
        <item x="1898"/>
        <item x="1800"/>
        <item x="1882"/>
        <item x="1985"/>
        <item x="2029"/>
        <item x="1465"/>
        <item x="1777"/>
        <item x="1183"/>
        <item x="2208"/>
        <item x="2495"/>
        <item x="1719"/>
        <item x="742"/>
        <item x="908"/>
        <item x="2197"/>
        <item x="2590"/>
        <item x="1373"/>
        <item x="1079"/>
        <item x="1364"/>
        <item x="2585"/>
        <item x="1389"/>
        <item x="215"/>
        <item x="1613"/>
        <item x="2658"/>
        <item x="2659"/>
        <item x="2152"/>
        <item x="2389"/>
        <item x="2584"/>
        <item x="2055"/>
        <item x="2376"/>
        <item x="2433"/>
        <item x="1749"/>
        <item x="2458"/>
        <item x="2667"/>
        <item x="2233"/>
        <item x="1680"/>
        <item x="1496"/>
        <item x="1767"/>
        <item x="1550"/>
        <item x="1377"/>
        <item x="2519"/>
        <item x="1589"/>
        <item x="1361"/>
        <item x="1703"/>
        <item x="1978"/>
        <item x="2257"/>
        <item x="1746"/>
        <item x="2334"/>
        <item x="679"/>
        <item x="1007"/>
        <item x="962"/>
        <item x="1825"/>
        <item x="2402"/>
        <item x="2348"/>
        <item x="1874"/>
        <item x="794"/>
        <item x="1928"/>
        <item x="1665"/>
        <item x="2028"/>
        <item x="2664"/>
        <item x="1018"/>
        <item x="2167"/>
        <item x="2404"/>
        <item x="1732"/>
        <item x="1393"/>
        <item x="1717"/>
        <item x="2069"/>
        <item x="526"/>
        <item x="2201"/>
        <item x="2365"/>
        <item x="884"/>
        <item x="2015"/>
        <item x="1794"/>
        <item x="2520"/>
        <item x="2372"/>
        <item x="662"/>
        <item x="1826"/>
        <item x="995"/>
        <item x="1823"/>
        <item x="1108"/>
        <item x="1876"/>
        <item x="2500"/>
        <item x="932"/>
        <item x="2001"/>
        <item x="1730"/>
        <item x="2517"/>
        <item x="1590"/>
        <item x="1095"/>
        <item x="1694"/>
        <item x="2285"/>
        <item x="1407"/>
        <item x="2609"/>
        <item x="814"/>
        <item x="1243"/>
        <item x="247"/>
        <item x="1458"/>
        <item x="1497"/>
        <item x="1952"/>
        <item x="2452"/>
        <item x="1492"/>
        <item x="984"/>
        <item x="1143"/>
        <item x="2434"/>
        <item x="2204"/>
        <item x="1812"/>
        <item x="1169"/>
        <item x="2424"/>
        <item x="1884"/>
        <item x="922"/>
        <item x="1933"/>
        <item x="1110"/>
        <item x="1763"/>
        <item x="2604"/>
        <item x="1837"/>
        <item x="2374"/>
        <item x="2561"/>
        <item x="756"/>
        <item x="2081"/>
        <item x="2482"/>
        <item x="674"/>
        <item x="2498"/>
        <item x="1670"/>
        <item x="2651"/>
        <item x="2652"/>
        <item x="2188"/>
        <item x="2200"/>
        <item x="2681"/>
        <item x="632"/>
        <item x="1834"/>
        <item x="1520"/>
        <item x="2360"/>
        <item x="1765"/>
        <item x="1531"/>
        <item x="665"/>
        <item x="1731"/>
        <item x="1817"/>
        <item x="1527"/>
        <item x="1525"/>
        <item x="1406"/>
        <item x="1629"/>
        <item x="2699"/>
        <item x="2690"/>
        <item x="2440"/>
        <item x="636"/>
        <item x="929"/>
        <item x="1100"/>
        <item x="648"/>
        <item x="2786"/>
        <item x="1637"/>
        <item x="2449"/>
        <item x="2185"/>
        <item x="2383"/>
        <item x="657"/>
        <item x="2602"/>
        <item x="2728"/>
        <item x="2504"/>
        <item x="2692"/>
        <item x="1923"/>
        <item x="1848"/>
        <item x="1917"/>
        <item x="1912"/>
        <item x="1614"/>
        <item x="1386"/>
        <item x="1528"/>
        <item x="1999"/>
        <item x="1508"/>
        <item x="1595"/>
        <item x="2666"/>
        <item x="1083"/>
        <item x="1308"/>
        <item x="1842"/>
        <item x="1522"/>
        <item x="671"/>
        <item x="1469"/>
        <item x="2701"/>
        <item x="1950"/>
        <item x="1883"/>
        <item x="2677"/>
        <item x="2638"/>
        <item x="816"/>
        <item x="2507"/>
        <item x="1403"/>
        <item x="802"/>
        <item x="2406"/>
        <item x="643"/>
        <item x="2367"/>
        <item x="1570"/>
        <item x="1721"/>
        <item x="1370"/>
        <item x="2477"/>
        <item x="1868"/>
        <item x="1588"/>
        <item x="2565"/>
        <item x="1647"/>
        <item x="2210"/>
        <item x="1515"/>
        <item x="1566"/>
        <item x="2785"/>
        <item x="741"/>
        <item x="857"/>
        <item x="762"/>
        <item x="2642"/>
        <item x="2471"/>
        <item x="2559"/>
        <item x="2199"/>
        <item x="2173"/>
        <item x="1464"/>
        <item x="2562"/>
        <item x="1376"/>
        <item x="2686"/>
        <item x="2601"/>
        <item x="1433"/>
        <item x="2067"/>
        <item x="1747"/>
        <item x="1448"/>
        <item x="1919"/>
        <item x="2558"/>
        <item x="2729"/>
        <item x="2232"/>
        <item x="2211"/>
        <item x="666"/>
        <item x="1906"/>
        <item x="1851"/>
        <item x="2784"/>
        <item x="2004"/>
        <item x="1689"/>
        <item x="1784"/>
        <item x="1785"/>
        <item x="1438"/>
        <item x="2275"/>
        <item x="2256"/>
        <item x="2591"/>
        <item x="2583"/>
        <item x="1984"/>
        <item x="1510"/>
        <item x="2082"/>
        <item x="1997"/>
        <item x="2592"/>
        <item x="2552"/>
        <item x="2146"/>
        <item x="1368"/>
        <item x="2196"/>
        <item x="1459"/>
        <item x="2748"/>
        <item x="2641"/>
        <item x="687"/>
        <item x="2470"/>
        <item x="1726"/>
        <item x="1652"/>
        <item x="2756"/>
        <item x="2018"/>
        <item x="2205"/>
        <item x="1574"/>
        <item x="1501"/>
        <item x="1738"/>
        <item x="1644"/>
        <item x="2660"/>
        <item x="1579"/>
        <item x="1839"/>
        <item x="2464"/>
        <item x="1991"/>
        <item x="1441"/>
        <item x="2523"/>
        <item x="1221"/>
        <item x="1060"/>
        <item x="931"/>
        <item x="1697"/>
        <item x="988"/>
        <item x="646"/>
        <item x="1306"/>
        <item x="1422"/>
        <item x="2370"/>
        <item x="1069"/>
        <item x="1863"/>
        <item x="2742"/>
        <item x="2743"/>
        <item x="2343"/>
        <item x="2473"/>
        <item x="2034"/>
        <item x="1755"/>
        <item x="1713"/>
        <item x="2013"/>
        <item x="2618"/>
        <item x="2023"/>
        <item x="1523"/>
        <item x="1920"/>
        <item x="580"/>
        <item x="1615"/>
        <item x="2393"/>
        <item x="2062"/>
        <item x="1786"/>
        <item x="1638"/>
        <item x="2615"/>
        <item x="2401"/>
        <item x="1443"/>
        <item x="1563"/>
        <item x="1489"/>
        <item x="2368"/>
        <item x="1877"/>
        <item x="1753"/>
        <item x="1633"/>
        <item x="1426"/>
        <item x="1476"/>
        <item x="1983"/>
        <item x="1577"/>
        <item x="2071"/>
        <item x="927"/>
        <item x="1668"/>
        <item x="1367"/>
        <item x="1627"/>
        <item x="1535"/>
        <item x="2156"/>
        <item x="710"/>
        <item x="1705"/>
        <item x="1646"/>
        <item x="1604"/>
        <item x="1572"/>
        <item x="1558"/>
        <item x="1807"/>
        <item x="2304"/>
        <item x="2112"/>
        <item x="822"/>
        <item x="1675"/>
        <item x="1672"/>
        <item x="1608"/>
        <item x="1669"/>
        <item x="1811"/>
        <item x="1461"/>
        <item x="2346"/>
        <item x="1420"/>
        <item x="745"/>
        <item x="1580"/>
        <item x="2195"/>
        <item x="1724"/>
        <item x="1922"/>
        <item x="1612"/>
        <item x="1059"/>
        <item x="1910"/>
        <item x="1379"/>
        <item x="960"/>
        <item x="2569"/>
        <item x="1582"/>
        <item x="876"/>
        <item x="1756"/>
        <item x="2098"/>
        <item x="1752"/>
        <item x="1729"/>
        <item x="2400"/>
        <item x="1810"/>
        <item x="2568"/>
        <item x="1549"/>
        <item x="1557"/>
        <item x="1413"/>
        <item x="1544"/>
        <item x="1591"/>
        <item x="1546"/>
        <item x="2420"/>
        <item x="2438"/>
        <item x="2533"/>
        <item x="1710"/>
        <item x="1660"/>
        <item x="1679"/>
        <item x="1859"/>
        <item x="2430"/>
        <item x="2415"/>
        <item x="1838"/>
        <item x="2781"/>
        <item x="1827"/>
        <item x="2068"/>
        <item x="1429"/>
        <item x="2371"/>
        <item x="928"/>
        <item x="2110"/>
        <item x="1935"/>
        <item x="1513"/>
        <item x="1412"/>
        <item x="1384"/>
        <item x="2549"/>
        <item x="1494"/>
        <item x="1819"/>
        <item x="656"/>
        <item x="1709"/>
        <item x="1431"/>
        <item x="2649"/>
        <item x="1740"/>
        <item x="2540"/>
        <item x="1424"/>
        <item x="1584"/>
        <item x="1727"/>
        <item x="1058"/>
        <item x="1645"/>
        <item x="1437"/>
        <item x="1470"/>
        <item x="2554"/>
        <item x="2553"/>
        <item x="1576"/>
        <item x="2021"/>
        <item x="1498"/>
        <item x="2787"/>
        <item x="1661"/>
        <item x="804"/>
        <item x="1457"/>
        <item x="2673"/>
        <item x="1541"/>
        <item x="1926"/>
        <item x="1396"/>
        <item x="1380"/>
        <item x="1506"/>
        <item x="1707"/>
        <item x="1502"/>
        <item x="1929"/>
        <item x="1768"/>
        <item x="1871"/>
        <item x="1789"/>
        <item x="1667"/>
        <item x="1663"/>
        <item x="2531"/>
        <item x="2575"/>
        <item x="1507"/>
        <item x="1430"/>
        <item x="2619"/>
        <item x="642"/>
        <item x="2497"/>
        <item x="1987"/>
        <item x="765"/>
        <item x="2574"/>
        <item x="1537"/>
        <item x="1536"/>
        <item x="2525"/>
        <item x="549"/>
        <item x="1714"/>
        <item x="1479"/>
        <item x="1649"/>
        <item x="2414"/>
        <item x="2535"/>
        <item x="2286"/>
        <item x="1596"/>
        <item x="2350"/>
        <item x="1400"/>
        <item x="1209"/>
        <item x="2039"/>
        <item x="1976"/>
        <item x="2354"/>
        <item x="1598"/>
        <item x="2176"/>
        <item x="2177"/>
        <item x="2109"/>
        <item x="2375"/>
        <item x="2369"/>
        <item x="2255"/>
        <item x="2187"/>
        <item x="2582"/>
        <item x="1873"/>
        <item x="2361"/>
        <item x="1651"/>
        <item x="2395"/>
        <item x="877"/>
        <item x="763"/>
        <item x="2799"/>
        <item x="2008"/>
        <item x="1349"/>
        <item x="2782"/>
        <item x="1914"/>
        <item x="1504"/>
        <item x="1606"/>
        <item x="647"/>
        <item x="2726"/>
        <item x="2050"/>
        <item x="1581"/>
        <item x="2154"/>
        <item x="673"/>
        <item x="1931"/>
        <item x="2099"/>
        <item x="1600"/>
        <item x="1844"/>
        <item x="1962"/>
        <item x="1881"/>
        <item x="1463"/>
        <item x="2657"/>
        <item x="2180"/>
        <item x="2155"/>
        <item x="2456"/>
        <item x="2007"/>
        <item x="2351"/>
        <item x="1216"/>
        <item x="1671"/>
        <item x="1307"/>
        <item x="2740"/>
        <item x="1398"/>
        <item x="2762"/>
        <item x="2695"/>
        <item x="2427"/>
        <item x="1761"/>
        <item x="1835"/>
        <item x="1693"/>
        <item x="1625"/>
        <item x="683"/>
        <item x="2543"/>
        <item x="1641"/>
        <item x="1815"/>
        <item x="1050"/>
        <item x="2691"/>
        <item x="1277"/>
        <item x="2475"/>
        <item x="2097"/>
        <item x="1362"/>
        <item x="1382"/>
        <item x="2505"/>
        <item x="1702"/>
        <item x="2600"/>
        <item x="1094"/>
        <item x="2571"/>
        <item x="1887"/>
        <item x="1801"/>
        <item x="1411"/>
        <item x="2730"/>
        <item x="2347"/>
        <item x="1939"/>
        <item x="2526"/>
        <item x="1511"/>
        <item x="2362"/>
        <item x="1394"/>
        <item x="1751"/>
        <item x="2148"/>
        <item x="1982"/>
        <item x="938"/>
        <item x="1748"/>
        <item x="645"/>
        <item x="2330"/>
        <item x="2105"/>
        <item x="1499"/>
        <item x="2607"/>
        <item x="1391"/>
        <item x="2721"/>
        <item x="1636"/>
        <item x="2589"/>
        <item x="2511"/>
        <item x="1816"/>
        <item x="1270"/>
        <item x="2061"/>
        <item x="1631"/>
        <item x="1427"/>
        <item x="587"/>
        <item x="1483"/>
        <item x="2761"/>
        <item x="2514"/>
        <item x="2309"/>
        <item x="2606"/>
        <item x="1745"/>
        <item x="639"/>
        <item x="1757"/>
        <item x="2522"/>
        <item x="2467"/>
        <item x="1695"/>
        <item x="1419"/>
        <item x="1415"/>
        <item x="2544"/>
        <item x="2532"/>
        <item x="2017"/>
        <item x="1434"/>
        <item x="1696"/>
        <item x="2783"/>
        <item x="2736"/>
        <item x="2184"/>
        <item x="1440"/>
        <item x="1410"/>
        <item x="1686"/>
        <item x="1711"/>
        <item x="2245"/>
        <item x="1408"/>
        <item x="2445"/>
        <item x="1310"/>
        <item x="2551"/>
        <item x="2163"/>
        <item x="1733"/>
        <item x="2611"/>
        <item x="1173"/>
        <item x="2207"/>
        <item x="635"/>
        <item x="2331"/>
        <item x="2338"/>
        <item x="1187"/>
        <item x="1067"/>
        <item x="2556"/>
        <item x="2610"/>
        <item x="1911"/>
        <item x="1381"/>
        <item x="1366"/>
        <item x="1798"/>
        <item x="1799"/>
        <item x="1654"/>
        <item x="2621"/>
        <item x="1759"/>
        <item x="2254"/>
        <item x="1664"/>
        <item x="1070"/>
        <item x="2510"/>
        <item x="2111"/>
        <item x="2410"/>
        <item x="2587"/>
        <item x="2725"/>
        <item x="2727"/>
        <item x="2134"/>
        <item x="2665"/>
        <item x="2353"/>
        <item x="2164"/>
        <item x="2100"/>
        <item x="1678"/>
        <item x="1472"/>
        <item x="1471"/>
        <item x="677"/>
        <item x="1271"/>
        <item x="638"/>
        <item x="2528"/>
        <item x="1677"/>
        <item x="2408"/>
        <item x="2555"/>
        <item x="2320"/>
        <item x="1741"/>
        <item x="2160"/>
        <item x="2653"/>
        <item x="2570"/>
        <item x="2770"/>
        <item x="2738"/>
        <item x="1691"/>
        <item x="1690"/>
        <item x="2121"/>
        <item x="2758"/>
        <item x="805"/>
        <item x="2503"/>
        <item x="1195"/>
        <item x="2116"/>
        <item x="2443"/>
        <item x="1184"/>
        <item x="1996"/>
        <item x="2357"/>
        <item x="2632"/>
        <item x="1655"/>
        <item x="2469"/>
        <item x="2215"/>
        <item x="2508"/>
        <item x="1735"/>
        <item x="1918"/>
        <item x="2258"/>
        <item x="1524"/>
        <item x="1808"/>
        <item x="2796"/>
        <item x="2463"/>
        <item x="1841"/>
        <item x="1392"/>
        <item x="1445"/>
        <item x="2074"/>
        <item x="641"/>
        <item x="1787"/>
        <item x="764"/>
        <item x="2680"/>
        <item x="2496"/>
        <item x="2647"/>
        <item x="2588"/>
        <item x="2788"/>
        <item x="2789"/>
        <item x="2779"/>
        <item x="2718"/>
        <item x="2397"/>
        <item x="1968"/>
        <item x="2683"/>
        <item x="751"/>
        <item x="2016"/>
        <item x="1634"/>
        <item x="1450"/>
        <item x="2654"/>
        <item x="2550"/>
        <item x="2333"/>
        <item x="2751"/>
        <item x="2752"/>
        <item x="2025"/>
        <item x="2153"/>
        <item x="2096"/>
        <item x="2516"/>
        <item x="2581"/>
        <item x="1385"/>
        <item x="1833"/>
        <item x="2560"/>
        <item x="2125"/>
        <item x="2455"/>
        <item x="2009"/>
        <item x="2465"/>
        <item x="2509"/>
        <item x="2797"/>
        <item x="2106"/>
        <item x="2107"/>
        <item x="1891"/>
        <item x="2769"/>
        <item x="2687"/>
        <item x="2763"/>
        <item x="2768"/>
        <item x="2537"/>
        <item x="1505"/>
        <item x="2534"/>
        <item x="2705"/>
        <item x="1967"/>
        <item x="637"/>
        <item x="2033"/>
        <item x="2126"/>
        <item x="2476"/>
        <item x="600"/>
        <item x="2685"/>
        <item x="1676"/>
        <item x="2741"/>
        <item x="2541"/>
        <item x="2720"/>
        <item x="2457"/>
        <item x="1796"/>
        <item x="2801"/>
        <item x="667"/>
        <item x="1781"/>
        <item x="2792"/>
        <item x="1793"/>
        <item x="2750"/>
        <item x="2749"/>
        <item x="2573"/>
        <item x="1103"/>
        <item x="2051"/>
        <item x="2065"/>
        <item x="2072"/>
        <item x="1720"/>
        <item x="2036"/>
        <item x="1894"/>
        <item x="1981"/>
        <item x="634"/>
        <item x="2159"/>
        <item x="2459"/>
        <item x="2412"/>
        <item x="2411"/>
        <item x="668"/>
        <item x="2596"/>
        <item x="1478"/>
        <item x="2435"/>
        <item x="2135"/>
        <item x="2378"/>
        <item x="2617"/>
        <item x="1915"/>
        <item x="2141"/>
        <item x="1482"/>
        <item x="2513"/>
        <item x="2466"/>
        <item x="2501"/>
        <item x="2645"/>
        <item x="1878"/>
        <item x="2545"/>
        <item x="1980"/>
        <item x="2439"/>
        <item x="1771"/>
        <item x="640"/>
        <item x="2127"/>
        <item x="2358"/>
        <item x="1821"/>
        <item x="2143"/>
        <item x="1943"/>
        <item x="2451"/>
        <item x="2527"/>
        <item x="1775"/>
        <item x="1896"/>
        <item x="1444"/>
        <item x="2518"/>
        <item x="2453"/>
        <item x="2437"/>
        <item x="1947"/>
        <item x="2407"/>
        <item x="2719"/>
        <item x="2179"/>
        <item x="1965"/>
        <item x="1780"/>
        <item x="1854"/>
        <item x="2631"/>
        <item x="2040"/>
        <item x="1456"/>
        <item x="2629"/>
        <item x="2149"/>
        <item x="1840"/>
        <item x="2713"/>
        <item x="2744"/>
        <item x="2563"/>
        <item x="1850"/>
        <item x="2446"/>
        <item x="2054"/>
        <item x="2529"/>
        <item x="1895"/>
        <item x="1949"/>
        <item x="2418"/>
        <item x="1990"/>
        <item x="2524"/>
        <item x="664"/>
        <item x="1961"/>
        <item x="2708"/>
        <item x="2655"/>
        <item x="1682"/>
        <item x="1852"/>
        <item x="2010"/>
        <item x="2634"/>
        <item x="2115"/>
        <item x="2671"/>
        <item x="2521"/>
        <item x="1688"/>
        <item x="1897"/>
        <item x="2114"/>
        <item x="2073"/>
        <item x="2564"/>
        <item x="2000"/>
        <item x="2696"/>
        <item x="2530"/>
        <item x="2656"/>
        <item x="1783"/>
        <item x="1773"/>
        <item x="2117"/>
        <item x="2158"/>
        <item x="2633"/>
        <item x="2026"/>
        <item x="1446"/>
        <item x="2447"/>
        <item x="2052"/>
        <item x="1902"/>
        <item x="2576"/>
        <item x="2679"/>
        <item x="1836"/>
        <item x="2142"/>
        <item x="2436"/>
        <item x="2672"/>
        <item x="2108"/>
        <item x="1635"/>
        <item x="1467"/>
        <item x="2693"/>
        <item x="2053"/>
        <item x="2717"/>
        <item x="2042"/>
        <item x="2630"/>
        <item x="2129"/>
        <item x="2643"/>
        <item x="2145"/>
        <item x="1966"/>
        <item x="2580"/>
        <item x="2640"/>
        <item x="2605"/>
        <item x="2123"/>
        <item x="1436"/>
        <item x="2113"/>
        <item x="2048"/>
        <item x="1388"/>
        <item x="1616"/>
        <item x="1954"/>
        <item x="2648"/>
        <item x="2413"/>
        <item x="2070"/>
        <item x="2140"/>
        <item x="2172"/>
        <item x="2536"/>
        <item x="2712"/>
        <item x="1905"/>
        <item x="2706"/>
        <item x="2753"/>
        <item x="2577"/>
        <item x="2586"/>
        <item x="1953"/>
        <item x="2578"/>
        <item x="2181"/>
        <item x="2139"/>
        <item x="2512"/>
        <item x="2620"/>
        <item x="2698"/>
        <item x="2798"/>
        <item x="1892"/>
        <item x="2616"/>
        <item x="2707"/>
        <item x="2764"/>
        <item x="2795"/>
        <item x="2793"/>
        <item x="2777"/>
        <item x="2775"/>
        <item x="2771"/>
        <item x="1903"/>
        <item x="2579"/>
        <item x="2120"/>
        <item x="680"/>
        <item x="2625"/>
        <item x="2394"/>
        <item x="2136"/>
        <item x="2080"/>
        <item x="2356"/>
        <item x="1880"/>
        <item x="1687"/>
        <item x="2038"/>
        <item x="2444"/>
        <item x="2702"/>
        <item x="1946"/>
        <item x="2076"/>
        <item x="2131"/>
        <item x="1916"/>
        <item x="2041"/>
        <item x="2063"/>
        <item x="1948"/>
        <item x="2421"/>
        <item x="2137"/>
        <item x="2597"/>
        <item x="2405"/>
        <item x="1930"/>
        <item x="2012"/>
        <item x="2644"/>
        <item x="2703"/>
        <item x="2688"/>
        <item x="1904"/>
        <item x="2538"/>
        <item x="2542"/>
        <item x="2709"/>
        <item x="2162"/>
        <item x="2049"/>
        <item x="2715"/>
        <item x="2595"/>
        <item x="2711"/>
        <item x="2064"/>
        <item x="2060"/>
        <item x="2161"/>
        <item x="2539"/>
        <item x="2171"/>
        <item x="2714"/>
        <item x="2598"/>
        <item x="2710"/>
        <item x="2697"/>
        <item x="2800"/>
        <item x="2802"/>
        <item x="2472"/>
        <item t="default"/>
      </items>
    </pivotField>
    <pivotField showAll="0"/>
    <pivotField showAll="0"/>
    <pivotField dataField="1" numFmtId="2" showAll="0"/>
    <pivotField axis="axisRow" showAll="0">
      <items count="4">
        <item x="0"/>
        <item x="1"/>
        <item x="2"/>
        <item t="default"/>
      </items>
    </pivotField>
  </pivotFields>
  <rowFields count="2">
    <field x="13"/>
    <field x="2"/>
  </rowFields>
  <rowItems count="14">
    <i>
      <x/>
    </i>
    <i r="1">
      <x/>
    </i>
    <i r="1">
      <x v="1"/>
    </i>
    <i r="1">
      <x v="4"/>
    </i>
    <i r="1">
      <x v="5"/>
    </i>
    <i r="1">
      <x v="6"/>
    </i>
    <i>
      <x v="1"/>
    </i>
    <i r="1">
      <x/>
    </i>
    <i r="1">
      <x v="1"/>
    </i>
    <i r="1">
      <x v="4"/>
    </i>
    <i r="1">
      <x v="5"/>
    </i>
    <i>
      <x v="2"/>
    </i>
    <i r="1"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tvarna procijenjena" fld="12" baseField="0" baseItem="0"/>
    <dataField name="Sum of Nabavna" fld="9" baseField="13" baseItem="0"/>
  </dataFields>
  <formats count="2">
    <format dxfId="1">
      <pivotArea outline="0" collapsedLevelsAreSubtotals="1" fieldPosition="0"/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5"/>
  <sheetViews>
    <sheetView showGridLines="0" workbookViewId="0">
      <selection activeCell="C8" sqref="C8"/>
    </sheetView>
  </sheetViews>
  <sheetFormatPr defaultColWidth="9.140625" defaultRowHeight="12.75" x14ac:dyDescent="0.2"/>
  <cols>
    <col min="1" max="1" width="16.7109375" style="21" customWidth="1"/>
    <col min="2" max="2" width="42.42578125" style="21" customWidth="1"/>
    <col min="3" max="4" width="32" style="21" customWidth="1"/>
    <col min="5" max="16384" width="9.140625" style="21"/>
  </cols>
  <sheetData>
    <row r="1" spans="1:4" ht="15.75" x14ac:dyDescent="0.2">
      <c r="A1" s="86" t="s">
        <v>68</v>
      </c>
    </row>
    <row r="3" spans="1:4" ht="13.5" thickBot="1" x14ac:dyDescent="0.25"/>
    <row r="4" spans="1:4" ht="34.5" customHeight="1" thickBot="1" x14ac:dyDescent="0.25">
      <c r="A4" s="360" t="s">
        <v>69</v>
      </c>
      <c r="B4" s="361"/>
      <c r="C4" s="94" t="s">
        <v>76</v>
      </c>
      <c r="D4" s="94" t="s">
        <v>4877</v>
      </c>
    </row>
    <row r="5" spans="1:4" s="41" customFormat="1" ht="34.5" customHeight="1" x14ac:dyDescent="0.2">
      <c r="A5" s="95" t="s">
        <v>70</v>
      </c>
      <c r="B5" s="96" t="s">
        <v>93</v>
      </c>
      <c r="C5" s="97">
        <f>troskovnik_imovina!H24</f>
        <v>0</v>
      </c>
      <c r="D5" s="97">
        <f>ROUND(C5*1,2)</f>
        <v>0</v>
      </c>
    </row>
    <row r="6" spans="1:4" s="41" customFormat="1" ht="34.5" customHeight="1" x14ac:dyDescent="0.2">
      <c r="A6" s="87" t="s">
        <v>71</v>
      </c>
      <c r="B6" s="88" t="s">
        <v>92</v>
      </c>
      <c r="C6" s="89">
        <f>troskovnik_odgovornost!F31+troskovnik_odgovornost!F26+troskovnik_odgovornost!F22</f>
        <v>0</v>
      </c>
      <c r="D6" s="89">
        <f>ROUND(C6*1,2)</f>
        <v>0</v>
      </c>
    </row>
    <row r="7" spans="1:4" s="41" customFormat="1" ht="34.5" customHeight="1" x14ac:dyDescent="0.2">
      <c r="A7" s="87" t="s">
        <v>72</v>
      </c>
      <c r="B7" s="88" t="s">
        <v>75</v>
      </c>
      <c r="C7" s="89">
        <f>troskovnik_nezgoda!H10</f>
        <v>0</v>
      </c>
      <c r="D7" s="89">
        <f>ROUND(C7*1,2)</f>
        <v>0</v>
      </c>
    </row>
    <row r="8" spans="1:4" s="41" customFormat="1" ht="34.5" customHeight="1" x14ac:dyDescent="0.2">
      <c r="A8" s="87" t="s">
        <v>5007</v>
      </c>
      <c r="B8" s="88" t="s">
        <v>74</v>
      </c>
      <c r="C8" s="89">
        <f>troskovnik_vozila!V8+troskovnik_vozila!Y8</f>
        <v>0</v>
      </c>
      <c r="D8" s="89">
        <f>ROUND(C8*1,2)</f>
        <v>0</v>
      </c>
    </row>
    <row r="9" spans="1:4" s="41" customFormat="1" ht="34.5" customHeight="1" thickBot="1" x14ac:dyDescent="0.25">
      <c r="A9" s="210" t="s">
        <v>115</v>
      </c>
      <c r="B9" s="211" t="s">
        <v>4869</v>
      </c>
      <c r="C9" s="212">
        <f>'troskovnik_D&amp;O'!D13</f>
        <v>0</v>
      </c>
      <c r="D9" s="212">
        <f>ROUND(C9*1,2)</f>
        <v>0</v>
      </c>
    </row>
    <row r="10" spans="1:4" ht="34.5" customHeight="1" thickBot="1" x14ac:dyDescent="0.25">
      <c r="D10" s="21" t="s">
        <v>117</v>
      </c>
    </row>
    <row r="11" spans="1:4" ht="34.5" customHeight="1" thickBot="1" x14ac:dyDescent="0.25">
      <c r="A11" s="90"/>
      <c r="B11" s="362" t="s">
        <v>73</v>
      </c>
      <c r="C11" s="362"/>
      <c r="D11" s="91">
        <f>SUM(D5:D10)</f>
        <v>0</v>
      </c>
    </row>
    <row r="19" spans="1:4" x14ac:dyDescent="0.2">
      <c r="A19" s="92"/>
      <c r="B19" s="92"/>
      <c r="C19" s="93"/>
      <c r="D19" s="92"/>
    </row>
    <row r="20" spans="1:4" x14ac:dyDescent="0.2">
      <c r="A20" s="92"/>
      <c r="B20" s="92"/>
      <c r="C20" s="93"/>
      <c r="D20" s="92"/>
    </row>
    <row r="25" spans="1:4" ht="101.45" customHeight="1" x14ac:dyDescent="0.2"/>
  </sheetData>
  <mergeCells count="2">
    <mergeCell ref="A4:B4"/>
    <mergeCell ref="B11:C11"/>
  </mergeCells>
  <pageMargins left="0.70866141732283472" right="0.70866141732283472" top="0.74803149606299213" bottom="0.74803149606299213" header="0.31496062992125984" footer="0.31496062992125984"/>
  <pageSetup paperSize="9" scale="72" fitToHeight="0" orientation="portrait" r:id="rId1"/>
  <headerFooter>
    <oddFooter>&amp;L&amp;F&amp;C&amp;P&amp;R&amp;A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48"/>
  <sheetViews>
    <sheetView showGridLines="0" workbookViewId="0">
      <selection activeCell="E24" sqref="E24"/>
    </sheetView>
  </sheetViews>
  <sheetFormatPr defaultRowHeight="12.75" x14ac:dyDescent="0.2"/>
  <cols>
    <col min="2" max="2" width="26" bestFit="1" customWidth="1"/>
    <col min="3" max="3" width="12.7109375" customWidth="1"/>
    <col min="4" max="4" width="18.5703125" customWidth="1"/>
    <col min="5" max="5" width="24.5703125" customWidth="1"/>
    <col min="6" max="6" width="39.85546875" style="123" customWidth="1"/>
    <col min="10" max="10" width="31.140625" customWidth="1"/>
    <col min="11" max="11" width="28.28515625" customWidth="1"/>
  </cols>
  <sheetData>
    <row r="3" spans="1:6" s="40" customFormat="1" x14ac:dyDescent="0.2">
      <c r="A3" s="420" t="s">
        <v>96</v>
      </c>
      <c r="B3" s="420"/>
      <c r="C3" s="420"/>
      <c r="D3" s="420"/>
      <c r="E3" s="420"/>
      <c r="F3" s="124"/>
    </row>
    <row r="4" spans="1:6" s="40" customFormat="1" x14ac:dyDescent="0.2">
      <c r="A4" s="116"/>
      <c r="B4" s="116"/>
      <c r="C4" s="116"/>
      <c r="D4" s="117" t="s">
        <v>117</v>
      </c>
      <c r="E4" s="116"/>
      <c r="F4" s="124"/>
    </row>
    <row r="5" spans="1:6" s="40" customFormat="1" x14ac:dyDescent="0.2">
      <c r="A5" s="118"/>
      <c r="B5" s="118"/>
      <c r="C5" s="118"/>
      <c r="D5" s="119"/>
      <c r="E5" s="116"/>
      <c r="F5" s="124"/>
    </row>
    <row r="6" spans="1:6" s="40" customFormat="1" ht="27.75" customHeight="1" x14ac:dyDescent="0.2">
      <c r="A6" s="120" t="s">
        <v>38</v>
      </c>
      <c r="B6" s="120" t="s">
        <v>19</v>
      </c>
      <c r="C6" s="120" t="s">
        <v>95</v>
      </c>
      <c r="D6" s="120" t="s">
        <v>97</v>
      </c>
      <c r="E6" s="124"/>
    </row>
    <row r="7" spans="1:6" s="40" customFormat="1" x14ac:dyDescent="0.2">
      <c r="A7" s="121">
        <v>1</v>
      </c>
      <c r="B7" s="128"/>
      <c r="C7" s="129"/>
      <c r="D7" s="129"/>
      <c r="E7" s="124"/>
    </row>
    <row r="8" spans="1:6" s="40" customFormat="1" x14ac:dyDescent="0.2">
      <c r="A8" s="121">
        <v>2</v>
      </c>
      <c r="B8" s="128"/>
      <c r="C8" s="129"/>
      <c r="D8" s="129"/>
      <c r="E8" s="124"/>
    </row>
    <row r="9" spans="1:6" s="40" customFormat="1" x14ac:dyDescent="0.2">
      <c r="A9" s="121">
        <v>3</v>
      </c>
      <c r="B9" s="128"/>
      <c r="C9" s="129"/>
      <c r="D9" s="129"/>
      <c r="E9" s="124"/>
    </row>
    <row r="10" spans="1:6" x14ac:dyDescent="0.2">
      <c r="A10" s="122" t="s">
        <v>118</v>
      </c>
      <c r="B10" s="128"/>
      <c r="C10" s="129"/>
      <c r="D10" s="129">
        <f>SUM(D7:D9)</f>
        <v>0</v>
      </c>
      <c r="F10"/>
    </row>
    <row r="11" spans="1:6" x14ac:dyDescent="0.2">
      <c r="F11"/>
    </row>
    <row r="12" spans="1:6" x14ac:dyDescent="0.2">
      <c r="A12" s="420" t="s">
        <v>119</v>
      </c>
      <c r="B12" s="420"/>
      <c r="C12" s="420"/>
      <c r="D12" s="420"/>
      <c r="E12" s="420"/>
      <c r="F12"/>
    </row>
    <row r="13" spans="1:6" x14ac:dyDescent="0.2">
      <c r="A13" s="125"/>
      <c r="F13"/>
    </row>
    <row r="14" spans="1:6" ht="34.5" customHeight="1" x14ac:dyDescent="0.2">
      <c r="A14" s="421" t="s">
        <v>4868</v>
      </c>
      <c r="B14" s="421"/>
      <c r="C14" s="421"/>
      <c r="D14" s="421"/>
      <c r="E14" s="421"/>
      <c r="F14"/>
    </row>
    <row r="15" spans="1:6" ht="13.5" thickBot="1" x14ac:dyDescent="0.25">
      <c r="B15" s="125"/>
      <c r="F15"/>
    </row>
    <row r="16" spans="1:6" ht="13.5" thickBot="1" x14ac:dyDescent="0.25">
      <c r="A16" s="134" t="s">
        <v>120</v>
      </c>
      <c r="B16" s="135" t="s">
        <v>4865</v>
      </c>
      <c r="C16" s="136"/>
      <c r="D16" s="137"/>
      <c r="F16"/>
    </row>
    <row r="17" spans="1:6" ht="13.5" thickBot="1" x14ac:dyDescent="0.25">
      <c r="A17" s="130" t="s">
        <v>4866</v>
      </c>
      <c r="B17" s="131" t="s">
        <v>4867</v>
      </c>
      <c r="C17" s="132"/>
      <c r="D17" s="133"/>
      <c r="E17" s="123"/>
      <c r="F17"/>
    </row>
    <row r="18" spans="1:6" x14ac:dyDescent="0.2">
      <c r="C18" s="125"/>
      <c r="F18"/>
    </row>
    <row r="19" spans="1:6" x14ac:dyDescent="0.2">
      <c r="F19"/>
    </row>
    <row r="20" spans="1:6" x14ac:dyDescent="0.2">
      <c r="F20"/>
    </row>
    <row r="21" spans="1:6" x14ac:dyDescent="0.2">
      <c r="C21" s="125"/>
      <c r="F21"/>
    </row>
    <row r="22" spans="1:6" x14ac:dyDescent="0.2">
      <c r="C22" s="125"/>
      <c r="F22"/>
    </row>
    <row r="23" spans="1:6" x14ac:dyDescent="0.2">
      <c r="F23"/>
    </row>
    <row r="24" spans="1:6" x14ac:dyDescent="0.2">
      <c r="F24"/>
    </row>
    <row r="25" spans="1:6" x14ac:dyDescent="0.2">
      <c r="F25"/>
    </row>
    <row r="26" spans="1:6" x14ac:dyDescent="0.2">
      <c r="F26"/>
    </row>
    <row r="27" spans="1:6" ht="34.9" customHeight="1" x14ac:dyDescent="0.2">
      <c r="F27"/>
    </row>
    <row r="28" spans="1:6" x14ac:dyDescent="0.2">
      <c r="F28"/>
    </row>
    <row r="29" spans="1:6" x14ac:dyDescent="0.2">
      <c r="F29"/>
    </row>
    <row r="30" spans="1:6" x14ac:dyDescent="0.2">
      <c r="F30"/>
    </row>
    <row r="31" spans="1:6" x14ac:dyDescent="0.2">
      <c r="F31"/>
    </row>
    <row r="32" spans="1:6" x14ac:dyDescent="0.2">
      <c r="F32"/>
    </row>
    <row r="33" spans="6:6" x14ac:dyDescent="0.2">
      <c r="F33"/>
    </row>
    <row r="34" spans="6:6" x14ac:dyDescent="0.2">
      <c r="F34"/>
    </row>
    <row r="35" spans="6:6" x14ac:dyDescent="0.2">
      <c r="F35"/>
    </row>
    <row r="36" spans="6:6" x14ac:dyDescent="0.2">
      <c r="F36"/>
    </row>
    <row r="37" spans="6:6" x14ac:dyDescent="0.2">
      <c r="F37"/>
    </row>
    <row r="38" spans="6:6" x14ac:dyDescent="0.2">
      <c r="F38"/>
    </row>
    <row r="39" spans="6:6" x14ac:dyDescent="0.2">
      <c r="F39"/>
    </row>
    <row r="40" spans="6:6" x14ac:dyDescent="0.2">
      <c r="F40"/>
    </row>
    <row r="41" spans="6:6" x14ac:dyDescent="0.2">
      <c r="F41"/>
    </row>
    <row r="42" spans="6:6" x14ac:dyDescent="0.2">
      <c r="F42"/>
    </row>
    <row r="43" spans="6:6" x14ac:dyDescent="0.2">
      <c r="F43"/>
    </row>
    <row r="44" spans="6:6" x14ac:dyDescent="0.2">
      <c r="F44"/>
    </row>
    <row r="45" spans="6:6" x14ac:dyDescent="0.2">
      <c r="F45"/>
    </row>
    <row r="46" spans="6:6" x14ac:dyDescent="0.2">
      <c r="F46"/>
    </row>
    <row r="47" spans="6:6" x14ac:dyDescent="0.2">
      <c r="F47"/>
    </row>
    <row r="48" spans="6:6" x14ac:dyDescent="0.2">
      <c r="F48"/>
    </row>
  </sheetData>
  <mergeCells count="3">
    <mergeCell ref="A12:E12"/>
    <mergeCell ref="A14:E14"/>
    <mergeCell ref="A3:E3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3"/>
  <sheetViews>
    <sheetView workbookViewId="0">
      <selection activeCell="F12" sqref="F12"/>
    </sheetView>
  </sheetViews>
  <sheetFormatPr defaultRowHeight="12.75" x14ac:dyDescent="0.2"/>
  <cols>
    <col min="1" max="1" width="21.7109375" customWidth="1"/>
    <col min="2" max="2" width="27.140625" style="108" bestFit="1" customWidth="1"/>
    <col min="3" max="3" width="16.140625" style="108" customWidth="1"/>
  </cols>
  <sheetData>
    <row r="1" spans="1:3" x14ac:dyDescent="0.2">
      <c r="B1"/>
    </row>
    <row r="3" spans="1:3" x14ac:dyDescent="0.2">
      <c r="A3" s="231" t="s">
        <v>4844</v>
      </c>
      <c r="B3" s="108" t="s">
        <v>4846</v>
      </c>
      <c r="C3" s="108" t="s">
        <v>4845</v>
      </c>
    </row>
    <row r="4" spans="1:3" x14ac:dyDescent="0.2">
      <c r="A4" s="227" t="s">
        <v>15</v>
      </c>
      <c r="B4" s="108">
        <v>2643549.8699999996</v>
      </c>
      <c r="C4" s="108">
        <v>4486418.6500000022</v>
      </c>
    </row>
    <row r="5" spans="1:3" x14ac:dyDescent="0.2">
      <c r="A5" s="229" t="s">
        <v>4304</v>
      </c>
      <c r="B5" s="108">
        <v>503936.20999999996</v>
      </c>
      <c r="C5" s="108">
        <v>928832.24000000011</v>
      </c>
    </row>
    <row r="6" spans="1:3" x14ac:dyDescent="0.2">
      <c r="A6" s="229" t="s">
        <v>926</v>
      </c>
      <c r="B6" s="108">
        <v>180983.42999999979</v>
      </c>
      <c r="C6" s="108">
        <v>244106.59000000005</v>
      </c>
    </row>
    <row r="7" spans="1:3" x14ac:dyDescent="0.2">
      <c r="A7" s="229" t="s">
        <v>2553</v>
      </c>
      <c r="B7" s="108">
        <v>1322935.3699999994</v>
      </c>
      <c r="C7" s="108">
        <v>1869451.4000000008</v>
      </c>
    </row>
    <row r="8" spans="1:3" x14ac:dyDescent="0.2">
      <c r="A8" s="229" t="s">
        <v>98</v>
      </c>
      <c r="B8" s="108">
        <v>432031.74000000005</v>
      </c>
      <c r="C8" s="108">
        <v>934870.62</v>
      </c>
    </row>
    <row r="9" spans="1:3" x14ac:dyDescent="0.2">
      <c r="A9" s="229" t="s">
        <v>135</v>
      </c>
      <c r="B9" s="108">
        <v>203663.12000000023</v>
      </c>
      <c r="C9" s="108">
        <v>509157.8000000008</v>
      </c>
    </row>
    <row r="10" spans="1:3" x14ac:dyDescent="0.2">
      <c r="A10" s="227" t="s">
        <v>99</v>
      </c>
      <c r="B10" s="108">
        <v>10075600.535999987</v>
      </c>
      <c r="C10" s="108">
        <v>25189001.339999977</v>
      </c>
    </row>
    <row r="11" spans="1:3" x14ac:dyDescent="0.2">
      <c r="A11" s="229" t="s">
        <v>4304</v>
      </c>
      <c r="B11" s="108">
        <v>177625.81199999995</v>
      </c>
      <c r="C11" s="108">
        <v>444064.52999999997</v>
      </c>
    </row>
    <row r="12" spans="1:3" x14ac:dyDescent="0.2">
      <c r="A12" s="229" t="s">
        <v>926</v>
      </c>
      <c r="B12" s="108">
        <v>1822832.7039999873</v>
      </c>
      <c r="C12" s="108">
        <v>4557081.7600000128</v>
      </c>
    </row>
    <row r="13" spans="1:3" x14ac:dyDescent="0.2">
      <c r="A13" s="229" t="s">
        <v>2553</v>
      </c>
      <c r="B13" s="108">
        <v>7265158.5439999998</v>
      </c>
      <c r="C13" s="108">
        <v>18162896.359999966</v>
      </c>
    </row>
    <row r="14" spans="1:3" x14ac:dyDescent="0.2">
      <c r="A14" s="229" t="s">
        <v>98</v>
      </c>
      <c r="B14" s="108">
        <v>809983.47600000014</v>
      </c>
      <c r="C14" s="108">
        <v>2024958.6899999981</v>
      </c>
    </row>
    <row r="15" spans="1:3" x14ac:dyDescent="0.2">
      <c r="A15" s="227" t="s">
        <v>0</v>
      </c>
      <c r="B15" s="108">
        <v>12719150.405999986</v>
      </c>
      <c r="C15" s="108">
        <v>29675419.98999998</v>
      </c>
    </row>
    <row r="16" spans="1:3" x14ac:dyDescent="0.2">
      <c r="B16"/>
      <c r="C16"/>
    </row>
    <row r="17" spans="2:3" x14ac:dyDescent="0.2">
      <c r="B17"/>
      <c r="C17"/>
    </row>
    <row r="18" spans="2:3" x14ac:dyDescent="0.2">
      <c r="B18"/>
      <c r="C18"/>
    </row>
    <row r="19" spans="2:3" x14ac:dyDescent="0.2">
      <c r="B19"/>
      <c r="C19"/>
    </row>
    <row r="20" spans="2:3" x14ac:dyDescent="0.2">
      <c r="B20"/>
      <c r="C20"/>
    </row>
    <row r="21" spans="2:3" x14ac:dyDescent="0.2">
      <c r="B21"/>
      <c r="C21"/>
    </row>
    <row r="22" spans="2:3" x14ac:dyDescent="0.2">
      <c r="B22"/>
      <c r="C22"/>
    </row>
    <row r="23" spans="2:3" x14ac:dyDescent="0.2">
      <c r="B23"/>
      <c r="C23"/>
    </row>
    <row r="24" spans="2:3" x14ac:dyDescent="0.2">
      <c r="B24"/>
      <c r="C24"/>
    </row>
    <row r="25" spans="2:3" x14ac:dyDescent="0.2">
      <c r="B25"/>
      <c r="C25"/>
    </row>
    <row r="26" spans="2:3" x14ac:dyDescent="0.2">
      <c r="B26"/>
      <c r="C26"/>
    </row>
    <row r="27" spans="2:3" x14ac:dyDescent="0.2">
      <c r="B27"/>
      <c r="C27"/>
    </row>
    <row r="28" spans="2:3" x14ac:dyDescent="0.2">
      <c r="B28"/>
      <c r="C28"/>
    </row>
    <row r="29" spans="2:3" x14ac:dyDescent="0.2">
      <c r="B29"/>
      <c r="C29"/>
    </row>
    <row r="30" spans="2:3" x14ac:dyDescent="0.2">
      <c r="B30"/>
      <c r="C30"/>
    </row>
    <row r="31" spans="2:3" x14ac:dyDescent="0.2">
      <c r="B31"/>
      <c r="C31"/>
    </row>
    <row r="32" spans="2:3" x14ac:dyDescent="0.2">
      <c r="B32"/>
      <c r="C32"/>
    </row>
    <row r="33" spans="2:3" x14ac:dyDescent="0.2">
      <c r="B33"/>
      <c r="C33"/>
    </row>
    <row r="34" spans="2:3" x14ac:dyDescent="0.2">
      <c r="B34"/>
      <c r="C34"/>
    </row>
    <row r="35" spans="2:3" x14ac:dyDescent="0.2">
      <c r="B35"/>
      <c r="C35"/>
    </row>
    <row r="36" spans="2:3" x14ac:dyDescent="0.2">
      <c r="B36"/>
      <c r="C36"/>
    </row>
    <row r="37" spans="2:3" x14ac:dyDescent="0.2">
      <c r="B37"/>
      <c r="C37"/>
    </row>
    <row r="38" spans="2:3" x14ac:dyDescent="0.2">
      <c r="B38"/>
      <c r="C38"/>
    </row>
    <row r="39" spans="2:3" x14ac:dyDescent="0.2">
      <c r="B39"/>
      <c r="C39"/>
    </row>
    <row r="40" spans="2:3" x14ac:dyDescent="0.2">
      <c r="B40"/>
      <c r="C40"/>
    </row>
    <row r="41" spans="2:3" x14ac:dyDescent="0.2">
      <c r="B41"/>
      <c r="C41"/>
    </row>
    <row r="42" spans="2:3" x14ac:dyDescent="0.2">
      <c r="B42"/>
      <c r="C42"/>
    </row>
    <row r="43" spans="2:3" x14ac:dyDescent="0.2">
      <c r="B43"/>
      <c r="C43"/>
    </row>
    <row r="44" spans="2:3" x14ac:dyDescent="0.2">
      <c r="B44"/>
      <c r="C44"/>
    </row>
    <row r="45" spans="2:3" x14ac:dyDescent="0.2">
      <c r="B45"/>
      <c r="C45"/>
    </row>
    <row r="46" spans="2:3" x14ac:dyDescent="0.2">
      <c r="B46"/>
      <c r="C46"/>
    </row>
    <row r="47" spans="2:3" x14ac:dyDescent="0.2">
      <c r="B47"/>
      <c r="C47"/>
    </row>
    <row r="48" spans="2:3" x14ac:dyDescent="0.2">
      <c r="B48"/>
      <c r="C48"/>
    </row>
    <row r="49" spans="2:3" x14ac:dyDescent="0.2">
      <c r="B49"/>
      <c r="C49"/>
    </row>
    <row r="50" spans="2:3" x14ac:dyDescent="0.2">
      <c r="B50"/>
      <c r="C50"/>
    </row>
    <row r="51" spans="2:3" x14ac:dyDescent="0.2">
      <c r="B51"/>
      <c r="C51"/>
    </row>
    <row r="52" spans="2:3" x14ac:dyDescent="0.2">
      <c r="B52"/>
      <c r="C52"/>
    </row>
    <row r="53" spans="2:3" x14ac:dyDescent="0.2">
      <c r="B53"/>
      <c r="C53"/>
    </row>
    <row r="54" spans="2:3" x14ac:dyDescent="0.2">
      <c r="B54"/>
      <c r="C54"/>
    </row>
    <row r="55" spans="2:3" x14ac:dyDescent="0.2">
      <c r="B55"/>
      <c r="C55"/>
    </row>
    <row r="56" spans="2:3" x14ac:dyDescent="0.2">
      <c r="B56"/>
      <c r="C56"/>
    </row>
    <row r="57" spans="2:3" x14ac:dyDescent="0.2">
      <c r="B57"/>
      <c r="C57"/>
    </row>
    <row r="58" spans="2:3" x14ac:dyDescent="0.2">
      <c r="B58"/>
      <c r="C58"/>
    </row>
    <row r="59" spans="2:3" x14ac:dyDescent="0.2">
      <c r="B59"/>
      <c r="C59"/>
    </row>
    <row r="60" spans="2:3" x14ac:dyDescent="0.2">
      <c r="B60"/>
      <c r="C60"/>
    </row>
    <row r="61" spans="2:3" x14ac:dyDescent="0.2">
      <c r="B61"/>
      <c r="C61"/>
    </row>
    <row r="62" spans="2:3" x14ac:dyDescent="0.2">
      <c r="B62"/>
      <c r="C62"/>
    </row>
    <row r="63" spans="2:3" x14ac:dyDescent="0.2">
      <c r="B63"/>
      <c r="C6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241"/>
  <sheetViews>
    <sheetView workbookViewId="0">
      <selection activeCell="L28" sqref="L28"/>
    </sheetView>
  </sheetViews>
  <sheetFormatPr defaultRowHeight="15" x14ac:dyDescent="0.25"/>
  <cols>
    <col min="1" max="1" width="4.85546875" style="216" customWidth="1"/>
    <col min="2" max="2" width="50.5703125" style="216" customWidth="1"/>
    <col min="3" max="3" width="21.42578125" style="216" customWidth="1"/>
    <col min="4" max="4" width="13.5703125" style="216" customWidth="1"/>
    <col min="5" max="5" width="7.28515625" style="216" customWidth="1"/>
    <col min="6" max="6" width="29.85546875" style="216" bestFit="1" customWidth="1"/>
    <col min="7" max="7" width="13" style="216" customWidth="1"/>
    <col min="8" max="8" width="8.5703125" style="216" customWidth="1"/>
    <col min="9" max="9" width="7.28515625" style="216" bestFit="1" customWidth="1"/>
    <col min="10" max="10" width="15.140625" style="216" customWidth="1"/>
    <col min="11" max="11" width="14.85546875" style="216" customWidth="1"/>
    <col min="12" max="12" width="12.28515625" style="216" bestFit="1" customWidth="1"/>
    <col min="13" max="13" width="21.28515625" style="216" customWidth="1"/>
    <col min="14" max="14" width="18.7109375" style="216" customWidth="1"/>
    <col min="15" max="16384" width="9.140625" style="216"/>
  </cols>
  <sheetData>
    <row r="1" spans="1:14" s="215" customFormat="1" ht="12" x14ac:dyDescent="0.2">
      <c r="A1" s="215" t="s">
        <v>121</v>
      </c>
      <c r="B1" s="215" t="s">
        <v>122</v>
      </c>
      <c r="C1" s="215" t="s">
        <v>123</v>
      </c>
      <c r="D1" s="215" t="s">
        <v>124</v>
      </c>
      <c r="E1" s="215" t="s">
        <v>125</v>
      </c>
      <c r="F1" s="215" t="s">
        <v>126</v>
      </c>
      <c r="G1" s="215" t="s">
        <v>127</v>
      </c>
      <c r="H1" s="215" t="s">
        <v>128</v>
      </c>
      <c r="I1" s="215" t="s">
        <v>129</v>
      </c>
      <c r="J1" s="215" t="s">
        <v>130</v>
      </c>
      <c r="K1" s="215" t="s">
        <v>131</v>
      </c>
      <c r="L1" s="215" t="s">
        <v>132</v>
      </c>
      <c r="M1" s="215" t="s">
        <v>133</v>
      </c>
      <c r="N1" s="215" t="s">
        <v>134</v>
      </c>
    </row>
    <row r="2" spans="1:14" x14ac:dyDescent="0.25">
      <c r="A2" s="216">
        <v>1</v>
      </c>
      <c r="B2" s="217" t="s">
        <v>135</v>
      </c>
      <c r="C2" s="217" t="s">
        <v>135</v>
      </c>
      <c r="D2" s="217" t="s">
        <v>136</v>
      </c>
      <c r="E2" s="217" t="s">
        <v>137</v>
      </c>
      <c r="F2" s="217" t="s">
        <v>138</v>
      </c>
      <c r="G2" s="218">
        <v>11.07</v>
      </c>
      <c r="H2" s="217" t="s">
        <v>139</v>
      </c>
      <c r="I2" s="219">
        <v>1</v>
      </c>
      <c r="J2" s="218">
        <v>554.49</v>
      </c>
      <c r="K2" s="218">
        <v>554.49</v>
      </c>
      <c r="L2" s="218">
        <v>0</v>
      </c>
      <c r="M2" s="218">
        <f>IF(L2&lt;J2*0.4,J2*0.4,L2)</f>
        <v>221.79600000000002</v>
      </c>
      <c r="N2" s="220" t="s">
        <v>15</v>
      </c>
    </row>
    <row r="3" spans="1:14" x14ac:dyDescent="0.25">
      <c r="A3" s="216">
        <v>1</v>
      </c>
      <c r="B3" s="217" t="s">
        <v>135</v>
      </c>
      <c r="C3" s="217" t="s">
        <v>135</v>
      </c>
      <c r="D3" s="217" t="s">
        <v>140</v>
      </c>
      <c r="E3" s="217" t="s">
        <v>137</v>
      </c>
      <c r="F3" s="217" t="s">
        <v>141</v>
      </c>
      <c r="G3" s="217" t="s">
        <v>142</v>
      </c>
      <c r="H3" s="217" t="s">
        <v>143</v>
      </c>
      <c r="I3" s="219">
        <v>1</v>
      </c>
      <c r="J3" s="218">
        <v>531.53</v>
      </c>
      <c r="K3" s="218">
        <v>531.53</v>
      </c>
      <c r="L3" s="218">
        <v>0</v>
      </c>
      <c r="M3" s="218">
        <f t="shared" ref="M3:M66" si="0">IF(L3&lt;J3*0.4,J3*0.4,L3)</f>
        <v>212.61199999999999</v>
      </c>
      <c r="N3" s="220" t="s">
        <v>15</v>
      </c>
    </row>
    <row r="4" spans="1:14" x14ac:dyDescent="0.25">
      <c r="A4" s="216">
        <v>1</v>
      </c>
      <c r="B4" s="217" t="s">
        <v>135</v>
      </c>
      <c r="C4" s="217" t="s">
        <v>135</v>
      </c>
      <c r="D4" s="217" t="s">
        <v>144</v>
      </c>
      <c r="E4" s="217" t="s">
        <v>137</v>
      </c>
      <c r="F4" s="217" t="s">
        <v>145</v>
      </c>
      <c r="G4" s="218">
        <v>11.1</v>
      </c>
      <c r="H4" s="217" t="s">
        <v>139</v>
      </c>
      <c r="I4" s="219">
        <v>1</v>
      </c>
      <c r="J4" s="218">
        <v>55.35</v>
      </c>
      <c r="K4" s="218">
        <v>55.35</v>
      </c>
      <c r="L4" s="218">
        <v>0</v>
      </c>
      <c r="M4" s="218">
        <f t="shared" si="0"/>
        <v>22.14</v>
      </c>
      <c r="N4" s="220" t="s">
        <v>15</v>
      </c>
    </row>
    <row r="5" spans="1:14" x14ac:dyDescent="0.25">
      <c r="A5" s="220">
        <v>1</v>
      </c>
      <c r="B5" s="217" t="s">
        <v>135</v>
      </c>
      <c r="C5" s="217" t="s">
        <v>135</v>
      </c>
      <c r="D5" s="217" t="s">
        <v>146</v>
      </c>
      <c r="E5" s="217" t="s">
        <v>137</v>
      </c>
      <c r="F5" s="217" t="s">
        <v>145</v>
      </c>
      <c r="G5" s="218">
        <v>11.1</v>
      </c>
      <c r="H5" s="217" t="s">
        <v>139</v>
      </c>
      <c r="I5" s="219">
        <v>1</v>
      </c>
      <c r="J5" s="218">
        <v>55.35</v>
      </c>
      <c r="K5" s="218">
        <v>55.35</v>
      </c>
      <c r="L5" s="218">
        <v>0</v>
      </c>
      <c r="M5" s="218">
        <f t="shared" si="0"/>
        <v>22.14</v>
      </c>
      <c r="N5" s="220" t="s">
        <v>15</v>
      </c>
    </row>
    <row r="6" spans="1:14" x14ac:dyDescent="0.25">
      <c r="A6" s="220">
        <v>1</v>
      </c>
      <c r="B6" s="217" t="s">
        <v>135</v>
      </c>
      <c r="C6" s="217" t="s">
        <v>135</v>
      </c>
      <c r="D6" s="217" t="s">
        <v>147</v>
      </c>
      <c r="E6" s="217" t="s">
        <v>137</v>
      </c>
      <c r="F6" s="217" t="s">
        <v>145</v>
      </c>
      <c r="G6" s="218">
        <v>11.1</v>
      </c>
      <c r="H6" s="217" t="s">
        <v>139</v>
      </c>
      <c r="I6" s="219">
        <v>1</v>
      </c>
      <c r="J6" s="218">
        <v>55.35</v>
      </c>
      <c r="K6" s="218">
        <v>55.35</v>
      </c>
      <c r="L6" s="218">
        <v>0</v>
      </c>
      <c r="M6" s="218">
        <f t="shared" si="0"/>
        <v>22.14</v>
      </c>
      <c r="N6" s="220" t="s">
        <v>15</v>
      </c>
    </row>
    <row r="7" spans="1:14" x14ac:dyDescent="0.25">
      <c r="A7" s="216">
        <v>1</v>
      </c>
      <c r="B7" s="217" t="s">
        <v>135</v>
      </c>
      <c r="C7" s="217" t="s">
        <v>135</v>
      </c>
      <c r="D7" s="217" t="s">
        <v>148</v>
      </c>
      <c r="E7" s="217" t="s">
        <v>137</v>
      </c>
      <c r="F7" s="217" t="s">
        <v>145</v>
      </c>
      <c r="G7" s="218">
        <v>11.1</v>
      </c>
      <c r="H7" s="217" t="s">
        <v>139</v>
      </c>
      <c r="I7" s="219">
        <v>1</v>
      </c>
      <c r="J7" s="218">
        <v>55.35</v>
      </c>
      <c r="K7" s="218">
        <v>55.35</v>
      </c>
      <c r="L7" s="218">
        <v>0</v>
      </c>
      <c r="M7" s="218">
        <f t="shared" si="0"/>
        <v>22.14</v>
      </c>
      <c r="N7" s="220" t="s">
        <v>15</v>
      </c>
    </row>
    <row r="8" spans="1:14" x14ac:dyDescent="0.25">
      <c r="A8" s="216">
        <v>1</v>
      </c>
      <c r="B8" s="217" t="s">
        <v>135</v>
      </c>
      <c r="C8" s="217" t="s">
        <v>135</v>
      </c>
      <c r="D8" s="217" t="s">
        <v>149</v>
      </c>
      <c r="E8" s="217" t="s">
        <v>137</v>
      </c>
      <c r="F8" s="217" t="s">
        <v>145</v>
      </c>
      <c r="G8" s="218">
        <v>11.1</v>
      </c>
      <c r="H8" s="217" t="s">
        <v>139</v>
      </c>
      <c r="I8" s="219">
        <v>1</v>
      </c>
      <c r="J8" s="218">
        <v>55.35</v>
      </c>
      <c r="K8" s="218">
        <v>55.35</v>
      </c>
      <c r="L8" s="218">
        <v>0</v>
      </c>
      <c r="M8" s="218">
        <f t="shared" si="0"/>
        <v>22.14</v>
      </c>
      <c r="N8" s="220" t="s">
        <v>15</v>
      </c>
    </row>
    <row r="9" spans="1:14" x14ac:dyDescent="0.25">
      <c r="A9" s="216">
        <v>1</v>
      </c>
      <c r="B9" s="217" t="s">
        <v>135</v>
      </c>
      <c r="C9" s="217" t="s">
        <v>135</v>
      </c>
      <c r="D9" s="217" t="s">
        <v>150</v>
      </c>
      <c r="E9" s="217" t="s">
        <v>137</v>
      </c>
      <c r="F9" s="217" t="s">
        <v>151</v>
      </c>
      <c r="G9" s="218">
        <v>10.119999999999999</v>
      </c>
      <c r="H9" s="217" t="s">
        <v>139</v>
      </c>
      <c r="I9" s="219">
        <v>1</v>
      </c>
      <c r="J9" s="218">
        <v>351.75</v>
      </c>
      <c r="K9" s="218">
        <v>351.75</v>
      </c>
      <c r="L9" s="218">
        <v>0</v>
      </c>
      <c r="M9" s="218">
        <f t="shared" si="0"/>
        <v>140.70000000000002</v>
      </c>
      <c r="N9" s="220" t="s">
        <v>15</v>
      </c>
    </row>
    <row r="10" spans="1:14" x14ac:dyDescent="0.25">
      <c r="A10" s="220">
        <v>1</v>
      </c>
      <c r="B10" s="217" t="s">
        <v>135</v>
      </c>
      <c r="C10" s="217" t="s">
        <v>135</v>
      </c>
      <c r="D10" s="217" t="s">
        <v>152</v>
      </c>
      <c r="E10" s="217" t="s">
        <v>137</v>
      </c>
      <c r="F10" s="217" t="s">
        <v>153</v>
      </c>
      <c r="G10" s="217" t="s">
        <v>154</v>
      </c>
      <c r="H10" s="217" t="s">
        <v>139</v>
      </c>
      <c r="I10" s="219">
        <v>1</v>
      </c>
      <c r="J10" s="218">
        <v>566.14</v>
      </c>
      <c r="K10" s="218">
        <v>566.14</v>
      </c>
      <c r="L10" s="218">
        <v>0</v>
      </c>
      <c r="M10" s="218">
        <f t="shared" si="0"/>
        <v>226.45600000000002</v>
      </c>
      <c r="N10" s="220" t="s">
        <v>15</v>
      </c>
    </row>
    <row r="11" spans="1:14" x14ac:dyDescent="0.25">
      <c r="A11" s="220">
        <v>1</v>
      </c>
      <c r="B11" s="217" t="s">
        <v>135</v>
      </c>
      <c r="C11" s="217" t="s">
        <v>135</v>
      </c>
      <c r="D11" s="217" t="s">
        <v>155</v>
      </c>
      <c r="E11" s="217" t="s">
        <v>137</v>
      </c>
      <c r="F11" s="217" t="s">
        <v>156</v>
      </c>
      <c r="G11" s="218">
        <v>10.14</v>
      </c>
      <c r="H11" s="217" t="s">
        <v>139</v>
      </c>
      <c r="I11" s="219">
        <v>1</v>
      </c>
      <c r="J11" s="218">
        <v>35.909999999999997</v>
      </c>
      <c r="K11" s="218">
        <v>35.909999999999997</v>
      </c>
      <c r="L11" s="218">
        <v>0</v>
      </c>
      <c r="M11" s="218">
        <f t="shared" si="0"/>
        <v>14.363999999999999</v>
      </c>
      <c r="N11" s="220" t="s">
        <v>15</v>
      </c>
    </row>
    <row r="12" spans="1:14" x14ac:dyDescent="0.25">
      <c r="A12" s="216">
        <v>1</v>
      </c>
      <c r="B12" s="217" t="s">
        <v>135</v>
      </c>
      <c r="C12" s="217" t="s">
        <v>135</v>
      </c>
      <c r="D12" s="217" t="s">
        <v>157</v>
      </c>
      <c r="E12" s="217" t="s">
        <v>158</v>
      </c>
      <c r="F12" s="217" t="s">
        <v>159</v>
      </c>
      <c r="G12" s="217" t="s">
        <v>160</v>
      </c>
      <c r="H12" s="217" t="s">
        <v>139</v>
      </c>
      <c r="I12" s="219">
        <v>1</v>
      </c>
      <c r="J12" s="218">
        <v>341.6</v>
      </c>
      <c r="K12" s="218">
        <v>341.6</v>
      </c>
      <c r="L12" s="218">
        <v>0</v>
      </c>
      <c r="M12" s="218">
        <f t="shared" si="0"/>
        <v>136.64000000000001</v>
      </c>
      <c r="N12" s="220" t="s">
        <v>15</v>
      </c>
    </row>
    <row r="13" spans="1:14" x14ac:dyDescent="0.25">
      <c r="A13" s="216">
        <v>1</v>
      </c>
      <c r="B13" s="217" t="s">
        <v>135</v>
      </c>
      <c r="C13" s="217" t="s">
        <v>135</v>
      </c>
      <c r="D13" s="217" t="s">
        <v>161</v>
      </c>
      <c r="E13" s="217" t="s">
        <v>162</v>
      </c>
      <c r="F13" s="217" t="s">
        <v>163</v>
      </c>
      <c r="G13" s="218">
        <v>10.09</v>
      </c>
      <c r="H13" s="217" t="s">
        <v>139</v>
      </c>
      <c r="I13" s="219">
        <v>1</v>
      </c>
      <c r="J13" s="218">
        <v>399</v>
      </c>
      <c r="K13" s="218">
        <v>399</v>
      </c>
      <c r="L13" s="218">
        <v>0</v>
      </c>
      <c r="M13" s="218">
        <f t="shared" si="0"/>
        <v>159.60000000000002</v>
      </c>
      <c r="N13" s="220" t="s">
        <v>15</v>
      </c>
    </row>
    <row r="14" spans="1:14" x14ac:dyDescent="0.25">
      <c r="A14" s="216">
        <v>1</v>
      </c>
      <c r="B14" s="217" t="s">
        <v>135</v>
      </c>
      <c r="C14" s="217" t="s">
        <v>135</v>
      </c>
      <c r="D14" s="217" t="s">
        <v>164</v>
      </c>
      <c r="E14" s="217" t="s">
        <v>162</v>
      </c>
      <c r="F14" s="217" t="s">
        <v>165</v>
      </c>
      <c r="G14" s="218">
        <v>10.09</v>
      </c>
      <c r="H14" s="217" t="s">
        <v>139</v>
      </c>
      <c r="I14" s="219">
        <v>1</v>
      </c>
      <c r="J14" s="218">
        <v>399</v>
      </c>
      <c r="K14" s="218">
        <v>399</v>
      </c>
      <c r="L14" s="218">
        <v>0</v>
      </c>
      <c r="M14" s="218">
        <f t="shared" si="0"/>
        <v>159.60000000000002</v>
      </c>
      <c r="N14" s="220" t="s">
        <v>15</v>
      </c>
    </row>
    <row r="15" spans="1:14" x14ac:dyDescent="0.25">
      <c r="A15" s="220">
        <v>1</v>
      </c>
      <c r="B15" s="217" t="s">
        <v>135</v>
      </c>
      <c r="C15" s="217" t="s">
        <v>135</v>
      </c>
      <c r="D15" s="217" t="s">
        <v>166</v>
      </c>
      <c r="E15" s="217" t="s">
        <v>162</v>
      </c>
      <c r="F15" s="217" t="s">
        <v>167</v>
      </c>
      <c r="G15" s="218">
        <v>11.15</v>
      </c>
      <c r="H15" s="217" t="s">
        <v>139</v>
      </c>
      <c r="I15" s="219">
        <v>1</v>
      </c>
      <c r="J15" s="221">
        <v>2010.84</v>
      </c>
      <c r="K15" s="221">
        <v>2010.84</v>
      </c>
      <c r="L15" s="218">
        <v>0</v>
      </c>
      <c r="M15" s="218">
        <f t="shared" si="0"/>
        <v>804.33600000000001</v>
      </c>
      <c r="N15" s="220" t="s">
        <v>15</v>
      </c>
    </row>
    <row r="16" spans="1:14" x14ac:dyDescent="0.25">
      <c r="A16" s="220">
        <v>1</v>
      </c>
      <c r="B16" s="217" t="s">
        <v>135</v>
      </c>
      <c r="C16" s="217" t="s">
        <v>135</v>
      </c>
      <c r="D16" s="217" t="s">
        <v>168</v>
      </c>
      <c r="E16" s="217" t="s">
        <v>162</v>
      </c>
      <c r="F16" s="217" t="s">
        <v>169</v>
      </c>
      <c r="G16" s="218">
        <v>12.15</v>
      </c>
      <c r="H16" s="217" t="s">
        <v>139</v>
      </c>
      <c r="I16" s="219">
        <v>1</v>
      </c>
      <c r="J16" s="221">
        <v>2362.5</v>
      </c>
      <c r="K16" s="221">
        <v>2362.5</v>
      </c>
      <c r="L16" s="218">
        <v>0</v>
      </c>
      <c r="M16" s="218">
        <f t="shared" si="0"/>
        <v>945</v>
      </c>
      <c r="N16" s="220" t="s">
        <v>15</v>
      </c>
    </row>
    <row r="17" spans="1:14" x14ac:dyDescent="0.25">
      <c r="A17" s="216">
        <v>1</v>
      </c>
      <c r="B17" s="217" t="s">
        <v>135</v>
      </c>
      <c r="C17" s="217" t="s">
        <v>135</v>
      </c>
      <c r="D17" s="217" t="s">
        <v>170</v>
      </c>
      <c r="E17" s="217" t="s">
        <v>171</v>
      </c>
      <c r="F17" s="217" t="s">
        <v>172</v>
      </c>
      <c r="G17" s="217" t="s">
        <v>173</v>
      </c>
      <c r="H17" s="217" t="s">
        <v>139</v>
      </c>
      <c r="I17" s="219">
        <v>1</v>
      </c>
      <c r="J17" s="218">
        <v>79</v>
      </c>
      <c r="K17" s="218">
        <v>79</v>
      </c>
      <c r="L17" s="218">
        <v>0</v>
      </c>
      <c r="M17" s="218">
        <f t="shared" si="0"/>
        <v>31.6</v>
      </c>
      <c r="N17" s="220" t="s">
        <v>15</v>
      </c>
    </row>
    <row r="18" spans="1:14" x14ac:dyDescent="0.25">
      <c r="A18" s="216">
        <v>1</v>
      </c>
      <c r="B18" s="217" t="s">
        <v>135</v>
      </c>
      <c r="C18" s="217" t="s">
        <v>135</v>
      </c>
      <c r="D18" s="217" t="s">
        <v>174</v>
      </c>
      <c r="E18" s="217" t="s">
        <v>171</v>
      </c>
      <c r="F18" s="217" t="s">
        <v>172</v>
      </c>
      <c r="G18" s="217" t="s">
        <v>173</v>
      </c>
      <c r="H18" s="217" t="s">
        <v>139</v>
      </c>
      <c r="I18" s="219">
        <v>1</v>
      </c>
      <c r="J18" s="218">
        <v>79</v>
      </c>
      <c r="K18" s="218">
        <v>79</v>
      </c>
      <c r="L18" s="218">
        <v>0</v>
      </c>
      <c r="M18" s="218">
        <f t="shared" si="0"/>
        <v>31.6</v>
      </c>
      <c r="N18" s="220" t="s">
        <v>15</v>
      </c>
    </row>
    <row r="19" spans="1:14" x14ac:dyDescent="0.25">
      <c r="A19" s="216">
        <v>1</v>
      </c>
      <c r="B19" s="217" t="s">
        <v>135</v>
      </c>
      <c r="C19" s="217" t="s">
        <v>135</v>
      </c>
      <c r="D19" s="217" t="s">
        <v>175</v>
      </c>
      <c r="E19" s="217" t="s">
        <v>171</v>
      </c>
      <c r="F19" s="217" t="s">
        <v>176</v>
      </c>
      <c r="G19" s="218">
        <v>12.07</v>
      </c>
      <c r="H19" s="217" t="s">
        <v>139</v>
      </c>
      <c r="I19" s="219">
        <v>1</v>
      </c>
      <c r="J19" s="218">
        <v>518.80999999999995</v>
      </c>
      <c r="K19" s="218">
        <v>518.80999999999995</v>
      </c>
      <c r="L19" s="218">
        <v>0</v>
      </c>
      <c r="M19" s="218">
        <f t="shared" si="0"/>
        <v>207.524</v>
      </c>
      <c r="N19" s="220" t="s">
        <v>15</v>
      </c>
    </row>
    <row r="20" spans="1:14" x14ac:dyDescent="0.25">
      <c r="A20" s="220">
        <v>1</v>
      </c>
      <c r="B20" s="217" t="s">
        <v>135</v>
      </c>
      <c r="C20" s="217" t="s">
        <v>135</v>
      </c>
      <c r="D20" s="217" t="s">
        <v>177</v>
      </c>
      <c r="E20" s="217" t="s">
        <v>171</v>
      </c>
      <c r="F20" s="217" t="s">
        <v>178</v>
      </c>
      <c r="G20" s="217" t="s">
        <v>179</v>
      </c>
      <c r="H20" s="217" t="s">
        <v>139</v>
      </c>
      <c r="I20" s="219">
        <v>1</v>
      </c>
      <c r="J20" s="221">
        <v>1000</v>
      </c>
      <c r="K20" s="221">
        <v>1000</v>
      </c>
      <c r="L20" s="218">
        <v>0</v>
      </c>
      <c r="M20" s="218">
        <f t="shared" si="0"/>
        <v>400</v>
      </c>
      <c r="N20" s="220" t="s">
        <v>15</v>
      </c>
    </row>
    <row r="21" spans="1:14" x14ac:dyDescent="0.25">
      <c r="A21" s="220">
        <v>1</v>
      </c>
      <c r="B21" s="217" t="s">
        <v>135</v>
      </c>
      <c r="C21" s="217" t="s">
        <v>135</v>
      </c>
      <c r="D21" s="217" t="s">
        <v>180</v>
      </c>
      <c r="E21" s="217" t="s">
        <v>171</v>
      </c>
      <c r="F21" s="217" t="s">
        <v>181</v>
      </c>
      <c r="G21" s="217" t="s">
        <v>182</v>
      </c>
      <c r="H21" s="217" t="s">
        <v>139</v>
      </c>
      <c r="I21" s="219">
        <v>1</v>
      </c>
      <c r="J21" s="218">
        <v>712.68</v>
      </c>
      <c r="K21" s="218">
        <v>712.68</v>
      </c>
      <c r="L21" s="218">
        <v>0</v>
      </c>
      <c r="M21" s="218">
        <f t="shared" si="0"/>
        <v>285.072</v>
      </c>
      <c r="N21" s="220" t="s">
        <v>15</v>
      </c>
    </row>
    <row r="22" spans="1:14" x14ac:dyDescent="0.25">
      <c r="A22" s="216">
        <v>1</v>
      </c>
      <c r="B22" s="217" t="s">
        <v>135</v>
      </c>
      <c r="C22" s="217" t="s">
        <v>135</v>
      </c>
      <c r="D22" s="217" t="s">
        <v>183</v>
      </c>
      <c r="E22" s="217" t="s">
        <v>171</v>
      </c>
      <c r="F22" s="217" t="s">
        <v>184</v>
      </c>
      <c r="G22" s="217" t="s">
        <v>179</v>
      </c>
      <c r="H22" s="217" t="s">
        <v>139</v>
      </c>
      <c r="I22" s="219">
        <v>1</v>
      </c>
      <c r="J22" s="218">
        <v>299</v>
      </c>
      <c r="K22" s="218">
        <v>299</v>
      </c>
      <c r="L22" s="218">
        <v>0</v>
      </c>
      <c r="M22" s="218">
        <f t="shared" si="0"/>
        <v>119.60000000000001</v>
      </c>
      <c r="N22" s="220" t="s">
        <v>15</v>
      </c>
    </row>
    <row r="23" spans="1:14" x14ac:dyDescent="0.25">
      <c r="A23" s="216">
        <v>1</v>
      </c>
      <c r="B23" s="217" t="s">
        <v>135</v>
      </c>
      <c r="C23" s="217" t="s">
        <v>135</v>
      </c>
      <c r="D23" s="217" t="s">
        <v>185</v>
      </c>
      <c r="E23" s="217" t="s">
        <v>171</v>
      </c>
      <c r="F23" s="217" t="s">
        <v>186</v>
      </c>
      <c r="G23" s="217" t="s">
        <v>179</v>
      </c>
      <c r="H23" s="217" t="s">
        <v>139</v>
      </c>
      <c r="I23" s="219">
        <v>1</v>
      </c>
      <c r="J23" s="218">
        <v>199</v>
      </c>
      <c r="K23" s="218">
        <v>199</v>
      </c>
      <c r="L23" s="218">
        <v>0</v>
      </c>
      <c r="M23" s="218">
        <f t="shared" si="0"/>
        <v>79.600000000000009</v>
      </c>
      <c r="N23" s="220" t="s">
        <v>15</v>
      </c>
    </row>
    <row r="24" spans="1:14" x14ac:dyDescent="0.25">
      <c r="A24" s="216">
        <v>1</v>
      </c>
      <c r="B24" s="217" t="s">
        <v>135</v>
      </c>
      <c r="C24" s="217" t="s">
        <v>135</v>
      </c>
      <c r="D24" s="217" t="s">
        <v>187</v>
      </c>
      <c r="E24" s="217" t="s">
        <v>171</v>
      </c>
      <c r="F24" s="217" t="s">
        <v>186</v>
      </c>
      <c r="G24" s="217" t="s">
        <v>179</v>
      </c>
      <c r="H24" s="217" t="s">
        <v>139</v>
      </c>
      <c r="I24" s="219">
        <v>1</v>
      </c>
      <c r="J24" s="218">
        <v>199</v>
      </c>
      <c r="K24" s="218">
        <v>199</v>
      </c>
      <c r="L24" s="218">
        <v>0</v>
      </c>
      <c r="M24" s="218">
        <f t="shared" si="0"/>
        <v>79.600000000000009</v>
      </c>
      <c r="N24" s="220" t="s">
        <v>15</v>
      </c>
    </row>
    <row r="25" spans="1:14" x14ac:dyDescent="0.25">
      <c r="A25" s="220">
        <v>1</v>
      </c>
      <c r="B25" s="217" t="s">
        <v>135</v>
      </c>
      <c r="C25" s="217" t="s">
        <v>135</v>
      </c>
      <c r="D25" s="217" t="s">
        <v>188</v>
      </c>
      <c r="E25" s="217" t="s">
        <v>171</v>
      </c>
      <c r="F25" s="217" t="s">
        <v>189</v>
      </c>
      <c r="G25" s="217" t="s">
        <v>190</v>
      </c>
      <c r="H25" s="217" t="s">
        <v>139</v>
      </c>
      <c r="I25" s="219">
        <v>1</v>
      </c>
      <c r="J25" s="221">
        <v>2012.84</v>
      </c>
      <c r="K25" s="221">
        <v>2012.84</v>
      </c>
      <c r="L25" s="218">
        <v>0</v>
      </c>
      <c r="M25" s="218">
        <f t="shared" si="0"/>
        <v>805.13599999999997</v>
      </c>
      <c r="N25" s="220" t="s">
        <v>15</v>
      </c>
    </row>
    <row r="26" spans="1:14" x14ac:dyDescent="0.25">
      <c r="A26" s="220">
        <v>1</v>
      </c>
      <c r="B26" s="217" t="s">
        <v>135</v>
      </c>
      <c r="C26" s="217" t="s">
        <v>135</v>
      </c>
      <c r="D26" s="217" t="s">
        <v>191</v>
      </c>
      <c r="E26" s="217" t="s">
        <v>192</v>
      </c>
      <c r="F26" s="217" t="s">
        <v>193</v>
      </c>
      <c r="G26" s="217" t="s">
        <v>194</v>
      </c>
      <c r="H26" s="217" t="s">
        <v>139</v>
      </c>
      <c r="I26" s="219">
        <v>1</v>
      </c>
      <c r="J26" s="221">
        <v>1488.91</v>
      </c>
      <c r="K26" s="221">
        <v>1488.91</v>
      </c>
      <c r="L26" s="218">
        <v>0</v>
      </c>
      <c r="M26" s="218">
        <f t="shared" si="0"/>
        <v>595.56400000000008</v>
      </c>
      <c r="N26" s="220" t="s">
        <v>15</v>
      </c>
    </row>
    <row r="27" spans="1:14" x14ac:dyDescent="0.25">
      <c r="A27" s="216">
        <v>1</v>
      </c>
      <c r="B27" s="217" t="s">
        <v>135</v>
      </c>
      <c r="C27" s="217" t="s">
        <v>135</v>
      </c>
      <c r="D27" s="217" t="s">
        <v>195</v>
      </c>
      <c r="E27" s="217" t="s">
        <v>171</v>
      </c>
      <c r="F27" s="217" t="s">
        <v>196</v>
      </c>
      <c r="G27" s="218">
        <v>12.11</v>
      </c>
      <c r="H27" s="217" t="s">
        <v>139</v>
      </c>
      <c r="I27" s="219">
        <v>1</v>
      </c>
      <c r="J27" s="218">
        <v>480.82</v>
      </c>
      <c r="K27" s="218">
        <v>480.82</v>
      </c>
      <c r="L27" s="218">
        <v>0</v>
      </c>
      <c r="M27" s="218">
        <f t="shared" si="0"/>
        <v>192.328</v>
      </c>
      <c r="N27" s="220" t="s">
        <v>15</v>
      </c>
    </row>
    <row r="28" spans="1:14" x14ac:dyDescent="0.25">
      <c r="A28" s="216">
        <v>1</v>
      </c>
      <c r="B28" s="217" t="s">
        <v>135</v>
      </c>
      <c r="C28" s="217" t="s">
        <v>135</v>
      </c>
      <c r="D28" s="217" t="s">
        <v>197</v>
      </c>
      <c r="E28" s="217" t="s">
        <v>171</v>
      </c>
      <c r="F28" s="217" t="s">
        <v>198</v>
      </c>
      <c r="G28" s="217" t="s">
        <v>199</v>
      </c>
      <c r="H28" s="217" t="s">
        <v>139</v>
      </c>
      <c r="I28" s="219">
        <v>1</v>
      </c>
      <c r="J28" s="218">
        <v>463.7</v>
      </c>
      <c r="K28" s="218">
        <v>463.7</v>
      </c>
      <c r="L28" s="218">
        <v>0</v>
      </c>
      <c r="M28" s="218">
        <f t="shared" si="0"/>
        <v>185.48000000000002</v>
      </c>
      <c r="N28" s="220" t="s">
        <v>15</v>
      </c>
    </row>
    <row r="29" spans="1:14" x14ac:dyDescent="0.25">
      <c r="A29" s="216">
        <v>1</v>
      </c>
      <c r="B29" s="217" t="s">
        <v>135</v>
      </c>
      <c r="C29" s="217" t="s">
        <v>135</v>
      </c>
      <c r="D29" s="217" t="s">
        <v>200</v>
      </c>
      <c r="E29" s="217" t="s">
        <v>171</v>
      </c>
      <c r="F29" s="217" t="s">
        <v>201</v>
      </c>
      <c r="G29" s="217" t="s">
        <v>202</v>
      </c>
      <c r="H29" s="217" t="s">
        <v>139</v>
      </c>
      <c r="I29" s="219">
        <v>1</v>
      </c>
      <c r="J29" s="218">
        <v>153.27000000000001</v>
      </c>
      <c r="K29" s="218">
        <v>153.27000000000001</v>
      </c>
      <c r="L29" s="218">
        <v>0</v>
      </c>
      <c r="M29" s="218">
        <f t="shared" si="0"/>
        <v>61.308000000000007</v>
      </c>
      <c r="N29" s="220" t="s">
        <v>15</v>
      </c>
    </row>
    <row r="30" spans="1:14" x14ac:dyDescent="0.25">
      <c r="A30" s="220">
        <v>1</v>
      </c>
      <c r="B30" s="217" t="s">
        <v>135</v>
      </c>
      <c r="C30" s="217" t="s">
        <v>135</v>
      </c>
      <c r="D30" s="217" t="s">
        <v>203</v>
      </c>
      <c r="E30" s="217" t="s">
        <v>171</v>
      </c>
      <c r="F30" s="217" t="s">
        <v>204</v>
      </c>
      <c r="G30" s="217" t="s">
        <v>205</v>
      </c>
      <c r="H30" s="217" t="s">
        <v>139</v>
      </c>
      <c r="I30" s="219">
        <v>1</v>
      </c>
      <c r="J30" s="218">
        <v>172.29</v>
      </c>
      <c r="K30" s="218">
        <v>172.29</v>
      </c>
      <c r="L30" s="218">
        <v>0</v>
      </c>
      <c r="M30" s="218">
        <f t="shared" si="0"/>
        <v>68.915999999999997</v>
      </c>
      <c r="N30" s="220" t="s">
        <v>15</v>
      </c>
    </row>
    <row r="31" spans="1:14" x14ac:dyDescent="0.25">
      <c r="A31" s="220">
        <v>1</v>
      </c>
      <c r="B31" s="217" t="s">
        <v>135</v>
      </c>
      <c r="C31" s="217" t="s">
        <v>135</v>
      </c>
      <c r="D31" s="217" t="s">
        <v>206</v>
      </c>
      <c r="E31" s="217" t="s">
        <v>171</v>
      </c>
      <c r="F31" s="217" t="s">
        <v>204</v>
      </c>
      <c r="G31" s="217" t="s">
        <v>205</v>
      </c>
      <c r="H31" s="217" t="s">
        <v>139</v>
      </c>
      <c r="I31" s="219">
        <v>1</v>
      </c>
      <c r="J31" s="218">
        <v>172.29</v>
      </c>
      <c r="K31" s="218">
        <v>172.29</v>
      </c>
      <c r="L31" s="218">
        <v>0</v>
      </c>
      <c r="M31" s="218">
        <f t="shared" si="0"/>
        <v>68.915999999999997</v>
      </c>
      <c r="N31" s="220" t="s">
        <v>15</v>
      </c>
    </row>
    <row r="32" spans="1:14" x14ac:dyDescent="0.25">
      <c r="A32" s="216">
        <v>1</v>
      </c>
      <c r="B32" s="217" t="s">
        <v>135</v>
      </c>
      <c r="C32" s="217" t="s">
        <v>135</v>
      </c>
      <c r="D32" s="217" t="s">
        <v>207</v>
      </c>
      <c r="E32" s="217" t="s">
        <v>171</v>
      </c>
      <c r="F32" s="217" t="s">
        <v>208</v>
      </c>
      <c r="G32" s="218">
        <v>10.14</v>
      </c>
      <c r="H32" s="217" t="s">
        <v>139</v>
      </c>
      <c r="I32" s="219">
        <v>1</v>
      </c>
      <c r="J32" s="218">
        <v>517.08000000000004</v>
      </c>
      <c r="K32" s="218">
        <v>517.08000000000004</v>
      </c>
      <c r="L32" s="218">
        <v>0</v>
      </c>
      <c r="M32" s="218">
        <f t="shared" si="0"/>
        <v>206.83200000000002</v>
      </c>
      <c r="N32" s="220" t="s">
        <v>15</v>
      </c>
    </row>
    <row r="33" spans="1:14" x14ac:dyDescent="0.25">
      <c r="A33" s="216">
        <v>1</v>
      </c>
      <c r="B33" s="217" t="s">
        <v>135</v>
      </c>
      <c r="C33" s="217" t="s">
        <v>135</v>
      </c>
      <c r="D33" s="217" t="s">
        <v>209</v>
      </c>
      <c r="E33" s="217" t="s">
        <v>171</v>
      </c>
      <c r="F33" s="217" t="s">
        <v>210</v>
      </c>
      <c r="G33" s="218">
        <v>11.14</v>
      </c>
      <c r="H33" s="217" t="s">
        <v>139</v>
      </c>
      <c r="I33" s="219">
        <v>1</v>
      </c>
      <c r="J33" s="218">
        <v>499</v>
      </c>
      <c r="K33" s="218">
        <v>499</v>
      </c>
      <c r="L33" s="218">
        <v>0</v>
      </c>
      <c r="M33" s="218">
        <f t="shared" si="0"/>
        <v>199.60000000000002</v>
      </c>
      <c r="N33" s="220" t="s">
        <v>15</v>
      </c>
    </row>
    <row r="34" spans="1:14" x14ac:dyDescent="0.25">
      <c r="A34" s="216">
        <v>1</v>
      </c>
      <c r="B34" s="217" t="s">
        <v>135</v>
      </c>
      <c r="C34" s="217" t="s">
        <v>135</v>
      </c>
      <c r="D34" s="217" t="s">
        <v>211</v>
      </c>
      <c r="E34" s="217" t="s">
        <v>171</v>
      </c>
      <c r="F34" s="217" t="s">
        <v>212</v>
      </c>
      <c r="G34" s="218">
        <v>12.14</v>
      </c>
      <c r="H34" s="217" t="s">
        <v>139</v>
      </c>
      <c r="I34" s="219">
        <v>1</v>
      </c>
      <c r="J34" s="218">
        <v>819</v>
      </c>
      <c r="K34" s="218">
        <v>819</v>
      </c>
      <c r="L34" s="218">
        <v>0</v>
      </c>
      <c r="M34" s="218">
        <f t="shared" si="0"/>
        <v>327.60000000000002</v>
      </c>
      <c r="N34" s="220" t="s">
        <v>15</v>
      </c>
    </row>
    <row r="35" spans="1:14" x14ac:dyDescent="0.25">
      <c r="A35" s="220">
        <v>1</v>
      </c>
      <c r="B35" s="217" t="s">
        <v>135</v>
      </c>
      <c r="C35" s="217" t="s">
        <v>135</v>
      </c>
      <c r="D35" s="217" t="s">
        <v>213</v>
      </c>
      <c r="E35" s="217" t="s">
        <v>171</v>
      </c>
      <c r="F35" s="217" t="s">
        <v>214</v>
      </c>
      <c r="G35" s="218">
        <v>12.14</v>
      </c>
      <c r="H35" s="217" t="s">
        <v>139</v>
      </c>
      <c r="I35" s="219">
        <v>1</v>
      </c>
      <c r="J35" s="218">
        <v>539.9</v>
      </c>
      <c r="K35" s="218">
        <v>539.9</v>
      </c>
      <c r="L35" s="218">
        <v>0</v>
      </c>
      <c r="M35" s="218">
        <f t="shared" si="0"/>
        <v>215.96</v>
      </c>
      <c r="N35" s="220" t="s">
        <v>15</v>
      </c>
    </row>
    <row r="36" spans="1:14" x14ac:dyDescent="0.25">
      <c r="A36" s="220">
        <v>1</v>
      </c>
      <c r="B36" s="217" t="s">
        <v>135</v>
      </c>
      <c r="C36" s="217" t="s">
        <v>135</v>
      </c>
      <c r="D36" s="217" t="s">
        <v>215</v>
      </c>
      <c r="E36" s="217" t="s">
        <v>171</v>
      </c>
      <c r="F36" s="217" t="s">
        <v>216</v>
      </c>
      <c r="G36" s="218">
        <v>11.15</v>
      </c>
      <c r="H36" s="217" t="s">
        <v>139</v>
      </c>
      <c r="I36" s="219">
        <v>1</v>
      </c>
      <c r="J36" s="218">
        <v>592.76</v>
      </c>
      <c r="K36" s="218">
        <v>592.76</v>
      </c>
      <c r="L36" s="218">
        <v>0</v>
      </c>
      <c r="M36" s="218">
        <f t="shared" si="0"/>
        <v>237.10400000000001</v>
      </c>
      <c r="N36" s="220" t="s">
        <v>15</v>
      </c>
    </row>
    <row r="37" spans="1:14" x14ac:dyDescent="0.25">
      <c r="A37" s="216">
        <v>1</v>
      </c>
      <c r="B37" s="217" t="s">
        <v>135</v>
      </c>
      <c r="C37" s="217" t="s">
        <v>135</v>
      </c>
      <c r="D37" s="217" t="s">
        <v>217</v>
      </c>
      <c r="E37" s="217" t="s">
        <v>218</v>
      </c>
      <c r="F37" s="217" t="s">
        <v>219</v>
      </c>
      <c r="G37" s="217" t="s">
        <v>220</v>
      </c>
      <c r="H37" s="217" t="s">
        <v>139</v>
      </c>
      <c r="I37" s="219">
        <v>1</v>
      </c>
      <c r="J37" s="218">
        <v>847.92</v>
      </c>
      <c r="K37" s="218">
        <v>847.92</v>
      </c>
      <c r="L37" s="218">
        <v>0</v>
      </c>
      <c r="M37" s="218">
        <f t="shared" si="0"/>
        <v>339.16800000000001</v>
      </c>
      <c r="N37" s="220" t="s">
        <v>15</v>
      </c>
    </row>
    <row r="38" spans="1:14" x14ac:dyDescent="0.25">
      <c r="A38" s="216">
        <v>1</v>
      </c>
      <c r="B38" s="217" t="s">
        <v>135</v>
      </c>
      <c r="C38" s="217" t="s">
        <v>135</v>
      </c>
      <c r="D38" s="217" t="s">
        <v>221</v>
      </c>
      <c r="E38" s="217" t="s">
        <v>218</v>
      </c>
      <c r="F38" s="217" t="s">
        <v>222</v>
      </c>
      <c r="G38" s="217" t="s">
        <v>223</v>
      </c>
      <c r="H38" s="217" t="s">
        <v>139</v>
      </c>
      <c r="I38" s="219">
        <v>1</v>
      </c>
      <c r="J38" s="218">
        <v>291.58</v>
      </c>
      <c r="K38" s="218">
        <v>291.58</v>
      </c>
      <c r="L38" s="218">
        <v>0</v>
      </c>
      <c r="M38" s="218">
        <f t="shared" si="0"/>
        <v>116.63200000000001</v>
      </c>
      <c r="N38" s="220" t="s">
        <v>15</v>
      </c>
    </row>
    <row r="39" spans="1:14" x14ac:dyDescent="0.25">
      <c r="A39" s="216">
        <v>1</v>
      </c>
      <c r="B39" s="217" t="s">
        <v>135</v>
      </c>
      <c r="C39" s="217" t="s">
        <v>135</v>
      </c>
      <c r="D39" s="217" t="s">
        <v>224</v>
      </c>
      <c r="E39" s="217" t="s">
        <v>218</v>
      </c>
      <c r="F39" s="217" t="s">
        <v>225</v>
      </c>
      <c r="G39" s="218">
        <v>10.1</v>
      </c>
      <c r="H39" s="217" t="s">
        <v>139</v>
      </c>
      <c r="I39" s="219">
        <v>1</v>
      </c>
      <c r="J39" s="218">
        <v>138</v>
      </c>
      <c r="K39" s="218">
        <v>138</v>
      </c>
      <c r="L39" s="218">
        <v>0</v>
      </c>
      <c r="M39" s="218">
        <f t="shared" si="0"/>
        <v>55.2</v>
      </c>
      <c r="N39" s="220" t="s">
        <v>15</v>
      </c>
    </row>
    <row r="40" spans="1:14" x14ac:dyDescent="0.25">
      <c r="A40" s="220">
        <v>1</v>
      </c>
      <c r="B40" s="217" t="s">
        <v>135</v>
      </c>
      <c r="C40" s="217" t="s">
        <v>135</v>
      </c>
      <c r="D40" s="217" t="s">
        <v>226</v>
      </c>
      <c r="E40" s="217" t="s">
        <v>218</v>
      </c>
      <c r="F40" s="217" t="s">
        <v>225</v>
      </c>
      <c r="G40" s="218">
        <v>10.1</v>
      </c>
      <c r="H40" s="217" t="s">
        <v>139</v>
      </c>
      <c r="I40" s="219">
        <v>1</v>
      </c>
      <c r="J40" s="218">
        <v>138</v>
      </c>
      <c r="K40" s="218">
        <v>138</v>
      </c>
      <c r="L40" s="218">
        <v>0</v>
      </c>
      <c r="M40" s="218">
        <f t="shared" si="0"/>
        <v>55.2</v>
      </c>
      <c r="N40" s="220" t="s">
        <v>15</v>
      </c>
    </row>
    <row r="41" spans="1:14" x14ac:dyDescent="0.25">
      <c r="A41" s="220">
        <v>1</v>
      </c>
      <c r="B41" s="217" t="s">
        <v>135</v>
      </c>
      <c r="C41" s="217" t="s">
        <v>135</v>
      </c>
      <c r="D41" s="217" t="s">
        <v>227</v>
      </c>
      <c r="E41" s="217" t="s">
        <v>218</v>
      </c>
      <c r="F41" s="217" t="s">
        <v>228</v>
      </c>
      <c r="G41" s="217" t="s">
        <v>229</v>
      </c>
      <c r="H41" s="217" t="s">
        <v>139</v>
      </c>
      <c r="I41" s="219">
        <v>1</v>
      </c>
      <c r="J41" s="218">
        <v>291.89999999999998</v>
      </c>
      <c r="K41" s="218">
        <v>291.89999999999998</v>
      </c>
      <c r="L41" s="218">
        <v>0</v>
      </c>
      <c r="M41" s="218">
        <f t="shared" si="0"/>
        <v>116.75999999999999</v>
      </c>
      <c r="N41" s="220" t="s">
        <v>15</v>
      </c>
    </row>
    <row r="42" spans="1:14" x14ac:dyDescent="0.25">
      <c r="A42" s="216">
        <v>1</v>
      </c>
      <c r="B42" s="217" t="s">
        <v>135</v>
      </c>
      <c r="C42" s="217" t="s">
        <v>135</v>
      </c>
      <c r="D42" s="217" t="s">
        <v>230</v>
      </c>
      <c r="E42" s="217" t="s">
        <v>218</v>
      </c>
      <c r="F42" s="217" t="s">
        <v>231</v>
      </c>
      <c r="G42" s="218">
        <v>12.14</v>
      </c>
      <c r="H42" s="217" t="s">
        <v>139</v>
      </c>
      <c r="I42" s="219">
        <v>1</v>
      </c>
      <c r="J42" s="218">
        <v>625</v>
      </c>
      <c r="K42" s="218">
        <v>625</v>
      </c>
      <c r="L42" s="218">
        <v>0</v>
      </c>
      <c r="M42" s="218">
        <f t="shared" si="0"/>
        <v>250</v>
      </c>
      <c r="N42" s="220" t="s">
        <v>15</v>
      </c>
    </row>
    <row r="43" spans="1:14" x14ac:dyDescent="0.25">
      <c r="A43" s="216">
        <v>1</v>
      </c>
      <c r="B43" s="217" t="s">
        <v>135</v>
      </c>
      <c r="C43" s="217" t="s">
        <v>135</v>
      </c>
      <c r="D43" s="217" t="s">
        <v>232</v>
      </c>
      <c r="E43" s="217" t="s">
        <v>233</v>
      </c>
      <c r="F43" s="217" t="s">
        <v>234</v>
      </c>
      <c r="G43" s="217" t="s">
        <v>235</v>
      </c>
      <c r="H43" s="217" t="s">
        <v>139</v>
      </c>
      <c r="I43" s="219">
        <v>1</v>
      </c>
      <c r="J43" s="218">
        <v>139.65</v>
      </c>
      <c r="K43" s="218">
        <v>139.65</v>
      </c>
      <c r="L43" s="218">
        <v>0</v>
      </c>
      <c r="M43" s="218">
        <f t="shared" si="0"/>
        <v>55.860000000000007</v>
      </c>
      <c r="N43" s="220" t="s">
        <v>15</v>
      </c>
    </row>
    <row r="44" spans="1:14" x14ac:dyDescent="0.25">
      <c r="A44" s="216">
        <v>1</v>
      </c>
      <c r="B44" s="217" t="s">
        <v>135</v>
      </c>
      <c r="C44" s="217" t="s">
        <v>135</v>
      </c>
      <c r="D44" s="217" t="s">
        <v>236</v>
      </c>
      <c r="E44" s="217" t="s">
        <v>233</v>
      </c>
      <c r="F44" s="217" t="s">
        <v>234</v>
      </c>
      <c r="G44" s="217" t="s">
        <v>235</v>
      </c>
      <c r="H44" s="217" t="s">
        <v>139</v>
      </c>
      <c r="I44" s="219">
        <v>1</v>
      </c>
      <c r="J44" s="218">
        <v>139.65</v>
      </c>
      <c r="K44" s="218">
        <v>139.65</v>
      </c>
      <c r="L44" s="218">
        <v>0</v>
      </c>
      <c r="M44" s="218">
        <f t="shared" si="0"/>
        <v>55.860000000000007</v>
      </c>
      <c r="N44" s="220" t="s">
        <v>15</v>
      </c>
    </row>
    <row r="45" spans="1:14" x14ac:dyDescent="0.25">
      <c r="A45" s="220">
        <v>1</v>
      </c>
      <c r="B45" s="217" t="s">
        <v>135</v>
      </c>
      <c r="C45" s="217" t="s">
        <v>135</v>
      </c>
      <c r="D45" s="217" t="s">
        <v>237</v>
      </c>
      <c r="E45" s="217" t="s">
        <v>233</v>
      </c>
      <c r="F45" s="217" t="s">
        <v>234</v>
      </c>
      <c r="G45" s="217" t="s">
        <v>235</v>
      </c>
      <c r="H45" s="217" t="s">
        <v>139</v>
      </c>
      <c r="I45" s="219">
        <v>1</v>
      </c>
      <c r="J45" s="218">
        <v>139.65</v>
      </c>
      <c r="K45" s="218">
        <v>139.65</v>
      </c>
      <c r="L45" s="218">
        <v>0</v>
      </c>
      <c r="M45" s="218">
        <f t="shared" si="0"/>
        <v>55.860000000000007</v>
      </c>
      <c r="N45" s="220" t="s">
        <v>15</v>
      </c>
    </row>
    <row r="46" spans="1:14" x14ac:dyDescent="0.25">
      <c r="A46" s="220">
        <v>1</v>
      </c>
      <c r="B46" s="217" t="s">
        <v>135</v>
      </c>
      <c r="C46" s="217" t="s">
        <v>135</v>
      </c>
      <c r="D46" s="217" t="s">
        <v>238</v>
      </c>
      <c r="E46" s="217" t="s">
        <v>233</v>
      </c>
      <c r="F46" s="217" t="s">
        <v>234</v>
      </c>
      <c r="G46" s="217" t="s">
        <v>235</v>
      </c>
      <c r="H46" s="217" t="s">
        <v>139</v>
      </c>
      <c r="I46" s="219">
        <v>1</v>
      </c>
      <c r="J46" s="218">
        <v>139.65</v>
      </c>
      <c r="K46" s="218">
        <v>139.65</v>
      </c>
      <c r="L46" s="218">
        <v>0</v>
      </c>
      <c r="M46" s="218">
        <f t="shared" si="0"/>
        <v>55.860000000000007</v>
      </c>
      <c r="N46" s="220" t="s">
        <v>15</v>
      </c>
    </row>
    <row r="47" spans="1:14" x14ac:dyDescent="0.25">
      <c r="A47" s="216">
        <v>1</v>
      </c>
      <c r="B47" s="217" t="s">
        <v>135</v>
      </c>
      <c r="C47" s="217" t="s">
        <v>135</v>
      </c>
      <c r="D47" s="217" t="s">
        <v>239</v>
      </c>
      <c r="E47" s="217" t="s">
        <v>233</v>
      </c>
      <c r="F47" s="217" t="s">
        <v>234</v>
      </c>
      <c r="G47" s="217" t="s">
        <v>235</v>
      </c>
      <c r="H47" s="217" t="s">
        <v>139</v>
      </c>
      <c r="I47" s="219">
        <v>1</v>
      </c>
      <c r="J47" s="218">
        <v>139.65</v>
      </c>
      <c r="K47" s="218">
        <v>139.65</v>
      </c>
      <c r="L47" s="218">
        <v>0</v>
      </c>
      <c r="M47" s="218">
        <f t="shared" si="0"/>
        <v>55.860000000000007</v>
      </c>
      <c r="N47" s="220" t="s">
        <v>15</v>
      </c>
    </row>
    <row r="48" spans="1:14" x14ac:dyDescent="0.25">
      <c r="A48" s="216">
        <v>1</v>
      </c>
      <c r="B48" s="217" t="s">
        <v>135</v>
      </c>
      <c r="C48" s="217" t="s">
        <v>135</v>
      </c>
      <c r="D48" s="217" t="s">
        <v>240</v>
      </c>
      <c r="E48" s="217" t="s">
        <v>233</v>
      </c>
      <c r="F48" s="217" t="s">
        <v>234</v>
      </c>
      <c r="G48" s="217" t="s">
        <v>235</v>
      </c>
      <c r="H48" s="217" t="s">
        <v>139</v>
      </c>
      <c r="I48" s="219">
        <v>1</v>
      </c>
      <c r="J48" s="218">
        <v>139.65</v>
      </c>
      <c r="K48" s="218">
        <v>139.65</v>
      </c>
      <c r="L48" s="218">
        <v>0</v>
      </c>
      <c r="M48" s="218">
        <f t="shared" si="0"/>
        <v>55.860000000000007</v>
      </c>
      <c r="N48" s="220" t="s">
        <v>15</v>
      </c>
    </row>
    <row r="49" spans="1:14" x14ac:dyDescent="0.25">
      <c r="A49" s="216">
        <v>1</v>
      </c>
      <c r="B49" s="217" t="s">
        <v>135</v>
      </c>
      <c r="C49" s="217" t="s">
        <v>135</v>
      </c>
      <c r="D49" s="217" t="s">
        <v>241</v>
      </c>
      <c r="E49" s="217" t="s">
        <v>233</v>
      </c>
      <c r="F49" s="217" t="s">
        <v>234</v>
      </c>
      <c r="G49" s="217" t="s">
        <v>235</v>
      </c>
      <c r="H49" s="217" t="s">
        <v>139</v>
      </c>
      <c r="I49" s="219">
        <v>1</v>
      </c>
      <c r="J49" s="218">
        <v>139.65</v>
      </c>
      <c r="K49" s="218">
        <v>139.65</v>
      </c>
      <c r="L49" s="218">
        <v>0</v>
      </c>
      <c r="M49" s="218">
        <f t="shared" si="0"/>
        <v>55.860000000000007</v>
      </c>
      <c r="N49" s="220" t="s">
        <v>15</v>
      </c>
    </row>
    <row r="50" spans="1:14" x14ac:dyDescent="0.25">
      <c r="A50" s="220">
        <v>1</v>
      </c>
      <c r="B50" s="217" t="s">
        <v>135</v>
      </c>
      <c r="C50" s="217" t="s">
        <v>135</v>
      </c>
      <c r="D50" s="217" t="s">
        <v>242</v>
      </c>
      <c r="E50" s="217" t="s">
        <v>233</v>
      </c>
      <c r="F50" s="217" t="s">
        <v>234</v>
      </c>
      <c r="G50" s="217" t="s">
        <v>235</v>
      </c>
      <c r="H50" s="217" t="s">
        <v>139</v>
      </c>
      <c r="I50" s="219">
        <v>1</v>
      </c>
      <c r="J50" s="218">
        <v>139.65</v>
      </c>
      <c r="K50" s="218">
        <v>139.65</v>
      </c>
      <c r="L50" s="218">
        <v>0</v>
      </c>
      <c r="M50" s="218">
        <f t="shared" si="0"/>
        <v>55.860000000000007</v>
      </c>
      <c r="N50" s="220" t="s">
        <v>15</v>
      </c>
    </row>
    <row r="51" spans="1:14" x14ac:dyDescent="0.25">
      <c r="A51" s="220">
        <v>1</v>
      </c>
      <c r="B51" s="217" t="s">
        <v>135</v>
      </c>
      <c r="C51" s="217" t="s">
        <v>135</v>
      </c>
      <c r="D51" s="217" t="s">
        <v>243</v>
      </c>
      <c r="E51" s="217" t="s">
        <v>233</v>
      </c>
      <c r="F51" s="217" t="s">
        <v>234</v>
      </c>
      <c r="G51" s="217" t="s">
        <v>235</v>
      </c>
      <c r="H51" s="217" t="s">
        <v>139</v>
      </c>
      <c r="I51" s="219">
        <v>1</v>
      </c>
      <c r="J51" s="218">
        <v>139.65</v>
      </c>
      <c r="K51" s="218">
        <v>139.65</v>
      </c>
      <c r="L51" s="218">
        <v>0</v>
      </c>
      <c r="M51" s="218">
        <f t="shared" si="0"/>
        <v>55.860000000000007</v>
      </c>
      <c r="N51" s="220" t="s">
        <v>15</v>
      </c>
    </row>
    <row r="52" spans="1:14" x14ac:dyDescent="0.25">
      <c r="A52" s="216">
        <v>1</v>
      </c>
      <c r="B52" s="217" t="s">
        <v>135</v>
      </c>
      <c r="C52" s="217" t="s">
        <v>135</v>
      </c>
      <c r="D52" s="217" t="s">
        <v>244</v>
      </c>
      <c r="E52" s="217" t="s">
        <v>233</v>
      </c>
      <c r="F52" s="217" t="s">
        <v>234</v>
      </c>
      <c r="G52" s="217" t="s">
        <v>235</v>
      </c>
      <c r="H52" s="217" t="s">
        <v>139</v>
      </c>
      <c r="I52" s="219">
        <v>1</v>
      </c>
      <c r="J52" s="218">
        <v>139.65</v>
      </c>
      <c r="K52" s="218">
        <v>139.65</v>
      </c>
      <c r="L52" s="218">
        <v>0</v>
      </c>
      <c r="M52" s="218">
        <f t="shared" si="0"/>
        <v>55.860000000000007</v>
      </c>
      <c r="N52" s="220" t="s">
        <v>15</v>
      </c>
    </row>
    <row r="53" spans="1:14" x14ac:dyDescent="0.25">
      <c r="A53" s="216">
        <v>1</v>
      </c>
      <c r="B53" s="217" t="s">
        <v>135</v>
      </c>
      <c r="C53" s="217" t="s">
        <v>135</v>
      </c>
      <c r="D53" s="217" t="s">
        <v>245</v>
      </c>
      <c r="E53" s="217" t="s">
        <v>233</v>
      </c>
      <c r="F53" s="217" t="s">
        <v>234</v>
      </c>
      <c r="G53" s="217" t="s">
        <v>235</v>
      </c>
      <c r="H53" s="217" t="s">
        <v>139</v>
      </c>
      <c r="I53" s="219">
        <v>1</v>
      </c>
      <c r="J53" s="218">
        <v>139.65</v>
      </c>
      <c r="K53" s="218">
        <v>139.65</v>
      </c>
      <c r="L53" s="218">
        <v>0</v>
      </c>
      <c r="M53" s="218">
        <f t="shared" si="0"/>
        <v>55.860000000000007</v>
      </c>
      <c r="N53" s="220" t="s">
        <v>15</v>
      </c>
    </row>
    <row r="54" spans="1:14" x14ac:dyDescent="0.25">
      <c r="A54" s="216">
        <v>1</v>
      </c>
      <c r="B54" s="217" t="s">
        <v>135</v>
      </c>
      <c r="C54" s="217" t="s">
        <v>135</v>
      </c>
      <c r="D54" s="217" t="s">
        <v>246</v>
      </c>
      <c r="E54" s="217" t="s">
        <v>233</v>
      </c>
      <c r="F54" s="217" t="s">
        <v>234</v>
      </c>
      <c r="G54" s="217" t="s">
        <v>235</v>
      </c>
      <c r="H54" s="217" t="s">
        <v>139</v>
      </c>
      <c r="I54" s="219">
        <v>1</v>
      </c>
      <c r="J54" s="218">
        <v>139.65</v>
      </c>
      <c r="K54" s="218">
        <v>139.65</v>
      </c>
      <c r="L54" s="218">
        <v>0</v>
      </c>
      <c r="M54" s="218">
        <f t="shared" si="0"/>
        <v>55.860000000000007</v>
      </c>
      <c r="N54" s="220" t="s">
        <v>15</v>
      </c>
    </row>
    <row r="55" spans="1:14" x14ac:dyDescent="0.25">
      <c r="A55" s="220">
        <v>1</v>
      </c>
      <c r="B55" s="217" t="s">
        <v>135</v>
      </c>
      <c r="C55" s="217" t="s">
        <v>135</v>
      </c>
      <c r="D55" s="217" t="s">
        <v>247</v>
      </c>
      <c r="E55" s="217" t="s">
        <v>233</v>
      </c>
      <c r="F55" s="217" t="s">
        <v>234</v>
      </c>
      <c r="G55" s="217" t="s">
        <v>235</v>
      </c>
      <c r="H55" s="217" t="s">
        <v>139</v>
      </c>
      <c r="I55" s="219">
        <v>1</v>
      </c>
      <c r="J55" s="218">
        <v>139.65</v>
      </c>
      <c r="K55" s="218">
        <v>139.65</v>
      </c>
      <c r="L55" s="218">
        <v>0</v>
      </c>
      <c r="M55" s="218">
        <f t="shared" si="0"/>
        <v>55.860000000000007</v>
      </c>
      <c r="N55" s="220" t="s">
        <v>15</v>
      </c>
    </row>
    <row r="56" spans="1:14" x14ac:dyDescent="0.25">
      <c r="A56" s="220">
        <v>1</v>
      </c>
      <c r="B56" s="217" t="s">
        <v>135</v>
      </c>
      <c r="C56" s="217" t="s">
        <v>135</v>
      </c>
      <c r="D56" s="217" t="s">
        <v>248</v>
      </c>
      <c r="E56" s="217" t="s">
        <v>233</v>
      </c>
      <c r="F56" s="217" t="s">
        <v>234</v>
      </c>
      <c r="G56" s="217" t="s">
        <v>235</v>
      </c>
      <c r="H56" s="217" t="s">
        <v>139</v>
      </c>
      <c r="I56" s="219">
        <v>1</v>
      </c>
      <c r="J56" s="218">
        <v>139.65</v>
      </c>
      <c r="K56" s="218">
        <v>139.65</v>
      </c>
      <c r="L56" s="218">
        <v>0</v>
      </c>
      <c r="M56" s="218">
        <f t="shared" si="0"/>
        <v>55.860000000000007</v>
      </c>
      <c r="N56" s="220" t="s">
        <v>15</v>
      </c>
    </row>
    <row r="57" spans="1:14" x14ac:dyDescent="0.25">
      <c r="A57" s="216">
        <v>1</v>
      </c>
      <c r="B57" s="217" t="s">
        <v>135</v>
      </c>
      <c r="C57" s="217" t="s">
        <v>135</v>
      </c>
      <c r="D57" s="217" t="s">
        <v>249</v>
      </c>
      <c r="E57" s="217" t="s">
        <v>250</v>
      </c>
      <c r="F57" s="217" t="s">
        <v>251</v>
      </c>
      <c r="G57" s="217" t="s">
        <v>252</v>
      </c>
      <c r="H57" s="217" t="s">
        <v>139</v>
      </c>
      <c r="I57" s="219">
        <v>1</v>
      </c>
      <c r="J57" s="221">
        <v>2420</v>
      </c>
      <c r="K57" s="221">
        <v>2420</v>
      </c>
      <c r="L57" s="218">
        <v>0</v>
      </c>
      <c r="M57" s="218">
        <f t="shared" si="0"/>
        <v>968</v>
      </c>
      <c r="N57" s="220" t="s">
        <v>15</v>
      </c>
    </row>
    <row r="58" spans="1:14" x14ac:dyDescent="0.25">
      <c r="A58" s="216">
        <v>1</v>
      </c>
      <c r="B58" s="217" t="s">
        <v>135</v>
      </c>
      <c r="C58" s="217" t="s">
        <v>135</v>
      </c>
      <c r="D58" s="217" t="s">
        <v>253</v>
      </c>
      <c r="E58" s="217" t="s">
        <v>250</v>
      </c>
      <c r="F58" s="217" t="s">
        <v>254</v>
      </c>
      <c r="G58" s="218">
        <v>12.14</v>
      </c>
      <c r="H58" s="217" t="s">
        <v>139</v>
      </c>
      <c r="I58" s="219">
        <v>1</v>
      </c>
      <c r="J58" s="218">
        <v>537.5</v>
      </c>
      <c r="K58" s="218">
        <v>537.5</v>
      </c>
      <c r="L58" s="218">
        <v>0</v>
      </c>
      <c r="M58" s="218">
        <f t="shared" si="0"/>
        <v>215</v>
      </c>
      <c r="N58" s="220" t="s">
        <v>15</v>
      </c>
    </row>
    <row r="59" spans="1:14" x14ac:dyDescent="0.25">
      <c r="A59" s="216">
        <v>1</v>
      </c>
      <c r="B59" s="217" t="s">
        <v>135</v>
      </c>
      <c r="C59" s="217" t="s">
        <v>135</v>
      </c>
      <c r="D59" s="217" t="s">
        <v>255</v>
      </c>
      <c r="E59" s="217" t="s">
        <v>162</v>
      </c>
      <c r="F59" s="217" t="s">
        <v>256</v>
      </c>
      <c r="G59" s="218">
        <v>12.14</v>
      </c>
      <c r="H59" s="217" t="s">
        <v>139</v>
      </c>
      <c r="I59" s="219">
        <v>1</v>
      </c>
      <c r="J59" s="221">
        <v>1413.13</v>
      </c>
      <c r="K59" s="221">
        <v>1413.13</v>
      </c>
      <c r="L59" s="218">
        <v>0</v>
      </c>
      <c r="M59" s="218">
        <f t="shared" si="0"/>
        <v>565.25200000000007</v>
      </c>
      <c r="N59" s="220" t="s">
        <v>15</v>
      </c>
    </row>
    <row r="60" spans="1:14" x14ac:dyDescent="0.25">
      <c r="A60" s="220">
        <v>1</v>
      </c>
      <c r="B60" s="217" t="s">
        <v>135</v>
      </c>
      <c r="C60" s="217" t="s">
        <v>135</v>
      </c>
      <c r="D60" s="217" t="s">
        <v>257</v>
      </c>
      <c r="E60" s="217" t="s">
        <v>233</v>
      </c>
      <c r="F60" s="217" t="s">
        <v>258</v>
      </c>
      <c r="G60" s="217" t="s">
        <v>259</v>
      </c>
      <c r="H60" s="217" t="s">
        <v>139</v>
      </c>
      <c r="I60" s="219">
        <v>1</v>
      </c>
      <c r="J60" s="218">
        <v>131.49</v>
      </c>
      <c r="K60" s="218">
        <v>131.49</v>
      </c>
      <c r="L60" s="218">
        <v>0</v>
      </c>
      <c r="M60" s="218">
        <f t="shared" si="0"/>
        <v>52.596000000000004</v>
      </c>
      <c r="N60" s="220" t="s">
        <v>15</v>
      </c>
    </row>
    <row r="61" spans="1:14" x14ac:dyDescent="0.25">
      <c r="A61" s="220">
        <v>1</v>
      </c>
      <c r="B61" s="217" t="s">
        <v>135</v>
      </c>
      <c r="C61" s="217" t="s">
        <v>135</v>
      </c>
      <c r="D61" s="217" t="s">
        <v>260</v>
      </c>
      <c r="E61" s="217" t="s">
        <v>233</v>
      </c>
      <c r="F61" s="217" t="s">
        <v>258</v>
      </c>
      <c r="G61" s="217" t="s">
        <v>259</v>
      </c>
      <c r="H61" s="217" t="s">
        <v>139</v>
      </c>
      <c r="I61" s="219">
        <v>1</v>
      </c>
      <c r="J61" s="218">
        <v>131.49</v>
      </c>
      <c r="K61" s="218">
        <v>131.49</v>
      </c>
      <c r="L61" s="218">
        <v>0</v>
      </c>
      <c r="M61" s="218">
        <f t="shared" si="0"/>
        <v>52.596000000000004</v>
      </c>
      <c r="N61" s="220" t="s">
        <v>15</v>
      </c>
    </row>
    <row r="62" spans="1:14" x14ac:dyDescent="0.25">
      <c r="A62" s="216">
        <v>1</v>
      </c>
      <c r="B62" s="217" t="s">
        <v>135</v>
      </c>
      <c r="C62" s="217" t="s">
        <v>135</v>
      </c>
      <c r="D62" s="217" t="s">
        <v>261</v>
      </c>
      <c r="E62" s="217" t="s">
        <v>137</v>
      </c>
      <c r="F62" s="217" t="s">
        <v>262</v>
      </c>
      <c r="G62" s="217" t="s">
        <v>263</v>
      </c>
      <c r="H62" s="217" t="s">
        <v>139</v>
      </c>
      <c r="I62" s="219">
        <v>1</v>
      </c>
      <c r="J62" s="218">
        <v>162.94</v>
      </c>
      <c r="K62" s="218">
        <v>162.94</v>
      </c>
      <c r="L62" s="218">
        <v>0</v>
      </c>
      <c r="M62" s="218">
        <f t="shared" si="0"/>
        <v>65.176000000000002</v>
      </c>
      <c r="N62" s="220" t="s">
        <v>15</v>
      </c>
    </row>
    <row r="63" spans="1:14" x14ac:dyDescent="0.25">
      <c r="A63" s="216">
        <v>1</v>
      </c>
      <c r="B63" s="217" t="s">
        <v>135</v>
      </c>
      <c r="C63" s="217" t="s">
        <v>135</v>
      </c>
      <c r="D63" s="217" t="s">
        <v>264</v>
      </c>
      <c r="E63" s="217" t="s">
        <v>233</v>
      </c>
      <c r="F63" s="217" t="s">
        <v>265</v>
      </c>
      <c r="G63" s="217" t="s">
        <v>266</v>
      </c>
      <c r="H63" s="217" t="s">
        <v>139</v>
      </c>
      <c r="I63" s="219">
        <v>1</v>
      </c>
      <c r="J63" s="218">
        <v>150</v>
      </c>
      <c r="K63" s="218">
        <v>150</v>
      </c>
      <c r="L63" s="218">
        <v>0</v>
      </c>
      <c r="M63" s="218">
        <f t="shared" si="0"/>
        <v>60</v>
      </c>
      <c r="N63" s="220" t="s">
        <v>15</v>
      </c>
    </row>
    <row r="64" spans="1:14" x14ac:dyDescent="0.25">
      <c r="A64" s="216">
        <v>1</v>
      </c>
      <c r="B64" s="217" t="s">
        <v>135</v>
      </c>
      <c r="C64" s="217" t="s">
        <v>135</v>
      </c>
      <c r="D64" s="217" t="s">
        <v>267</v>
      </c>
      <c r="E64" s="217" t="s">
        <v>233</v>
      </c>
      <c r="F64" s="217" t="s">
        <v>265</v>
      </c>
      <c r="G64" s="217" t="s">
        <v>266</v>
      </c>
      <c r="H64" s="217" t="s">
        <v>139</v>
      </c>
      <c r="I64" s="219">
        <v>1</v>
      </c>
      <c r="J64" s="218">
        <v>150</v>
      </c>
      <c r="K64" s="218">
        <v>150</v>
      </c>
      <c r="L64" s="218">
        <v>0</v>
      </c>
      <c r="M64" s="218">
        <f t="shared" si="0"/>
        <v>60</v>
      </c>
      <c r="N64" s="220" t="s">
        <v>15</v>
      </c>
    </row>
    <row r="65" spans="1:14" x14ac:dyDescent="0.25">
      <c r="A65" s="220">
        <v>1</v>
      </c>
      <c r="B65" s="217" t="s">
        <v>135</v>
      </c>
      <c r="C65" s="217" t="s">
        <v>135</v>
      </c>
      <c r="D65" s="217" t="s">
        <v>268</v>
      </c>
      <c r="E65" s="217" t="s">
        <v>233</v>
      </c>
      <c r="F65" s="217" t="s">
        <v>265</v>
      </c>
      <c r="G65" s="217" t="s">
        <v>266</v>
      </c>
      <c r="H65" s="217" t="s">
        <v>139</v>
      </c>
      <c r="I65" s="219">
        <v>1</v>
      </c>
      <c r="J65" s="218">
        <v>150</v>
      </c>
      <c r="K65" s="218">
        <v>150</v>
      </c>
      <c r="L65" s="218">
        <v>0</v>
      </c>
      <c r="M65" s="218">
        <f t="shared" si="0"/>
        <v>60</v>
      </c>
      <c r="N65" s="220" t="s">
        <v>15</v>
      </c>
    </row>
    <row r="66" spans="1:14" x14ac:dyDescent="0.25">
      <c r="A66" s="220">
        <v>1</v>
      </c>
      <c r="B66" s="217" t="s">
        <v>135</v>
      </c>
      <c r="C66" s="217" t="s">
        <v>135</v>
      </c>
      <c r="D66" s="217" t="s">
        <v>269</v>
      </c>
      <c r="E66" s="217" t="s">
        <v>233</v>
      </c>
      <c r="F66" s="217" t="s">
        <v>270</v>
      </c>
      <c r="G66" s="218">
        <v>12.07</v>
      </c>
      <c r="H66" s="217" t="s">
        <v>139</v>
      </c>
      <c r="I66" s="219">
        <v>1</v>
      </c>
      <c r="J66" s="218">
        <v>419</v>
      </c>
      <c r="K66" s="218">
        <v>419</v>
      </c>
      <c r="L66" s="218">
        <v>0</v>
      </c>
      <c r="M66" s="218">
        <f t="shared" si="0"/>
        <v>167.60000000000002</v>
      </c>
      <c r="N66" s="220" t="s">
        <v>15</v>
      </c>
    </row>
    <row r="67" spans="1:14" x14ac:dyDescent="0.25">
      <c r="A67" s="216">
        <v>1</v>
      </c>
      <c r="B67" s="217" t="s">
        <v>135</v>
      </c>
      <c r="C67" s="217" t="s">
        <v>135</v>
      </c>
      <c r="D67" s="217" t="s">
        <v>271</v>
      </c>
      <c r="E67" s="217" t="s">
        <v>233</v>
      </c>
      <c r="F67" s="217" t="s">
        <v>272</v>
      </c>
      <c r="G67" s="218">
        <v>12.07</v>
      </c>
      <c r="H67" s="217" t="s">
        <v>139</v>
      </c>
      <c r="I67" s="219">
        <v>1</v>
      </c>
      <c r="J67" s="218">
        <v>99.9</v>
      </c>
      <c r="K67" s="218">
        <v>99.9</v>
      </c>
      <c r="L67" s="218">
        <v>0</v>
      </c>
      <c r="M67" s="218">
        <f t="shared" ref="M67:M130" si="1">IF(L67&lt;J67*0.4,J67*0.4,L67)</f>
        <v>39.960000000000008</v>
      </c>
      <c r="N67" s="220" t="s">
        <v>15</v>
      </c>
    </row>
    <row r="68" spans="1:14" x14ac:dyDescent="0.25">
      <c r="A68" s="216">
        <v>1</v>
      </c>
      <c r="B68" s="217" t="s">
        <v>135</v>
      </c>
      <c r="C68" s="217" t="s">
        <v>135</v>
      </c>
      <c r="D68" s="217" t="s">
        <v>273</v>
      </c>
      <c r="E68" s="217" t="s">
        <v>233</v>
      </c>
      <c r="F68" s="217" t="s">
        <v>274</v>
      </c>
      <c r="G68" s="217" t="s">
        <v>275</v>
      </c>
      <c r="H68" s="217" t="s">
        <v>139</v>
      </c>
      <c r="I68" s="219">
        <v>1</v>
      </c>
      <c r="J68" s="218">
        <v>302.06</v>
      </c>
      <c r="K68" s="218">
        <v>302.06</v>
      </c>
      <c r="L68" s="218">
        <v>0</v>
      </c>
      <c r="M68" s="218">
        <f t="shared" si="1"/>
        <v>120.82400000000001</v>
      </c>
      <c r="N68" s="220" t="s">
        <v>15</v>
      </c>
    </row>
    <row r="69" spans="1:14" x14ac:dyDescent="0.25">
      <c r="A69" s="216">
        <v>1</v>
      </c>
      <c r="B69" s="217" t="s">
        <v>135</v>
      </c>
      <c r="C69" s="217" t="s">
        <v>135</v>
      </c>
      <c r="D69" s="217" t="s">
        <v>276</v>
      </c>
      <c r="E69" s="217" t="s">
        <v>233</v>
      </c>
      <c r="F69" s="217" t="s">
        <v>277</v>
      </c>
      <c r="G69" s="217" t="s">
        <v>278</v>
      </c>
      <c r="H69" s="217" t="s">
        <v>139</v>
      </c>
      <c r="I69" s="219">
        <v>1</v>
      </c>
      <c r="J69" s="218">
        <v>352.58</v>
      </c>
      <c r="K69" s="218">
        <v>352.58</v>
      </c>
      <c r="L69" s="218">
        <v>0</v>
      </c>
      <c r="M69" s="218">
        <f t="shared" si="1"/>
        <v>141.03200000000001</v>
      </c>
      <c r="N69" s="220" t="s">
        <v>15</v>
      </c>
    </row>
    <row r="70" spans="1:14" x14ac:dyDescent="0.25">
      <c r="A70" s="220">
        <v>1</v>
      </c>
      <c r="B70" s="217" t="s">
        <v>135</v>
      </c>
      <c r="C70" s="217" t="s">
        <v>135</v>
      </c>
      <c r="D70" s="217" t="s">
        <v>279</v>
      </c>
      <c r="E70" s="217" t="s">
        <v>233</v>
      </c>
      <c r="F70" s="217" t="s">
        <v>280</v>
      </c>
      <c r="G70" s="217" t="s">
        <v>281</v>
      </c>
      <c r="H70" s="217" t="s">
        <v>139</v>
      </c>
      <c r="I70" s="219">
        <v>1</v>
      </c>
      <c r="J70" s="221">
        <v>1037</v>
      </c>
      <c r="K70" s="221">
        <v>1037</v>
      </c>
      <c r="L70" s="218">
        <v>0</v>
      </c>
      <c r="M70" s="218">
        <f t="shared" si="1"/>
        <v>414.8</v>
      </c>
      <c r="N70" s="220" t="s">
        <v>15</v>
      </c>
    </row>
    <row r="71" spans="1:14" x14ac:dyDescent="0.25">
      <c r="A71" s="220">
        <v>1</v>
      </c>
      <c r="B71" s="217" t="s">
        <v>135</v>
      </c>
      <c r="C71" s="217" t="s">
        <v>135</v>
      </c>
      <c r="D71" s="217" t="s">
        <v>282</v>
      </c>
      <c r="E71" s="217" t="s">
        <v>233</v>
      </c>
      <c r="F71" s="217" t="s">
        <v>283</v>
      </c>
      <c r="G71" s="217" t="s">
        <v>281</v>
      </c>
      <c r="H71" s="217" t="s">
        <v>139</v>
      </c>
      <c r="I71" s="219">
        <v>1</v>
      </c>
      <c r="J71" s="218">
        <v>704.55</v>
      </c>
      <c r="K71" s="218">
        <v>704.55</v>
      </c>
      <c r="L71" s="218">
        <v>0</v>
      </c>
      <c r="M71" s="218">
        <f t="shared" si="1"/>
        <v>281.82</v>
      </c>
      <c r="N71" s="220" t="s">
        <v>15</v>
      </c>
    </row>
    <row r="72" spans="1:14" x14ac:dyDescent="0.25">
      <c r="A72" s="216">
        <v>1</v>
      </c>
      <c r="B72" s="217" t="s">
        <v>135</v>
      </c>
      <c r="C72" s="217" t="s">
        <v>135</v>
      </c>
      <c r="D72" s="217" t="s">
        <v>284</v>
      </c>
      <c r="E72" s="217" t="s">
        <v>233</v>
      </c>
      <c r="F72" s="217" t="s">
        <v>285</v>
      </c>
      <c r="G72" s="217" t="s">
        <v>286</v>
      </c>
      <c r="H72" s="217" t="s">
        <v>139</v>
      </c>
      <c r="I72" s="219">
        <v>1</v>
      </c>
      <c r="J72" s="218">
        <v>714.41</v>
      </c>
      <c r="K72" s="218">
        <v>714.41</v>
      </c>
      <c r="L72" s="218">
        <v>0</v>
      </c>
      <c r="M72" s="218">
        <f t="shared" si="1"/>
        <v>285.76400000000001</v>
      </c>
      <c r="N72" s="220" t="s">
        <v>15</v>
      </c>
    </row>
    <row r="73" spans="1:14" x14ac:dyDescent="0.25">
      <c r="A73" s="216">
        <v>1</v>
      </c>
      <c r="B73" s="217" t="s">
        <v>135</v>
      </c>
      <c r="C73" s="217" t="s">
        <v>135</v>
      </c>
      <c r="D73" s="217" t="s">
        <v>287</v>
      </c>
      <c r="E73" s="217" t="s">
        <v>233</v>
      </c>
      <c r="F73" s="217" t="s">
        <v>288</v>
      </c>
      <c r="G73" s="217" t="s">
        <v>275</v>
      </c>
      <c r="H73" s="217" t="s">
        <v>139</v>
      </c>
      <c r="I73" s="219">
        <v>1</v>
      </c>
      <c r="J73" s="218">
        <v>343.31</v>
      </c>
      <c r="K73" s="218">
        <v>343.31</v>
      </c>
      <c r="L73" s="218">
        <v>0</v>
      </c>
      <c r="M73" s="218">
        <f t="shared" si="1"/>
        <v>137.32400000000001</v>
      </c>
      <c r="N73" s="220" t="s">
        <v>15</v>
      </c>
    </row>
    <row r="74" spans="1:14" x14ac:dyDescent="0.25">
      <c r="A74" s="216">
        <v>1</v>
      </c>
      <c r="B74" s="217" t="s">
        <v>135</v>
      </c>
      <c r="C74" s="217" t="s">
        <v>135</v>
      </c>
      <c r="D74" s="217" t="s">
        <v>289</v>
      </c>
      <c r="E74" s="217" t="s">
        <v>233</v>
      </c>
      <c r="F74" s="217" t="s">
        <v>290</v>
      </c>
      <c r="G74" s="218">
        <v>10.08</v>
      </c>
      <c r="H74" s="217" t="s">
        <v>139</v>
      </c>
      <c r="I74" s="219">
        <v>1</v>
      </c>
      <c r="J74" s="218">
        <v>271.57</v>
      </c>
      <c r="K74" s="218">
        <v>271.57</v>
      </c>
      <c r="L74" s="218">
        <v>0</v>
      </c>
      <c r="M74" s="218">
        <f t="shared" si="1"/>
        <v>108.628</v>
      </c>
      <c r="N74" s="220" t="s">
        <v>15</v>
      </c>
    </row>
    <row r="75" spans="1:14" x14ac:dyDescent="0.25">
      <c r="A75" s="220">
        <v>1</v>
      </c>
      <c r="B75" s="217" t="s">
        <v>135</v>
      </c>
      <c r="C75" s="217" t="s">
        <v>135</v>
      </c>
      <c r="D75" s="217" t="s">
        <v>291</v>
      </c>
      <c r="E75" s="217" t="s">
        <v>233</v>
      </c>
      <c r="F75" s="217" t="s">
        <v>290</v>
      </c>
      <c r="G75" s="218">
        <v>10.08</v>
      </c>
      <c r="H75" s="217" t="s">
        <v>139</v>
      </c>
      <c r="I75" s="219">
        <v>1</v>
      </c>
      <c r="J75" s="218">
        <v>271.57</v>
      </c>
      <c r="K75" s="218">
        <v>271.57</v>
      </c>
      <c r="L75" s="218">
        <v>0</v>
      </c>
      <c r="M75" s="218">
        <f t="shared" si="1"/>
        <v>108.628</v>
      </c>
      <c r="N75" s="220" t="s">
        <v>15</v>
      </c>
    </row>
    <row r="76" spans="1:14" x14ac:dyDescent="0.25">
      <c r="A76" s="220">
        <v>1</v>
      </c>
      <c r="B76" s="217" t="s">
        <v>135</v>
      </c>
      <c r="C76" s="217" t="s">
        <v>135</v>
      </c>
      <c r="D76" s="217" t="s">
        <v>292</v>
      </c>
      <c r="E76" s="217" t="s">
        <v>233</v>
      </c>
      <c r="F76" s="217" t="s">
        <v>290</v>
      </c>
      <c r="G76" s="218">
        <v>10.08</v>
      </c>
      <c r="H76" s="217" t="s">
        <v>139</v>
      </c>
      <c r="I76" s="219">
        <v>1</v>
      </c>
      <c r="J76" s="218">
        <v>271.57</v>
      </c>
      <c r="K76" s="218">
        <v>271.57</v>
      </c>
      <c r="L76" s="218">
        <v>0</v>
      </c>
      <c r="M76" s="218">
        <f t="shared" si="1"/>
        <v>108.628</v>
      </c>
      <c r="N76" s="220" t="s">
        <v>15</v>
      </c>
    </row>
    <row r="77" spans="1:14" x14ac:dyDescent="0.25">
      <c r="A77" s="216">
        <v>1</v>
      </c>
      <c r="B77" s="217" t="s">
        <v>135</v>
      </c>
      <c r="C77" s="217" t="s">
        <v>135</v>
      </c>
      <c r="D77" s="217" t="s">
        <v>293</v>
      </c>
      <c r="E77" s="217" t="s">
        <v>233</v>
      </c>
      <c r="F77" s="217" t="s">
        <v>294</v>
      </c>
      <c r="G77" s="218">
        <v>12.08</v>
      </c>
      <c r="H77" s="217" t="s">
        <v>139</v>
      </c>
      <c r="I77" s="219">
        <v>1</v>
      </c>
      <c r="J77" s="218">
        <v>439</v>
      </c>
      <c r="K77" s="218">
        <v>439</v>
      </c>
      <c r="L77" s="218">
        <v>0</v>
      </c>
      <c r="M77" s="218">
        <f t="shared" si="1"/>
        <v>175.60000000000002</v>
      </c>
      <c r="N77" s="220" t="s">
        <v>15</v>
      </c>
    </row>
    <row r="78" spans="1:14" x14ac:dyDescent="0.25">
      <c r="A78" s="216">
        <v>1</v>
      </c>
      <c r="B78" s="217" t="s">
        <v>135</v>
      </c>
      <c r="C78" s="217" t="s">
        <v>135</v>
      </c>
      <c r="D78" s="217" t="s">
        <v>295</v>
      </c>
      <c r="E78" s="217" t="s">
        <v>233</v>
      </c>
      <c r="F78" s="217" t="s">
        <v>296</v>
      </c>
      <c r="G78" s="218">
        <v>12.08</v>
      </c>
      <c r="H78" s="217" t="s">
        <v>139</v>
      </c>
      <c r="I78" s="219">
        <v>1</v>
      </c>
      <c r="J78" s="221">
        <v>1189.96</v>
      </c>
      <c r="K78" s="221">
        <v>1189.96</v>
      </c>
      <c r="L78" s="218">
        <v>0</v>
      </c>
      <c r="M78" s="218">
        <f t="shared" si="1"/>
        <v>475.98400000000004</v>
      </c>
      <c r="N78" s="220" t="s">
        <v>15</v>
      </c>
    </row>
    <row r="79" spans="1:14" x14ac:dyDescent="0.25">
      <c r="A79" s="216">
        <v>1</v>
      </c>
      <c r="B79" s="217" t="s">
        <v>135</v>
      </c>
      <c r="C79" s="217" t="s">
        <v>135</v>
      </c>
      <c r="D79" s="217" t="s">
        <v>297</v>
      </c>
      <c r="E79" s="217" t="s">
        <v>233</v>
      </c>
      <c r="F79" s="217" t="s">
        <v>298</v>
      </c>
      <c r="G79" s="218">
        <v>12.08</v>
      </c>
      <c r="H79" s="217" t="s">
        <v>139</v>
      </c>
      <c r="I79" s="219">
        <v>1</v>
      </c>
      <c r="J79" s="218">
        <v>833.26</v>
      </c>
      <c r="K79" s="218">
        <v>833.26</v>
      </c>
      <c r="L79" s="218">
        <v>0</v>
      </c>
      <c r="M79" s="218">
        <f t="shared" si="1"/>
        <v>333.30400000000003</v>
      </c>
      <c r="N79" s="220" t="s">
        <v>15</v>
      </c>
    </row>
    <row r="80" spans="1:14" x14ac:dyDescent="0.25">
      <c r="A80" s="220">
        <v>1</v>
      </c>
      <c r="B80" s="217" t="s">
        <v>135</v>
      </c>
      <c r="C80" s="217" t="s">
        <v>135</v>
      </c>
      <c r="D80" s="217" t="s">
        <v>299</v>
      </c>
      <c r="E80" s="217" t="s">
        <v>233</v>
      </c>
      <c r="F80" s="217" t="s">
        <v>300</v>
      </c>
      <c r="G80" s="218">
        <v>12.08</v>
      </c>
      <c r="H80" s="217" t="s">
        <v>139</v>
      </c>
      <c r="I80" s="219">
        <v>1</v>
      </c>
      <c r="J80" s="218">
        <v>209.9</v>
      </c>
      <c r="K80" s="218">
        <v>209.9</v>
      </c>
      <c r="L80" s="218">
        <v>0</v>
      </c>
      <c r="M80" s="218">
        <f t="shared" si="1"/>
        <v>83.960000000000008</v>
      </c>
      <c r="N80" s="220" t="s">
        <v>15</v>
      </c>
    </row>
    <row r="81" spans="1:14" x14ac:dyDescent="0.25">
      <c r="A81" s="220">
        <v>1</v>
      </c>
      <c r="B81" s="217" t="s">
        <v>135</v>
      </c>
      <c r="C81" s="217" t="s">
        <v>135</v>
      </c>
      <c r="D81" s="217" t="s">
        <v>301</v>
      </c>
      <c r="E81" s="217" t="s">
        <v>233</v>
      </c>
      <c r="F81" s="217" t="s">
        <v>302</v>
      </c>
      <c r="G81" s="218">
        <v>12.08</v>
      </c>
      <c r="H81" s="217" t="s">
        <v>139</v>
      </c>
      <c r="I81" s="219">
        <v>1</v>
      </c>
      <c r="J81" s="218">
        <v>179.9</v>
      </c>
      <c r="K81" s="218">
        <v>179.9</v>
      </c>
      <c r="L81" s="218">
        <v>0</v>
      </c>
      <c r="M81" s="218">
        <f t="shared" si="1"/>
        <v>71.960000000000008</v>
      </c>
      <c r="N81" s="220" t="s">
        <v>15</v>
      </c>
    </row>
    <row r="82" spans="1:14" x14ac:dyDescent="0.25">
      <c r="A82" s="216">
        <v>1</v>
      </c>
      <c r="B82" s="217" t="s">
        <v>135</v>
      </c>
      <c r="C82" s="217" t="s">
        <v>135</v>
      </c>
      <c r="D82" s="217" t="s">
        <v>303</v>
      </c>
      <c r="E82" s="217" t="s">
        <v>233</v>
      </c>
      <c r="F82" s="217" t="s">
        <v>304</v>
      </c>
      <c r="G82" s="218">
        <v>12.08</v>
      </c>
      <c r="H82" s="217" t="s">
        <v>139</v>
      </c>
      <c r="I82" s="219">
        <v>1</v>
      </c>
      <c r="J82" s="218">
        <v>797</v>
      </c>
      <c r="K82" s="218">
        <v>797</v>
      </c>
      <c r="L82" s="218">
        <v>0</v>
      </c>
      <c r="M82" s="218">
        <f t="shared" si="1"/>
        <v>318.8</v>
      </c>
      <c r="N82" s="220" t="s">
        <v>15</v>
      </c>
    </row>
    <row r="83" spans="1:14" x14ac:dyDescent="0.25">
      <c r="A83" s="216">
        <v>1</v>
      </c>
      <c r="B83" s="217" t="s">
        <v>135</v>
      </c>
      <c r="C83" s="217" t="s">
        <v>135</v>
      </c>
      <c r="D83" s="217" t="s">
        <v>305</v>
      </c>
      <c r="E83" s="217" t="s">
        <v>233</v>
      </c>
      <c r="F83" s="217" t="s">
        <v>306</v>
      </c>
      <c r="G83" s="217" t="s">
        <v>307</v>
      </c>
      <c r="H83" s="217" t="s">
        <v>139</v>
      </c>
      <c r="I83" s="219">
        <v>1</v>
      </c>
      <c r="J83" s="218">
        <v>135</v>
      </c>
      <c r="K83" s="218">
        <v>135</v>
      </c>
      <c r="L83" s="218">
        <v>0</v>
      </c>
      <c r="M83" s="218">
        <f t="shared" si="1"/>
        <v>54</v>
      </c>
      <c r="N83" s="220" t="s">
        <v>15</v>
      </c>
    </row>
    <row r="84" spans="1:14" x14ac:dyDescent="0.25">
      <c r="A84" s="216">
        <v>1</v>
      </c>
      <c r="B84" s="217" t="s">
        <v>135</v>
      </c>
      <c r="C84" s="217" t="s">
        <v>135</v>
      </c>
      <c r="D84" s="217" t="s">
        <v>308</v>
      </c>
      <c r="E84" s="217" t="s">
        <v>233</v>
      </c>
      <c r="F84" s="217" t="s">
        <v>309</v>
      </c>
      <c r="G84" s="217" t="s">
        <v>307</v>
      </c>
      <c r="H84" s="217" t="s">
        <v>139</v>
      </c>
      <c r="I84" s="219">
        <v>1</v>
      </c>
      <c r="J84" s="218">
        <v>135</v>
      </c>
      <c r="K84" s="218">
        <v>135</v>
      </c>
      <c r="L84" s="218">
        <v>0</v>
      </c>
      <c r="M84" s="218">
        <f t="shared" si="1"/>
        <v>54</v>
      </c>
      <c r="N84" s="220" t="s">
        <v>15</v>
      </c>
    </row>
    <row r="85" spans="1:14" x14ac:dyDescent="0.25">
      <c r="A85" s="220">
        <v>1</v>
      </c>
      <c r="B85" s="217" t="s">
        <v>135</v>
      </c>
      <c r="C85" s="217" t="s">
        <v>135</v>
      </c>
      <c r="D85" s="217" t="s">
        <v>310</v>
      </c>
      <c r="E85" s="217" t="s">
        <v>233</v>
      </c>
      <c r="F85" s="217" t="s">
        <v>311</v>
      </c>
      <c r="G85" s="217" t="s">
        <v>307</v>
      </c>
      <c r="H85" s="217" t="s">
        <v>139</v>
      </c>
      <c r="I85" s="219">
        <v>1</v>
      </c>
      <c r="J85" s="218">
        <v>125.99</v>
      </c>
      <c r="K85" s="218">
        <v>125.99</v>
      </c>
      <c r="L85" s="218">
        <v>0</v>
      </c>
      <c r="M85" s="218">
        <f t="shared" si="1"/>
        <v>50.396000000000001</v>
      </c>
      <c r="N85" s="220" t="s">
        <v>15</v>
      </c>
    </row>
    <row r="86" spans="1:14" x14ac:dyDescent="0.25">
      <c r="A86" s="220">
        <v>1</v>
      </c>
      <c r="B86" s="217" t="s">
        <v>135</v>
      </c>
      <c r="C86" s="217" t="s">
        <v>135</v>
      </c>
      <c r="D86" s="217" t="s">
        <v>312</v>
      </c>
      <c r="E86" s="217" t="s">
        <v>233</v>
      </c>
      <c r="F86" s="217" t="s">
        <v>313</v>
      </c>
      <c r="G86" s="217" t="s">
        <v>307</v>
      </c>
      <c r="H86" s="217" t="s">
        <v>139</v>
      </c>
      <c r="I86" s="219">
        <v>1</v>
      </c>
      <c r="J86" s="218">
        <v>152.99</v>
      </c>
      <c r="K86" s="218">
        <v>152.99</v>
      </c>
      <c r="L86" s="218">
        <v>0</v>
      </c>
      <c r="M86" s="218">
        <f t="shared" si="1"/>
        <v>61.196000000000005</v>
      </c>
      <c r="N86" s="220" t="s">
        <v>15</v>
      </c>
    </row>
    <row r="87" spans="1:14" x14ac:dyDescent="0.25">
      <c r="A87" s="216">
        <v>1</v>
      </c>
      <c r="B87" s="217" t="s">
        <v>135</v>
      </c>
      <c r="C87" s="217" t="s">
        <v>135</v>
      </c>
      <c r="D87" s="217" t="s">
        <v>314</v>
      </c>
      <c r="E87" s="217" t="s">
        <v>233</v>
      </c>
      <c r="F87" s="217" t="s">
        <v>313</v>
      </c>
      <c r="G87" s="217" t="s">
        <v>307</v>
      </c>
      <c r="H87" s="217" t="s">
        <v>139</v>
      </c>
      <c r="I87" s="219">
        <v>1</v>
      </c>
      <c r="J87" s="218">
        <v>153</v>
      </c>
      <c r="K87" s="218">
        <v>153</v>
      </c>
      <c r="L87" s="218">
        <v>0</v>
      </c>
      <c r="M87" s="218">
        <f t="shared" si="1"/>
        <v>61.2</v>
      </c>
      <c r="N87" s="220" t="s">
        <v>15</v>
      </c>
    </row>
    <row r="88" spans="1:14" x14ac:dyDescent="0.25">
      <c r="A88" s="216">
        <v>1</v>
      </c>
      <c r="B88" s="217" t="s">
        <v>135</v>
      </c>
      <c r="C88" s="217" t="s">
        <v>135</v>
      </c>
      <c r="D88" s="217" t="s">
        <v>315</v>
      </c>
      <c r="E88" s="217" t="s">
        <v>233</v>
      </c>
      <c r="F88" s="217" t="s">
        <v>311</v>
      </c>
      <c r="G88" s="217" t="s">
        <v>307</v>
      </c>
      <c r="H88" s="217" t="s">
        <v>139</v>
      </c>
      <c r="I88" s="219">
        <v>1</v>
      </c>
      <c r="J88" s="218">
        <v>125.99</v>
      </c>
      <c r="K88" s="218">
        <v>125.99</v>
      </c>
      <c r="L88" s="218">
        <v>0</v>
      </c>
      <c r="M88" s="218">
        <f t="shared" si="1"/>
        <v>50.396000000000001</v>
      </c>
      <c r="N88" s="220" t="s">
        <v>15</v>
      </c>
    </row>
    <row r="89" spans="1:14" x14ac:dyDescent="0.25">
      <c r="A89" s="216">
        <v>1</v>
      </c>
      <c r="B89" s="217" t="s">
        <v>135</v>
      </c>
      <c r="C89" s="217" t="s">
        <v>135</v>
      </c>
      <c r="D89" s="217" t="s">
        <v>316</v>
      </c>
      <c r="E89" s="217" t="s">
        <v>233</v>
      </c>
      <c r="F89" s="217" t="s">
        <v>311</v>
      </c>
      <c r="G89" s="217" t="s">
        <v>307</v>
      </c>
      <c r="H89" s="217" t="s">
        <v>139</v>
      </c>
      <c r="I89" s="219">
        <v>1</v>
      </c>
      <c r="J89" s="218">
        <v>126</v>
      </c>
      <c r="K89" s="218">
        <v>126</v>
      </c>
      <c r="L89" s="218">
        <v>0</v>
      </c>
      <c r="M89" s="218">
        <f t="shared" si="1"/>
        <v>50.400000000000006</v>
      </c>
      <c r="N89" s="220" t="s">
        <v>15</v>
      </c>
    </row>
    <row r="90" spans="1:14" x14ac:dyDescent="0.25">
      <c r="A90" s="220">
        <v>1</v>
      </c>
      <c r="B90" s="217" t="s">
        <v>135</v>
      </c>
      <c r="C90" s="217" t="s">
        <v>135</v>
      </c>
      <c r="D90" s="217" t="s">
        <v>317</v>
      </c>
      <c r="E90" s="217" t="s">
        <v>233</v>
      </c>
      <c r="F90" s="217" t="s">
        <v>318</v>
      </c>
      <c r="G90" s="217" t="s">
        <v>307</v>
      </c>
      <c r="H90" s="217" t="s">
        <v>139</v>
      </c>
      <c r="I90" s="219">
        <v>1</v>
      </c>
      <c r="J90" s="218">
        <v>144</v>
      </c>
      <c r="K90" s="218">
        <v>144</v>
      </c>
      <c r="L90" s="218">
        <v>0</v>
      </c>
      <c r="M90" s="218">
        <f t="shared" si="1"/>
        <v>57.6</v>
      </c>
      <c r="N90" s="220" t="s">
        <v>15</v>
      </c>
    </row>
    <row r="91" spans="1:14" x14ac:dyDescent="0.25">
      <c r="A91" s="220">
        <v>1</v>
      </c>
      <c r="B91" s="217" t="s">
        <v>135</v>
      </c>
      <c r="C91" s="217" t="s">
        <v>135</v>
      </c>
      <c r="D91" s="217" t="s">
        <v>319</v>
      </c>
      <c r="E91" s="217" t="s">
        <v>233</v>
      </c>
      <c r="F91" s="217" t="s">
        <v>320</v>
      </c>
      <c r="G91" s="217" t="s">
        <v>321</v>
      </c>
      <c r="H91" s="217" t="s">
        <v>139</v>
      </c>
      <c r="I91" s="219">
        <v>1</v>
      </c>
      <c r="J91" s="221">
        <v>2074</v>
      </c>
      <c r="K91" s="221">
        <v>2074</v>
      </c>
      <c r="L91" s="218">
        <v>0</v>
      </c>
      <c r="M91" s="218">
        <f t="shared" si="1"/>
        <v>829.6</v>
      </c>
      <c r="N91" s="220" t="s">
        <v>15</v>
      </c>
    </row>
    <row r="92" spans="1:14" x14ac:dyDescent="0.25">
      <c r="A92" s="216">
        <v>1</v>
      </c>
      <c r="B92" s="217" t="s">
        <v>135</v>
      </c>
      <c r="C92" s="217" t="s">
        <v>135</v>
      </c>
      <c r="D92" s="217" t="s">
        <v>322</v>
      </c>
      <c r="E92" s="217" t="s">
        <v>233</v>
      </c>
      <c r="F92" s="217" t="s">
        <v>323</v>
      </c>
      <c r="G92" s="217" t="s">
        <v>324</v>
      </c>
      <c r="H92" s="217" t="s">
        <v>139</v>
      </c>
      <c r="I92" s="219">
        <v>1</v>
      </c>
      <c r="J92" s="218">
        <v>126.82</v>
      </c>
      <c r="K92" s="218">
        <v>126.82</v>
      </c>
      <c r="L92" s="218">
        <v>0</v>
      </c>
      <c r="M92" s="218">
        <f t="shared" si="1"/>
        <v>50.728000000000002</v>
      </c>
      <c r="N92" s="220" t="s">
        <v>15</v>
      </c>
    </row>
    <row r="93" spans="1:14" x14ac:dyDescent="0.25">
      <c r="A93" s="216">
        <v>1</v>
      </c>
      <c r="B93" s="217" t="s">
        <v>135</v>
      </c>
      <c r="C93" s="217" t="s">
        <v>135</v>
      </c>
      <c r="D93" s="217" t="s">
        <v>325</v>
      </c>
      <c r="E93" s="217" t="s">
        <v>233</v>
      </c>
      <c r="F93" s="217" t="s">
        <v>323</v>
      </c>
      <c r="G93" s="217" t="s">
        <v>324</v>
      </c>
      <c r="H93" s="217" t="s">
        <v>139</v>
      </c>
      <c r="I93" s="219">
        <v>1</v>
      </c>
      <c r="J93" s="218">
        <v>126.82</v>
      </c>
      <c r="K93" s="218">
        <v>126.82</v>
      </c>
      <c r="L93" s="218">
        <v>0</v>
      </c>
      <c r="M93" s="218">
        <f t="shared" si="1"/>
        <v>50.728000000000002</v>
      </c>
      <c r="N93" s="220" t="s">
        <v>15</v>
      </c>
    </row>
    <row r="94" spans="1:14" x14ac:dyDescent="0.25">
      <c r="A94" s="216">
        <v>1</v>
      </c>
      <c r="B94" s="217" t="s">
        <v>135</v>
      </c>
      <c r="C94" s="217" t="s">
        <v>135</v>
      </c>
      <c r="D94" s="217" t="s">
        <v>326</v>
      </c>
      <c r="E94" s="217" t="s">
        <v>233</v>
      </c>
      <c r="F94" s="217" t="s">
        <v>327</v>
      </c>
      <c r="G94" s="217" t="s">
        <v>328</v>
      </c>
      <c r="H94" s="217" t="s">
        <v>139</v>
      </c>
      <c r="I94" s="219">
        <v>1</v>
      </c>
      <c r="J94" s="218">
        <v>689.81</v>
      </c>
      <c r="K94" s="218">
        <v>689.81</v>
      </c>
      <c r="L94" s="218">
        <v>0</v>
      </c>
      <c r="M94" s="218">
        <f t="shared" si="1"/>
        <v>275.92399999999998</v>
      </c>
      <c r="N94" s="220" t="s">
        <v>15</v>
      </c>
    </row>
    <row r="95" spans="1:14" x14ac:dyDescent="0.25">
      <c r="A95" s="220">
        <v>1</v>
      </c>
      <c r="B95" s="217" t="s">
        <v>135</v>
      </c>
      <c r="C95" s="217" t="s">
        <v>135</v>
      </c>
      <c r="D95" s="217" t="s">
        <v>329</v>
      </c>
      <c r="E95" s="217" t="s">
        <v>233</v>
      </c>
      <c r="F95" s="217" t="s">
        <v>330</v>
      </c>
      <c r="G95" s="217" t="s">
        <v>328</v>
      </c>
      <c r="H95" s="217" t="s">
        <v>139</v>
      </c>
      <c r="I95" s="219">
        <v>1</v>
      </c>
      <c r="J95" s="218">
        <v>267.73</v>
      </c>
      <c r="K95" s="218">
        <v>267.73</v>
      </c>
      <c r="L95" s="218">
        <v>0</v>
      </c>
      <c r="M95" s="218">
        <f t="shared" si="1"/>
        <v>107.09200000000001</v>
      </c>
      <c r="N95" s="220" t="s">
        <v>15</v>
      </c>
    </row>
    <row r="96" spans="1:14" x14ac:dyDescent="0.25">
      <c r="A96" s="220">
        <v>1</v>
      </c>
      <c r="B96" s="217" t="s">
        <v>135</v>
      </c>
      <c r="C96" s="217" t="s">
        <v>135</v>
      </c>
      <c r="D96" s="217" t="s">
        <v>331</v>
      </c>
      <c r="E96" s="217" t="s">
        <v>233</v>
      </c>
      <c r="F96" s="217" t="s">
        <v>330</v>
      </c>
      <c r="G96" s="217" t="s">
        <v>328</v>
      </c>
      <c r="H96" s="217" t="s">
        <v>139</v>
      </c>
      <c r="I96" s="219">
        <v>1</v>
      </c>
      <c r="J96" s="218">
        <v>267.73</v>
      </c>
      <c r="K96" s="218">
        <v>267.73</v>
      </c>
      <c r="L96" s="218">
        <v>0</v>
      </c>
      <c r="M96" s="218">
        <f t="shared" si="1"/>
        <v>107.09200000000001</v>
      </c>
      <c r="N96" s="220" t="s">
        <v>15</v>
      </c>
    </row>
    <row r="97" spans="1:14" x14ac:dyDescent="0.25">
      <c r="A97" s="216">
        <v>1</v>
      </c>
      <c r="B97" s="217" t="s">
        <v>135</v>
      </c>
      <c r="C97" s="217" t="s">
        <v>135</v>
      </c>
      <c r="D97" s="217" t="s">
        <v>332</v>
      </c>
      <c r="E97" s="217" t="s">
        <v>233</v>
      </c>
      <c r="F97" s="217" t="s">
        <v>333</v>
      </c>
      <c r="G97" s="217" t="s">
        <v>334</v>
      </c>
      <c r="H97" s="217" t="s">
        <v>139</v>
      </c>
      <c r="I97" s="219">
        <v>1</v>
      </c>
      <c r="J97" s="218">
        <v>399</v>
      </c>
      <c r="K97" s="218">
        <v>399</v>
      </c>
      <c r="L97" s="218">
        <v>0</v>
      </c>
      <c r="M97" s="218">
        <f t="shared" si="1"/>
        <v>159.60000000000002</v>
      </c>
      <c r="N97" s="220" t="s">
        <v>15</v>
      </c>
    </row>
    <row r="98" spans="1:14" x14ac:dyDescent="0.25">
      <c r="A98" s="216">
        <v>1</v>
      </c>
      <c r="B98" s="217" t="s">
        <v>135</v>
      </c>
      <c r="C98" s="217" t="s">
        <v>135</v>
      </c>
      <c r="D98" s="217" t="s">
        <v>335</v>
      </c>
      <c r="E98" s="217" t="s">
        <v>233</v>
      </c>
      <c r="F98" s="217" t="s">
        <v>336</v>
      </c>
      <c r="G98" s="217" t="s">
        <v>334</v>
      </c>
      <c r="H98" s="217" t="s">
        <v>139</v>
      </c>
      <c r="I98" s="219">
        <v>1</v>
      </c>
      <c r="J98" s="218">
        <v>399</v>
      </c>
      <c r="K98" s="218">
        <v>399</v>
      </c>
      <c r="L98" s="218">
        <v>0</v>
      </c>
      <c r="M98" s="218">
        <f t="shared" si="1"/>
        <v>159.60000000000002</v>
      </c>
      <c r="N98" s="220" t="s">
        <v>15</v>
      </c>
    </row>
    <row r="99" spans="1:14" x14ac:dyDescent="0.25">
      <c r="A99" s="216">
        <v>1</v>
      </c>
      <c r="B99" s="217" t="s">
        <v>135</v>
      </c>
      <c r="C99" s="217" t="s">
        <v>135</v>
      </c>
      <c r="D99" s="217" t="s">
        <v>337</v>
      </c>
      <c r="E99" s="217" t="s">
        <v>233</v>
      </c>
      <c r="F99" s="217" t="s">
        <v>338</v>
      </c>
      <c r="G99" s="217" t="s">
        <v>339</v>
      </c>
      <c r="H99" s="217" t="s">
        <v>139</v>
      </c>
      <c r="I99" s="219">
        <v>1</v>
      </c>
      <c r="J99" s="218">
        <v>471.4</v>
      </c>
      <c r="K99" s="218">
        <v>471.4</v>
      </c>
      <c r="L99" s="218">
        <v>0</v>
      </c>
      <c r="M99" s="218">
        <f t="shared" si="1"/>
        <v>188.56</v>
      </c>
      <c r="N99" s="220" t="s">
        <v>15</v>
      </c>
    </row>
    <row r="100" spans="1:14" x14ac:dyDescent="0.25">
      <c r="A100" s="220">
        <v>1</v>
      </c>
      <c r="B100" s="217" t="s">
        <v>135</v>
      </c>
      <c r="C100" s="217" t="s">
        <v>135</v>
      </c>
      <c r="D100" s="217" t="s">
        <v>340</v>
      </c>
      <c r="E100" s="217" t="s">
        <v>233</v>
      </c>
      <c r="F100" s="217" t="s">
        <v>176</v>
      </c>
      <c r="G100" s="217" t="s">
        <v>339</v>
      </c>
      <c r="H100" s="217" t="s">
        <v>139</v>
      </c>
      <c r="I100" s="219">
        <v>1</v>
      </c>
      <c r="J100" s="218">
        <v>498.15</v>
      </c>
      <c r="K100" s="218">
        <v>498.15</v>
      </c>
      <c r="L100" s="218">
        <v>0</v>
      </c>
      <c r="M100" s="218">
        <f t="shared" si="1"/>
        <v>199.26</v>
      </c>
      <c r="N100" s="220" t="s">
        <v>15</v>
      </c>
    </row>
    <row r="101" spans="1:14" x14ac:dyDescent="0.25">
      <c r="A101" s="220">
        <v>1</v>
      </c>
      <c r="B101" s="217" t="s">
        <v>135</v>
      </c>
      <c r="C101" s="217" t="s">
        <v>135</v>
      </c>
      <c r="D101" s="217" t="s">
        <v>341</v>
      </c>
      <c r="E101" s="217" t="s">
        <v>233</v>
      </c>
      <c r="F101" s="217" t="s">
        <v>176</v>
      </c>
      <c r="G101" s="217" t="s">
        <v>339</v>
      </c>
      <c r="H101" s="217" t="s">
        <v>139</v>
      </c>
      <c r="I101" s="219">
        <v>1</v>
      </c>
      <c r="J101" s="218">
        <v>498.15</v>
      </c>
      <c r="K101" s="218">
        <v>498.15</v>
      </c>
      <c r="L101" s="218">
        <v>0</v>
      </c>
      <c r="M101" s="218">
        <f t="shared" si="1"/>
        <v>199.26</v>
      </c>
      <c r="N101" s="220" t="s">
        <v>15</v>
      </c>
    </row>
    <row r="102" spans="1:14" x14ac:dyDescent="0.25">
      <c r="A102" s="216">
        <v>1</v>
      </c>
      <c r="B102" s="217" t="s">
        <v>135</v>
      </c>
      <c r="C102" s="217" t="s">
        <v>135</v>
      </c>
      <c r="D102" s="217" t="s">
        <v>342</v>
      </c>
      <c r="E102" s="217" t="s">
        <v>233</v>
      </c>
      <c r="F102" s="217" t="s">
        <v>343</v>
      </c>
      <c r="G102" s="217" t="s">
        <v>339</v>
      </c>
      <c r="H102" s="217" t="s">
        <v>139</v>
      </c>
      <c r="I102" s="219">
        <v>1</v>
      </c>
      <c r="J102" s="218">
        <v>162</v>
      </c>
      <c r="K102" s="218">
        <v>162</v>
      </c>
      <c r="L102" s="218">
        <v>0</v>
      </c>
      <c r="M102" s="218">
        <f t="shared" si="1"/>
        <v>64.8</v>
      </c>
      <c r="N102" s="220" t="s">
        <v>15</v>
      </c>
    </row>
    <row r="103" spans="1:14" x14ac:dyDescent="0.25">
      <c r="A103" s="216">
        <v>1</v>
      </c>
      <c r="B103" s="217" t="s">
        <v>135</v>
      </c>
      <c r="C103" s="217" t="s">
        <v>135</v>
      </c>
      <c r="D103" s="217" t="s">
        <v>344</v>
      </c>
      <c r="E103" s="217" t="s">
        <v>233</v>
      </c>
      <c r="F103" s="217" t="s">
        <v>345</v>
      </c>
      <c r="G103" s="217" t="s">
        <v>339</v>
      </c>
      <c r="H103" s="217" t="s">
        <v>139</v>
      </c>
      <c r="I103" s="219">
        <v>1</v>
      </c>
      <c r="J103" s="218">
        <v>144</v>
      </c>
      <c r="K103" s="218">
        <v>144</v>
      </c>
      <c r="L103" s="218">
        <v>0</v>
      </c>
      <c r="M103" s="218">
        <f t="shared" si="1"/>
        <v>57.6</v>
      </c>
      <c r="N103" s="220" t="s">
        <v>15</v>
      </c>
    </row>
    <row r="104" spans="1:14" x14ac:dyDescent="0.25">
      <c r="A104" s="216">
        <v>1</v>
      </c>
      <c r="B104" s="217" t="s">
        <v>135</v>
      </c>
      <c r="C104" s="217" t="s">
        <v>135</v>
      </c>
      <c r="D104" s="217" t="s">
        <v>346</v>
      </c>
      <c r="E104" s="217" t="s">
        <v>233</v>
      </c>
      <c r="F104" s="217" t="s">
        <v>345</v>
      </c>
      <c r="G104" s="217" t="s">
        <v>339</v>
      </c>
      <c r="H104" s="217" t="s">
        <v>139</v>
      </c>
      <c r="I104" s="219">
        <v>1</v>
      </c>
      <c r="J104" s="218">
        <v>143.99</v>
      </c>
      <c r="K104" s="218">
        <v>143.99</v>
      </c>
      <c r="L104" s="218">
        <v>0</v>
      </c>
      <c r="M104" s="218">
        <f t="shared" si="1"/>
        <v>57.596000000000004</v>
      </c>
      <c r="N104" s="220" t="s">
        <v>15</v>
      </c>
    </row>
    <row r="105" spans="1:14" x14ac:dyDescent="0.25">
      <c r="A105" s="220">
        <v>1</v>
      </c>
      <c r="B105" s="217" t="s">
        <v>135</v>
      </c>
      <c r="C105" s="217" t="s">
        <v>135</v>
      </c>
      <c r="D105" s="217" t="s">
        <v>347</v>
      </c>
      <c r="E105" s="217" t="s">
        <v>233</v>
      </c>
      <c r="F105" s="217" t="s">
        <v>348</v>
      </c>
      <c r="G105" s="217" t="s">
        <v>339</v>
      </c>
      <c r="H105" s="217" t="s">
        <v>139</v>
      </c>
      <c r="I105" s="219">
        <v>1</v>
      </c>
      <c r="J105" s="218">
        <v>134.99</v>
      </c>
      <c r="K105" s="218">
        <v>134.99</v>
      </c>
      <c r="L105" s="218">
        <v>0</v>
      </c>
      <c r="M105" s="218">
        <f t="shared" si="1"/>
        <v>53.996000000000009</v>
      </c>
      <c r="N105" s="220" t="s">
        <v>15</v>
      </c>
    </row>
    <row r="106" spans="1:14" x14ac:dyDescent="0.25">
      <c r="A106" s="220">
        <v>1</v>
      </c>
      <c r="B106" s="217" t="s">
        <v>135</v>
      </c>
      <c r="C106" s="217" t="s">
        <v>135</v>
      </c>
      <c r="D106" s="217" t="s">
        <v>349</v>
      </c>
      <c r="E106" s="217" t="s">
        <v>233</v>
      </c>
      <c r="F106" s="217" t="s">
        <v>350</v>
      </c>
      <c r="G106" s="217" t="s">
        <v>339</v>
      </c>
      <c r="H106" s="217" t="s">
        <v>139</v>
      </c>
      <c r="I106" s="219">
        <v>1</v>
      </c>
      <c r="J106" s="218">
        <v>134.99</v>
      </c>
      <c r="K106" s="218">
        <v>134.99</v>
      </c>
      <c r="L106" s="218">
        <v>0</v>
      </c>
      <c r="M106" s="218">
        <f t="shared" si="1"/>
        <v>53.996000000000009</v>
      </c>
      <c r="N106" s="220" t="s">
        <v>15</v>
      </c>
    </row>
    <row r="107" spans="1:14" x14ac:dyDescent="0.25">
      <c r="A107" s="216">
        <v>1</v>
      </c>
      <c r="B107" s="217" t="s">
        <v>135</v>
      </c>
      <c r="C107" s="217" t="s">
        <v>135</v>
      </c>
      <c r="D107" s="217" t="s">
        <v>351</v>
      </c>
      <c r="E107" s="217" t="s">
        <v>233</v>
      </c>
      <c r="F107" s="217" t="s">
        <v>352</v>
      </c>
      <c r="G107" s="217" t="s">
        <v>339</v>
      </c>
      <c r="H107" s="217" t="s">
        <v>139</v>
      </c>
      <c r="I107" s="219">
        <v>1</v>
      </c>
      <c r="J107" s="218">
        <v>134.99</v>
      </c>
      <c r="K107" s="218">
        <v>134.99</v>
      </c>
      <c r="L107" s="218">
        <v>0</v>
      </c>
      <c r="M107" s="218">
        <f t="shared" si="1"/>
        <v>53.996000000000009</v>
      </c>
      <c r="N107" s="220" t="s">
        <v>15</v>
      </c>
    </row>
    <row r="108" spans="1:14" x14ac:dyDescent="0.25">
      <c r="A108" s="216">
        <v>1</v>
      </c>
      <c r="B108" s="217" t="s">
        <v>135</v>
      </c>
      <c r="C108" s="217" t="s">
        <v>135</v>
      </c>
      <c r="D108" s="217" t="s">
        <v>353</v>
      </c>
      <c r="E108" s="217" t="s">
        <v>233</v>
      </c>
      <c r="F108" s="217" t="s">
        <v>352</v>
      </c>
      <c r="G108" s="217" t="s">
        <v>339</v>
      </c>
      <c r="H108" s="217" t="s">
        <v>139</v>
      </c>
      <c r="I108" s="219">
        <v>1</v>
      </c>
      <c r="J108" s="218">
        <v>135</v>
      </c>
      <c r="K108" s="218">
        <v>135</v>
      </c>
      <c r="L108" s="218">
        <v>0</v>
      </c>
      <c r="M108" s="218">
        <f t="shared" si="1"/>
        <v>54</v>
      </c>
      <c r="N108" s="220" t="s">
        <v>15</v>
      </c>
    </row>
    <row r="109" spans="1:14" x14ac:dyDescent="0.25">
      <c r="A109" s="216">
        <v>1</v>
      </c>
      <c r="B109" s="217" t="s">
        <v>135</v>
      </c>
      <c r="C109" s="217" t="s">
        <v>135</v>
      </c>
      <c r="D109" s="217" t="s">
        <v>354</v>
      </c>
      <c r="E109" s="217" t="s">
        <v>233</v>
      </c>
      <c r="F109" s="217" t="s">
        <v>352</v>
      </c>
      <c r="G109" s="217" t="s">
        <v>339</v>
      </c>
      <c r="H109" s="217" t="s">
        <v>139</v>
      </c>
      <c r="I109" s="219">
        <v>1</v>
      </c>
      <c r="J109" s="218">
        <v>135</v>
      </c>
      <c r="K109" s="218">
        <v>135</v>
      </c>
      <c r="L109" s="218">
        <v>0</v>
      </c>
      <c r="M109" s="218">
        <f t="shared" si="1"/>
        <v>54</v>
      </c>
      <c r="N109" s="220" t="s">
        <v>15</v>
      </c>
    </row>
    <row r="110" spans="1:14" x14ac:dyDescent="0.25">
      <c r="A110" s="216">
        <v>1</v>
      </c>
      <c r="B110" s="217" t="s">
        <v>135</v>
      </c>
      <c r="C110" s="217" t="s">
        <v>135</v>
      </c>
      <c r="D110" s="217" t="s">
        <v>355</v>
      </c>
      <c r="E110" s="217" t="s">
        <v>233</v>
      </c>
      <c r="F110" s="217" t="s">
        <v>311</v>
      </c>
      <c r="G110" s="217" t="s">
        <v>339</v>
      </c>
      <c r="H110" s="217" t="s">
        <v>139</v>
      </c>
      <c r="I110" s="219">
        <v>1</v>
      </c>
      <c r="J110" s="218">
        <v>166.05</v>
      </c>
      <c r="K110" s="218">
        <v>166.05</v>
      </c>
      <c r="L110" s="218">
        <v>0</v>
      </c>
      <c r="M110" s="218">
        <f t="shared" si="1"/>
        <v>66.42</v>
      </c>
      <c r="N110" s="220" t="s">
        <v>15</v>
      </c>
    </row>
    <row r="111" spans="1:14" x14ac:dyDescent="0.25">
      <c r="A111" s="220">
        <v>1</v>
      </c>
      <c r="B111" s="217" t="s">
        <v>135</v>
      </c>
      <c r="C111" s="217" t="s">
        <v>135</v>
      </c>
      <c r="D111" s="217" t="s">
        <v>356</v>
      </c>
      <c r="E111" s="217" t="s">
        <v>233</v>
      </c>
      <c r="F111" s="217" t="s">
        <v>311</v>
      </c>
      <c r="G111" s="217" t="s">
        <v>339</v>
      </c>
      <c r="H111" s="217" t="s">
        <v>139</v>
      </c>
      <c r="I111" s="219">
        <v>1</v>
      </c>
      <c r="J111" s="218">
        <v>171.39</v>
      </c>
      <c r="K111" s="218">
        <v>171.39</v>
      </c>
      <c r="L111" s="218">
        <v>0</v>
      </c>
      <c r="M111" s="218">
        <f t="shared" si="1"/>
        <v>68.555999999999997</v>
      </c>
      <c r="N111" s="220" t="s">
        <v>15</v>
      </c>
    </row>
    <row r="112" spans="1:14" x14ac:dyDescent="0.25">
      <c r="A112" s="220">
        <v>1</v>
      </c>
      <c r="B112" s="217" t="s">
        <v>135</v>
      </c>
      <c r="C112" s="217" t="s">
        <v>135</v>
      </c>
      <c r="D112" s="217" t="s">
        <v>357</v>
      </c>
      <c r="E112" s="217" t="s">
        <v>233</v>
      </c>
      <c r="F112" s="217" t="s">
        <v>358</v>
      </c>
      <c r="G112" s="217" t="s">
        <v>339</v>
      </c>
      <c r="H112" s="217" t="s">
        <v>139</v>
      </c>
      <c r="I112" s="219">
        <v>1</v>
      </c>
      <c r="J112" s="218">
        <v>399</v>
      </c>
      <c r="K112" s="218">
        <v>399</v>
      </c>
      <c r="L112" s="218">
        <v>0</v>
      </c>
      <c r="M112" s="218">
        <f t="shared" si="1"/>
        <v>159.60000000000002</v>
      </c>
      <c r="N112" s="220" t="s">
        <v>15</v>
      </c>
    </row>
    <row r="113" spans="1:14" x14ac:dyDescent="0.25">
      <c r="A113" s="216">
        <v>1</v>
      </c>
      <c r="B113" s="217" t="s">
        <v>135</v>
      </c>
      <c r="C113" s="217" t="s">
        <v>135</v>
      </c>
      <c r="D113" s="217" t="s">
        <v>359</v>
      </c>
      <c r="E113" s="217" t="s">
        <v>233</v>
      </c>
      <c r="F113" s="217" t="s">
        <v>360</v>
      </c>
      <c r="G113" s="218">
        <v>10.09</v>
      </c>
      <c r="H113" s="217" t="s">
        <v>139</v>
      </c>
      <c r="I113" s="219">
        <v>1</v>
      </c>
      <c r="J113" s="221">
        <v>2399</v>
      </c>
      <c r="K113" s="221">
        <v>2399</v>
      </c>
      <c r="L113" s="218">
        <v>0</v>
      </c>
      <c r="M113" s="218">
        <f t="shared" si="1"/>
        <v>959.6</v>
      </c>
      <c r="N113" s="220" t="s">
        <v>15</v>
      </c>
    </row>
    <row r="114" spans="1:14" x14ac:dyDescent="0.25">
      <c r="A114" s="216">
        <v>1</v>
      </c>
      <c r="B114" s="217" t="s">
        <v>135</v>
      </c>
      <c r="C114" s="217" t="s">
        <v>135</v>
      </c>
      <c r="D114" s="217" t="s">
        <v>361</v>
      </c>
      <c r="E114" s="217" t="s">
        <v>362</v>
      </c>
      <c r="F114" s="217" t="s">
        <v>363</v>
      </c>
      <c r="G114" s="217" t="s">
        <v>179</v>
      </c>
      <c r="H114" s="217" t="s">
        <v>139</v>
      </c>
      <c r="I114" s="219">
        <v>1</v>
      </c>
      <c r="J114" s="218">
        <v>518.80999999999995</v>
      </c>
      <c r="K114" s="218">
        <v>518.80999999999995</v>
      </c>
      <c r="L114" s="218">
        <v>0</v>
      </c>
      <c r="M114" s="218">
        <f t="shared" si="1"/>
        <v>207.524</v>
      </c>
      <c r="N114" s="220" t="s">
        <v>15</v>
      </c>
    </row>
    <row r="115" spans="1:14" x14ac:dyDescent="0.25">
      <c r="A115" s="216">
        <v>1</v>
      </c>
      <c r="B115" s="217" t="s">
        <v>135</v>
      </c>
      <c r="C115" s="217" t="s">
        <v>135</v>
      </c>
      <c r="D115" s="217" t="s">
        <v>364</v>
      </c>
      <c r="E115" s="217" t="s">
        <v>233</v>
      </c>
      <c r="F115" s="217" t="s">
        <v>348</v>
      </c>
      <c r="G115" s="218">
        <v>10.09</v>
      </c>
      <c r="H115" s="217" t="s">
        <v>139</v>
      </c>
      <c r="I115" s="219">
        <v>1</v>
      </c>
      <c r="J115" s="218">
        <v>135</v>
      </c>
      <c r="K115" s="218">
        <v>135</v>
      </c>
      <c r="L115" s="218">
        <v>0</v>
      </c>
      <c r="M115" s="218">
        <f t="shared" si="1"/>
        <v>54</v>
      </c>
      <c r="N115" s="220" t="s">
        <v>15</v>
      </c>
    </row>
    <row r="116" spans="1:14" x14ac:dyDescent="0.25">
      <c r="A116" s="220">
        <v>1</v>
      </c>
      <c r="B116" s="217" t="s">
        <v>135</v>
      </c>
      <c r="C116" s="217" t="s">
        <v>135</v>
      </c>
      <c r="D116" s="217" t="s">
        <v>365</v>
      </c>
      <c r="E116" s="217" t="s">
        <v>362</v>
      </c>
      <c r="F116" s="217" t="s">
        <v>366</v>
      </c>
      <c r="G116" s="217" t="s">
        <v>367</v>
      </c>
      <c r="H116" s="217" t="s">
        <v>139</v>
      </c>
      <c r="I116" s="219">
        <v>1</v>
      </c>
      <c r="J116" s="218">
        <v>308.99</v>
      </c>
      <c r="K116" s="218">
        <v>308.99</v>
      </c>
      <c r="L116" s="218">
        <v>0</v>
      </c>
      <c r="M116" s="218">
        <f t="shared" si="1"/>
        <v>123.596</v>
      </c>
      <c r="N116" s="220" t="s">
        <v>15</v>
      </c>
    </row>
    <row r="117" spans="1:14" x14ac:dyDescent="0.25">
      <c r="A117" s="220">
        <v>1</v>
      </c>
      <c r="B117" s="217" t="s">
        <v>135</v>
      </c>
      <c r="C117" s="217" t="s">
        <v>135</v>
      </c>
      <c r="D117" s="217" t="s">
        <v>368</v>
      </c>
      <c r="E117" s="217" t="s">
        <v>362</v>
      </c>
      <c r="F117" s="217" t="s">
        <v>366</v>
      </c>
      <c r="G117" s="217" t="s">
        <v>367</v>
      </c>
      <c r="H117" s="217" t="s">
        <v>139</v>
      </c>
      <c r="I117" s="219">
        <v>1</v>
      </c>
      <c r="J117" s="218">
        <v>308.99</v>
      </c>
      <c r="K117" s="218">
        <v>308.99</v>
      </c>
      <c r="L117" s="218">
        <v>0</v>
      </c>
      <c r="M117" s="218">
        <f t="shared" si="1"/>
        <v>123.596</v>
      </c>
      <c r="N117" s="220" t="s">
        <v>15</v>
      </c>
    </row>
    <row r="118" spans="1:14" x14ac:dyDescent="0.25">
      <c r="A118" s="216">
        <v>1</v>
      </c>
      <c r="B118" s="217" t="s">
        <v>135</v>
      </c>
      <c r="C118" s="217" t="s">
        <v>135</v>
      </c>
      <c r="D118" s="217" t="s">
        <v>369</v>
      </c>
      <c r="E118" s="217" t="s">
        <v>362</v>
      </c>
      <c r="F118" s="217" t="s">
        <v>366</v>
      </c>
      <c r="G118" s="217" t="s">
        <v>367</v>
      </c>
      <c r="H118" s="217" t="s">
        <v>139</v>
      </c>
      <c r="I118" s="219">
        <v>1</v>
      </c>
      <c r="J118" s="218">
        <v>308.99</v>
      </c>
      <c r="K118" s="218">
        <v>308.99</v>
      </c>
      <c r="L118" s="218">
        <v>0</v>
      </c>
      <c r="M118" s="218">
        <f t="shared" si="1"/>
        <v>123.596</v>
      </c>
      <c r="N118" s="220" t="s">
        <v>15</v>
      </c>
    </row>
    <row r="119" spans="1:14" x14ac:dyDescent="0.25">
      <c r="A119" s="216">
        <v>1</v>
      </c>
      <c r="B119" s="217" t="s">
        <v>135</v>
      </c>
      <c r="C119" s="217" t="s">
        <v>135</v>
      </c>
      <c r="D119" s="217" t="s">
        <v>370</v>
      </c>
      <c r="E119" s="217" t="s">
        <v>233</v>
      </c>
      <c r="F119" s="217" t="s">
        <v>371</v>
      </c>
      <c r="G119" s="217" t="s">
        <v>367</v>
      </c>
      <c r="H119" s="217" t="s">
        <v>139</v>
      </c>
      <c r="I119" s="219">
        <v>1</v>
      </c>
      <c r="J119" s="218">
        <v>191.4</v>
      </c>
      <c r="K119" s="218">
        <v>191.4</v>
      </c>
      <c r="L119" s="218">
        <v>0</v>
      </c>
      <c r="M119" s="218">
        <f t="shared" si="1"/>
        <v>76.56</v>
      </c>
      <c r="N119" s="220" t="s">
        <v>15</v>
      </c>
    </row>
    <row r="120" spans="1:14" x14ac:dyDescent="0.25">
      <c r="A120" s="216">
        <v>1</v>
      </c>
      <c r="B120" s="217" t="s">
        <v>135</v>
      </c>
      <c r="C120" s="217" t="s">
        <v>135</v>
      </c>
      <c r="D120" s="217" t="s">
        <v>372</v>
      </c>
      <c r="E120" s="217" t="s">
        <v>233</v>
      </c>
      <c r="F120" s="217" t="s">
        <v>373</v>
      </c>
      <c r="G120" s="217" t="s">
        <v>367</v>
      </c>
      <c r="H120" s="217" t="s">
        <v>139</v>
      </c>
      <c r="I120" s="219">
        <v>1</v>
      </c>
      <c r="J120" s="218">
        <v>738.27</v>
      </c>
      <c r="K120" s="218">
        <v>738.27</v>
      </c>
      <c r="L120" s="218">
        <v>0</v>
      </c>
      <c r="M120" s="218">
        <f t="shared" si="1"/>
        <v>295.30799999999999</v>
      </c>
      <c r="N120" s="220" t="s">
        <v>15</v>
      </c>
    </row>
    <row r="121" spans="1:14" x14ac:dyDescent="0.25">
      <c r="A121" s="220">
        <v>1</v>
      </c>
      <c r="B121" s="217" t="s">
        <v>135</v>
      </c>
      <c r="C121" s="217" t="s">
        <v>135</v>
      </c>
      <c r="D121" s="217" t="s">
        <v>374</v>
      </c>
      <c r="E121" s="217" t="s">
        <v>362</v>
      </c>
      <c r="F121" s="217" t="s">
        <v>375</v>
      </c>
      <c r="G121" s="217" t="s">
        <v>190</v>
      </c>
      <c r="H121" s="217" t="s">
        <v>139</v>
      </c>
      <c r="I121" s="219">
        <v>1</v>
      </c>
      <c r="J121" s="218">
        <v>685.77</v>
      </c>
      <c r="K121" s="218">
        <v>685.77</v>
      </c>
      <c r="L121" s="218">
        <v>0</v>
      </c>
      <c r="M121" s="218">
        <f t="shared" si="1"/>
        <v>274.30799999999999</v>
      </c>
      <c r="N121" s="220" t="s">
        <v>15</v>
      </c>
    </row>
    <row r="122" spans="1:14" x14ac:dyDescent="0.25">
      <c r="A122" s="220">
        <v>1</v>
      </c>
      <c r="B122" s="217" t="s">
        <v>135</v>
      </c>
      <c r="C122" s="217" t="s">
        <v>135</v>
      </c>
      <c r="D122" s="217" t="s">
        <v>376</v>
      </c>
      <c r="E122" s="217" t="s">
        <v>362</v>
      </c>
      <c r="F122" s="217" t="s">
        <v>375</v>
      </c>
      <c r="G122" s="217" t="s">
        <v>190</v>
      </c>
      <c r="H122" s="217" t="s">
        <v>139</v>
      </c>
      <c r="I122" s="219">
        <v>1</v>
      </c>
      <c r="J122" s="218">
        <v>685.76</v>
      </c>
      <c r="K122" s="218">
        <v>685.76</v>
      </c>
      <c r="L122" s="218">
        <v>0</v>
      </c>
      <c r="M122" s="218">
        <f t="shared" si="1"/>
        <v>274.30400000000003</v>
      </c>
      <c r="N122" s="220" t="s">
        <v>15</v>
      </c>
    </row>
    <row r="123" spans="1:14" x14ac:dyDescent="0.25">
      <c r="A123" s="216">
        <v>1</v>
      </c>
      <c r="B123" s="217" t="s">
        <v>135</v>
      </c>
      <c r="C123" s="217" t="s">
        <v>135</v>
      </c>
      <c r="D123" s="217" t="s">
        <v>377</v>
      </c>
      <c r="E123" s="217" t="s">
        <v>233</v>
      </c>
      <c r="F123" s="217" t="s">
        <v>378</v>
      </c>
      <c r="G123" s="217" t="s">
        <v>379</v>
      </c>
      <c r="H123" s="217" t="s">
        <v>139</v>
      </c>
      <c r="I123" s="219">
        <v>1</v>
      </c>
      <c r="J123" s="218">
        <v>578.30999999999995</v>
      </c>
      <c r="K123" s="218">
        <v>578.30999999999995</v>
      </c>
      <c r="L123" s="218">
        <v>0</v>
      </c>
      <c r="M123" s="218">
        <f t="shared" si="1"/>
        <v>231.32399999999998</v>
      </c>
      <c r="N123" s="220" t="s">
        <v>15</v>
      </c>
    </row>
    <row r="124" spans="1:14" x14ac:dyDescent="0.25">
      <c r="A124" s="216">
        <v>1</v>
      </c>
      <c r="B124" s="217" t="s">
        <v>135</v>
      </c>
      <c r="C124" s="217" t="s">
        <v>135</v>
      </c>
      <c r="D124" s="217" t="s">
        <v>380</v>
      </c>
      <c r="E124" s="217" t="s">
        <v>233</v>
      </c>
      <c r="F124" s="217" t="s">
        <v>381</v>
      </c>
      <c r="G124" s="217" t="s">
        <v>382</v>
      </c>
      <c r="H124" s="217" t="s">
        <v>139</v>
      </c>
      <c r="I124" s="219">
        <v>1</v>
      </c>
      <c r="J124" s="218">
        <v>188.34</v>
      </c>
      <c r="K124" s="218">
        <v>188.34</v>
      </c>
      <c r="L124" s="218">
        <v>0</v>
      </c>
      <c r="M124" s="218">
        <f t="shared" si="1"/>
        <v>75.335999999999999</v>
      </c>
      <c r="N124" s="220" t="s">
        <v>15</v>
      </c>
    </row>
    <row r="125" spans="1:14" x14ac:dyDescent="0.25">
      <c r="A125" s="216">
        <v>1</v>
      </c>
      <c r="B125" s="217" t="s">
        <v>135</v>
      </c>
      <c r="C125" s="217" t="s">
        <v>135</v>
      </c>
      <c r="D125" s="217" t="s">
        <v>383</v>
      </c>
      <c r="E125" s="217" t="s">
        <v>233</v>
      </c>
      <c r="F125" s="217" t="s">
        <v>384</v>
      </c>
      <c r="G125" s="218">
        <v>11.1</v>
      </c>
      <c r="H125" s="217" t="s">
        <v>139</v>
      </c>
      <c r="I125" s="219">
        <v>1</v>
      </c>
      <c r="J125" s="221">
        <v>1000.53</v>
      </c>
      <c r="K125" s="221">
        <v>1000.53</v>
      </c>
      <c r="L125" s="218">
        <v>0</v>
      </c>
      <c r="M125" s="218">
        <f t="shared" si="1"/>
        <v>400.21199999999999</v>
      </c>
      <c r="N125" s="220" t="s">
        <v>15</v>
      </c>
    </row>
    <row r="126" spans="1:14" x14ac:dyDescent="0.25">
      <c r="A126" s="220">
        <v>1</v>
      </c>
      <c r="B126" s="217" t="s">
        <v>135</v>
      </c>
      <c r="C126" s="217" t="s">
        <v>135</v>
      </c>
      <c r="D126" s="217" t="s">
        <v>385</v>
      </c>
      <c r="E126" s="217" t="s">
        <v>233</v>
      </c>
      <c r="F126" s="217" t="s">
        <v>384</v>
      </c>
      <c r="G126" s="218">
        <v>11.1</v>
      </c>
      <c r="H126" s="217" t="s">
        <v>139</v>
      </c>
      <c r="I126" s="219">
        <v>1</v>
      </c>
      <c r="J126" s="221">
        <v>1000.53</v>
      </c>
      <c r="K126" s="221">
        <v>1000.53</v>
      </c>
      <c r="L126" s="218">
        <v>0</v>
      </c>
      <c r="M126" s="218">
        <f t="shared" si="1"/>
        <v>400.21199999999999</v>
      </c>
      <c r="N126" s="220" t="s">
        <v>15</v>
      </c>
    </row>
    <row r="127" spans="1:14" x14ac:dyDescent="0.25">
      <c r="A127" s="220">
        <v>1</v>
      </c>
      <c r="B127" s="217" t="s">
        <v>135</v>
      </c>
      <c r="C127" s="217" t="s">
        <v>135</v>
      </c>
      <c r="D127" s="217" t="s">
        <v>386</v>
      </c>
      <c r="E127" s="217" t="s">
        <v>233</v>
      </c>
      <c r="F127" s="217" t="s">
        <v>384</v>
      </c>
      <c r="G127" s="218">
        <v>11.1</v>
      </c>
      <c r="H127" s="217" t="s">
        <v>139</v>
      </c>
      <c r="I127" s="219">
        <v>1</v>
      </c>
      <c r="J127" s="221">
        <v>1000.54</v>
      </c>
      <c r="K127" s="221">
        <v>1000.54</v>
      </c>
      <c r="L127" s="218">
        <v>0</v>
      </c>
      <c r="M127" s="218">
        <f t="shared" si="1"/>
        <v>400.21600000000001</v>
      </c>
      <c r="N127" s="220" t="s">
        <v>15</v>
      </c>
    </row>
    <row r="128" spans="1:14" x14ac:dyDescent="0.25">
      <c r="A128" s="216">
        <v>1</v>
      </c>
      <c r="B128" s="217" t="s">
        <v>135</v>
      </c>
      <c r="C128" s="217" t="s">
        <v>135</v>
      </c>
      <c r="D128" s="217" t="s">
        <v>387</v>
      </c>
      <c r="E128" s="217" t="s">
        <v>233</v>
      </c>
      <c r="F128" s="217" t="s">
        <v>384</v>
      </c>
      <c r="G128" s="218">
        <v>11.1</v>
      </c>
      <c r="H128" s="217" t="s">
        <v>139</v>
      </c>
      <c r="I128" s="219">
        <v>1</v>
      </c>
      <c r="J128" s="221">
        <v>1000.54</v>
      </c>
      <c r="K128" s="221">
        <v>1000.54</v>
      </c>
      <c r="L128" s="218">
        <v>0</v>
      </c>
      <c r="M128" s="218">
        <f t="shared" si="1"/>
        <v>400.21600000000001</v>
      </c>
      <c r="N128" s="220" t="s">
        <v>15</v>
      </c>
    </row>
    <row r="129" spans="1:14" x14ac:dyDescent="0.25">
      <c r="A129" s="216">
        <v>1</v>
      </c>
      <c r="B129" s="217" t="s">
        <v>135</v>
      </c>
      <c r="C129" s="217" t="s">
        <v>135</v>
      </c>
      <c r="D129" s="217" t="s">
        <v>388</v>
      </c>
      <c r="E129" s="217" t="s">
        <v>233</v>
      </c>
      <c r="F129" s="217" t="s">
        <v>348</v>
      </c>
      <c r="G129" s="218">
        <v>12.1</v>
      </c>
      <c r="H129" s="217" t="s">
        <v>139</v>
      </c>
      <c r="I129" s="219">
        <v>1</v>
      </c>
      <c r="J129" s="218">
        <v>135</v>
      </c>
      <c r="K129" s="218">
        <v>135</v>
      </c>
      <c r="L129" s="218">
        <v>0</v>
      </c>
      <c r="M129" s="218">
        <f t="shared" si="1"/>
        <v>54</v>
      </c>
      <c r="N129" s="220" t="s">
        <v>15</v>
      </c>
    </row>
    <row r="130" spans="1:14" x14ac:dyDescent="0.25">
      <c r="A130" s="216">
        <v>1</v>
      </c>
      <c r="B130" s="217" t="s">
        <v>135</v>
      </c>
      <c r="C130" s="217" t="s">
        <v>135</v>
      </c>
      <c r="D130" s="217" t="s">
        <v>389</v>
      </c>
      <c r="E130" s="217" t="s">
        <v>233</v>
      </c>
      <c r="F130" s="217" t="s">
        <v>348</v>
      </c>
      <c r="G130" s="218">
        <v>12.1</v>
      </c>
      <c r="H130" s="217" t="s">
        <v>139</v>
      </c>
      <c r="I130" s="219">
        <v>1</v>
      </c>
      <c r="J130" s="218">
        <v>135</v>
      </c>
      <c r="K130" s="218">
        <v>135</v>
      </c>
      <c r="L130" s="218">
        <v>0</v>
      </c>
      <c r="M130" s="218">
        <f t="shared" si="1"/>
        <v>54</v>
      </c>
      <c r="N130" s="220" t="s">
        <v>15</v>
      </c>
    </row>
    <row r="131" spans="1:14" x14ac:dyDescent="0.25">
      <c r="A131" s="220">
        <v>1</v>
      </c>
      <c r="B131" s="217" t="s">
        <v>135</v>
      </c>
      <c r="C131" s="217" t="s">
        <v>135</v>
      </c>
      <c r="D131" s="217" t="s">
        <v>390</v>
      </c>
      <c r="E131" s="217" t="s">
        <v>233</v>
      </c>
      <c r="F131" s="217" t="s">
        <v>391</v>
      </c>
      <c r="G131" s="218">
        <v>12.1</v>
      </c>
      <c r="H131" s="217" t="s">
        <v>139</v>
      </c>
      <c r="I131" s="219">
        <v>1</v>
      </c>
      <c r="J131" s="218">
        <v>198</v>
      </c>
      <c r="K131" s="218">
        <v>198</v>
      </c>
      <c r="L131" s="218">
        <v>0</v>
      </c>
      <c r="M131" s="218">
        <f t="shared" ref="M131:M194" si="2">IF(L131&lt;J131*0.4,J131*0.4,L131)</f>
        <v>79.2</v>
      </c>
      <c r="N131" s="220" t="s">
        <v>15</v>
      </c>
    </row>
    <row r="132" spans="1:14" x14ac:dyDescent="0.25">
      <c r="A132" s="220">
        <v>1</v>
      </c>
      <c r="B132" s="217" t="s">
        <v>135</v>
      </c>
      <c r="C132" s="217" t="s">
        <v>135</v>
      </c>
      <c r="D132" s="217" t="s">
        <v>392</v>
      </c>
      <c r="E132" s="217" t="s">
        <v>233</v>
      </c>
      <c r="F132" s="217" t="s">
        <v>391</v>
      </c>
      <c r="G132" s="218">
        <v>12.1</v>
      </c>
      <c r="H132" s="217" t="s">
        <v>139</v>
      </c>
      <c r="I132" s="219">
        <v>1</v>
      </c>
      <c r="J132" s="218">
        <v>198</v>
      </c>
      <c r="K132" s="218">
        <v>198</v>
      </c>
      <c r="L132" s="218">
        <v>0</v>
      </c>
      <c r="M132" s="218">
        <f t="shared" si="2"/>
        <v>79.2</v>
      </c>
      <c r="N132" s="220" t="s">
        <v>15</v>
      </c>
    </row>
    <row r="133" spans="1:14" x14ac:dyDescent="0.25">
      <c r="A133" s="216">
        <v>1</v>
      </c>
      <c r="B133" s="217" t="s">
        <v>135</v>
      </c>
      <c r="C133" s="217" t="s">
        <v>135</v>
      </c>
      <c r="D133" s="217" t="s">
        <v>393</v>
      </c>
      <c r="E133" s="217" t="s">
        <v>233</v>
      </c>
      <c r="F133" s="217" t="s">
        <v>394</v>
      </c>
      <c r="G133" s="218">
        <v>12.1</v>
      </c>
      <c r="H133" s="217" t="s">
        <v>139</v>
      </c>
      <c r="I133" s="219">
        <v>1</v>
      </c>
      <c r="J133" s="218">
        <v>63</v>
      </c>
      <c r="K133" s="218">
        <v>63</v>
      </c>
      <c r="L133" s="218">
        <v>0</v>
      </c>
      <c r="M133" s="218">
        <f t="shared" si="2"/>
        <v>25.200000000000003</v>
      </c>
      <c r="N133" s="220" t="s">
        <v>15</v>
      </c>
    </row>
    <row r="134" spans="1:14" x14ac:dyDescent="0.25">
      <c r="A134" s="216">
        <v>1</v>
      </c>
      <c r="B134" s="217" t="s">
        <v>135</v>
      </c>
      <c r="C134" s="217" t="s">
        <v>135</v>
      </c>
      <c r="D134" s="217" t="s">
        <v>395</v>
      </c>
      <c r="E134" s="217" t="s">
        <v>233</v>
      </c>
      <c r="F134" s="217" t="s">
        <v>348</v>
      </c>
      <c r="G134" s="218">
        <v>12.1</v>
      </c>
      <c r="H134" s="217" t="s">
        <v>139</v>
      </c>
      <c r="I134" s="219">
        <v>1</v>
      </c>
      <c r="J134" s="218">
        <v>134.99</v>
      </c>
      <c r="K134" s="218">
        <v>134.99</v>
      </c>
      <c r="L134" s="218">
        <v>0</v>
      </c>
      <c r="M134" s="218">
        <f t="shared" si="2"/>
        <v>53.996000000000009</v>
      </c>
      <c r="N134" s="220" t="s">
        <v>15</v>
      </c>
    </row>
    <row r="135" spans="1:14" x14ac:dyDescent="0.25">
      <c r="A135" s="216">
        <v>1</v>
      </c>
      <c r="B135" s="217" t="s">
        <v>135</v>
      </c>
      <c r="C135" s="217" t="s">
        <v>135</v>
      </c>
      <c r="D135" s="217" t="s">
        <v>396</v>
      </c>
      <c r="E135" s="217" t="s">
        <v>233</v>
      </c>
      <c r="F135" s="217" t="s">
        <v>397</v>
      </c>
      <c r="G135" s="217" t="s">
        <v>398</v>
      </c>
      <c r="H135" s="217" t="s">
        <v>139</v>
      </c>
      <c r="I135" s="219">
        <v>1</v>
      </c>
      <c r="J135" s="218">
        <v>418.2</v>
      </c>
      <c r="K135" s="218">
        <v>418.2</v>
      </c>
      <c r="L135" s="218">
        <v>0</v>
      </c>
      <c r="M135" s="218">
        <f t="shared" si="2"/>
        <v>167.28</v>
      </c>
      <c r="N135" s="220" t="s">
        <v>15</v>
      </c>
    </row>
    <row r="136" spans="1:14" x14ac:dyDescent="0.25">
      <c r="A136" s="220">
        <v>1</v>
      </c>
      <c r="B136" s="217" t="s">
        <v>135</v>
      </c>
      <c r="C136" s="217" t="s">
        <v>135</v>
      </c>
      <c r="D136" s="217" t="s">
        <v>399</v>
      </c>
      <c r="E136" s="217" t="s">
        <v>233</v>
      </c>
      <c r="F136" s="217" t="s">
        <v>400</v>
      </c>
      <c r="G136" s="217" t="s">
        <v>401</v>
      </c>
      <c r="H136" s="219">
        <v>1</v>
      </c>
      <c r="I136" s="219">
        <v>1</v>
      </c>
      <c r="J136" s="221">
        <v>1105.77</v>
      </c>
      <c r="K136" s="221">
        <v>1105.77</v>
      </c>
      <c r="L136" s="218">
        <v>0</v>
      </c>
      <c r="M136" s="218">
        <f t="shared" si="2"/>
        <v>442.30799999999999</v>
      </c>
      <c r="N136" s="220" t="s">
        <v>15</v>
      </c>
    </row>
    <row r="137" spans="1:14" x14ac:dyDescent="0.25">
      <c r="A137" s="220">
        <v>1</v>
      </c>
      <c r="B137" s="217" t="s">
        <v>135</v>
      </c>
      <c r="C137" s="217" t="s">
        <v>135</v>
      </c>
      <c r="D137" s="217" t="s">
        <v>402</v>
      </c>
      <c r="E137" s="217" t="s">
        <v>233</v>
      </c>
      <c r="F137" s="217" t="s">
        <v>403</v>
      </c>
      <c r="G137" s="218">
        <v>11.11</v>
      </c>
      <c r="H137" s="217" t="s">
        <v>139</v>
      </c>
      <c r="I137" s="219">
        <v>1</v>
      </c>
      <c r="J137" s="218">
        <v>487.08</v>
      </c>
      <c r="K137" s="218">
        <v>487.08</v>
      </c>
      <c r="L137" s="218">
        <v>0</v>
      </c>
      <c r="M137" s="218">
        <f t="shared" si="2"/>
        <v>194.83199999999999</v>
      </c>
      <c r="N137" s="220" t="s">
        <v>15</v>
      </c>
    </row>
    <row r="138" spans="1:14" x14ac:dyDescent="0.25">
      <c r="A138" s="216">
        <v>1</v>
      </c>
      <c r="B138" s="217" t="s">
        <v>135</v>
      </c>
      <c r="C138" s="217" t="s">
        <v>135</v>
      </c>
      <c r="D138" s="217" t="s">
        <v>404</v>
      </c>
      <c r="E138" s="217" t="s">
        <v>233</v>
      </c>
      <c r="F138" s="217" t="s">
        <v>403</v>
      </c>
      <c r="G138" s="218">
        <v>11.11</v>
      </c>
      <c r="H138" s="217" t="s">
        <v>139</v>
      </c>
      <c r="I138" s="219">
        <v>1</v>
      </c>
      <c r="J138" s="218">
        <v>487.08</v>
      </c>
      <c r="K138" s="218">
        <v>487.08</v>
      </c>
      <c r="L138" s="218">
        <v>0</v>
      </c>
      <c r="M138" s="218">
        <f t="shared" si="2"/>
        <v>194.83199999999999</v>
      </c>
      <c r="N138" s="220" t="s">
        <v>15</v>
      </c>
    </row>
    <row r="139" spans="1:14" x14ac:dyDescent="0.25">
      <c r="A139" s="216">
        <v>1</v>
      </c>
      <c r="B139" s="217" t="s">
        <v>135</v>
      </c>
      <c r="C139" s="217" t="s">
        <v>135</v>
      </c>
      <c r="D139" s="217" t="s">
        <v>405</v>
      </c>
      <c r="E139" s="217" t="s">
        <v>233</v>
      </c>
      <c r="F139" s="217" t="s">
        <v>403</v>
      </c>
      <c r="G139" s="218">
        <v>11.11</v>
      </c>
      <c r="H139" s="217" t="s">
        <v>139</v>
      </c>
      <c r="I139" s="219">
        <v>1</v>
      </c>
      <c r="J139" s="218">
        <v>487.08</v>
      </c>
      <c r="K139" s="218">
        <v>487.08</v>
      </c>
      <c r="L139" s="218">
        <v>0</v>
      </c>
      <c r="M139" s="218">
        <f t="shared" si="2"/>
        <v>194.83199999999999</v>
      </c>
      <c r="N139" s="220" t="s">
        <v>15</v>
      </c>
    </row>
    <row r="140" spans="1:14" x14ac:dyDescent="0.25">
      <c r="A140" s="216">
        <v>1</v>
      </c>
      <c r="B140" s="217" t="s">
        <v>135</v>
      </c>
      <c r="C140" s="217" t="s">
        <v>135</v>
      </c>
      <c r="D140" s="217" t="s">
        <v>406</v>
      </c>
      <c r="E140" s="217" t="s">
        <v>233</v>
      </c>
      <c r="F140" s="217" t="s">
        <v>403</v>
      </c>
      <c r="G140" s="218">
        <v>11.11</v>
      </c>
      <c r="H140" s="217" t="s">
        <v>139</v>
      </c>
      <c r="I140" s="219">
        <v>1</v>
      </c>
      <c r="J140" s="218">
        <v>487.08</v>
      </c>
      <c r="K140" s="218">
        <v>487.08</v>
      </c>
      <c r="L140" s="218">
        <v>0</v>
      </c>
      <c r="M140" s="218">
        <f t="shared" si="2"/>
        <v>194.83199999999999</v>
      </c>
      <c r="N140" s="220" t="s">
        <v>15</v>
      </c>
    </row>
    <row r="141" spans="1:14" x14ac:dyDescent="0.25">
      <c r="A141" s="220">
        <v>1</v>
      </c>
      <c r="B141" s="217" t="s">
        <v>135</v>
      </c>
      <c r="C141" s="217" t="s">
        <v>135</v>
      </c>
      <c r="D141" s="217" t="s">
        <v>407</v>
      </c>
      <c r="E141" s="217" t="s">
        <v>233</v>
      </c>
      <c r="F141" s="217" t="s">
        <v>403</v>
      </c>
      <c r="G141" s="218">
        <v>11.11</v>
      </c>
      <c r="H141" s="217" t="s">
        <v>139</v>
      </c>
      <c r="I141" s="219">
        <v>1</v>
      </c>
      <c r="J141" s="218">
        <v>487.08</v>
      </c>
      <c r="K141" s="218">
        <v>487.08</v>
      </c>
      <c r="L141" s="218">
        <v>0</v>
      </c>
      <c r="M141" s="218">
        <f t="shared" si="2"/>
        <v>194.83199999999999</v>
      </c>
      <c r="N141" s="220" t="s">
        <v>15</v>
      </c>
    </row>
    <row r="142" spans="1:14" x14ac:dyDescent="0.25">
      <c r="A142" s="220">
        <v>1</v>
      </c>
      <c r="B142" s="217" t="s">
        <v>135</v>
      </c>
      <c r="C142" s="217" t="s">
        <v>135</v>
      </c>
      <c r="D142" s="217" t="s">
        <v>408</v>
      </c>
      <c r="E142" s="217" t="s">
        <v>233</v>
      </c>
      <c r="F142" s="217" t="s">
        <v>403</v>
      </c>
      <c r="G142" s="218">
        <v>11.11</v>
      </c>
      <c r="H142" s="217" t="s">
        <v>139</v>
      </c>
      <c r="I142" s="219">
        <v>1</v>
      </c>
      <c r="J142" s="218">
        <v>487.08</v>
      </c>
      <c r="K142" s="218">
        <v>487.08</v>
      </c>
      <c r="L142" s="218">
        <v>0</v>
      </c>
      <c r="M142" s="218">
        <f t="shared" si="2"/>
        <v>194.83199999999999</v>
      </c>
      <c r="N142" s="220" t="s">
        <v>15</v>
      </c>
    </row>
    <row r="143" spans="1:14" x14ac:dyDescent="0.25">
      <c r="A143" s="216">
        <v>1</v>
      </c>
      <c r="B143" s="217" t="s">
        <v>135</v>
      </c>
      <c r="C143" s="217" t="s">
        <v>135</v>
      </c>
      <c r="D143" s="217" t="s">
        <v>409</v>
      </c>
      <c r="E143" s="217" t="s">
        <v>362</v>
      </c>
      <c r="F143" s="217" t="s">
        <v>410</v>
      </c>
      <c r="G143" s="218">
        <v>12.11</v>
      </c>
      <c r="H143" s="217" t="s">
        <v>139</v>
      </c>
      <c r="I143" s="219">
        <v>1</v>
      </c>
      <c r="J143" s="218">
        <v>384.57</v>
      </c>
      <c r="K143" s="218">
        <v>384.57</v>
      </c>
      <c r="L143" s="218">
        <v>0</v>
      </c>
      <c r="M143" s="218">
        <f t="shared" si="2"/>
        <v>153.828</v>
      </c>
      <c r="N143" s="220" t="s">
        <v>15</v>
      </c>
    </row>
    <row r="144" spans="1:14" x14ac:dyDescent="0.25">
      <c r="A144" s="216">
        <v>1</v>
      </c>
      <c r="B144" s="217" t="s">
        <v>135</v>
      </c>
      <c r="C144" s="217" t="s">
        <v>135</v>
      </c>
      <c r="D144" s="217" t="s">
        <v>411</v>
      </c>
      <c r="E144" s="217" t="s">
        <v>362</v>
      </c>
      <c r="F144" s="217" t="s">
        <v>412</v>
      </c>
      <c r="G144" s="218">
        <v>12.11</v>
      </c>
      <c r="H144" s="217" t="s">
        <v>139</v>
      </c>
      <c r="I144" s="219">
        <v>1</v>
      </c>
      <c r="J144" s="218">
        <v>736.26</v>
      </c>
      <c r="K144" s="218">
        <v>736.26</v>
      </c>
      <c r="L144" s="218">
        <v>0</v>
      </c>
      <c r="M144" s="218">
        <f t="shared" si="2"/>
        <v>294.50400000000002</v>
      </c>
      <c r="N144" s="220" t="s">
        <v>15</v>
      </c>
    </row>
    <row r="145" spans="1:14" x14ac:dyDescent="0.25">
      <c r="A145" s="216">
        <v>1</v>
      </c>
      <c r="B145" s="217" t="s">
        <v>135</v>
      </c>
      <c r="C145" s="217" t="s">
        <v>135</v>
      </c>
      <c r="D145" s="217" t="s">
        <v>413</v>
      </c>
      <c r="E145" s="217" t="s">
        <v>233</v>
      </c>
      <c r="F145" s="217" t="s">
        <v>348</v>
      </c>
      <c r="G145" s="217" t="s">
        <v>414</v>
      </c>
      <c r="H145" s="217" t="s">
        <v>139</v>
      </c>
      <c r="I145" s="219">
        <v>1</v>
      </c>
      <c r="J145" s="218">
        <v>120</v>
      </c>
      <c r="K145" s="218">
        <v>120</v>
      </c>
      <c r="L145" s="218">
        <v>0</v>
      </c>
      <c r="M145" s="218">
        <f t="shared" si="2"/>
        <v>48</v>
      </c>
      <c r="N145" s="220" t="s">
        <v>15</v>
      </c>
    </row>
    <row r="146" spans="1:14" x14ac:dyDescent="0.25">
      <c r="A146" s="220">
        <v>1</v>
      </c>
      <c r="B146" s="217" t="s">
        <v>135</v>
      </c>
      <c r="C146" s="217" t="s">
        <v>135</v>
      </c>
      <c r="D146" s="217" t="s">
        <v>415</v>
      </c>
      <c r="E146" s="217" t="s">
        <v>233</v>
      </c>
      <c r="F146" s="217" t="s">
        <v>416</v>
      </c>
      <c r="G146" s="217" t="s">
        <v>417</v>
      </c>
      <c r="H146" s="217" t="s">
        <v>139</v>
      </c>
      <c r="I146" s="219">
        <v>1</v>
      </c>
      <c r="J146" s="218">
        <v>546.11</v>
      </c>
      <c r="K146" s="218">
        <v>546.11</v>
      </c>
      <c r="L146" s="218">
        <v>0</v>
      </c>
      <c r="M146" s="218">
        <f t="shared" si="2"/>
        <v>218.44400000000002</v>
      </c>
      <c r="N146" s="220" t="s">
        <v>15</v>
      </c>
    </row>
    <row r="147" spans="1:14" x14ac:dyDescent="0.25">
      <c r="A147" s="220">
        <v>1</v>
      </c>
      <c r="B147" s="217" t="s">
        <v>135</v>
      </c>
      <c r="C147" s="217" t="s">
        <v>135</v>
      </c>
      <c r="D147" s="217" t="s">
        <v>418</v>
      </c>
      <c r="E147" s="217" t="s">
        <v>362</v>
      </c>
      <c r="F147" s="217" t="s">
        <v>419</v>
      </c>
      <c r="G147" s="217" t="s">
        <v>417</v>
      </c>
      <c r="H147" s="217" t="s">
        <v>139</v>
      </c>
      <c r="I147" s="219">
        <v>1</v>
      </c>
      <c r="J147" s="218">
        <v>207.38</v>
      </c>
      <c r="K147" s="218">
        <v>207.38</v>
      </c>
      <c r="L147" s="218">
        <v>0</v>
      </c>
      <c r="M147" s="218">
        <f t="shared" si="2"/>
        <v>82.951999999999998</v>
      </c>
      <c r="N147" s="220" t="s">
        <v>15</v>
      </c>
    </row>
    <row r="148" spans="1:14" x14ac:dyDescent="0.25">
      <c r="A148" s="216">
        <v>1</v>
      </c>
      <c r="B148" s="217" t="s">
        <v>135</v>
      </c>
      <c r="C148" s="217" t="s">
        <v>135</v>
      </c>
      <c r="D148" s="217" t="s">
        <v>420</v>
      </c>
      <c r="E148" s="217" t="s">
        <v>233</v>
      </c>
      <c r="F148" s="217" t="s">
        <v>421</v>
      </c>
      <c r="G148" s="217" t="s">
        <v>417</v>
      </c>
      <c r="H148" s="217" t="s">
        <v>139</v>
      </c>
      <c r="I148" s="219">
        <v>1</v>
      </c>
      <c r="J148" s="218">
        <v>223.86</v>
      </c>
      <c r="K148" s="218">
        <v>223.86</v>
      </c>
      <c r="L148" s="218">
        <v>0</v>
      </c>
      <c r="M148" s="218">
        <f t="shared" si="2"/>
        <v>89.544000000000011</v>
      </c>
      <c r="N148" s="220" t="s">
        <v>15</v>
      </c>
    </row>
    <row r="149" spans="1:14" x14ac:dyDescent="0.25">
      <c r="A149" s="216">
        <v>1</v>
      </c>
      <c r="B149" s="217" t="s">
        <v>135</v>
      </c>
      <c r="C149" s="217" t="s">
        <v>135</v>
      </c>
      <c r="D149" s="217" t="s">
        <v>422</v>
      </c>
      <c r="E149" s="217" t="s">
        <v>362</v>
      </c>
      <c r="F149" s="217" t="s">
        <v>423</v>
      </c>
      <c r="G149" s="217" t="s">
        <v>417</v>
      </c>
      <c r="H149" s="217" t="s">
        <v>139</v>
      </c>
      <c r="I149" s="219">
        <v>1</v>
      </c>
      <c r="J149" s="218">
        <v>531.55999999999995</v>
      </c>
      <c r="K149" s="218">
        <v>531.55999999999995</v>
      </c>
      <c r="L149" s="218">
        <v>0</v>
      </c>
      <c r="M149" s="218">
        <f t="shared" si="2"/>
        <v>212.624</v>
      </c>
      <c r="N149" s="220" t="s">
        <v>15</v>
      </c>
    </row>
    <row r="150" spans="1:14" x14ac:dyDescent="0.25">
      <c r="A150" s="216">
        <v>1</v>
      </c>
      <c r="B150" s="217" t="s">
        <v>135</v>
      </c>
      <c r="C150" s="217" t="s">
        <v>135</v>
      </c>
      <c r="D150" s="217" t="s">
        <v>424</v>
      </c>
      <c r="E150" s="217" t="s">
        <v>233</v>
      </c>
      <c r="F150" s="217" t="s">
        <v>425</v>
      </c>
      <c r="G150" s="218">
        <v>11.12</v>
      </c>
      <c r="H150" s="217" t="s">
        <v>139</v>
      </c>
      <c r="I150" s="219">
        <v>1</v>
      </c>
      <c r="J150" s="218">
        <v>957.04</v>
      </c>
      <c r="K150" s="218">
        <v>957.04</v>
      </c>
      <c r="L150" s="218">
        <v>0</v>
      </c>
      <c r="M150" s="218">
        <f t="shared" si="2"/>
        <v>382.81600000000003</v>
      </c>
      <c r="N150" s="220" t="s">
        <v>15</v>
      </c>
    </row>
    <row r="151" spans="1:14" x14ac:dyDescent="0.25">
      <c r="A151" s="220">
        <v>1</v>
      </c>
      <c r="B151" s="217" t="s">
        <v>135</v>
      </c>
      <c r="C151" s="217" t="s">
        <v>135</v>
      </c>
      <c r="D151" s="217" t="s">
        <v>426</v>
      </c>
      <c r="E151" s="217" t="s">
        <v>362</v>
      </c>
      <c r="F151" s="217" t="s">
        <v>427</v>
      </c>
      <c r="G151" s="218">
        <v>11.12</v>
      </c>
      <c r="H151" s="217" t="s">
        <v>139</v>
      </c>
      <c r="I151" s="219">
        <v>1</v>
      </c>
      <c r="J151" s="218">
        <v>143.69999999999999</v>
      </c>
      <c r="K151" s="218">
        <v>143.69999999999999</v>
      </c>
      <c r="L151" s="218">
        <v>0</v>
      </c>
      <c r="M151" s="218">
        <f t="shared" si="2"/>
        <v>57.48</v>
      </c>
      <c r="N151" s="220" t="s">
        <v>15</v>
      </c>
    </row>
    <row r="152" spans="1:14" x14ac:dyDescent="0.25">
      <c r="A152" s="220">
        <v>1</v>
      </c>
      <c r="B152" s="217" t="s">
        <v>135</v>
      </c>
      <c r="C152" s="217" t="s">
        <v>135</v>
      </c>
      <c r="D152" s="217" t="s">
        <v>428</v>
      </c>
      <c r="E152" s="217" t="s">
        <v>233</v>
      </c>
      <c r="F152" s="217" t="s">
        <v>429</v>
      </c>
      <c r="G152" s="217" t="s">
        <v>430</v>
      </c>
      <c r="H152" s="217" t="s">
        <v>139</v>
      </c>
      <c r="I152" s="219">
        <v>1</v>
      </c>
      <c r="J152" s="218">
        <v>164.63</v>
      </c>
      <c r="K152" s="218">
        <v>164.63</v>
      </c>
      <c r="L152" s="218">
        <v>0</v>
      </c>
      <c r="M152" s="218">
        <f t="shared" si="2"/>
        <v>65.852000000000004</v>
      </c>
      <c r="N152" s="220" t="s">
        <v>15</v>
      </c>
    </row>
    <row r="153" spans="1:14" x14ac:dyDescent="0.25">
      <c r="A153" s="216">
        <v>1</v>
      </c>
      <c r="B153" s="217" t="s">
        <v>135</v>
      </c>
      <c r="C153" s="217" t="s">
        <v>135</v>
      </c>
      <c r="D153" s="217" t="s">
        <v>431</v>
      </c>
      <c r="E153" s="217" t="s">
        <v>233</v>
      </c>
      <c r="F153" s="217" t="s">
        <v>429</v>
      </c>
      <c r="G153" s="217" t="s">
        <v>430</v>
      </c>
      <c r="H153" s="217" t="s">
        <v>139</v>
      </c>
      <c r="I153" s="219">
        <v>1</v>
      </c>
      <c r="J153" s="218">
        <v>164.63</v>
      </c>
      <c r="K153" s="218">
        <v>164.63</v>
      </c>
      <c r="L153" s="218">
        <v>0</v>
      </c>
      <c r="M153" s="218">
        <f t="shared" si="2"/>
        <v>65.852000000000004</v>
      </c>
      <c r="N153" s="220" t="s">
        <v>15</v>
      </c>
    </row>
    <row r="154" spans="1:14" x14ac:dyDescent="0.25">
      <c r="A154" s="216">
        <v>1</v>
      </c>
      <c r="B154" s="217" t="s">
        <v>135</v>
      </c>
      <c r="C154" s="217" t="s">
        <v>135</v>
      </c>
      <c r="D154" s="217" t="s">
        <v>432</v>
      </c>
      <c r="E154" s="217" t="s">
        <v>233</v>
      </c>
      <c r="F154" s="217" t="s">
        <v>429</v>
      </c>
      <c r="G154" s="217" t="s">
        <v>430</v>
      </c>
      <c r="H154" s="217" t="s">
        <v>139</v>
      </c>
      <c r="I154" s="219">
        <v>1</v>
      </c>
      <c r="J154" s="218">
        <v>164.63</v>
      </c>
      <c r="K154" s="218">
        <v>164.63</v>
      </c>
      <c r="L154" s="218">
        <v>0</v>
      </c>
      <c r="M154" s="218">
        <f t="shared" si="2"/>
        <v>65.852000000000004</v>
      </c>
      <c r="N154" s="220" t="s">
        <v>15</v>
      </c>
    </row>
    <row r="155" spans="1:14" x14ac:dyDescent="0.25">
      <c r="A155" s="216">
        <v>1</v>
      </c>
      <c r="B155" s="217" t="s">
        <v>135</v>
      </c>
      <c r="C155" s="217" t="s">
        <v>135</v>
      </c>
      <c r="D155" s="217" t="s">
        <v>433</v>
      </c>
      <c r="E155" s="217" t="s">
        <v>233</v>
      </c>
      <c r="F155" s="217" t="s">
        <v>429</v>
      </c>
      <c r="G155" s="217" t="s">
        <v>430</v>
      </c>
      <c r="H155" s="217" t="s">
        <v>139</v>
      </c>
      <c r="I155" s="219">
        <v>1</v>
      </c>
      <c r="J155" s="218">
        <v>164.63</v>
      </c>
      <c r="K155" s="218">
        <v>164.63</v>
      </c>
      <c r="L155" s="218">
        <v>0</v>
      </c>
      <c r="M155" s="218">
        <f t="shared" si="2"/>
        <v>65.852000000000004</v>
      </c>
      <c r="N155" s="220" t="s">
        <v>15</v>
      </c>
    </row>
    <row r="156" spans="1:14" x14ac:dyDescent="0.25">
      <c r="A156" s="220">
        <v>1</v>
      </c>
      <c r="B156" s="217" t="s">
        <v>135</v>
      </c>
      <c r="C156" s="217" t="s">
        <v>135</v>
      </c>
      <c r="D156" s="217" t="s">
        <v>434</v>
      </c>
      <c r="E156" s="217" t="s">
        <v>233</v>
      </c>
      <c r="F156" s="217" t="s">
        <v>429</v>
      </c>
      <c r="G156" s="217" t="s">
        <v>430</v>
      </c>
      <c r="H156" s="217" t="s">
        <v>139</v>
      </c>
      <c r="I156" s="219">
        <v>1</v>
      </c>
      <c r="J156" s="218">
        <v>164.64</v>
      </c>
      <c r="K156" s="218">
        <v>164.64</v>
      </c>
      <c r="L156" s="218">
        <v>0</v>
      </c>
      <c r="M156" s="218">
        <f t="shared" si="2"/>
        <v>65.855999999999995</v>
      </c>
      <c r="N156" s="220" t="s">
        <v>15</v>
      </c>
    </row>
    <row r="157" spans="1:14" x14ac:dyDescent="0.25">
      <c r="A157" s="220">
        <v>1</v>
      </c>
      <c r="B157" s="217" t="s">
        <v>135</v>
      </c>
      <c r="C157" s="217" t="s">
        <v>135</v>
      </c>
      <c r="D157" s="217" t="s">
        <v>435</v>
      </c>
      <c r="E157" s="217" t="s">
        <v>233</v>
      </c>
      <c r="F157" s="217" t="s">
        <v>348</v>
      </c>
      <c r="G157" s="217" t="s">
        <v>430</v>
      </c>
      <c r="H157" s="217" t="s">
        <v>139</v>
      </c>
      <c r="I157" s="219">
        <v>1</v>
      </c>
      <c r="J157" s="218">
        <v>135</v>
      </c>
      <c r="K157" s="218">
        <v>135</v>
      </c>
      <c r="L157" s="218">
        <v>0</v>
      </c>
      <c r="M157" s="218">
        <f t="shared" si="2"/>
        <v>54</v>
      </c>
      <c r="N157" s="220" t="s">
        <v>15</v>
      </c>
    </row>
    <row r="158" spans="1:14" x14ac:dyDescent="0.25">
      <c r="A158" s="216">
        <v>1</v>
      </c>
      <c r="B158" s="217" t="s">
        <v>135</v>
      </c>
      <c r="C158" s="217" t="s">
        <v>135</v>
      </c>
      <c r="D158" s="217" t="s">
        <v>436</v>
      </c>
      <c r="E158" s="217" t="s">
        <v>233</v>
      </c>
      <c r="F158" s="217" t="s">
        <v>350</v>
      </c>
      <c r="G158" s="217" t="s">
        <v>430</v>
      </c>
      <c r="H158" s="217" t="s">
        <v>139</v>
      </c>
      <c r="I158" s="219">
        <v>1</v>
      </c>
      <c r="J158" s="218">
        <v>135</v>
      </c>
      <c r="K158" s="218">
        <v>135</v>
      </c>
      <c r="L158" s="218">
        <v>0</v>
      </c>
      <c r="M158" s="218">
        <f t="shared" si="2"/>
        <v>54</v>
      </c>
      <c r="N158" s="220" t="s">
        <v>15</v>
      </c>
    </row>
    <row r="159" spans="1:14" x14ac:dyDescent="0.25">
      <c r="A159" s="216">
        <v>1</v>
      </c>
      <c r="B159" s="217" t="s">
        <v>135</v>
      </c>
      <c r="C159" s="217" t="s">
        <v>135</v>
      </c>
      <c r="D159" s="217" t="s">
        <v>437</v>
      </c>
      <c r="E159" s="217" t="s">
        <v>233</v>
      </c>
      <c r="F159" s="217" t="s">
        <v>438</v>
      </c>
      <c r="G159" s="217" t="s">
        <v>430</v>
      </c>
      <c r="H159" s="217" t="s">
        <v>139</v>
      </c>
      <c r="I159" s="219">
        <v>1</v>
      </c>
      <c r="J159" s="218">
        <v>115.5</v>
      </c>
      <c r="K159" s="218">
        <v>115.5</v>
      </c>
      <c r="L159" s="218">
        <v>0</v>
      </c>
      <c r="M159" s="218">
        <f t="shared" si="2"/>
        <v>46.2</v>
      </c>
      <c r="N159" s="220" t="s">
        <v>15</v>
      </c>
    </row>
    <row r="160" spans="1:14" x14ac:dyDescent="0.25">
      <c r="A160" s="216">
        <v>1</v>
      </c>
      <c r="B160" s="217" t="s">
        <v>135</v>
      </c>
      <c r="C160" s="217" t="s">
        <v>135</v>
      </c>
      <c r="D160" s="217" t="s">
        <v>439</v>
      </c>
      <c r="E160" s="217" t="s">
        <v>233</v>
      </c>
      <c r="F160" s="217" t="s">
        <v>438</v>
      </c>
      <c r="G160" s="217" t="s">
        <v>430</v>
      </c>
      <c r="H160" s="217" t="s">
        <v>139</v>
      </c>
      <c r="I160" s="219">
        <v>1</v>
      </c>
      <c r="J160" s="218">
        <v>115.5</v>
      </c>
      <c r="K160" s="218">
        <v>115.5</v>
      </c>
      <c r="L160" s="218">
        <v>0</v>
      </c>
      <c r="M160" s="218">
        <f t="shared" si="2"/>
        <v>46.2</v>
      </c>
      <c r="N160" s="220" t="s">
        <v>15</v>
      </c>
    </row>
    <row r="161" spans="1:14" x14ac:dyDescent="0.25">
      <c r="A161" s="220">
        <v>1</v>
      </c>
      <c r="B161" s="217" t="s">
        <v>135</v>
      </c>
      <c r="C161" s="217" t="s">
        <v>135</v>
      </c>
      <c r="D161" s="217" t="s">
        <v>440</v>
      </c>
      <c r="E161" s="217" t="s">
        <v>233</v>
      </c>
      <c r="F161" s="217" t="s">
        <v>441</v>
      </c>
      <c r="G161" s="217" t="s">
        <v>442</v>
      </c>
      <c r="H161" s="217" t="s">
        <v>139</v>
      </c>
      <c r="I161" s="219">
        <v>1</v>
      </c>
      <c r="J161" s="218">
        <v>614.54999999999995</v>
      </c>
      <c r="K161" s="218">
        <v>614.54999999999995</v>
      </c>
      <c r="L161" s="218">
        <v>0</v>
      </c>
      <c r="M161" s="218">
        <f t="shared" si="2"/>
        <v>245.82</v>
      </c>
      <c r="N161" s="220" t="s">
        <v>15</v>
      </c>
    </row>
    <row r="162" spans="1:14" x14ac:dyDescent="0.25">
      <c r="A162" s="220">
        <v>1</v>
      </c>
      <c r="B162" s="217" t="s">
        <v>135</v>
      </c>
      <c r="C162" s="217" t="s">
        <v>135</v>
      </c>
      <c r="D162" s="217" t="s">
        <v>443</v>
      </c>
      <c r="E162" s="217" t="s">
        <v>233</v>
      </c>
      <c r="F162" s="217" t="s">
        <v>444</v>
      </c>
      <c r="G162" s="218">
        <v>10.130000000000001</v>
      </c>
      <c r="H162" s="217" t="s">
        <v>139</v>
      </c>
      <c r="I162" s="219">
        <v>1</v>
      </c>
      <c r="J162" s="218">
        <v>240.75</v>
      </c>
      <c r="K162" s="218">
        <v>240.75</v>
      </c>
      <c r="L162" s="218">
        <v>0</v>
      </c>
      <c r="M162" s="218">
        <f t="shared" si="2"/>
        <v>96.300000000000011</v>
      </c>
      <c r="N162" s="220" t="s">
        <v>15</v>
      </c>
    </row>
    <row r="163" spans="1:14" x14ac:dyDescent="0.25">
      <c r="A163" s="216">
        <v>1</v>
      </c>
      <c r="B163" s="217" t="s">
        <v>135</v>
      </c>
      <c r="C163" s="217" t="s">
        <v>135</v>
      </c>
      <c r="D163" s="217" t="s">
        <v>445</v>
      </c>
      <c r="E163" s="217" t="s">
        <v>233</v>
      </c>
      <c r="F163" s="217" t="s">
        <v>446</v>
      </c>
      <c r="G163" s="218">
        <v>10.130000000000001</v>
      </c>
      <c r="H163" s="217" t="s">
        <v>139</v>
      </c>
      <c r="I163" s="219">
        <v>1</v>
      </c>
      <c r="J163" s="218">
        <v>135</v>
      </c>
      <c r="K163" s="218">
        <v>135</v>
      </c>
      <c r="L163" s="218">
        <v>0</v>
      </c>
      <c r="M163" s="218">
        <f t="shared" si="2"/>
        <v>54</v>
      </c>
      <c r="N163" s="220" t="s">
        <v>15</v>
      </c>
    </row>
    <row r="164" spans="1:14" x14ac:dyDescent="0.25">
      <c r="A164" s="216">
        <v>1</v>
      </c>
      <c r="B164" s="217" t="s">
        <v>135</v>
      </c>
      <c r="C164" s="217" t="s">
        <v>135</v>
      </c>
      <c r="D164" s="217" t="s">
        <v>447</v>
      </c>
      <c r="E164" s="217" t="s">
        <v>233</v>
      </c>
      <c r="F164" s="217" t="s">
        <v>448</v>
      </c>
      <c r="G164" s="218">
        <v>10.130000000000001</v>
      </c>
      <c r="H164" s="217" t="s">
        <v>139</v>
      </c>
      <c r="I164" s="219">
        <v>1</v>
      </c>
      <c r="J164" s="218">
        <v>135</v>
      </c>
      <c r="K164" s="218">
        <v>135</v>
      </c>
      <c r="L164" s="218">
        <v>0</v>
      </c>
      <c r="M164" s="218">
        <f t="shared" si="2"/>
        <v>54</v>
      </c>
      <c r="N164" s="220" t="s">
        <v>15</v>
      </c>
    </row>
    <row r="165" spans="1:14" x14ac:dyDescent="0.25">
      <c r="A165" s="216">
        <v>1</v>
      </c>
      <c r="B165" s="217" t="s">
        <v>135</v>
      </c>
      <c r="C165" s="217" t="s">
        <v>135</v>
      </c>
      <c r="D165" s="217" t="s">
        <v>449</v>
      </c>
      <c r="E165" s="217" t="s">
        <v>362</v>
      </c>
      <c r="F165" s="217" t="s">
        <v>450</v>
      </c>
      <c r="G165" s="217" t="s">
        <v>451</v>
      </c>
      <c r="H165" s="217" t="s">
        <v>139</v>
      </c>
      <c r="I165" s="219">
        <v>1</v>
      </c>
      <c r="J165" s="221">
        <v>1078.8</v>
      </c>
      <c r="K165" s="221">
        <v>1078.8</v>
      </c>
      <c r="L165" s="218">
        <v>0</v>
      </c>
      <c r="M165" s="218">
        <f t="shared" si="2"/>
        <v>431.52</v>
      </c>
      <c r="N165" s="220" t="s">
        <v>15</v>
      </c>
    </row>
    <row r="166" spans="1:14" x14ac:dyDescent="0.25">
      <c r="A166" s="220">
        <v>1</v>
      </c>
      <c r="B166" s="217" t="s">
        <v>135</v>
      </c>
      <c r="C166" s="217" t="s">
        <v>135</v>
      </c>
      <c r="D166" s="217" t="s">
        <v>452</v>
      </c>
      <c r="E166" s="217" t="s">
        <v>233</v>
      </c>
      <c r="F166" s="217" t="s">
        <v>453</v>
      </c>
      <c r="G166" s="217" t="s">
        <v>454</v>
      </c>
      <c r="H166" s="217" t="s">
        <v>139</v>
      </c>
      <c r="I166" s="219">
        <v>1</v>
      </c>
      <c r="J166" s="218">
        <v>160</v>
      </c>
      <c r="K166" s="218">
        <v>160</v>
      </c>
      <c r="L166" s="218">
        <v>0</v>
      </c>
      <c r="M166" s="218">
        <f t="shared" si="2"/>
        <v>64</v>
      </c>
      <c r="N166" s="220" t="s">
        <v>15</v>
      </c>
    </row>
    <row r="167" spans="1:14" x14ac:dyDescent="0.25">
      <c r="A167" s="220">
        <v>1</v>
      </c>
      <c r="B167" s="217" t="s">
        <v>135</v>
      </c>
      <c r="C167" s="217" t="s">
        <v>135</v>
      </c>
      <c r="D167" s="217" t="s">
        <v>455</v>
      </c>
      <c r="E167" s="217" t="s">
        <v>233</v>
      </c>
      <c r="F167" s="217" t="s">
        <v>456</v>
      </c>
      <c r="G167" s="217" t="s">
        <v>442</v>
      </c>
      <c r="H167" s="217" t="s">
        <v>139</v>
      </c>
      <c r="I167" s="219">
        <v>1</v>
      </c>
      <c r="J167" s="218">
        <v>625</v>
      </c>
      <c r="K167" s="218">
        <v>625</v>
      </c>
      <c r="L167" s="218">
        <v>0</v>
      </c>
      <c r="M167" s="218">
        <f t="shared" si="2"/>
        <v>250</v>
      </c>
      <c r="N167" s="220" t="s">
        <v>15</v>
      </c>
    </row>
    <row r="168" spans="1:14" x14ac:dyDescent="0.25">
      <c r="A168" s="216">
        <v>1</v>
      </c>
      <c r="B168" s="217" t="s">
        <v>135</v>
      </c>
      <c r="C168" s="217" t="s">
        <v>135</v>
      </c>
      <c r="D168" s="217" t="s">
        <v>457</v>
      </c>
      <c r="E168" s="217" t="s">
        <v>233</v>
      </c>
      <c r="F168" s="217" t="s">
        <v>456</v>
      </c>
      <c r="G168" s="217" t="s">
        <v>442</v>
      </c>
      <c r="H168" s="217" t="s">
        <v>139</v>
      </c>
      <c r="I168" s="219">
        <v>1</v>
      </c>
      <c r="J168" s="218">
        <v>625</v>
      </c>
      <c r="K168" s="218">
        <v>625</v>
      </c>
      <c r="L168" s="218">
        <v>0</v>
      </c>
      <c r="M168" s="218">
        <f t="shared" si="2"/>
        <v>250</v>
      </c>
      <c r="N168" s="220" t="s">
        <v>15</v>
      </c>
    </row>
    <row r="169" spans="1:14" x14ac:dyDescent="0.25">
      <c r="A169" s="216">
        <v>1</v>
      </c>
      <c r="B169" s="217" t="s">
        <v>135</v>
      </c>
      <c r="C169" s="217" t="s">
        <v>135</v>
      </c>
      <c r="D169" s="217" t="s">
        <v>458</v>
      </c>
      <c r="E169" s="217" t="s">
        <v>233</v>
      </c>
      <c r="F169" s="217" t="s">
        <v>459</v>
      </c>
      <c r="G169" s="218">
        <v>12.13</v>
      </c>
      <c r="H169" s="217" t="s">
        <v>139</v>
      </c>
      <c r="I169" s="219">
        <v>1</v>
      </c>
      <c r="J169" s="218">
        <v>370.08</v>
      </c>
      <c r="K169" s="218">
        <v>370.08</v>
      </c>
      <c r="L169" s="218">
        <v>0</v>
      </c>
      <c r="M169" s="218">
        <f t="shared" si="2"/>
        <v>148.03200000000001</v>
      </c>
      <c r="N169" s="220" t="s">
        <v>15</v>
      </c>
    </row>
    <row r="170" spans="1:14" x14ac:dyDescent="0.25">
      <c r="A170" s="216">
        <v>1</v>
      </c>
      <c r="B170" s="217" t="s">
        <v>135</v>
      </c>
      <c r="C170" s="217" t="s">
        <v>135</v>
      </c>
      <c r="D170" s="217" t="s">
        <v>460</v>
      </c>
      <c r="E170" s="217" t="s">
        <v>233</v>
      </c>
      <c r="F170" s="217" t="s">
        <v>461</v>
      </c>
      <c r="G170" s="217" t="s">
        <v>462</v>
      </c>
      <c r="H170" s="217" t="s">
        <v>139</v>
      </c>
      <c r="I170" s="219">
        <v>1</v>
      </c>
      <c r="J170" s="218">
        <v>162</v>
      </c>
      <c r="K170" s="218">
        <v>162</v>
      </c>
      <c r="L170" s="218">
        <v>0</v>
      </c>
      <c r="M170" s="218">
        <f t="shared" si="2"/>
        <v>64.8</v>
      </c>
      <c r="N170" s="220" t="s">
        <v>15</v>
      </c>
    </row>
    <row r="171" spans="1:14" x14ac:dyDescent="0.25">
      <c r="A171" s="220">
        <v>1</v>
      </c>
      <c r="B171" s="217" t="s">
        <v>135</v>
      </c>
      <c r="C171" s="217" t="s">
        <v>135</v>
      </c>
      <c r="D171" s="217" t="s">
        <v>463</v>
      </c>
      <c r="E171" s="217" t="s">
        <v>233</v>
      </c>
      <c r="F171" s="217" t="s">
        <v>345</v>
      </c>
      <c r="G171" s="217" t="s">
        <v>462</v>
      </c>
      <c r="H171" s="217" t="s">
        <v>139</v>
      </c>
      <c r="I171" s="219">
        <v>1</v>
      </c>
      <c r="J171" s="218">
        <v>144</v>
      </c>
      <c r="K171" s="218">
        <v>144</v>
      </c>
      <c r="L171" s="218">
        <v>0</v>
      </c>
      <c r="M171" s="218">
        <f t="shared" si="2"/>
        <v>57.6</v>
      </c>
      <c r="N171" s="220" t="s">
        <v>15</v>
      </c>
    </row>
    <row r="172" spans="1:14" x14ac:dyDescent="0.25">
      <c r="A172" s="220">
        <v>1</v>
      </c>
      <c r="B172" s="217" t="s">
        <v>135</v>
      </c>
      <c r="C172" s="217" t="s">
        <v>135</v>
      </c>
      <c r="D172" s="217" t="s">
        <v>464</v>
      </c>
      <c r="E172" s="217" t="s">
        <v>233</v>
      </c>
      <c r="F172" s="217" t="s">
        <v>465</v>
      </c>
      <c r="G172" s="217" t="s">
        <v>205</v>
      </c>
      <c r="H172" s="217" t="s">
        <v>139</v>
      </c>
      <c r="I172" s="219">
        <v>1</v>
      </c>
      <c r="J172" s="218">
        <v>988.46</v>
      </c>
      <c r="K172" s="218">
        <v>988.46</v>
      </c>
      <c r="L172" s="218">
        <v>0</v>
      </c>
      <c r="M172" s="218">
        <f t="shared" si="2"/>
        <v>395.38400000000001</v>
      </c>
      <c r="N172" s="220" t="s">
        <v>15</v>
      </c>
    </row>
    <row r="173" spans="1:14" x14ac:dyDescent="0.25">
      <c r="A173" s="216">
        <v>1</v>
      </c>
      <c r="B173" s="217" t="s">
        <v>135</v>
      </c>
      <c r="C173" s="217" t="s">
        <v>135</v>
      </c>
      <c r="D173" s="217" t="s">
        <v>466</v>
      </c>
      <c r="E173" s="217" t="s">
        <v>233</v>
      </c>
      <c r="F173" s="217" t="s">
        <v>467</v>
      </c>
      <c r="G173" s="217" t="s">
        <v>468</v>
      </c>
      <c r="H173" s="217" t="s">
        <v>139</v>
      </c>
      <c r="I173" s="219">
        <v>1</v>
      </c>
      <c r="J173" s="218">
        <v>162</v>
      </c>
      <c r="K173" s="218">
        <v>162</v>
      </c>
      <c r="L173" s="218">
        <v>0</v>
      </c>
      <c r="M173" s="218">
        <f t="shared" si="2"/>
        <v>64.8</v>
      </c>
      <c r="N173" s="220" t="s">
        <v>15</v>
      </c>
    </row>
    <row r="174" spans="1:14" x14ac:dyDescent="0.25">
      <c r="A174" s="216">
        <v>1</v>
      </c>
      <c r="B174" s="217" t="s">
        <v>135</v>
      </c>
      <c r="C174" s="217" t="s">
        <v>135</v>
      </c>
      <c r="D174" s="217" t="s">
        <v>469</v>
      </c>
      <c r="E174" s="217" t="s">
        <v>233</v>
      </c>
      <c r="F174" s="217" t="s">
        <v>467</v>
      </c>
      <c r="G174" s="217" t="s">
        <v>468</v>
      </c>
      <c r="H174" s="217" t="s">
        <v>139</v>
      </c>
      <c r="I174" s="219">
        <v>1</v>
      </c>
      <c r="J174" s="218">
        <v>162</v>
      </c>
      <c r="K174" s="218">
        <v>162</v>
      </c>
      <c r="L174" s="218">
        <v>0</v>
      </c>
      <c r="M174" s="218">
        <f t="shared" si="2"/>
        <v>64.8</v>
      </c>
      <c r="N174" s="220" t="s">
        <v>15</v>
      </c>
    </row>
    <row r="175" spans="1:14" x14ac:dyDescent="0.25">
      <c r="A175" s="216">
        <v>1</v>
      </c>
      <c r="B175" s="217" t="s">
        <v>135</v>
      </c>
      <c r="C175" s="217" t="s">
        <v>135</v>
      </c>
      <c r="D175" s="217" t="s">
        <v>470</v>
      </c>
      <c r="E175" s="217" t="s">
        <v>233</v>
      </c>
      <c r="F175" s="217" t="s">
        <v>348</v>
      </c>
      <c r="G175" s="217" t="s">
        <v>154</v>
      </c>
      <c r="H175" s="217" t="s">
        <v>139</v>
      </c>
      <c r="I175" s="219">
        <v>1</v>
      </c>
      <c r="J175" s="218">
        <v>135</v>
      </c>
      <c r="K175" s="218">
        <v>135</v>
      </c>
      <c r="L175" s="218">
        <v>0</v>
      </c>
      <c r="M175" s="218">
        <f t="shared" si="2"/>
        <v>54</v>
      </c>
      <c r="N175" s="220" t="s">
        <v>15</v>
      </c>
    </row>
    <row r="176" spans="1:14" x14ac:dyDescent="0.25">
      <c r="A176" s="220">
        <v>1</v>
      </c>
      <c r="B176" s="217" t="s">
        <v>135</v>
      </c>
      <c r="C176" s="217" t="s">
        <v>135</v>
      </c>
      <c r="D176" s="217" t="s">
        <v>471</v>
      </c>
      <c r="E176" s="217" t="s">
        <v>233</v>
      </c>
      <c r="F176" s="217" t="s">
        <v>348</v>
      </c>
      <c r="G176" s="217" t="s">
        <v>154</v>
      </c>
      <c r="H176" s="217" t="s">
        <v>139</v>
      </c>
      <c r="I176" s="219">
        <v>1</v>
      </c>
      <c r="J176" s="218">
        <v>135</v>
      </c>
      <c r="K176" s="218">
        <v>135</v>
      </c>
      <c r="L176" s="218">
        <v>0</v>
      </c>
      <c r="M176" s="218">
        <f t="shared" si="2"/>
        <v>54</v>
      </c>
      <c r="N176" s="220" t="s">
        <v>15</v>
      </c>
    </row>
    <row r="177" spans="1:14" x14ac:dyDescent="0.25">
      <c r="A177" s="220">
        <v>1</v>
      </c>
      <c r="B177" s="217" t="s">
        <v>135</v>
      </c>
      <c r="C177" s="217" t="s">
        <v>135</v>
      </c>
      <c r="D177" s="217" t="s">
        <v>472</v>
      </c>
      <c r="E177" s="217" t="s">
        <v>233</v>
      </c>
      <c r="F177" s="217" t="s">
        <v>473</v>
      </c>
      <c r="G177" s="217" t="s">
        <v>474</v>
      </c>
      <c r="H177" s="217" t="s">
        <v>139</v>
      </c>
      <c r="I177" s="219">
        <v>1</v>
      </c>
      <c r="J177" s="218">
        <v>557</v>
      </c>
      <c r="K177" s="218">
        <v>557</v>
      </c>
      <c r="L177" s="218">
        <v>0</v>
      </c>
      <c r="M177" s="218">
        <f t="shared" si="2"/>
        <v>222.8</v>
      </c>
      <c r="N177" s="220" t="s">
        <v>15</v>
      </c>
    </row>
    <row r="178" spans="1:14" x14ac:dyDescent="0.25">
      <c r="A178" s="216">
        <v>1</v>
      </c>
      <c r="B178" s="217" t="s">
        <v>135</v>
      </c>
      <c r="C178" s="217" t="s">
        <v>135</v>
      </c>
      <c r="D178" s="217" t="s">
        <v>475</v>
      </c>
      <c r="E178" s="217" t="s">
        <v>233</v>
      </c>
      <c r="F178" s="217" t="s">
        <v>473</v>
      </c>
      <c r="G178" s="217" t="s">
        <v>474</v>
      </c>
      <c r="H178" s="217" t="s">
        <v>139</v>
      </c>
      <c r="I178" s="219">
        <v>1</v>
      </c>
      <c r="J178" s="218">
        <v>557</v>
      </c>
      <c r="K178" s="218">
        <v>557</v>
      </c>
      <c r="L178" s="218">
        <v>0</v>
      </c>
      <c r="M178" s="218">
        <f t="shared" si="2"/>
        <v>222.8</v>
      </c>
      <c r="N178" s="220" t="s">
        <v>15</v>
      </c>
    </row>
    <row r="179" spans="1:14" x14ac:dyDescent="0.25">
      <c r="A179" s="216">
        <v>1</v>
      </c>
      <c r="B179" s="217" t="s">
        <v>135</v>
      </c>
      <c r="C179" s="217" t="s">
        <v>135</v>
      </c>
      <c r="D179" s="217" t="s">
        <v>476</v>
      </c>
      <c r="E179" s="217" t="s">
        <v>137</v>
      </c>
      <c r="F179" s="217" t="s">
        <v>477</v>
      </c>
      <c r="G179" s="217" t="s">
        <v>474</v>
      </c>
      <c r="H179" s="217" t="s">
        <v>139</v>
      </c>
      <c r="I179" s="219">
        <v>1</v>
      </c>
      <c r="J179" s="221">
        <v>2933.13</v>
      </c>
      <c r="K179" s="221">
        <v>2933.13</v>
      </c>
      <c r="L179" s="218">
        <v>0</v>
      </c>
      <c r="M179" s="218">
        <f t="shared" si="2"/>
        <v>1173.2520000000002</v>
      </c>
      <c r="N179" s="220" t="s">
        <v>15</v>
      </c>
    </row>
    <row r="180" spans="1:14" x14ac:dyDescent="0.25">
      <c r="A180" s="216">
        <v>1</v>
      </c>
      <c r="B180" s="217" t="s">
        <v>135</v>
      </c>
      <c r="C180" s="217" t="s">
        <v>135</v>
      </c>
      <c r="D180" s="217" t="s">
        <v>478</v>
      </c>
      <c r="E180" s="217" t="s">
        <v>218</v>
      </c>
      <c r="F180" s="217" t="s">
        <v>479</v>
      </c>
      <c r="G180" s="218">
        <v>11.14</v>
      </c>
      <c r="H180" s="217" t="s">
        <v>139</v>
      </c>
      <c r="I180" s="219">
        <v>1</v>
      </c>
      <c r="J180" s="221">
        <v>2692.64</v>
      </c>
      <c r="K180" s="221">
        <v>2692.64</v>
      </c>
      <c r="L180" s="218">
        <v>0</v>
      </c>
      <c r="M180" s="218">
        <f t="shared" si="2"/>
        <v>1077.056</v>
      </c>
      <c r="N180" s="220" t="s">
        <v>15</v>
      </c>
    </row>
    <row r="181" spans="1:14" x14ac:dyDescent="0.25">
      <c r="A181" s="220">
        <v>1</v>
      </c>
      <c r="B181" s="217" t="s">
        <v>135</v>
      </c>
      <c r="C181" s="217" t="s">
        <v>135</v>
      </c>
      <c r="D181" s="217" t="s">
        <v>480</v>
      </c>
      <c r="E181" s="217" t="s">
        <v>171</v>
      </c>
      <c r="F181" s="217" t="s">
        <v>481</v>
      </c>
      <c r="G181" s="218">
        <v>11.14</v>
      </c>
      <c r="H181" s="217" t="s">
        <v>139</v>
      </c>
      <c r="I181" s="219">
        <v>1</v>
      </c>
      <c r="J181" s="218">
        <v>576.24</v>
      </c>
      <c r="K181" s="218">
        <v>576.24</v>
      </c>
      <c r="L181" s="218">
        <v>0</v>
      </c>
      <c r="M181" s="218">
        <f t="shared" si="2"/>
        <v>230.49600000000001</v>
      </c>
      <c r="N181" s="220" t="s">
        <v>15</v>
      </c>
    </row>
    <row r="182" spans="1:14" x14ac:dyDescent="0.25">
      <c r="A182" s="220">
        <v>1</v>
      </c>
      <c r="B182" s="217" t="s">
        <v>135</v>
      </c>
      <c r="C182" s="217" t="s">
        <v>135</v>
      </c>
      <c r="D182" s="217" t="s">
        <v>482</v>
      </c>
      <c r="E182" s="217" t="s">
        <v>362</v>
      </c>
      <c r="F182" s="217" t="s">
        <v>483</v>
      </c>
      <c r="G182" s="218">
        <v>12.14</v>
      </c>
      <c r="H182" s="217" t="s">
        <v>139</v>
      </c>
      <c r="I182" s="219">
        <v>1</v>
      </c>
      <c r="J182" s="218">
        <v>517.08000000000004</v>
      </c>
      <c r="K182" s="218">
        <v>517.08000000000004</v>
      </c>
      <c r="L182" s="218">
        <v>0</v>
      </c>
      <c r="M182" s="218">
        <f t="shared" si="2"/>
        <v>206.83200000000002</v>
      </c>
      <c r="N182" s="220" t="s">
        <v>15</v>
      </c>
    </row>
    <row r="183" spans="1:14" x14ac:dyDescent="0.25">
      <c r="A183" s="216">
        <v>1</v>
      </c>
      <c r="B183" s="217" t="s">
        <v>135</v>
      </c>
      <c r="C183" s="217" t="s">
        <v>135</v>
      </c>
      <c r="D183" s="217" t="s">
        <v>484</v>
      </c>
      <c r="E183" s="217" t="s">
        <v>362</v>
      </c>
      <c r="F183" s="217" t="s">
        <v>483</v>
      </c>
      <c r="G183" s="218">
        <v>12.14</v>
      </c>
      <c r="H183" s="217" t="s">
        <v>139</v>
      </c>
      <c r="I183" s="219">
        <v>1</v>
      </c>
      <c r="J183" s="218">
        <v>517.08000000000004</v>
      </c>
      <c r="K183" s="218">
        <v>517.08000000000004</v>
      </c>
      <c r="L183" s="218">
        <v>0</v>
      </c>
      <c r="M183" s="218">
        <f t="shared" si="2"/>
        <v>206.83200000000002</v>
      </c>
      <c r="N183" s="220" t="s">
        <v>15</v>
      </c>
    </row>
    <row r="184" spans="1:14" x14ac:dyDescent="0.25">
      <c r="A184" s="216">
        <v>1</v>
      </c>
      <c r="B184" s="217" t="s">
        <v>135</v>
      </c>
      <c r="C184" s="217" t="s">
        <v>135</v>
      </c>
      <c r="D184" s="217" t="s">
        <v>485</v>
      </c>
      <c r="E184" s="217" t="s">
        <v>362</v>
      </c>
      <c r="F184" s="217" t="s">
        <v>486</v>
      </c>
      <c r="G184" s="218">
        <v>12.14</v>
      </c>
      <c r="H184" s="217" t="s">
        <v>139</v>
      </c>
      <c r="I184" s="219">
        <v>1</v>
      </c>
      <c r="J184" s="218">
        <v>796.05</v>
      </c>
      <c r="K184" s="218">
        <v>796.05</v>
      </c>
      <c r="L184" s="218">
        <v>0</v>
      </c>
      <c r="M184" s="218">
        <f t="shared" si="2"/>
        <v>318.42</v>
      </c>
      <c r="N184" s="220" t="s">
        <v>15</v>
      </c>
    </row>
    <row r="185" spans="1:14" x14ac:dyDescent="0.25">
      <c r="A185" s="216">
        <v>1</v>
      </c>
      <c r="B185" s="217" t="s">
        <v>135</v>
      </c>
      <c r="C185" s="217" t="s">
        <v>135</v>
      </c>
      <c r="D185" s="217" t="s">
        <v>487</v>
      </c>
      <c r="E185" s="217" t="s">
        <v>362</v>
      </c>
      <c r="F185" s="217" t="s">
        <v>486</v>
      </c>
      <c r="G185" s="218">
        <v>12.14</v>
      </c>
      <c r="H185" s="217" t="s">
        <v>139</v>
      </c>
      <c r="I185" s="219">
        <v>1</v>
      </c>
      <c r="J185" s="218">
        <v>796.05</v>
      </c>
      <c r="K185" s="218">
        <v>796.05</v>
      </c>
      <c r="L185" s="218">
        <v>0</v>
      </c>
      <c r="M185" s="218">
        <f t="shared" si="2"/>
        <v>318.42</v>
      </c>
      <c r="N185" s="220" t="s">
        <v>15</v>
      </c>
    </row>
    <row r="186" spans="1:14" x14ac:dyDescent="0.25">
      <c r="A186" s="220">
        <v>1</v>
      </c>
      <c r="B186" s="217" t="s">
        <v>135</v>
      </c>
      <c r="C186" s="217" t="s">
        <v>135</v>
      </c>
      <c r="D186" s="217" t="s">
        <v>488</v>
      </c>
      <c r="E186" s="217" t="s">
        <v>233</v>
      </c>
      <c r="F186" s="217" t="s">
        <v>489</v>
      </c>
      <c r="G186" s="217" t="s">
        <v>490</v>
      </c>
      <c r="H186" s="217" t="s">
        <v>139</v>
      </c>
      <c r="I186" s="219">
        <v>1</v>
      </c>
      <c r="J186" s="218">
        <v>910.1</v>
      </c>
      <c r="K186" s="218">
        <v>910.1</v>
      </c>
      <c r="L186" s="218">
        <v>0</v>
      </c>
      <c r="M186" s="218">
        <f t="shared" si="2"/>
        <v>364.04</v>
      </c>
      <c r="N186" s="220" t="s">
        <v>15</v>
      </c>
    </row>
    <row r="187" spans="1:14" x14ac:dyDescent="0.25">
      <c r="A187" s="220">
        <v>1</v>
      </c>
      <c r="B187" s="217" t="s">
        <v>135</v>
      </c>
      <c r="C187" s="217" t="s">
        <v>135</v>
      </c>
      <c r="D187" s="217" t="s">
        <v>491</v>
      </c>
      <c r="E187" s="217" t="s">
        <v>362</v>
      </c>
      <c r="F187" s="217" t="s">
        <v>492</v>
      </c>
      <c r="G187" s="217" t="s">
        <v>490</v>
      </c>
      <c r="H187" s="217" t="s">
        <v>139</v>
      </c>
      <c r="I187" s="219">
        <v>1</v>
      </c>
      <c r="J187" s="221">
        <v>2778.2</v>
      </c>
      <c r="K187" s="221">
        <v>2778.2</v>
      </c>
      <c r="L187" s="218">
        <v>0</v>
      </c>
      <c r="M187" s="218">
        <f t="shared" si="2"/>
        <v>1111.28</v>
      </c>
      <c r="N187" s="220" t="s">
        <v>15</v>
      </c>
    </row>
    <row r="188" spans="1:14" x14ac:dyDescent="0.25">
      <c r="A188" s="216">
        <v>1</v>
      </c>
      <c r="B188" s="217" t="s">
        <v>135</v>
      </c>
      <c r="C188" s="217" t="s">
        <v>135</v>
      </c>
      <c r="D188" s="217" t="s">
        <v>493</v>
      </c>
      <c r="E188" s="217" t="s">
        <v>233</v>
      </c>
      <c r="F188" s="217" t="s">
        <v>494</v>
      </c>
      <c r="G188" s="217" t="s">
        <v>235</v>
      </c>
      <c r="H188" s="217" t="s">
        <v>139</v>
      </c>
      <c r="I188" s="219">
        <v>1</v>
      </c>
      <c r="J188" s="221">
        <v>1424.61</v>
      </c>
      <c r="K188" s="221">
        <v>1424.61</v>
      </c>
      <c r="L188" s="218">
        <v>0</v>
      </c>
      <c r="M188" s="218">
        <f t="shared" si="2"/>
        <v>569.84399999999994</v>
      </c>
      <c r="N188" s="220" t="s">
        <v>15</v>
      </c>
    </row>
    <row r="189" spans="1:14" x14ac:dyDescent="0.25">
      <c r="A189" s="216">
        <v>1</v>
      </c>
      <c r="B189" s="217" t="s">
        <v>135</v>
      </c>
      <c r="C189" s="217" t="s">
        <v>135</v>
      </c>
      <c r="D189" s="217" t="s">
        <v>495</v>
      </c>
      <c r="E189" s="217" t="s">
        <v>233</v>
      </c>
      <c r="F189" s="217" t="s">
        <v>496</v>
      </c>
      <c r="G189" s="217" t="s">
        <v>235</v>
      </c>
      <c r="H189" s="217" t="s">
        <v>139</v>
      </c>
      <c r="I189" s="219">
        <v>1</v>
      </c>
      <c r="J189" s="221">
        <v>2237.5</v>
      </c>
      <c r="K189" s="221">
        <v>2237.5</v>
      </c>
      <c r="L189" s="218">
        <v>0</v>
      </c>
      <c r="M189" s="218">
        <f t="shared" si="2"/>
        <v>895</v>
      </c>
      <c r="N189" s="220" t="s">
        <v>15</v>
      </c>
    </row>
    <row r="190" spans="1:14" x14ac:dyDescent="0.25">
      <c r="A190" s="216">
        <v>1</v>
      </c>
      <c r="B190" s="217" t="s">
        <v>135</v>
      </c>
      <c r="C190" s="217" t="s">
        <v>135</v>
      </c>
      <c r="D190" s="217" t="s">
        <v>497</v>
      </c>
      <c r="E190" s="217" t="s">
        <v>233</v>
      </c>
      <c r="F190" s="217" t="s">
        <v>496</v>
      </c>
      <c r="G190" s="217" t="s">
        <v>235</v>
      </c>
      <c r="H190" s="217" t="s">
        <v>139</v>
      </c>
      <c r="I190" s="219">
        <v>1</v>
      </c>
      <c r="J190" s="221">
        <v>2237.5</v>
      </c>
      <c r="K190" s="221">
        <v>2237.5</v>
      </c>
      <c r="L190" s="218">
        <v>0</v>
      </c>
      <c r="M190" s="218">
        <f t="shared" si="2"/>
        <v>895</v>
      </c>
      <c r="N190" s="220" t="s">
        <v>15</v>
      </c>
    </row>
    <row r="191" spans="1:14" x14ac:dyDescent="0.25">
      <c r="A191" s="220">
        <v>1</v>
      </c>
      <c r="B191" s="217" t="s">
        <v>135</v>
      </c>
      <c r="C191" s="217" t="s">
        <v>135</v>
      </c>
      <c r="D191" s="217" t="s">
        <v>498</v>
      </c>
      <c r="E191" s="217" t="s">
        <v>233</v>
      </c>
      <c r="F191" s="217" t="s">
        <v>499</v>
      </c>
      <c r="G191" s="217" t="s">
        <v>235</v>
      </c>
      <c r="H191" s="217" t="s">
        <v>139</v>
      </c>
      <c r="I191" s="219">
        <v>1</v>
      </c>
      <c r="J191" s="218">
        <v>353.75</v>
      </c>
      <c r="K191" s="218">
        <v>353.75</v>
      </c>
      <c r="L191" s="218">
        <v>0</v>
      </c>
      <c r="M191" s="218">
        <f t="shared" si="2"/>
        <v>141.5</v>
      </c>
      <c r="N191" s="220" t="s">
        <v>15</v>
      </c>
    </row>
    <row r="192" spans="1:14" x14ac:dyDescent="0.25">
      <c r="A192" s="220">
        <v>1</v>
      </c>
      <c r="B192" s="217" t="s">
        <v>135</v>
      </c>
      <c r="C192" s="217" t="s">
        <v>135</v>
      </c>
      <c r="D192" s="217" t="s">
        <v>500</v>
      </c>
      <c r="E192" s="217" t="s">
        <v>233</v>
      </c>
      <c r="F192" s="217" t="s">
        <v>499</v>
      </c>
      <c r="G192" s="217" t="s">
        <v>235</v>
      </c>
      <c r="H192" s="217" t="s">
        <v>139</v>
      </c>
      <c r="I192" s="219">
        <v>1</v>
      </c>
      <c r="J192" s="218">
        <v>353.75</v>
      </c>
      <c r="K192" s="218">
        <v>353.75</v>
      </c>
      <c r="L192" s="218">
        <v>0</v>
      </c>
      <c r="M192" s="218">
        <f t="shared" si="2"/>
        <v>141.5</v>
      </c>
      <c r="N192" s="220" t="s">
        <v>15</v>
      </c>
    </row>
    <row r="193" spans="1:14" x14ac:dyDescent="0.25">
      <c r="A193" s="216">
        <v>1</v>
      </c>
      <c r="B193" s="217" t="s">
        <v>135</v>
      </c>
      <c r="C193" s="217" t="s">
        <v>135</v>
      </c>
      <c r="D193" s="217" t="s">
        <v>501</v>
      </c>
      <c r="E193" s="217" t="s">
        <v>233</v>
      </c>
      <c r="F193" s="217" t="s">
        <v>499</v>
      </c>
      <c r="G193" s="217" t="s">
        <v>235</v>
      </c>
      <c r="H193" s="217" t="s">
        <v>139</v>
      </c>
      <c r="I193" s="219">
        <v>1</v>
      </c>
      <c r="J193" s="218">
        <v>353.75</v>
      </c>
      <c r="K193" s="218">
        <v>353.75</v>
      </c>
      <c r="L193" s="218">
        <v>0</v>
      </c>
      <c r="M193" s="218">
        <f t="shared" si="2"/>
        <v>141.5</v>
      </c>
      <c r="N193" s="220" t="s">
        <v>15</v>
      </c>
    </row>
    <row r="194" spans="1:14" x14ac:dyDescent="0.25">
      <c r="A194" s="216">
        <v>1</v>
      </c>
      <c r="B194" s="217" t="s">
        <v>135</v>
      </c>
      <c r="C194" s="217" t="s">
        <v>135</v>
      </c>
      <c r="D194" s="217" t="s">
        <v>502</v>
      </c>
      <c r="E194" s="217" t="s">
        <v>233</v>
      </c>
      <c r="F194" s="217" t="s">
        <v>503</v>
      </c>
      <c r="G194" s="217" t="s">
        <v>504</v>
      </c>
      <c r="H194" s="217" t="s">
        <v>139</v>
      </c>
      <c r="I194" s="219">
        <v>1</v>
      </c>
      <c r="J194" s="218">
        <v>374.28</v>
      </c>
      <c r="K194" s="218">
        <v>374.28</v>
      </c>
      <c r="L194" s="218">
        <v>0</v>
      </c>
      <c r="M194" s="218">
        <f t="shared" si="2"/>
        <v>149.71199999999999</v>
      </c>
      <c r="N194" s="220" t="s">
        <v>15</v>
      </c>
    </row>
    <row r="195" spans="1:14" x14ac:dyDescent="0.25">
      <c r="A195" s="216">
        <v>1</v>
      </c>
      <c r="B195" s="217" t="s">
        <v>135</v>
      </c>
      <c r="C195" s="217" t="s">
        <v>135</v>
      </c>
      <c r="D195" s="217" t="s">
        <v>505</v>
      </c>
      <c r="E195" s="217" t="s">
        <v>233</v>
      </c>
      <c r="F195" s="217" t="s">
        <v>506</v>
      </c>
      <c r="G195" s="217" t="s">
        <v>507</v>
      </c>
      <c r="H195" s="217" t="s">
        <v>139</v>
      </c>
      <c r="I195" s="219">
        <v>1</v>
      </c>
      <c r="J195" s="218">
        <v>912.5</v>
      </c>
      <c r="K195" s="218">
        <v>912.5</v>
      </c>
      <c r="L195" s="218">
        <v>0</v>
      </c>
      <c r="M195" s="218">
        <f t="shared" ref="M195:M258" si="3">IF(L195&lt;J195*0.4,J195*0.4,L195)</f>
        <v>365</v>
      </c>
      <c r="N195" s="220" t="s">
        <v>15</v>
      </c>
    </row>
    <row r="196" spans="1:14" x14ac:dyDescent="0.25">
      <c r="A196" s="220">
        <v>1</v>
      </c>
      <c r="B196" s="217" t="s">
        <v>135</v>
      </c>
      <c r="C196" s="217" t="s">
        <v>135</v>
      </c>
      <c r="D196" s="217" t="s">
        <v>508</v>
      </c>
      <c r="E196" s="217" t="s">
        <v>233</v>
      </c>
      <c r="F196" s="217" t="s">
        <v>509</v>
      </c>
      <c r="G196" s="217" t="s">
        <v>507</v>
      </c>
      <c r="H196" s="217" t="s">
        <v>139</v>
      </c>
      <c r="I196" s="219">
        <v>1</v>
      </c>
      <c r="J196" s="218">
        <v>123.75</v>
      </c>
      <c r="K196" s="218">
        <v>123.75</v>
      </c>
      <c r="L196" s="218">
        <v>0</v>
      </c>
      <c r="M196" s="218">
        <f t="shared" si="3"/>
        <v>49.5</v>
      </c>
      <c r="N196" s="220" t="s">
        <v>15</v>
      </c>
    </row>
    <row r="197" spans="1:14" x14ac:dyDescent="0.25">
      <c r="A197" s="220">
        <v>1</v>
      </c>
      <c r="B197" s="217" t="s">
        <v>135</v>
      </c>
      <c r="C197" s="217" t="s">
        <v>135</v>
      </c>
      <c r="D197" s="217" t="s">
        <v>510</v>
      </c>
      <c r="E197" s="217" t="s">
        <v>233</v>
      </c>
      <c r="F197" s="217" t="s">
        <v>429</v>
      </c>
      <c r="G197" s="217" t="s">
        <v>507</v>
      </c>
      <c r="H197" s="217" t="s">
        <v>139</v>
      </c>
      <c r="I197" s="219">
        <v>1</v>
      </c>
      <c r="J197" s="218">
        <v>162</v>
      </c>
      <c r="K197" s="218">
        <v>162</v>
      </c>
      <c r="L197" s="218">
        <v>0</v>
      </c>
      <c r="M197" s="218">
        <f t="shared" si="3"/>
        <v>64.8</v>
      </c>
      <c r="N197" s="220" t="s">
        <v>15</v>
      </c>
    </row>
    <row r="198" spans="1:14" x14ac:dyDescent="0.25">
      <c r="A198" s="216">
        <v>1</v>
      </c>
      <c r="B198" s="217" t="s">
        <v>135</v>
      </c>
      <c r="C198" s="217" t="s">
        <v>135</v>
      </c>
      <c r="D198" s="217" t="s">
        <v>511</v>
      </c>
      <c r="E198" s="217" t="s">
        <v>233</v>
      </c>
      <c r="F198" s="217" t="s">
        <v>429</v>
      </c>
      <c r="G198" s="217" t="s">
        <v>507</v>
      </c>
      <c r="H198" s="217" t="s">
        <v>139</v>
      </c>
      <c r="I198" s="219">
        <v>1</v>
      </c>
      <c r="J198" s="218">
        <v>162</v>
      </c>
      <c r="K198" s="218">
        <v>162</v>
      </c>
      <c r="L198" s="218">
        <v>0</v>
      </c>
      <c r="M198" s="218">
        <f t="shared" si="3"/>
        <v>64.8</v>
      </c>
      <c r="N198" s="220" t="s">
        <v>15</v>
      </c>
    </row>
    <row r="199" spans="1:14" x14ac:dyDescent="0.25">
      <c r="A199" s="216">
        <v>1</v>
      </c>
      <c r="B199" s="217" t="s">
        <v>135</v>
      </c>
      <c r="C199" s="217" t="s">
        <v>135</v>
      </c>
      <c r="D199" s="217" t="s">
        <v>512</v>
      </c>
      <c r="E199" s="217" t="s">
        <v>233</v>
      </c>
      <c r="F199" s="217" t="s">
        <v>513</v>
      </c>
      <c r="G199" s="217" t="s">
        <v>507</v>
      </c>
      <c r="H199" s="217" t="s">
        <v>139</v>
      </c>
      <c r="I199" s="219">
        <v>1</v>
      </c>
      <c r="J199" s="218">
        <v>360.74</v>
      </c>
      <c r="K199" s="218">
        <v>360.74</v>
      </c>
      <c r="L199" s="218">
        <v>0</v>
      </c>
      <c r="M199" s="218">
        <f t="shared" si="3"/>
        <v>144.29600000000002</v>
      </c>
      <c r="N199" s="220" t="s">
        <v>15</v>
      </c>
    </row>
    <row r="200" spans="1:14" x14ac:dyDescent="0.25">
      <c r="A200" s="216">
        <v>1</v>
      </c>
      <c r="B200" s="217" t="s">
        <v>135</v>
      </c>
      <c r="C200" s="217" t="s">
        <v>135</v>
      </c>
      <c r="D200" s="217" t="s">
        <v>514</v>
      </c>
      <c r="E200" s="217" t="s">
        <v>233</v>
      </c>
      <c r="F200" s="217" t="s">
        <v>515</v>
      </c>
      <c r="G200" s="218">
        <v>10.15</v>
      </c>
      <c r="H200" s="217" t="s">
        <v>139</v>
      </c>
      <c r="I200" s="219">
        <v>1</v>
      </c>
      <c r="J200" s="221">
        <v>1240.6600000000001</v>
      </c>
      <c r="K200" s="221">
        <v>1240.6600000000001</v>
      </c>
      <c r="L200" s="218">
        <v>0</v>
      </c>
      <c r="M200" s="218">
        <f t="shared" si="3"/>
        <v>496.26400000000007</v>
      </c>
      <c r="N200" s="220" t="s">
        <v>15</v>
      </c>
    </row>
    <row r="201" spans="1:14" x14ac:dyDescent="0.25">
      <c r="A201" s="220">
        <v>1</v>
      </c>
      <c r="B201" s="217" t="s">
        <v>135</v>
      </c>
      <c r="C201" s="217" t="s">
        <v>135</v>
      </c>
      <c r="D201" s="217" t="s">
        <v>516</v>
      </c>
      <c r="E201" s="217" t="s">
        <v>233</v>
      </c>
      <c r="F201" s="217" t="s">
        <v>517</v>
      </c>
      <c r="G201" s="218">
        <v>11.15</v>
      </c>
      <c r="H201" s="217" t="s">
        <v>139</v>
      </c>
      <c r="I201" s="219">
        <v>1</v>
      </c>
      <c r="J201" s="221">
        <v>3318.63</v>
      </c>
      <c r="K201" s="221">
        <v>3318.63</v>
      </c>
      <c r="L201" s="218">
        <v>0</v>
      </c>
      <c r="M201" s="218">
        <f t="shared" si="3"/>
        <v>1327.4520000000002</v>
      </c>
      <c r="N201" s="220" t="s">
        <v>15</v>
      </c>
    </row>
    <row r="202" spans="1:14" x14ac:dyDescent="0.25">
      <c r="A202" s="220">
        <v>1</v>
      </c>
      <c r="B202" s="217" t="s">
        <v>135</v>
      </c>
      <c r="C202" s="217" t="s">
        <v>135</v>
      </c>
      <c r="D202" s="217" t="s">
        <v>518</v>
      </c>
      <c r="E202" s="217" t="s">
        <v>233</v>
      </c>
      <c r="F202" s="217" t="s">
        <v>519</v>
      </c>
      <c r="G202" s="218">
        <v>12.15</v>
      </c>
      <c r="H202" s="217" t="s">
        <v>139</v>
      </c>
      <c r="I202" s="219">
        <v>1</v>
      </c>
      <c r="J202" s="221">
        <v>1250</v>
      </c>
      <c r="K202" s="221">
        <v>1250</v>
      </c>
      <c r="L202" s="218">
        <v>0</v>
      </c>
      <c r="M202" s="218">
        <f t="shared" si="3"/>
        <v>500</v>
      </c>
      <c r="N202" s="220" t="s">
        <v>15</v>
      </c>
    </row>
    <row r="203" spans="1:14" x14ac:dyDescent="0.25">
      <c r="A203" s="216">
        <v>1</v>
      </c>
      <c r="B203" s="217" t="s">
        <v>135</v>
      </c>
      <c r="C203" s="217" t="s">
        <v>135</v>
      </c>
      <c r="D203" s="217" t="s">
        <v>520</v>
      </c>
      <c r="E203" s="217" t="s">
        <v>233</v>
      </c>
      <c r="F203" s="217" t="s">
        <v>519</v>
      </c>
      <c r="G203" s="218">
        <v>12.15</v>
      </c>
      <c r="H203" s="217" t="s">
        <v>139</v>
      </c>
      <c r="I203" s="219">
        <v>1</v>
      </c>
      <c r="J203" s="221">
        <v>2500</v>
      </c>
      <c r="K203" s="221">
        <v>2500</v>
      </c>
      <c r="L203" s="218">
        <v>0</v>
      </c>
      <c r="M203" s="218">
        <f t="shared" si="3"/>
        <v>1000</v>
      </c>
      <c r="N203" s="220" t="s">
        <v>15</v>
      </c>
    </row>
    <row r="204" spans="1:14" x14ac:dyDescent="0.25">
      <c r="A204" s="216">
        <v>1</v>
      </c>
      <c r="B204" s="217" t="s">
        <v>135</v>
      </c>
      <c r="C204" s="217" t="s">
        <v>135</v>
      </c>
      <c r="D204" s="217" t="s">
        <v>521</v>
      </c>
      <c r="E204" s="217" t="s">
        <v>233</v>
      </c>
      <c r="F204" s="217" t="s">
        <v>522</v>
      </c>
      <c r="G204" s="218">
        <v>12.15</v>
      </c>
      <c r="H204" s="217" t="s">
        <v>139</v>
      </c>
      <c r="I204" s="219">
        <v>1</v>
      </c>
      <c r="J204" s="218">
        <v>625</v>
      </c>
      <c r="K204" s="218">
        <v>625</v>
      </c>
      <c r="L204" s="218">
        <v>0</v>
      </c>
      <c r="M204" s="218">
        <f t="shared" si="3"/>
        <v>250</v>
      </c>
      <c r="N204" s="220" t="s">
        <v>15</v>
      </c>
    </row>
    <row r="205" spans="1:14" x14ac:dyDescent="0.25">
      <c r="A205" s="216">
        <v>1</v>
      </c>
      <c r="B205" s="217" t="s">
        <v>135</v>
      </c>
      <c r="C205" s="217" t="s">
        <v>135</v>
      </c>
      <c r="D205" s="217" t="s">
        <v>523</v>
      </c>
      <c r="E205" s="217" t="s">
        <v>233</v>
      </c>
      <c r="F205" s="217" t="s">
        <v>524</v>
      </c>
      <c r="G205" s="218">
        <v>11.15</v>
      </c>
      <c r="H205" s="217" t="s">
        <v>139</v>
      </c>
      <c r="I205" s="219">
        <v>1</v>
      </c>
      <c r="J205" s="221">
        <v>1043.75</v>
      </c>
      <c r="K205" s="221">
        <v>1043.75</v>
      </c>
      <c r="L205" s="218">
        <v>0</v>
      </c>
      <c r="M205" s="218">
        <f t="shared" si="3"/>
        <v>417.5</v>
      </c>
      <c r="N205" s="220" t="s">
        <v>15</v>
      </c>
    </row>
    <row r="206" spans="1:14" x14ac:dyDescent="0.25">
      <c r="A206" s="220">
        <v>1</v>
      </c>
      <c r="B206" s="217" t="s">
        <v>135</v>
      </c>
      <c r="C206" s="217" t="s">
        <v>135</v>
      </c>
      <c r="D206" s="217" t="s">
        <v>525</v>
      </c>
      <c r="E206" s="217" t="s">
        <v>233</v>
      </c>
      <c r="F206" s="217" t="s">
        <v>526</v>
      </c>
      <c r="G206" s="218">
        <v>11.15</v>
      </c>
      <c r="H206" s="217" t="s">
        <v>139</v>
      </c>
      <c r="I206" s="219">
        <v>1</v>
      </c>
      <c r="J206" s="221">
        <v>1043.75</v>
      </c>
      <c r="K206" s="221">
        <v>1043.75</v>
      </c>
      <c r="L206" s="218">
        <v>0</v>
      </c>
      <c r="M206" s="218">
        <f t="shared" si="3"/>
        <v>417.5</v>
      </c>
      <c r="N206" s="220" t="s">
        <v>15</v>
      </c>
    </row>
    <row r="207" spans="1:14" x14ac:dyDescent="0.25">
      <c r="A207" s="220">
        <v>1</v>
      </c>
      <c r="B207" s="219" t="s">
        <v>135</v>
      </c>
      <c r="C207" s="219" t="s">
        <v>135</v>
      </c>
      <c r="D207" s="219">
        <v>100871</v>
      </c>
      <c r="E207" s="217" t="s">
        <v>250</v>
      </c>
      <c r="F207" s="217" t="s">
        <v>254</v>
      </c>
      <c r="G207" s="218">
        <v>12.14</v>
      </c>
      <c r="H207" s="217" t="s">
        <v>139</v>
      </c>
      <c r="I207" s="219">
        <v>1</v>
      </c>
      <c r="J207" s="218">
        <v>537.5</v>
      </c>
      <c r="K207" s="218">
        <v>537.5</v>
      </c>
      <c r="L207" s="218">
        <v>0</v>
      </c>
      <c r="M207" s="218">
        <f t="shared" si="3"/>
        <v>215</v>
      </c>
      <c r="N207" s="220" t="s">
        <v>15</v>
      </c>
    </row>
    <row r="208" spans="1:14" x14ac:dyDescent="0.25">
      <c r="A208" s="216">
        <v>1</v>
      </c>
      <c r="B208" s="219" t="s">
        <v>135</v>
      </c>
      <c r="C208" s="219" t="s">
        <v>135</v>
      </c>
      <c r="D208" s="219">
        <v>100880</v>
      </c>
      <c r="E208" s="217" t="s">
        <v>250</v>
      </c>
      <c r="F208" s="217" t="s">
        <v>251</v>
      </c>
      <c r="G208" s="217" t="s">
        <v>252</v>
      </c>
      <c r="H208" s="217" t="s">
        <v>139</v>
      </c>
      <c r="I208" s="219">
        <v>1</v>
      </c>
      <c r="J208" s="221">
        <v>2420</v>
      </c>
      <c r="K208" s="221">
        <v>2420</v>
      </c>
      <c r="L208" s="218">
        <v>0</v>
      </c>
      <c r="M208" s="218">
        <f t="shared" si="3"/>
        <v>968</v>
      </c>
      <c r="N208" s="220" t="s">
        <v>15</v>
      </c>
    </row>
    <row r="209" spans="1:14" x14ac:dyDescent="0.25">
      <c r="A209" s="216">
        <v>1</v>
      </c>
      <c r="B209" s="219" t="s">
        <v>135</v>
      </c>
      <c r="C209" s="219" t="s">
        <v>135</v>
      </c>
      <c r="D209" s="219">
        <v>100882</v>
      </c>
      <c r="E209" s="217" t="s">
        <v>250</v>
      </c>
      <c r="F209" s="217" t="s">
        <v>527</v>
      </c>
      <c r="G209" s="217" t="s">
        <v>504</v>
      </c>
      <c r="H209" s="217" t="s">
        <v>139</v>
      </c>
      <c r="I209" s="219">
        <v>1</v>
      </c>
      <c r="J209" s="218">
        <v>590</v>
      </c>
      <c r="K209" s="218">
        <v>590</v>
      </c>
      <c r="L209" s="218">
        <v>0</v>
      </c>
      <c r="M209" s="218">
        <f t="shared" si="3"/>
        <v>236</v>
      </c>
      <c r="N209" s="220" t="s">
        <v>15</v>
      </c>
    </row>
    <row r="210" spans="1:14" x14ac:dyDescent="0.25">
      <c r="A210" s="216">
        <v>1</v>
      </c>
      <c r="B210" s="219" t="s">
        <v>135</v>
      </c>
      <c r="C210" s="219" t="s">
        <v>135</v>
      </c>
      <c r="D210" s="219">
        <v>100884</v>
      </c>
      <c r="E210" s="217" t="s">
        <v>250</v>
      </c>
      <c r="F210" s="217" t="s">
        <v>528</v>
      </c>
      <c r="G210" s="217" t="s">
        <v>529</v>
      </c>
      <c r="H210" s="217" t="s">
        <v>139</v>
      </c>
      <c r="I210" s="219">
        <v>1</v>
      </c>
      <c r="J210" s="218">
        <v>637.5</v>
      </c>
      <c r="K210" s="218">
        <v>637.5</v>
      </c>
      <c r="L210" s="218">
        <v>0</v>
      </c>
      <c r="M210" s="218">
        <f t="shared" si="3"/>
        <v>255</v>
      </c>
      <c r="N210" s="220" t="s">
        <v>15</v>
      </c>
    </row>
    <row r="211" spans="1:14" x14ac:dyDescent="0.25">
      <c r="A211" s="220">
        <v>1</v>
      </c>
      <c r="B211" s="219" t="s">
        <v>135</v>
      </c>
      <c r="C211" s="219" t="s">
        <v>135</v>
      </c>
      <c r="D211" s="219">
        <v>100885</v>
      </c>
      <c r="E211" s="217" t="s">
        <v>250</v>
      </c>
      <c r="F211" s="217" t="s">
        <v>530</v>
      </c>
      <c r="G211" s="217" t="s">
        <v>531</v>
      </c>
      <c r="H211" s="217" t="s">
        <v>139</v>
      </c>
      <c r="I211" s="219">
        <v>1</v>
      </c>
      <c r="J211" s="218">
        <v>517.08000000000004</v>
      </c>
      <c r="K211" s="218">
        <v>517.08000000000004</v>
      </c>
      <c r="L211" s="218">
        <v>0</v>
      </c>
      <c r="M211" s="218">
        <f t="shared" si="3"/>
        <v>206.83200000000002</v>
      </c>
      <c r="N211" s="220" t="s">
        <v>15</v>
      </c>
    </row>
    <row r="212" spans="1:14" x14ac:dyDescent="0.25">
      <c r="A212" s="220">
        <v>1</v>
      </c>
      <c r="B212" s="219" t="s">
        <v>135</v>
      </c>
      <c r="C212" s="219" t="s">
        <v>135</v>
      </c>
      <c r="D212" s="219">
        <v>100886</v>
      </c>
      <c r="E212" s="217" t="s">
        <v>250</v>
      </c>
      <c r="F212" s="217" t="s">
        <v>532</v>
      </c>
      <c r="G212" s="218">
        <v>12.1</v>
      </c>
      <c r="H212" s="217" t="s">
        <v>139</v>
      </c>
      <c r="I212" s="219">
        <v>1</v>
      </c>
      <c r="J212" s="218">
        <v>609.82000000000005</v>
      </c>
      <c r="K212" s="218">
        <v>609.82000000000005</v>
      </c>
      <c r="L212" s="218">
        <v>0</v>
      </c>
      <c r="M212" s="218">
        <f t="shared" si="3"/>
        <v>243.92800000000003</v>
      </c>
      <c r="N212" s="220" t="s">
        <v>15</v>
      </c>
    </row>
    <row r="213" spans="1:14" x14ac:dyDescent="0.25">
      <c r="A213" s="216">
        <v>1</v>
      </c>
      <c r="B213" s="219" t="s">
        <v>135</v>
      </c>
      <c r="C213" s="219" t="s">
        <v>135</v>
      </c>
      <c r="D213" s="219">
        <v>100887</v>
      </c>
      <c r="E213" s="217" t="s">
        <v>250</v>
      </c>
      <c r="F213" s="217" t="s">
        <v>532</v>
      </c>
      <c r="G213" s="218">
        <v>11.1</v>
      </c>
      <c r="H213" s="217" t="s">
        <v>139</v>
      </c>
      <c r="I213" s="219">
        <v>1</v>
      </c>
      <c r="J213" s="218">
        <v>508.55</v>
      </c>
      <c r="K213" s="218">
        <v>508.55</v>
      </c>
      <c r="L213" s="218">
        <v>0</v>
      </c>
      <c r="M213" s="218">
        <f t="shared" si="3"/>
        <v>203.42000000000002</v>
      </c>
      <c r="N213" s="220" t="s">
        <v>15</v>
      </c>
    </row>
    <row r="214" spans="1:14" x14ac:dyDescent="0.25">
      <c r="A214" s="216">
        <v>1</v>
      </c>
      <c r="B214" s="219" t="s">
        <v>135</v>
      </c>
      <c r="C214" s="219" t="s">
        <v>135</v>
      </c>
      <c r="D214" s="219">
        <v>100888</v>
      </c>
      <c r="E214" s="217" t="s">
        <v>250</v>
      </c>
      <c r="F214" s="217" t="s">
        <v>532</v>
      </c>
      <c r="G214" s="218">
        <v>12.1</v>
      </c>
      <c r="H214" s="217" t="s">
        <v>139</v>
      </c>
      <c r="I214" s="219">
        <v>1</v>
      </c>
      <c r="J214" s="218">
        <v>182.55</v>
      </c>
      <c r="K214" s="218">
        <v>182.55</v>
      </c>
      <c r="L214" s="218">
        <v>0</v>
      </c>
      <c r="M214" s="218">
        <f t="shared" si="3"/>
        <v>73.02000000000001</v>
      </c>
      <c r="N214" s="220" t="s">
        <v>15</v>
      </c>
    </row>
    <row r="215" spans="1:14" x14ac:dyDescent="0.25">
      <c r="A215" s="216">
        <v>1</v>
      </c>
      <c r="B215" s="219" t="s">
        <v>135</v>
      </c>
      <c r="C215" s="219" t="s">
        <v>135</v>
      </c>
      <c r="D215" s="219">
        <v>100889</v>
      </c>
      <c r="E215" s="217" t="s">
        <v>250</v>
      </c>
      <c r="F215" s="217" t="s">
        <v>532</v>
      </c>
      <c r="G215" s="218">
        <v>12.1</v>
      </c>
      <c r="H215" s="217" t="s">
        <v>139</v>
      </c>
      <c r="I215" s="219">
        <v>1</v>
      </c>
      <c r="J215" s="218">
        <v>182.55</v>
      </c>
      <c r="K215" s="218">
        <v>182.55</v>
      </c>
      <c r="L215" s="218">
        <v>0</v>
      </c>
      <c r="M215" s="218">
        <f t="shared" si="3"/>
        <v>73.02000000000001</v>
      </c>
      <c r="N215" s="220" t="s">
        <v>15</v>
      </c>
    </row>
    <row r="216" spans="1:14" x14ac:dyDescent="0.25">
      <c r="A216" s="216">
        <v>1</v>
      </c>
      <c r="B216" s="219" t="s">
        <v>135</v>
      </c>
      <c r="C216" s="219" t="s">
        <v>135</v>
      </c>
      <c r="D216" s="219">
        <v>100890</v>
      </c>
      <c r="E216" s="217" t="s">
        <v>250</v>
      </c>
      <c r="F216" s="217" t="s">
        <v>532</v>
      </c>
      <c r="G216" s="218">
        <v>11.1</v>
      </c>
      <c r="H216" s="217" t="s">
        <v>139</v>
      </c>
      <c r="I216" s="219">
        <v>1</v>
      </c>
      <c r="J216" s="218">
        <v>374.18</v>
      </c>
      <c r="K216" s="218">
        <v>374.18</v>
      </c>
      <c r="L216" s="218">
        <v>0</v>
      </c>
      <c r="M216" s="218">
        <f t="shared" si="3"/>
        <v>149.672</v>
      </c>
      <c r="N216" s="220" t="s">
        <v>15</v>
      </c>
    </row>
    <row r="217" spans="1:14" x14ac:dyDescent="0.25">
      <c r="A217" s="220">
        <v>1</v>
      </c>
      <c r="B217" s="219" t="s">
        <v>135</v>
      </c>
      <c r="C217" s="219" t="s">
        <v>135</v>
      </c>
      <c r="D217" s="219">
        <v>100891</v>
      </c>
      <c r="E217" s="217" t="s">
        <v>250</v>
      </c>
      <c r="F217" s="217" t="s">
        <v>532</v>
      </c>
      <c r="G217" s="218">
        <v>11.1</v>
      </c>
      <c r="H217" s="217" t="s">
        <v>139</v>
      </c>
      <c r="I217" s="219">
        <v>1</v>
      </c>
      <c r="J217" s="218">
        <v>609.82000000000005</v>
      </c>
      <c r="K217" s="218">
        <v>609.82000000000005</v>
      </c>
      <c r="L217" s="218">
        <v>0</v>
      </c>
      <c r="M217" s="218">
        <f t="shared" si="3"/>
        <v>243.92800000000003</v>
      </c>
      <c r="N217" s="220" t="s">
        <v>15</v>
      </c>
    </row>
    <row r="218" spans="1:14" x14ac:dyDescent="0.25">
      <c r="A218" s="220">
        <v>1</v>
      </c>
      <c r="B218" s="219" t="s">
        <v>135</v>
      </c>
      <c r="C218" s="219" t="s">
        <v>135</v>
      </c>
      <c r="D218" s="219">
        <v>100892</v>
      </c>
      <c r="E218" s="217" t="s">
        <v>250</v>
      </c>
      <c r="F218" s="217" t="s">
        <v>532</v>
      </c>
      <c r="G218" s="218">
        <v>11.1</v>
      </c>
      <c r="H218" s="217" t="s">
        <v>139</v>
      </c>
      <c r="I218" s="219">
        <v>1</v>
      </c>
      <c r="J218" s="218">
        <v>609.82000000000005</v>
      </c>
      <c r="K218" s="218">
        <v>609.82000000000005</v>
      </c>
      <c r="L218" s="218">
        <v>0</v>
      </c>
      <c r="M218" s="218">
        <f t="shared" si="3"/>
        <v>243.92800000000003</v>
      </c>
      <c r="N218" s="220" t="s">
        <v>15</v>
      </c>
    </row>
    <row r="219" spans="1:14" x14ac:dyDescent="0.25">
      <c r="A219" s="216">
        <v>1</v>
      </c>
      <c r="B219" s="219" t="s">
        <v>135</v>
      </c>
      <c r="C219" s="219" t="s">
        <v>135</v>
      </c>
      <c r="D219" s="219">
        <v>100893</v>
      </c>
      <c r="E219" s="217" t="s">
        <v>250</v>
      </c>
      <c r="F219" s="217" t="s">
        <v>532</v>
      </c>
      <c r="G219" s="218">
        <v>11.1</v>
      </c>
      <c r="H219" s="217" t="s">
        <v>139</v>
      </c>
      <c r="I219" s="219">
        <v>1</v>
      </c>
      <c r="J219" s="218">
        <v>967.17</v>
      </c>
      <c r="K219" s="218">
        <v>967.17</v>
      </c>
      <c r="L219" s="218">
        <v>0</v>
      </c>
      <c r="M219" s="218">
        <f t="shared" si="3"/>
        <v>386.86799999999999</v>
      </c>
      <c r="N219" s="220" t="s">
        <v>15</v>
      </c>
    </row>
    <row r="220" spans="1:14" x14ac:dyDescent="0.25">
      <c r="A220" s="216">
        <v>1</v>
      </c>
      <c r="B220" s="219" t="s">
        <v>135</v>
      </c>
      <c r="C220" s="219" t="s">
        <v>135</v>
      </c>
      <c r="D220" s="219">
        <v>100911</v>
      </c>
      <c r="E220" s="217" t="s">
        <v>250</v>
      </c>
      <c r="F220" s="217" t="s">
        <v>533</v>
      </c>
      <c r="G220" s="217" t="s">
        <v>534</v>
      </c>
      <c r="H220" s="217" t="s">
        <v>139</v>
      </c>
      <c r="I220" s="219">
        <v>1</v>
      </c>
      <c r="J220" s="221">
        <v>2937.5</v>
      </c>
      <c r="K220" s="221">
        <v>2937.5</v>
      </c>
      <c r="L220" s="218">
        <v>0</v>
      </c>
      <c r="M220" s="218">
        <f t="shared" si="3"/>
        <v>1175</v>
      </c>
      <c r="N220" s="220" t="s">
        <v>15</v>
      </c>
    </row>
    <row r="221" spans="1:14" x14ac:dyDescent="0.25">
      <c r="A221" s="216">
        <v>1</v>
      </c>
      <c r="B221" s="219" t="s">
        <v>135</v>
      </c>
      <c r="C221" s="219" t="s">
        <v>135</v>
      </c>
      <c r="D221" s="219">
        <v>100915</v>
      </c>
      <c r="E221" s="217" t="s">
        <v>250</v>
      </c>
      <c r="F221" s="217" t="s">
        <v>535</v>
      </c>
      <c r="G221" s="217" t="s">
        <v>531</v>
      </c>
      <c r="H221" s="217" t="s">
        <v>139</v>
      </c>
      <c r="I221" s="219">
        <v>1</v>
      </c>
      <c r="J221" s="218">
        <v>398.75</v>
      </c>
      <c r="K221" s="218">
        <v>398.75</v>
      </c>
      <c r="L221" s="218">
        <v>0</v>
      </c>
      <c r="M221" s="218">
        <f t="shared" si="3"/>
        <v>159.5</v>
      </c>
      <c r="N221" s="220" t="s">
        <v>15</v>
      </c>
    </row>
    <row r="222" spans="1:14" x14ac:dyDescent="0.25">
      <c r="A222" s="220">
        <v>1</v>
      </c>
      <c r="B222" s="219" t="s">
        <v>135</v>
      </c>
      <c r="C222" s="219" t="s">
        <v>135</v>
      </c>
      <c r="D222" s="219">
        <v>100916</v>
      </c>
      <c r="E222" s="217" t="s">
        <v>250</v>
      </c>
      <c r="F222" s="217" t="s">
        <v>528</v>
      </c>
      <c r="G222" s="217" t="s">
        <v>529</v>
      </c>
      <c r="H222" s="217" t="s">
        <v>139</v>
      </c>
      <c r="I222" s="219">
        <v>1</v>
      </c>
      <c r="J222" s="218">
        <v>637.5</v>
      </c>
      <c r="K222" s="218">
        <v>637.5</v>
      </c>
      <c r="L222" s="218">
        <v>0</v>
      </c>
      <c r="M222" s="218">
        <f t="shared" si="3"/>
        <v>255</v>
      </c>
      <c r="N222" s="220" t="s">
        <v>15</v>
      </c>
    </row>
    <row r="223" spans="1:14" x14ac:dyDescent="0.25">
      <c r="A223" s="220">
        <v>1</v>
      </c>
      <c r="B223" s="219" t="s">
        <v>135</v>
      </c>
      <c r="C223" s="219" t="s">
        <v>135</v>
      </c>
      <c r="D223" s="219">
        <v>100917</v>
      </c>
      <c r="E223" s="217" t="s">
        <v>250</v>
      </c>
      <c r="F223" s="217" t="s">
        <v>535</v>
      </c>
      <c r="G223" s="217" t="s">
        <v>531</v>
      </c>
      <c r="H223" s="217" t="s">
        <v>139</v>
      </c>
      <c r="I223" s="219">
        <v>1</v>
      </c>
      <c r="J223" s="218">
        <v>398.75</v>
      </c>
      <c r="K223" s="218">
        <v>398.75</v>
      </c>
      <c r="L223" s="218">
        <v>0</v>
      </c>
      <c r="M223" s="218">
        <f t="shared" si="3"/>
        <v>159.5</v>
      </c>
      <c r="N223" s="220" t="s">
        <v>15</v>
      </c>
    </row>
    <row r="224" spans="1:14" x14ac:dyDescent="0.25">
      <c r="A224" s="216">
        <v>1</v>
      </c>
      <c r="B224" s="219" t="s">
        <v>135</v>
      </c>
      <c r="C224" s="219" t="s">
        <v>135</v>
      </c>
      <c r="D224" s="219">
        <v>100944</v>
      </c>
      <c r="E224" s="217" t="s">
        <v>192</v>
      </c>
      <c r="F224" s="217" t="s">
        <v>536</v>
      </c>
      <c r="G224" s="218">
        <v>11.11</v>
      </c>
      <c r="H224" s="217" t="s">
        <v>139</v>
      </c>
      <c r="I224" s="219">
        <v>1</v>
      </c>
      <c r="J224" s="218">
        <v>268.42</v>
      </c>
      <c r="K224" s="218">
        <v>268.42</v>
      </c>
      <c r="L224" s="218">
        <v>0</v>
      </c>
      <c r="M224" s="218">
        <f t="shared" si="3"/>
        <v>107.36800000000001</v>
      </c>
      <c r="N224" s="220" t="s">
        <v>15</v>
      </c>
    </row>
    <row r="225" spans="1:14" x14ac:dyDescent="0.25">
      <c r="A225" s="216">
        <v>1</v>
      </c>
      <c r="B225" s="219" t="s">
        <v>135</v>
      </c>
      <c r="C225" s="219" t="s">
        <v>135</v>
      </c>
      <c r="D225" s="219">
        <v>100961</v>
      </c>
      <c r="E225" s="217" t="s">
        <v>250</v>
      </c>
      <c r="F225" s="217" t="s">
        <v>537</v>
      </c>
      <c r="G225" s="217" t="s">
        <v>538</v>
      </c>
      <c r="H225" s="217" t="s">
        <v>139</v>
      </c>
      <c r="I225" s="219">
        <v>1</v>
      </c>
      <c r="J225" s="218">
        <v>600</v>
      </c>
      <c r="K225" s="218">
        <v>600</v>
      </c>
      <c r="L225" s="218">
        <v>0</v>
      </c>
      <c r="M225" s="218">
        <f t="shared" si="3"/>
        <v>240</v>
      </c>
      <c r="N225" s="220" t="s">
        <v>15</v>
      </c>
    </row>
    <row r="226" spans="1:14" x14ac:dyDescent="0.25">
      <c r="A226" s="216">
        <v>1</v>
      </c>
      <c r="B226" s="219" t="s">
        <v>135</v>
      </c>
      <c r="C226" s="219" t="s">
        <v>135</v>
      </c>
      <c r="D226" s="219">
        <v>100963</v>
      </c>
      <c r="E226" s="217" t="s">
        <v>250</v>
      </c>
      <c r="F226" s="217" t="s">
        <v>539</v>
      </c>
      <c r="G226" s="217" t="s">
        <v>540</v>
      </c>
      <c r="H226" s="217" t="s">
        <v>139</v>
      </c>
      <c r="I226" s="219">
        <v>1</v>
      </c>
      <c r="J226" s="218">
        <v>718.75</v>
      </c>
      <c r="K226" s="218">
        <v>718.75</v>
      </c>
      <c r="L226" s="218">
        <v>0</v>
      </c>
      <c r="M226" s="218">
        <f t="shared" si="3"/>
        <v>287.5</v>
      </c>
      <c r="N226" s="220" t="s">
        <v>15</v>
      </c>
    </row>
    <row r="227" spans="1:14" x14ac:dyDescent="0.25">
      <c r="A227" s="220">
        <v>1</v>
      </c>
      <c r="B227" s="219" t="s">
        <v>135</v>
      </c>
      <c r="C227" s="219" t="s">
        <v>135</v>
      </c>
      <c r="D227" s="219">
        <v>100964</v>
      </c>
      <c r="E227" s="217" t="s">
        <v>250</v>
      </c>
      <c r="F227" s="217" t="s">
        <v>541</v>
      </c>
      <c r="G227" s="217" t="s">
        <v>451</v>
      </c>
      <c r="H227" s="217" t="s">
        <v>139</v>
      </c>
      <c r="I227" s="219">
        <v>1</v>
      </c>
      <c r="J227" s="218">
        <v>450</v>
      </c>
      <c r="K227" s="218">
        <v>450</v>
      </c>
      <c r="L227" s="218">
        <v>0</v>
      </c>
      <c r="M227" s="218">
        <f t="shared" si="3"/>
        <v>180</v>
      </c>
      <c r="N227" s="220" t="s">
        <v>15</v>
      </c>
    </row>
    <row r="228" spans="1:14" x14ac:dyDescent="0.25">
      <c r="A228" s="220">
        <v>1</v>
      </c>
      <c r="B228" s="219" t="s">
        <v>135</v>
      </c>
      <c r="C228" s="219" t="s">
        <v>135</v>
      </c>
      <c r="D228" s="219">
        <v>100967</v>
      </c>
      <c r="E228" s="217" t="s">
        <v>250</v>
      </c>
      <c r="F228" s="217" t="s">
        <v>542</v>
      </c>
      <c r="G228" s="218">
        <v>11.15</v>
      </c>
      <c r="H228" s="217" t="s">
        <v>139</v>
      </c>
      <c r="I228" s="219">
        <v>1</v>
      </c>
      <c r="J228" s="218">
        <v>333.08</v>
      </c>
      <c r="K228" s="218">
        <v>333.08</v>
      </c>
      <c r="L228" s="218">
        <v>0</v>
      </c>
      <c r="M228" s="218">
        <f t="shared" si="3"/>
        <v>133.232</v>
      </c>
      <c r="N228" s="220" t="s">
        <v>15</v>
      </c>
    </row>
    <row r="229" spans="1:14" x14ac:dyDescent="0.25">
      <c r="A229" s="216">
        <v>1</v>
      </c>
      <c r="B229" s="219" t="s">
        <v>135</v>
      </c>
      <c r="C229" s="219" t="s">
        <v>135</v>
      </c>
      <c r="D229" s="219">
        <v>101133</v>
      </c>
      <c r="E229" s="217" t="s">
        <v>218</v>
      </c>
      <c r="F229" s="217" t="s">
        <v>543</v>
      </c>
      <c r="G229" s="217" t="s">
        <v>173</v>
      </c>
      <c r="H229" s="217" t="s">
        <v>139</v>
      </c>
      <c r="I229" s="219">
        <v>1</v>
      </c>
      <c r="J229" s="218">
        <v>168.36</v>
      </c>
      <c r="K229" s="218">
        <v>168.36</v>
      </c>
      <c r="L229" s="218">
        <v>0</v>
      </c>
      <c r="M229" s="218">
        <f t="shared" si="3"/>
        <v>67.344000000000008</v>
      </c>
      <c r="N229" s="220" t="s">
        <v>15</v>
      </c>
    </row>
    <row r="230" spans="1:14" x14ac:dyDescent="0.25">
      <c r="A230" s="216">
        <v>1</v>
      </c>
      <c r="B230" s="219" t="s">
        <v>135</v>
      </c>
      <c r="C230" s="219" t="s">
        <v>135</v>
      </c>
      <c r="D230" s="219">
        <v>101280</v>
      </c>
      <c r="E230" s="217" t="s">
        <v>218</v>
      </c>
      <c r="F230" s="217" t="s">
        <v>544</v>
      </c>
      <c r="G230" s="217" t="s">
        <v>451</v>
      </c>
      <c r="H230" s="217" t="s">
        <v>139</v>
      </c>
      <c r="I230" s="219">
        <v>1</v>
      </c>
      <c r="J230" s="218">
        <v>637.5</v>
      </c>
      <c r="K230" s="218">
        <v>637.5</v>
      </c>
      <c r="L230" s="218">
        <v>0</v>
      </c>
      <c r="M230" s="218">
        <f t="shared" si="3"/>
        <v>255</v>
      </c>
      <c r="N230" s="220" t="s">
        <v>15</v>
      </c>
    </row>
    <row r="231" spans="1:14" x14ac:dyDescent="0.25">
      <c r="A231" s="216">
        <v>1</v>
      </c>
      <c r="B231" s="219" t="s">
        <v>135</v>
      </c>
      <c r="C231" s="219" t="s">
        <v>135</v>
      </c>
      <c r="D231" s="219">
        <v>101367</v>
      </c>
      <c r="E231" s="217" t="s">
        <v>218</v>
      </c>
      <c r="F231" s="217" t="s">
        <v>545</v>
      </c>
      <c r="G231" s="218">
        <v>11.13</v>
      </c>
      <c r="H231" s="217" t="s">
        <v>139</v>
      </c>
      <c r="I231" s="219">
        <v>1</v>
      </c>
      <c r="J231" s="218">
        <v>525.01</v>
      </c>
      <c r="K231" s="218">
        <v>525.01</v>
      </c>
      <c r="L231" s="218">
        <v>0</v>
      </c>
      <c r="M231" s="218">
        <f t="shared" si="3"/>
        <v>210.00400000000002</v>
      </c>
      <c r="N231" s="220" t="s">
        <v>15</v>
      </c>
    </row>
    <row r="232" spans="1:14" x14ac:dyDescent="0.25">
      <c r="A232" s="220">
        <v>1</v>
      </c>
      <c r="B232" s="219" t="s">
        <v>135</v>
      </c>
      <c r="C232" s="219" t="s">
        <v>135</v>
      </c>
      <c r="D232" s="219">
        <v>101473</v>
      </c>
      <c r="E232" s="217" t="s">
        <v>218</v>
      </c>
      <c r="F232" s="217" t="s">
        <v>546</v>
      </c>
      <c r="G232" s="217" t="s">
        <v>307</v>
      </c>
      <c r="H232" s="217" t="s">
        <v>139</v>
      </c>
      <c r="I232" s="219">
        <v>1</v>
      </c>
      <c r="J232" s="218">
        <v>463.6</v>
      </c>
      <c r="K232" s="218">
        <v>463.6</v>
      </c>
      <c r="L232" s="218">
        <v>0</v>
      </c>
      <c r="M232" s="218">
        <f t="shared" si="3"/>
        <v>185.44000000000003</v>
      </c>
      <c r="N232" s="220" t="s">
        <v>15</v>
      </c>
    </row>
    <row r="233" spans="1:14" x14ac:dyDescent="0.25">
      <c r="A233" s="220">
        <v>1</v>
      </c>
      <c r="B233" s="219" t="s">
        <v>135</v>
      </c>
      <c r="C233" s="219" t="s">
        <v>135</v>
      </c>
      <c r="D233" s="219">
        <v>101474</v>
      </c>
      <c r="E233" s="217" t="s">
        <v>218</v>
      </c>
      <c r="F233" s="217" t="s">
        <v>547</v>
      </c>
      <c r="G233" s="217" t="s">
        <v>266</v>
      </c>
      <c r="H233" s="217" t="s">
        <v>139</v>
      </c>
      <c r="I233" s="219">
        <v>1</v>
      </c>
      <c r="J233" s="218">
        <v>189.61</v>
      </c>
      <c r="K233" s="218">
        <v>189.61</v>
      </c>
      <c r="L233" s="218">
        <v>0</v>
      </c>
      <c r="M233" s="218">
        <f t="shared" si="3"/>
        <v>75.844000000000008</v>
      </c>
      <c r="N233" s="220" t="s">
        <v>15</v>
      </c>
    </row>
    <row r="234" spans="1:14" x14ac:dyDescent="0.25">
      <c r="A234" s="216">
        <v>1</v>
      </c>
      <c r="B234" s="219" t="s">
        <v>135</v>
      </c>
      <c r="C234" s="219" t="s">
        <v>135</v>
      </c>
      <c r="D234" s="219">
        <v>101475</v>
      </c>
      <c r="E234" s="217" t="s">
        <v>218</v>
      </c>
      <c r="F234" s="217" t="s">
        <v>548</v>
      </c>
      <c r="G234" s="217" t="s">
        <v>278</v>
      </c>
      <c r="H234" s="217" t="s">
        <v>139</v>
      </c>
      <c r="I234" s="219">
        <v>1</v>
      </c>
      <c r="J234" s="218">
        <v>230.58</v>
      </c>
      <c r="K234" s="218">
        <v>230.58</v>
      </c>
      <c r="L234" s="218">
        <v>0</v>
      </c>
      <c r="M234" s="218">
        <f t="shared" si="3"/>
        <v>92.232000000000014</v>
      </c>
      <c r="N234" s="220" t="s">
        <v>15</v>
      </c>
    </row>
    <row r="235" spans="1:14" x14ac:dyDescent="0.25">
      <c r="A235" s="216">
        <v>1</v>
      </c>
      <c r="B235" s="219" t="s">
        <v>135</v>
      </c>
      <c r="C235" s="219" t="s">
        <v>135</v>
      </c>
      <c r="D235" s="219">
        <v>101568</v>
      </c>
      <c r="E235" s="217" t="s">
        <v>218</v>
      </c>
      <c r="F235" s="217" t="s">
        <v>543</v>
      </c>
      <c r="G235" s="217" t="s">
        <v>173</v>
      </c>
      <c r="H235" s="217" t="s">
        <v>139</v>
      </c>
      <c r="I235" s="219">
        <v>1</v>
      </c>
      <c r="J235" s="218">
        <v>168.36</v>
      </c>
      <c r="K235" s="218">
        <v>168.36</v>
      </c>
      <c r="L235" s="218">
        <v>0</v>
      </c>
      <c r="M235" s="218">
        <f t="shared" si="3"/>
        <v>67.344000000000008</v>
      </c>
      <c r="N235" s="220" t="s">
        <v>15</v>
      </c>
    </row>
    <row r="236" spans="1:14" x14ac:dyDescent="0.25">
      <c r="A236" s="216">
        <v>1</v>
      </c>
      <c r="B236" s="219" t="s">
        <v>135</v>
      </c>
      <c r="C236" s="219" t="s">
        <v>135</v>
      </c>
      <c r="D236" s="219">
        <v>101573</v>
      </c>
      <c r="E236" s="217" t="s">
        <v>218</v>
      </c>
      <c r="F236" s="217" t="s">
        <v>549</v>
      </c>
      <c r="G236" s="217" t="s">
        <v>417</v>
      </c>
      <c r="H236" s="217" t="s">
        <v>139</v>
      </c>
      <c r="I236" s="219">
        <v>1</v>
      </c>
      <c r="J236" s="218">
        <v>142.74</v>
      </c>
      <c r="K236" s="218">
        <v>142.74</v>
      </c>
      <c r="L236" s="218">
        <v>0</v>
      </c>
      <c r="M236" s="218">
        <f t="shared" si="3"/>
        <v>57.096000000000004</v>
      </c>
      <c r="N236" s="220" t="s">
        <v>15</v>
      </c>
    </row>
    <row r="237" spans="1:14" x14ac:dyDescent="0.25">
      <c r="A237" s="220">
        <v>1</v>
      </c>
      <c r="B237" s="219" t="s">
        <v>135</v>
      </c>
      <c r="C237" s="219" t="s">
        <v>135</v>
      </c>
      <c r="D237" s="219">
        <v>101594</v>
      </c>
      <c r="E237" s="217" t="s">
        <v>218</v>
      </c>
      <c r="F237" s="217" t="s">
        <v>550</v>
      </c>
      <c r="G237" s="217" t="s">
        <v>379</v>
      </c>
      <c r="H237" s="217" t="s">
        <v>139</v>
      </c>
      <c r="I237" s="219">
        <v>1</v>
      </c>
      <c r="J237" s="218">
        <v>629</v>
      </c>
      <c r="K237" s="218">
        <v>629</v>
      </c>
      <c r="L237" s="218">
        <v>0</v>
      </c>
      <c r="M237" s="218">
        <f t="shared" si="3"/>
        <v>251.60000000000002</v>
      </c>
      <c r="N237" s="220" t="s">
        <v>15</v>
      </c>
    </row>
    <row r="238" spans="1:14" x14ac:dyDescent="0.25">
      <c r="A238" s="220">
        <v>1</v>
      </c>
      <c r="B238" s="219" t="s">
        <v>135</v>
      </c>
      <c r="C238" s="219" t="s">
        <v>135</v>
      </c>
      <c r="D238" s="219">
        <v>101881</v>
      </c>
      <c r="E238" s="217" t="s">
        <v>218</v>
      </c>
      <c r="F238" s="217" t="s">
        <v>551</v>
      </c>
      <c r="G238" s="217" t="s">
        <v>552</v>
      </c>
      <c r="H238" s="217" t="s">
        <v>139</v>
      </c>
      <c r="I238" s="219">
        <v>1</v>
      </c>
      <c r="J238" s="221">
        <v>1084.58</v>
      </c>
      <c r="K238" s="221">
        <v>1084.58</v>
      </c>
      <c r="L238" s="218">
        <v>0</v>
      </c>
      <c r="M238" s="218">
        <f t="shared" si="3"/>
        <v>433.83199999999999</v>
      </c>
      <c r="N238" s="220" t="s">
        <v>15</v>
      </c>
    </row>
    <row r="239" spans="1:14" x14ac:dyDescent="0.25">
      <c r="A239" s="216">
        <v>1</v>
      </c>
      <c r="B239" s="219" t="s">
        <v>135</v>
      </c>
      <c r="C239" s="219" t="s">
        <v>135</v>
      </c>
      <c r="D239" s="219">
        <v>101882</v>
      </c>
      <c r="E239" s="217" t="s">
        <v>218</v>
      </c>
      <c r="F239" s="217" t="s">
        <v>254</v>
      </c>
      <c r="G239" s="217" t="s">
        <v>468</v>
      </c>
      <c r="H239" s="217" t="s">
        <v>139</v>
      </c>
      <c r="I239" s="219">
        <v>1</v>
      </c>
      <c r="J239" s="218">
        <v>517.07000000000005</v>
      </c>
      <c r="K239" s="218">
        <v>517.07000000000005</v>
      </c>
      <c r="L239" s="218">
        <v>0</v>
      </c>
      <c r="M239" s="218">
        <f t="shared" si="3"/>
        <v>206.82800000000003</v>
      </c>
      <c r="N239" s="220" t="s">
        <v>15</v>
      </c>
    </row>
    <row r="240" spans="1:14" x14ac:dyDescent="0.25">
      <c r="A240" s="216">
        <v>1</v>
      </c>
      <c r="B240" s="219" t="s">
        <v>135</v>
      </c>
      <c r="C240" s="219" t="s">
        <v>135</v>
      </c>
      <c r="D240" s="219">
        <v>101883</v>
      </c>
      <c r="E240" s="217" t="s">
        <v>218</v>
      </c>
      <c r="F240" s="217" t="s">
        <v>553</v>
      </c>
      <c r="G240" s="217" t="s">
        <v>281</v>
      </c>
      <c r="H240" s="217" t="s">
        <v>139</v>
      </c>
      <c r="I240" s="219">
        <v>1</v>
      </c>
      <c r="J240" s="221">
        <v>1067.5</v>
      </c>
      <c r="K240" s="221">
        <v>1067.5</v>
      </c>
      <c r="L240" s="218">
        <v>0</v>
      </c>
      <c r="M240" s="218">
        <f t="shared" si="3"/>
        <v>427</v>
      </c>
      <c r="N240" s="220" t="s">
        <v>15</v>
      </c>
    </row>
    <row r="241" spans="1:14" x14ac:dyDescent="0.25">
      <c r="A241" s="216">
        <v>1</v>
      </c>
      <c r="B241" s="219" t="s">
        <v>135</v>
      </c>
      <c r="C241" s="219" t="s">
        <v>135</v>
      </c>
      <c r="D241" s="219">
        <v>101884</v>
      </c>
      <c r="E241" s="217" t="s">
        <v>218</v>
      </c>
      <c r="F241" s="217" t="s">
        <v>554</v>
      </c>
      <c r="G241" s="217" t="s">
        <v>555</v>
      </c>
      <c r="H241" s="217" t="s">
        <v>139</v>
      </c>
      <c r="I241" s="219">
        <v>1</v>
      </c>
      <c r="J241" s="218">
        <v>192.66</v>
      </c>
      <c r="K241" s="218">
        <v>192.66</v>
      </c>
      <c r="L241" s="218">
        <v>0</v>
      </c>
      <c r="M241" s="218">
        <f t="shared" si="3"/>
        <v>77.064000000000007</v>
      </c>
      <c r="N241" s="220" t="s">
        <v>15</v>
      </c>
    </row>
    <row r="242" spans="1:14" x14ac:dyDescent="0.25">
      <c r="A242" s="220">
        <v>1</v>
      </c>
      <c r="B242" s="219" t="s">
        <v>135</v>
      </c>
      <c r="C242" s="219" t="s">
        <v>135</v>
      </c>
      <c r="D242" s="219">
        <v>101885</v>
      </c>
      <c r="E242" s="217" t="s">
        <v>218</v>
      </c>
      <c r="F242" s="217" t="s">
        <v>254</v>
      </c>
      <c r="G242" s="217" t="s">
        <v>468</v>
      </c>
      <c r="H242" s="217" t="s">
        <v>139</v>
      </c>
      <c r="I242" s="219">
        <v>1</v>
      </c>
      <c r="J242" s="218">
        <v>517.08000000000004</v>
      </c>
      <c r="K242" s="218">
        <v>517.08000000000004</v>
      </c>
      <c r="L242" s="218">
        <v>0</v>
      </c>
      <c r="M242" s="218">
        <f t="shared" si="3"/>
        <v>206.83200000000002</v>
      </c>
      <c r="N242" s="220" t="s">
        <v>15</v>
      </c>
    </row>
    <row r="243" spans="1:14" x14ac:dyDescent="0.25">
      <c r="A243" s="220">
        <v>1</v>
      </c>
      <c r="B243" s="219" t="s">
        <v>135</v>
      </c>
      <c r="C243" s="219" t="s">
        <v>135</v>
      </c>
      <c r="D243" s="219">
        <v>101890</v>
      </c>
      <c r="E243" s="217" t="s">
        <v>218</v>
      </c>
      <c r="F243" s="217" t="s">
        <v>556</v>
      </c>
      <c r="G243" s="217" t="s">
        <v>557</v>
      </c>
      <c r="H243" s="217" t="s">
        <v>139</v>
      </c>
      <c r="I243" s="219">
        <v>1</v>
      </c>
      <c r="J243" s="218">
        <v>349</v>
      </c>
      <c r="K243" s="218">
        <v>349</v>
      </c>
      <c r="L243" s="218">
        <v>0</v>
      </c>
      <c r="M243" s="218">
        <f t="shared" si="3"/>
        <v>139.6</v>
      </c>
      <c r="N243" s="220" t="s">
        <v>15</v>
      </c>
    </row>
    <row r="244" spans="1:14" x14ac:dyDescent="0.25">
      <c r="A244" s="216">
        <v>1</v>
      </c>
      <c r="B244" s="219" t="s">
        <v>135</v>
      </c>
      <c r="C244" s="219" t="s">
        <v>135</v>
      </c>
      <c r="D244" s="219">
        <v>101892</v>
      </c>
      <c r="E244" s="217" t="s">
        <v>218</v>
      </c>
      <c r="F244" s="217" t="s">
        <v>558</v>
      </c>
      <c r="G244" s="218">
        <v>12.14</v>
      </c>
      <c r="H244" s="217" t="s">
        <v>139</v>
      </c>
      <c r="I244" s="219">
        <v>1</v>
      </c>
      <c r="J244" s="218">
        <v>180.38</v>
      </c>
      <c r="K244" s="218">
        <v>180.38</v>
      </c>
      <c r="L244" s="218">
        <v>0</v>
      </c>
      <c r="M244" s="218">
        <f t="shared" si="3"/>
        <v>72.152000000000001</v>
      </c>
      <c r="N244" s="220" t="s">
        <v>15</v>
      </c>
    </row>
    <row r="245" spans="1:14" x14ac:dyDescent="0.25">
      <c r="A245" s="216">
        <v>1</v>
      </c>
      <c r="B245" s="219" t="s">
        <v>135</v>
      </c>
      <c r="C245" s="219" t="s">
        <v>135</v>
      </c>
      <c r="D245" s="219">
        <v>101893</v>
      </c>
      <c r="E245" s="217" t="s">
        <v>218</v>
      </c>
      <c r="F245" s="217" t="s">
        <v>559</v>
      </c>
      <c r="G245" s="218">
        <v>12.14</v>
      </c>
      <c r="H245" s="217" t="s">
        <v>139</v>
      </c>
      <c r="I245" s="219">
        <v>1</v>
      </c>
      <c r="J245" s="218">
        <v>664.9</v>
      </c>
      <c r="K245" s="218">
        <v>664.9</v>
      </c>
      <c r="L245" s="218">
        <v>0</v>
      </c>
      <c r="M245" s="218">
        <f t="shared" si="3"/>
        <v>265.95999999999998</v>
      </c>
      <c r="N245" s="220" t="s">
        <v>15</v>
      </c>
    </row>
    <row r="246" spans="1:14" x14ac:dyDescent="0.25">
      <c r="A246" s="216">
        <v>1</v>
      </c>
      <c r="B246" s="219" t="s">
        <v>135</v>
      </c>
      <c r="C246" s="219" t="s">
        <v>135</v>
      </c>
      <c r="D246" s="219">
        <v>101894</v>
      </c>
      <c r="E246" s="217" t="s">
        <v>218</v>
      </c>
      <c r="F246" s="217" t="s">
        <v>560</v>
      </c>
      <c r="G246" s="218">
        <v>12.14</v>
      </c>
      <c r="H246" s="217" t="s">
        <v>139</v>
      </c>
      <c r="I246" s="219">
        <v>1</v>
      </c>
      <c r="J246" s="218">
        <v>237.4</v>
      </c>
      <c r="K246" s="218">
        <v>237.4</v>
      </c>
      <c r="L246" s="218">
        <v>0</v>
      </c>
      <c r="M246" s="218">
        <f t="shared" si="3"/>
        <v>94.960000000000008</v>
      </c>
      <c r="N246" s="220" t="s">
        <v>15</v>
      </c>
    </row>
    <row r="247" spans="1:14" x14ac:dyDescent="0.25">
      <c r="A247" s="220">
        <v>1</v>
      </c>
      <c r="B247" s="219" t="s">
        <v>135</v>
      </c>
      <c r="C247" s="219" t="s">
        <v>135</v>
      </c>
      <c r="D247" s="219">
        <v>101895</v>
      </c>
      <c r="E247" s="217" t="s">
        <v>218</v>
      </c>
      <c r="F247" s="217" t="s">
        <v>561</v>
      </c>
      <c r="G247" s="218">
        <v>12.14</v>
      </c>
      <c r="H247" s="217" t="s">
        <v>139</v>
      </c>
      <c r="I247" s="219">
        <v>1</v>
      </c>
      <c r="J247" s="218">
        <v>170.92</v>
      </c>
      <c r="K247" s="218">
        <v>170.92</v>
      </c>
      <c r="L247" s="218">
        <v>0</v>
      </c>
      <c r="M247" s="218">
        <f t="shared" si="3"/>
        <v>68.367999999999995</v>
      </c>
      <c r="N247" s="220" t="s">
        <v>15</v>
      </c>
    </row>
    <row r="248" spans="1:14" x14ac:dyDescent="0.25">
      <c r="A248" s="220">
        <v>1</v>
      </c>
      <c r="B248" s="219" t="s">
        <v>135</v>
      </c>
      <c r="C248" s="219" t="s">
        <v>135</v>
      </c>
      <c r="D248" s="219">
        <v>101896</v>
      </c>
      <c r="E248" s="217" t="s">
        <v>218</v>
      </c>
      <c r="F248" s="217" t="s">
        <v>562</v>
      </c>
      <c r="G248" s="218">
        <v>12.14</v>
      </c>
      <c r="H248" s="217" t="s">
        <v>139</v>
      </c>
      <c r="I248" s="219">
        <v>1</v>
      </c>
      <c r="J248" s="218">
        <v>441.65</v>
      </c>
      <c r="K248" s="218">
        <v>441.65</v>
      </c>
      <c r="L248" s="218">
        <v>0</v>
      </c>
      <c r="M248" s="218">
        <f t="shared" si="3"/>
        <v>176.66</v>
      </c>
      <c r="N248" s="220" t="s">
        <v>15</v>
      </c>
    </row>
    <row r="249" spans="1:14" x14ac:dyDescent="0.25">
      <c r="A249" s="216">
        <v>1</v>
      </c>
      <c r="B249" s="219" t="s">
        <v>135</v>
      </c>
      <c r="C249" s="219" t="s">
        <v>135</v>
      </c>
      <c r="D249" s="219">
        <v>101897</v>
      </c>
      <c r="E249" s="217" t="s">
        <v>218</v>
      </c>
      <c r="F249" s="217" t="s">
        <v>563</v>
      </c>
      <c r="G249" s="218">
        <v>12.14</v>
      </c>
      <c r="H249" s="217" t="s">
        <v>139</v>
      </c>
      <c r="I249" s="219">
        <v>1</v>
      </c>
      <c r="J249" s="218">
        <v>369</v>
      </c>
      <c r="K249" s="218">
        <v>369</v>
      </c>
      <c r="L249" s="218">
        <v>0</v>
      </c>
      <c r="M249" s="218">
        <f t="shared" si="3"/>
        <v>147.6</v>
      </c>
      <c r="N249" s="220" t="s">
        <v>15</v>
      </c>
    </row>
    <row r="250" spans="1:14" x14ac:dyDescent="0.25">
      <c r="A250" s="216">
        <v>1</v>
      </c>
      <c r="B250" s="219" t="s">
        <v>135</v>
      </c>
      <c r="C250" s="219" t="s">
        <v>135</v>
      </c>
      <c r="D250" s="219">
        <v>101898</v>
      </c>
      <c r="E250" s="217" t="s">
        <v>218</v>
      </c>
      <c r="F250" s="217" t="s">
        <v>561</v>
      </c>
      <c r="G250" s="218">
        <v>12.14</v>
      </c>
      <c r="H250" s="217" t="s">
        <v>139</v>
      </c>
      <c r="I250" s="219">
        <v>1</v>
      </c>
      <c r="J250" s="218">
        <v>170.92</v>
      </c>
      <c r="K250" s="218">
        <v>170.92</v>
      </c>
      <c r="L250" s="218">
        <v>0</v>
      </c>
      <c r="M250" s="218">
        <f t="shared" si="3"/>
        <v>68.367999999999995</v>
      </c>
      <c r="N250" s="220" t="s">
        <v>15</v>
      </c>
    </row>
    <row r="251" spans="1:14" x14ac:dyDescent="0.25">
      <c r="A251" s="216">
        <v>1</v>
      </c>
      <c r="B251" s="219" t="s">
        <v>135</v>
      </c>
      <c r="C251" s="219" t="s">
        <v>135</v>
      </c>
      <c r="D251" s="219">
        <v>101899</v>
      </c>
      <c r="E251" s="217" t="s">
        <v>218</v>
      </c>
      <c r="F251" s="217" t="s">
        <v>564</v>
      </c>
      <c r="G251" s="217" t="s">
        <v>307</v>
      </c>
      <c r="H251" s="217" t="s">
        <v>139</v>
      </c>
      <c r="I251" s="219">
        <v>1</v>
      </c>
      <c r="J251" s="218">
        <v>335.5</v>
      </c>
      <c r="K251" s="218">
        <v>335.5</v>
      </c>
      <c r="L251" s="218">
        <v>0</v>
      </c>
      <c r="M251" s="218">
        <f t="shared" si="3"/>
        <v>134.20000000000002</v>
      </c>
      <c r="N251" s="220" t="s">
        <v>15</v>
      </c>
    </row>
    <row r="252" spans="1:14" x14ac:dyDescent="0.25">
      <c r="A252" s="220">
        <v>1</v>
      </c>
      <c r="B252" s="219" t="s">
        <v>135</v>
      </c>
      <c r="C252" s="219" t="s">
        <v>135</v>
      </c>
      <c r="D252" s="219">
        <v>101900</v>
      </c>
      <c r="E252" s="217" t="s">
        <v>218</v>
      </c>
      <c r="F252" s="217" t="s">
        <v>565</v>
      </c>
      <c r="G252" s="217" t="s">
        <v>566</v>
      </c>
      <c r="H252" s="217" t="s">
        <v>139</v>
      </c>
      <c r="I252" s="219">
        <v>1</v>
      </c>
      <c r="J252" s="218">
        <v>318.2</v>
      </c>
      <c r="K252" s="218">
        <v>318.2</v>
      </c>
      <c r="L252" s="218">
        <v>0</v>
      </c>
      <c r="M252" s="218">
        <f t="shared" si="3"/>
        <v>127.28</v>
      </c>
      <c r="N252" s="220" t="s">
        <v>15</v>
      </c>
    </row>
    <row r="253" spans="1:14" x14ac:dyDescent="0.25">
      <c r="A253" s="220">
        <v>1</v>
      </c>
      <c r="B253" s="219" t="s">
        <v>135</v>
      </c>
      <c r="C253" s="219" t="s">
        <v>135</v>
      </c>
      <c r="D253" s="219">
        <v>101905</v>
      </c>
      <c r="E253" s="217" t="s">
        <v>218</v>
      </c>
      <c r="F253" s="217" t="s">
        <v>543</v>
      </c>
      <c r="G253" s="217" t="s">
        <v>173</v>
      </c>
      <c r="H253" s="217" t="s">
        <v>139</v>
      </c>
      <c r="I253" s="219">
        <v>1</v>
      </c>
      <c r="J253" s="218">
        <v>168.36</v>
      </c>
      <c r="K253" s="218">
        <v>168.36</v>
      </c>
      <c r="L253" s="218">
        <v>0</v>
      </c>
      <c r="M253" s="218">
        <f t="shared" si="3"/>
        <v>67.344000000000008</v>
      </c>
      <c r="N253" s="220" t="s">
        <v>15</v>
      </c>
    </row>
    <row r="254" spans="1:14" x14ac:dyDescent="0.25">
      <c r="A254" s="216">
        <v>1</v>
      </c>
      <c r="B254" s="219" t="s">
        <v>135</v>
      </c>
      <c r="C254" s="219" t="s">
        <v>135</v>
      </c>
      <c r="D254" s="219">
        <v>101910</v>
      </c>
      <c r="E254" s="217" t="s">
        <v>218</v>
      </c>
      <c r="F254" s="217" t="s">
        <v>567</v>
      </c>
      <c r="G254" s="218">
        <v>12.14</v>
      </c>
      <c r="H254" s="217" t="s">
        <v>139</v>
      </c>
      <c r="I254" s="219">
        <v>1</v>
      </c>
      <c r="J254" s="218">
        <v>299.89</v>
      </c>
      <c r="K254" s="218">
        <v>299.89</v>
      </c>
      <c r="L254" s="218">
        <v>0</v>
      </c>
      <c r="M254" s="218">
        <f t="shared" si="3"/>
        <v>119.956</v>
      </c>
      <c r="N254" s="220" t="s">
        <v>15</v>
      </c>
    </row>
    <row r="255" spans="1:14" x14ac:dyDescent="0.25">
      <c r="A255" s="216">
        <v>1</v>
      </c>
      <c r="B255" s="219" t="s">
        <v>135</v>
      </c>
      <c r="C255" s="219" t="s">
        <v>135</v>
      </c>
      <c r="D255" s="219">
        <v>101911</v>
      </c>
      <c r="E255" s="217" t="s">
        <v>218</v>
      </c>
      <c r="F255" s="217" t="s">
        <v>567</v>
      </c>
      <c r="G255" s="218">
        <v>12.14</v>
      </c>
      <c r="H255" s="217" t="s">
        <v>139</v>
      </c>
      <c r="I255" s="219">
        <v>1</v>
      </c>
      <c r="J255" s="218">
        <v>299.89</v>
      </c>
      <c r="K255" s="218">
        <v>299.89</v>
      </c>
      <c r="L255" s="218">
        <v>0</v>
      </c>
      <c r="M255" s="218">
        <f t="shared" si="3"/>
        <v>119.956</v>
      </c>
      <c r="N255" s="220" t="s">
        <v>15</v>
      </c>
    </row>
    <row r="256" spans="1:14" x14ac:dyDescent="0.25">
      <c r="A256" s="216">
        <v>1</v>
      </c>
      <c r="B256" s="219" t="s">
        <v>135</v>
      </c>
      <c r="C256" s="219" t="s">
        <v>135</v>
      </c>
      <c r="D256" s="219">
        <v>101912</v>
      </c>
      <c r="E256" s="217" t="s">
        <v>218</v>
      </c>
      <c r="F256" s="217" t="s">
        <v>567</v>
      </c>
      <c r="G256" s="218">
        <v>12.14</v>
      </c>
      <c r="H256" s="217" t="s">
        <v>139</v>
      </c>
      <c r="I256" s="219">
        <v>1</v>
      </c>
      <c r="J256" s="218">
        <v>299.89</v>
      </c>
      <c r="K256" s="218">
        <v>299.89</v>
      </c>
      <c r="L256" s="218">
        <v>0</v>
      </c>
      <c r="M256" s="218">
        <f t="shared" si="3"/>
        <v>119.956</v>
      </c>
      <c r="N256" s="220" t="s">
        <v>15</v>
      </c>
    </row>
    <row r="257" spans="1:14" x14ac:dyDescent="0.25">
      <c r="A257" s="220">
        <v>1</v>
      </c>
      <c r="B257" s="219" t="s">
        <v>135</v>
      </c>
      <c r="C257" s="219" t="s">
        <v>135</v>
      </c>
      <c r="D257" s="219">
        <v>101913</v>
      </c>
      <c r="E257" s="217" t="s">
        <v>218</v>
      </c>
      <c r="F257" s="217" t="s">
        <v>567</v>
      </c>
      <c r="G257" s="218">
        <v>12.14</v>
      </c>
      <c r="H257" s="217" t="s">
        <v>139</v>
      </c>
      <c r="I257" s="219">
        <v>1</v>
      </c>
      <c r="J257" s="218">
        <v>299.89</v>
      </c>
      <c r="K257" s="218">
        <v>299.89</v>
      </c>
      <c r="L257" s="218">
        <v>0</v>
      </c>
      <c r="M257" s="218">
        <f t="shared" si="3"/>
        <v>119.956</v>
      </c>
      <c r="N257" s="220" t="s">
        <v>15</v>
      </c>
    </row>
    <row r="258" spans="1:14" x14ac:dyDescent="0.25">
      <c r="A258" s="220">
        <v>1</v>
      </c>
      <c r="B258" s="219" t="s">
        <v>135</v>
      </c>
      <c r="C258" s="219" t="s">
        <v>135</v>
      </c>
      <c r="D258" s="219">
        <v>101914</v>
      </c>
      <c r="E258" s="217" t="s">
        <v>218</v>
      </c>
      <c r="F258" s="217" t="s">
        <v>567</v>
      </c>
      <c r="G258" s="218">
        <v>12.14</v>
      </c>
      <c r="H258" s="217" t="s">
        <v>139</v>
      </c>
      <c r="I258" s="219">
        <v>1</v>
      </c>
      <c r="J258" s="218">
        <v>299.89</v>
      </c>
      <c r="K258" s="218">
        <v>299.89</v>
      </c>
      <c r="L258" s="218">
        <v>0</v>
      </c>
      <c r="M258" s="218">
        <f t="shared" si="3"/>
        <v>119.956</v>
      </c>
      <c r="N258" s="220" t="s">
        <v>15</v>
      </c>
    </row>
    <row r="259" spans="1:14" x14ac:dyDescent="0.25">
      <c r="A259" s="216">
        <v>1</v>
      </c>
      <c r="B259" s="219" t="s">
        <v>135</v>
      </c>
      <c r="C259" s="219" t="s">
        <v>135</v>
      </c>
      <c r="D259" s="219">
        <v>101915</v>
      </c>
      <c r="E259" s="217" t="s">
        <v>218</v>
      </c>
      <c r="F259" s="217" t="s">
        <v>567</v>
      </c>
      <c r="G259" s="218">
        <v>12.14</v>
      </c>
      <c r="H259" s="217" t="s">
        <v>139</v>
      </c>
      <c r="I259" s="219">
        <v>1</v>
      </c>
      <c r="J259" s="218">
        <v>299.89</v>
      </c>
      <c r="K259" s="218">
        <v>299.89</v>
      </c>
      <c r="L259" s="218">
        <v>0</v>
      </c>
      <c r="M259" s="218">
        <f t="shared" ref="M259:M322" si="4">IF(L259&lt;J259*0.4,J259*0.4,L259)</f>
        <v>119.956</v>
      </c>
      <c r="N259" s="220" t="s">
        <v>15</v>
      </c>
    </row>
    <row r="260" spans="1:14" x14ac:dyDescent="0.25">
      <c r="A260" s="216">
        <v>1</v>
      </c>
      <c r="B260" s="219" t="s">
        <v>135</v>
      </c>
      <c r="C260" s="219" t="s">
        <v>135</v>
      </c>
      <c r="D260" s="219">
        <v>101916</v>
      </c>
      <c r="E260" s="217" t="s">
        <v>218</v>
      </c>
      <c r="F260" s="217" t="s">
        <v>567</v>
      </c>
      <c r="G260" s="218">
        <v>12.14</v>
      </c>
      <c r="H260" s="217" t="s">
        <v>139</v>
      </c>
      <c r="I260" s="219">
        <v>1</v>
      </c>
      <c r="J260" s="218">
        <v>299.89</v>
      </c>
      <c r="K260" s="218">
        <v>299.89</v>
      </c>
      <c r="L260" s="218">
        <v>0</v>
      </c>
      <c r="M260" s="218">
        <f t="shared" si="4"/>
        <v>119.956</v>
      </c>
      <c r="N260" s="220" t="s">
        <v>15</v>
      </c>
    </row>
    <row r="261" spans="1:14" x14ac:dyDescent="0.25">
      <c r="A261" s="216">
        <v>1</v>
      </c>
      <c r="B261" s="219" t="s">
        <v>135</v>
      </c>
      <c r="C261" s="219" t="s">
        <v>135</v>
      </c>
      <c r="D261" s="219">
        <v>101917</v>
      </c>
      <c r="E261" s="217" t="s">
        <v>218</v>
      </c>
      <c r="F261" s="217" t="s">
        <v>567</v>
      </c>
      <c r="G261" s="218">
        <v>12.14</v>
      </c>
      <c r="H261" s="217" t="s">
        <v>139</v>
      </c>
      <c r="I261" s="219">
        <v>1</v>
      </c>
      <c r="J261" s="218">
        <v>299.89</v>
      </c>
      <c r="K261" s="218">
        <v>299.89</v>
      </c>
      <c r="L261" s="218">
        <v>0</v>
      </c>
      <c r="M261" s="218">
        <f t="shared" si="4"/>
        <v>119.956</v>
      </c>
      <c r="N261" s="220" t="s">
        <v>15</v>
      </c>
    </row>
    <row r="262" spans="1:14" x14ac:dyDescent="0.25">
      <c r="A262" s="220">
        <v>1</v>
      </c>
      <c r="B262" s="219" t="s">
        <v>135</v>
      </c>
      <c r="C262" s="219" t="s">
        <v>135</v>
      </c>
      <c r="D262" s="219">
        <v>101918</v>
      </c>
      <c r="E262" s="217" t="s">
        <v>218</v>
      </c>
      <c r="F262" s="217" t="s">
        <v>567</v>
      </c>
      <c r="G262" s="218">
        <v>12.14</v>
      </c>
      <c r="H262" s="217" t="s">
        <v>139</v>
      </c>
      <c r="I262" s="219">
        <v>1</v>
      </c>
      <c r="J262" s="218">
        <v>299.89</v>
      </c>
      <c r="K262" s="218">
        <v>299.89</v>
      </c>
      <c r="L262" s="218">
        <v>0</v>
      </c>
      <c r="M262" s="218">
        <f t="shared" si="4"/>
        <v>119.956</v>
      </c>
      <c r="N262" s="220" t="s">
        <v>15</v>
      </c>
    </row>
    <row r="263" spans="1:14" x14ac:dyDescent="0.25">
      <c r="A263" s="220">
        <v>1</v>
      </c>
      <c r="B263" s="219" t="s">
        <v>135</v>
      </c>
      <c r="C263" s="219" t="s">
        <v>135</v>
      </c>
      <c r="D263" s="219">
        <v>101919</v>
      </c>
      <c r="E263" s="217" t="s">
        <v>218</v>
      </c>
      <c r="F263" s="217" t="s">
        <v>567</v>
      </c>
      <c r="G263" s="218">
        <v>12.14</v>
      </c>
      <c r="H263" s="217" t="s">
        <v>139</v>
      </c>
      <c r="I263" s="219">
        <v>1</v>
      </c>
      <c r="J263" s="218">
        <v>299.89</v>
      </c>
      <c r="K263" s="218">
        <v>299.89</v>
      </c>
      <c r="L263" s="218">
        <v>0</v>
      </c>
      <c r="M263" s="218">
        <f t="shared" si="4"/>
        <v>119.956</v>
      </c>
      <c r="N263" s="220" t="s">
        <v>15</v>
      </c>
    </row>
    <row r="264" spans="1:14" x14ac:dyDescent="0.25">
      <c r="A264" s="216">
        <v>1</v>
      </c>
      <c r="B264" s="219" t="s">
        <v>135</v>
      </c>
      <c r="C264" s="219" t="s">
        <v>135</v>
      </c>
      <c r="D264" s="219">
        <v>101920</v>
      </c>
      <c r="E264" s="217" t="s">
        <v>218</v>
      </c>
      <c r="F264" s="217" t="s">
        <v>567</v>
      </c>
      <c r="G264" s="218">
        <v>12.14</v>
      </c>
      <c r="H264" s="217" t="s">
        <v>139</v>
      </c>
      <c r="I264" s="219">
        <v>1</v>
      </c>
      <c r="J264" s="218">
        <v>299.89</v>
      </c>
      <c r="K264" s="218">
        <v>299.89</v>
      </c>
      <c r="L264" s="218">
        <v>0</v>
      </c>
      <c r="M264" s="218">
        <f t="shared" si="4"/>
        <v>119.956</v>
      </c>
      <c r="N264" s="220" t="s">
        <v>15</v>
      </c>
    </row>
    <row r="265" spans="1:14" x14ac:dyDescent="0.25">
      <c r="A265" s="216">
        <v>1</v>
      </c>
      <c r="B265" s="219" t="s">
        <v>135</v>
      </c>
      <c r="C265" s="219" t="s">
        <v>135</v>
      </c>
      <c r="D265" s="219">
        <v>101921</v>
      </c>
      <c r="E265" s="217" t="s">
        <v>218</v>
      </c>
      <c r="F265" s="217" t="s">
        <v>568</v>
      </c>
      <c r="G265" s="217" t="s">
        <v>569</v>
      </c>
      <c r="H265" s="217" t="s">
        <v>139</v>
      </c>
      <c r="I265" s="219">
        <v>1</v>
      </c>
      <c r="J265" s="221">
        <v>1201.83</v>
      </c>
      <c r="K265" s="221">
        <v>1201.83</v>
      </c>
      <c r="L265" s="218">
        <v>0</v>
      </c>
      <c r="M265" s="218">
        <f t="shared" si="4"/>
        <v>480.73199999999997</v>
      </c>
      <c r="N265" s="220" t="s">
        <v>15</v>
      </c>
    </row>
    <row r="266" spans="1:14" x14ac:dyDescent="0.25">
      <c r="A266" s="216">
        <v>1</v>
      </c>
      <c r="B266" s="219" t="s">
        <v>135</v>
      </c>
      <c r="C266" s="219" t="s">
        <v>135</v>
      </c>
      <c r="D266" s="219">
        <v>101922</v>
      </c>
      <c r="E266" s="217" t="s">
        <v>218</v>
      </c>
      <c r="F266" s="217" t="s">
        <v>570</v>
      </c>
      <c r="G266" s="217" t="s">
        <v>569</v>
      </c>
      <c r="H266" s="217" t="s">
        <v>139</v>
      </c>
      <c r="I266" s="219">
        <v>1</v>
      </c>
      <c r="J266" s="218">
        <v>949.17</v>
      </c>
      <c r="K266" s="218">
        <v>949.17</v>
      </c>
      <c r="L266" s="218">
        <v>0</v>
      </c>
      <c r="M266" s="218">
        <f t="shared" si="4"/>
        <v>379.66800000000001</v>
      </c>
      <c r="N266" s="220" t="s">
        <v>15</v>
      </c>
    </row>
    <row r="267" spans="1:14" x14ac:dyDescent="0.25">
      <c r="A267" s="220">
        <v>1</v>
      </c>
      <c r="B267" s="219" t="s">
        <v>135</v>
      </c>
      <c r="C267" s="219" t="s">
        <v>135</v>
      </c>
      <c r="D267" s="219">
        <v>101923</v>
      </c>
      <c r="E267" s="217" t="s">
        <v>218</v>
      </c>
      <c r="F267" s="217" t="s">
        <v>571</v>
      </c>
      <c r="G267" s="218">
        <v>12.15</v>
      </c>
      <c r="H267" s="217" t="s">
        <v>139</v>
      </c>
      <c r="I267" s="219">
        <v>1</v>
      </c>
      <c r="J267" s="218">
        <v>306.01</v>
      </c>
      <c r="K267" s="218">
        <v>306.01</v>
      </c>
      <c r="L267" s="218">
        <v>0</v>
      </c>
      <c r="M267" s="218">
        <f t="shared" si="4"/>
        <v>122.404</v>
      </c>
      <c r="N267" s="220" t="s">
        <v>15</v>
      </c>
    </row>
    <row r="268" spans="1:14" x14ac:dyDescent="0.25">
      <c r="A268" s="220">
        <v>1</v>
      </c>
      <c r="B268" s="219" t="s">
        <v>135</v>
      </c>
      <c r="C268" s="219" t="s">
        <v>135</v>
      </c>
      <c r="D268" s="219">
        <v>101924</v>
      </c>
      <c r="E268" s="217" t="s">
        <v>218</v>
      </c>
      <c r="F268" s="217" t="s">
        <v>571</v>
      </c>
      <c r="G268" s="218">
        <v>12.15</v>
      </c>
      <c r="H268" s="217" t="s">
        <v>139</v>
      </c>
      <c r="I268" s="219">
        <v>1</v>
      </c>
      <c r="J268" s="218">
        <v>306.01</v>
      </c>
      <c r="K268" s="218">
        <v>306.01</v>
      </c>
      <c r="L268" s="218">
        <v>0</v>
      </c>
      <c r="M268" s="218">
        <f t="shared" si="4"/>
        <v>122.404</v>
      </c>
      <c r="N268" s="220" t="s">
        <v>15</v>
      </c>
    </row>
    <row r="269" spans="1:14" x14ac:dyDescent="0.25">
      <c r="A269" s="216">
        <v>1</v>
      </c>
      <c r="B269" s="219" t="s">
        <v>135</v>
      </c>
      <c r="C269" s="219" t="s">
        <v>135</v>
      </c>
      <c r="D269" s="219">
        <v>101925</v>
      </c>
      <c r="E269" s="217" t="s">
        <v>218</v>
      </c>
      <c r="F269" s="217" t="s">
        <v>571</v>
      </c>
      <c r="G269" s="218">
        <v>12.15</v>
      </c>
      <c r="H269" s="217" t="s">
        <v>139</v>
      </c>
      <c r="I269" s="219">
        <v>1</v>
      </c>
      <c r="J269" s="218">
        <v>306.01</v>
      </c>
      <c r="K269" s="218">
        <v>306.01</v>
      </c>
      <c r="L269" s="218">
        <v>0</v>
      </c>
      <c r="M269" s="218">
        <f t="shared" si="4"/>
        <v>122.404</v>
      </c>
      <c r="N269" s="220" t="s">
        <v>15</v>
      </c>
    </row>
    <row r="270" spans="1:14" x14ac:dyDescent="0.25">
      <c r="A270" s="216">
        <v>1</v>
      </c>
      <c r="B270" s="219" t="s">
        <v>135</v>
      </c>
      <c r="C270" s="219" t="s">
        <v>135</v>
      </c>
      <c r="D270" s="219">
        <v>101926</v>
      </c>
      <c r="E270" s="217" t="s">
        <v>218</v>
      </c>
      <c r="F270" s="217" t="s">
        <v>571</v>
      </c>
      <c r="G270" s="218">
        <v>12.15</v>
      </c>
      <c r="H270" s="217" t="s">
        <v>139</v>
      </c>
      <c r="I270" s="219">
        <v>1</v>
      </c>
      <c r="J270" s="218">
        <v>347.74</v>
      </c>
      <c r="K270" s="218">
        <v>347.74</v>
      </c>
      <c r="L270" s="218">
        <v>0</v>
      </c>
      <c r="M270" s="218">
        <f t="shared" si="4"/>
        <v>139.096</v>
      </c>
      <c r="N270" s="220" t="s">
        <v>15</v>
      </c>
    </row>
    <row r="271" spans="1:14" x14ac:dyDescent="0.25">
      <c r="A271" s="216">
        <v>1</v>
      </c>
      <c r="B271" s="219" t="s">
        <v>135</v>
      </c>
      <c r="C271" s="219" t="s">
        <v>135</v>
      </c>
      <c r="D271" s="219">
        <v>101927</v>
      </c>
      <c r="E271" s="217" t="s">
        <v>218</v>
      </c>
      <c r="F271" s="217" t="s">
        <v>571</v>
      </c>
      <c r="G271" s="218">
        <v>12.15</v>
      </c>
      <c r="H271" s="217" t="s">
        <v>139</v>
      </c>
      <c r="I271" s="219">
        <v>1</v>
      </c>
      <c r="J271" s="218">
        <v>347.74</v>
      </c>
      <c r="K271" s="218">
        <v>347.74</v>
      </c>
      <c r="L271" s="218">
        <v>0</v>
      </c>
      <c r="M271" s="218">
        <f t="shared" si="4"/>
        <v>139.096</v>
      </c>
      <c r="N271" s="220" t="s">
        <v>15</v>
      </c>
    </row>
    <row r="272" spans="1:14" x14ac:dyDescent="0.25">
      <c r="A272" s="220">
        <v>1</v>
      </c>
      <c r="B272" s="219" t="s">
        <v>135</v>
      </c>
      <c r="C272" s="219" t="s">
        <v>135</v>
      </c>
      <c r="D272" s="219">
        <v>101928</v>
      </c>
      <c r="E272" s="217" t="s">
        <v>218</v>
      </c>
      <c r="F272" s="217" t="s">
        <v>571</v>
      </c>
      <c r="G272" s="218">
        <v>12.15</v>
      </c>
      <c r="H272" s="217" t="s">
        <v>139</v>
      </c>
      <c r="I272" s="219">
        <v>1</v>
      </c>
      <c r="J272" s="218">
        <v>347.74</v>
      </c>
      <c r="K272" s="218">
        <v>347.74</v>
      </c>
      <c r="L272" s="218">
        <v>0</v>
      </c>
      <c r="M272" s="218">
        <f t="shared" si="4"/>
        <v>139.096</v>
      </c>
      <c r="N272" s="220" t="s">
        <v>15</v>
      </c>
    </row>
    <row r="273" spans="1:14" x14ac:dyDescent="0.25">
      <c r="A273" s="220">
        <v>1</v>
      </c>
      <c r="B273" s="219" t="s">
        <v>135</v>
      </c>
      <c r="C273" s="219" t="s">
        <v>135</v>
      </c>
      <c r="D273" s="219">
        <v>101929</v>
      </c>
      <c r="E273" s="217" t="s">
        <v>218</v>
      </c>
      <c r="F273" s="217" t="s">
        <v>571</v>
      </c>
      <c r="G273" s="218">
        <v>12.15</v>
      </c>
      <c r="H273" s="217" t="s">
        <v>139</v>
      </c>
      <c r="I273" s="219">
        <v>1</v>
      </c>
      <c r="J273" s="218">
        <v>347.74</v>
      </c>
      <c r="K273" s="218">
        <v>347.74</v>
      </c>
      <c r="L273" s="218">
        <v>0</v>
      </c>
      <c r="M273" s="218">
        <f t="shared" si="4"/>
        <v>139.096</v>
      </c>
      <c r="N273" s="220" t="s">
        <v>15</v>
      </c>
    </row>
    <row r="274" spans="1:14" x14ac:dyDescent="0.25">
      <c r="A274" s="216">
        <v>1</v>
      </c>
      <c r="B274" s="219" t="s">
        <v>135</v>
      </c>
      <c r="C274" s="219" t="s">
        <v>135</v>
      </c>
      <c r="D274" s="219">
        <v>101930</v>
      </c>
      <c r="E274" s="217" t="s">
        <v>218</v>
      </c>
      <c r="F274" s="217" t="s">
        <v>571</v>
      </c>
      <c r="G274" s="218">
        <v>12.15</v>
      </c>
      <c r="H274" s="217" t="s">
        <v>139</v>
      </c>
      <c r="I274" s="219">
        <v>1</v>
      </c>
      <c r="J274" s="218">
        <v>347.74</v>
      </c>
      <c r="K274" s="218">
        <v>347.74</v>
      </c>
      <c r="L274" s="218">
        <v>0</v>
      </c>
      <c r="M274" s="218">
        <f t="shared" si="4"/>
        <v>139.096</v>
      </c>
      <c r="N274" s="220" t="s">
        <v>15</v>
      </c>
    </row>
    <row r="275" spans="1:14" x14ac:dyDescent="0.25">
      <c r="A275" s="216">
        <v>1</v>
      </c>
      <c r="B275" s="219" t="s">
        <v>135</v>
      </c>
      <c r="C275" s="219" t="s">
        <v>135</v>
      </c>
      <c r="D275" s="219">
        <v>102014</v>
      </c>
      <c r="E275" s="217" t="s">
        <v>171</v>
      </c>
      <c r="F275" s="217" t="s">
        <v>572</v>
      </c>
      <c r="G275" s="217" t="s">
        <v>205</v>
      </c>
      <c r="H275" s="217" t="s">
        <v>139</v>
      </c>
      <c r="I275" s="219">
        <v>1</v>
      </c>
      <c r="J275" s="218">
        <v>241.35</v>
      </c>
      <c r="K275" s="218">
        <v>241.35</v>
      </c>
      <c r="L275" s="218">
        <v>0</v>
      </c>
      <c r="M275" s="218">
        <f t="shared" si="4"/>
        <v>96.54</v>
      </c>
      <c r="N275" s="220" t="s">
        <v>15</v>
      </c>
    </row>
    <row r="276" spans="1:14" x14ac:dyDescent="0.25">
      <c r="A276" s="216">
        <v>1</v>
      </c>
      <c r="B276" s="219" t="s">
        <v>135</v>
      </c>
      <c r="C276" s="219" t="s">
        <v>135</v>
      </c>
      <c r="D276" s="219">
        <v>102033</v>
      </c>
      <c r="E276" s="217" t="s">
        <v>171</v>
      </c>
      <c r="F276" s="217" t="s">
        <v>573</v>
      </c>
      <c r="G276" s="217" t="s">
        <v>569</v>
      </c>
      <c r="H276" s="217" t="s">
        <v>139</v>
      </c>
      <c r="I276" s="219">
        <v>1</v>
      </c>
      <c r="J276" s="221">
        <v>1148.6400000000001</v>
      </c>
      <c r="K276" s="221">
        <v>1148.6400000000001</v>
      </c>
      <c r="L276" s="218">
        <v>0</v>
      </c>
      <c r="M276" s="218">
        <f t="shared" si="4"/>
        <v>459.45600000000007</v>
      </c>
      <c r="N276" s="220" t="s">
        <v>15</v>
      </c>
    </row>
    <row r="277" spans="1:14" x14ac:dyDescent="0.25">
      <c r="A277" s="220">
        <v>1</v>
      </c>
      <c r="B277" s="219" t="s">
        <v>135</v>
      </c>
      <c r="C277" s="219" t="s">
        <v>135</v>
      </c>
      <c r="D277" s="219">
        <v>102078</v>
      </c>
      <c r="E277" s="217" t="s">
        <v>171</v>
      </c>
      <c r="F277" s="217" t="s">
        <v>574</v>
      </c>
      <c r="G277" s="218">
        <v>10.07</v>
      </c>
      <c r="H277" s="217" t="s">
        <v>139</v>
      </c>
      <c r="I277" s="219">
        <v>1</v>
      </c>
      <c r="J277" s="221">
        <v>1533.36</v>
      </c>
      <c r="K277" s="221">
        <v>1533.36</v>
      </c>
      <c r="L277" s="218">
        <v>0</v>
      </c>
      <c r="M277" s="218">
        <f t="shared" si="4"/>
        <v>613.34399999999994</v>
      </c>
      <c r="N277" s="220" t="s">
        <v>15</v>
      </c>
    </row>
    <row r="278" spans="1:14" x14ac:dyDescent="0.25">
      <c r="A278" s="220">
        <v>1</v>
      </c>
      <c r="B278" s="219" t="s">
        <v>135</v>
      </c>
      <c r="C278" s="219" t="s">
        <v>135</v>
      </c>
      <c r="D278" s="219">
        <v>102080</v>
      </c>
      <c r="E278" s="217" t="s">
        <v>171</v>
      </c>
      <c r="F278" s="217" t="s">
        <v>575</v>
      </c>
      <c r="G278" s="217" t="s">
        <v>504</v>
      </c>
      <c r="H278" s="217" t="s">
        <v>139</v>
      </c>
      <c r="I278" s="219">
        <v>1</v>
      </c>
      <c r="J278" s="218">
        <v>950</v>
      </c>
      <c r="K278" s="218">
        <v>950</v>
      </c>
      <c r="L278" s="218">
        <v>0</v>
      </c>
      <c r="M278" s="218">
        <f t="shared" si="4"/>
        <v>380</v>
      </c>
      <c r="N278" s="220" t="s">
        <v>15</v>
      </c>
    </row>
    <row r="279" spans="1:14" x14ac:dyDescent="0.25">
      <c r="A279" s="216">
        <v>1</v>
      </c>
      <c r="B279" s="219" t="s">
        <v>135</v>
      </c>
      <c r="C279" s="219" t="s">
        <v>135</v>
      </c>
      <c r="D279" s="219">
        <v>102081</v>
      </c>
      <c r="E279" s="217" t="s">
        <v>171</v>
      </c>
      <c r="F279" s="217" t="s">
        <v>576</v>
      </c>
      <c r="G279" s="217" t="s">
        <v>531</v>
      </c>
      <c r="H279" s="217" t="s">
        <v>139</v>
      </c>
      <c r="I279" s="219">
        <v>1</v>
      </c>
      <c r="J279" s="218">
        <v>771.64</v>
      </c>
      <c r="K279" s="218">
        <v>771.64</v>
      </c>
      <c r="L279" s="218">
        <v>0</v>
      </c>
      <c r="M279" s="218">
        <f t="shared" si="4"/>
        <v>308.65600000000001</v>
      </c>
      <c r="N279" s="220" t="s">
        <v>15</v>
      </c>
    </row>
    <row r="280" spans="1:14" x14ac:dyDescent="0.25">
      <c r="A280" s="216">
        <v>1</v>
      </c>
      <c r="B280" s="219" t="s">
        <v>135</v>
      </c>
      <c r="C280" s="219" t="s">
        <v>135</v>
      </c>
      <c r="D280" s="219">
        <v>102082</v>
      </c>
      <c r="E280" s="217" t="s">
        <v>171</v>
      </c>
      <c r="F280" s="217" t="s">
        <v>577</v>
      </c>
      <c r="G280" s="218">
        <v>11.09</v>
      </c>
      <c r="H280" s="217" t="s">
        <v>139</v>
      </c>
      <c r="I280" s="219">
        <v>1</v>
      </c>
      <c r="J280" s="221">
        <v>1523.97</v>
      </c>
      <c r="K280" s="221">
        <v>1523.97</v>
      </c>
      <c r="L280" s="218">
        <v>0</v>
      </c>
      <c r="M280" s="218">
        <f t="shared" si="4"/>
        <v>609.58800000000008</v>
      </c>
      <c r="N280" s="220" t="s">
        <v>15</v>
      </c>
    </row>
    <row r="281" spans="1:14" x14ac:dyDescent="0.25">
      <c r="A281" s="216">
        <v>1</v>
      </c>
      <c r="B281" s="219" t="s">
        <v>135</v>
      </c>
      <c r="C281" s="219" t="s">
        <v>135</v>
      </c>
      <c r="D281" s="219">
        <v>102083</v>
      </c>
      <c r="E281" s="217" t="s">
        <v>171</v>
      </c>
      <c r="F281" s="217" t="s">
        <v>578</v>
      </c>
      <c r="G281" s="218">
        <v>11.09</v>
      </c>
      <c r="H281" s="217" t="s">
        <v>139</v>
      </c>
      <c r="I281" s="219">
        <v>1</v>
      </c>
      <c r="J281" s="218">
        <v>170</v>
      </c>
      <c r="K281" s="218">
        <v>170</v>
      </c>
      <c r="L281" s="218">
        <v>0</v>
      </c>
      <c r="M281" s="218">
        <f t="shared" si="4"/>
        <v>68</v>
      </c>
      <c r="N281" s="220" t="s">
        <v>15</v>
      </c>
    </row>
    <row r="282" spans="1:14" x14ac:dyDescent="0.25">
      <c r="A282" s="220">
        <v>1</v>
      </c>
      <c r="B282" s="219" t="s">
        <v>135</v>
      </c>
      <c r="C282" s="219" t="s">
        <v>135</v>
      </c>
      <c r="D282" s="219">
        <v>102084</v>
      </c>
      <c r="E282" s="217" t="s">
        <v>171</v>
      </c>
      <c r="F282" s="217" t="s">
        <v>578</v>
      </c>
      <c r="G282" s="218">
        <v>11.09</v>
      </c>
      <c r="H282" s="217" t="s">
        <v>139</v>
      </c>
      <c r="I282" s="219">
        <v>1</v>
      </c>
      <c r="J282" s="218">
        <v>169.99</v>
      </c>
      <c r="K282" s="218">
        <v>169.99</v>
      </c>
      <c r="L282" s="218">
        <v>0</v>
      </c>
      <c r="M282" s="218">
        <f t="shared" si="4"/>
        <v>67.996000000000009</v>
      </c>
      <c r="N282" s="220" t="s">
        <v>15</v>
      </c>
    </row>
    <row r="283" spans="1:14" x14ac:dyDescent="0.25">
      <c r="A283" s="220">
        <v>1</v>
      </c>
      <c r="B283" s="219" t="s">
        <v>135</v>
      </c>
      <c r="C283" s="219" t="s">
        <v>135</v>
      </c>
      <c r="D283" s="219">
        <v>102085</v>
      </c>
      <c r="E283" s="217" t="s">
        <v>171</v>
      </c>
      <c r="F283" s="217" t="s">
        <v>578</v>
      </c>
      <c r="G283" s="218">
        <v>11.09</v>
      </c>
      <c r="H283" s="217" t="s">
        <v>139</v>
      </c>
      <c r="I283" s="219">
        <v>1</v>
      </c>
      <c r="J283" s="218">
        <v>170</v>
      </c>
      <c r="K283" s="218">
        <v>170</v>
      </c>
      <c r="L283" s="218">
        <v>0</v>
      </c>
      <c r="M283" s="218">
        <f t="shared" si="4"/>
        <v>68</v>
      </c>
      <c r="N283" s="220" t="s">
        <v>15</v>
      </c>
    </row>
    <row r="284" spans="1:14" x14ac:dyDescent="0.25">
      <c r="A284" s="216">
        <v>1</v>
      </c>
      <c r="B284" s="219" t="s">
        <v>135</v>
      </c>
      <c r="C284" s="219" t="s">
        <v>135</v>
      </c>
      <c r="D284" s="219">
        <v>102086</v>
      </c>
      <c r="E284" s="217" t="s">
        <v>171</v>
      </c>
      <c r="F284" s="217" t="s">
        <v>578</v>
      </c>
      <c r="G284" s="218">
        <v>11.09</v>
      </c>
      <c r="H284" s="217" t="s">
        <v>139</v>
      </c>
      <c r="I284" s="219">
        <v>1</v>
      </c>
      <c r="J284" s="218">
        <v>170</v>
      </c>
      <c r="K284" s="218">
        <v>170</v>
      </c>
      <c r="L284" s="218">
        <v>0</v>
      </c>
      <c r="M284" s="218">
        <f t="shared" si="4"/>
        <v>68</v>
      </c>
      <c r="N284" s="220" t="s">
        <v>15</v>
      </c>
    </row>
    <row r="285" spans="1:14" x14ac:dyDescent="0.25">
      <c r="A285" s="216">
        <v>1</v>
      </c>
      <c r="B285" s="219" t="s">
        <v>135</v>
      </c>
      <c r="C285" s="219" t="s">
        <v>135</v>
      </c>
      <c r="D285" s="219">
        <v>102087</v>
      </c>
      <c r="E285" s="217" t="s">
        <v>171</v>
      </c>
      <c r="F285" s="217" t="s">
        <v>578</v>
      </c>
      <c r="G285" s="218">
        <v>11.09</v>
      </c>
      <c r="H285" s="217" t="s">
        <v>139</v>
      </c>
      <c r="I285" s="219">
        <v>1</v>
      </c>
      <c r="J285" s="218">
        <v>170</v>
      </c>
      <c r="K285" s="218">
        <v>170</v>
      </c>
      <c r="L285" s="218">
        <v>0</v>
      </c>
      <c r="M285" s="218">
        <f t="shared" si="4"/>
        <v>68</v>
      </c>
      <c r="N285" s="220" t="s">
        <v>15</v>
      </c>
    </row>
    <row r="286" spans="1:14" x14ac:dyDescent="0.25">
      <c r="A286" s="216">
        <v>1</v>
      </c>
      <c r="B286" s="219" t="s">
        <v>135</v>
      </c>
      <c r="C286" s="219" t="s">
        <v>135</v>
      </c>
      <c r="D286" s="219">
        <v>102088</v>
      </c>
      <c r="E286" s="217" t="s">
        <v>171</v>
      </c>
      <c r="F286" s="217" t="s">
        <v>578</v>
      </c>
      <c r="G286" s="218">
        <v>11.09</v>
      </c>
      <c r="H286" s="217" t="s">
        <v>139</v>
      </c>
      <c r="I286" s="219">
        <v>1</v>
      </c>
      <c r="J286" s="218">
        <v>170</v>
      </c>
      <c r="K286" s="218">
        <v>170</v>
      </c>
      <c r="L286" s="218">
        <v>0</v>
      </c>
      <c r="M286" s="218">
        <f t="shared" si="4"/>
        <v>68</v>
      </c>
      <c r="N286" s="220" t="s">
        <v>15</v>
      </c>
    </row>
    <row r="287" spans="1:14" x14ac:dyDescent="0.25">
      <c r="A287" s="220">
        <v>1</v>
      </c>
      <c r="B287" s="219" t="s">
        <v>135</v>
      </c>
      <c r="C287" s="219" t="s">
        <v>135</v>
      </c>
      <c r="D287" s="219">
        <v>102089</v>
      </c>
      <c r="E287" s="217" t="s">
        <v>171</v>
      </c>
      <c r="F287" s="217" t="s">
        <v>578</v>
      </c>
      <c r="G287" s="218">
        <v>11.09</v>
      </c>
      <c r="H287" s="217" t="s">
        <v>139</v>
      </c>
      <c r="I287" s="219">
        <v>1</v>
      </c>
      <c r="J287" s="218">
        <v>170</v>
      </c>
      <c r="K287" s="218">
        <v>170</v>
      </c>
      <c r="L287" s="218">
        <v>0</v>
      </c>
      <c r="M287" s="218">
        <f t="shared" si="4"/>
        <v>68</v>
      </c>
      <c r="N287" s="220" t="s">
        <v>15</v>
      </c>
    </row>
    <row r="288" spans="1:14" x14ac:dyDescent="0.25">
      <c r="A288" s="220">
        <v>1</v>
      </c>
      <c r="B288" s="219" t="s">
        <v>135</v>
      </c>
      <c r="C288" s="219" t="s">
        <v>135</v>
      </c>
      <c r="D288" s="219">
        <v>102090</v>
      </c>
      <c r="E288" s="217" t="s">
        <v>171</v>
      </c>
      <c r="F288" s="217" t="s">
        <v>579</v>
      </c>
      <c r="G288" s="218">
        <v>11.12</v>
      </c>
      <c r="H288" s="217" t="s">
        <v>139</v>
      </c>
      <c r="I288" s="219">
        <v>1</v>
      </c>
      <c r="J288" s="218">
        <v>155</v>
      </c>
      <c r="K288" s="218">
        <v>155</v>
      </c>
      <c r="L288" s="218">
        <v>0</v>
      </c>
      <c r="M288" s="218">
        <f t="shared" si="4"/>
        <v>62</v>
      </c>
      <c r="N288" s="220" t="s">
        <v>15</v>
      </c>
    </row>
    <row r="289" spans="1:14" x14ac:dyDescent="0.25">
      <c r="A289" s="216">
        <v>1</v>
      </c>
      <c r="B289" s="219" t="s">
        <v>135</v>
      </c>
      <c r="C289" s="219" t="s">
        <v>135</v>
      </c>
      <c r="D289" s="219">
        <v>102091</v>
      </c>
      <c r="E289" s="217" t="s">
        <v>171</v>
      </c>
      <c r="F289" s="217" t="s">
        <v>580</v>
      </c>
      <c r="G289" s="218">
        <v>10.130000000000001</v>
      </c>
      <c r="H289" s="217" t="s">
        <v>139</v>
      </c>
      <c r="I289" s="219">
        <v>1</v>
      </c>
      <c r="J289" s="221">
        <v>3144.58</v>
      </c>
      <c r="K289" s="221">
        <v>3144.58</v>
      </c>
      <c r="L289" s="218">
        <v>0</v>
      </c>
      <c r="M289" s="218">
        <f t="shared" si="4"/>
        <v>1257.8320000000001</v>
      </c>
      <c r="N289" s="220" t="s">
        <v>15</v>
      </c>
    </row>
    <row r="290" spans="1:14" x14ac:dyDescent="0.25">
      <c r="A290" s="216">
        <v>1</v>
      </c>
      <c r="B290" s="219" t="s">
        <v>135</v>
      </c>
      <c r="C290" s="219" t="s">
        <v>135</v>
      </c>
      <c r="D290" s="219">
        <v>102092</v>
      </c>
      <c r="E290" s="217" t="s">
        <v>171</v>
      </c>
      <c r="F290" s="217" t="s">
        <v>581</v>
      </c>
      <c r="G290" s="217" t="s">
        <v>468</v>
      </c>
      <c r="H290" s="217" t="s">
        <v>139</v>
      </c>
      <c r="I290" s="219">
        <v>1</v>
      </c>
      <c r="J290" s="218">
        <v>650.25</v>
      </c>
      <c r="K290" s="218">
        <v>650.25</v>
      </c>
      <c r="L290" s="218">
        <v>0</v>
      </c>
      <c r="M290" s="218">
        <f t="shared" si="4"/>
        <v>260.10000000000002</v>
      </c>
      <c r="N290" s="220" t="s">
        <v>15</v>
      </c>
    </row>
    <row r="291" spans="1:14" x14ac:dyDescent="0.25">
      <c r="A291" s="216">
        <v>1</v>
      </c>
      <c r="B291" s="219" t="s">
        <v>135</v>
      </c>
      <c r="C291" s="219" t="s">
        <v>135</v>
      </c>
      <c r="D291" s="219">
        <v>102093</v>
      </c>
      <c r="E291" s="217" t="s">
        <v>171</v>
      </c>
      <c r="F291" s="217" t="s">
        <v>582</v>
      </c>
      <c r="G291" s="217" t="s">
        <v>462</v>
      </c>
      <c r="H291" s="217" t="s">
        <v>139</v>
      </c>
      <c r="I291" s="219">
        <v>1</v>
      </c>
      <c r="J291" s="218">
        <v>268.88</v>
      </c>
      <c r="K291" s="218">
        <v>268.88</v>
      </c>
      <c r="L291" s="218">
        <v>0</v>
      </c>
      <c r="M291" s="218">
        <f t="shared" si="4"/>
        <v>107.55200000000001</v>
      </c>
      <c r="N291" s="220" t="s">
        <v>15</v>
      </c>
    </row>
    <row r="292" spans="1:14" x14ac:dyDescent="0.25">
      <c r="A292" s="220">
        <v>1</v>
      </c>
      <c r="B292" s="219" t="s">
        <v>135</v>
      </c>
      <c r="C292" s="219" t="s">
        <v>135</v>
      </c>
      <c r="D292" s="219">
        <v>102094</v>
      </c>
      <c r="E292" s="217" t="s">
        <v>171</v>
      </c>
      <c r="F292" s="217" t="s">
        <v>583</v>
      </c>
      <c r="G292" s="217" t="s">
        <v>154</v>
      </c>
      <c r="H292" s="217" t="s">
        <v>139</v>
      </c>
      <c r="I292" s="219">
        <v>1</v>
      </c>
      <c r="J292" s="218">
        <v>788.84</v>
      </c>
      <c r="K292" s="218">
        <v>788.84</v>
      </c>
      <c r="L292" s="218">
        <v>0</v>
      </c>
      <c r="M292" s="218">
        <f t="shared" si="4"/>
        <v>315.53600000000006</v>
      </c>
      <c r="N292" s="220" t="s">
        <v>15</v>
      </c>
    </row>
    <row r="293" spans="1:14" x14ac:dyDescent="0.25">
      <c r="A293" s="220">
        <v>1</v>
      </c>
      <c r="B293" s="219" t="s">
        <v>135</v>
      </c>
      <c r="C293" s="219" t="s">
        <v>135</v>
      </c>
      <c r="D293" s="219">
        <v>102095</v>
      </c>
      <c r="E293" s="217" t="s">
        <v>171</v>
      </c>
      <c r="F293" s="217" t="s">
        <v>584</v>
      </c>
      <c r="G293" s="217" t="s">
        <v>531</v>
      </c>
      <c r="H293" s="217" t="s">
        <v>139</v>
      </c>
      <c r="I293" s="219">
        <v>1</v>
      </c>
      <c r="J293" s="218">
        <v>161.77000000000001</v>
      </c>
      <c r="K293" s="218">
        <v>161.77000000000001</v>
      </c>
      <c r="L293" s="218">
        <v>0</v>
      </c>
      <c r="M293" s="218">
        <f t="shared" si="4"/>
        <v>64.708000000000013</v>
      </c>
      <c r="N293" s="220" t="s">
        <v>15</v>
      </c>
    </row>
    <row r="294" spans="1:14" x14ac:dyDescent="0.25">
      <c r="A294" s="216">
        <v>1</v>
      </c>
      <c r="B294" s="219" t="s">
        <v>135</v>
      </c>
      <c r="C294" s="219" t="s">
        <v>135</v>
      </c>
      <c r="D294" s="219">
        <v>102096</v>
      </c>
      <c r="E294" s="217" t="s">
        <v>171</v>
      </c>
      <c r="F294" s="217" t="s">
        <v>585</v>
      </c>
      <c r="G294" s="217" t="s">
        <v>586</v>
      </c>
      <c r="H294" s="217" t="s">
        <v>139</v>
      </c>
      <c r="I294" s="219">
        <v>1</v>
      </c>
      <c r="J294" s="218">
        <v>216.45</v>
      </c>
      <c r="K294" s="218">
        <v>216.45</v>
      </c>
      <c r="L294" s="218">
        <v>0</v>
      </c>
      <c r="M294" s="218">
        <f t="shared" si="4"/>
        <v>86.58</v>
      </c>
      <c r="N294" s="220" t="s">
        <v>15</v>
      </c>
    </row>
    <row r="295" spans="1:14" x14ac:dyDescent="0.25">
      <c r="A295" s="216">
        <v>1</v>
      </c>
      <c r="B295" s="219" t="s">
        <v>135</v>
      </c>
      <c r="C295" s="219" t="s">
        <v>135</v>
      </c>
      <c r="D295" s="219">
        <v>102097</v>
      </c>
      <c r="E295" s="217" t="s">
        <v>171</v>
      </c>
      <c r="F295" s="217" t="s">
        <v>587</v>
      </c>
      <c r="G295" s="217" t="s">
        <v>566</v>
      </c>
      <c r="H295" s="217" t="s">
        <v>139</v>
      </c>
      <c r="I295" s="219">
        <v>1</v>
      </c>
      <c r="J295" s="218">
        <v>626.6</v>
      </c>
      <c r="K295" s="218">
        <v>626.6</v>
      </c>
      <c r="L295" s="218">
        <v>0</v>
      </c>
      <c r="M295" s="218">
        <f t="shared" si="4"/>
        <v>250.64000000000001</v>
      </c>
      <c r="N295" s="220" t="s">
        <v>15</v>
      </c>
    </row>
    <row r="296" spans="1:14" x14ac:dyDescent="0.25">
      <c r="A296" s="216">
        <v>1</v>
      </c>
      <c r="B296" s="219" t="s">
        <v>135</v>
      </c>
      <c r="C296" s="219" t="s">
        <v>135</v>
      </c>
      <c r="D296" s="219">
        <v>102098</v>
      </c>
      <c r="E296" s="217" t="s">
        <v>171</v>
      </c>
      <c r="F296" s="217" t="s">
        <v>587</v>
      </c>
      <c r="G296" s="217" t="s">
        <v>566</v>
      </c>
      <c r="H296" s="217" t="s">
        <v>139</v>
      </c>
      <c r="I296" s="219">
        <v>1</v>
      </c>
      <c r="J296" s="218">
        <v>626.6</v>
      </c>
      <c r="K296" s="218">
        <v>626.6</v>
      </c>
      <c r="L296" s="218">
        <v>0</v>
      </c>
      <c r="M296" s="218">
        <f t="shared" si="4"/>
        <v>250.64000000000001</v>
      </c>
      <c r="N296" s="220" t="s">
        <v>15</v>
      </c>
    </row>
    <row r="297" spans="1:14" x14ac:dyDescent="0.25">
      <c r="A297" s="220">
        <v>1</v>
      </c>
      <c r="B297" s="219" t="s">
        <v>135</v>
      </c>
      <c r="C297" s="219" t="s">
        <v>135</v>
      </c>
      <c r="D297" s="219">
        <v>102099</v>
      </c>
      <c r="E297" s="217" t="s">
        <v>171</v>
      </c>
      <c r="F297" s="217" t="s">
        <v>588</v>
      </c>
      <c r="G297" s="217" t="s">
        <v>430</v>
      </c>
      <c r="H297" s="217" t="s">
        <v>139</v>
      </c>
      <c r="I297" s="219">
        <v>1</v>
      </c>
      <c r="J297" s="221">
        <v>2274.09</v>
      </c>
      <c r="K297" s="221">
        <v>2274.09</v>
      </c>
      <c r="L297" s="218">
        <v>0</v>
      </c>
      <c r="M297" s="218">
        <f t="shared" si="4"/>
        <v>909.63600000000008</v>
      </c>
      <c r="N297" s="220" t="s">
        <v>15</v>
      </c>
    </row>
    <row r="298" spans="1:14" x14ac:dyDescent="0.25">
      <c r="A298" s="220">
        <v>1</v>
      </c>
      <c r="B298" s="219" t="s">
        <v>135</v>
      </c>
      <c r="C298" s="219" t="s">
        <v>135</v>
      </c>
      <c r="D298" s="219">
        <v>102163</v>
      </c>
      <c r="E298" s="217" t="s">
        <v>171</v>
      </c>
      <c r="F298" s="217" t="s">
        <v>589</v>
      </c>
      <c r="G298" s="217" t="s">
        <v>199</v>
      </c>
      <c r="H298" s="217" t="s">
        <v>139</v>
      </c>
      <c r="I298" s="219">
        <v>1</v>
      </c>
      <c r="J298" s="218">
        <v>128.25</v>
      </c>
      <c r="K298" s="218">
        <v>128.25</v>
      </c>
      <c r="L298" s="218">
        <v>0</v>
      </c>
      <c r="M298" s="218">
        <f t="shared" si="4"/>
        <v>51.300000000000004</v>
      </c>
      <c r="N298" s="220" t="s">
        <v>15</v>
      </c>
    </row>
    <row r="299" spans="1:14" x14ac:dyDescent="0.25">
      <c r="A299" s="216">
        <v>1</v>
      </c>
      <c r="B299" s="219" t="s">
        <v>135</v>
      </c>
      <c r="C299" s="219" t="s">
        <v>135</v>
      </c>
      <c r="D299" s="219">
        <v>102164</v>
      </c>
      <c r="E299" s="217" t="s">
        <v>171</v>
      </c>
      <c r="F299" s="217" t="s">
        <v>589</v>
      </c>
      <c r="G299" s="217" t="s">
        <v>199</v>
      </c>
      <c r="H299" s="217" t="s">
        <v>139</v>
      </c>
      <c r="I299" s="219">
        <v>1</v>
      </c>
      <c r="J299" s="218">
        <v>128.25</v>
      </c>
      <c r="K299" s="218">
        <v>128.25</v>
      </c>
      <c r="L299" s="218">
        <v>0</v>
      </c>
      <c r="M299" s="218">
        <f t="shared" si="4"/>
        <v>51.300000000000004</v>
      </c>
      <c r="N299" s="220" t="s">
        <v>15</v>
      </c>
    </row>
    <row r="300" spans="1:14" x14ac:dyDescent="0.25">
      <c r="A300" s="216">
        <v>1</v>
      </c>
      <c r="B300" s="219" t="s">
        <v>135</v>
      </c>
      <c r="C300" s="219" t="s">
        <v>135</v>
      </c>
      <c r="D300" s="219">
        <v>102165</v>
      </c>
      <c r="E300" s="217" t="s">
        <v>171</v>
      </c>
      <c r="F300" s="217" t="s">
        <v>590</v>
      </c>
      <c r="G300" s="217" t="s">
        <v>454</v>
      </c>
      <c r="H300" s="217" t="s">
        <v>139</v>
      </c>
      <c r="I300" s="219">
        <v>1</v>
      </c>
      <c r="J300" s="221">
        <v>1429.13</v>
      </c>
      <c r="K300" s="221">
        <v>1429.13</v>
      </c>
      <c r="L300" s="218">
        <v>0</v>
      </c>
      <c r="M300" s="218">
        <f t="shared" si="4"/>
        <v>571.65200000000004</v>
      </c>
      <c r="N300" s="220" t="s">
        <v>15</v>
      </c>
    </row>
    <row r="301" spans="1:14" x14ac:dyDescent="0.25">
      <c r="A301" s="216">
        <v>1</v>
      </c>
      <c r="B301" s="219" t="s">
        <v>135</v>
      </c>
      <c r="C301" s="219" t="s">
        <v>135</v>
      </c>
      <c r="D301" s="219">
        <v>102166</v>
      </c>
      <c r="E301" s="217" t="s">
        <v>171</v>
      </c>
      <c r="F301" s="217" t="s">
        <v>591</v>
      </c>
      <c r="G301" s="217" t="s">
        <v>531</v>
      </c>
      <c r="H301" s="217" t="s">
        <v>139</v>
      </c>
      <c r="I301" s="219">
        <v>1</v>
      </c>
      <c r="J301" s="218">
        <v>169.48</v>
      </c>
      <c r="K301" s="218">
        <v>169.48</v>
      </c>
      <c r="L301" s="218">
        <v>0</v>
      </c>
      <c r="M301" s="218">
        <f t="shared" si="4"/>
        <v>67.792000000000002</v>
      </c>
      <c r="N301" s="220" t="s">
        <v>15</v>
      </c>
    </row>
    <row r="302" spans="1:14" x14ac:dyDescent="0.25">
      <c r="A302" s="220">
        <v>1</v>
      </c>
      <c r="B302" s="219" t="s">
        <v>135</v>
      </c>
      <c r="C302" s="219" t="s">
        <v>135</v>
      </c>
      <c r="D302" s="219">
        <v>102167</v>
      </c>
      <c r="E302" s="217" t="s">
        <v>171</v>
      </c>
      <c r="F302" s="217" t="s">
        <v>592</v>
      </c>
      <c r="G302" s="217" t="s">
        <v>531</v>
      </c>
      <c r="H302" s="217" t="s">
        <v>139</v>
      </c>
      <c r="I302" s="219">
        <v>1</v>
      </c>
      <c r="J302" s="218">
        <v>262.08999999999997</v>
      </c>
      <c r="K302" s="218">
        <v>262.08999999999997</v>
      </c>
      <c r="L302" s="218">
        <v>0</v>
      </c>
      <c r="M302" s="218">
        <f t="shared" si="4"/>
        <v>104.836</v>
      </c>
      <c r="N302" s="220" t="s">
        <v>15</v>
      </c>
    </row>
    <row r="303" spans="1:14" x14ac:dyDescent="0.25">
      <c r="A303" s="220">
        <v>1</v>
      </c>
      <c r="B303" s="219" t="s">
        <v>135</v>
      </c>
      <c r="C303" s="219" t="s">
        <v>135</v>
      </c>
      <c r="D303" s="219">
        <v>102175</v>
      </c>
      <c r="E303" s="217" t="s">
        <v>171</v>
      </c>
      <c r="F303" s="217" t="s">
        <v>593</v>
      </c>
      <c r="G303" s="217" t="s">
        <v>504</v>
      </c>
      <c r="H303" s="217" t="s">
        <v>139</v>
      </c>
      <c r="I303" s="219">
        <v>1</v>
      </c>
      <c r="J303" s="221">
        <v>1011.25</v>
      </c>
      <c r="K303" s="221">
        <v>1011.25</v>
      </c>
      <c r="L303" s="218">
        <v>0</v>
      </c>
      <c r="M303" s="218">
        <f t="shared" si="4"/>
        <v>404.5</v>
      </c>
      <c r="N303" s="220" t="s">
        <v>15</v>
      </c>
    </row>
    <row r="304" spans="1:14" x14ac:dyDescent="0.25">
      <c r="A304" s="216">
        <v>1</v>
      </c>
      <c r="B304" s="219" t="s">
        <v>135</v>
      </c>
      <c r="C304" s="219" t="s">
        <v>135</v>
      </c>
      <c r="D304" s="219">
        <v>102177</v>
      </c>
      <c r="E304" s="217" t="s">
        <v>192</v>
      </c>
      <c r="F304" s="217" t="s">
        <v>594</v>
      </c>
      <c r="G304" s="217" t="s">
        <v>586</v>
      </c>
      <c r="H304" s="217" t="s">
        <v>139</v>
      </c>
      <c r="I304" s="219">
        <v>1</v>
      </c>
      <c r="J304" s="221">
        <v>2654</v>
      </c>
      <c r="K304" s="221">
        <v>2654</v>
      </c>
      <c r="L304" s="218">
        <v>0</v>
      </c>
      <c r="M304" s="218">
        <f t="shared" si="4"/>
        <v>1061.6000000000001</v>
      </c>
      <c r="N304" s="220" t="s">
        <v>15</v>
      </c>
    </row>
    <row r="305" spans="1:14" x14ac:dyDescent="0.25">
      <c r="A305" s="216">
        <v>1</v>
      </c>
      <c r="B305" s="219" t="s">
        <v>135</v>
      </c>
      <c r="C305" s="219" t="s">
        <v>135</v>
      </c>
      <c r="D305" s="219">
        <v>102179</v>
      </c>
      <c r="E305" s="217" t="s">
        <v>595</v>
      </c>
      <c r="F305" s="217" t="s">
        <v>596</v>
      </c>
      <c r="G305" s="217" t="s">
        <v>307</v>
      </c>
      <c r="H305" s="217" t="s">
        <v>139</v>
      </c>
      <c r="I305" s="219">
        <v>1</v>
      </c>
      <c r="J305" s="218">
        <v>549</v>
      </c>
      <c r="K305" s="218">
        <v>549</v>
      </c>
      <c r="L305" s="218">
        <v>0</v>
      </c>
      <c r="M305" s="218">
        <f t="shared" si="4"/>
        <v>219.60000000000002</v>
      </c>
      <c r="N305" s="220" t="s">
        <v>15</v>
      </c>
    </row>
    <row r="306" spans="1:14" x14ac:dyDescent="0.25">
      <c r="A306" s="216">
        <v>1</v>
      </c>
      <c r="B306" s="219" t="s">
        <v>135</v>
      </c>
      <c r="C306" s="219" t="s">
        <v>135</v>
      </c>
      <c r="D306" s="219">
        <v>102181</v>
      </c>
      <c r="E306" s="217" t="s">
        <v>595</v>
      </c>
      <c r="F306" s="217" t="s">
        <v>597</v>
      </c>
      <c r="G306" s="217" t="s">
        <v>598</v>
      </c>
      <c r="H306" s="217" t="s">
        <v>139</v>
      </c>
      <c r="I306" s="219">
        <v>1</v>
      </c>
      <c r="J306" s="218">
        <v>132.38</v>
      </c>
      <c r="K306" s="218">
        <v>132.38</v>
      </c>
      <c r="L306" s="218">
        <v>0</v>
      </c>
      <c r="M306" s="218">
        <f t="shared" si="4"/>
        <v>52.951999999999998</v>
      </c>
      <c r="N306" s="220" t="s">
        <v>15</v>
      </c>
    </row>
    <row r="307" spans="1:14" x14ac:dyDescent="0.25">
      <c r="A307" s="220">
        <v>1</v>
      </c>
      <c r="B307" s="219" t="s">
        <v>135</v>
      </c>
      <c r="C307" s="219" t="s">
        <v>135</v>
      </c>
      <c r="D307" s="219">
        <v>102196</v>
      </c>
      <c r="E307" s="217" t="s">
        <v>192</v>
      </c>
      <c r="F307" s="217" t="s">
        <v>530</v>
      </c>
      <c r="G307" s="217" t="s">
        <v>154</v>
      </c>
      <c r="H307" s="217" t="s">
        <v>139</v>
      </c>
      <c r="I307" s="219">
        <v>1</v>
      </c>
      <c r="J307" s="218">
        <v>537.5</v>
      </c>
      <c r="K307" s="218">
        <v>537.5</v>
      </c>
      <c r="L307" s="218">
        <v>0</v>
      </c>
      <c r="M307" s="218">
        <f t="shared" si="4"/>
        <v>215</v>
      </c>
      <c r="N307" s="220" t="s">
        <v>15</v>
      </c>
    </row>
    <row r="308" spans="1:14" x14ac:dyDescent="0.25">
      <c r="A308" s="220">
        <v>1</v>
      </c>
      <c r="B308" s="219" t="s">
        <v>135</v>
      </c>
      <c r="C308" s="219" t="s">
        <v>135</v>
      </c>
      <c r="D308" s="219">
        <v>102200</v>
      </c>
      <c r="E308" s="217" t="s">
        <v>171</v>
      </c>
      <c r="F308" s="217" t="s">
        <v>599</v>
      </c>
      <c r="G308" s="218">
        <v>11.12</v>
      </c>
      <c r="H308" s="217" t="s">
        <v>139</v>
      </c>
      <c r="I308" s="219">
        <v>1</v>
      </c>
      <c r="J308" s="221">
        <v>1550.76</v>
      </c>
      <c r="K308" s="221">
        <v>1550.76</v>
      </c>
      <c r="L308" s="218">
        <v>0</v>
      </c>
      <c r="M308" s="218">
        <f t="shared" si="4"/>
        <v>620.30400000000009</v>
      </c>
      <c r="N308" s="220" t="s">
        <v>15</v>
      </c>
    </row>
    <row r="309" spans="1:14" x14ac:dyDescent="0.25">
      <c r="A309" s="216">
        <v>1</v>
      </c>
      <c r="B309" s="219" t="s">
        <v>135</v>
      </c>
      <c r="C309" s="219" t="s">
        <v>135</v>
      </c>
      <c r="D309" s="219">
        <v>102203</v>
      </c>
      <c r="E309" s="217" t="s">
        <v>171</v>
      </c>
      <c r="F309" s="217" t="s">
        <v>600</v>
      </c>
      <c r="G309" s="217" t="s">
        <v>454</v>
      </c>
      <c r="H309" s="217" t="s">
        <v>139</v>
      </c>
      <c r="I309" s="219">
        <v>1</v>
      </c>
      <c r="J309" s="218">
        <v>257.20999999999998</v>
      </c>
      <c r="K309" s="218">
        <v>257.20999999999998</v>
      </c>
      <c r="L309" s="218">
        <v>0</v>
      </c>
      <c r="M309" s="218">
        <f t="shared" si="4"/>
        <v>102.884</v>
      </c>
      <c r="N309" s="220" t="s">
        <v>15</v>
      </c>
    </row>
    <row r="310" spans="1:14" x14ac:dyDescent="0.25">
      <c r="A310" s="216">
        <v>1</v>
      </c>
      <c r="B310" s="219" t="s">
        <v>135</v>
      </c>
      <c r="C310" s="219" t="s">
        <v>135</v>
      </c>
      <c r="D310" s="219">
        <v>102204</v>
      </c>
      <c r="E310" s="217" t="s">
        <v>171</v>
      </c>
      <c r="F310" s="217" t="s">
        <v>600</v>
      </c>
      <c r="G310" s="217" t="s">
        <v>454</v>
      </c>
      <c r="H310" s="217" t="s">
        <v>139</v>
      </c>
      <c r="I310" s="219">
        <v>1</v>
      </c>
      <c r="J310" s="218">
        <v>257.20999999999998</v>
      </c>
      <c r="K310" s="218">
        <v>257.20999999999998</v>
      </c>
      <c r="L310" s="218">
        <v>0</v>
      </c>
      <c r="M310" s="218">
        <f t="shared" si="4"/>
        <v>102.884</v>
      </c>
      <c r="N310" s="220" t="s">
        <v>15</v>
      </c>
    </row>
    <row r="311" spans="1:14" x14ac:dyDescent="0.25">
      <c r="A311" s="216">
        <v>1</v>
      </c>
      <c r="B311" s="219" t="s">
        <v>135</v>
      </c>
      <c r="C311" s="219" t="s">
        <v>135</v>
      </c>
      <c r="D311" s="219">
        <v>102205</v>
      </c>
      <c r="E311" s="217" t="s">
        <v>171</v>
      </c>
      <c r="F311" s="217" t="s">
        <v>600</v>
      </c>
      <c r="G311" s="217" t="s">
        <v>454</v>
      </c>
      <c r="H311" s="217" t="s">
        <v>139</v>
      </c>
      <c r="I311" s="219">
        <v>1</v>
      </c>
      <c r="J311" s="218">
        <v>257.20999999999998</v>
      </c>
      <c r="K311" s="218">
        <v>257.20999999999998</v>
      </c>
      <c r="L311" s="218">
        <v>0</v>
      </c>
      <c r="M311" s="218">
        <f t="shared" si="4"/>
        <v>102.884</v>
      </c>
      <c r="N311" s="220" t="s">
        <v>15</v>
      </c>
    </row>
    <row r="312" spans="1:14" x14ac:dyDescent="0.25">
      <c r="A312" s="220">
        <v>1</v>
      </c>
      <c r="B312" s="219" t="s">
        <v>135</v>
      </c>
      <c r="C312" s="219" t="s">
        <v>135</v>
      </c>
      <c r="D312" s="219">
        <v>102206</v>
      </c>
      <c r="E312" s="217" t="s">
        <v>171</v>
      </c>
      <c r="F312" s="217" t="s">
        <v>600</v>
      </c>
      <c r="G312" s="217" t="s">
        <v>454</v>
      </c>
      <c r="H312" s="217" t="s">
        <v>139</v>
      </c>
      <c r="I312" s="219">
        <v>1</v>
      </c>
      <c r="J312" s="218">
        <v>257.20999999999998</v>
      </c>
      <c r="K312" s="218">
        <v>257.20999999999998</v>
      </c>
      <c r="L312" s="218">
        <v>0</v>
      </c>
      <c r="M312" s="218">
        <f t="shared" si="4"/>
        <v>102.884</v>
      </c>
      <c r="N312" s="220" t="s">
        <v>15</v>
      </c>
    </row>
    <row r="313" spans="1:14" x14ac:dyDescent="0.25">
      <c r="A313" s="220">
        <v>1</v>
      </c>
      <c r="B313" s="219" t="s">
        <v>135</v>
      </c>
      <c r="C313" s="219" t="s">
        <v>135</v>
      </c>
      <c r="D313" s="219">
        <v>102207</v>
      </c>
      <c r="E313" s="217" t="s">
        <v>171</v>
      </c>
      <c r="F313" s="217" t="s">
        <v>600</v>
      </c>
      <c r="G313" s="217" t="s">
        <v>454</v>
      </c>
      <c r="H313" s="217" t="s">
        <v>139</v>
      </c>
      <c r="I313" s="219">
        <v>1</v>
      </c>
      <c r="J313" s="218">
        <v>257.20999999999998</v>
      </c>
      <c r="K313" s="218">
        <v>257.20999999999998</v>
      </c>
      <c r="L313" s="218">
        <v>0</v>
      </c>
      <c r="M313" s="218">
        <f t="shared" si="4"/>
        <v>102.884</v>
      </c>
      <c r="N313" s="220" t="s">
        <v>15</v>
      </c>
    </row>
    <row r="314" spans="1:14" x14ac:dyDescent="0.25">
      <c r="A314" s="216">
        <v>1</v>
      </c>
      <c r="B314" s="219" t="s">
        <v>135</v>
      </c>
      <c r="C314" s="219" t="s">
        <v>135</v>
      </c>
      <c r="D314" s="219">
        <v>102208</v>
      </c>
      <c r="E314" s="217" t="s">
        <v>171</v>
      </c>
      <c r="F314" s="217" t="s">
        <v>600</v>
      </c>
      <c r="G314" s="217" t="s">
        <v>454</v>
      </c>
      <c r="H314" s="217" t="s">
        <v>139</v>
      </c>
      <c r="I314" s="219">
        <v>1</v>
      </c>
      <c r="J314" s="218">
        <v>257.20999999999998</v>
      </c>
      <c r="K314" s="218">
        <v>257.20999999999998</v>
      </c>
      <c r="L314" s="218">
        <v>0</v>
      </c>
      <c r="M314" s="218">
        <f t="shared" si="4"/>
        <v>102.884</v>
      </c>
      <c r="N314" s="220" t="s">
        <v>15</v>
      </c>
    </row>
    <row r="315" spans="1:14" x14ac:dyDescent="0.25">
      <c r="A315" s="216">
        <v>1</v>
      </c>
      <c r="B315" s="219" t="s">
        <v>135</v>
      </c>
      <c r="C315" s="219" t="s">
        <v>135</v>
      </c>
      <c r="D315" s="219">
        <v>102209</v>
      </c>
      <c r="E315" s="217" t="s">
        <v>171</v>
      </c>
      <c r="F315" s="217" t="s">
        <v>600</v>
      </c>
      <c r="G315" s="217" t="s">
        <v>454</v>
      </c>
      <c r="H315" s="217" t="s">
        <v>139</v>
      </c>
      <c r="I315" s="219">
        <v>1</v>
      </c>
      <c r="J315" s="218">
        <v>257.20999999999998</v>
      </c>
      <c r="K315" s="218">
        <v>257.20999999999998</v>
      </c>
      <c r="L315" s="218">
        <v>0</v>
      </c>
      <c r="M315" s="218">
        <f t="shared" si="4"/>
        <v>102.884</v>
      </c>
      <c r="N315" s="220" t="s">
        <v>15</v>
      </c>
    </row>
    <row r="316" spans="1:14" x14ac:dyDescent="0.25">
      <c r="A316" s="216">
        <v>1</v>
      </c>
      <c r="B316" s="219" t="s">
        <v>135</v>
      </c>
      <c r="C316" s="219" t="s">
        <v>135</v>
      </c>
      <c r="D316" s="219">
        <v>102210</v>
      </c>
      <c r="E316" s="217" t="s">
        <v>171</v>
      </c>
      <c r="F316" s="217" t="s">
        <v>600</v>
      </c>
      <c r="G316" s="217" t="s">
        <v>454</v>
      </c>
      <c r="H316" s="217" t="s">
        <v>139</v>
      </c>
      <c r="I316" s="219">
        <v>1</v>
      </c>
      <c r="J316" s="218">
        <v>257.22000000000003</v>
      </c>
      <c r="K316" s="218">
        <v>257.22000000000003</v>
      </c>
      <c r="L316" s="218">
        <v>0</v>
      </c>
      <c r="M316" s="218">
        <f t="shared" si="4"/>
        <v>102.88800000000002</v>
      </c>
      <c r="N316" s="220" t="s">
        <v>15</v>
      </c>
    </row>
    <row r="317" spans="1:14" x14ac:dyDescent="0.25">
      <c r="A317" s="220">
        <v>1</v>
      </c>
      <c r="B317" s="219" t="s">
        <v>135</v>
      </c>
      <c r="C317" s="219" t="s">
        <v>135</v>
      </c>
      <c r="D317" s="219">
        <v>102211</v>
      </c>
      <c r="E317" s="217" t="s">
        <v>171</v>
      </c>
      <c r="F317" s="217" t="s">
        <v>601</v>
      </c>
      <c r="G317" s="217" t="s">
        <v>430</v>
      </c>
      <c r="H317" s="217" t="s">
        <v>139</v>
      </c>
      <c r="I317" s="219">
        <v>1</v>
      </c>
      <c r="J317" s="221">
        <v>2169</v>
      </c>
      <c r="K317" s="221">
        <v>2169</v>
      </c>
      <c r="L317" s="218">
        <v>0</v>
      </c>
      <c r="M317" s="218">
        <f t="shared" si="4"/>
        <v>867.6</v>
      </c>
      <c r="N317" s="220" t="s">
        <v>15</v>
      </c>
    </row>
    <row r="318" spans="1:14" x14ac:dyDescent="0.25">
      <c r="A318" s="220">
        <v>1</v>
      </c>
      <c r="B318" s="219" t="s">
        <v>135</v>
      </c>
      <c r="C318" s="219" t="s">
        <v>135</v>
      </c>
      <c r="D318" s="219">
        <v>102212</v>
      </c>
      <c r="E318" s="217" t="s">
        <v>171</v>
      </c>
      <c r="F318" s="217" t="s">
        <v>602</v>
      </c>
      <c r="G318" s="217" t="s">
        <v>205</v>
      </c>
      <c r="H318" s="217" t="s">
        <v>139</v>
      </c>
      <c r="I318" s="219">
        <v>1</v>
      </c>
      <c r="J318" s="221">
        <v>1486.44</v>
      </c>
      <c r="K318" s="221">
        <v>1486.44</v>
      </c>
      <c r="L318" s="218">
        <v>0</v>
      </c>
      <c r="M318" s="218">
        <f t="shared" si="4"/>
        <v>594.57600000000002</v>
      </c>
      <c r="N318" s="220" t="s">
        <v>15</v>
      </c>
    </row>
    <row r="319" spans="1:14" x14ac:dyDescent="0.25">
      <c r="A319" s="216">
        <v>1</v>
      </c>
      <c r="B319" s="219" t="s">
        <v>135</v>
      </c>
      <c r="C319" s="219" t="s">
        <v>135</v>
      </c>
      <c r="D319" s="219">
        <v>102213</v>
      </c>
      <c r="E319" s="217" t="s">
        <v>171</v>
      </c>
      <c r="F319" s="217" t="s">
        <v>603</v>
      </c>
      <c r="G319" s="217" t="s">
        <v>205</v>
      </c>
      <c r="H319" s="217" t="s">
        <v>139</v>
      </c>
      <c r="I319" s="219">
        <v>1</v>
      </c>
      <c r="J319" s="218">
        <v>279.08999999999997</v>
      </c>
      <c r="K319" s="218">
        <v>279.08999999999997</v>
      </c>
      <c r="L319" s="218">
        <v>0</v>
      </c>
      <c r="M319" s="218">
        <f t="shared" si="4"/>
        <v>111.636</v>
      </c>
      <c r="N319" s="220" t="s">
        <v>15</v>
      </c>
    </row>
    <row r="320" spans="1:14" x14ac:dyDescent="0.25">
      <c r="A320" s="216">
        <v>1</v>
      </c>
      <c r="B320" s="219" t="s">
        <v>135</v>
      </c>
      <c r="C320" s="219" t="s">
        <v>135</v>
      </c>
      <c r="D320" s="219">
        <v>102214</v>
      </c>
      <c r="E320" s="217" t="s">
        <v>171</v>
      </c>
      <c r="F320" s="217" t="s">
        <v>604</v>
      </c>
      <c r="G320" s="218">
        <v>10.14</v>
      </c>
      <c r="H320" s="217" t="s">
        <v>139</v>
      </c>
      <c r="I320" s="219">
        <v>1</v>
      </c>
      <c r="J320" s="218">
        <v>739.78</v>
      </c>
      <c r="K320" s="218">
        <v>739.78</v>
      </c>
      <c r="L320" s="218">
        <v>0</v>
      </c>
      <c r="M320" s="218">
        <f t="shared" si="4"/>
        <v>295.91199999999998</v>
      </c>
      <c r="N320" s="220" t="s">
        <v>15</v>
      </c>
    </row>
    <row r="321" spans="1:14" x14ac:dyDescent="0.25">
      <c r="A321" s="216">
        <v>1</v>
      </c>
      <c r="B321" s="219" t="s">
        <v>135</v>
      </c>
      <c r="C321" s="219" t="s">
        <v>135</v>
      </c>
      <c r="D321" s="219">
        <v>102222</v>
      </c>
      <c r="E321" s="217" t="s">
        <v>171</v>
      </c>
      <c r="F321" s="217" t="s">
        <v>605</v>
      </c>
      <c r="G321" s="217" t="s">
        <v>490</v>
      </c>
      <c r="H321" s="217" t="s">
        <v>139</v>
      </c>
      <c r="I321" s="219">
        <v>1</v>
      </c>
      <c r="J321" s="221">
        <v>1837.5</v>
      </c>
      <c r="K321" s="221">
        <v>1837.5</v>
      </c>
      <c r="L321" s="218">
        <v>0</v>
      </c>
      <c r="M321" s="218">
        <f t="shared" si="4"/>
        <v>735</v>
      </c>
      <c r="N321" s="220" t="s">
        <v>15</v>
      </c>
    </row>
    <row r="322" spans="1:14" x14ac:dyDescent="0.25">
      <c r="A322" s="216">
        <v>1</v>
      </c>
      <c r="B322" s="219" t="s">
        <v>135</v>
      </c>
      <c r="C322" s="219" t="s">
        <v>135</v>
      </c>
      <c r="D322" s="219">
        <v>102223</v>
      </c>
      <c r="E322" s="217" t="s">
        <v>192</v>
      </c>
      <c r="F322" s="217" t="s">
        <v>606</v>
      </c>
      <c r="G322" s="217" t="s">
        <v>173</v>
      </c>
      <c r="H322" s="217" t="s">
        <v>139</v>
      </c>
      <c r="I322" s="219">
        <v>1</v>
      </c>
      <c r="J322" s="218">
        <v>153.72</v>
      </c>
      <c r="K322" s="218">
        <v>153.72</v>
      </c>
      <c r="L322" s="218">
        <v>0</v>
      </c>
      <c r="M322" s="218">
        <f t="shared" si="4"/>
        <v>61.488</v>
      </c>
      <c r="N322" s="220" t="s">
        <v>15</v>
      </c>
    </row>
    <row r="323" spans="1:14" x14ac:dyDescent="0.25">
      <c r="A323" s="220">
        <v>1</v>
      </c>
      <c r="B323" s="219" t="s">
        <v>135</v>
      </c>
      <c r="C323" s="219" t="s">
        <v>135</v>
      </c>
      <c r="D323" s="219">
        <v>102224</v>
      </c>
      <c r="E323" s="217" t="s">
        <v>192</v>
      </c>
      <c r="F323" s="217" t="s">
        <v>606</v>
      </c>
      <c r="G323" s="217" t="s">
        <v>173</v>
      </c>
      <c r="H323" s="217" t="s">
        <v>139</v>
      </c>
      <c r="I323" s="219">
        <v>1</v>
      </c>
      <c r="J323" s="218">
        <v>153.72</v>
      </c>
      <c r="K323" s="218">
        <v>153.72</v>
      </c>
      <c r="L323" s="218">
        <v>0</v>
      </c>
      <c r="M323" s="218">
        <f t="shared" ref="M323:M386" si="5">IF(L323&lt;J323*0.4,J323*0.4,L323)</f>
        <v>61.488</v>
      </c>
      <c r="N323" s="220" t="s">
        <v>15</v>
      </c>
    </row>
    <row r="324" spans="1:14" x14ac:dyDescent="0.25">
      <c r="A324" s="220">
        <v>1</v>
      </c>
      <c r="B324" s="219" t="s">
        <v>135</v>
      </c>
      <c r="C324" s="219" t="s">
        <v>135</v>
      </c>
      <c r="D324" s="219">
        <v>102225</v>
      </c>
      <c r="E324" s="217" t="s">
        <v>192</v>
      </c>
      <c r="F324" s="217" t="s">
        <v>606</v>
      </c>
      <c r="G324" s="217" t="s">
        <v>173</v>
      </c>
      <c r="H324" s="217" t="s">
        <v>139</v>
      </c>
      <c r="I324" s="219">
        <v>1</v>
      </c>
      <c r="J324" s="218">
        <v>153.72</v>
      </c>
      <c r="K324" s="218">
        <v>153.72</v>
      </c>
      <c r="L324" s="218">
        <v>0</v>
      </c>
      <c r="M324" s="218">
        <f t="shared" si="5"/>
        <v>61.488</v>
      </c>
      <c r="N324" s="220" t="s">
        <v>15</v>
      </c>
    </row>
    <row r="325" spans="1:14" x14ac:dyDescent="0.25">
      <c r="A325" s="216">
        <v>1</v>
      </c>
      <c r="B325" s="219" t="s">
        <v>135</v>
      </c>
      <c r="C325" s="219" t="s">
        <v>135</v>
      </c>
      <c r="D325" s="219">
        <v>102226</v>
      </c>
      <c r="E325" s="217" t="s">
        <v>192</v>
      </c>
      <c r="F325" s="217" t="s">
        <v>606</v>
      </c>
      <c r="G325" s="217" t="s">
        <v>173</v>
      </c>
      <c r="H325" s="217" t="s">
        <v>139</v>
      </c>
      <c r="I325" s="219">
        <v>1</v>
      </c>
      <c r="J325" s="218">
        <v>153.72</v>
      </c>
      <c r="K325" s="218">
        <v>153.72</v>
      </c>
      <c r="L325" s="218">
        <v>0</v>
      </c>
      <c r="M325" s="218">
        <f t="shared" si="5"/>
        <v>61.488</v>
      </c>
      <c r="N325" s="220" t="s">
        <v>15</v>
      </c>
    </row>
    <row r="326" spans="1:14" x14ac:dyDescent="0.25">
      <c r="A326" s="216">
        <v>1</v>
      </c>
      <c r="B326" s="219" t="s">
        <v>135</v>
      </c>
      <c r="C326" s="219" t="s">
        <v>135</v>
      </c>
      <c r="D326" s="219">
        <v>102227</v>
      </c>
      <c r="E326" s="217" t="s">
        <v>192</v>
      </c>
      <c r="F326" s="217" t="s">
        <v>606</v>
      </c>
      <c r="G326" s="217" t="s">
        <v>173</v>
      </c>
      <c r="H326" s="217" t="s">
        <v>139</v>
      </c>
      <c r="I326" s="219">
        <v>1</v>
      </c>
      <c r="J326" s="218">
        <v>153.72</v>
      </c>
      <c r="K326" s="218">
        <v>153.72</v>
      </c>
      <c r="L326" s="218">
        <v>0</v>
      </c>
      <c r="M326" s="218">
        <f t="shared" si="5"/>
        <v>61.488</v>
      </c>
      <c r="N326" s="220" t="s">
        <v>15</v>
      </c>
    </row>
    <row r="327" spans="1:14" x14ac:dyDescent="0.25">
      <c r="A327" s="216">
        <v>1</v>
      </c>
      <c r="B327" s="219" t="s">
        <v>135</v>
      </c>
      <c r="C327" s="219" t="s">
        <v>135</v>
      </c>
      <c r="D327" s="219">
        <v>102228</v>
      </c>
      <c r="E327" s="217" t="s">
        <v>192</v>
      </c>
      <c r="F327" s="217" t="s">
        <v>606</v>
      </c>
      <c r="G327" s="217" t="s">
        <v>173</v>
      </c>
      <c r="H327" s="217" t="s">
        <v>139</v>
      </c>
      <c r="I327" s="219">
        <v>1</v>
      </c>
      <c r="J327" s="218">
        <v>153.72</v>
      </c>
      <c r="K327" s="218">
        <v>153.72</v>
      </c>
      <c r="L327" s="218">
        <v>0</v>
      </c>
      <c r="M327" s="218">
        <f t="shared" si="5"/>
        <v>61.488</v>
      </c>
      <c r="N327" s="220" t="s">
        <v>15</v>
      </c>
    </row>
    <row r="328" spans="1:14" x14ac:dyDescent="0.25">
      <c r="A328" s="220">
        <v>1</v>
      </c>
      <c r="B328" s="219" t="s">
        <v>135</v>
      </c>
      <c r="C328" s="219" t="s">
        <v>135</v>
      </c>
      <c r="D328" s="219">
        <v>102229</v>
      </c>
      <c r="E328" s="217" t="s">
        <v>192</v>
      </c>
      <c r="F328" s="217" t="s">
        <v>606</v>
      </c>
      <c r="G328" s="217" t="s">
        <v>173</v>
      </c>
      <c r="H328" s="217" t="s">
        <v>139</v>
      </c>
      <c r="I328" s="219">
        <v>1</v>
      </c>
      <c r="J328" s="218">
        <v>153.72</v>
      </c>
      <c r="K328" s="218">
        <v>153.72</v>
      </c>
      <c r="L328" s="218">
        <v>0</v>
      </c>
      <c r="M328" s="218">
        <f t="shared" si="5"/>
        <v>61.488</v>
      </c>
      <c r="N328" s="220" t="s">
        <v>15</v>
      </c>
    </row>
    <row r="329" spans="1:14" x14ac:dyDescent="0.25">
      <c r="A329" s="220">
        <v>1</v>
      </c>
      <c r="B329" s="219" t="s">
        <v>135</v>
      </c>
      <c r="C329" s="219" t="s">
        <v>135</v>
      </c>
      <c r="D329" s="219">
        <v>102230</v>
      </c>
      <c r="E329" s="217" t="s">
        <v>192</v>
      </c>
      <c r="F329" s="217" t="s">
        <v>606</v>
      </c>
      <c r="G329" s="217" t="s">
        <v>173</v>
      </c>
      <c r="H329" s="217" t="s">
        <v>139</v>
      </c>
      <c r="I329" s="219">
        <v>1</v>
      </c>
      <c r="J329" s="218">
        <v>153.72</v>
      </c>
      <c r="K329" s="218">
        <v>153.72</v>
      </c>
      <c r="L329" s="218">
        <v>0</v>
      </c>
      <c r="M329" s="218">
        <f t="shared" si="5"/>
        <v>61.488</v>
      </c>
      <c r="N329" s="220" t="s">
        <v>15</v>
      </c>
    </row>
    <row r="330" spans="1:14" x14ac:dyDescent="0.25">
      <c r="A330" s="216">
        <v>1</v>
      </c>
      <c r="B330" s="219" t="s">
        <v>135</v>
      </c>
      <c r="C330" s="219" t="s">
        <v>135</v>
      </c>
      <c r="D330" s="219">
        <v>102231</v>
      </c>
      <c r="E330" s="217" t="s">
        <v>192</v>
      </c>
      <c r="F330" s="217" t="s">
        <v>606</v>
      </c>
      <c r="G330" s="217" t="s">
        <v>173</v>
      </c>
      <c r="H330" s="217" t="s">
        <v>139</v>
      </c>
      <c r="I330" s="219">
        <v>1</v>
      </c>
      <c r="J330" s="218">
        <v>153.72</v>
      </c>
      <c r="K330" s="218">
        <v>153.72</v>
      </c>
      <c r="L330" s="218">
        <v>0</v>
      </c>
      <c r="M330" s="218">
        <f t="shared" si="5"/>
        <v>61.488</v>
      </c>
      <c r="N330" s="220" t="s">
        <v>15</v>
      </c>
    </row>
    <row r="331" spans="1:14" x14ac:dyDescent="0.25">
      <c r="A331" s="216">
        <v>1</v>
      </c>
      <c r="B331" s="219" t="s">
        <v>135</v>
      </c>
      <c r="C331" s="219" t="s">
        <v>135</v>
      </c>
      <c r="D331" s="219">
        <v>102232</v>
      </c>
      <c r="E331" s="217" t="s">
        <v>192</v>
      </c>
      <c r="F331" s="217" t="s">
        <v>606</v>
      </c>
      <c r="G331" s="217" t="s">
        <v>173</v>
      </c>
      <c r="H331" s="217" t="s">
        <v>139</v>
      </c>
      <c r="I331" s="219">
        <v>1</v>
      </c>
      <c r="J331" s="218">
        <v>153.72</v>
      </c>
      <c r="K331" s="218">
        <v>153.72</v>
      </c>
      <c r="L331" s="218">
        <v>0</v>
      </c>
      <c r="M331" s="218">
        <f t="shared" si="5"/>
        <v>61.488</v>
      </c>
      <c r="N331" s="220" t="s">
        <v>15</v>
      </c>
    </row>
    <row r="332" spans="1:14" x14ac:dyDescent="0.25">
      <c r="A332" s="216">
        <v>1</v>
      </c>
      <c r="B332" s="219" t="s">
        <v>135</v>
      </c>
      <c r="C332" s="219" t="s">
        <v>135</v>
      </c>
      <c r="D332" s="219">
        <v>102233</v>
      </c>
      <c r="E332" s="217" t="s">
        <v>192</v>
      </c>
      <c r="F332" s="217" t="s">
        <v>606</v>
      </c>
      <c r="G332" s="217" t="s">
        <v>173</v>
      </c>
      <c r="H332" s="217" t="s">
        <v>139</v>
      </c>
      <c r="I332" s="219">
        <v>1</v>
      </c>
      <c r="J332" s="218">
        <v>153.72</v>
      </c>
      <c r="K332" s="218">
        <v>153.72</v>
      </c>
      <c r="L332" s="218">
        <v>0</v>
      </c>
      <c r="M332" s="218">
        <f t="shared" si="5"/>
        <v>61.488</v>
      </c>
      <c r="N332" s="220" t="s">
        <v>15</v>
      </c>
    </row>
    <row r="333" spans="1:14" x14ac:dyDescent="0.25">
      <c r="A333" s="220">
        <v>1</v>
      </c>
      <c r="B333" s="219" t="s">
        <v>135</v>
      </c>
      <c r="C333" s="219" t="s">
        <v>135</v>
      </c>
      <c r="D333" s="219">
        <v>102234</v>
      </c>
      <c r="E333" s="217" t="s">
        <v>192</v>
      </c>
      <c r="F333" s="217" t="s">
        <v>606</v>
      </c>
      <c r="G333" s="217" t="s">
        <v>173</v>
      </c>
      <c r="H333" s="217" t="s">
        <v>139</v>
      </c>
      <c r="I333" s="219">
        <v>1</v>
      </c>
      <c r="J333" s="218">
        <v>153.72</v>
      </c>
      <c r="K333" s="218">
        <v>153.72</v>
      </c>
      <c r="L333" s="218">
        <v>0</v>
      </c>
      <c r="M333" s="218">
        <f t="shared" si="5"/>
        <v>61.488</v>
      </c>
      <c r="N333" s="220" t="s">
        <v>15</v>
      </c>
    </row>
    <row r="334" spans="1:14" x14ac:dyDescent="0.25">
      <c r="A334" s="220">
        <v>1</v>
      </c>
      <c r="B334" s="219" t="s">
        <v>135</v>
      </c>
      <c r="C334" s="219" t="s">
        <v>135</v>
      </c>
      <c r="D334" s="219">
        <v>102235</v>
      </c>
      <c r="E334" s="217" t="s">
        <v>192</v>
      </c>
      <c r="F334" s="217" t="s">
        <v>606</v>
      </c>
      <c r="G334" s="217" t="s">
        <v>173</v>
      </c>
      <c r="H334" s="217" t="s">
        <v>139</v>
      </c>
      <c r="I334" s="219">
        <v>1</v>
      </c>
      <c r="J334" s="218">
        <v>153.72</v>
      </c>
      <c r="K334" s="218">
        <v>153.72</v>
      </c>
      <c r="L334" s="218">
        <v>0</v>
      </c>
      <c r="M334" s="218">
        <f t="shared" si="5"/>
        <v>61.488</v>
      </c>
      <c r="N334" s="220" t="s">
        <v>15</v>
      </c>
    </row>
    <row r="335" spans="1:14" x14ac:dyDescent="0.25">
      <c r="A335" s="216">
        <v>1</v>
      </c>
      <c r="B335" s="219" t="s">
        <v>135</v>
      </c>
      <c r="C335" s="219" t="s">
        <v>135</v>
      </c>
      <c r="D335" s="219">
        <v>102236</v>
      </c>
      <c r="E335" s="217" t="s">
        <v>192</v>
      </c>
      <c r="F335" s="217" t="s">
        <v>606</v>
      </c>
      <c r="G335" s="217" t="s">
        <v>173</v>
      </c>
      <c r="H335" s="217" t="s">
        <v>139</v>
      </c>
      <c r="I335" s="219">
        <v>1</v>
      </c>
      <c r="J335" s="218">
        <v>153.72</v>
      </c>
      <c r="K335" s="218">
        <v>153.72</v>
      </c>
      <c r="L335" s="218">
        <v>0</v>
      </c>
      <c r="M335" s="218">
        <f t="shared" si="5"/>
        <v>61.488</v>
      </c>
      <c r="N335" s="220" t="s">
        <v>15</v>
      </c>
    </row>
    <row r="336" spans="1:14" x14ac:dyDescent="0.25">
      <c r="A336" s="216">
        <v>1</v>
      </c>
      <c r="B336" s="219" t="s">
        <v>135</v>
      </c>
      <c r="C336" s="219" t="s">
        <v>135</v>
      </c>
      <c r="D336" s="219">
        <v>102237</v>
      </c>
      <c r="E336" s="217" t="s">
        <v>192</v>
      </c>
      <c r="F336" s="217" t="s">
        <v>606</v>
      </c>
      <c r="G336" s="217" t="s">
        <v>173</v>
      </c>
      <c r="H336" s="217" t="s">
        <v>139</v>
      </c>
      <c r="I336" s="219">
        <v>1</v>
      </c>
      <c r="J336" s="218">
        <v>153.72</v>
      </c>
      <c r="K336" s="218">
        <v>153.72</v>
      </c>
      <c r="L336" s="218">
        <v>0</v>
      </c>
      <c r="M336" s="218">
        <f t="shared" si="5"/>
        <v>61.488</v>
      </c>
      <c r="N336" s="220" t="s">
        <v>15</v>
      </c>
    </row>
    <row r="337" spans="1:14" x14ac:dyDescent="0.25">
      <c r="A337" s="216">
        <v>1</v>
      </c>
      <c r="B337" s="219" t="s">
        <v>135</v>
      </c>
      <c r="C337" s="219" t="s">
        <v>135</v>
      </c>
      <c r="D337" s="219">
        <v>102238</v>
      </c>
      <c r="E337" s="217" t="s">
        <v>192</v>
      </c>
      <c r="F337" s="217" t="s">
        <v>606</v>
      </c>
      <c r="G337" s="217" t="s">
        <v>173</v>
      </c>
      <c r="H337" s="217" t="s">
        <v>139</v>
      </c>
      <c r="I337" s="219">
        <v>1</v>
      </c>
      <c r="J337" s="218">
        <v>153.72</v>
      </c>
      <c r="K337" s="218">
        <v>153.72</v>
      </c>
      <c r="L337" s="218">
        <v>0</v>
      </c>
      <c r="M337" s="218">
        <f t="shared" si="5"/>
        <v>61.488</v>
      </c>
      <c r="N337" s="220" t="s">
        <v>15</v>
      </c>
    </row>
    <row r="338" spans="1:14" x14ac:dyDescent="0.25">
      <c r="A338" s="220">
        <v>1</v>
      </c>
      <c r="B338" s="219" t="s">
        <v>135</v>
      </c>
      <c r="C338" s="219" t="s">
        <v>135</v>
      </c>
      <c r="D338" s="219">
        <v>102239</v>
      </c>
      <c r="E338" s="217" t="s">
        <v>192</v>
      </c>
      <c r="F338" s="217" t="s">
        <v>606</v>
      </c>
      <c r="G338" s="217" t="s">
        <v>173</v>
      </c>
      <c r="H338" s="217" t="s">
        <v>139</v>
      </c>
      <c r="I338" s="219">
        <v>1</v>
      </c>
      <c r="J338" s="218">
        <v>153.72</v>
      </c>
      <c r="K338" s="218">
        <v>153.72</v>
      </c>
      <c r="L338" s="218">
        <v>0</v>
      </c>
      <c r="M338" s="218">
        <f t="shared" si="5"/>
        <v>61.488</v>
      </c>
      <c r="N338" s="220" t="s">
        <v>15</v>
      </c>
    </row>
    <row r="339" spans="1:14" x14ac:dyDescent="0.25">
      <c r="A339" s="220">
        <v>1</v>
      </c>
      <c r="B339" s="219" t="s">
        <v>135</v>
      </c>
      <c r="C339" s="219" t="s">
        <v>135</v>
      </c>
      <c r="D339" s="219">
        <v>102240</v>
      </c>
      <c r="E339" s="217" t="s">
        <v>192</v>
      </c>
      <c r="F339" s="217" t="s">
        <v>606</v>
      </c>
      <c r="G339" s="217" t="s">
        <v>173</v>
      </c>
      <c r="H339" s="217" t="s">
        <v>139</v>
      </c>
      <c r="I339" s="219">
        <v>1</v>
      </c>
      <c r="J339" s="218">
        <v>153.72</v>
      </c>
      <c r="K339" s="218">
        <v>153.72</v>
      </c>
      <c r="L339" s="218">
        <v>0</v>
      </c>
      <c r="M339" s="218">
        <f t="shared" si="5"/>
        <v>61.488</v>
      </c>
      <c r="N339" s="220" t="s">
        <v>15</v>
      </c>
    </row>
    <row r="340" spans="1:14" x14ac:dyDescent="0.25">
      <c r="A340" s="216">
        <v>1</v>
      </c>
      <c r="B340" s="219" t="s">
        <v>135</v>
      </c>
      <c r="C340" s="219" t="s">
        <v>135</v>
      </c>
      <c r="D340" s="219">
        <v>102241</v>
      </c>
      <c r="E340" s="217" t="s">
        <v>192</v>
      </c>
      <c r="F340" s="217" t="s">
        <v>607</v>
      </c>
      <c r="G340" s="217" t="s">
        <v>608</v>
      </c>
      <c r="H340" s="217" t="s">
        <v>139</v>
      </c>
      <c r="I340" s="219">
        <v>1</v>
      </c>
      <c r="J340" s="218">
        <v>367.7</v>
      </c>
      <c r="K340" s="218">
        <v>367.7</v>
      </c>
      <c r="L340" s="218">
        <v>0</v>
      </c>
      <c r="M340" s="218">
        <f t="shared" si="5"/>
        <v>147.08000000000001</v>
      </c>
      <c r="N340" s="220" t="s">
        <v>15</v>
      </c>
    </row>
    <row r="341" spans="1:14" x14ac:dyDescent="0.25">
      <c r="A341" s="216">
        <v>1</v>
      </c>
      <c r="B341" s="219" t="s">
        <v>135</v>
      </c>
      <c r="C341" s="219" t="s">
        <v>135</v>
      </c>
      <c r="D341" s="219">
        <v>102248</v>
      </c>
      <c r="E341" s="217" t="s">
        <v>171</v>
      </c>
      <c r="F341" s="217" t="s">
        <v>609</v>
      </c>
      <c r="G341" s="218">
        <v>10.15</v>
      </c>
      <c r="H341" s="217" t="s">
        <v>139</v>
      </c>
      <c r="I341" s="219">
        <v>1</v>
      </c>
      <c r="J341" s="218">
        <v>395</v>
      </c>
      <c r="K341" s="218">
        <v>395</v>
      </c>
      <c r="L341" s="218">
        <v>0</v>
      </c>
      <c r="M341" s="218">
        <f t="shared" si="5"/>
        <v>158</v>
      </c>
      <c r="N341" s="220" t="s">
        <v>15</v>
      </c>
    </row>
    <row r="342" spans="1:14" x14ac:dyDescent="0.25">
      <c r="A342" s="216">
        <v>1</v>
      </c>
      <c r="B342" s="219" t="s">
        <v>135</v>
      </c>
      <c r="C342" s="219" t="s">
        <v>135</v>
      </c>
      <c r="D342" s="219">
        <v>102249</v>
      </c>
      <c r="E342" s="217" t="s">
        <v>171</v>
      </c>
      <c r="F342" s="217" t="s">
        <v>254</v>
      </c>
      <c r="G342" s="217" t="s">
        <v>468</v>
      </c>
      <c r="H342" s="217" t="s">
        <v>139</v>
      </c>
      <c r="I342" s="219">
        <v>1</v>
      </c>
      <c r="J342" s="218">
        <v>517.08000000000004</v>
      </c>
      <c r="K342" s="218">
        <v>517.08000000000004</v>
      </c>
      <c r="L342" s="218">
        <v>0</v>
      </c>
      <c r="M342" s="218">
        <f t="shared" si="5"/>
        <v>206.83200000000002</v>
      </c>
      <c r="N342" s="220" t="s">
        <v>15</v>
      </c>
    </row>
    <row r="343" spans="1:14" x14ac:dyDescent="0.25">
      <c r="A343" s="220">
        <v>1</v>
      </c>
      <c r="B343" s="219" t="s">
        <v>135</v>
      </c>
      <c r="C343" s="219" t="s">
        <v>135</v>
      </c>
      <c r="D343" s="219">
        <v>102250</v>
      </c>
      <c r="E343" s="217" t="s">
        <v>171</v>
      </c>
      <c r="F343" s="217" t="s">
        <v>610</v>
      </c>
      <c r="G343" s="218">
        <v>10.130000000000001</v>
      </c>
      <c r="H343" s="217" t="s">
        <v>139</v>
      </c>
      <c r="I343" s="219">
        <v>1</v>
      </c>
      <c r="J343" s="218">
        <v>626.6</v>
      </c>
      <c r="K343" s="218">
        <v>626.6</v>
      </c>
      <c r="L343" s="218">
        <v>0</v>
      </c>
      <c r="M343" s="218">
        <f t="shared" si="5"/>
        <v>250.64000000000001</v>
      </c>
      <c r="N343" s="220" t="s">
        <v>15</v>
      </c>
    </row>
    <row r="344" spans="1:14" x14ac:dyDescent="0.25">
      <c r="A344" s="220">
        <v>1</v>
      </c>
      <c r="B344" s="219" t="s">
        <v>135</v>
      </c>
      <c r="C344" s="219" t="s">
        <v>135</v>
      </c>
      <c r="D344" s="219">
        <v>102324</v>
      </c>
      <c r="E344" s="217" t="s">
        <v>171</v>
      </c>
      <c r="F344" s="217" t="s">
        <v>611</v>
      </c>
      <c r="G344" s="218">
        <v>10.07</v>
      </c>
      <c r="H344" s="217" t="s">
        <v>139</v>
      </c>
      <c r="I344" s="219">
        <v>1</v>
      </c>
      <c r="J344" s="218">
        <v>261.08</v>
      </c>
      <c r="K344" s="218">
        <v>261.08</v>
      </c>
      <c r="L344" s="218">
        <v>0</v>
      </c>
      <c r="M344" s="218">
        <f t="shared" si="5"/>
        <v>104.432</v>
      </c>
      <c r="N344" s="220" t="s">
        <v>15</v>
      </c>
    </row>
    <row r="345" spans="1:14" x14ac:dyDescent="0.25">
      <c r="A345" s="216">
        <v>1</v>
      </c>
      <c r="B345" s="219" t="s">
        <v>135</v>
      </c>
      <c r="C345" s="219" t="s">
        <v>135</v>
      </c>
      <c r="D345" s="219">
        <v>102325</v>
      </c>
      <c r="E345" s="217" t="s">
        <v>171</v>
      </c>
      <c r="F345" s="217" t="s">
        <v>612</v>
      </c>
      <c r="G345" s="218">
        <v>10.07</v>
      </c>
      <c r="H345" s="217" t="s">
        <v>139</v>
      </c>
      <c r="I345" s="219">
        <v>1</v>
      </c>
      <c r="J345" s="218">
        <v>711.26</v>
      </c>
      <c r="K345" s="218">
        <v>711.26</v>
      </c>
      <c r="L345" s="218">
        <v>0</v>
      </c>
      <c r="M345" s="218">
        <f t="shared" si="5"/>
        <v>284.50400000000002</v>
      </c>
      <c r="N345" s="220" t="s">
        <v>15</v>
      </c>
    </row>
    <row r="346" spans="1:14" x14ac:dyDescent="0.25">
      <c r="A346" s="216">
        <v>1</v>
      </c>
      <c r="B346" s="219" t="s">
        <v>135</v>
      </c>
      <c r="C346" s="219" t="s">
        <v>135</v>
      </c>
      <c r="D346" s="219">
        <v>102326</v>
      </c>
      <c r="E346" s="217" t="s">
        <v>171</v>
      </c>
      <c r="F346" s="217" t="s">
        <v>613</v>
      </c>
      <c r="G346" s="217" t="s">
        <v>614</v>
      </c>
      <c r="H346" s="217" t="s">
        <v>139</v>
      </c>
      <c r="I346" s="219">
        <v>1</v>
      </c>
      <c r="J346" s="218">
        <v>649</v>
      </c>
      <c r="K346" s="218">
        <v>649</v>
      </c>
      <c r="L346" s="218">
        <v>0</v>
      </c>
      <c r="M346" s="218">
        <f t="shared" si="5"/>
        <v>259.60000000000002</v>
      </c>
      <c r="N346" s="220" t="s">
        <v>15</v>
      </c>
    </row>
    <row r="347" spans="1:14" x14ac:dyDescent="0.25">
      <c r="A347" s="216">
        <v>1</v>
      </c>
      <c r="B347" s="219" t="s">
        <v>135</v>
      </c>
      <c r="C347" s="219" t="s">
        <v>135</v>
      </c>
      <c r="D347" s="219">
        <v>102327</v>
      </c>
      <c r="E347" s="217" t="s">
        <v>171</v>
      </c>
      <c r="F347" s="217" t="s">
        <v>615</v>
      </c>
      <c r="G347" s="217" t="s">
        <v>614</v>
      </c>
      <c r="H347" s="217" t="s">
        <v>139</v>
      </c>
      <c r="I347" s="219">
        <v>1</v>
      </c>
      <c r="J347" s="218">
        <v>399</v>
      </c>
      <c r="K347" s="218">
        <v>399</v>
      </c>
      <c r="L347" s="218">
        <v>0</v>
      </c>
      <c r="M347" s="218">
        <f t="shared" si="5"/>
        <v>159.60000000000002</v>
      </c>
      <c r="N347" s="220" t="s">
        <v>15</v>
      </c>
    </row>
    <row r="348" spans="1:14" x14ac:dyDescent="0.25">
      <c r="A348" s="220">
        <v>1</v>
      </c>
      <c r="B348" s="219" t="s">
        <v>135</v>
      </c>
      <c r="C348" s="219" t="s">
        <v>135</v>
      </c>
      <c r="D348" s="219">
        <v>102328</v>
      </c>
      <c r="E348" s="217" t="s">
        <v>171</v>
      </c>
      <c r="F348" s="217" t="s">
        <v>616</v>
      </c>
      <c r="G348" s="217" t="s">
        <v>614</v>
      </c>
      <c r="H348" s="217" t="s">
        <v>139</v>
      </c>
      <c r="I348" s="219">
        <v>1</v>
      </c>
      <c r="J348" s="218">
        <v>289.01</v>
      </c>
      <c r="K348" s="218">
        <v>289.01</v>
      </c>
      <c r="L348" s="218">
        <v>0</v>
      </c>
      <c r="M348" s="218">
        <f t="shared" si="5"/>
        <v>115.604</v>
      </c>
      <c r="N348" s="220" t="s">
        <v>15</v>
      </c>
    </row>
    <row r="349" spans="1:14" x14ac:dyDescent="0.25">
      <c r="A349" s="220">
        <v>1</v>
      </c>
      <c r="B349" s="219" t="s">
        <v>135</v>
      </c>
      <c r="C349" s="219" t="s">
        <v>135</v>
      </c>
      <c r="D349" s="219">
        <v>102329</v>
      </c>
      <c r="E349" s="217" t="s">
        <v>171</v>
      </c>
      <c r="F349" s="217" t="s">
        <v>172</v>
      </c>
      <c r="G349" s="217" t="s">
        <v>617</v>
      </c>
      <c r="H349" s="217" t="s">
        <v>139</v>
      </c>
      <c r="I349" s="219">
        <v>1</v>
      </c>
      <c r="J349" s="218">
        <v>200</v>
      </c>
      <c r="K349" s="218">
        <v>200</v>
      </c>
      <c r="L349" s="218">
        <v>0</v>
      </c>
      <c r="M349" s="218">
        <f t="shared" si="5"/>
        <v>80</v>
      </c>
      <c r="N349" s="220" t="s">
        <v>15</v>
      </c>
    </row>
    <row r="350" spans="1:14" x14ac:dyDescent="0.25">
      <c r="A350" s="216">
        <v>1</v>
      </c>
      <c r="B350" s="219" t="s">
        <v>135</v>
      </c>
      <c r="C350" s="219" t="s">
        <v>135</v>
      </c>
      <c r="D350" s="219">
        <v>102330</v>
      </c>
      <c r="E350" s="217" t="s">
        <v>171</v>
      </c>
      <c r="F350" s="217" t="s">
        <v>618</v>
      </c>
      <c r="G350" s="217" t="s">
        <v>617</v>
      </c>
      <c r="H350" s="217" t="s">
        <v>139</v>
      </c>
      <c r="I350" s="219">
        <v>1</v>
      </c>
      <c r="J350" s="218">
        <v>229</v>
      </c>
      <c r="K350" s="218">
        <v>229</v>
      </c>
      <c r="L350" s="218">
        <v>0</v>
      </c>
      <c r="M350" s="218">
        <f t="shared" si="5"/>
        <v>91.600000000000009</v>
      </c>
      <c r="N350" s="220" t="s">
        <v>15</v>
      </c>
    </row>
    <row r="351" spans="1:14" x14ac:dyDescent="0.25">
      <c r="A351" s="216">
        <v>1</v>
      </c>
      <c r="B351" s="219" t="s">
        <v>135</v>
      </c>
      <c r="C351" s="219" t="s">
        <v>135</v>
      </c>
      <c r="D351" s="219">
        <v>102331</v>
      </c>
      <c r="E351" s="217" t="s">
        <v>171</v>
      </c>
      <c r="F351" s="217" t="s">
        <v>619</v>
      </c>
      <c r="G351" s="218">
        <v>11.09</v>
      </c>
      <c r="H351" s="217" t="s">
        <v>139</v>
      </c>
      <c r="I351" s="219">
        <v>1</v>
      </c>
      <c r="J351" s="221">
        <v>1519.05</v>
      </c>
      <c r="K351" s="221">
        <v>1519.05</v>
      </c>
      <c r="L351" s="218">
        <v>0</v>
      </c>
      <c r="M351" s="218">
        <f t="shared" si="5"/>
        <v>607.62</v>
      </c>
      <c r="N351" s="220" t="s">
        <v>15</v>
      </c>
    </row>
    <row r="352" spans="1:14" x14ac:dyDescent="0.25">
      <c r="A352" s="216">
        <v>1</v>
      </c>
      <c r="B352" s="219" t="s">
        <v>135</v>
      </c>
      <c r="C352" s="219" t="s">
        <v>135</v>
      </c>
      <c r="D352" s="219">
        <v>102332</v>
      </c>
      <c r="E352" s="217" t="s">
        <v>171</v>
      </c>
      <c r="F352" s="217" t="s">
        <v>620</v>
      </c>
      <c r="G352" s="218">
        <v>11.09</v>
      </c>
      <c r="H352" s="217" t="s">
        <v>139</v>
      </c>
      <c r="I352" s="219">
        <v>1</v>
      </c>
      <c r="J352" s="218">
        <v>189</v>
      </c>
      <c r="K352" s="218">
        <v>189</v>
      </c>
      <c r="L352" s="218">
        <v>0</v>
      </c>
      <c r="M352" s="218">
        <f t="shared" si="5"/>
        <v>75.600000000000009</v>
      </c>
      <c r="N352" s="220" t="s">
        <v>15</v>
      </c>
    </row>
    <row r="353" spans="1:14" x14ac:dyDescent="0.25">
      <c r="A353" s="220">
        <v>1</v>
      </c>
      <c r="B353" s="219" t="s">
        <v>135</v>
      </c>
      <c r="C353" s="219" t="s">
        <v>135</v>
      </c>
      <c r="D353" s="219">
        <v>102333</v>
      </c>
      <c r="E353" s="217" t="s">
        <v>171</v>
      </c>
      <c r="F353" s="217" t="s">
        <v>621</v>
      </c>
      <c r="G353" s="218">
        <v>11.09</v>
      </c>
      <c r="H353" s="217" t="s">
        <v>139</v>
      </c>
      <c r="I353" s="219">
        <v>1</v>
      </c>
      <c r="J353" s="218">
        <v>189</v>
      </c>
      <c r="K353" s="218">
        <v>189</v>
      </c>
      <c r="L353" s="218">
        <v>0</v>
      </c>
      <c r="M353" s="218">
        <f t="shared" si="5"/>
        <v>75.600000000000009</v>
      </c>
      <c r="N353" s="220" t="s">
        <v>15</v>
      </c>
    </row>
    <row r="354" spans="1:14" x14ac:dyDescent="0.25">
      <c r="A354" s="220">
        <v>1</v>
      </c>
      <c r="B354" s="219" t="s">
        <v>135</v>
      </c>
      <c r="C354" s="219" t="s">
        <v>135</v>
      </c>
      <c r="D354" s="219">
        <v>102334</v>
      </c>
      <c r="E354" s="217" t="s">
        <v>171</v>
      </c>
      <c r="F354" s="217" t="s">
        <v>204</v>
      </c>
      <c r="G354" s="217" t="s">
        <v>205</v>
      </c>
      <c r="H354" s="217" t="s">
        <v>139</v>
      </c>
      <c r="I354" s="219">
        <v>1</v>
      </c>
      <c r="J354" s="218">
        <v>172.29</v>
      </c>
      <c r="K354" s="218">
        <v>172.29</v>
      </c>
      <c r="L354" s="218">
        <v>0</v>
      </c>
      <c r="M354" s="218">
        <f t="shared" si="5"/>
        <v>68.915999999999997</v>
      </c>
      <c r="N354" s="220" t="s">
        <v>15</v>
      </c>
    </row>
    <row r="355" spans="1:14" x14ac:dyDescent="0.25">
      <c r="A355" s="216">
        <v>1</v>
      </c>
      <c r="B355" s="219" t="s">
        <v>135</v>
      </c>
      <c r="C355" s="219" t="s">
        <v>135</v>
      </c>
      <c r="D355" s="219">
        <v>102336</v>
      </c>
      <c r="E355" s="217" t="s">
        <v>171</v>
      </c>
      <c r="F355" s="217" t="s">
        <v>611</v>
      </c>
      <c r="G355" s="218">
        <v>10.07</v>
      </c>
      <c r="H355" s="217" t="s">
        <v>139</v>
      </c>
      <c r="I355" s="219">
        <v>1</v>
      </c>
      <c r="J355" s="218">
        <v>261.08</v>
      </c>
      <c r="K355" s="218">
        <v>261.08</v>
      </c>
      <c r="L355" s="218">
        <v>0</v>
      </c>
      <c r="M355" s="218">
        <f t="shared" si="5"/>
        <v>104.432</v>
      </c>
      <c r="N355" s="220" t="s">
        <v>15</v>
      </c>
    </row>
    <row r="356" spans="1:14" x14ac:dyDescent="0.25">
      <c r="A356" s="216">
        <v>1</v>
      </c>
      <c r="B356" s="219" t="s">
        <v>135</v>
      </c>
      <c r="C356" s="219" t="s">
        <v>135</v>
      </c>
      <c r="D356" s="219">
        <v>102337</v>
      </c>
      <c r="E356" s="217" t="s">
        <v>171</v>
      </c>
      <c r="F356" s="217" t="s">
        <v>611</v>
      </c>
      <c r="G356" s="218">
        <v>10.07</v>
      </c>
      <c r="H356" s="217" t="s">
        <v>139</v>
      </c>
      <c r="I356" s="219">
        <v>1</v>
      </c>
      <c r="J356" s="218">
        <v>261.08</v>
      </c>
      <c r="K356" s="218">
        <v>261.08</v>
      </c>
      <c r="L356" s="218">
        <v>0</v>
      </c>
      <c r="M356" s="218">
        <f t="shared" si="5"/>
        <v>104.432</v>
      </c>
      <c r="N356" s="220" t="s">
        <v>15</v>
      </c>
    </row>
    <row r="357" spans="1:14" x14ac:dyDescent="0.25">
      <c r="A357" s="216">
        <v>1</v>
      </c>
      <c r="B357" s="219" t="s">
        <v>135</v>
      </c>
      <c r="C357" s="219" t="s">
        <v>135</v>
      </c>
      <c r="D357" s="219">
        <v>102338</v>
      </c>
      <c r="E357" s="217" t="s">
        <v>171</v>
      </c>
      <c r="F357" s="217" t="s">
        <v>622</v>
      </c>
      <c r="G357" s="218">
        <v>12.14</v>
      </c>
      <c r="H357" s="217" t="s">
        <v>139</v>
      </c>
      <c r="I357" s="219">
        <v>1</v>
      </c>
      <c r="J357" s="221">
        <v>2175</v>
      </c>
      <c r="K357" s="221">
        <v>2175</v>
      </c>
      <c r="L357" s="218">
        <v>0</v>
      </c>
      <c r="M357" s="218">
        <f t="shared" si="5"/>
        <v>870</v>
      </c>
      <c r="N357" s="220" t="s">
        <v>15</v>
      </c>
    </row>
    <row r="358" spans="1:14" x14ac:dyDescent="0.25">
      <c r="A358" s="220">
        <v>1</v>
      </c>
      <c r="B358" s="219" t="s">
        <v>135</v>
      </c>
      <c r="C358" s="219" t="s">
        <v>135</v>
      </c>
      <c r="D358" s="219">
        <v>102339</v>
      </c>
      <c r="E358" s="217" t="s">
        <v>171</v>
      </c>
      <c r="F358" s="217" t="s">
        <v>623</v>
      </c>
      <c r="G358" s="217" t="s">
        <v>462</v>
      </c>
      <c r="H358" s="217" t="s">
        <v>139</v>
      </c>
      <c r="I358" s="219">
        <v>1</v>
      </c>
      <c r="J358" s="221">
        <v>1817.86</v>
      </c>
      <c r="K358" s="221">
        <v>1817.86</v>
      </c>
      <c r="L358" s="218">
        <v>0</v>
      </c>
      <c r="M358" s="218">
        <f t="shared" si="5"/>
        <v>727.14400000000001</v>
      </c>
      <c r="N358" s="220" t="s">
        <v>15</v>
      </c>
    </row>
    <row r="359" spans="1:14" x14ac:dyDescent="0.25">
      <c r="A359" s="220">
        <v>1</v>
      </c>
      <c r="B359" s="219" t="s">
        <v>135</v>
      </c>
      <c r="C359" s="219" t="s">
        <v>135</v>
      </c>
      <c r="D359" s="219">
        <v>102340</v>
      </c>
      <c r="E359" s="217" t="s">
        <v>171</v>
      </c>
      <c r="F359" s="217" t="s">
        <v>624</v>
      </c>
      <c r="G359" s="217" t="s">
        <v>462</v>
      </c>
      <c r="H359" s="217" t="s">
        <v>139</v>
      </c>
      <c r="I359" s="219">
        <v>1</v>
      </c>
      <c r="J359" s="218">
        <v>851.53</v>
      </c>
      <c r="K359" s="218">
        <v>851.53</v>
      </c>
      <c r="L359" s="218">
        <v>0</v>
      </c>
      <c r="M359" s="218">
        <f t="shared" si="5"/>
        <v>340.61200000000002</v>
      </c>
      <c r="N359" s="220" t="s">
        <v>15</v>
      </c>
    </row>
    <row r="360" spans="1:14" x14ac:dyDescent="0.25">
      <c r="A360" s="216">
        <v>1</v>
      </c>
      <c r="B360" s="219" t="s">
        <v>135</v>
      </c>
      <c r="C360" s="219" t="s">
        <v>135</v>
      </c>
      <c r="D360" s="219">
        <v>102341</v>
      </c>
      <c r="E360" s="217" t="s">
        <v>171</v>
      </c>
      <c r="F360" s="217" t="s">
        <v>624</v>
      </c>
      <c r="G360" s="217" t="s">
        <v>462</v>
      </c>
      <c r="H360" s="217" t="s">
        <v>139</v>
      </c>
      <c r="I360" s="219">
        <v>1</v>
      </c>
      <c r="J360" s="218">
        <v>851.53</v>
      </c>
      <c r="K360" s="218">
        <v>851.53</v>
      </c>
      <c r="L360" s="218">
        <v>0</v>
      </c>
      <c r="M360" s="218">
        <f t="shared" si="5"/>
        <v>340.61200000000002</v>
      </c>
      <c r="N360" s="220" t="s">
        <v>15</v>
      </c>
    </row>
    <row r="361" spans="1:14" x14ac:dyDescent="0.25">
      <c r="A361" s="216">
        <v>1</v>
      </c>
      <c r="B361" s="219" t="s">
        <v>135</v>
      </c>
      <c r="C361" s="219" t="s">
        <v>135</v>
      </c>
      <c r="D361" s="219">
        <v>102342</v>
      </c>
      <c r="E361" s="217" t="s">
        <v>171</v>
      </c>
      <c r="F361" s="217" t="s">
        <v>625</v>
      </c>
      <c r="G361" s="217" t="s">
        <v>462</v>
      </c>
      <c r="H361" s="217" t="s">
        <v>139</v>
      </c>
      <c r="I361" s="219">
        <v>1</v>
      </c>
      <c r="J361" s="218">
        <v>851.53</v>
      </c>
      <c r="K361" s="218">
        <v>851.53</v>
      </c>
      <c r="L361" s="218">
        <v>0</v>
      </c>
      <c r="M361" s="218">
        <f t="shared" si="5"/>
        <v>340.61200000000002</v>
      </c>
      <c r="N361" s="220" t="s">
        <v>15</v>
      </c>
    </row>
    <row r="362" spans="1:14" x14ac:dyDescent="0.25">
      <c r="A362" s="216">
        <v>1</v>
      </c>
      <c r="B362" s="219" t="s">
        <v>135</v>
      </c>
      <c r="C362" s="219" t="s">
        <v>135</v>
      </c>
      <c r="D362" s="219">
        <v>102343</v>
      </c>
      <c r="E362" s="217" t="s">
        <v>171</v>
      </c>
      <c r="F362" s="217" t="s">
        <v>625</v>
      </c>
      <c r="G362" s="217" t="s">
        <v>462</v>
      </c>
      <c r="H362" s="217" t="s">
        <v>139</v>
      </c>
      <c r="I362" s="219">
        <v>1</v>
      </c>
      <c r="J362" s="218">
        <v>851.53</v>
      </c>
      <c r="K362" s="218">
        <v>851.53</v>
      </c>
      <c r="L362" s="218">
        <v>0</v>
      </c>
      <c r="M362" s="218">
        <f t="shared" si="5"/>
        <v>340.61200000000002</v>
      </c>
      <c r="N362" s="220" t="s">
        <v>15</v>
      </c>
    </row>
    <row r="363" spans="1:14" x14ac:dyDescent="0.25">
      <c r="A363" s="220">
        <v>1</v>
      </c>
      <c r="B363" s="219" t="s">
        <v>135</v>
      </c>
      <c r="C363" s="219" t="s">
        <v>135</v>
      </c>
      <c r="D363" s="219">
        <v>102344</v>
      </c>
      <c r="E363" s="217" t="s">
        <v>171</v>
      </c>
      <c r="F363" s="217" t="s">
        <v>626</v>
      </c>
      <c r="G363" s="217" t="s">
        <v>462</v>
      </c>
      <c r="H363" s="217" t="s">
        <v>139</v>
      </c>
      <c r="I363" s="219">
        <v>1</v>
      </c>
      <c r="J363" s="218">
        <v>851.53</v>
      </c>
      <c r="K363" s="218">
        <v>851.53</v>
      </c>
      <c r="L363" s="218">
        <v>0</v>
      </c>
      <c r="M363" s="218">
        <f t="shared" si="5"/>
        <v>340.61200000000002</v>
      </c>
      <c r="N363" s="220" t="s">
        <v>15</v>
      </c>
    </row>
    <row r="364" spans="1:14" x14ac:dyDescent="0.25">
      <c r="A364" s="220">
        <v>1</v>
      </c>
      <c r="B364" s="219" t="s">
        <v>135</v>
      </c>
      <c r="C364" s="219" t="s">
        <v>135</v>
      </c>
      <c r="D364" s="219">
        <v>102345</v>
      </c>
      <c r="E364" s="217" t="s">
        <v>171</v>
      </c>
      <c r="F364" s="217" t="s">
        <v>627</v>
      </c>
      <c r="G364" s="217" t="s">
        <v>462</v>
      </c>
      <c r="H364" s="217" t="s">
        <v>139</v>
      </c>
      <c r="I364" s="219">
        <v>1</v>
      </c>
      <c r="J364" s="218">
        <v>851.53</v>
      </c>
      <c r="K364" s="218">
        <v>851.53</v>
      </c>
      <c r="L364" s="218">
        <v>0</v>
      </c>
      <c r="M364" s="218">
        <f t="shared" si="5"/>
        <v>340.61200000000002</v>
      </c>
      <c r="N364" s="220" t="s">
        <v>15</v>
      </c>
    </row>
    <row r="365" spans="1:14" x14ac:dyDescent="0.25">
      <c r="A365" s="216">
        <v>1</v>
      </c>
      <c r="B365" s="219" t="s">
        <v>135</v>
      </c>
      <c r="C365" s="219" t="s">
        <v>135</v>
      </c>
      <c r="D365" s="219">
        <v>102346</v>
      </c>
      <c r="E365" s="217" t="s">
        <v>171</v>
      </c>
      <c r="F365" s="217" t="s">
        <v>628</v>
      </c>
      <c r="G365" s="217" t="s">
        <v>462</v>
      </c>
      <c r="H365" s="217" t="s">
        <v>139</v>
      </c>
      <c r="I365" s="219">
        <v>1</v>
      </c>
      <c r="J365" s="218">
        <v>851.53</v>
      </c>
      <c r="K365" s="218">
        <v>851.53</v>
      </c>
      <c r="L365" s="218">
        <v>0</v>
      </c>
      <c r="M365" s="218">
        <f t="shared" si="5"/>
        <v>340.61200000000002</v>
      </c>
      <c r="N365" s="220" t="s">
        <v>15</v>
      </c>
    </row>
    <row r="366" spans="1:14" x14ac:dyDescent="0.25">
      <c r="A366" s="216">
        <v>1</v>
      </c>
      <c r="B366" s="219" t="s">
        <v>135</v>
      </c>
      <c r="C366" s="219" t="s">
        <v>135</v>
      </c>
      <c r="D366" s="219">
        <v>102347</v>
      </c>
      <c r="E366" s="217" t="s">
        <v>171</v>
      </c>
      <c r="F366" s="217" t="s">
        <v>629</v>
      </c>
      <c r="G366" s="217" t="s">
        <v>462</v>
      </c>
      <c r="H366" s="217" t="s">
        <v>139</v>
      </c>
      <c r="I366" s="219">
        <v>1</v>
      </c>
      <c r="J366" s="218">
        <v>851.53</v>
      </c>
      <c r="K366" s="218">
        <v>851.53</v>
      </c>
      <c r="L366" s="218">
        <v>0</v>
      </c>
      <c r="M366" s="218">
        <f t="shared" si="5"/>
        <v>340.61200000000002</v>
      </c>
      <c r="N366" s="220" t="s">
        <v>15</v>
      </c>
    </row>
    <row r="367" spans="1:14" x14ac:dyDescent="0.25">
      <c r="A367" s="216">
        <v>1</v>
      </c>
      <c r="B367" s="219" t="s">
        <v>135</v>
      </c>
      <c r="C367" s="219" t="s">
        <v>135</v>
      </c>
      <c r="D367" s="219">
        <v>102348</v>
      </c>
      <c r="E367" s="217" t="s">
        <v>171</v>
      </c>
      <c r="F367" s="217" t="s">
        <v>630</v>
      </c>
      <c r="G367" s="217" t="s">
        <v>462</v>
      </c>
      <c r="H367" s="217" t="s">
        <v>139</v>
      </c>
      <c r="I367" s="219">
        <v>1</v>
      </c>
      <c r="J367" s="218">
        <v>851.53</v>
      </c>
      <c r="K367" s="218">
        <v>851.53</v>
      </c>
      <c r="L367" s="218">
        <v>0</v>
      </c>
      <c r="M367" s="218">
        <f t="shared" si="5"/>
        <v>340.61200000000002</v>
      </c>
      <c r="N367" s="220" t="s">
        <v>15</v>
      </c>
    </row>
    <row r="368" spans="1:14" x14ac:dyDescent="0.25">
      <c r="A368" s="220">
        <v>1</v>
      </c>
      <c r="B368" s="219" t="s">
        <v>135</v>
      </c>
      <c r="C368" s="219" t="s">
        <v>135</v>
      </c>
      <c r="D368" s="219">
        <v>102349</v>
      </c>
      <c r="E368" s="217" t="s">
        <v>171</v>
      </c>
      <c r="F368" s="217" t="s">
        <v>631</v>
      </c>
      <c r="G368" s="217" t="s">
        <v>462</v>
      </c>
      <c r="H368" s="217" t="s">
        <v>139</v>
      </c>
      <c r="I368" s="219">
        <v>1</v>
      </c>
      <c r="J368" s="218">
        <v>851.53</v>
      </c>
      <c r="K368" s="218">
        <v>851.53</v>
      </c>
      <c r="L368" s="218">
        <v>0</v>
      </c>
      <c r="M368" s="218">
        <f t="shared" si="5"/>
        <v>340.61200000000002</v>
      </c>
      <c r="N368" s="220" t="s">
        <v>15</v>
      </c>
    </row>
    <row r="369" spans="1:14" x14ac:dyDescent="0.25">
      <c r="A369" s="220">
        <v>1</v>
      </c>
      <c r="B369" s="219" t="s">
        <v>135</v>
      </c>
      <c r="C369" s="219" t="s">
        <v>135</v>
      </c>
      <c r="D369" s="219">
        <v>102350</v>
      </c>
      <c r="E369" s="217" t="s">
        <v>171</v>
      </c>
      <c r="F369" s="217" t="s">
        <v>632</v>
      </c>
      <c r="G369" s="217" t="s">
        <v>462</v>
      </c>
      <c r="H369" s="217" t="s">
        <v>139</v>
      </c>
      <c r="I369" s="219">
        <v>1</v>
      </c>
      <c r="J369" s="218">
        <v>851.53</v>
      </c>
      <c r="K369" s="218">
        <v>851.53</v>
      </c>
      <c r="L369" s="218">
        <v>0</v>
      </c>
      <c r="M369" s="218">
        <f t="shared" si="5"/>
        <v>340.61200000000002</v>
      </c>
      <c r="N369" s="220" t="s">
        <v>15</v>
      </c>
    </row>
    <row r="370" spans="1:14" x14ac:dyDescent="0.25">
      <c r="A370" s="216">
        <v>1</v>
      </c>
      <c r="B370" s="219" t="s">
        <v>135</v>
      </c>
      <c r="C370" s="219" t="s">
        <v>135</v>
      </c>
      <c r="D370" s="219">
        <v>102351</v>
      </c>
      <c r="E370" s="217" t="s">
        <v>171</v>
      </c>
      <c r="F370" s="217" t="s">
        <v>633</v>
      </c>
      <c r="G370" s="217" t="s">
        <v>462</v>
      </c>
      <c r="H370" s="217" t="s">
        <v>139</v>
      </c>
      <c r="I370" s="219">
        <v>1</v>
      </c>
      <c r="J370" s="218">
        <v>851.53</v>
      </c>
      <c r="K370" s="218">
        <v>851.53</v>
      </c>
      <c r="L370" s="218">
        <v>0</v>
      </c>
      <c r="M370" s="218">
        <f t="shared" si="5"/>
        <v>340.61200000000002</v>
      </c>
      <c r="N370" s="220" t="s">
        <v>15</v>
      </c>
    </row>
    <row r="371" spans="1:14" x14ac:dyDescent="0.25">
      <c r="A371" s="216">
        <v>1</v>
      </c>
      <c r="B371" s="219" t="s">
        <v>135</v>
      </c>
      <c r="C371" s="219" t="s">
        <v>135</v>
      </c>
      <c r="D371" s="219">
        <v>102352</v>
      </c>
      <c r="E371" s="217" t="s">
        <v>171</v>
      </c>
      <c r="F371" s="217" t="s">
        <v>634</v>
      </c>
      <c r="G371" s="217" t="s">
        <v>462</v>
      </c>
      <c r="H371" s="217" t="s">
        <v>139</v>
      </c>
      <c r="I371" s="219">
        <v>1</v>
      </c>
      <c r="J371" s="218">
        <v>918.48</v>
      </c>
      <c r="K371" s="218">
        <v>918.48</v>
      </c>
      <c r="L371" s="218">
        <v>0</v>
      </c>
      <c r="M371" s="218">
        <f t="shared" si="5"/>
        <v>367.39200000000005</v>
      </c>
      <c r="N371" s="220" t="s">
        <v>15</v>
      </c>
    </row>
    <row r="372" spans="1:14" x14ac:dyDescent="0.25">
      <c r="A372" s="216">
        <v>1</v>
      </c>
      <c r="B372" s="219" t="s">
        <v>135</v>
      </c>
      <c r="C372" s="219" t="s">
        <v>135</v>
      </c>
      <c r="D372" s="219">
        <v>102353</v>
      </c>
      <c r="E372" s="217" t="s">
        <v>171</v>
      </c>
      <c r="F372" s="217" t="s">
        <v>635</v>
      </c>
      <c r="G372" s="217" t="s">
        <v>462</v>
      </c>
      <c r="H372" s="217" t="s">
        <v>139</v>
      </c>
      <c r="I372" s="219">
        <v>1</v>
      </c>
      <c r="J372" s="218">
        <v>918.47</v>
      </c>
      <c r="K372" s="218">
        <v>918.47</v>
      </c>
      <c r="L372" s="218">
        <v>0</v>
      </c>
      <c r="M372" s="218">
        <f t="shared" si="5"/>
        <v>367.38800000000003</v>
      </c>
      <c r="N372" s="220" t="s">
        <v>15</v>
      </c>
    </row>
    <row r="373" spans="1:14" x14ac:dyDescent="0.25">
      <c r="A373" s="220">
        <v>1</v>
      </c>
      <c r="B373" s="219" t="s">
        <v>135</v>
      </c>
      <c r="C373" s="219" t="s">
        <v>135</v>
      </c>
      <c r="D373" s="219">
        <v>102354</v>
      </c>
      <c r="E373" s="217" t="s">
        <v>171</v>
      </c>
      <c r="F373" s="217" t="s">
        <v>636</v>
      </c>
      <c r="G373" s="217" t="s">
        <v>462</v>
      </c>
      <c r="H373" s="217" t="s">
        <v>139</v>
      </c>
      <c r="I373" s="219">
        <v>1</v>
      </c>
      <c r="J373" s="218">
        <v>918.47</v>
      </c>
      <c r="K373" s="218">
        <v>918.47</v>
      </c>
      <c r="L373" s="218">
        <v>0</v>
      </c>
      <c r="M373" s="218">
        <f t="shared" si="5"/>
        <v>367.38800000000003</v>
      </c>
      <c r="N373" s="220" t="s">
        <v>15</v>
      </c>
    </row>
    <row r="374" spans="1:14" x14ac:dyDescent="0.25">
      <c r="A374" s="220">
        <v>1</v>
      </c>
      <c r="B374" s="219" t="s">
        <v>135</v>
      </c>
      <c r="C374" s="219" t="s">
        <v>135</v>
      </c>
      <c r="D374" s="219">
        <v>102355</v>
      </c>
      <c r="E374" s="217" t="s">
        <v>171</v>
      </c>
      <c r="F374" s="217" t="s">
        <v>637</v>
      </c>
      <c r="G374" s="217" t="s">
        <v>462</v>
      </c>
      <c r="H374" s="217" t="s">
        <v>139</v>
      </c>
      <c r="I374" s="219">
        <v>1</v>
      </c>
      <c r="J374" s="221">
        <v>1081.1199999999999</v>
      </c>
      <c r="K374" s="221">
        <v>1081.1199999999999</v>
      </c>
      <c r="L374" s="218">
        <v>0</v>
      </c>
      <c r="M374" s="218">
        <f t="shared" si="5"/>
        <v>432.44799999999998</v>
      </c>
      <c r="N374" s="220" t="s">
        <v>15</v>
      </c>
    </row>
    <row r="375" spans="1:14" x14ac:dyDescent="0.25">
      <c r="A375" s="216">
        <v>1</v>
      </c>
      <c r="B375" s="219" t="s">
        <v>135</v>
      </c>
      <c r="C375" s="219" t="s">
        <v>135</v>
      </c>
      <c r="D375" s="219">
        <v>102356</v>
      </c>
      <c r="E375" s="217" t="s">
        <v>171</v>
      </c>
      <c r="F375" s="217" t="s">
        <v>638</v>
      </c>
      <c r="G375" s="217" t="s">
        <v>462</v>
      </c>
      <c r="H375" s="217" t="s">
        <v>139</v>
      </c>
      <c r="I375" s="219">
        <v>1</v>
      </c>
      <c r="J375" s="221">
        <v>1081.1199999999999</v>
      </c>
      <c r="K375" s="221">
        <v>1081.1199999999999</v>
      </c>
      <c r="L375" s="218">
        <v>0</v>
      </c>
      <c r="M375" s="218">
        <f t="shared" si="5"/>
        <v>432.44799999999998</v>
      </c>
      <c r="N375" s="220" t="s">
        <v>15</v>
      </c>
    </row>
    <row r="376" spans="1:14" x14ac:dyDescent="0.25">
      <c r="A376" s="216">
        <v>1</v>
      </c>
      <c r="B376" s="219" t="s">
        <v>135</v>
      </c>
      <c r="C376" s="219" t="s">
        <v>135</v>
      </c>
      <c r="D376" s="219">
        <v>102357</v>
      </c>
      <c r="E376" s="217" t="s">
        <v>171</v>
      </c>
      <c r="F376" s="217" t="s">
        <v>639</v>
      </c>
      <c r="G376" s="217" t="s">
        <v>462</v>
      </c>
      <c r="H376" s="217" t="s">
        <v>139</v>
      </c>
      <c r="I376" s="219">
        <v>1</v>
      </c>
      <c r="J376" s="221">
        <v>1081.1199999999999</v>
      </c>
      <c r="K376" s="221">
        <v>1081.1199999999999</v>
      </c>
      <c r="L376" s="218">
        <v>0</v>
      </c>
      <c r="M376" s="218">
        <f t="shared" si="5"/>
        <v>432.44799999999998</v>
      </c>
      <c r="N376" s="220" t="s">
        <v>15</v>
      </c>
    </row>
    <row r="377" spans="1:14" x14ac:dyDescent="0.25">
      <c r="A377" s="216">
        <v>1</v>
      </c>
      <c r="B377" s="219" t="s">
        <v>135</v>
      </c>
      <c r="C377" s="219" t="s">
        <v>135</v>
      </c>
      <c r="D377" s="219">
        <v>102358</v>
      </c>
      <c r="E377" s="217" t="s">
        <v>171</v>
      </c>
      <c r="F377" s="217" t="s">
        <v>640</v>
      </c>
      <c r="G377" s="217" t="s">
        <v>462</v>
      </c>
      <c r="H377" s="217" t="s">
        <v>139</v>
      </c>
      <c r="I377" s="219">
        <v>1</v>
      </c>
      <c r="J377" s="221">
        <v>1272.49</v>
      </c>
      <c r="K377" s="221">
        <v>1272.49</v>
      </c>
      <c r="L377" s="218">
        <v>0</v>
      </c>
      <c r="M377" s="218">
        <f t="shared" si="5"/>
        <v>508.99600000000004</v>
      </c>
      <c r="N377" s="220" t="s">
        <v>15</v>
      </c>
    </row>
    <row r="378" spans="1:14" x14ac:dyDescent="0.25">
      <c r="A378" s="220">
        <v>1</v>
      </c>
      <c r="B378" s="219" t="s">
        <v>135</v>
      </c>
      <c r="C378" s="219" t="s">
        <v>135</v>
      </c>
      <c r="D378" s="219">
        <v>102359</v>
      </c>
      <c r="E378" s="217" t="s">
        <v>171</v>
      </c>
      <c r="F378" s="217" t="s">
        <v>641</v>
      </c>
      <c r="G378" s="217" t="s">
        <v>462</v>
      </c>
      <c r="H378" s="217" t="s">
        <v>139</v>
      </c>
      <c r="I378" s="219">
        <v>1</v>
      </c>
      <c r="J378" s="221">
        <v>1272.49</v>
      </c>
      <c r="K378" s="221">
        <v>1272.49</v>
      </c>
      <c r="L378" s="218">
        <v>0</v>
      </c>
      <c r="M378" s="218">
        <f t="shared" si="5"/>
        <v>508.99600000000004</v>
      </c>
      <c r="N378" s="220" t="s">
        <v>15</v>
      </c>
    </row>
    <row r="379" spans="1:14" x14ac:dyDescent="0.25">
      <c r="A379" s="220">
        <v>1</v>
      </c>
      <c r="B379" s="219" t="s">
        <v>135</v>
      </c>
      <c r="C379" s="219" t="s">
        <v>135</v>
      </c>
      <c r="D379" s="219">
        <v>102360</v>
      </c>
      <c r="E379" s="217" t="s">
        <v>171</v>
      </c>
      <c r="F379" s="217" t="s">
        <v>642</v>
      </c>
      <c r="G379" s="217" t="s">
        <v>462</v>
      </c>
      <c r="H379" s="217" t="s">
        <v>139</v>
      </c>
      <c r="I379" s="219">
        <v>1</v>
      </c>
      <c r="J379" s="221">
        <v>1272.49</v>
      </c>
      <c r="K379" s="221">
        <v>1272.49</v>
      </c>
      <c r="L379" s="218">
        <v>0</v>
      </c>
      <c r="M379" s="218">
        <f t="shared" si="5"/>
        <v>508.99600000000004</v>
      </c>
      <c r="N379" s="220" t="s">
        <v>15</v>
      </c>
    </row>
    <row r="380" spans="1:14" x14ac:dyDescent="0.25">
      <c r="A380" s="216">
        <v>1</v>
      </c>
      <c r="B380" s="219" t="s">
        <v>135</v>
      </c>
      <c r="C380" s="219" t="s">
        <v>135</v>
      </c>
      <c r="D380" s="219">
        <v>102361</v>
      </c>
      <c r="E380" s="217" t="s">
        <v>171</v>
      </c>
      <c r="F380" s="217" t="s">
        <v>643</v>
      </c>
      <c r="G380" s="217" t="s">
        <v>462</v>
      </c>
      <c r="H380" s="217" t="s">
        <v>139</v>
      </c>
      <c r="I380" s="219">
        <v>1</v>
      </c>
      <c r="J380" s="221">
        <v>1272.49</v>
      </c>
      <c r="K380" s="221">
        <v>1272.49</v>
      </c>
      <c r="L380" s="218">
        <v>0</v>
      </c>
      <c r="M380" s="218">
        <f t="shared" si="5"/>
        <v>508.99600000000004</v>
      </c>
      <c r="N380" s="220" t="s">
        <v>15</v>
      </c>
    </row>
    <row r="381" spans="1:14" x14ac:dyDescent="0.25">
      <c r="A381" s="216">
        <v>1</v>
      </c>
      <c r="B381" s="219" t="s">
        <v>135</v>
      </c>
      <c r="C381" s="219" t="s">
        <v>135</v>
      </c>
      <c r="D381" s="219">
        <v>102362</v>
      </c>
      <c r="E381" s="217" t="s">
        <v>171</v>
      </c>
      <c r="F381" s="217" t="s">
        <v>644</v>
      </c>
      <c r="G381" s="217" t="s">
        <v>462</v>
      </c>
      <c r="H381" s="217" t="s">
        <v>139</v>
      </c>
      <c r="I381" s="219">
        <v>1</v>
      </c>
      <c r="J381" s="221">
        <v>1272.49</v>
      </c>
      <c r="K381" s="221">
        <v>1272.49</v>
      </c>
      <c r="L381" s="218">
        <v>0</v>
      </c>
      <c r="M381" s="218">
        <f t="shared" si="5"/>
        <v>508.99600000000004</v>
      </c>
      <c r="N381" s="220" t="s">
        <v>15</v>
      </c>
    </row>
    <row r="382" spans="1:14" x14ac:dyDescent="0.25">
      <c r="A382" s="216">
        <v>1</v>
      </c>
      <c r="B382" s="219" t="s">
        <v>135</v>
      </c>
      <c r="C382" s="219" t="s">
        <v>135</v>
      </c>
      <c r="D382" s="219">
        <v>102389</v>
      </c>
      <c r="E382" s="217" t="s">
        <v>171</v>
      </c>
      <c r="F382" s="217" t="s">
        <v>599</v>
      </c>
      <c r="G382" s="218">
        <v>11.12</v>
      </c>
      <c r="H382" s="217" t="s">
        <v>139</v>
      </c>
      <c r="I382" s="219">
        <v>1</v>
      </c>
      <c r="J382" s="221">
        <v>1618.75</v>
      </c>
      <c r="K382" s="221">
        <v>1618.75</v>
      </c>
      <c r="L382" s="218">
        <v>0</v>
      </c>
      <c r="M382" s="218">
        <f t="shared" si="5"/>
        <v>647.5</v>
      </c>
      <c r="N382" s="220" t="s">
        <v>15</v>
      </c>
    </row>
    <row r="383" spans="1:14" x14ac:dyDescent="0.25">
      <c r="A383" s="220">
        <v>1</v>
      </c>
      <c r="B383" s="219" t="s">
        <v>135</v>
      </c>
      <c r="C383" s="219" t="s">
        <v>135</v>
      </c>
      <c r="D383" s="219">
        <v>102390</v>
      </c>
      <c r="E383" s="217" t="s">
        <v>171</v>
      </c>
      <c r="F383" s="217" t="s">
        <v>645</v>
      </c>
      <c r="G383" s="218">
        <v>11.12</v>
      </c>
      <c r="H383" s="217" t="s">
        <v>139</v>
      </c>
      <c r="I383" s="219">
        <v>1</v>
      </c>
      <c r="J383" s="221">
        <v>1036.25</v>
      </c>
      <c r="K383" s="221">
        <v>1036.25</v>
      </c>
      <c r="L383" s="218">
        <v>0</v>
      </c>
      <c r="M383" s="218">
        <f t="shared" si="5"/>
        <v>414.5</v>
      </c>
      <c r="N383" s="220" t="s">
        <v>15</v>
      </c>
    </row>
    <row r="384" spans="1:14" x14ac:dyDescent="0.25">
      <c r="A384" s="220">
        <v>1</v>
      </c>
      <c r="B384" s="219" t="s">
        <v>135</v>
      </c>
      <c r="C384" s="219" t="s">
        <v>135</v>
      </c>
      <c r="D384" s="219">
        <v>102391</v>
      </c>
      <c r="E384" s="217" t="s">
        <v>171</v>
      </c>
      <c r="F384" s="217" t="s">
        <v>646</v>
      </c>
      <c r="G384" s="218">
        <v>12.13</v>
      </c>
      <c r="H384" s="217" t="s">
        <v>139</v>
      </c>
      <c r="I384" s="219">
        <v>1</v>
      </c>
      <c r="J384" s="218">
        <v>637.5</v>
      </c>
      <c r="K384" s="218">
        <v>637.5</v>
      </c>
      <c r="L384" s="218">
        <v>0</v>
      </c>
      <c r="M384" s="218">
        <f t="shared" si="5"/>
        <v>255</v>
      </c>
      <c r="N384" s="220" t="s">
        <v>15</v>
      </c>
    </row>
    <row r="385" spans="1:14" x14ac:dyDescent="0.25">
      <c r="A385" s="216">
        <v>1</v>
      </c>
      <c r="B385" s="219" t="s">
        <v>135</v>
      </c>
      <c r="C385" s="219" t="s">
        <v>135</v>
      </c>
      <c r="D385" s="219">
        <v>102392</v>
      </c>
      <c r="E385" s="217" t="s">
        <v>171</v>
      </c>
      <c r="F385" s="217" t="s">
        <v>646</v>
      </c>
      <c r="G385" s="218">
        <v>12.13</v>
      </c>
      <c r="H385" s="217" t="s">
        <v>139</v>
      </c>
      <c r="I385" s="219">
        <v>1</v>
      </c>
      <c r="J385" s="218">
        <v>637.5</v>
      </c>
      <c r="K385" s="218">
        <v>637.5</v>
      </c>
      <c r="L385" s="218">
        <v>0</v>
      </c>
      <c r="M385" s="218">
        <f t="shared" si="5"/>
        <v>255</v>
      </c>
      <c r="N385" s="220" t="s">
        <v>15</v>
      </c>
    </row>
    <row r="386" spans="1:14" x14ac:dyDescent="0.25">
      <c r="A386" s="216">
        <v>1</v>
      </c>
      <c r="B386" s="219" t="s">
        <v>135</v>
      </c>
      <c r="C386" s="219" t="s">
        <v>135</v>
      </c>
      <c r="D386" s="219">
        <v>102396</v>
      </c>
      <c r="E386" s="217" t="s">
        <v>171</v>
      </c>
      <c r="F386" s="217" t="s">
        <v>254</v>
      </c>
      <c r="G386" s="217" t="s">
        <v>531</v>
      </c>
      <c r="H386" s="217" t="s">
        <v>139</v>
      </c>
      <c r="I386" s="219">
        <v>1</v>
      </c>
      <c r="J386" s="218">
        <v>517.07000000000005</v>
      </c>
      <c r="K386" s="218">
        <v>517.07000000000005</v>
      </c>
      <c r="L386" s="218">
        <v>0</v>
      </c>
      <c r="M386" s="218">
        <f t="shared" si="5"/>
        <v>206.82800000000003</v>
      </c>
      <c r="N386" s="220" t="s">
        <v>15</v>
      </c>
    </row>
    <row r="387" spans="1:14" x14ac:dyDescent="0.25">
      <c r="A387" s="216">
        <v>1</v>
      </c>
      <c r="B387" s="219" t="s">
        <v>135</v>
      </c>
      <c r="C387" s="219" t="s">
        <v>135</v>
      </c>
      <c r="D387" s="219">
        <v>102410</v>
      </c>
      <c r="E387" s="217" t="s">
        <v>171</v>
      </c>
      <c r="F387" s="217" t="s">
        <v>254</v>
      </c>
      <c r="G387" s="217" t="s">
        <v>531</v>
      </c>
      <c r="H387" s="217" t="s">
        <v>139</v>
      </c>
      <c r="I387" s="219">
        <v>1</v>
      </c>
      <c r="J387" s="218">
        <v>517.08000000000004</v>
      </c>
      <c r="K387" s="218">
        <v>517.08000000000004</v>
      </c>
      <c r="L387" s="218">
        <v>0</v>
      </c>
      <c r="M387" s="218">
        <f t="shared" ref="M387:M450" si="6">IF(L387&lt;J387*0.4,J387*0.4,L387)</f>
        <v>206.83200000000002</v>
      </c>
      <c r="N387" s="220" t="s">
        <v>15</v>
      </c>
    </row>
    <row r="388" spans="1:14" x14ac:dyDescent="0.25">
      <c r="A388" s="220">
        <v>1</v>
      </c>
      <c r="B388" s="219" t="s">
        <v>135</v>
      </c>
      <c r="C388" s="219" t="s">
        <v>135</v>
      </c>
      <c r="D388" s="219">
        <v>102411</v>
      </c>
      <c r="E388" s="217" t="s">
        <v>171</v>
      </c>
      <c r="F388" s="217" t="s">
        <v>647</v>
      </c>
      <c r="G388" s="217" t="s">
        <v>534</v>
      </c>
      <c r="H388" s="217" t="s">
        <v>139</v>
      </c>
      <c r="I388" s="219">
        <v>1</v>
      </c>
      <c r="J388" s="221">
        <v>3978.84</v>
      </c>
      <c r="K388" s="221">
        <v>3978.84</v>
      </c>
      <c r="L388" s="218">
        <v>0</v>
      </c>
      <c r="M388" s="218">
        <f t="shared" si="6"/>
        <v>1591.5360000000001</v>
      </c>
      <c r="N388" s="220" t="s">
        <v>15</v>
      </c>
    </row>
    <row r="389" spans="1:14" x14ac:dyDescent="0.25">
      <c r="A389" s="220">
        <v>1</v>
      </c>
      <c r="B389" s="219" t="s">
        <v>135</v>
      </c>
      <c r="C389" s="219" t="s">
        <v>135</v>
      </c>
      <c r="D389" s="219">
        <v>102412</v>
      </c>
      <c r="E389" s="217" t="s">
        <v>171</v>
      </c>
      <c r="F389" s="217" t="s">
        <v>648</v>
      </c>
      <c r="G389" s="217" t="s">
        <v>534</v>
      </c>
      <c r="H389" s="217" t="s">
        <v>139</v>
      </c>
      <c r="I389" s="219">
        <v>1</v>
      </c>
      <c r="J389" s="218">
        <v>707.31</v>
      </c>
      <c r="K389" s="218">
        <v>707.31</v>
      </c>
      <c r="L389" s="218">
        <v>0</v>
      </c>
      <c r="M389" s="218">
        <f t="shared" si="6"/>
        <v>282.92399999999998</v>
      </c>
      <c r="N389" s="220" t="s">
        <v>15</v>
      </c>
    </row>
    <row r="390" spans="1:14" x14ac:dyDescent="0.25">
      <c r="A390" s="216">
        <v>1</v>
      </c>
      <c r="B390" s="219" t="s">
        <v>135</v>
      </c>
      <c r="C390" s="219" t="s">
        <v>135</v>
      </c>
      <c r="D390" s="219">
        <v>102452</v>
      </c>
      <c r="E390" s="217" t="s">
        <v>171</v>
      </c>
      <c r="F390" s="217" t="s">
        <v>649</v>
      </c>
      <c r="G390" s="218">
        <v>11.15</v>
      </c>
      <c r="H390" s="217" t="s">
        <v>139</v>
      </c>
      <c r="I390" s="219">
        <v>1</v>
      </c>
      <c r="J390" s="218">
        <v>335.2</v>
      </c>
      <c r="K390" s="218">
        <v>335.2</v>
      </c>
      <c r="L390" s="218">
        <v>0</v>
      </c>
      <c r="M390" s="218">
        <f t="shared" si="6"/>
        <v>134.08000000000001</v>
      </c>
      <c r="N390" s="220" t="s">
        <v>15</v>
      </c>
    </row>
    <row r="391" spans="1:14" x14ac:dyDescent="0.25">
      <c r="A391" s="216">
        <v>1</v>
      </c>
      <c r="B391" s="219" t="s">
        <v>135</v>
      </c>
      <c r="C391" s="219" t="s">
        <v>135</v>
      </c>
      <c r="D391" s="219">
        <v>102453</v>
      </c>
      <c r="E391" s="217" t="s">
        <v>171</v>
      </c>
      <c r="F391" s="217" t="s">
        <v>650</v>
      </c>
      <c r="G391" s="218">
        <v>11.15</v>
      </c>
      <c r="H391" s="217" t="s">
        <v>139</v>
      </c>
      <c r="I391" s="219">
        <v>1</v>
      </c>
      <c r="J391" s="218">
        <v>343.2</v>
      </c>
      <c r="K391" s="218">
        <v>343.2</v>
      </c>
      <c r="L391" s="218">
        <v>0</v>
      </c>
      <c r="M391" s="218">
        <f t="shared" si="6"/>
        <v>137.28</v>
      </c>
      <c r="N391" s="220" t="s">
        <v>15</v>
      </c>
    </row>
    <row r="392" spans="1:14" x14ac:dyDescent="0.25">
      <c r="A392" s="216">
        <v>1</v>
      </c>
      <c r="B392" s="219" t="s">
        <v>135</v>
      </c>
      <c r="C392" s="219" t="s">
        <v>135</v>
      </c>
      <c r="D392" s="219">
        <v>102863</v>
      </c>
      <c r="E392" s="217" t="s">
        <v>171</v>
      </c>
      <c r="F392" s="217" t="s">
        <v>651</v>
      </c>
      <c r="G392" s="217" t="s">
        <v>652</v>
      </c>
      <c r="H392" s="217" t="s">
        <v>139</v>
      </c>
      <c r="I392" s="219">
        <v>1</v>
      </c>
      <c r="J392" s="218">
        <v>299</v>
      </c>
      <c r="K392" s="218">
        <v>299</v>
      </c>
      <c r="L392" s="218">
        <v>0</v>
      </c>
      <c r="M392" s="218">
        <f t="shared" si="6"/>
        <v>119.60000000000001</v>
      </c>
      <c r="N392" s="220" t="s">
        <v>15</v>
      </c>
    </row>
    <row r="393" spans="1:14" x14ac:dyDescent="0.25">
      <c r="A393" s="220">
        <v>1</v>
      </c>
      <c r="B393" s="219" t="s">
        <v>135</v>
      </c>
      <c r="C393" s="219" t="s">
        <v>135</v>
      </c>
      <c r="D393" s="219">
        <v>102864</v>
      </c>
      <c r="E393" s="217" t="s">
        <v>171</v>
      </c>
      <c r="F393" s="217" t="s">
        <v>653</v>
      </c>
      <c r="G393" s="217" t="s">
        <v>382</v>
      </c>
      <c r="H393" s="217" t="s">
        <v>139</v>
      </c>
      <c r="I393" s="219">
        <v>1</v>
      </c>
      <c r="J393" s="218">
        <v>581.1</v>
      </c>
      <c r="K393" s="218">
        <v>581.1</v>
      </c>
      <c r="L393" s="218">
        <v>0</v>
      </c>
      <c r="M393" s="218">
        <f t="shared" si="6"/>
        <v>232.44000000000003</v>
      </c>
      <c r="N393" s="220" t="s">
        <v>15</v>
      </c>
    </row>
    <row r="394" spans="1:14" x14ac:dyDescent="0.25">
      <c r="A394" s="220">
        <v>1</v>
      </c>
      <c r="B394" s="219" t="s">
        <v>135</v>
      </c>
      <c r="C394" s="219" t="s">
        <v>135</v>
      </c>
      <c r="D394" s="219">
        <v>102865</v>
      </c>
      <c r="E394" s="217" t="s">
        <v>171</v>
      </c>
      <c r="F394" s="217" t="s">
        <v>653</v>
      </c>
      <c r="G394" s="217" t="s">
        <v>382</v>
      </c>
      <c r="H394" s="217" t="s">
        <v>139</v>
      </c>
      <c r="I394" s="219">
        <v>1</v>
      </c>
      <c r="J394" s="218">
        <v>581.1</v>
      </c>
      <c r="K394" s="218">
        <v>581.1</v>
      </c>
      <c r="L394" s="218">
        <v>0</v>
      </c>
      <c r="M394" s="218">
        <f t="shared" si="6"/>
        <v>232.44000000000003</v>
      </c>
      <c r="N394" s="220" t="s">
        <v>15</v>
      </c>
    </row>
    <row r="395" spans="1:14" x14ac:dyDescent="0.25">
      <c r="A395" s="216">
        <v>1</v>
      </c>
      <c r="B395" s="219" t="s">
        <v>135</v>
      </c>
      <c r="C395" s="219" t="s">
        <v>135</v>
      </c>
      <c r="D395" s="219">
        <v>102866</v>
      </c>
      <c r="E395" s="217" t="s">
        <v>171</v>
      </c>
      <c r="F395" s="217" t="s">
        <v>653</v>
      </c>
      <c r="G395" s="217" t="s">
        <v>382</v>
      </c>
      <c r="H395" s="217" t="s">
        <v>139</v>
      </c>
      <c r="I395" s="219">
        <v>1</v>
      </c>
      <c r="J395" s="218">
        <v>581.1</v>
      </c>
      <c r="K395" s="218">
        <v>581.1</v>
      </c>
      <c r="L395" s="218">
        <v>0</v>
      </c>
      <c r="M395" s="218">
        <f t="shared" si="6"/>
        <v>232.44000000000003</v>
      </c>
      <c r="N395" s="220" t="s">
        <v>15</v>
      </c>
    </row>
    <row r="396" spans="1:14" x14ac:dyDescent="0.25">
      <c r="A396" s="216">
        <v>1</v>
      </c>
      <c r="B396" s="219" t="s">
        <v>135</v>
      </c>
      <c r="C396" s="219" t="s">
        <v>135</v>
      </c>
      <c r="D396" s="219">
        <v>102867</v>
      </c>
      <c r="E396" s="217" t="s">
        <v>171</v>
      </c>
      <c r="F396" s="217" t="s">
        <v>654</v>
      </c>
      <c r="G396" s="217" t="s">
        <v>199</v>
      </c>
      <c r="H396" s="217" t="s">
        <v>139</v>
      </c>
      <c r="I396" s="219">
        <v>1</v>
      </c>
      <c r="J396" s="218">
        <v>312.29000000000002</v>
      </c>
      <c r="K396" s="218">
        <v>312.29000000000002</v>
      </c>
      <c r="L396" s="218">
        <v>0</v>
      </c>
      <c r="M396" s="218">
        <f t="shared" si="6"/>
        <v>124.91600000000001</v>
      </c>
      <c r="N396" s="220" t="s">
        <v>15</v>
      </c>
    </row>
    <row r="397" spans="1:14" x14ac:dyDescent="0.25">
      <c r="A397" s="216">
        <v>1</v>
      </c>
      <c r="B397" s="219" t="s">
        <v>135</v>
      </c>
      <c r="C397" s="219" t="s">
        <v>135</v>
      </c>
      <c r="D397" s="219">
        <v>102868</v>
      </c>
      <c r="E397" s="217" t="s">
        <v>171</v>
      </c>
      <c r="F397" s="217" t="s">
        <v>655</v>
      </c>
      <c r="G397" s="218">
        <v>12.12</v>
      </c>
      <c r="H397" s="217" t="s">
        <v>139</v>
      </c>
      <c r="I397" s="219">
        <v>1</v>
      </c>
      <c r="J397" s="218">
        <v>477.19</v>
      </c>
      <c r="K397" s="218">
        <v>477.19</v>
      </c>
      <c r="L397" s="218">
        <v>0</v>
      </c>
      <c r="M397" s="218">
        <f t="shared" si="6"/>
        <v>190.876</v>
      </c>
      <c r="N397" s="220" t="s">
        <v>15</v>
      </c>
    </row>
    <row r="398" spans="1:14" x14ac:dyDescent="0.25">
      <c r="A398" s="220">
        <v>1</v>
      </c>
      <c r="B398" s="219" t="s">
        <v>135</v>
      </c>
      <c r="C398" s="219" t="s">
        <v>135</v>
      </c>
      <c r="D398" s="219">
        <v>102869</v>
      </c>
      <c r="E398" s="217" t="s">
        <v>171</v>
      </c>
      <c r="F398" s="217" t="s">
        <v>656</v>
      </c>
      <c r="G398" s="217" t="s">
        <v>657</v>
      </c>
      <c r="H398" s="217" t="s">
        <v>139</v>
      </c>
      <c r="I398" s="219">
        <v>1</v>
      </c>
      <c r="J398" s="218">
        <v>51.6</v>
      </c>
      <c r="K398" s="218">
        <v>51.6</v>
      </c>
      <c r="L398" s="218">
        <v>0</v>
      </c>
      <c r="M398" s="218">
        <f t="shared" si="6"/>
        <v>20.64</v>
      </c>
      <c r="N398" s="220" t="s">
        <v>15</v>
      </c>
    </row>
    <row r="399" spans="1:14" x14ac:dyDescent="0.25">
      <c r="A399" s="220">
        <v>1</v>
      </c>
      <c r="B399" s="219" t="s">
        <v>135</v>
      </c>
      <c r="C399" s="219" t="s">
        <v>135</v>
      </c>
      <c r="D399" s="219">
        <v>102870</v>
      </c>
      <c r="E399" s="217" t="s">
        <v>171</v>
      </c>
      <c r="F399" s="217" t="s">
        <v>656</v>
      </c>
      <c r="G399" s="217" t="s">
        <v>657</v>
      </c>
      <c r="H399" s="217" t="s">
        <v>139</v>
      </c>
      <c r="I399" s="219">
        <v>1</v>
      </c>
      <c r="J399" s="218">
        <v>51.6</v>
      </c>
      <c r="K399" s="218">
        <v>51.6</v>
      </c>
      <c r="L399" s="218">
        <v>0</v>
      </c>
      <c r="M399" s="218">
        <f t="shared" si="6"/>
        <v>20.64</v>
      </c>
      <c r="N399" s="220" t="s">
        <v>15</v>
      </c>
    </row>
    <row r="400" spans="1:14" x14ac:dyDescent="0.25">
      <c r="A400" s="216">
        <v>1</v>
      </c>
      <c r="B400" s="219" t="s">
        <v>135</v>
      </c>
      <c r="C400" s="219" t="s">
        <v>135</v>
      </c>
      <c r="D400" s="219">
        <v>102871</v>
      </c>
      <c r="E400" s="217" t="s">
        <v>171</v>
      </c>
      <c r="F400" s="217" t="s">
        <v>656</v>
      </c>
      <c r="G400" s="217" t="s">
        <v>657</v>
      </c>
      <c r="H400" s="217" t="s">
        <v>139</v>
      </c>
      <c r="I400" s="219">
        <v>1</v>
      </c>
      <c r="J400" s="218">
        <v>51.6</v>
      </c>
      <c r="K400" s="218">
        <v>51.6</v>
      </c>
      <c r="L400" s="218">
        <v>0</v>
      </c>
      <c r="M400" s="218">
        <f t="shared" si="6"/>
        <v>20.64</v>
      </c>
      <c r="N400" s="220" t="s">
        <v>15</v>
      </c>
    </row>
    <row r="401" spans="1:14" x14ac:dyDescent="0.25">
      <c r="A401" s="216">
        <v>1</v>
      </c>
      <c r="B401" s="219" t="s">
        <v>135</v>
      </c>
      <c r="C401" s="219" t="s">
        <v>135</v>
      </c>
      <c r="D401" s="219">
        <v>102872</v>
      </c>
      <c r="E401" s="217" t="s">
        <v>171</v>
      </c>
      <c r="F401" s="217" t="s">
        <v>656</v>
      </c>
      <c r="G401" s="217" t="s">
        <v>657</v>
      </c>
      <c r="H401" s="217" t="s">
        <v>139</v>
      </c>
      <c r="I401" s="219">
        <v>1</v>
      </c>
      <c r="J401" s="218">
        <v>51.6</v>
      </c>
      <c r="K401" s="218">
        <v>51.6</v>
      </c>
      <c r="L401" s="218">
        <v>0</v>
      </c>
      <c r="M401" s="218">
        <f t="shared" si="6"/>
        <v>20.64</v>
      </c>
      <c r="N401" s="220" t="s">
        <v>15</v>
      </c>
    </row>
    <row r="402" spans="1:14" x14ac:dyDescent="0.25">
      <c r="A402" s="216">
        <v>1</v>
      </c>
      <c r="B402" s="219" t="s">
        <v>135</v>
      </c>
      <c r="C402" s="219" t="s">
        <v>135</v>
      </c>
      <c r="D402" s="219">
        <v>102873</v>
      </c>
      <c r="E402" s="217" t="s">
        <v>171</v>
      </c>
      <c r="F402" s="217" t="s">
        <v>658</v>
      </c>
      <c r="G402" s="217" t="s">
        <v>657</v>
      </c>
      <c r="H402" s="217" t="s">
        <v>139</v>
      </c>
      <c r="I402" s="219">
        <v>1</v>
      </c>
      <c r="J402" s="218">
        <v>472.89</v>
      </c>
      <c r="K402" s="218">
        <v>472.89</v>
      </c>
      <c r="L402" s="218">
        <v>0</v>
      </c>
      <c r="M402" s="218">
        <f t="shared" si="6"/>
        <v>189.15600000000001</v>
      </c>
      <c r="N402" s="220" t="s">
        <v>15</v>
      </c>
    </row>
    <row r="403" spans="1:14" x14ac:dyDescent="0.25">
      <c r="A403" s="220">
        <v>1</v>
      </c>
      <c r="B403" s="219" t="s">
        <v>135</v>
      </c>
      <c r="C403" s="219" t="s">
        <v>135</v>
      </c>
      <c r="D403" s="219">
        <v>102874</v>
      </c>
      <c r="E403" s="217" t="s">
        <v>171</v>
      </c>
      <c r="F403" s="217" t="s">
        <v>658</v>
      </c>
      <c r="G403" s="217" t="s">
        <v>657</v>
      </c>
      <c r="H403" s="217" t="s">
        <v>139</v>
      </c>
      <c r="I403" s="219">
        <v>1</v>
      </c>
      <c r="J403" s="218">
        <v>472.89</v>
      </c>
      <c r="K403" s="218">
        <v>472.89</v>
      </c>
      <c r="L403" s="218">
        <v>0</v>
      </c>
      <c r="M403" s="218">
        <f t="shared" si="6"/>
        <v>189.15600000000001</v>
      </c>
      <c r="N403" s="220" t="s">
        <v>15</v>
      </c>
    </row>
    <row r="404" spans="1:14" x14ac:dyDescent="0.25">
      <c r="A404" s="220">
        <v>1</v>
      </c>
      <c r="B404" s="219" t="s">
        <v>135</v>
      </c>
      <c r="C404" s="219" t="s">
        <v>135</v>
      </c>
      <c r="D404" s="219">
        <v>102875</v>
      </c>
      <c r="E404" s="217" t="s">
        <v>171</v>
      </c>
      <c r="F404" s="217" t="s">
        <v>658</v>
      </c>
      <c r="G404" s="217" t="s">
        <v>657</v>
      </c>
      <c r="H404" s="217" t="s">
        <v>139</v>
      </c>
      <c r="I404" s="219">
        <v>1</v>
      </c>
      <c r="J404" s="218">
        <v>472.9</v>
      </c>
      <c r="K404" s="218">
        <v>472.9</v>
      </c>
      <c r="L404" s="218">
        <v>0</v>
      </c>
      <c r="M404" s="218">
        <f t="shared" si="6"/>
        <v>189.16</v>
      </c>
      <c r="N404" s="220" t="s">
        <v>15</v>
      </c>
    </row>
    <row r="405" spans="1:14" x14ac:dyDescent="0.25">
      <c r="A405" s="216">
        <v>1</v>
      </c>
      <c r="B405" s="219" t="s">
        <v>135</v>
      </c>
      <c r="C405" s="219" t="s">
        <v>135</v>
      </c>
      <c r="D405" s="219">
        <v>102876</v>
      </c>
      <c r="E405" s="217" t="s">
        <v>171</v>
      </c>
      <c r="F405" s="217" t="s">
        <v>659</v>
      </c>
      <c r="G405" s="217" t="s">
        <v>660</v>
      </c>
      <c r="H405" s="217" t="s">
        <v>139</v>
      </c>
      <c r="I405" s="219">
        <v>1</v>
      </c>
      <c r="J405" s="218">
        <v>222.46</v>
      </c>
      <c r="K405" s="218">
        <v>222.46</v>
      </c>
      <c r="L405" s="218">
        <v>0</v>
      </c>
      <c r="M405" s="218">
        <f t="shared" si="6"/>
        <v>88.984000000000009</v>
      </c>
      <c r="N405" s="220" t="s">
        <v>15</v>
      </c>
    </row>
    <row r="406" spans="1:14" x14ac:dyDescent="0.25">
      <c r="A406" s="216">
        <v>1</v>
      </c>
      <c r="B406" s="219" t="s">
        <v>135</v>
      </c>
      <c r="C406" s="219" t="s">
        <v>135</v>
      </c>
      <c r="D406" s="219">
        <v>102877</v>
      </c>
      <c r="E406" s="217" t="s">
        <v>171</v>
      </c>
      <c r="F406" s="217" t="s">
        <v>661</v>
      </c>
      <c r="G406" s="217" t="s">
        <v>660</v>
      </c>
      <c r="H406" s="217" t="s">
        <v>139</v>
      </c>
      <c r="I406" s="219">
        <v>1</v>
      </c>
      <c r="J406" s="218">
        <v>426.89</v>
      </c>
      <c r="K406" s="218">
        <v>426.89</v>
      </c>
      <c r="L406" s="218">
        <v>0</v>
      </c>
      <c r="M406" s="218">
        <f t="shared" si="6"/>
        <v>170.756</v>
      </c>
      <c r="N406" s="220" t="s">
        <v>15</v>
      </c>
    </row>
    <row r="407" spans="1:14" x14ac:dyDescent="0.25">
      <c r="A407" s="216">
        <v>1</v>
      </c>
      <c r="B407" s="219" t="s">
        <v>135</v>
      </c>
      <c r="C407" s="219" t="s">
        <v>135</v>
      </c>
      <c r="D407" s="219">
        <v>102878</v>
      </c>
      <c r="E407" s="217" t="s">
        <v>171</v>
      </c>
      <c r="F407" s="217" t="s">
        <v>662</v>
      </c>
      <c r="G407" s="217" t="s">
        <v>660</v>
      </c>
      <c r="H407" s="217" t="s">
        <v>139</v>
      </c>
      <c r="I407" s="219">
        <v>1</v>
      </c>
      <c r="J407" s="218">
        <v>438.91</v>
      </c>
      <c r="K407" s="218">
        <v>438.91</v>
      </c>
      <c r="L407" s="218">
        <v>0</v>
      </c>
      <c r="M407" s="218">
        <f t="shared" si="6"/>
        <v>175.56400000000002</v>
      </c>
      <c r="N407" s="220" t="s">
        <v>15</v>
      </c>
    </row>
    <row r="408" spans="1:14" x14ac:dyDescent="0.25">
      <c r="A408" s="220">
        <v>1</v>
      </c>
      <c r="B408" s="219" t="s">
        <v>135</v>
      </c>
      <c r="C408" s="219" t="s">
        <v>135</v>
      </c>
      <c r="D408" s="219">
        <v>102879</v>
      </c>
      <c r="E408" s="217" t="s">
        <v>171</v>
      </c>
      <c r="F408" s="217" t="s">
        <v>663</v>
      </c>
      <c r="G408" s="217" t="s">
        <v>660</v>
      </c>
      <c r="H408" s="217" t="s">
        <v>139</v>
      </c>
      <c r="I408" s="219">
        <v>1</v>
      </c>
      <c r="J408" s="218">
        <v>493.02</v>
      </c>
      <c r="K408" s="218">
        <v>493.02</v>
      </c>
      <c r="L408" s="218">
        <v>0</v>
      </c>
      <c r="M408" s="218">
        <f t="shared" si="6"/>
        <v>197.208</v>
      </c>
      <c r="N408" s="220" t="s">
        <v>15</v>
      </c>
    </row>
    <row r="409" spans="1:14" x14ac:dyDescent="0.25">
      <c r="A409" s="220">
        <v>1</v>
      </c>
      <c r="B409" s="219" t="s">
        <v>135</v>
      </c>
      <c r="C409" s="219" t="s">
        <v>135</v>
      </c>
      <c r="D409" s="219">
        <v>102880</v>
      </c>
      <c r="E409" s="217" t="s">
        <v>171</v>
      </c>
      <c r="F409" s="217" t="s">
        <v>664</v>
      </c>
      <c r="G409" s="217" t="s">
        <v>504</v>
      </c>
      <c r="H409" s="217" t="s">
        <v>139</v>
      </c>
      <c r="I409" s="219">
        <v>1</v>
      </c>
      <c r="J409" s="221">
        <v>1193.75</v>
      </c>
      <c r="K409" s="221">
        <v>1193.75</v>
      </c>
      <c r="L409" s="218">
        <v>0</v>
      </c>
      <c r="M409" s="218">
        <f t="shared" si="6"/>
        <v>477.5</v>
      </c>
      <c r="N409" s="220" t="s">
        <v>15</v>
      </c>
    </row>
    <row r="410" spans="1:14" x14ac:dyDescent="0.25">
      <c r="A410" s="216">
        <v>1</v>
      </c>
      <c r="B410" s="219" t="s">
        <v>135</v>
      </c>
      <c r="C410" s="219" t="s">
        <v>135</v>
      </c>
      <c r="D410" s="219">
        <v>102895</v>
      </c>
      <c r="E410" s="217" t="s">
        <v>171</v>
      </c>
      <c r="F410" s="217" t="s">
        <v>665</v>
      </c>
      <c r="G410" s="217" t="s">
        <v>534</v>
      </c>
      <c r="H410" s="217" t="s">
        <v>139</v>
      </c>
      <c r="I410" s="219">
        <v>1</v>
      </c>
      <c r="J410" s="221">
        <v>1784.9</v>
      </c>
      <c r="K410" s="221">
        <v>1784.9</v>
      </c>
      <c r="L410" s="218">
        <v>0</v>
      </c>
      <c r="M410" s="218">
        <f t="shared" si="6"/>
        <v>713.96</v>
      </c>
      <c r="N410" s="220" t="s">
        <v>15</v>
      </c>
    </row>
    <row r="411" spans="1:14" x14ac:dyDescent="0.25">
      <c r="A411" s="216">
        <v>1</v>
      </c>
      <c r="B411" s="219" t="s">
        <v>135</v>
      </c>
      <c r="C411" s="219" t="s">
        <v>135</v>
      </c>
      <c r="D411" s="219">
        <v>102896</v>
      </c>
      <c r="E411" s="217" t="s">
        <v>171</v>
      </c>
      <c r="F411" s="217" t="s">
        <v>666</v>
      </c>
      <c r="G411" s="217" t="s">
        <v>534</v>
      </c>
      <c r="H411" s="217" t="s">
        <v>139</v>
      </c>
      <c r="I411" s="219">
        <v>1</v>
      </c>
      <c r="J411" s="218">
        <v>306.64</v>
      </c>
      <c r="K411" s="218">
        <v>306.64</v>
      </c>
      <c r="L411" s="218">
        <v>0</v>
      </c>
      <c r="M411" s="218">
        <f t="shared" si="6"/>
        <v>122.65600000000001</v>
      </c>
      <c r="N411" s="220" t="s">
        <v>15</v>
      </c>
    </row>
    <row r="412" spans="1:14" x14ac:dyDescent="0.25">
      <c r="A412" s="216">
        <v>1</v>
      </c>
      <c r="B412" s="219" t="s">
        <v>135</v>
      </c>
      <c r="C412" s="219" t="s">
        <v>135</v>
      </c>
      <c r="D412" s="219">
        <v>102897</v>
      </c>
      <c r="E412" s="217" t="s">
        <v>171</v>
      </c>
      <c r="F412" s="217" t="s">
        <v>667</v>
      </c>
      <c r="G412" s="218">
        <v>12.14</v>
      </c>
      <c r="H412" s="217" t="s">
        <v>139</v>
      </c>
      <c r="I412" s="219">
        <v>1</v>
      </c>
      <c r="J412" s="221">
        <v>2318.0300000000002</v>
      </c>
      <c r="K412" s="221">
        <v>2318.0300000000002</v>
      </c>
      <c r="L412" s="218">
        <v>0</v>
      </c>
      <c r="M412" s="218">
        <f t="shared" si="6"/>
        <v>927.2120000000001</v>
      </c>
      <c r="N412" s="220" t="s">
        <v>15</v>
      </c>
    </row>
    <row r="413" spans="1:14" x14ac:dyDescent="0.25">
      <c r="A413" s="220">
        <v>1</v>
      </c>
      <c r="B413" s="219" t="s">
        <v>135</v>
      </c>
      <c r="C413" s="219" t="s">
        <v>135</v>
      </c>
      <c r="D413" s="219">
        <v>102898</v>
      </c>
      <c r="E413" s="217" t="s">
        <v>171</v>
      </c>
      <c r="F413" s="217" t="s">
        <v>668</v>
      </c>
      <c r="G413" s="218">
        <v>12.14</v>
      </c>
      <c r="H413" s="217" t="s">
        <v>139</v>
      </c>
      <c r="I413" s="219">
        <v>1</v>
      </c>
      <c r="J413" s="218">
        <v>609.15</v>
      </c>
      <c r="K413" s="218">
        <v>609.15</v>
      </c>
      <c r="L413" s="218">
        <v>0</v>
      </c>
      <c r="M413" s="218">
        <f t="shared" si="6"/>
        <v>243.66</v>
      </c>
      <c r="N413" s="220" t="s">
        <v>15</v>
      </c>
    </row>
    <row r="414" spans="1:14" x14ac:dyDescent="0.25">
      <c r="A414" s="220">
        <v>1</v>
      </c>
      <c r="B414" s="219" t="s">
        <v>135</v>
      </c>
      <c r="C414" s="219" t="s">
        <v>135</v>
      </c>
      <c r="D414" s="219">
        <v>102899</v>
      </c>
      <c r="E414" s="217" t="s">
        <v>171</v>
      </c>
      <c r="F414" s="217" t="s">
        <v>204</v>
      </c>
      <c r="G414" s="217" t="s">
        <v>205</v>
      </c>
      <c r="H414" s="217" t="s">
        <v>139</v>
      </c>
      <c r="I414" s="219">
        <v>1</v>
      </c>
      <c r="J414" s="218">
        <v>172.28</v>
      </c>
      <c r="K414" s="218">
        <v>172.28</v>
      </c>
      <c r="L414" s="218">
        <v>0</v>
      </c>
      <c r="M414" s="218">
        <f t="shared" si="6"/>
        <v>68.912000000000006</v>
      </c>
      <c r="N414" s="220" t="s">
        <v>15</v>
      </c>
    </row>
    <row r="415" spans="1:14" x14ac:dyDescent="0.25">
      <c r="A415" s="216">
        <v>1</v>
      </c>
      <c r="B415" s="219" t="s">
        <v>135</v>
      </c>
      <c r="C415" s="219" t="s">
        <v>135</v>
      </c>
      <c r="D415" s="219">
        <v>102900</v>
      </c>
      <c r="E415" s="217" t="s">
        <v>171</v>
      </c>
      <c r="F415" s="217" t="s">
        <v>669</v>
      </c>
      <c r="G415" s="218">
        <v>12.1</v>
      </c>
      <c r="H415" s="217" t="s">
        <v>139</v>
      </c>
      <c r="I415" s="219">
        <v>1</v>
      </c>
      <c r="J415" s="218">
        <v>353.47</v>
      </c>
      <c r="K415" s="218">
        <v>353.47</v>
      </c>
      <c r="L415" s="218">
        <v>0</v>
      </c>
      <c r="M415" s="218">
        <f t="shared" si="6"/>
        <v>141.38800000000001</v>
      </c>
      <c r="N415" s="220" t="s">
        <v>15</v>
      </c>
    </row>
    <row r="416" spans="1:14" x14ac:dyDescent="0.25">
      <c r="A416" s="216">
        <v>1</v>
      </c>
      <c r="B416" s="219" t="s">
        <v>135</v>
      </c>
      <c r="C416" s="219" t="s">
        <v>135</v>
      </c>
      <c r="D416" s="219">
        <v>102901</v>
      </c>
      <c r="E416" s="217" t="s">
        <v>171</v>
      </c>
      <c r="F416" s="217" t="s">
        <v>459</v>
      </c>
      <c r="G416" s="217" t="s">
        <v>414</v>
      </c>
      <c r="H416" s="217" t="s">
        <v>139</v>
      </c>
      <c r="I416" s="219">
        <v>1</v>
      </c>
      <c r="J416" s="218">
        <v>279</v>
      </c>
      <c r="K416" s="218">
        <v>279</v>
      </c>
      <c r="L416" s="218">
        <v>0</v>
      </c>
      <c r="M416" s="218">
        <f t="shared" si="6"/>
        <v>111.60000000000001</v>
      </c>
      <c r="N416" s="220" t="s">
        <v>15</v>
      </c>
    </row>
    <row r="417" spans="1:14" x14ac:dyDescent="0.25">
      <c r="A417" s="216">
        <v>1</v>
      </c>
      <c r="B417" s="219" t="s">
        <v>135</v>
      </c>
      <c r="C417" s="219" t="s">
        <v>135</v>
      </c>
      <c r="D417" s="219">
        <v>102902</v>
      </c>
      <c r="E417" s="217" t="s">
        <v>171</v>
      </c>
      <c r="F417" s="217" t="s">
        <v>670</v>
      </c>
      <c r="G417" s="218">
        <v>12.12</v>
      </c>
      <c r="H417" s="217" t="s">
        <v>139</v>
      </c>
      <c r="I417" s="219">
        <v>1</v>
      </c>
      <c r="J417" s="221">
        <v>1000</v>
      </c>
      <c r="K417" s="221">
        <v>1000</v>
      </c>
      <c r="L417" s="218">
        <v>0</v>
      </c>
      <c r="M417" s="218">
        <f t="shared" si="6"/>
        <v>400</v>
      </c>
      <c r="N417" s="220" t="s">
        <v>15</v>
      </c>
    </row>
    <row r="418" spans="1:14" x14ac:dyDescent="0.25">
      <c r="A418" s="220">
        <v>1</v>
      </c>
      <c r="B418" s="219" t="s">
        <v>135</v>
      </c>
      <c r="C418" s="219" t="s">
        <v>135</v>
      </c>
      <c r="D418" s="219">
        <v>102903</v>
      </c>
      <c r="E418" s="217" t="s">
        <v>171</v>
      </c>
      <c r="F418" s="217" t="s">
        <v>441</v>
      </c>
      <c r="G418" s="217" t="s">
        <v>442</v>
      </c>
      <c r="H418" s="217" t="s">
        <v>139</v>
      </c>
      <c r="I418" s="219">
        <v>1</v>
      </c>
      <c r="J418" s="218">
        <v>614.54999999999995</v>
      </c>
      <c r="K418" s="218">
        <v>614.54999999999995</v>
      </c>
      <c r="L418" s="218">
        <v>0</v>
      </c>
      <c r="M418" s="218">
        <f t="shared" si="6"/>
        <v>245.82</v>
      </c>
      <c r="N418" s="220" t="s">
        <v>15</v>
      </c>
    </row>
    <row r="419" spans="1:14" x14ac:dyDescent="0.25">
      <c r="A419" s="220">
        <v>1</v>
      </c>
      <c r="B419" s="219" t="s">
        <v>135</v>
      </c>
      <c r="C419" s="219" t="s">
        <v>135</v>
      </c>
      <c r="D419" s="219">
        <v>102934</v>
      </c>
      <c r="E419" s="217" t="s">
        <v>171</v>
      </c>
      <c r="F419" s="217" t="s">
        <v>671</v>
      </c>
      <c r="G419" s="217" t="s">
        <v>672</v>
      </c>
      <c r="H419" s="217" t="s">
        <v>139</v>
      </c>
      <c r="I419" s="219">
        <v>1</v>
      </c>
      <c r="J419" s="218">
        <v>249</v>
      </c>
      <c r="K419" s="218">
        <v>249</v>
      </c>
      <c r="L419" s="218">
        <v>0</v>
      </c>
      <c r="M419" s="218">
        <f t="shared" si="6"/>
        <v>99.600000000000009</v>
      </c>
      <c r="N419" s="220" t="s">
        <v>15</v>
      </c>
    </row>
    <row r="420" spans="1:14" x14ac:dyDescent="0.25">
      <c r="A420" s="216">
        <v>1</v>
      </c>
      <c r="B420" s="219" t="s">
        <v>135</v>
      </c>
      <c r="C420" s="219" t="s">
        <v>135</v>
      </c>
      <c r="D420" s="219">
        <v>102935</v>
      </c>
      <c r="E420" s="217" t="s">
        <v>171</v>
      </c>
      <c r="F420" s="217" t="s">
        <v>673</v>
      </c>
      <c r="G420" s="218">
        <v>10.11</v>
      </c>
      <c r="H420" s="217" t="s">
        <v>139</v>
      </c>
      <c r="I420" s="219">
        <v>1</v>
      </c>
      <c r="J420" s="218">
        <v>138.49</v>
      </c>
      <c r="K420" s="218">
        <v>138.49</v>
      </c>
      <c r="L420" s="218">
        <v>0</v>
      </c>
      <c r="M420" s="218">
        <f t="shared" si="6"/>
        <v>55.396000000000008</v>
      </c>
      <c r="N420" s="220" t="s">
        <v>15</v>
      </c>
    </row>
    <row r="421" spans="1:14" x14ac:dyDescent="0.25">
      <c r="A421" s="216">
        <v>1</v>
      </c>
      <c r="B421" s="219" t="s">
        <v>135</v>
      </c>
      <c r="C421" s="219" t="s">
        <v>135</v>
      </c>
      <c r="D421" s="219">
        <v>102936</v>
      </c>
      <c r="E421" s="217" t="s">
        <v>171</v>
      </c>
      <c r="F421" s="217" t="s">
        <v>674</v>
      </c>
      <c r="G421" s="217" t="s">
        <v>199</v>
      </c>
      <c r="H421" s="217" t="s">
        <v>139</v>
      </c>
      <c r="I421" s="219">
        <v>1</v>
      </c>
      <c r="J421" s="218">
        <v>785.68</v>
      </c>
      <c r="K421" s="218">
        <v>785.68</v>
      </c>
      <c r="L421" s="218">
        <v>0</v>
      </c>
      <c r="M421" s="218">
        <f t="shared" si="6"/>
        <v>314.27199999999999</v>
      </c>
      <c r="N421" s="220" t="s">
        <v>15</v>
      </c>
    </row>
    <row r="422" spans="1:14" x14ac:dyDescent="0.25">
      <c r="A422" s="216">
        <v>1</v>
      </c>
      <c r="B422" s="219" t="s">
        <v>135</v>
      </c>
      <c r="C422" s="219" t="s">
        <v>135</v>
      </c>
      <c r="D422" s="219">
        <v>102937</v>
      </c>
      <c r="E422" s="217" t="s">
        <v>171</v>
      </c>
      <c r="F422" s="217" t="s">
        <v>675</v>
      </c>
      <c r="G422" s="217" t="s">
        <v>235</v>
      </c>
      <c r="H422" s="217" t="s">
        <v>139</v>
      </c>
      <c r="I422" s="219">
        <v>1</v>
      </c>
      <c r="J422" s="218">
        <v>233.01</v>
      </c>
      <c r="K422" s="218">
        <v>233.01</v>
      </c>
      <c r="L422" s="218">
        <v>0</v>
      </c>
      <c r="M422" s="218">
        <f t="shared" si="6"/>
        <v>93.204000000000008</v>
      </c>
      <c r="N422" s="220" t="s">
        <v>15</v>
      </c>
    </row>
    <row r="423" spans="1:14" x14ac:dyDescent="0.25">
      <c r="A423" s="220">
        <v>1</v>
      </c>
      <c r="B423" s="219" t="s">
        <v>135</v>
      </c>
      <c r="C423" s="219" t="s">
        <v>135</v>
      </c>
      <c r="D423" s="219">
        <v>102938</v>
      </c>
      <c r="E423" s="217" t="s">
        <v>171</v>
      </c>
      <c r="F423" s="217" t="s">
        <v>675</v>
      </c>
      <c r="G423" s="217" t="s">
        <v>235</v>
      </c>
      <c r="H423" s="217" t="s">
        <v>139</v>
      </c>
      <c r="I423" s="219">
        <v>1</v>
      </c>
      <c r="J423" s="218">
        <v>233.01</v>
      </c>
      <c r="K423" s="218">
        <v>233.01</v>
      </c>
      <c r="L423" s="218">
        <v>0</v>
      </c>
      <c r="M423" s="218">
        <f t="shared" si="6"/>
        <v>93.204000000000008</v>
      </c>
      <c r="N423" s="220" t="s">
        <v>15</v>
      </c>
    </row>
    <row r="424" spans="1:14" x14ac:dyDescent="0.25">
      <c r="A424" s="220">
        <v>1</v>
      </c>
      <c r="B424" s="219" t="s">
        <v>135</v>
      </c>
      <c r="C424" s="219" t="s">
        <v>135</v>
      </c>
      <c r="D424" s="219">
        <v>102939</v>
      </c>
      <c r="E424" s="217" t="s">
        <v>171</v>
      </c>
      <c r="F424" s="217" t="s">
        <v>675</v>
      </c>
      <c r="G424" s="217" t="s">
        <v>235</v>
      </c>
      <c r="H424" s="217" t="s">
        <v>139</v>
      </c>
      <c r="I424" s="219">
        <v>1</v>
      </c>
      <c r="J424" s="218">
        <v>233.01</v>
      </c>
      <c r="K424" s="218">
        <v>233.01</v>
      </c>
      <c r="L424" s="218">
        <v>0</v>
      </c>
      <c r="M424" s="218">
        <f t="shared" si="6"/>
        <v>93.204000000000008</v>
      </c>
      <c r="N424" s="220" t="s">
        <v>15</v>
      </c>
    </row>
    <row r="425" spans="1:14" x14ac:dyDescent="0.25">
      <c r="A425" s="216">
        <v>1</v>
      </c>
      <c r="B425" s="219" t="s">
        <v>135</v>
      </c>
      <c r="C425" s="219" t="s">
        <v>135</v>
      </c>
      <c r="D425" s="219">
        <v>102940</v>
      </c>
      <c r="E425" s="217" t="s">
        <v>171</v>
      </c>
      <c r="F425" s="217" t="s">
        <v>675</v>
      </c>
      <c r="G425" s="217" t="s">
        <v>235</v>
      </c>
      <c r="H425" s="217" t="s">
        <v>139</v>
      </c>
      <c r="I425" s="219">
        <v>1</v>
      </c>
      <c r="J425" s="218">
        <v>233.01</v>
      </c>
      <c r="K425" s="218">
        <v>233.01</v>
      </c>
      <c r="L425" s="218">
        <v>0</v>
      </c>
      <c r="M425" s="218">
        <f t="shared" si="6"/>
        <v>93.204000000000008</v>
      </c>
      <c r="N425" s="220" t="s">
        <v>15</v>
      </c>
    </row>
    <row r="426" spans="1:14" x14ac:dyDescent="0.25">
      <c r="A426" s="216">
        <v>1</v>
      </c>
      <c r="B426" s="219" t="s">
        <v>135</v>
      </c>
      <c r="C426" s="219" t="s">
        <v>135</v>
      </c>
      <c r="D426" s="219">
        <v>102941</v>
      </c>
      <c r="E426" s="217" t="s">
        <v>171</v>
      </c>
      <c r="F426" s="217" t="s">
        <v>675</v>
      </c>
      <c r="G426" s="217" t="s">
        <v>235</v>
      </c>
      <c r="H426" s="217" t="s">
        <v>139</v>
      </c>
      <c r="I426" s="219">
        <v>1</v>
      </c>
      <c r="J426" s="218">
        <v>233.01</v>
      </c>
      <c r="K426" s="218">
        <v>233.01</v>
      </c>
      <c r="L426" s="218">
        <v>0</v>
      </c>
      <c r="M426" s="218">
        <f t="shared" si="6"/>
        <v>93.204000000000008</v>
      </c>
      <c r="N426" s="220" t="s">
        <v>15</v>
      </c>
    </row>
    <row r="427" spans="1:14" x14ac:dyDescent="0.25">
      <c r="A427" s="216">
        <v>1</v>
      </c>
      <c r="B427" s="219" t="s">
        <v>135</v>
      </c>
      <c r="C427" s="219" t="s">
        <v>135</v>
      </c>
      <c r="D427" s="219">
        <v>102942</v>
      </c>
      <c r="E427" s="217" t="s">
        <v>171</v>
      </c>
      <c r="F427" s="217" t="s">
        <v>675</v>
      </c>
      <c r="G427" s="217" t="s">
        <v>235</v>
      </c>
      <c r="H427" s="217" t="s">
        <v>139</v>
      </c>
      <c r="I427" s="219">
        <v>1</v>
      </c>
      <c r="J427" s="218">
        <v>233.01</v>
      </c>
      <c r="K427" s="218">
        <v>233.01</v>
      </c>
      <c r="L427" s="218">
        <v>0</v>
      </c>
      <c r="M427" s="218">
        <f t="shared" si="6"/>
        <v>93.204000000000008</v>
      </c>
      <c r="N427" s="220" t="s">
        <v>15</v>
      </c>
    </row>
    <row r="428" spans="1:14" x14ac:dyDescent="0.25">
      <c r="A428" s="216">
        <v>1</v>
      </c>
      <c r="B428" s="219" t="s">
        <v>135</v>
      </c>
      <c r="C428" s="219" t="s">
        <v>135</v>
      </c>
      <c r="D428" s="219">
        <v>102943</v>
      </c>
      <c r="E428" s="217" t="s">
        <v>171</v>
      </c>
      <c r="F428" s="217" t="s">
        <v>675</v>
      </c>
      <c r="G428" s="217" t="s">
        <v>235</v>
      </c>
      <c r="H428" s="217" t="s">
        <v>139</v>
      </c>
      <c r="I428" s="219">
        <v>1</v>
      </c>
      <c r="J428" s="218">
        <v>233.01</v>
      </c>
      <c r="K428" s="218">
        <v>233.01</v>
      </c>
      <c r="L428" s="218">
        <v>0</v>
      </c>
      <c r="M428" s="218">
        <f t="shared" si="6"/>
        <v>93.204000000000008</v>
      </c>
      <c r="N428" s="220" t="s">
        <v>15</v>
      </c>
    </row>
    <row r="429" spans="1:14" x14ac:dyDescent="0.25">
      <c r="A429" s="220">
        <v>1</v>
      </c>
      <c r="B429" s="219" t="s">
        <v>135</v>
      </c>
      <c r="C429" s="219" t="s">
        <v>135</v>
      </c>
      <c r="D429" s="219">
        <v>102944</v>
      </c>
      <c r="E429" s="217" t="s">
        <v>171</v>
      </c>
      <c r="F429" s="217" t="s">
        <v>675</v>
      </c>
      <c r="G429" s="217" t="s">
        <v>235</v>
      </c>
      <c r="H429" s="217" t="s">
        <v>139</v>
      </c>
      <c r="I429" s="219">
        <v>1</v>
      </c>
      <c r="J429" s="218">
        <v>233.01</v>
      </c>
      <c r="K429" s="218">
        <v>233.01</v>
      </c>
      <c r="L429" s="218">
        <v>0</v>
      </c>
      <c r="M429" s="218">
        <f t="shared" si="6"/>
        <v>93.204000000000008</v>
      </c>
      <c r="N429" s="220" t="s">
        <v>15</v>
      </c>
    </row>
    <row r="430" spans="1:14" x14ac:dyDescent="0.25">
      <c r="A430" s="220">
        <v>1</v>
      </c>
      <c r="B430" s="219" t="s">
        <v>135</v>
      </c>
      <c r="C430" s="219" t="s">
        <v>135</v>
      </c>
      <c r="D430" s="219">
        <v>102945</v>
      </c>
      <c r="E430" s="217" t="s">
        <v>171</v>
      </c>
      <c r="F430" s="217" t="s">
        <v>675</v>
      </c>
      <c r="G430" s="217" t="s">
        <v>235</v>
      </c>
      <c r="H430" s="217" t="s">
        <v>139</v>
      </c>
      <c r="I430" s="219">
        <v>1</v>
      </c>
      <c r="J430" s="218">
        <v>233.01</v>
      </c>
      <c r="K430" s="218">
        <v>233.01</v>
      </c>
      <c r="L430" s="218">
        <v>0</v>
      </c>
      <c r="M430" s="218">
        <f t="shared" si="6"/>
        <v>93.204000000000008</v>
      </c>
      <c r="N430" s="220" t="s">
        <v>15</v>
      </c>
    </row>
    <row r="431" spans="1:14" x14ac:dyDescent="0.25">
      <c r="A431" s="216">
        <v>1</v>
      </c>
      <c r="B431" s="219" t="s">
        <v>135</v>
      </c>
      <c r="C431" s="219" t="s">
        <v>135</v>
      </c>
      <c r="D431" s="219">
        <v>102946</v>
      </c>
      <c r="E431" s="217" t="s">
        <v>171</v>
      </c>
      <c r="F431" s="217" t="s">
        <v>675</v>
      </c>
      <c r="G431" s="217" t="s">
        <v>235</v>
      </c>
      <c r="H431" s="217" t="s">
        <v>139</v>
      </c>
      <c r="I431" s="219">
        <v>1</v>
      </c>
      <c r="J431" s="218">
        <v>322.83999999999997</v>
      </c>
      <c r="K431" s="218">
        <v>322.83999999999997</v>
      </c>
      <c r="L431" s="218">
        <v>0</v>
      </c>
      <c r="M431" s="218">
        <f t="shared" si="6"/>
        <v>129.136</v>
      </c>
      <c r="N431" s="220" t="s">
        <v>15</v>
      </c>
    </row>
    <row r="432" spans="1:14" x14ac:dyDescent="0.25">
      <c r="A432" s="216">
        <v>1</v>
      </c>
      <c r="B432" s="219" t="s">
        <v>135</v>
      </c>
      <c r="C432" s="219" t="s">
        <v>135</v>
      </c>
      <c r="D432" s="219">
        <v>102947</v>
      </c>
      <c r="E432" s="217" t="s">
        <v>171</v>
      </c>
      <c r="F432" s="217" t="s">
        <v>675</v>
      </c>
      <c r="G432" s="217" t="s">
        <v>235</v>
      </c>
      <c r="H432" s="217" t="s">
        <v>139</v>
      </c>
      <c r="I432" s="219">
        <v>1</v>
      </c>
      <c r="J432" s="218">
        <v>322.83999999999997</v>
      </c>
      <c r="K432" s="218">
        <v>322.83999999999997</v>
      </c>
      <c r="L432" s="218">
        <v>0</v>
      </c>
      <c r="M432" s="218">
        <f t="shared" si="6"/>
        <v>129.136</v>
      </c>
      <c r="N432" s="220" t="s">
        <v>15</v>
      </c>
    </row>
    <row r="433" spans="1:14" x14ac:dyDescent="0.25">
      <c r="A433" s="216">
        <v>1</v>
      </c>
      <c r="B433" s="219" t="s">
        <v>135</v>
      </c>
      <c r="C433" s="219" t="s">
        <v>135</v>
      </c>
      <c r="D433" s="219">
        <v>102948</v>
      </c>
      <c r="E433" s="217" t="s">
        <v>171</v>
      </c>
      <c r="F433" s="217" t="s">
        <v>675</v>
      </c>
      <c r="G433" s="217" t="s">
        <v>235</v>
      </c>
      <c r="H433" s="217" t="s">
        <v>139</v>
      </c>
      <c r="I433" s="219">
        <v>1</v>
      </c>
      <c r="J433" s="218">
        <v>322.83999999999997</v>
      </c>
      <c r="K433" s="218">
        <v>322.83999999999997</v>
      </c>
      <c r="L433" s="218">
        <v>0</v>
      </c>
      <c r="M433" s="218">
        <f t="shared" si="6"/>
        <v>129.136</v>
      </c>
      <c r="N433" s="220" t="s">
        <v>15</v>
      </c>
    </row>
    <row r="434" spans="1:14" x14ac:dyDescent="0.25">
      <c r="A434" s="220">
        <v>1</v>
      </c>
      <c r="B434" s="219" t="s">
        <v>135</v>
      </c>
      <c r="C434" s="219" t="s">
        <v>135</v>
      </c>
      <c r="D434" s="219">
        <v>102949</v>
      </c>
      <c r="E434" s="217" t="s">
        <v>171</v>
      </c>
      <c r="F434" s="217" t="s">
        <v>675</v>
      </c>
      <c r="G434" s="217" t="s">
        <v>235</v>
      </c>
      <c r="H434" s="217" t="s">
        <v>139</v>
      </c>
      <c r="I434" s="219">
        <v>1</v>
      </c>
      <c r="J434" s="218">
        <v>322.83999999999997</v>
      </c>
      <c r="K434" s="218">
        <v>322.83999999999997</v>
      </c>
      <c r="L434" s="218">
        <v>0</v>
      </c>
      <c r="M434" s="218">
        <f t="shared" si="6"/>
        <v>129.136</v>
      </c>
      <c r="N434" s="220" t="s">
        <v>15</v>
      </c>
    </row>
    <row r="435" spans="1:14" x14ac:dyDescent="0.25">
      <c r="A435" s="220">
        <v>1</v>
      </c>
      <c r="B435" s="219" t="s">
        <v>135</v>
      </c>
      <c r="C435" s="219" t="s">
        <v>135</v>
      </c>
      <c r="D435" s="219">
        <v>102950</v>
      </c>
      <c r="E435" s="217" t="s">
        <v>171</v>
      </c>
      <c r="F435" s="217" t="s">
        <v>675</v>
      </c>
      <c r="G435" s="217" t="s">
        <v>235</v>
      </c>
      <c r="H435" s="217" t="s">
        <v>139</v>
      </c>
      <c r="I435" s="219">
        <v>1</v>
      </c>
      <c r="J435" s="218">
        <v>322.83999999999997</v>
      </c>
      <c r="K435" s="218">
        <v>322.83999999999997</v>
      </c>
      <c r="L435" s="218">
        <v>0</v>
      </c>
      <c r="M435" s="218">
        <f t="shared" si="6"/>
        <v>129.136</v>
      </c>
      <c r="N435" s="220" t="s">
        <v>15</v>
      </c>
    </row>
    <row r="436" spans="1:14" x14ac:dyDescent="0.25">
      <c r="A436" s="216">
        <v>1</v>
      </c>
      <c r="B436" s="219" t="s">
        <v>135</v>
      </c>
      <c r="C436" s="219" t="s">
        <v>135</v>
      </c>
      <c r="D436" s="219">
        <v>102951</v>
      </c>
      <c r="E436" s="217" t="s">
        <v>171</v>
      </c>
      <c r="F436" s="217" t="s">
        <v>675</v>
      </c>
      <c r="G436" s="217" t="s">
        <v>235</v>
      </c>
      <c r="H436" s="217" t="s">
        <v>139</v>
      </c>
      <c r="I436" s="219">
        <v>1</v>
      </c>
      <c r="J436" s="218">
        <v>322.83999999999997</v>
      </c>
      <c r="K436" s="218">
        <v>322.83999999999997</v>
      </c>
      <c r="L436" s="218">
        <v>0</v>
      </c>
      <c r="M436" s="218">
        <f t="shared" si="6"/>
        <v>129.136</v>
      </c>
      <c r="N436" s="220" t="s">
        <v>15</v>
      </c>
    </row>
    <row r="437" spans="1:14" x14ac:dyDescent="0.25">
      <c r="A437" s="216">
        <v>1</v>
      </c>
      <c r="B437" s="219" t="s">
        <v>135</v>
      </c>
      <c r="C437" s="219" t="s">
        <v>135</v>
      </c>
      <c r="D437" s="219">
        <v>102952</v>
      </c>
      <c r="E437" s="217" t="s">
        <v>171</v>
      </c>
      <c r="F437" s="217" t="s">
        <v>675</v>
      </c>
      <c r="G437" s="217" t="s">
        <v>235</v>
      </c>
      <c r="H437" s="217" t="s">
        <v>139</v>
      </c>
      <c r="I437" s="219">
        <v>1</v>
      </c>
      <c r="J437" s="218">
        <v>322.83999999999997</v>
      </c>
      <c r="K437" s="218">
        <v>322.83999999999997</v>
      </c>
      <c r="L437" s="218">
        <v>0</v>
      </c>
      <c r="M437" s="218">
        <f t="shared" si="6"/>
        <v>129.136</v>
      </c>
      <c r="N437" s="220" t="s">
        <v>15</v>
      </c>
    </row>
    <row r="438" spans="1:14" x14ac:dyDescent="0.25">
      <c r="A438" s="216">
        <v>1</v>
      </c>
      <c r="B438" s="219" t="s">
        <v>135</v>
      </c>
      <c r="C438" s="219" t="s">
        <v>135</v>
      </c>
      <c r="D438" s="219">
        <v>102953</v>
      </c>
      <c r="E438" s="217" t="s">
        <v>171</v>
      </c>
      <c r="F438" s="217" t="s">
        <v>675</v>
      </c>
      <c r="G438" s="217" t="s">
        <v>235</v>
      </c>
      <c r="H438" s="217" t="s">
        <v>139</v>
      </c>
      <c r="I438" s="219">
        <v>1</v>
      </c>
      <c r="J438" s="218">
        <v>322.83999999999997</v>
      </c>
      <c r="K438" s="218">
        <v>322.83999999999997</v>
      </c>
      <c r="L438" s="218">
        <v>0</v>
      </c>
      <c r="M438" s="218">
        <f t="shared" si="6"/>
        <v>129.136</v>
      </c>
      <c r="N438" s="220" t="s">
        <v>15</v>
      </c>
    </row>
    <row r="439" spans="1:14" x14ac:dyDescent="0.25">
      <c r="A439" s="220">
        <v>1</v>
      </c>
      <c r="B439" s="219" t="s">
        <v>135</v>
      </c>
      <c r="C439" s="219" t="s">
        <v>135</v>
      </c>
      <c r="D439" s="219">
        <v>102954</v>
      </c>
      <c r="E439" s="217" t="s">
        <v>171</v>
      </c>
      <c r="F439" s="217" t="s">
        <v>675</v>
      </c>
      <c r="G439" s="217" t="s">
        <v>235</v>
      </c>
      <c r="H439" s="217" t="s">
        <v>139</v>
      </c>
      <c r="I439" s="219">
        <v>1</v>
      </c>
      <c r="J439" s="218">
        <v>322.83999999999997</v>
      </c>
      <c r="K439" s="218">
        <v>322.83999999999997</v>
      </c>
      <c r="L439" s="218">
        <v>0</v>
      </c>
      <c r="M439" s="218">
        <f t="shared" si="6"/>
        <v>129.136</v>
      </c>
      <c r="N439" s="220" t="s">
        <v>15</v>
      </c>
    </row>
    <row r="440" spans="1:14" x14ac:dyDescent="0.25">
      <c r="A440" s="220">
        <v>1</v>
      </c>
      <c r="B440" s="219" t="s">
        <v>135</v>
      </c>
      <c r="C440" s="219" t="s">
        <v>135</v>
      </c>
      <c r="D440" s="219">
        <v>102955</v>
      </c>
      <c r="E440" s="217" t="s">
        <v>171</v>
      </c>
      <c r="F440" s="217" t="s">
        <v>676</v>
      </c>
      <c r="G440" s="217" t="s">
        <v>490</v>
      </c>
      <c r="H440" s="217" t="s">
        <v>139</v>
      </c>
      <c r="I440" s="219">
        <v>1</v>
      </c>
      <c r="J440" s="218">
        <v>200.67</v>
      </c>
      <c r="K440" s="218">
        <v>200.67</v>
      </c>
      <c r="L440" s="218">
        <v>0</v>
      </c>
      <c r="M440" s="218">
        <f t="shared" si="6"/>
        <v>80.268000000000001</v>
      </c>
      <c r="N440" s="220" t="s">
        <v>15</v>
      </c>
    </row>
    <row r="441" spans="1:14" x14ac:dyDescent="0.25">
      <c r="A441" s="216">
        <v>1</v>
      </c>
      <c r="B441" s="219" t="s">
        <v>135</v>
      </c>
      <c r="C441" s="219" t="s">
        <v>135</v>
      </c>
      <c r="D441" s="219">
        <v>102956</v>
      </c>
      <c r="E441" s="217" t="s">
        <v>171</v>
      </c>
      <c r="F441" s="217" t="s">
        <v>676</v>
      </c>
      <c r="G441" s="217" t="s">
        <v>490</v>
      </c>
      <c r="H441" s="217" t="s">
        <v>139</v>
      </c>
      <c r="I441" s="219">
        <v>1</v>
      </c>
      <c r="J441" s="218">
        <v>200.66</v>
      </c>
      <c r="K441" s="218">
        <v>200.66</v>
      </c>
      <c r="L441" s="218">
        <v>0</v>
      </c>
      <c r="M441" s="218">
        <f t="shared" si="6"/>
        <v>80.26400000000001</v>
      </c>
      <c r="N441" s="220" t="s">
        <v>15</v>
      </c>
    </row>
    <row r="442" spans="1:14" x14ac:dyDescent="0.25">
      <c r="A442" s="216">
        <v>1</v>
      </c>
      <c r="B442" s="219" t="s">
        <v>135</v>
      </c>
      <c r="C442" s="219" t="s">
        <v>135</v>
      </c>
      <c r="D442" s="219">
        <v>102957</v>
      </c>
      <c r="E442" s="217" t="s">
        <v>171</v>
      </c>
      <c r="F442" s="217" t="s">
        <v>677</v>
      </c>
      <c r="G442" s="217" t="s">
        <v>490</v>
      </c>
      <c r="H442" s="217" t="s">
        <v>139</v>
      </c>
      <c r="I442" s="219">
        <v>1</v>
      </c>
      <c r="J442" s="221">
        <v>1212.0999999999999</v>
      </c>
      <c r="K442" s="221">
        <v>1212.0999999999999</v>
      </c>
      <c r="L442" s="218">
        <v>0</v>
      </c>
      <c r="M442" s="218">
        <f t="shared" si="6"/>
        <v>484.84</v>
      </c>
      <c r="N442" s="220" t="s">
        <v>15</v>
      </c>
    </row>
    <row r="443" spans="1:14" x14ac:dyDescent="0.25">
      <c r="A443" s="216">
        <v>1</v>
      </c>
      <c r="B443" s="219" t="s">
        <v>135</v>
      </c>
      <c r="C443" s="219" t="s">
        <v>135</v>
      </c>
      <c r="D443" s="219">
        <v>102958</v>
      </c>
      <c r="E443" s="217" t="s">
        <v>171</v>
      </c>
      <c r="F443" s="217" t="s">
        <v>678</v>
      </c>
      <c r="G443" s="218">
        <v>11.15</v>
      </c>
      <c r="H443" s="217" t="s">
        <v>139</v>
      </c>
      <c r="I443" s="219">
        <v>1</v>
      </c>
      <c r="J443" s="218">
        <v>485</v>
      </c>
      <c r="K443" s="218">
        <v>485</v>
      </c>
      <c r="L443" s="218">
        <v>0</v>
      </c>
      <c r="M443" s="218">
        <f t="shared" si="6"/>
        <v>194</v>
      </c>
      <c r="N443" s="220" t="s">
        <v>15</v>
      </c>
    </row>
    <row r="444" spans="1:14" x14ac:dyDescent="0.25">
      <c r="A444" s="220">
        <v>1</v>
      </c>
      <c r="B444" s="219" t="s">
        <v>135</v>
      </c>
      <c r="C444" s="219" t="s">
        <v>135</v>
      </c>
      <c r="D444" s="219">
        <v>102959</v>
      </c>
      <c r="E444" s="217" t="s">
        <v>171</v>
      </c>
      <c r="F444" s="217" t="s">
        <v>679</v>
      </c>
      <c r="G444" s="218">
        <v>12.15</v>
      </c>
      <c r="H444" s="217" t="s">
        <v>139</v>
      </c>
      <c r="I444" s="219">
        <v>1</v>
      </c>
      <c r="J444" s="218">
        <v>362.5</v>
      </c>
      <c r="K444" s="218">
        <v>362.5</v>
      </c>
      <c r="L444" s="218">
        <v>0</v>
      </c>
      <c r="M444" s="218">
        <f t="shared" si="6"/>
        <v>145</v>
      </c>
      <c r="N444" s="220" t="s">
        <v>15</v>
      </c>
    </row>
    <row r="445" spans="1:14" x14ac:dyDescent="0.25">
      <c r="A445" s="220">
        <v>1</v>
      </c>
      <c r="B445" s="219" t="s">
        <v>135</v>
      </c>
      <c r="C445" s="219" t="s">
        <v>135</v>
      </c>
      <c r="D445" s="219">
        <v>102960</v>
      </c>
      <c r="E445" s="217" t="s">
        <v>171</v>
      </c>
      <c r="F445" s="217" t="s">
        <v>680</v>
      </c>
      <c r="G445" s="218">
        <v>12.15</v>
      </c>
      <c r="H445" s="217" t="s">
        <v>139</v>
      </c>
      <c r="I445" s="219">
        <v>1</v>
      </c>
      <c r="J445" s="221">
        <v>4423.55</v>
      </c>
      <c r="K445" s="221">
        <v>4423.55</v>
      </c>
      <c r="L445" s="218">
        <v>0</v>
      </c>
      <c r="M445" s="218">
        <f t="shared" si="6"/>
        <v>1769.42</v>
      </c>
      <c r="N445" s="220" t="s">
        <v>15</v>
      </c>
    </row>
    <row r="446" spans="1:14" x14ac:dyDescent="0.25">
      <c r="A446" s="216">
        <v>1</v>
      </c>
      <c r="B446" s="219" t="s">
        <v>135</v>
      </c>
      <c r="C446" s="219" t="s">
        <v>135</v>
      </c>
      <c r="D446" s="219">
        <v>102961</v>
      </c>
      <c r="E446" s="217" t="s">
        <v>171</v>
      </c>
      <c r="F446" s="217" t="s">
        <v>681</v>
      </c>
      <c r="G446" s="218">
        <v>12.15</v>
      </c>
      <c r="H446" s="217" t="s">
        <v>139</v>
      </c>
      <c r="I446" s="219">
        <v>1</v>
      </c>
      <c r="J446" s="218">
        <v>429.1</v>
      </c>
      <c r="K446" s="218">
        <v>429.1</v>
      </c>
      <c r="L446" s="218">
        <v>0</v>
      </c>
      <c r="M446" s="218">
        <f t="shared" si="6"/>
        <v>171.64000000000001</v>
      </c>
      <c r="N446" s="220" t="s">
        <v>15</v>
      </c>
    </row>
    <row r="447" spans="1:14" x14ac:dyDescent="0.25">
      <c r="A447" s="216">
        <v>1</v>
      </c>
      <c r="B447" s="219" t="s">
        <v>135</v>
      </c>
      <c r="C447" s="219" t="s">
        <v>135</v>
      </c>
      <c r="D447" s="219">
        <v>102966</v>
      </c>
      <c r="E447" s="217" t="s">
        <v>171</v>
      </c>
      <c r="F447" s="217" t="s">
        <v>254</v>
      </c>
      <c r="G447" s="217" t="s">
        <v>531</v>
      </c>
      <c r="H447" s="217" t="s">
        <v>139</v>
      </c>
      <c r="I447" s="219">
        <v>1</v>
      </c>
      <c r="J447" s="218">
        <v>517.08000000000004</v>
      </c>
      <c r="K447" s="218">
        <v>517.08000000000004</v>
      </c>
      <c r="L447" s="218">
        <v>0</v>
      </c>
      <c r="M447" s="218">
        <f t="shared" si="6"/>
        <v>206.83200000000002</v>
      </c>
      <c r="N447" s="220" t="s">
        <v>15</v>
      </c>
    </row>
    <row r="448" spans="1:14" x14ac:dyDescent="0.25">
      <c r="A448" s="216">
        <v>1</v>
      </c>
      <c r="B448" s="219" t="s">
        <v>135</v>
      </c>
      <c r="C448" s="219" t="s">
        <v>135</v>
      </c>
      <c r="D448" s="219">
        <v>102978</v>
      </c>
      <c r="E448" s="217" t="s">
        <v>171</v>
      </c>
      <c r="F448" s="217" t="s">
        <v>277</v>
      </c>
      <c r="G448" s="217" t="s">
        <v>307</v>
      </c>
      <c r="H448" s="217" t="s">
        <v>139</v>
      </c>
      <c r="I448" s="219">
        <v>1</v>
      </c>
      <c r="J448" s="218">
        <v>430.39</v>
      </c>
      <c r="K448" s="218">
        <v>430.39</v>
      </c>
      <c r="L448" s="218">
        <v>0</v>
      </c>
      <c r="M448" s="218">
        <f t="shared" si="6"/>
        <v>172.15600000000001</v>
      </c>
      <c r="N448" s="220" t="s">
        <v>15</v>
      </c>
    </row>
    <row r="449" spans="1:14" x14ac:dyDescent="0.25">
      <c r="A449" s="220">
        <v>1</v>
      </c>
      <c r="B449" s="219" t="s">
        <v>135</v>
      </c>
      <c r="C449" s="219" t="s">
        <v>135</v>
      </c>
      <c r="D449" s="219">
        <v>102979</v>
      </c>
      <c r="E449" s="217" t="s">
        <v>171</v>
      </c>
      <c r="F449" s="217" t="s">
        <v>682</v>
      </c>
      <c r="G449" s="218">
        <v>11.14</v>
      </c>
      <c r="H449" s="217" t="s">
        <v>139</v>
      </c>
      <c r="I449" s="219">
        <v>1</v>
      </c>
      <c r="J449" s="218">
        <v>949.98</v>
      </c>
      <c r="K449" s="218">
        <v>949.98</v>
      </c>
      <c r="L449" s="218">
        <v>0</v>
      </c>
      <c r="M449" s="218">
        <f t="shared" si="6"/>
        <v>379.99200000000002</v>
      </c>
      <c r="N449" s="220" t="s">
        <v>15</v>
      </c>
    </row>
    <row r="450" spans="1:14" x14ac:dyDescent="0.25">
      <c r="A450" s="220">
        <v>1</v>
      </c>
      <c r="B450" s="219" t="s">
        <v>135</v>
      </c>
      <c r="C450" s="219" t="s">
        <v>135</v>
      </c>
      <c r="D450" s="219">
        <v>102993</v>
      </c>
      <c r="E450" s="217" t="s">
        <v>171</v>
      </c>
      <c r="F450" s="217" t="s">
        <v>683</v>
      </c>
      <c r="G450" s="218">
        <v>12.09</v>
      </c>
      <c r="H450" s="217" t="s">
        <v>139</v>
      </c>
      <c r="I450" s="219">
        <v>1</v>
      </c>
      <c r="J450" s="218">
        <v>752.76</v>
      </c>
      <c r="K450" s="218">
        <v>752.76</v>
      </c>
      <c r="L450" s="218">
        <v>0</v>
      </c>
      <c r="M450" s="218">
        <f t="shared" si="6"/>
        <v>301.10399999999998</v>
      </c>
      <c r="N450" s="220" t="s">
        <v>15</v>
      </c>
    </row>
    <row r="451" spans="1:14" x14ac:dyDescent="0.25">
      <c r="A451" s="216">
        <v>1</v>
      </c>
      <c r="B451" s="219" t="s">
        <v>135</v>
      </c>
      <c r="C451" s="219" t="s">
        <v>135</v>
      </c>
      <c r="D451" s="219">
        <v>102994</v>
      </c>
      <c r="E451" s="217" t="s">
        <v>171</v>
      </c>
      <c r="F451" s="217" t="s">
        <v>684</v>
      </c>
      <c r="G451" s="217" t="s">
        <v>586</v>
      </c>
      <c r="H451" s="217" t="s">
        <v>139</v>
      </c>
      <c r="I451" s="219">
        <v>1</v>
      </c>
      <c r="J451" s="221">
        <v>1589.27</v>
      </c>
      <c r="K451" s="221">
        <v>1589.27</v>
      </c>
      <c r="L451" s="218">
        <v>0</v>
      </c>
      <c r="M451" s="218">
        <f t="shared" ref="M451:M514" si="7">IF(L451&lt;J451*0.4,J451*0.4,L451)</f>
        <v>635.70800000000008</v>
      </c>
      <c r="N451" s="220" t="s">
        <v>15</v>
      </c>
    </row>
    <row r="452" spans="1:14" x14ac:dyDescent="0.25">
      <c r="A452" s="216">
        <v>1</v>
      </c>
      <c r="B452" s="219" t="s">
        <v>135</v>
      </c>
      <c r="C452" s="219" t="s">
        <v>135</v>
      </c>
      <c r="D452" s="219">
        <v>102995</v>
      </c>
      <c r="E452" s="217" t="s">
        <v>171</v>
      </c>
      <c r="F452" s="217" t="s">
        <v>685</v>
      </c>
      <c r="G452" s="217" t="s">
        <v>586</v>
      </c>
      <c r="H452" s="217" t="s">
        <v>139</v>
      </c>
      <c r="I452" s="219">
        <v>1</v>
      </c>
      <c r="J452" s="221">
        <v>1369.93</v>
      </c>
      <c r="K452" s="221">
        <v>1369.93</v>
      </c>
      <c r="L452" s="218">
        <v>0</v>
      </c>
      <c r="M452" s="218">
        <f t="shared" si="7"/>
        <v>547.97200000000009</v>
      </c>
      <c r="N452" s="220" t="s">
        <v>15</v>
      </c>
    </row>
    <row r="453" spans="1:14" x14ac:dyDescent="0.25">
      <c r="A453" s="216">
        <v>1</v>
      </c>
      <c r="B453" s="219" t="s">
        <v>135</v>
      </c>
      <c r="C453" s="219" t="s">
        <v>135</v>
      </c>
      <c r="D453" s="219">
        <v>102996</v>
      </c>
      <c r="E453" s="217" t="s">
        <v>171</v>
      </c>
      <c r="F453" s="217" t="s">
        <v>254</v>
      </c>
      <c r="G453" s="217" t="s">
        <v>531</v>
      </c>
      <c r="H453" s="217" t="s">
        <v>139</v>
      </c>
      <c r="I453" s="219">
        <v>1</v>
      </c>
      <c r="J453" s="218">
        <v>517.08000000000004</v>
      </c>
      <c r="K453" s="218">
        <v>517.08000000000004</v>
      </c>
      <c r="L453" s="218">
        <v>0</v>
      </c>
      <c r="M453" s="218">
        <f t="shared" si="7"/>
        <v>206.83200000000002</v>
      </c>
      <c r="N453" s="220" t="s">
        <v>15</v>
      </c>
    </row>
    <row r="454" spans="1:14" x14ac:dyDescent="0.25">
      <c r="A454" s="220">
        <v>1</v>
      </c>
      <c r="B454" s="219" t="s">
        <v>135</v>
      </c>
      <c r="C454" s="219" t="s">
        <v>135</v>
      </c>
      <c r="D454" s="219">
        <v>102997</v>
      </c>
      <c r="E454" s="217" t="s">
        <v>171</v>
      </c>
      <c r="F454" s="217" t="s">
        <v>686</v>
      </c>
      <c r="G454" s="217" t="s">
        <v>531</v>
      </c>
      <c r="H454" s="217" t="s">
        <v>139</v>
      </c>
      <c r="I454" s="219">
        <v>1</v>
      </c>
      <c r="J454" s="218">
        <v>424.8</v>
      </c>
      <c r="K454" s="218">
        <v>424.8</v>
      </c>
      <c r="L454" s="218">
        <v>0</v>
      </c>
      <c r="M454" s="218">
        <f t="shared" si="7"/>
        <v>169.92000000000002</v>
      </c>
      <c r="N454" s="220" t="s">
        <v>15</v>
      </c>
    </row>
    <row r="455" spans="1:14" x14ac:dyDescent="0.25">
      <c r="A455" s="220">
        <v>1</v>
      </c>
      <c r="B455" s="219" t="s">
        <v>135</v>
      </c>
      <c r="C455" s="219" t="s">
        <v>135</v>
      </c>
      <c r="D455" s="219">
        <v>103018</v>
      </c>
      <c r="E455" s="217" t="s">
        <v>171</v>
      </c>
      <c r="F455" s="217" t="s">
        <v>459</v>
      </c>
      <c r="G455" s="217" t="s">
        <v>687</v>
      </c>
      <c r="H455" s="217" t="s">
        <v>139</v>
      </c>
      <c r="I455" s="219">
        <v>1</v>
      </c>
      <c r="J455" s="218">
        <v>406.82</v>
      </c>
      <c r="K455" s="218">
        <v>406.82</v>
      </c>
      <c r="L455" s="218">
        <v>0</v>
      </c>
      <c r="M455" s="218">
        <f t="shared" si="7"/>
        <v>162.72800000000001</v>
      </c>
      <c r="N455" s="220" t="s">
        <v>15</v>
      </c>
    </row>
    <row r="456" spans="1:14" x14ac:dyDescent="0.25">
      <c r="A456" s="216">
        <v>1</v>
      </c>
      <c r="B456" s="219" t="s">
        <v>135</v>
      </c>
      <c r="C456" s="219" t="s">
        <v>135</v>
      </c>
      <c r="D456" s="219">
        <v>103048</v>
      </c>
      <c r="E456" s="217" t="s">
        <v>171</v>
      </c>
      <c r="F456" s="217" t="s">
        <v>688</v>
      </c>
      <c r="G456" s="217" t="s">
        <v>657</v>
      </c>
      <c r="H456" s="217" t="s">
        <v>139</v>
      </c>
      <c r="I456" s="219">
        <v>1</v>
      </c>
      <c r="J456" s="218">
        <v>577.5</v>
      </c>
      <c r="K456" s="218">
        <v>577.5</v>
      </c>
      <c r="L456" s="218">
        <v>0</v>
      </c>
      <c r="M456" s="218">
        <f t="shared" si="7"/>
        <v>231</v>
      </c>
      <c r="N456" s="220" t="s">
        <v>15</v>
      </c>
    </row>
    <row r="457" spans="1:14" x14ac:dyDescent="0.25">
      <c r="A457" s="216">
        <v>1</v>
      </c>
      <c r="B457" s="219" t="s">
        <v>135</v>
      </c>
      <c r="C457" s="219" t="s">
        <v>135</v>
      </c>
      <c r="D457" s="219">
        <v>103049</v>
      </c>
      <c r="E457" s="217" t="s">
        <v>171</v>
      </c>
      <c r="F457" s="217" t="s">
        <v>689</v>
      </c>
      <c r="G457" s="217" t="s">
        <v>534</v>
      </c>
      <c r="H457" s="217" t="s">
        <v>139</v>
      </c>
      <c r="I457" s="219">
        <v>1</v>
      </c>
      <c r="J457" s="221">
        <v>1869.29</v>
      </c>
      <c r="K457" s="221">
        <v>1869.29</v>
      </c>
      <c r="L457" s="218">
        <v>0</v>
      </c>
      <c r="M457" s="218">
        <f t="shared" si="7"/>
        <v>747.71600000000001</v>
      </c>
      <c r="N457" s="220" t="s">
        <v>15</v>
      </c>
    </row>
    <row r="458" spans="1:14" x14ac:dyDescent="0.25">
      <c r="A458" s="216">
        <v>1</v>
      </c>
      <c r="B458" s="219" t="s">
        <v>135</v>
      </c>
      <c r="C458" s="219" t="s">
        <v>135</v>
      </c>
      <c r="D458" s="219">
        <v>103052</v>
      </c>
      <c r="E458" s="217" t="s">
        <v>171</v>
      </c>
      <c r="F458" s="217" t="s">
        <v>688</v>
      </c>
      <c r="G458" s="217" t="s">
        <v>430</v>
      </c>
      <c r="H458" s="217" t="s">
        <v>139</v>
      </c>
      <c r="I458" s="219">
        <v>1</v>
      </c>
      <c r="J458" s="218">
        <v>630</v>
      </c>
      <c r="K458" s="218">
        <v>630</v>
      </c>
      <c r="L458" s="218">
        <v>0</v>
      </c>
      <c r="M458" s="218">
        <f t="shared" si="7"/>
        <v>252</v>
      </c>
      <c r="N458" s="220" t="s">
        <v>15</v>
      </c>
    </row>
    <row r="459" spans="1:14" x14ac:dyDescent="0.25">
      <c r="A459" s="220">
        <v>1</v>
      </c>
      <c r="B459" s="219" t="s">
        <v>135</v>
      </c>
      <c r="C459" s="219" t="s">
        <v>135</v>
      </c>
      <c r="D459" s="219">
        <v>103055</v>
      </c>
      <c r="E459" s="217" t="s">
        <v>171</v>
      </c>
      <c r="F459" s="217" t="s">
        <v>690</v>
      </c>
      <c r="G459" s="217" t="s">
        <v>557</v>
      </c>
      <c r="H459" s="217" t="s">
        <v>139</v>
      </c>
      <c r="I459" s="219">
        <v>1</v>
      </c>
      <c r="J459" s="221">
        <v>1013.8</v>
      </c>
      <c r="K459" s="221">
        <v>1013.8</v>
      </c>
      <c r="L459" s="218">
        <v>0</v>
      </c>
      <c r="M459" s="218">
        <f t="shared" si="7"/>
        <v>405.52</v>
      </c>
      <c r="N459" s="220" t="s">
        <v>15</v>
      </c>
    </row>
    <row r="460" spans="1:14" x14ac:dyDescent="0.25">
      <c r="A460" s="220">
        <v>1</v>
      </c>
      <c r="B460" s="219" t="s">
        <v>135</v>
      </c>
      <c r="C460" s="219" t="s">
        <v>135</v>
      </c>
      <c r="D460" s="219">
        <v>103056</v>
      </c>
      <c r="E460" s="217" t="s">
        <v>171</v>
      </c>
      <c r="F460" s="217" t="s">
        <v>691</v>
      </c>
      <c r="G460" s="218">
        <v>10.15</v>
      </c>
      <c r="H460" s="217" t="s">
        <v>139</v>
      </c>
      <c r="I460" s="219">
        <v>1</v>
      </c>
      <c r="J460" s="221">
        <v>1500</v>
      </c>
      <c r="K460" s="221">
        <v>1500</v>
      </c>
      <c r="L460" s="218">
        <v>0</v>
      </c>
      <c r="M460" s="218">
        <f t="shared" si="7"/>
        <v>600</v>
      </c>
      <c r="N460" s="220" t="s">
        <v>15</v>
      </c>
    </row>
    <row r="461" spans="1:14" x14ac:dyDescent="0.25">
      <c r="A461" s="216">
        <v>1</v>
      </c>
      <c r="B461" s="219" t="s">
        <v>135</v>
      </c>
      <c r="C461" s="219" t="s">
        <v>135</v>
      </c>
      <c r="D461" s="219">
        <v>103106</v>
      </c>
      <c r="E461" s="217" t="s">
        <v>171</v>
      </c>
      <c r="F461" s="217" t="s">
        <v>692</v>
      </c>
      <c r="G461" s="217" t="s">
        <v>534</v>
      </c>
      <c r="H461" s="217" t="s">
        <v>139</v>
      </c>
      <c r="I461" s="219">
        <v>1</v>
      </c>
      <c r="J461" s="221">
        <v>1187.5</v>
      </c>
      <c r="K461" s="221">
        <v>1187.5</v>
      </c>
      <c r="L461" s="218">
        <v>0</v>
      </c>
      <c r="M461" s="218">
        <f t="shared" si="7"/>
        <v>475</v>
      </c>
      <c r="N461" s="220" t="s">
        <v>15</v>
      </c>
    </row>
    <row r="462" spans="1:14" x14ac:dyDescent="0.25">
      <c r="A462" s="216">
        <v>1</v>
      </c>
      <c r="B462" s="219" t="s">
        <v>135</v>
      </c>
      <c r="C462" s="219" t="s">
        <v>135</v>
      </c>
      <c r="D462" s="219">
        <v>103197</v>
      </c>
      <c r="E462" s="217" t="s">
        <v>171</v>
      </c>
      <c r="F462" s="217" t="s">
        <v>693</v>
      </c>
      <c r="G462" s="217" t="s">
        <v>173</v>
      </c>
      <c r="H462" s="217" t="s">
        <v>139</v>
      </c>
      <c r="I462" s="219">
        <v>1</v>
      </c>
      <c r="J462" s="218">
        <v>132.30000000000001</v>
      </c>
      <c r="K462" s="218">
        <v>132.30000000000001</v>
      </c>
      <c r="L462" s="218">
        <v>0</v>
      </c>
      <c r="M462" s="218">
        <f t="shared" si="7"/>
        <v>52.920000000000009</v>
      </c>
      <c r="N462" s="220" t="s">
        <v>15</v>
      </c>
    </row>
    <row r="463" spans="1:14" x14ac:dyDescent="0.25">
      <c r="A463" s="216">
        <v>1</v>
      </c>
      <c r="B463" s="219" t="s">
        <v>135</v>
      </c>
      <c r="C463" s="219" t="s">
        <v>135</v>
      </c>
      <c r="D463" s="219">
        <v>103198</v>
      </c>
      <c r="E463" s="217" t="s">
        <v>171</v>
      </c>
      <c r="F463" s="217" t="s">
        <v>693</v>
      </c>
      <c r="G463" s="217" t="s">
        <v>173</v>
      </c>
      <c r="H463" s="217" t="s">
        <v>139</v>
      </c>
      <c r="I463" s="219">
        <v>1</v>
      </c>
      <c r="J463" s="218">
        <v>78.400000000000006</v>
      </c>
      <c r="K463" s="218">
        <v>78.400000000000006</v>
      </c>
      <c r="L463" s="218">
        <v>0</v>
      </c>
      <c r="M463" s="218">
        <f t="shared" si="7"/>
        <v>31.360000000000003</v>
      </c>
      <c r="N463" s="220" t="s">
        <v>15</v>
      </c>
    </row>
    <row r="464" spans="1:14" x14ac:dyDescent="0.25">
      <c r="A464" s="220">
        <v>1</v>
      </c>
      <c r="B464" s="219" t="s">
        <v>135</v>
      </c>
      <c r="C464" s="219" t="s">
        <v>135</v>
      </c>
      <c r="D464" s="219">
        <v>103199</v>
      </c>
      <c r="E464" s="217" t="s">
        <v>171</v>
      </c>
      <c r="F464" s="217" t="s">
        <v>693</v>
      </c>
      <c r="G464" s="217" t="s">
        <v>173</v>
      </c>
      <c r="H464" s="217" t="s">
        <v>139</v>
      </c>
      <c r="I464" s="219">
        <v>1</v>
      </c>
      <c r="J464" s="218">
        <v>78.400000000000006</v>
      </c>
      <c r="K464" s="218">
        <v>78.400000000000006</v>
      </c>
      <c r="L464" s="218">
        <v>0</v>
      </c>
      <c r="M464" s="218">
        <f t="shared" si="7"/>
        <v>31.360000000000003</v>
      </c>
      <c r="N464" s="220" t="s">
        <v>15</v>
      </c>
    </row>
    <row r="465" spans="1:14" x14ac:dyDescent="0.25">
      <c r="A465" s="220">
        <v>1</v>
      </c>
      <c r="B465" s="219" t="s">
        <v>135</v>
      </c>
      <c r="C465" s="219" t="s">
        <v>135</v>
      </c>
      <c r="D465" s="219">
        <v>103200</v>
      </c>
      <c r="E465" s="217" t="s">
        <v>171</v>
      </c>
      <c r="F465" s="217" t="s">
        <v>694</v>
      </c>
      <c r="G465" s="217" t="s">
        <v>220</v>
      </c>
      <c r="H465" s="217" t="s">
        <v>139</v>
      </c>
      <c r="I465" s="219">
        <v>1</v>
      </c>
      <c r="J465" s="218">
        <v>231.8</v>
      </c>
      <c r="K465" s="218">
        <v>231.8</v>
      </c>
      <c r="L465" s="218">
        <v>0</v>
      </c>
      <c r="M465" s="218">
        <f t="shared" si="7"/>
        <v>92.720000000000013</v>
      </c>
      <c r="N465" s="220" t="s">
        <v>15</v>
      </c>
    </row>
    <row r="466" spans="1:14" x14ac:dyDescent="0.25">
      <c r="A466" s="216">
        <v>1</v>
      </c>
      <c r="B466" s="219" t="s">
        <v>135</v>
      </c>
      <c r="C466" s="219" t="s">
        <v>135</v>
      </c>
      <c r="D466" s="219">
        <v>103201</v>
      </c>
      <c r="E466" s="217" t="s">
        <v>171</v>
      </c>
      <c r="F466" s="217" t="s">
        <v>695</v>
      </c>
      <c r="G466" s="218">
        <v>10.07</v>
      </c>
      <c r="H466" s="217" t="s">
        <v>139</v>
      </c>
      <c r="I466" s="219">
        <v>1</v>
      </c>
      <c r="J466" s="218">
        <v>395.28</v>
      </c>
      <c r="K466" s="218">
        <v>395.28</v>
      </c>
      <c r="L466" s="218">
        <v>0</v>
      </c>
      <c r="M466" s="218">
        <f t="shared" si="7"/>
        <v>158.11199999999999</v>
      </c>
      <c r="N466" s="220" t="s">
        <v>15</v>
      </c>
    </row>
    <row r="467" spans="1:14" x14ac:dyDescent="0.25">
      <c r="A467" s="216">
        <v>1</v>
      </c>
      <c r="B467" s="219" t="s">
        <v>135</v>
      </c>
      <c r="C467" s="219" t="s">
        <v>135</v>
      </c>
      <c r="D467" s="219">
        <v>103202</v>
      </c>
      <c r="E467" s="217" t="s">
        <v>171</v>
      </c>
      <c r="F467" s="217" t="s">
        <v>696</v>
      </c>
      <c r="G467" s="218">
        <v>10.07</v>
      </c>
      <c r="H467" s="217" t="s">
        <v>139</v>
      </c>
      <c r="I467" s="219">
        <v>1</v>
      </c>
      <c r="J467" s="218">
        <v>115</v>
      </c>
      <c r="K467" s="218">
        <v>115</v>
      </c>
      <c r="L467" s="218">
        <v>0</v>
      </c>
      <c r="M467" s="218">
        <f t="shared" si="7"/>
        <v>46</v>
      </c>
      <c r="N467" s="220" t="s">
        <v>15</v>
      </c>
    </row>
    <row r="468" spans="1:14" x14ac:dyDescent="0.25">
      <c r="A468" s="216">
        <v>1</v>
      </c>
      <c r="B468" s="219" t="s">
        <v>135</v>
      </c>
      <c r="C468" s="219" t="s">
        <v>135</v>
      </c>
      <c r="D468" s="219">
        <v>103203</v>
      </c>
      <c r="E468" s="217" t="s">
        <v>171</v>
      </c>
      <c r="F468" s="217" t="s">
        <v>697</v>
      </c>
      <c r="G468" s="218">
        <v>10.07</v>
      </c>
      <c r="H468" s="217" t="s">
        <v>139</v>
      </c>
      <c r="I468" s="219">
        <v>1</v>
      </c>
      <c r="J468" s="218">
        <v>253.83</v>
      </c>
      <c r="K468" s="218">
        <v>253.83</v>
      </c>
      <c r="L468" s="218">
        <v>0</v>
      </c>
      <c r="M468" s="218">
        <f t="shared" si="7"/>
        <v>101.53200000000001</v>
      </c>
      <c r="N468" s="220" t="s">
        <v>15</v>
      </c>
    </row>
    <row r="469" spans="1:14" x14ac:dyDescent="0.25">
      <c r="A469" s="220">
        <v>1</v>
      </c>
      <c r="B469" s="219" t="s">
        <v>135</v>
      </c>
      <c r="C469" s="219" t="s">
        <v>135</v>
      </c>
      <c r="D469" s="219">
        <v>103204</v>
      </c>
      <c r="E469" s="217" t="s">
        <v>171</v>
      </c>
      <c r="F469" s="217" t="s">
        <v>698</v>
      </c>
      <c r="G469" s="217" t="s">
        <v>334</v>
      </c>
      <c r="H469" s="217" t="s">
        <v>139</v>
      </c>
      <c r="I469" s="219">
        <v>1</v>
      </c>
      <c r="J469" s="218">
        <v>513.62</v>
      </c>
      <c r="K469" s="218">
        <v>513.62</v>
      </c>
      <c r="L469" s="218">
        <v>0</v>
      </c>
      <c r="M469" s="218">
        <f t="shared" si="7"/>
        <v>205.44800000000001</v>
      </c>
      <c r="N469" s="220" t="s">
        <v>15</v>
      </c>
    </row>
    <row r="470" spans="1:14" x14ac:dyDescent="0.25">
      <c r="A470" s="220">
        <v>1</v>
      </c>
      <c r="B470" s="219" t="s">
        <v>135</v>
      </c>
      <c r="C470" s="219" t="s">
        <v>135</v>
      </c>
      <c r="D470" s="219">
        <v>103205</v>
      </c>
      <c r="E470" s="217" t="s">
        <v>171</v>
      </c>
      <c r="F470" s="217" t="s">
        <v>698</v>
      </c>
      <c r="G470" s="217" t="s">
        <v>334</v>
      </c>
      <c r="H470" s="217" t="s">
        <v>139</v>
      </c>
      <c r="I470" s="219">
        <v>1</v>
      </c>
      <c r="J470" s="218">
        <v>315.98</v>
      </c>
      <c r="K470" s="218">
        <v>315.98</v>
      </c>
      <c r="L470" s="218">
        <v>0</v>
      </c>
      <c r="M470" s="218">
        <f t="shared" si="7"/>
        <v>126.39200000000001</v>
      </c>
      <c r="N470" s="220" t="s">
        <v>15</v>
      </c>
    </row>
    <row r="471" spans="1:14" x14ac:dyDescent="0.25">
      <c r="A471" s="216">
        <v>1</v>
      </c>
      <c r="B471" s="219" t="s">
        <v>135</v>
      </c>
      <c r="C471" s="219" t="s">
        <v>135</v>
      </c>
      <c r="D471" s="219">
        <v>103206</v>
      </c>
      <c r="E471" s="217" t="s">
        <v>171</v>
      </c>
      <c r="F471" s="217" t="s">
        <v>699</v>
      </c>
      <c r="G471" s="217" t="s">
        <v>614</v>
      </c>
      <c r="H471" s="217" t="s">
        <v>139</v>
      </c>
      <c r="I471" s="219">
        <v>1</v>
      </c>
      <c r="J471" s="221">
        <v>1654.32</v>
      </c>
      <c r="K471" s="221">
        <v>1654.32</v>
      </c>
      <c r="L471" s="218">
        <v>0</v>
      </c>
      <c r="M471" s="218">
        <f t="shared" si="7"/>
        <v>661.72800000000007</v>
      </c>
      <c r="N471" s="220" t="s">
        <v>15</v>
      </c>
    </row>
    <row r="472" spans="1:14" x14ac:dyDescent="0.25">
      <c r="A472" s="216">
        <v>1</v>
      </c>
      <c r="B472" s="219" t="s">
        <v>135</v>
      </c>
      <c r="C472" s="219" t="s">
        <v>135</v>
      </c>
      <c r="D472" s="219">
        <v>103207</v>
      </c>
      <c r="E472" s="217" t="s">
        <v>171</v>
      </c>
      <c r="F472" s="217" t="s">
        <v>700</v>
      </c>
      <c r="G472" s="217" t="s">
        <v>614</v>
      </c>
      <c r="H472" s="217" t="s">
        <v>139</v>
      </c>
      <c r="I472" s="219">
        <v>1</v>
      </c>
      <c r="J472" s="221">
        <v>1971.52</v>
      </c>
      <c r="K472" s="221">
        <v>1971.52</v>
      </c>
      <c r="L472" s="218">
        <v>0</v>
      </c>
      <c r="M472" s="218">
        <f t="shared" si="7"/>
        <v>788.60800000000006</v>
      </c>
      <c r="N472" s="220" t="s">
        <v>15</v>
      </c>
    </row>
    <row r="473" spans="1:14" x14ac:dyDescent="0.25">
      <c r="A473" s="216">
        <v>1</v>
      </c>
      <c r="B473" s="219" t="s">
        <v>135</v>
      </c>
      <c r="C473" s="219" t="s">
        <v>135</v>
      </c>
      <c r="D473" s="219">
        <v>103215</v>
      </c>
      <c r="E473" s="217" t="s">
        <v>171</v>
      </c>
      <c r="F473" s="217" t="s">
        <v>701</v>
      </c>
      <c r="G473" s="217" t="s">
        <v>614</v>
      </c>
      <c r="H473" s="217" t="s">
        <v>139</v>
      </c>
      <c r="I473" s="219">
        <v>1</v>
      </c>
      <c r="J473" s="218">
        <v>671</v>
      </c>
      <c r="K473" s="218">
        <v>671</v>
      </c>
      <c r="L473" s="218">
        <v>0</v>
      </c>
      <c r="M473" s="218">
        <f t="shared" si="7"/>
        <v>268.40000000000003</v>
      </c>
      <c r="N473" s="220" t="s">
        <v>15</v>
      </c>
    </row>
    <row r="474" spans="1:14" x14ac:dyDescent="0.25">
      <c r="A474" s="220">
        <v>1</v>
      </c>
      <c r="B474" s="219" t="s">
        <v>135</v>
      </c>
      <c r="C474" s="219" t="s">
        <v>135</v>
      </c>
      <c r="D474" s="219">
        <v>103216</v>
      </c>
      <c r="E474" s="217" t="s">
        <v>171</v>
      </c>
      <c r="F474" s="217" t="s">
        <v>702</v>
      </c>
      <c r="G474" s="217" t="s">
        <v>614</v>
      </c>
      <c r="H474" s="217" t="s">
        <v>139</v>
      </c>
      <c r="I474" s="219">
        <v>1</v>
      </c>
      <c r="J474" s="218">
        <v>890.6</v>
      </c>
      <c r="K474" s="218">
        <v>890.6</v>
      </c>
      <c r="L474" s="218">
        <v>0</v>
      </c>
      <c r="M474" s="218">
        <f t="shared" si="7"/>
        <v>356.24</v>
      </c>
      <c r="N474" s="220" t="s">
        <v>15</v>
      </c>
    </row>
    <row r="475" spans="1:14" x14ac:dyDescent="0.25">
      <c r="A475" s="220">
        <v>1</v>
      </c>
      <c r="B475" s="219" t="s">
        <v>135</v>
      </c>
      <c r="C475" s="219" t="s">
        <v>135</v>
      </c>
      <c r="D475" s="219">
        <v>103217</v>
      </c>
      <c r="E475" s="217" t="s">
        <v>171</v>
      </c>
      <c r="F475" s="217" t="s">
        <v>703</v>
      </c>
      <c r="G475" s="217" t="s">
        <v>617</v>
      </c>
      <c r="H475" s="217" t="s">
        <v>139</v>
      </c>
      <c r="I475" s="219">
        <v>1</v>
      </c>
      <c r="J475" s="218">
        <v>371.19</v>
      </c>
      <c r="K475" s="218">
        <v>371.19</v>
      </c>
      <c r="L475" s="218">
        <v>0</v>
      </c>
      <c r="M475" s="218">
        <f t="shared" si="7"/>
        <v>148.476</v>
      </c>
      <c r="N475" s="220" t="s">
        <v>15</v>
      </c>
    </row>
    <row r="476" spans="1:14" x14ac:dyDescent="0.25">
      <c r="A476" s="216">
        <v>1</v>
      </c>
      <c r="B476" s="219" t="s">
        <v>135</v>
      </c>
      <c r="C476" s="219" t="s">
        <v>135</v>
      </c>
      <c r="D476" s="219">
        <v>103218</v>
      </c>
      <c r="E476" s="217" t="s">
        <v>171</v>
      </c>
      <c r="F476" s="217" t="s">
        <v>704</v>
      </c>
      <c r="G476" s="217" t="s">
        <v>617</v>
      </c>
      <c r="H476" s="217" t="s">
        <v>139</v>
      </c>
      <c r="I476" s="219">
        <v>1</v>
      </c>
      <c r="J476" s="218">
        <v>821.91</v>
      </c>
      <c r="K476" s="218">
        <v>821.91</v>
      </c>
      <c r="L476" s="218">
        <v>0</v>
      </c>
      <c r="M476" s="218">
        <f t="shared" si="7"/>
        <v>328.76400000000001</v>
      </c>
      <c r="N476" s="220" t="s">
        <v>15</v>
      </c>
    </row>
    <row r="477" spans="1:14" x14ac:dyDescent="0.25">
      <c r="A477" s="216">
        <v>1</v>
      </c>
      <c r="B477" s="219" t="s">
        <v>135</v>
      </c>
      <c r="C477" s="219" t="s">
        <v>135</v>
      </c>
      <c r="D477" s="219">
        <v>103219</v>
      </c>
      <c r="E477" s="217" t="s">
        <v>171</v>
      </c>
      <c r="F477" s="217" t="s">
        <v>705</v>
      </c>
      <c r="G477" s="218">
        <v>10.09</v>
      </c>
      <c r="H477" s="217" t="s">
        <v>139</v>
      </c>
      <c r="I477" s="219">
        <v>1</v>
      </c>
      <c r="J477" s="221">
        <v>1212.78</v>
      </c>
      <c r="K477" s="221">
        <v>1212.78</v>
      </c>
      <c r="L477" s="218">
        <v>0</v>
      </c>
      <c r="M477" s="218">
        <f t="shared" si="7"/>
        <v>485.11200000000002</v>
      </c>
      <c r="N477" s="220" t="s">
        <v>15</v>
      </c>
    </row>
    <row r="478" spans="1:14" x14ac:dyDescent="0.25">
      <c r="A478" s="216">
        <v>1</v>
      </c>
      <c r="B478" s="219" t="s">
        <v>135</v>
      </c>
      <c r="C478" s="219" t="s">
        <v>135</v>
      </c>
      <c r="D478" s="219">
        <v>103220</v>
      </c>
      <c r="E478" s="217" t="s">
        <v>171</v>
      </c>
      <c r="F478" s="217" t="s">
        <v>706</v>
      </c>
      <c r="G478" s="217" t="s">
        <v>707</v>
      </c>
      <c r="H478" s="217" t="s">
        <v>139</v>
      </c>
      <c r="I478" s="219">
        <v>1</v>
      </c>
      <c r="J478" s="218">
        <v>546.62</v>
      </c>
      <c r="K478" s="218">
        <v>546.62</v>
      </c>
      <c r="L478" s="218">
        <v>0</v>
      </c>
      <c r="M478" s="218">
        <f t="shared" si="7"/>
        <v>218.64800000000002</v>
      </c>
      <c r="N478" s="220" t="s">
        <v>15</v>
      </c>
    </row>
    <row r="479" spans="1:14" x14ac:dyDescent="0.25">
      <c r="A479" s="220">
        <v>1</v>
      </c>
      <c r="B479" s="219" t="s">
        <v>135</v>
      </c>
      <c r="C479" s="219" t="s">
        <v>135</v>
      </c>
      <c r="D479" s="219">
        <v>103221</v>
      </c>
      <c r="E479" s="217" t="s">
        <v>171</v>
      </c>
      <c r="F479" s="217" t="s">
        <v>708</v>
      </c>
      <c r="G479" s="217" t="s">
        <v>194</v>
      </c>
      <c r="H479" s="217" t="s">
        <v>139</v>
      </c>
      <c r="I479" s="219">
        <v>1</v>
      </c>
      <c r="J479" s="218">
        <v>812.21</v>
      </c>
      <c r="K479" s="218">
        <v>812.21</v>
      </c>
      <c r="L479" s="218">
        <v>0</v>
      </c>
      <c r="M479" s="218">
        <f t="shared" si="7"/>
        <v>324.88400000000001</v>
      </c>
      <c r="N479" s="220" t="s">
        <v>15</v>
      </c>
    </row>
    <row r="480" spans="1:14" x14ac:dyDescent="0.25">
      <c r="A480" s="220">
        <v>1</v>
      </c>
      <c r="B480" s="219" t="s">
        <v>135</v>
      </c>
      <c r="C480" s="219" t="s">
        <v>135</v>
      </c>
      <c r="D480" s="219">
        <v>103222</v>
      </c>
      <c r="E480" s="217" t="s">
        <v>171</v>
      </c>
      <c r="F480" s="217" t="s">
        <v>709</v>
      </c>
      <c r="G480" s="218">
        <v>12.11</v>
      </c>
      <c r="H480" s="217" t="s">
        <v>139</v>
      </c>
      <c r="I480" s="219">
        <v>1</v>
      </c>
      <c r="J480" s="218">
        <v>326.95999999999998</v>
      </c>
      <c r="K480" s="218">
        <v>326.95999999999998</v>
      </c>
      <c r="L480" s="218">
        <v>0</v>
      </c>
      <c r="M480" s="218">
        <f t="shared" si="7"/>
        <v>130.78399999999999</v>
      </c>
      <c r="N480" s="220" t="s">
        <v>15</v>
      </c>
    </row>
    <row r="481" spans="1:14" x14ac:dyDescent="0.25">
      <c r="A481" s="216">
        <v>1</v>
      </c>
      <c r="B481" s="219" t="s">
        <v>135</v>
      </c>
      <c r="C481" s="219" t="s">
        <v>135</v>
      </c>
      <c r="D481" s="219">
        <v>103223</v>
      </c>
      <c r="E481" s="217" t="s">
        <v>171</v>
      </c>
      <c r="F481" s="217" t="s">
        <v>710</v>
      </c>
      <c r="G481" s="218">
        <v>12.11</v>
      </c>
      <c r="H481" s="217" t="s">
        <v>139</v>
      </c>
      <c r="I481" s="219">
        <v>1</v>
      </c>
      <c r="J481" s="218">
        <v>243.96</v>
      </c>
      <c r="K481" s="218">
        <v>243.96</v>
      </c>
      <c r="L481" s="218">
        <v>0</v>
      </c>
      <c r="M481" s="218">
        <f t="shared" si="7"/>
        <v>97.584000000000003</v>
      </c>
      <c r="N481" s="220" t="s">
        <v>15</v>
      </c>
    </row>
    <row r="482" spans="1:14" x14ac:dyDescent="0.25">
      <c r="A482" s="216">
        <v>1</v>
      </c>
      <c r="B482" s="219" t="s">
        <v>135</v>
      </c>
      <c r="C482" s="219" t="s">
        <v>135</v>
      </c>
      <c r="D482" s="219">
        <v>103224</v>
      </c>
      <c r="E482" s="217" t="s">
        <v>171</v>
      </c>
      <c r="F482" s="217" t="s">
        <v>196</v>
      </c>
      <c r="G482" s="218">
        <v>12.11</v>
      </c>
      <c r="H482" s="217" t="s">
        <v>139</v>
      </c>
      <c r="I482" s="219">
        <v>1</v>
      </c>
      <c r="J482" s="218">
        <v>435.28</v>
      </c>
      <c r="K482" s="218">
        <v>435.28</v>
      </c>
      <c r="L482" s="218">
        <v>0</v>
      </c>
      <c r="M482" s="218">
        <f t="shared" si="7"/>
        <v>174.11199999999999</v>
      </c>
      <c r="N482" s="220" t="s">
        <v>15</v>
      </c>
    </row>
    <row r="483" spans="1:14" x14ac:dyDescent="0.25">
      <c r="A483" s="216">
        <v>1</v>
      </c>
      <c r="B483" s="219" t="s">
        <v>135</v>
      </c>
      <c r="C483" s="219" t="s">
        <v>135</v>
      </c>
      <c r="D483" s="219">
        <v>103225</v>
      </c>
      <c r="E483" s="217" t="s">
        <v>171</v>
      </c>
      <c r="F483" s="217" t="s">
        <v>711</v>
      </c>
      <c r="G483" s="218">
        <v>12.11</v>
      </c>
      <c r="H483" s="217" t="s">
        <v>139</v>
      </c>
      <c r="I483" s="219">
        <v>1</v>
      </c>
      <c r="J483" s="221">
        <v>1258.25</v>
      </c>
      <c r="K483" s="221">
        <v>1258.25</v>
      </c>
      <c r="L483" s="218">
        <v>0</v>
      </c>
      <c r="M483" s="218">
        <f t="shared" si="7"/>
        <v>503.3</v>
      </c>
      <c r="N483" s="220" t="s">
        <v>15</v>
      </c>
    </row>
    <row r="484" spans="1:14" x14ac:dyDescent="0.25">
      <c r="A484" s="220">
        <v>1</v>
      </c>
      <c r="B484" s="219" t="s">
        <v>135</v>
      </c>
      <c r="C484" s="219" t="s">
        <v>135</v>
      </c>
      <c r="D484" s="219">
        <v>103226</v>
      </c>
      <c r="E484" s="217" t="s">
        <v>171</v>
      </c>
      <c r="F484" s="217" t="s">
        <v>712</v>
      </c>
      <c r="G484" s="218">
        <v>12.11</v>
      </c>
      <c r="H484" s="217" t="s">
        <v>139</v>
      </c>
      <c r="I484" s="219">
        <v>1</v>
      </c>
      <c r="J484" s="221">
        <v>1315.94</v>
      </c>
      <c r="K484" s="221">
        <v>1315.94</v>
      </c>
      <c r="L484" s="218">
        <v>0</v>
      </c>
      <c r="M484" s="218">
        <f t="shared" si="7"/>
        <v>526.37600000000009</v>
      </c>
      <c r="N484" s="220" t="s">
        <v>15</v>
      </c>
    </row>
    <row r="485" spans="1:14" x14ac:dyDescent="0.25">
      <c r="A485" s="220">
        <v>1</v>
      </c>
      <c r="B485" s="219" t="s">
        <v>135</v>
      </c>
      <c r="C485" s="219" t="s">
        <v>135</v>
      </c>
      <c r="D485" s="219">
        <v>103227</v>
      </c>
      <c r="E485" s="217" t="s">
        <v>171</v>
      </c>
      <c r="F485" s="217" t="s">
        <v>713</v>
      </c>
      <c r="G485" s="218">
        <v>12.11</v>
      </c>
      <c r="H485" s="217" t="s">
        <v>139</v>
      </c>
      <c r="I485" s="219">
        <v>1</v>
      </c>
      <c r="J485" s="218">
        <v>864.59</v>
      </c>
      <c r="K485" s="218">
        <v>864.59</v>
      </c>
      <c r="L485" s="218">
        <v>0</v>
      </c>
      <c r="M485" s="218">
        <f t="shared" si="7"/>
        <v>345.83600000000001</v>
      </c>
      <c r="N485" s="220" t="s">
        <v>15</v>
      </c>
    </row>
    <row r="486" spans="1:14" x14ac:dyDescent="0.25">
      <c r="A486" s="216">
        <v>1</v>
      </c>
      <c r="B486" s="219" t="s">
        <v>135</v>
      </c>
      <c r="C486" s="219" t="s">
        <v>135</v>
      </c>
      <c r="D486" s="219">
        <v>103228</v>
      </c>
      <c r="E486" s="217" t="s">
        <v>171</v>
      </c>
      <c r="F486" s="217" t="s">
        <v>714</v>
      </c>
      <c r="G486" s="218">
        <v>12.11</v>
      </c>
      <c r="H486" s="217" t="s">
        <v>139</v>
      </c>
      <c r="I486" s="219">
        <v>1</v>
      </c>
      <c r="J486" s="221">
        <v>1900</v>
      </c>
      <c r="K486" s="221">
        <v>1900</v>
      </c>
      <c r="L486" s="218">
        <v>0</v>
      </c>
      <c r="M486" s="218">
        <f t="shared" si="7"/>
        <v>760</v>
      </c>
      <c r="N486" s="220" t="s">
        <v>15</v>
      </c>
    </row>
    <row r="487" spans="1:14" x14ac:dyDescent="0.25">
      <c r="A487" s="216">
        <v>1</v>
      </c>
      <c r="B487" s="219" t="s">
        <v>135</v>
      </c>
      <c r="C487" s="219" t="s">
        <v>135</v>
      </c>
      <c r="D487" s="219">
        <v>103229</v>
      </c>
      <c r="E487" s="217" t="s">
        <v>171</v>
      </c>
      <c r="F487" s="217" t="s">
        <v>715</v>
      </c>
      <c r="G487" s="218">
        <v>12.11</v>
      </c>
      <c r="H487" s="217" t="s">
        <v>139</v>
      </c>
      <c r="I487" s="219">
        <v>1</v>
      </c>
      <c r="J487" s="218">
        <v>161.55000000000001</v>
      </c>
      <c r="K487" s="218">
        <v>161.55000000000001</v>
      </c>
      <c r="L487" s="218">
        <v>0</v>
      </c>
      <c r="M487" s="218">
        <f t="shared" si="7"/>
        <v>64.62</v>
      </c>
      <c r="N487" s="220" t="s">
        <v>15</v>
      </c>
    </row>
    <row r="488" spans="1:14" x14ac:dyDescent="0.25">
      <c r="A488" s="216">
        <v>1</v>
      </c>
      <c r="B488" s="219" t="s">
        <v>135</v>
      </c>
      <c r="C488" s="219" t="s">
        <v>135</v>
      </c>
      <c r="D488" s="219">
        <v>103230</v>
      </c>
      <c r="E488" s="217" t="s">
        <v>171</v>
      </c>
      <c r="F488" s="217" t="s">
        <v>716</v>
      </c>
      <c r="G488" s="218">
        <v>12.11</v>
      </c>
      <c r="H488" s="217" t="s">
        <v>139</v>
      </c>
      <c r="I488" s="219">
        <v>1</v>
      </c>
      <c r="J488" s="218">
        <v>485.55</v>
      </c>
      <c r="K488" s="218">
        <v>485.55</v>
      </c>
      <c r="L488" s="218">
        <v>0</v>
      </c>
      <c r="M488" s="218">
        <f t="shared" si="7"/>
        <v>194.22000000000003</v>
      </c>
      <c r="N488" s="220" t="s">
        <v>15</v>
      </c>
    </row>
    <row r="489" spans="1:14" x14ac:dyDescent="0.25">
      <c r="A489" s="220">
        <v>1</v>
      </c>
      <c r="B489" s="219" t="s">
        <v>135</v>
      </c>
      <c r="C489" s="219" t="s">
        <v>135</v>
      </c>
      <c r="D489" s="219">
        <v>103231</v>
      </c>
      <c r="E489" s="217" t="s">
        <v>171</v>
      </c>
      <c r="F489" s="217" t="s">
        <v>717</v>
      </c>
      <c r="G489" s="217" t="s">
        <v>718</v>
      </c>
      <c r="H489" s="217" t="s">
        <v>139</v>
      </c>
      <c r="I489" s="219">
        <v>1</v>
      </c>
      <c r="J489" s="218">
        <v>181.58</v>
      </c>
      <c r="K489" s="218">
        <v>181.58</v>
      </c>
      <c r="L489" s="218">
        <v>0</v>
      </c>
      <c r="M489" s="218">
        <f t="shared" si="7"/>
        <v>72.632000000000005</v>
      </c>
      <c r="N489" s="220" t="s">
        <v>15</v>
      </c>
    </row>
    <row r="490" spans="1:14" x14ac:dyDescent="0.25">
      <c r="A490" s="220">
        <v>1</v>
      </c>
      <c r="B490" s="219" t="s">
        <v>135</v>
      </c>
      <c r="C490" s="219" t="s">
        <v>135</v>
      </c>
      <c r="D490" s="219">
        <v>103232</v>
      </c>
      <c r="E490" s="217" t="s">
        <v>171</v>
      </c>
      <c r="F490" s="217" t="s">
        <v>719</v>
      </c>
      <c r="G490" s="217" t="s">
        <v>414</v>
      </c>
      <c r="H490" s="217" t="s">
        <v>139</v>
      </c>
      <c r="I490" s="219">
        <v>1</v>
      </c>
      <c r="J490" s="218">
        <v>382.96</v>
      </c>
      <c r="K490" s="218">
        <v>382.96</v>
      </c>
      <c r="L490" s="218">
        <v>0</v>
      </c>
      <c r="M490" s="218">
        <f t="shared" si="7"/>
        <v>153.184</v>
      </c>
      <c r="N490" s="220" t="s">
        <v>15</v>
      </c>
    </row>
    <row r="491" spans="1:14" x14ac:dyDescent="0.25">
      <c r="A491" s="216">
        <v>1</v>
      </c>
      <c r="B491" s="219" t="s">
        <v>135</v>
      </c>
      <c r="C491" s="219" t="s">
        <v>135</v>
      </c>
      <c r="D491" s="219">
        <v>103233</v>
      </c>
      <c r="E491" s="217" t="s">
        <v>171</v>
      </c>
      <c r="F491" s="217" t="s">
        <v>720</v>
      </c>
      <c r="G491" s="217" t="s">
        <v>199</v>
      </c>
      <c r="H491" s="217" t="s">
        <v>139</v>
      </c>
      <c r="I491" s="219">
        <v>1</v>
      </c>
      <c r="J491" s="221">
        <v>1259.4000000000001</v>
      </c>
      <c r="K491" s="221">
        <v>1259.4000000000001</v>
      </c>
      <c r="L491" s="218">
        <v>0</v>
      </c>
      <c r="M491" s="218">
        <f t="shared" si="7"/>
        <v>503.76000000000005</v>
      </c>
      <c r="N491" s="220" t="s">
        <v>15</v>
      </c>
    </row>
    <row r="492" spans="1:14" x14ac:dyDescent="0.25">
      <c r="A492" s="216">
        <v>1</v>
      </c>
      <c r="B492" s="219" t="s">
        <v>135</v>
      </c>
      <c r="C492" s="219" t="s">
        <v>135</v>
      </c>
      <c r="D492" s="219">
        <v>103234</v>
      </c>
      <c r="E492" s="217" t="s">
        <v>171</v>
      </c>
      <c r="F492" s="217" t="s">
        <v>721</v>
      </c>
      <c r="G492" s="217" t="s">
        <v>442</v>
      </c>
      <c r="H492" s="217" t="s">
        <v>139</v>
      </c>
      <c r="I492" s="219">
        <v>1</v>
      </c>
      <c r="J492" s="218">
        <v>231.26</v>
      </c>
      <c r="K492" s="218">
        <v>231.26</v>
      </c>
      <c r="L492" s="218">
        <v>0</v>
      </c>
      <c r="M492" s="218">
        <f t="shared" si="7"/>
        <v>92.504000000000005</v>
      </c>
      <c r="N492" s="220" t="s">
        <v>15</v>
      </c>
    </row>
    <row r="493" spans="1:14" x14ac:dyDescent="0.25">
      <c r="A493" s="216">
        <v>1</v>
      </c>
      <c r="B493" s="219" t="s">
        <v>135</v>
      </c>
      <c r="C493" s="219" t="s">
        <v>135</v>
      </c>
      <c r="D493" s="219">
        <v>103235</v>
      </c>
      <c r="E493" s="217" t="s">
        <v>171</v>
      </c>
      <c r="F493" s="217" t="s">
        <v>722</v>
      </c>
      <c r="G493" s="217" t="s">
        <v>442</v>
      </c>
      <c r="H493" s="217" t="s">
        <v>139</v>
      </c>
      <c r="I493" s="219">
        <v>1</v>
      </c>
      <c r="J493" s="221">
        <v>1048.3499999999999</v>
      </c>
      <c r="K493" s="221">
        <v>1048.3499999999999</v>
      </c>
      <c r="L493" s="218">
        <v>0</v>
      </c>
      <c r="M493" s="218">
        <f t="shared" si="7"/>
        <v>419.34</v>
      </c>
      <c r="N493" s="220" t="s">
        <v>15</v>
      </c>
    </row>
    <row r="494" spans="1:14" x14ac:dyDescent="0.25">
      <c r="A494" s="220">
        <v>1</v>
      </c>
      <c r="B494" s="219" t="s">
        <v>135</v>
      </c>
      <c r="C494" s="219" t="s">
        <v>135</v>
      </c>
      <c r="D494" s="219">
        <v>103236</v>
      </c>
      <c r="E494" s="217" t="s">
        <v>171</v>
      </c>
      <c r="F494" s="217" t="s">
        <v>723</v>
      </c>
      <c r="G494" s="217" t="s">
        <v>442</v>
      </c>
      <c r="H494" s="217" t="s">
        <v>139</v>
      </c>
      <c r="I494" s="219">
        <v>1</v>
      </c>
      <c r="J494" s="221">
        <v>1159.21</v>
      </c>
      <c r="K494" s="221">
        <v>1159.21</v>
      </c>
      <c r="L494" s="218">
        <v>0</v>
      </c>
      <c r="M494" s="218">
        <f t="shared" si="7"/>
        <v>463.68400000000003</v>
      </c>
      <c r="N494" s="220" t="s">
        <v>15</v>
      </c>
    </row>
    <row r="495" spans="1:14" x14ac:dyDescent="0.25">
      <c r="A495" s="220">
        <v>1</v>
      </c>
      <c r="B495" s="219" t="s">
        <v>135</v>
      </c>
      <c r="C495" s="219" t="s">
        <v>135</v>
      </c>
      <c r="D495" s="219">
        <v>103237</v>
      </c>
      <c r="E495" s="217" t="s">
        <v>171</v>
      </c>
      <c r="F495" s="217" t="s">
        <v>724</v>
      </c>
      <c r="G495" s="217" t="s">
        <v>725</v>
      </c>
      <c r="H495" s="217" t="s">
        <v>139</v>
      </c>
      <c r="I495" s="219">
        <v>1</v>
      </c>
      <c r="J495" s="218">
        <v>431.92</v>
      </c>
      <c r="K495" s="218">
        <v>431.92</v>
      </c>
      <c r="L495" s="218">
        <v>0</v>
      </c>
      <c r="M495" s="218">
        <f t="shared" si="7"/>
        <v>172.76800000000003</v>
      </c>
      <c r="N495" s="220" t="s">
        <v>15</v>
      </c>
    </row>
    <row r="496" spans="1:14" x14ac:dyDescent="0.25">
      <c r="A496" s="216">
        <v>1</v>
      </c>
      <c r="B496" s="219" t="s">
        <v>135</v>
      </c>
      <c r="C496" s="219" t="s">
        <v>135</v>
      </c>
      <c r="D496" s="219">
        <v>103238</v>
      </c>
      <c r="E496" s="217" t="s">
        <v>171</v>
      </c>
      <c r="F496" s="217" t="s">
        <v>178</v>
      </c>
      <c r="G496" s="217" t="s">
        <v>307</v>
      </c>
      <c r="H496" s="217" t="s">
        <v>139</v>
      </c>
      <c r="I496" s="219">
        <v>1</v>
      </c>
      <c r="J496" s="221">
        <v>1000</v>
      </c>
      <c r="K496" s="221">
        <v>1000</v>
      </c>
      <c r="L496" s="218">
        <v>0</v>
      </c>
      <c r="M496" s="218">
        <f t="shared" si="7"/>
        <v>400</v>
      </c>
      <c r="N496" s="220" t="s">
        <v>15</v>
      </c>
    </row>
    <row r="497" spans="1:14" x14ac:dyDescent="0.25">
      <c r="A497" s="216">
        <v>1</v>
      </c>
      <c r="B497" s="219" t="s">
        <v>135</v>
      </c>
      <c r="C497" s="219" t="s">
        <v>135</v>
      </c>
      <c r="D497" s="219">
        <v>103239</v>
      </c>
      <c r="E497" s="217" t="s">
        <v>171</v>
      </c>
      <c r="F497" s="217" t="s">
        <v>726</v>
      </c>
      <c r="G497" s="217" t="s">
        <v>307</v>
      </c>
      <c r="H497" s="217" t="s">
        <v>139</v>
      </c>
      <c r="I497" s="219">
        <v>1</v>
      </c>
      <c r="J497" s="218">
        <v>290.99</v>
      </c>
      <c r="K497" s="218">
        <v>290.99</v>
      </c>
      <c r="L497" s="218">
        <v>0</v>
      </c>
      <c r="M497" s="218">
        <f t="shared" si="7"/>
        <v>116.39600000000002</v>
      </c>
      <c r="N497" s="220" t="s">
        <v>15</v>
      </c>
    </row>
    <row r="498" spans="1:14" x14ac:dyDescent="0.25">
      <c r="A498" s="216">
        <v>1</v>
      </c>
      <c r="B498" s="219" t="s">
        <v>135</v>
      </c>
      <c r="C498" s="219" t="s">
        <v>135</v>
      </c>
      <c r="D498" s="219">
        <v>103240</v>
      </c>
      <c r="E498" s="217" t="s">
        <v>171</v>
      </c>
      <c r="F498" s="217" t="s">
        <v>727</v>
      </c>
      <c r="G498" s="217" t="s">
        <v>307</v>
      </c>
      <c r="H498" s="217" t="s">
        <v>139</v>
      </c>
      <c r="I498" s="219">
        <v>1</v>
      </c>
      <c r="J498" s="218">
        <v>108.99</v>
      </c>
      <c r="K498" s="218">
        <v>108.99</v>
      </c>
      <c r="L498" s="218">
        <v>0</v>
      </c>
      <c r="M498" s="218">
        <f t="shared" si="7"/>
        <v>43.596000000000004</v>
      </c>
      <c r="N498" s="220" t="s">
        <v>15</v>
      </c>
    </row>
    <row r="499" spans="1:14" x14ac:dyDescent="0.25">
      <c r="A499" s="220">
        <v>1</v>
      </c>
      <c r="B499" s="219" t="s">
        <v>135</v>
      </c>
      <c r="C499" s="219" t="s">
        <v>135</v>
      </c>
      <c r="D499" s="219">
        <v>103241</v>
      </c>
      <c r="E499" s="217" t="s">
        <v>171</v>
      </c>
      <c r="F499" s="217" t="s">
        <v>728</v>
      </c>
      <c r="G499" s="217" t="s">
        <v>307</v>
      </c>
      <c r="H499" s="217" t="s">
        <v>139</v>
      </c>
      <c r="I499" s="219">
        <v>1</v>
      </c>
      <c r="J499" s="218">
        <v>34.9</v>
      </c>
      <c r="K499" s="218">
        <v>34.9</v>
      </c>
      <c r="L499" s="218">
        <v>0</v>
      </c>
      <c r="M499" s="218">
        <f t="shared" si="7"/>
        <v>13.96</v>
      </c>
      <c r="N499" s="220" t="s">
        <v>15</v>
      </c>
    </row>
    <row r="500" spans="1:14" x14ac:dyDescent="0.25">
      <c r="A500" s="220">
        <v>1</v>
      </c>
      <c r="B500" s="219" t="s">
        <v>135</v>
      </c>
      <c r="C500" s="219" t="s">
        <v>135</v>
      </c>
      <c r="D500" s="219">
        <v>103242</v>
      </c>
      <c r="E500" s="217" t="s">
        <v>171</v>
      </c>
      <c r="F500" s="217" t="s">
        <v>729</v>
      </c>
      <c r="G500" s="217" t="s">
        <v>307</v>
      </c>
      <c r="H500" s="217" t="s">
        <v>139</v>
      </c>
      <c r="I500" s="219">
        <v>1</v>
      </c>
      <c r="J500" s="218">
        <v>126</v>
      </c>
      <c r="K500" s="218">
        <v>126</v>
      </c>
      <c r="L500" s="218">
        <v>0</v>
      </c>
      <c r="M500" s="218">
        <f t="shared" si="7"/>
        <v>50.400000000000006</v>
      </c>
      <c r="N500" s="220" t="s">
        <v>15</v>
      </c>
    </row>
    <row r="501" spans="1:14" x14ac:dyDescent="0.25">
      <c r="A501" s="216">
        <v>1</v>
      </c>
      <c r="B501" s="219" t="s">
        <v>135</v>
      </c>
      <c r="C501" s="219" t="s">
        <v>135</v>
      </c>
      <c r="D501" s="219">
        <v>103243</v>
      </c>
      <c r="E501" s="217" t="s">
        <v>171</v>
      </c>
      <c r="F501" s="217" t="s">
        <v>730</v>
      </c>
      <c r="G501" s="217" t="s">
        <v>307</v>
      </c>
      <c r="H501" s="217" t="s">
        <v>139</v>
      </c>
      <c r="I501" s="219">
        <v>1</v>
      </c>
      <c r="J501" s="218">
        <v>99</v>
      </c>
      <c r="K501" s="218">
        <v>99</v>
      </c>
      <c r="L501" s="218">
        <v>0</v>
      </c>
      <c r="M501" s="218">
        <f t="shared" si="7"/>
        <v>39.6</v>
      </c>
      <c r="N501" s="220" t="s">
        <v>15</v>
      </c>
    </row>
    <row r="502" spans="1:14" x14ac:dyDescent="0.25">
      <c r="A502" s="216">
        <v>1</v>
      </c>
      <c r="B502" s="219" t="s">
        <v>135</v>
      </c>
      <c r="C502" s="219" t="s">
        <v>135</v>
      </c>
      <c r="D502" s="219">
        <v>103244</v>
      </c>
      <c r="E502" s="217" t="s">
        <v>171</v>
      </c>
      <c r="F502" s="217" t="s">
        <v>731</v>
      </c>
      <c r="G502" s="217" t="s">
        <v>379</v>
      </c>
      <c r="H502" s="217" t="s">
        <v>139</v>
      </c>
      <c r="I502" s="219">
        <v>1</v>
      </c>
      <c r="J502" s="218">
        <v>629.99</v>
      </c>
      <c r="K502" s="218">
        <v>629.99</v>
      </c>
      <c r="L502" s="218">
        <v>0</v>
      </c>
      <c r="M502" s="218">
        <f t="shared" si="7"/>
        <v>251.99600000000001</v>
      </c>
      <c r="N502" s="220" t="s">
        <v>15</v>
      </c>
    </row>
    <row r="503" spans="1:14" x14ac:dyDescent="0.25">
      <c r="A503" s="216">
        <v>1</v>
      </c>
      <c r="B503" s="219" t="s">
        <v>135</v>
      </c>
      <c r="C503" s="219" t="s">
        <v>135</v>
      </c>
      <c r="D503" s="219">
        <v>103245</v>
      </c>
      <c r="E503" s="217" t="s">
        <v>171</v>
      </c>
      <c r="F503" s="217" t="s">
        <v>732</v>
      </c>
      <c r="G503" s="217" t="s">
        <v>382</v>
      </c>
      <c r="H503" s="217" t="s">
        <v>139</v>
      </c>
      <c r="I503" s="219">
        <v>1</v>
      </c>
      <c r="J503" s="218">
        <v>439</v>
      </c>
      <c r="K503" s="218">
        <v>439</v>
      </c>
      <c r="L503" s="218">
        <v>0</v>
      </c>
      <c r="M503" s="218">
        <f t="shared" si="7"/>
        <v>175.60000000000002</v>
      </c>
      <c r="N503" s="220" t="s">
        <v>15</v>
      </c>
    </row>
    <row r="504" spans="1:14" x14ac:dyDescent="0.25">
      <c r="A504" s="220">
        <v>1</v>
      </c>
      <c r="B504" s="219" t="s">
        <v>135</v>
      </c>
      <c r="C504" s="219" t="s">
        <v>135</v>
      </c>
      <c r="D504" s="219">
        <v>103246</v>
      </c>
      <c r="E504" s="217" t="s">
        <v>171</v>
      </c>
      <c r="F504" s="217" t="s">
        <v>733</v>
      </c>
      <c r="G504" s="218">
        <v>10.11</v>
      </c>
      <c r="H504" s="217" t="s">
        <v>139</v>
      </c>
      <c r="I504" s="219">
        <v>1</v>
      </c>
      <c r="J504" s="218">
        <v>308.13</v>
      </c>
      <c r="K504" s="218">
        <v>308.13</v>
      </c>
      <c r="L504" s="218">
        <v>0</v>
      </c>
      <c r="M504" s="218">
        <f t="shared" si="7"/>
        <v>123.25200000000001</v>
      </c>
      <c r="N504" s="220" t="s">
        <v>15</v>
      </c>
    </row>
    <row r="505" spans="1:14" x14ac:dyDescent="0.25">
      <c r="A505" s="220">
        <v>1</v>
      </c>
      <c r="B505" s="219" t="s">
        <v>135</v>
      </c>
      <c r="C505" s="219" t="s">
        <v>135</v>
      </c>
      <c r="D505" s="219">
        <v>103247</v>
      </c>
      <c r="E505" s="217" t="s">
        <v>171</v>
      </c>
      <c r="F505" s="217" t="s">
        <v>734</v>
      </c>
      <c r="G505" s="218">
        <v>12.12</v>
      </c>
      <c r="H505" s="217" t="s">
        <v>139</v>
      </c>
      <c r="I505" s="219">
        <v>1</v>
      </c>
      <c r="J505" s="221">
        <v>1975.88</v>
      </c>
      <c r="K505" s="221">
        <v>1975.88</v>
      </c>
      <c r="L505" s="218">
        <v>0</v>
      </c>
      <c r="M505" s="218">
        <f t="shared" si="7"/>
        <v>790.35200000000009</v>
      </c>
      <c r="N505" s="220" t="s">
        <v>15</v>
      </c>
    </row>
    <row r="506" spans="1:14" x14ac:dyDescent="0.25">
      <c r="A506" s="216">
        <v>1</v>
      </c>
      <c r="B506" s="219" t="s">
        <v>135</v>
      </c>
      <c r="C506" s="219" t="s">
        <v>135</v>
      </c>
      <c r="D506" s="219">
        <v>103248</v>
      </c>
      <c r="E506" s="217" t="s">
        <v>171</v>
      </c>
      <c r="F506" s="217" t="s">
        <v>735</v>
      </c>
      <c r="G506" s="218">
        <v>12.12</v>
      </c>
      <c r="H506" s="217" t="s">
        <v>139</v>
      </c>
      <c r="I506" s="219">
        <v>1</v>
      </c>
      <c r="J506" s="221">
        <v>1437</v>
      </c>
      <c r="K506" s="221">
        <v>1437</v>
      </c>
      <c r="L506" s="218">
        <v>0</v>
      </c>
      <c r="M506" s="218">
        <f t="shared" si="7"/>
        <v>574.80000000000007</v>
      </c>
      <c r="N506" s="220" t="s">
        <v>15</v>
      </c>
    </row>
    <row r="507" spans="1:14" x14ac:dyDescent="0.25">
      <c r="A507" s="216">
        <v>1</v>
      </c>
      <c r="B507" s="219" t="s">
        <v>135</v>
      </c>
      <c r="C507" s="219" t="s">
        <v>135</v>
      </c>
      <c r="D507" s="219">
        <v>103249</v>
      </c>
      <c r="E507" s="217" t="s">
        <v>171</v>
      </c>
      <c r="F507" s="217" t="s">
        <v>736</v>
      </c>
      <c r="G507" s="217" t="s">
        <v>451</v>
      </c>
      <c r="H507" s="217" t="s">
        <v>139</v>
      </c>
      <c r="I507" s="219">
        <v>1</v>
      </c>
      <c r="J507" s="218">
        <v>163.88</v>
      </c>
      <c r="K507" s="218">
        <v>163.88</v>
      </c>
      <c r="L507" s="218">
        <v>0</v>
      </c>
      <c r="M507" s="218">
        <f t="shared" si="7"/>
        <v>65.552000000000007</v>
      </c>
      <c r="N507" s="220" t="s">
        <v>15</v>
      </c>
    </row>
    <row r="508" spans="1:14" x14ac:dyDescent="0.25">
      <c r="A508" s="216">
        <v>1</v>
      </c>
      <c r="B508" s="219" t="s">
        <v>135</v>
      </c>
      <c r="C508" s="219" t="s">
        <v>135</v>
      </c>
      <c r="D508" s="219">
        <v>103250</v>
      </c>
      <c r="E508" s="217" t="s">
        <v>171</v>
      </c>
      <c r="F508" s="217" t="s">
        <v>736</v>
      </c>
      <c r="G508" s="217" t="s">
        <v>451</v>
      </c>
      <c r="H508" s="217" t="s">
        <v>139</v>
      </c>
      <c r="I508" s="219">
        <v>1</v>
      </c>
      <c r="J508" s="218">
        <v>163.88</v>
      </c>
      <c r="K508" s="218">
        <v>163.88</v>
      </c>
      <c r="L508" s="218">
        <v>0</v>
      </c>
      <c r="M508" s="218">
        <f t="shared" si="7"/>
        <v>65.552000000000007</v>
      </c>
      <c r="N508" s="220" t="s">
        <v>15</v>
      </c>
    </row>
    <row r="509" spans="1:14" x14ac:dyDescent="0.25">
      <c r="A509" s="220">
        <v>1</v>
      </c>
      <c r="B509" s="219" t="s">
        <v>135</v>
      </c>
      <c r="C509" s="219" t="s">
        <v>135</v>
      </c>
      <c r="D509" s="219">
        <v>103251</v>
      </c>
      <c r="E509" s="217" t="s">
        <v>171</v>
      </c>
      <c r="F509" s="217" t="s">
        <v>737</v>
      </c>
      <c r="G509" s="217" t="s">
        <v>451</v>
      </c>
      <c r="H509" s="217" t="s">
        <v>139</v>
      </c>
      <c r="I509" s="219">
        <v>1</v>
      </c>
      <c r="J509" s="218">
        <v>163.88</v>
      </c>
      <c r="K509" s="218">
        <v>163.88</v>
      </c>
      <c r="L509" s="218">
        <v>0</v>
      </c>
      <c r="M509" s="218">
        <f t="shared" si="7"/>
        <v>65.552000000000007</v>
      </c>
      <c r="N509" s="220" t="s">
        <v>15</v>
      </c>
    </row>
    <row r="510" spans="1:14" x14ac:dyDescent="0.25">
      <c r="A510" s="220">
        <v>1</v>
      </c>
      <c r="B510" s="219" t="s">
        <v>135</v>
      </c>
      <c r="C510" s="219" t="s">
        <v>135</v>
      </c>
      <c r="D510" s="219">
        <v>103252</v>
      </c>
      <c r="E510" s="217" t="s">
        <v>171</v>
      </c>
      <c r="F510" s="217" t="s">
        <v>738</v>
      </c>
      <c r="G510" s="217" t="s">
        <v>451</v>
      </c>
      <c r="H510" s="217" t="s">
        <v>139</v>
      </c>
      <c r="I510" s="219">
        <v>1</v>
      </c>
      <c r="J510" s="218">
        <v>338.01</v>
      </c>
      <c r="K510" s="218">
        <v>338.01</v>
      </c>
      <c r="L510" s="218">
        <v>0</v>
      </c>
      <c r="M510" s="218">
        <f t="shared" si="7"/>
        <v>135.20400000000001</v>
      </c>
      <c r="N510" s="220" t="s">
        <v>15</v>
      </c>
    </row>
    <row r="511" spans="1:14" x14ac:dyDescent="0.25">
      <c r="A511" s="216">
        <v>1</v>
      </c>
      <c r="B511" s="219" t="s">
        <v>135</v>
      </c>
      <c r="C511" s="219" t="s">
        <v>135</v>
      </c>
      <c r="D511" s="219">
        <v>103253</v>
      </c>
      <c r="E511" s="217" t="s">
        <v>171</v>
      </c>
      <c r="F511" s="217" t="s">
        <v>738</v>
      </c>
      <c r="G511" s="217" t="s">
        <v>451</v>
      </c>
      <c r="H511" s="217" t="s">
        <v>139</v>
      </c>
      <c r="I511" s="219">
        <v>1</v>
      </c>
      <c r="J511" s="218">
        <v>597.34</v>
      </c>
      <c r="K511" s="218">
        <v>597.34</v>
      </c>
      <c r="L511" s="218">
        <v>0</v>
      </c>
      <c r="M511" s="218">
        <f t="shared" si="7"/>
        <v>238.93600000000004</v>
      </c>
      <c r="N511" s="220" t="s">
        <v>15</v>
      </c>
    </row>
    <row r="512" spans="1:14" x14ac:dyDescent="0.25">
      <c r="A512" s="216">
        <v>1</v>
      </c>
      <c r="B512" s="219" t="s">
        <v>135</v>
      </c>
      <c r="C512" s="219" t="s">
        <v>135</v>
      </c>
      <c r="D512" s="219">
        <v>103254</v>
      </c>
      <c r="E512" s="217" t="s">
        <v>171</v>
      </c>
      <c r="F512" s="217" t="s">
        <v>739</v>
      </c>
      <c r="G512" s="217" t="s">
        <v>451</v>
      </c>
      <c r="H512" s="217" t="s">
        <v>139</v>
      </c>
      <c r="I512" s="219">
        <v>1</v>
      </c>
      <c r="J512" s="218">
        <v>870.62</v>
      </c>
      <c r="K512" s="218">
        <v>870.62</v>
      </c>
      <c r="L512" s="218">
        <v>0</v>
      </c>
      <c r="M512" s="218">
        <f t="shared" si="7"/>
        <v>348.24800000000005</v>
      </c>
      <c r="N512" s="220" t="s">
        <v>15</v>
      </c>
    </row>
    <row r="513" spans="1:14" x14ac:dyDescent="0.25">
      <c r="A513" s="216">
        <v>1</v>
      </c>
      <c r="B513" s="219" t="s">
        <v>135</v>
      </c>
      <c r="C513" s="219" t="s">
        <v>135</v>
      </c>
      <c r="D513" s="219">
        <v>103255</v>
      </c>
      <c r="E513" s="217" t="s">
        <v>171</v>
      </c>
      <c r="F513" s="217" t="s">
        <v>740</v>
      </c>
      <c r="G513" s="217" t="s">
        <v>154</v>
      </c>
      <c r="H513" s="217" t="s">
        <v>139</v>
      </c>
      <c r="I513" s="219">
        <v>1</v>
      </c>
      <c r="J513" s="218">
        <v>124.96</v>
      </c>
      <c r="K513" s="218">
        <v>124.96</v>
      </c>
      <c r="L513" s="218">
        <v>0</v>
      </c>
      <c r="M513" s="218">
        <f t="shared" si="7"/>
        <v>49.984000000000002</v>
      </c>
      <c r="N513" s="220" t="s">
        <v>15</v>
      </c>
    </row>
    <row r="514" spans="1:14" x14ac:dyDescent="0.25">
      <c r="A514" s="220">
        <v>1</v>
      </c>
      <c r="B514" s="219" t="s">
        <v>135</v>
      </c>
      <c r="C514" s="219" t="s">
        <v>135</v>
      </c>
      <c r="D514" s="219">
        <v>103256</v>
      </c>
      <c r="E514" s="217" t="s">
        <v>171</v>
      </c>
      <c r="F514" s="217" t="s">
        <v>741</v>
      </c>
      <c r="G514" s="217" t="s">
        <v>154</v>
      </c>
      <c r="H514" s="217" t="s">
        <v>139</v>
      </c>
      <c r="I514" s="219">
        <v>1</v>
      </c>
      <c r="J514" s="218">
        <v>259.64999999999998</v>
      </c>
      <c r="K514" s="218">
        <v>259.64999999999998</v>
      </c>
      <c r="L514" s="218">
        <v>0</v>
      </c>
      <c r="M514" s="218">
        <f t="shared" si="7"/>
        <v>103.86</v>
      </c>
      <c r="N514" s="220" t="s">
        <v>15</v>
      </c>
    </row>
    <row r="515" spans="1:14" x14ac:dyDescent="0.25">
      <c r="A515" s="220">
        <v>1</v>
      </c>
      <c r="B515" s="219" t="s">
        <v>135</v>
      </c>
      <c r="C515" s="219" t="s">
        <v>135</v>
      </c>
      <c r="D515" s="219">
        <v>103257</v>
      </c>
      <c r="E515" s="217" t="s">
        <v>171</v>
      </c>
      <c r="F515" s="217" t="s">
        <v>742</v>
      </c>
      <c r="G515" s="217" t="s">
        <v>235</v>
      </c>
      <c r="H515" s="217" t="s">
        <v>139</v>
      </c>
      <c r="I515" s="219">
        <v>1</v>
      </c>
      <c r="J515" s="218">
        <v>160</v>
      </c>
      <c r="K515" s="218">
        <v>160</v>
      </c>
      <c r="L515" s="218">
        <v>0</v>
      </c>
      <c r="M515" s="218">
        <f t="shared" ref="M515:M578" si="8">IF(L515&lt;J515*0.4,J515*0.4,L515)</f>
        <v>64</v>
      </c>
      <c r="N515" s="220" t="s">
        <v>15</v>
      </c>
    </row>
    <row r="516" spans="1:14" x14ac:dyDescent="0.25">
      <c r="A516" s="216">
        <v>1</v>
      </c>
      <c r="B516" s="219" t="s">
        <v>135</v>
      </c>
      <c r="C516" s="219" t="s">
        <v>135</v>
      </c>
      <c r="D516" s="219">
        <v>103258</v>
      </c>
      <c r="E516" s="217" t="s">
        <v>171</v>
      </c>
      <c r="F516" s="217" t="s">
        <v>743</v>
      </c>
      <c r="G516" s="217" t="s">
        <v>235</v>
      </c>
      <c r="H516" s="217" t="s">
        <v>139</v>
      </c>
      <c r="I516" s="219">
        <v>1</v>
      </c>
      <c r="J516" s="218">
        <v>170</v>
      </c>
      <c r="K516" s="218">
        <v>170</v>
      </c>
      <c r="L516" s="218">
        <v>0</v>
      </c>
      <c r="M516" s="218">
        <f t="shared" si="8"/>
        <v>68</v>
      </c>
      <c r="N516" s="220" t="s">
        <v>15</v>
      </c>
    </row>
    <row r="517" spans="1:14" x14ac:dyDescent="0.25">
      <c r="A517" s="216">
        <v>1</v>
      </c>
      <c r="B517" s="219" t="s">
        <v>135</v>
      </c>
      <c r="C517" s="219" t="s">
        <v>135</v>
      </c>
      <c r="D517" s="219">
        <v>103259</v>
      </c>
      <c r="E517" s="217" t="s">
        <v>171</v>
      </c>
      <c r="F517" s="217" t="s">
        <v>743</v>
      </c>
      <c r="G517" s="217" t="s">
        <v>235</v>
      </c>
      <c r="H517" s="217" t="s">
        <v>139</v>
      </c>
      <c r="I517" s="219">
        <v>1</v>
      </c>
      <c r="J517" s="218">
        <v>210</v>
      </c>
      <c r="K517" s="218">
        <v>210</v>
      </c>
      <c r="L517" s="218">
        <v>0</v>
      </c>
      <c r="M517" s="218">
        <f t="shared" si="8"/>
        <v>84</v>
      </c>
      <c r="N517" s="220" t="s">
        <v>15</v>
      </c>
    </row>
    <row r="518" spans="1:14" x14ac:dyDescent="0.25">
      <c r="A518" s="216">
        <v>1</v>
      </c>
      <c r="B518" s="219" t="s">
        <v>135</v>
      </c>
      <c r="C518" s="219" t="s">
        <v>135</v>
      </c>
      <c r="D518" s="219">
        <v>103260</v>
      </c>
      <c r="E518" s="217" t="s">
        <v>171</v>
      </c>
      <c r="F518" s="217" t="s">
        <v>744</v>
      </c>
      <c r="G518" s="217" t="s">
        <v>235</v>
      </c>
      <c r="H518" s="217" t="s">
        <v>139</v>
      </c>
      <c r="I518" s="219">
        <v>1</v>
      </c>
      <c r="J518" s="218">
        <v>250</v>
      </c>
      <c r="K518" s="218">
        <v>250</v>
      </c>
      <c r="L518" s="218">
        <v>0</v>
      </c>
      <c r="M518" s="218">
        <f t="shared" si="8"/>
        <v>100</v>
      </c>
      <c r="N518" s="220" t="s">
        <v>15</v>
      </c>
    </row>
    <row r="519" spans="1:14" x14ac:dyDescent="0.25">
      <c r="A519" s="220">
        <v>1</v>
      </c>
      <c r="B519" s="219" t="s">
        <v>135</v>
      </c>
      <c r="C519" s="219" t="s">
        <v>135</v>
      </c>
      <c r="D519" s="219">
        <v>103261</v>
      </c>
      <c r="E519" s="217" t="s">
        <v>171</v>
      </c>
      <c r="F519" s="217" t="s">
        <v>745</v>
      </c>
      <c r="G519" s="217" t="s">
        <v>235</v>
      </c>
      <c r="H519" s="217" t="s">
        <v>139</v>
      </c>
      <c r="I519" s="219">
        <v>1</v>
      </c>
      <c r="J519" s="218">
        <v>270</v>
      </c>
      <c r="K519" s="218">
        <v>270</v>
      </c>
      <c r="L519" s="218">
        <v>0</v>
      </c>
      <c r="M519" s="218">
        <f t="shared" si="8"/>
        <v>108</v>
      </c>
      <c r="N519" s="220" t="s">
        <v>15</v>
      </c>
    </row>
    <row r="520" spans="1:14" x14ac:dyDescent="0.25">
      <c r="A520" s="220">
        <v>1</v>
      </c>
      <c r="B520" s="219" t="s">
        <v>135</v>
      </c>
      <c r="C520" s="219" t="s">
        <v>135</v>
      </c>
      <c r="D520" s="219">
        <v>103262</v>
      </c>
      <c r="E520" s="217" t="s">
        <v>171</v>
      </c>
      <c r="F520" s="217" t="s">
        <v>746</v>
      </c>
      <c r="G520" s="218">
        <v>10.11</v>
      </c>
      <c r="H520" s="217" t="s">
        <v>139</v>
      </c>
      <c r="I520" s="219">
        <v>1</v>
      </c>
      <c r="J520" s="218">
        <v>443.02</v>
      </c>
      <c r="K520" s="218">
        <v>443.02</v>
      </c>
      <c r="L520" s="218">
        <v>0</v>
      </c>
      <c r="M520" s="218">
        <f t="shared" si="8"/>
        <v>177.208</v>
      </c>
      <c r="N520" s="220" t="s">
        <v>15</v>
      </c>
    </row>
    <row r="521" spans="1:14" x14ac:dyDescent="0.25">
      <c r="A521" s="216">
        <v>1</v>
      </c>
      <c r="B521" s="219" t="s">
        <v>135</v>
      </c>
      <c r="C521" s="219" t="s">
        <v>135</v>
      </c>
      <c r="D521" s="219">
        <v>103263</v>
      </c>
      <c r="E521" s="217" t="s">
        <v>171</v>
      </c>
      <c r="F521" s="217" t="s">
        <v>747</v>
      </c>
      <c r="G521" s="217" t="s">
        <v>462</v>
      </c>
      <c r="H521" s="217" t="s">
        <v>139</v>
      </c>
      <c r="I521" s="219">
        <v>1</v>
      </c>
      <c r="J521" s="218">
        <v>990</v>
      </c>
      <c r="K521" s="218">
        <v>990</v>
      </c>
      <c r="L521" s="218">
        <v>0</v>
      </c>
      <c r="M521" s="218">
        <f t="shared" si="8"/>
        <v>396</v>
      </c>
      <c r="N521" s="220" t="s">
        <v>15</v>
      </c>
    </row>
    <row r="522" spans="1:14" x14ac:dyDescent="0.25">
      <c r="A522" s="216">
        <v>1</v>
      </c>
      <c r="B522" s="219" t="s">
        <v>135</v>
      </c>
      <c r="C522" s="219" t="s">
        <v>135</v>
      </c>
      <c r="D522" s="219">
        <v>103264</v>
      </c>
      <c r="E522" s="217" t="s">
        <v>171</v>
      </c>
      <c r="F522" s="217" t="s">
        <v>748</v>
      </c>
      <c r="G522" s="217" t="s">
        <v>462</v>
      </c>
      <c r="H522" s="217" t="s">
        <v>139</v>
      </c>
      <c r="I522" s="219">
        <v>1</v>
      </c>
      <c r="J522" s="221">
        <v>2150</v>
      </c>
      <c r="K522" s="221">
        <v>2150</v>
      </c>
      <c r="L522" s="218">
        <v>0</v>
      </c>
      <c r="M522" s="218">
        <f t="shared" si="8"/>
        <v>860</v>
      </c>
      <c r="N522" s="220" t="s">
        <v>15</v>
      </c>
    </row>
    <row r="523" spans="1:14" x14ac:dyDescent="0.25">
      <c r="A523" s="216">
        <v>1</v>
      </c>
      <c r="B523" s="219" t="s">
        <v>135</v>
      </c>
      <c r="C523" s="219" t="s">
        <v>135</v>
      </c>
      <c r="D523" s="219">
        <v>103265</v>
      </c>
      <c r="E523" s="217" t="s">
        <v>171</v>
      </c>
      <c r="F523" s="217" t="s">
        <v>749</v>
      </c>
      <c r="G523" s="217" t="s">
        <v>462</v>
      </c>
      <c r="H523" s="217" t="s">
        <v>139</v>
      </c>
      <c r="I523" s="219">
        <v>1</v>
      </c>
      <c r="J523" s="221">
        <v>1050</v>
      </c>
      <c r="K523" s="221">
        <v>1050</v>
      </c>
      <c r="L523" s="218">
        <v>0</v>
      </c>
      <c r="M523" s="218">
        <f t="shared" si="8"/>
        <v>420</v>
      </c>
      <c r="N523" s="220" t="s">
        <v>15</v>
      </c>
    </row>
    <row r="524" spans="1:14" x14ac:dyDescent="0.25">
      <c r="A524" s="220">
        <v>1</v>
      </c>
      <c r="B524" s="219" t="s">
        <v>135</v>
      </c>
      <c r="C524" s="219" t="s">
        <v>135</v>
      </c>
      <c r="D524" s="219">
        <v>103277</v>
      </c>
      <c r="E524" s="217" t="s">
        <v>171</v>
      </c>
      <c r="F524" s="217" t="s">
        <v>750</v>
      </c>
      <c r="G524" s="218">
        <v>11.14</v>
      </c>
      <c r="H524" s="217" t="s">
        <v>139</v>
      </c>
      <c r="I524" s="219">
        <v>1</v>
      </c>
      <c r="J524" s="218">
        <v>456.25</v>
      </c>
      <c r="K524" s="218">
        <v>456.25</v>
      </c>
      <c r="L524" s="218">
        <v>0</v>
      </c>
      <c r="M524" s="218">
        <f t="shared" si="8"/>
        <v>182.5</v>
      </c>
      <c r="N524" s="220" t="s">
        <v>15</v>
      </c>
    </row>
    <row r="525" spans="1:14" x14ac:dyDescent="0.25">
      <c r="A525" s="220">
        <v>1</v>
      </c>
      <c r="B525" s="219" t="s">
        <v>135</v>
      </c>
      <c r="C525" s="219" t="s">
        <v>135</v>
      </c>
      <c r="D525" s="219">
        <v>103278</v>
      </c>
      <c r="E525" s="217" t="s">
        <v>171</v>
      </c>
      <c r="F525" s="217" t="s">
        <v>751</v>
      </c>
      <c r="G525" s="218">
        <v>11.14</v>
      </c>
      <c r="H525" s="217" t="s">
        <v>139</v>
      </c>
      <c r="I525" s="219">
        <v>1</v>
      </c>
      <c r="J525" s="218">
        <v>462.5</v>
      </c>
      <c r="K525" s="218">
        <v>462.5</v>
      </c>
      <c r="L525" s="218">
        <v>0</v>
      </c>
      <c r="M525" s="218">
        <f t="shared" si="8"/>
        <v>185</v>
      </c>
      <c r="N525" s="220" t="s">
        <v>15</v>
      </c>
    </row>
    <row r="526" spans="1:14" x14ac:dyDescent="0.25">
      <c r="A526" s="216">
        <v>1</v>
      </c>
      <c r="B526" s="219" t="s">
        <v>135</v>
      </c>
      <c r="C526" s="219" t="s">
        <v>135</v>
      </c>
      <c r="D526" s="219">
        <v>103279</v>
      </c>
      <c r="E526" s="217" t="s">
        <v>171</v>
      </c>
      <c r="F526" s="217" t="s">
        <v>752</v>
      </c>
      <c r="G526" s="218">
        <v>11.14</v>
      </c>
      <c r="H526" s="217" t="s">
        <v>139</v>
      </c>
      <c r="I526" s="219">
        <v>1</v>
      </c>
      <c r="J526" s="218">
        <v>462.5</v>
      </c>
      <c r="K526" s="218">
        <v>462.5</v>
      </c>
      <c r="L526" s="218">
        <v>0</v>
      </c>
      <c r="M526" s="218">
        <f t="shared" si="8"/>
        <v>185</v>
      </c>
      <c r="N526" s="220" t="s">
        <v>15</v>
      </c>
    </row>
    <row r="527" spans="1:14" x14ac:dyDescent="0.25">
      <c r="A527" s="216">
        <v>1</v>
      </c>
      <c r="B527" s="219" t="s">
        <v>135</v>
      </c>
      <c r="C527" s="219" t="s">
        <v>135</v>
      </c>
      <c r="D527" s="219">
        <v>103280</v>
      </c>
      <c r="E527" s="217" t="s">
        <v>171</v>
      </c>
      <c r="F527" s="217" t="s">
        <v>753</v>
      </c>
      <c r="G527" s="218">
        <v>11.14</v>
      </c>
      <c r="H527" s="217" t="s">
        <v>139</v>
      </c>
      <c r="I527" s="219">
        <v>1</v>
      </c>
      <c r="J527" s="218">
        <v>481.25</v>
      </c>
      <c r="K527" s="218">
        <v>481.25</v>
      </c>
      <c r="L527" s="218">
        <v>0</v>
      </c>
      <c r="M527" s="218">
        <f t="shared" si="8"/>
        <v>192.5</v>
      </c>
      <c r="N527" s="220" t="s">
        <v>15</v>
      </c>
    </row>
    <row r="528" spans="1:14" x14ac:dyDescent="0.25">
      <c r="A528" s="216">
        <v>1</v>
      </c>
      <c r="B528" s="219" t="s">
        <v>135</v>
      </c>
      <c r="C528" s="219" t="s">
        <v>135</v>
      </c>
      <c r="D528" s="219">
        <v>103281</v>
      </c>
      <c r="E528" s="217" t="s">
        <v>171</v>
      </c>
      <c r="F528" s="217" t="s">
        <v>754</v>
      </c>
      <c r="G528" s="218">
        <v>11.14</v>
      </c>
      <c r="H528" s="217" t="s">
        <v>139</v>
      </c>
      <c r="I528" s="219">
        <v>1</v>
      </c>
      <c r="J528" s="218">
        <v>481.25</v>
      </c>
      <c r="K528" s="218">
        <v>481.25</v>
      </c>
      <c r="L528" s="218">
        <v>0</v>
      </c>
      <c r="M528" s="218">
        <f t="shared" si="8"/>
        <v>192.5</v>
      </c>
      <c r="N528" s="220" t="s">
        <v>15</v>
      </c>
    </row>
    <row r="529" spans="1:14" x14ac:dyDescent="0.25">
      <c r="A529" s="220">
        <v>1</v>
      </c>
      <c r="B529" s="219" t="s">
        <v>135</v>
      </c>
      <c r="C529" s="219" t="s">
        <v>135</v>
      </c>
      <c r="D529" s="219">
        <v>103282</v>
      </c>
      <c r="E529" s="217" t="s">
        <v>171</v>
      </c>
      <c r="F529" s="217" t="s">
        <v>755</v>
      </c>
      <c r="G529" s="218">
        <v>11.14</v>
      </c>
      <c r="H529" s="217" t="s">
        <v>139</v>
      </c>
      <c r="I529" s="219">
        <v>1</v>
      </c>
      <c r="J529" s="218">
        <v>481.25</v>
      </c>
      <c r="K529" s="218">
        <v>481.25</v>
      </c>
      <c r="L529" s="218">
        <v>0</v>
      </c>
      <c r="M529" s="218">
        <f t="shared" si="8"/>
        <v>192.5</v>
      </c>
      <c r="N529" s="220" t="s">
        <v>15</v>
      </c>
    </row>
    <row r="530" spans="1:14" x14ac:dyDescent="0.25">
      <c r="A530" s="220">
        <v>1</v>
      </c>
      <c r="B530" s="219" t="s">
        <v>135</v>
      </c>
      <c r="C530" s="219" t="s">
        <v>135</v>
      </c>
      <c r="D530" s="219">
        <v>103283</v>
      </c>
      <c r="E530" s="217" t="s">
        <v>171</v>
      </c>
      <c r="F530" s="217" t="s">
        <v>756</v>
      </c>
      <c r="G530" s="218">
        <v>11.14</v>
      </c>
      <c r="H530" s="217" t="s">
        <v>139</v>
      </c>
      <c r="I530" s="219">
        <v>1</v>
      </c>
      <c r="J530" s="218">
        <v>481.25</v>
      </c>
      <c r="K530" s="218">
        <v>481.25</v>
      </c>
      <c r="L530" s="218">
        <v>0</v>
      </c>
      <c r="M530" s="218">
        <f t="shared" si="8"/>
        <v>192.5</v>
      </c>
      <c r="N530" s="220" t="s">
        <v>15</v>
      </c>
    </row>
    <row r="531" spans="1:14" x14ac:dyDescent="0.25">
      <c r="A531" s="216">
        <v>1</v>
      </c>
      <c r="B531" s="219" t="s">
        <v>135</v>
      </c>
      <c r="C531" s="219" t="s">
        <v>135</v>
      </c>
      <c r="D531" s="219">
        <v>103284</v>
      </c>
      <c r="E531" s="217" t="s">
        <v>171</v>
      </c>
      <c r="F531" s="217" t="s">
        <v>757</v>
      </c>
      <c r="G531" s="218">
        <v>11.14</v>
      </c>
      <c r="H531" s="217" t="s">
        <v>139</v>
      </c>
      <c r="I531" s="219">
        <v>1</v>
      </c>
      <c r="J531" s="218">
        <v>531.25</v>
      </c>
      <c r="K531" s="218">
        <v>531.25</v>
      </c>
      <c r="L531" s="218">
        <v>0</v>
      </c>
      <c r="M531" s="218">
        <f t="shared" si="8"/>
        <v>212.5</v>
      </c>
      <c r="N531" s="220" t="s">
        <v>15</v>
      </c>
    </row>
    <row r="532" spans="1:14" x14ac:dyDescent="0.25">
      <c r="A532" s="216">
        <v>1</v>
      </c>
      <c r="B532" s="219" t="s">
        <v>135</v>
      </c>
      <c r="C532" s="219" t="s">
        <v>135</v>
      </c>
      <c r="D532" s="219">
        <v>103285</v>
      </c>
      <c r="E532" s="217" t="s">
        <v>171</v>
      </c>
      <c r="F532" s="217" t="s">
        <v>758</v>
      </c>
      <c r="G532" s="218">
        <v>11.14</v>
      </c>
      <c r="H532" s="217" t="s">
        <v>139</v>
      </c>
      <c r="I532" s="219">
        <v>1</v>
      </c>
      <c r="J532" s="218">
        <v>531.25</v>
      </c>
      <c r="K532" s="218">
        <v>531.25</v>
      </c>
      <c r="L532" s="218">
        <v>0</v>
      </c>
      <c r="M532" s="218">
        <f t="shared" si="8"/>
        <v>212.5</v>
      </c>
      <c r="N532" s="220" t="s">
        <v>15</v>
      </c>
    </row>
    <row r="533" spans="1:14" x14ac:dyDescent="0.25">
      <c r="A533" s="216">
        <v>1</v>
      </c>
      <c r="B533" s="219" t="s">
        <v>135</v>
      </c>
      <c r="C533" s="219" t="s">
        <v>135</v>
      </c>
      <c r="D533" s="219">
        <v>103286</v>
      </c>
      <c r="E533" s="217" t="s">
        <v>137</v>
      </c>
      <c r="F533" s="217" t="s">
        <v>759</v>
      </c>
      <c r="G533" s="217" t="s">
        <v>382</v>
      </c>
      <c r="H533" s="217" t="s">
        <v>139</v>
      </c>
      <c r="I533" s="219">
        <v>1</v>
      </c>
      <c r="J533" s="218">
        <v>103.87</v>
      </c>
      <c r="K533" s="218">
        <v>103.87</v>
      </c>
      <c r="L533" s="218">
        <v>0</v>
      </c>
      <c r="M533" s="218">
        <f t="shared" si="8"/>
        <v>41.548000000000002</v>
      </c>
      <c r="N533" s="220" t="s">
        <v>15</v>
      </c>
    </row>
    <row r="534" spans="1:14" x14ac:dyDescent="0.25">
      <c r="A534" s="216">
        <v>1</v>
      </c>
      <c r="B534" s="219" t="s">
        <v>135</v>
      </c>
      <c r="C534" s="219" t="s">
        <v>135</v>
      </c>
      <c r="D534" s="219">
        <v>103287</v>
      </c>
      <c r="E534" s="217" t="s">
        <v>137</v>
      </c>
      <c r="F534" s="217" t="s">
        <v>760</v>
      </c>
      <c r="G534" s="218">
        <v>11.08</v>
      </c>
      <c r="H534" s="217" t="s">
        <v>139</v>
      </c>
      <c r="I534" s="219">
        <v>1</v>
      </c>
      <c r="J534" s="218">
        <v>472.14</v>
      </c>
      <c r="K534" s="218">
        <v>472.14</v>
      </c>
      <c r="L534" s="218">
        <v>0</v>
      </c>
      <c r="M534" s="218">
        <f t="shared" si="8"/>
        <v>188.85599999999999</v>
      </c>
      <c r="N534" s="220" t="s">
        <v>15</v>
      </c>
    </row>
    <row r="535" spans="1:14" x14ac:dyDescent="0.25">
      <c r="A535" s="220">
        <v>1</v>
      </c>
      <c r="B535" s="219" t="s">
        <v>135</v>
      </c>
      <c r="C535" s="219" t="s">
        <v>135</v>
      </c>
      <c r="D535" s="219">
        <v>103392</v>
      </c>
      <c r="E535" s="217" t="s">
        <v>171</v>
      </c>
      <c r="F535" s="217" t="s">
        <v>761</v>
      </c>
      <c r="G535" s="218">
        <v>12.14</v>
      </c>
      <c r="H535" s="217" t="s">
        <v>139</v>
      </c>
      <c r="I535" s="219">
        <v>1</v>
      </c>
      <c r="J535" s="218">
        <v>827.5</v>
      </c>
      <c r="K535" s="218">
        <v>827.5</v>
      </c>
      <c r="L535" s="218">
        <v>0</v>
      </c>
      <c r="M535" s="218">
        <f t="shared" si="8"/>
        <v>331</v>
      </c>
      <c r="N535" s="220" t="s">
        <v>15</v>
      </c>
    </row>
    <row r="536" spans="1:14" x14ac:dyDescent="0.25">
      <c r="A536" s="220">
        <v>1</v>
      </c>
      <c r="B536" s="219" t="s">
        <v>135</v>
      </c>
      <c r="C536" s="219" t="s">
        <v>135</v>
      </c>
      <c r="D536" s="219">
        <v>103414</v>
      </c>
      <c r="E536" s="217" t="s">
        <v>171</v>
      </c>
      <c r="F536" s="217" t="s">
        <v>762</v>
      </c>
      <c r="G536" s="217" t="s">
        <v>586</v>
      </c>
      <c r="H536" s="217" t="s">
        <v>139</v>
      </c>
      <c r="I536" s="219">
        <v>1</v>
      </c>
      <c r="J536" s="221">
        <v>1461.33</v>
      </c>
      <c r="K536" s="221">
        <v>1461.33</v>
      </c>
      <c r="L536" s="218">
        <v>0</v>
      </c>
      <c r="M536" s="218">
        <f t="shared" si="8"/>
        <v>584.53200000000004</v>
      </c>
      <c r="N536" s="220" t="s">
        <v>15</v>
      </c>
    </row>
    <row r="537" spans="1:14" x14ac:dyDescent="0.25">
      <c r="A537" s="216">
        <v>1</v>
      </c>
      <c r="B537" s="219" t="s">
        <v>135</v>
      </c>
      <c r="C537" s="219" t="s">
        <v>135</v>
      </c>
      <c r="D537" s="219">
        <v>103569</v>
      </c>
      <c r="E537" s="217" t="s">
        <v>171</v>
      </c>
      <c r="F537" s="217" t="s">
        <v>208</v>
      </c>
      <c r="G537" s="218">
        <v>10.14</v>
      </c>
      <c r="H537" s="217" t="s">
        <v>139</v>
      </c>
      <c r="I537" s="219">
        <v>1</v>
      </c>
      <c r="J537" s="218">
        <v>517.07000000000005</v>
      </c>
      <c r="K537" s="218">
        <v>517.07000000000005</v>
      </c>
      <c r="L537" s="218">
        <v>0</v>
      </c>
      <c r="M537" s="218">
        <f t="shared" si="8"/>
        <v>206.82800000000003</v>
      </c>
      <c r="N537" s="220" t="s">
        <v>15</v>
      </c>
    </row>
    <row r="538" spans="1:14" x14ac:dyDescent="0.25">
      <c r="A538" s="216">
        <v>1</v>
      </c>
      <c r="B538" s="219" t="s">
        <v>135</v>
      </c>
      <c r="C538" s="219" t="s">
        <v>135</v>
      </c>
      <c r="D538" s="219">
        <v>103695</v>
      </c>
      <c r="E538" s="217" t="s">
        <v>162</v>
      </c>
      <c r="F538" s="217" t="s">
        <v>763</v>
      </c>
      <c r="G538" s="218">
        <v>11.11</v>
      </c>
      <c r="H538" s="217" t="s">
        <v>139</v>
      </c>
      <c r="I538" s="219">
        <v>1</v>
      </c>
      <c r="J538" s="221">
        <v>1049</v>
      </c>
      <c r="K538" s="221">
        <v>1049</v>
      </c>
      <c r="L538" s="218">
        <v>0</v>
      </c>
      <c r="M538" s="218">
        <f t="shared" si="8"/>
        <v>419.6</v>
      </c>
      <c r="N538" s="220" t="s">
        <v>15</v>
      </c>
    </row>
    <row r="539" spans="1:14" x14ac:dyDescent="0.25">
      <c r="A539" s="216">
        <v>1</v>
      </c>
      <c r="B539" s="219" t="s">
        <v>135</v>
      </c>
      <c r="C539" s="219" t="s">
        <v>135</v>
      </c>
      <c r="D539" s="219">
        <v>103696</v>
      </c>
      <c r="E539" s="217" t="s">
        <v>162</v>
      </c>
      <c r="F539" s="217" t="s">
        <v>764</v>
      </c>
      <c r="G539" s="218">
        <v>11.11</v>
      </c>
      <c r="H539" s="217" t="s">
        <v>139</v>
      </c>
      <c r="I539" s="219">
        <v>1</v>
      </c>
      <c r="J539" s="221">
        <v>1849</v>
      </c>
      <c r="K539" s="221">
        <v>1849</v>
      </c>
      <c r="L539" s="218">
        <v>0</v>
      </c>
      <c r="M539" s="218">
        <f t="shared" si="8"/>
        <v>739.6</v>
      </c>
      <c r="N539" s="220" t="s">
        <v>15</v>
      </c>
    </row>
    <row r="540" spans="1:14" x14ac:dyDescent="0.25">
      <c r="A540" s="220">
        <v>1</v>
      </c>
      <c r="B540" s="219" t="s">
        <v>135</v>
      </c>
      <c r="C540" s="219" t="s">
        <v>135</v>
      </c>
      <c r="D540" s="219">
        <v>103697</v>
      </c>
      <c r="E540" s="217" t="s">
        <v>162</v>
      </c>
      <c r="F540" s="217" t="s">
        <v>765</v>
      </c>
      <c r="G540" s="217" t="s">
        <v>531</v>
      </c>
      <c r="H540" s="217" t="s">
        <v>139</v>
      </c>
      <c r="I540" s="219">
        <v>1</v>
      </c>
      <c r="J540" s="218">
        <v>827.5</v>
      </c>
      <c r="K540" s="218">
        <v>827.5</v>
      </c>
      <c r="L540" s="218">
        <v>0</v>
      </c>
      <c r="M540" s="218">
        <f t="shared" si="8"/>
        <v>331</v>
      </c>
      <c r="N540" s="220" t="s">
        <v>15</v>
      </c>
    </row>
    <row r="541" spans="1:14" x14ac:dyDescent="0.25">
      <c r="A541" s="220">
        <v>1</v>
      </c>
      <c r="B541" s="219" t="s">
        <v>135</v>
      </c>
      <c r="C541" s="219" t="s">
        <v>135</v>
      </c>
      <c r="D541" s="219">
        <v>103718</v>
      </c>
      <c r="E541" s="217" t="s">
        <v>162</v>
      </c>
      <c r="F541" s="217" t="s">
        <v>766</v>
      </c>
      <c r="G541" s="217" t="s">
        <v>252</v>
      </c>
      <c r="H541" s="217" t="s">
        <v>139</v>
      </c>
      <c r="I541" s="219">
        <v>1</v>
      </c>
      <c r="J541" s="218">
        <v>384</v>
      </c>
      <c r="K541" s="218">
        <v>384</v>
      </c>
      <c r="L541" s="218">
        <v>0</v>
      </c>
      <c r="M541" s="218">
        <f t="shared" si="8"/>
        <v>153.60000000000002</v>
      </c>
      <c r="N541" s="220" t="s">
        <v>15</v>
      </c>
    </row>
    <row r="542" spans="1:14" x14ac:dyDescent="0.25">
      <c r="A542" s="216">
        <v>1</v>
      </c>
      <c r="B542" s="219" t="s">
        <v>135</v>
      </c>
      <c r="C542" s="219" t="s">
        <v>135</v>
      </c>
      <c r="D542" s="219">
        <v>103719</v>
      </c>
      <c r="E542" s="217" t="s">
        <v>162</v>
      </c>
      <c r="F542" s="217" t="s">
        <v>767</v>
      </c>
      <c r="G542" s="217" t="s">
        <v>252</v>
      </c>
      <c r="H542" s="217" t="s">
        <v>139</v>
      </c>
      <c r="I542" s="219">
        <v>1</v>
      </c>
      <c r="J542" s="218">
        <v>384</v>
      </c>
      <c r="K542" s="218">
        <v>384</v>
      </c>
      <c r="L542" s="218">
        <v>0</v>
      </c>
      <c r="M542" s="218">
        <f t="shared" si="8"/>
        <v>153.60000000000002</v>
      </c>
      <c r="N542" s="220" t="s">
        <v>15</v>
      </c>
    </row>
    <row r="543" spans="1:14" x14ac:dyDescent="0.25">
      <c r="A543" s="216">
        <v>1</v>
      </c>
      <c r="B543" s="219" t="s">
        <v>135</v>
      </c>
      <c r="C543" s="219" t="s">
        <v>135</v>
      </c>
      <c r="D543" s="219">
        <v>103720</v>
      </c>
      <c r="E543" s="217" t="s">
        <v>162</v>
      </c>
      <c r="F543" s="217" t="s">
        <v>768</v>
      </c>
      <c r="G543" s="217" t="s">
        <v>252</v>
      </c>
      <c r="H543" s="217" t="s">
        <v>139</v>
      </c>
      <c r="I543" s="219">
        <v>1</v>
      </c>
      <c r="J543" s="218">
        <v>384</v>
      </c>
      <c r="K543" s="218">
        <v>384</v>
      </c>
      <c r="L543" s="218">
        <v>0</v>
      </c>
      <c r="M543" s="218">
        <f t="shared" si="8"/>
        <v>153.60000000000002</v>
      </c>
      <c r="N543" s="220" t="s">
        <v>15</v>
      </c>
    </row>
    <row r="544" spans="1:14" x14ac:dyDescent="0.25">
      <c r="A544" s="216">
        <v>1</v>
      </c>
      <c r="B544" s="219" t="s">
        <v>135</v>
      </c>
      <c r="C544" s="219" t="s">
        <v>135</v>
      </c>
      <c r="D544" s="219">
        <v>103721</v>
      </c>
      <c r="E544" s="217" t="s">
        <v>162</v>
      </c>
      <c r="F544" s="217" t="s">
        <v>769</v>
      </c>
      <c r="G544" s="217" t="s">
        <v>252</v>
      </c>
      <c r="H544" s="217" t="s">
        <v>139</v>
      </c>
      <c r="I544" s="219">
        <v>1</v>
      </c>
      <c r="J544" s="218">
        <v>384</v>
      </c>
      <c r="K544" s="218">
        <v>384</v>
      </c>
      <c r="L544" s="218">
        <v>0</v>
      </c>
      <c r="M544" s="218">
        <f t="shared" si="8"/>
        <v>153.60000000000002</v>
      </c>
      <c r="N544" s="220" t="s">
        <v>15</v>
      </c>
    </row>
    <row r="545" spans="1:14" x14ac:dyDescent="0.25">
      <c r="A545" s="220">
        <v>1</v>
      </c>
      <c r="B545" s="219" t="s">
        <v>135</v>
      </c>
      <c r="C545" s="219" t="s">
        <v>135</v>
      </c>
      <c r="D545" s="219">
        <v>103722</v>
      </c>
      <c r="E545" s="217" t="s">
        <v>162</v>
      </c>
      <c r="F545" s="217" t="s">
        <v>770</v>
      </c>
      <c r="G545" s="217" t="s">
        <v>538</v>
      </c>
      <c r="H545" s="217" t="s">
        <v>139</v>
      </c>
      <c r="I545" s="219">
        <v>1</v>
      </c>
      <c r="J545" s="218">
        <v>108.59</v>
      </c>
      <c r="K545" s="218">
        <v>108.59</v>
      </c>
      <c r="L545" s="218">
        <v>0</v>
      </c>
      <c r="M545" s="218">
        <f t="shared" si="8"/>
        <v>43.436000000000007</v>
      </c>
      <c r="N545" s="220" t="s">
        <v>15</v>
      </c>
    </row>
    <row r="546" spans="1:14" x14ac:dyDescent="0.25">
      <c r="A546" s="220">
        <v>1</v>
      </c>
      <c r="B546" s="219" t="s">
        <v>135</v>
      </c>
      <c r="C546" s="219" t="s">
        <v>135</v>
      </c>
      <c r="D546" s="219">
        <v>103723</v>
      </c>
      <c r="E546" s="217" t="s">
        <v>162</v>
      </c>
      <c r="F546" s="217" t="s">
        <v>441</v>
      </c>
      <c r="G546" s="218">
        <v>10.130000000000001</v>
      </c>
      <c r="H546" s="217" t="s">
        <v>139</v>
      </c>
      <c r="I546" s="219">
        <v>1</v>
      </c>
      <c r="J546" s="218">
        <v>614.54999999999995</v>
      </c>
      <c r="K546" s="218">
        <v>614.54999999999995</v>
      </c>
      <c r="L546" s="218">
        <v>0</v>
      </c>
      <c r="M546" s="218">
        <f t="shared" si="8"/>
        <v>245.82</v>
      </c>
      <c r="N546" s="220" t="s">
        <v>15</v>
      </c>
    </row>
    <row r="547" spans="1:14" x14ac:dyDescent="0.25">
      <c r="A547" s="216">
        <v>1</v>
      </c>
      <c r="B547" s="219" t="s">
        <v>135</v>
      </c>
      <c r="C547" s="219" t="s">
        <v>135</v>
      </c>
      <c r="D547" s="219">
        <v>103730</v>
      </c>
      <c r="E547" s="217" t="s">
        <v>162</v>
      </c>
      <c r="F547" s="217" t="s">
        <v>550</v>
      </c>
      <c r="G547" s="218">
        <v>10.11</v>
      </c>
      <c r="H547" s="217" t="s">
        <v>139</v>
      </c>
      <c r="I547" s="219">
        <v>1</v>
      </c>
      <c r="J547" s="218">
        <v>389</v>
      </c>
      <c r="K547" s="218">
        <v>389</v>
      </c>
      <c r="L547" s="218">
        <v>0</v>
      </c>
      <c r="M547" s="218">
        <f t="shared" si="8"/>
        <v>155.60000000000002</v>
      </c>
      <c r="N547" s="220" t="s">
        <v>15</v>
      </c>
    </row>
    <row r="548" spans="1:14" x14ac:dyDescent="0.25">
      <c r="A548" s="216">
        <v>1</v>
      </c>
      <c r="B548" s="219" t="s">
        <v>135</v>
      </c>
      <c r="C548" s="219" t="s">
        <v>135</v>
      </c>
      <c r="D548" s="219">
        <v>103731</v>
      </c>
      <c r="E548" s="217" t="s">
        <v>162</v>
      </c>
      <c r="F548" s="217" t="s">
        <v>765</v>
      </c>
      <c r="G548" s="217" t="s">
        <v>531</v>
      </c>
      <c r="H548" s="217" t="s">
        <v>139</v>
      </c>
      <c r="I548" s="219">
        <v>1</v>
      </c>
      <c r="J548" s="218">
        <v>827.5</v>
      </c>
      <c r="K548" s="218">
        <v>827.5</v>
      </c>
      <c r="L548" s="218">
        <v>0</v>
      </c>
      <c r="M548" s="218">
        <f t="shared" si="8"/>
        <v>331</v>
      </c>
      <c r="N548" s="220" t="s">
        <v>15</v>
      </c>
    </row>
    <row r="549" spans="1:14" x14ac:dyDescent="0.25">
      <c r="A549" s="216">
        <v>1</v>
      </c>
      <c r="B549" s="219" t="s">
        <v>135</v>
      </c>
      <c r="C549" s="219" t="s">
        <v>135</v>
      </c>
      <c r="D549" s="219">
        <v>103751</v>
      </c>
      <c r="E549" s="217" t="s">
        <v>162</v>
      </c>
      <c r="F549" s="217" t="s">
        <v>771</v>
      </c>
      <c r="G549" s="217" t="s">
        <v>772</v>
      </c>
      <c r="H549" s="217" t="s">
        <v>139</v>
      </c>
      <c r="I549" s="219">
        <v>1</v>
      </c>
      <c r="J549" s="221">
        <v>1632.28</v>
      </c>
      <c r="K549" s="221">
        <v>1632.28</v>
      </c>
      <c r="L549" s="218">
        <v>0</v>
      </c>
      <c r="M549" s="218">
        <f t="shared" si="8"/>
        <v>652.91200000000003</v>
      </c>
      <c r="N549" s="220" t="s">
        <v>15</v>
      </c>
    </row>
    <row r="550" spans="1:14" x14ac:dyDescent="0.25">
      <c r="A550" s="220">
        <v>1</v>
      </c>
      <c r="B550" s="219" t="s">
        <v>135</v>
      </c>
      <c r="C550" s="219" t="s">
        <v>135</v>
      </c>
      <c r="D550" s="219">
        <v>103752</v>
      </c>
      <c r="E550" s="217" t="s">
        <v>162</v>
      </c>
      <c r="F550" s="217" t="s">
        <v>649</v>
      </c>
      <c r="G550" s="218">
        <v>11.15</v>
      </c>
      <c r="H550" s="217" t="s">
        <v>139</v>
      </c>
      <c r="I550" s="219">
        <v>1</v>
      </c>
      <c r="J550" s="218">
        <v>386.1</v>
      </c>
      <c r="K550" s="218">
        <v>386.1</v>
      </c>
      <c r="L550" s="218">
        <v>0</v>
      </c>
      <c r="M550" s="218">
        <f t="shared" si="8"/>
        <v>154.44000000000003</v>
      </c>
      <c r="N550" s="220" t="s">
        <v>15</v>
      </c>
    </row>
    <row r="551" spans="1:14" x14ac:dyDescent="0.25">
      <c r="A551" s="220">
        <v>1</v>
      </c>
      <c r="B551" s="219" t="s">
        <v>135</v>
      </c>
      <c r="C551" s="219" t="s">
        <v>135</v>
      </c>
      <c r="D551" s="219">
        <v>103753</v>
      </c>
      <c r="E551" s="217" t="s">
        <v>162</v>
      </c>
      <c r="F551" s="217" t="s">
        <v>773</v>
      </c>
      <c r="G551" s="218">
        <v>11.15</v>
      </c>
      <c r="H551" s="217" t="s">
        <v>139</v>
      </c>
      <c r="I551" s="219">
        <v>1</v>
      </c>
      <c r="J551" s="218">
        <v>377.1</v>
      </c>
      <c r="K551" s="218">
        <v>377.1</v>
      </c>
      <c r="L551" s="218">
        <v>0</v>
      </c>
      <c r="M551" s="218">
        <f t="shared" si="8"/>
        <v>150.84</v>
      </c>
      <c r="N551" s="220" t="s">
        <v>15</v>
      </c>
    </row>
    <row r="552" spans="1:14" x14ac:dyDescent="0.25">
      <c r="A552" s="216">
        <v>1</v>
      </c>
      <c r="B552" s="219" t="s">
        <v>135</v>
      </c>
      <c r="C552" s="219" t="s">
        <v>135</v>
      </c>
      <c r="D552" s="219">
        <v>103754</v>
      </c>
      <c r="E552" s="217" t="s">
        <v>162</v>
      </c>
      <c r="F552" s="217" t="s">
        <v>774</v>
      </c>
      <c r="G552" s="218">
        <v>12.14</v>
      </c>
      <c r="H552" s="217" t="s">
        <v>139</v>
      </c>
      <c r="I552" s="219">
        <v>1</v>
      </c>
      <c r="J552" s="218">
        <v>699</v>
      </c>
      <c r="K552" s="218">
        <v>699</v>
      </c>
      <c r="L552" s="218">
        <v>0</v>
      </c>
      <c r="M552" s="218">
        <f t="shared" si="8"/>
        <v>279.60000000000002</v>
      </c>
      <c r="N552" s="220" t="s">
        <v>15</v>
      </c>
    </row>
    <row r="553" spans="1:14" x14ac:dyDescent="0.25">
      <c r="A553" s="216">
        <v>1</v>
      </c>
      <c r="B553" s="219" t="s">
        <v>135</v>
      </c>
      <c r="C553" s="219" t="s">
        <v>135</v>
      </c>
      <c r="D553" s="219">
        <v>103755</v>
      </c>
      <c r="E553" s="217" t="s">
        <v>162</v>
      </c>
      <c r="F553" s="217" t="s">
        <v>775</v>
      </c>
      <c r="G553" s="218">
        <v>12.13</v>
      </c>
      <c r="H553" s="217" t="s">
        <v>139</v>
      </c>
      <c r="I553" s="219">
        <v>1</v>
      </c>
      <c r="J553" s="218">
        <v>466.71</v>
      </c>
      <c r="K553" s="218">
        <v>466.71</v>
      </c>
      <c r="L553" s="218">
        <v>0</v>
      </c>
      <c r="M553" s="218">
        <f t="shared" si="8"/>
        <v>186.684</v>
      </c>
      <c r="N553" s="220" t="s">
        <v>15</v>
      </c>
    </row>
    <row r="554" spans="1:14" x14ac:dyDescent="0.25">
      <c r="A554" s="216">
        <v>1</v>
      </c>
      <c r="B554" s="219" t="s">
        <v>135</v>
      </c>
      <c r="C554" s="219" t="s">
        <v>135</v>
      </c>
      <c r="D554" s="219">
        <v>103756</v>
      </c>
      <c r="E554" s="217" t="s">
        <v>162</v>
      </c>
      <c r="F554" s="217" t="s">
        <v>776</v>
      </c>
      <c r="G554" s="217" t="s">
        <v>430</v>
      </c>
      <c r="H554" s="217" t="s">
        <v>139</v>
      </c>
      <c r="I554" s="219">
        <v>1</v>
      </c>
      <c r="J554" s="218">
        <v>614.54999999999995</v>
      </c>
      <c r="K554" s="218">
        <v>614.54999999999995</v>
      </c>
      <c r="L554" s="218">
        <v>0</v>
      </c>
      <c r="M554" s="218">
        <f t="shared" si="8"/>
        <v>245.82</v>
      </c>
      <c r="N554" s="220" t="s">
        <v>15</v>
      </c>
    </row>
    <row r="555" spans="1:14" x14ac:dyDescent="0.25">
      <c r="A555" s="220">
        <v>1</v>
      </c>
      <c r="B555" s="219" t="s">
        <v>135</v>
      </c>
      <c r="C555" s="219" t="s">
        <v>135</v>
      </c>
      <c r="D555" s="219">
        <v>103757</v>
      </c>
      <c r="E555" s="217" t="s">
        <v>162</v>
      </c>
      <c r="F555" s="217" t="s">
        <v>459</v>
      </c>
      <c r="G555" s="217" t="s">
        <v>777</v>
      </c>
      <c r="H555" s="217" t="s">
        <v>139</v>
      </c>
      <c r="I555" s="219">
        <v>1</v>
      </c>
      <c r="J555" s="218">
        <v>313.3</v>
      </c>
      <c r="K555" s="218">
        <v>313.3</v>
      </c>
      <c r="L555" s="218">
        <v>0</v>
      </c>
      <c r="M555" s="218">
        <f t="shared" si="8"/>
        <v>125.32000000000001</v>
      </c>
      <c r="N555" s="220" t="s">
        <v>15</v>
      </c>
    </row>
    <row r="556" spans="1:14" x14ac:dyDescent="0.25">
      <c r="A556" s="220">
        <v>1</v>
      </c>
      <c r="B556" s="219" t="s">
        <v>135</v>
      </c>
      <c r="C556" s="219" t="s">
        <v>135</v>
      </c>
      <c r="D556" s="219">
        <v>103758</v>
      </c>
      <c r="E556" s="217" t="s">
        <v>162</v>
      </c>
      <c r="F556" s="217" t="s">
        <v>778</v>
      </c>
      <c r="G556" s="217" t="s">
        <v>779</v>
      </c>
      <c r="H556" s="217" t="s">
        <v>139</v>
      </c>
      <c r="I556" s="219">
        <v>1</v>
      </c>
      <c r="J556" s="218">
        <v>321.12</v>
      </c>
      <c r="K556" s="218">
        <v>321.12</v>
      </c>
      <c r="L556" s="218">
        <v>0</v>
      </c>
      <c r="M556" s="218">
        <f t="shared" si="8"/>
        <v>128.44800000000001</v>
      </c>
      <c r="N556" s="220" t="s">
        <v>15</v>
      </c>
    </row>
    <row r="557" spans="1:14" x14ac:dyDescent="0.25">
      <c r="A557" s="216">
        <v>1</v>
      </c>
      <c r="B557" s="219" t="s">
        <v>135</v>
      </c>
      <c r="C557" s="219" t="s">
        <v>135</v>
      </c>
      <c r="D557" s="219">
        <v>103759</v>
      </c>
      <c r="E557" s="217" t="s">
        <v>162</v>
      </c>
      <c r="F557" s="217" t="s">
        <v>503</v>
      </c>
      <c r="G557" s="218">
        <v>12.15</v>
      </c>
      <c r="H557" s="217" t="s">
        <v>139</v>
      </c>
      <c r="I557" s="219">
        <v>1</v>
      </c>
      <c r="J557" s="218">
        <v>699</v>
      </c>
      <c r="K557" s="218">
        <v>699</v>
      </c>
      <c r="L557" s="218">
        <v>0</v>
      </c>
      <c r="M557" s="218">
        <f t="shared" si="8"/>
        <v>279.60000000000002</v>
      </c>
      <c r="N557" s="220" t="s">
        <v>15</v>
      </c>
    </row>
    <row r="558" spans="1:14" x14ac:dyDescent="0.25">
      <c r="A558" s="216">
        <v>1</v>
      </c>
      <c r="B558" s="219" t="s">
        <v>135</v>
      </c>
      <c r="C558" s="219" t="s">
        <v>135</v>
      </c>
      <c r="D558" s="219">
        <v>103785</v>
      </c>
      <c r="E558" s="217" t="s">
        <v>162</v>
      </c>
      <c r="F558" s="217" t="s">
        <v>761</v>
      </c>
      <c r="G558" s="218">
        <v>12.14</v>
      </c>
      <c r="H558" s="217" t="s">
        <v>139</v>
      </c>
      <c r="I558" s="219">
        <v>1</v>
      </c>
      <c r="J558" s="218">
        <v>827.5</v>
      </c>
      <c r="K558" s="218">
        <v>827.5</v>
      </c>
      <c r="L558" s="218">
        <v>0</v>
      </c>
      <c r="M558" s="218">
        <f t="shared" si="8"/>
        <v>331</v>
      </c>
      <c r="N558" s="220" t="s">
        <v>15</v>
      </c>
    </row>
    <row r="559" spans="1:14" x14ac:dyDescent="0.25">
      <c r="A559" s="216">
        <v>1</v>
      </c>
      <c r="B559" s="219" t="s">
        <v>135</v>
      </c>
      <c r="C559" s="219" t="s">
        <v>135</v>
      </c>
      <c r="D559" s="219">
        <v>103786</v>
      </c>
      <c r="E559" s="217" t="s">
        <v>162</v>
      </c>
      <c r="F559" s="217" t="s">
        <v>780</v>
      </c>
      <c r="G559" s="217" t="s">
        <v>324</v>
      </c>
      <c r="H559" s="217" t="s">
        <v>139</v>
      </c>
      <c r="I559" s="219">
        <v>1</v>
      </c>
      <c r="J559" s="221">
        <v>2016.9</v>
      </c>
      <c r="K559" s="221">
        <v>2016.9</v>
      </c>
      <c r="L559" s="218">
        <v>0</v>
      </c>
      <c r="M559" s="218">
        <f t="shared" si="8"/>
        <v>806.7600000000001</v>
      </c>
      <c r="N559" s="220" t="s">
        <v>15</v>
      </c>
    </row>
    <row r="560" spans="1:14" x14ac:dyDescent="0.25">
      <c r="A560" s="220">
        <v>1</v>
      </c>
      <c r="B560" s="219" t="s">
        <v>135</v>
      </c>
      <c r="C560" s="219" t="s">
        <v>135</v>
      </c>
      <c r="D560" s="219">
        <v>103787</v>
      </c>
      <c r="E560" s="217" t="s">
        <v>162</v>
      </c>
      <c r="F560" s="217" t="s">
        <v>153</v>
      </c>
      <c r="G560" s="217" t="s">
        <v>324</v>
      </c>
      <c r="H560" s="217" t="s">
        <v>139</v>
      </c>
      <c r="I560" s="219">
        <v>1</v>
      </c>
      <c r="J560" s="218">
        <v>349.89</v>
      </c>
      <c r="K560" s="218">
        <v>349.89</v>
      </c>
      <c r="L560" s="218">
        <v>0</v>
      </c>
      <c r="M560" s="218">
        <f t="shared" si="8"/>
        <v>139.95599999999999</v>
      </c>
      <c r="N560" s="220" t="s">
        <v>15</v>
      </c>
    </row>
    <row r="561" spans="1:14" x14ac:dyDescent="0.25">
      <c r="A561" s="220">
        <v>1</v>
      </c>
      <c r="B561" s="219" t="s">
        <v>135</v>
      </c>
      <c r="C561" s="219" t="s">
        <v>135</v>
      </c>
      <c r="D561" s="219">
        <v>103788</v>
      </c>
      <c r="E561" s="217" t="s">
        <v>162</v>
      </c>
      <c r="F561" s="217" t="s">
        <v>781</v>
      </c>
      <c r="G561" s="217" t="s">
        <v>324</v>
      </c>
      <c r="H561" s="217" t="s">
        <v>139</v>
      </c>
      <c r="I561" s="219">
        <v>1</v>
      </c>
      <c r="J561" s="218">
        <v>95.99</v>
      </c>
      <c r="K561" s="218">
        <v>95.99</v>
      </c>
      <c r="L561" s="218">
        <v>0</v>
      </c>
      <c r="M561" s="218">
        <f t="shared" si="8"/>
        <v>38.396000000000001</v>
      </c>
      <c r="N561" s="220" t="s">
        <v>15</v>
      </c>
    </row>
    <row r="562" spans="1:14" x14ac:dyDescent="0.25">
      <c r="A562" s="216">
        <v>1</v>
      </c>
      <c r="B562" s="219" t="s">
        <v>135</v>
      </c>
      <c r="C562" s="219" t="s">
        <v>135</v>
      </c>
      <c r="D562" s="219">
        <v>103809</v>
      </c>
      <c r="E562" s="217" t="s">
        <v>162</v>
      </c>
      <c r="F562" s="217" t="s">
        <v>782</v>
      </c>
      <c r="G562" s="217" t="s">
        <v>507</v>
      </c>
      <c r="H562" s="217" t="s">
        <v>139</v>
      </c>
      <c r="I562" s="219">
        <v>1</v>
      </c>
      <c r="J562" s="218">
        <v>910.1</v>
      </c>
      <c r="K562" s="218">
        <v>910.1</v>
      </c>
      <c r="L562" s="218">
        <v>0</v>
      </c>
      <c r="M562" s="218">
        <f t="shared" si="8"/>
        <v>364.04</v>
      </c>
      <c r="N562" s="220" t="s">
        <v>15</v>
      </c>
    </row>
    <row r="563" spans="1:14" x14ac:dyDescent="0.25">
      <c r="A563" s="216">
        <v>1</v>
      </c>
      <c r="B563" s="219" t="s">
        <v>135</v>
      </c>
      <c r="C563" s="219" t="s">
        <v>135</v>
      </c>
      <c r="D563" s="219">
        <v>103810</v>
      </c>
      <c r="E563" s="217" t="s">
        <v>162</v>
      </c>
      <c r="F563" s="217" t="s">
        <v>783</v>
      </c>
      <c r="G563" s="218">
        <v>10.130000000000001</v>
      </c>
      <c r="H563" s="217" t="s">
        <v>139</v>
      </c>
      <c r="I563" s="219">
        <v>1</v>
      </c>
      <c r="J563" s="221">
        <v>1446</v>
      </c>
      <c r="K563" s="221">
        <v>1446</v>
      </c>
      <c r="L563" s="218">
        <v>0</v>
      </c>
      <c r="M563" s="218">
        <f t="shared" si="8"/>
        <v>578.4</v>
      </c>
      <c r="N563" s="220" t="s">
        <v>15</v>
      </c>
    </row>
    <row r="564" spans="1:14" x14ac:dyDescent="0.25">
      <c r="A564" s="216">
        <v>1</v>
      </c>
      <c r="B564" s="219" t="s">
        <v>135</v>
      </c>
      <c r="C564" s="219" t="s">
        <v>135</v>
      </c>
      <c r="D564" s="219">
        <v>103915</v>
      </c>
      <c r="E564" s="217" t="s">
        <v>162</v>
      </c>
      <c r="F564" s="217" t="s">
        <v>782</v>
      </c>
      <c r="G564" s="217" t="s">
        <v>507</v>
      </c>
      <c r="H564" s="217" t="s">
        <v>139</v>
      </c>
      <c r="I564" s="219">
        <v>1</v>
      </c>
      <c r="J564" s="218">
        <v>760</v>
      </c>
      <c r="K564" s="218">
        <v>760</v>
      </c>
      <c r="L564" s="218">
        <v>0</v>
      </c>
      <c r="M564" s="218">
        <f t="shared" si="8"/>
        <v>304</v>
      </c>
      <c r="N564" s="220" t="s">
        <v>15</v>
      </c>
    </row>
    <row r="565" spans="1:14" x14ac:dyDescent="0.25">
      <c r="A565" s="220">
        <v>1</v>
      </c>
      <c r="B565" s="219" t="s">
        <v>135</v>
      </c>
      <c r="C565" s="219" t="s">
        <v>135</v>
      </c>
      <c r="D565" s="219">
        <v>104021</v>
      </c>
      <c r="E565" s="217" t="s">
        <v>162</v>
      </c>
      <c r="F565" s="217" t="s">
        <v>784</v>
      </c>
      <c r="G565" s="217" t="s">
        <v>557</v>
      </c>
      <c r="H565" s="217" t="s">
        <v>139</v>
      </c>
      <c r="I565" s="219">
        <v>1</v>
      </c>
      <c r="J565" s="218">
        <v>189</v>
      </c>
      <c r="K565" s="218">
        <v>189</v>
      </c>
      <c r="L565" s="218">
        <v>0</v>
      </c>
      <c r="M565" s="218">
        <f t="shared" si="8"/>
        <v>75.600000000000009</v>
      </c>
      <c r="N565" s="220" t="s">
        <v>15</v>
      </c>
    </row>
    <row r="566" spans="1:14" x14ac:dyDescent="0.25">
      <c r="A566" s="220">
        <v>1</v>
      </c>
      <c r="B566" s="219" t="s">
        <v>135</v>
      </c>
      <c r="C566" s="219" t="s">
        <v>135</v>
      </c>
      <c r="D566" s="219">
        <v>104115</v>
      </c>
      <c r="E566" s="217" t="s">
        <v>137</v>
      </c>
      <c r="F566" s="217" t="s">
        <v>785</v>
      </c>
      <c r="G566" s="217" t="s">
        <v>504</v>
      </c>
      <c r="H566" s="217" t="s">
        <v>139</v>
      </c>
      <c r="I566" s="219">
        <v>1</v>
      </c>
      <c r="J566" s="218">
        <v>286</v>
      </c>
      <c r="K566" s="218">
        <v>286</v>
      </c>
      <c r="L566" s="218">
        <v>0</v>
      </c>
      <c r="M566" s="218">
        <f t="shared" si="8"/>
        <v>114.4</v>
      </c>
      <c r="N566" s="220" t="s">
        <v>15</v>
      </c>
    </row>
    <row r="567" spans="1:14" x14ac:dyDescent="0.25">
      <c r="A567" s="216">
        <v>1</v>
      </c>
      <c r="B567" s="219" t="s">
        <v>135</v>
      </c>
      <c r="C567" s="219" t="s">
        <v>135</v>
      </c>
      <c r="D567" s="219">
        <v>104116</v>
      </c>
      <c r="E567" s="217" t="s">
        <v>137</v>
      </c>
      <c r="F567" s="217" t="s">
        <v>786</v>
      </c>
      <c r="G567" s="217" t="s">
        <v>454</v>
      </c>
      <c r="H567" s="217" t="s">
        <v>139</v>
      </c>
      <c r="I567" s="219">
        <v>1</v>
      </c>
      <c r="J567" s="221">
        <v>1694.23</v>
      </c>
      <c r="K567" s="221">
        <v>1694.23</v>
      </c>
      <c r="L567" s="218">
        <v>0</v>
      </c>
      <c r="M567" s="218">
        <f t="shared" si="8"/>
        <v>677.69200000000001</v>
      </c>
      <c r="N567" s="220" t="s">
        <v>15</v>
      </c>
    </row>
    <row r="568" spans="1:14" x14ac:dyDescent="0.25">
      <c r="A568" s="216">
        <v>1</v>
      </c>
      <c r="B568" s="219" t="s">
        <v>135</v>
      </c>
      <c r="C568" s="219" t="s">
        <v>135</v>
      </c>
      <c r="D568" s="219">
        <v>104130</v>
      </c>
      <c r="E568" s="217" t="s">
        <v>137</v>
      </c>
      <c r="F568" s="217" t="s">
        <v>787</v>
      </c>
      <c r="G568" s="217" t="s">
        <v>205</v>
      </c>
      <c r="H568" s="217" t="s">
        <v>139</v>
      </c>
      <c r="I568" s="219">
        <v>1</v>
      </c>
      <c r="J568" s="218">
        <v>412.5</v>
      </c>
      <c r="K568" s="218">
        <v>412.5</v>
      </c>
      <c r="L568" s="218">
        <v>0</v>
      </c>
      <c r="M568" s="218">
        <f t="shared" si="8"/>
        <v>165</v>
      </c>
      <c r="N568" s="220" t="s">
        <v>15</v>
      </c>
    </row>
    <row r="569" spans="1:14" x14ac:dyDescent="0.25">
      <c r="A569" s="216">
        <v>1</v>
      </c>
      <c r="B569" s="219" t="s">
        <v>135</v>
      </c>
      <c r="C569" s="219" t="s">
        <v>135</v>
      </c>
      <c r="D569" s="219">
        <v>104131</v>
      </c>
      <c r="E569" s="217" t="s">
        <v>137</v>
      </c>
      <c r="F569" s="217" t="s">
        <v>788</v>
      </c>
      <c r="G569" s="218">
        <v>12.13</v>
      </c>
      <c r="H569" s="217" t="s">
        <v>139</v>
      </c>
      <c r="I569" s="219">
        <v>1</v>
      </c>
      <c r="J569" s="218">
        <v>127.5</v>
      </c>
      <c r="K569" s="218">
        <v>127.5</v>
      </c>
      <c r="L569" s="218">
        <v>0</v>
      </c>
      <c r="M569" s="218">
        <f t="shared" si="8"/>
        <v>51</v>
      </c>
      <c r="N569" s="220" t="s">
        <v>15</v>
      </c>
    </row>
    <row r="570" spans="1:14" x14ac:dyDescent="0.25">
      <c r="A570" s="220">
        <v>1</v>
      </c>
      <c r="B570" s="219" t="s">
        <v>135</v>
      </c>
      <c r="C570" s="219" t="s">
        <v>135</v>
      </c>
      <c r="D570" s="219">
        <v>104132</v>
      </c>
      <c r="E570" s="217" t="s">
        <v>137</v>
      </c>
      <c r="F570" s="217" t="s">
        <v>788</v>
      </c>
      <c r="G570" s="218">
        <v>12.13</v>
      </c>
      <c r="H570" s="217" t="s">
        <v>139</v>
      </c>
      <c r="I570" s="219">
        <v>1</v>
      </c>
      <c r="J570" s="218">
        <v>127.5</v>
      </c>
      <c r="K570" s="218">
        <v>127.5</v>
      </c>
      <c r="L570" s="218">
        <v>0</v>
      </c>
      <c r="M570" s="218">
        <f t="shared" si="8"/>
        <v>51</v>
      </c>
      <c r="N570" s="220" t="s">
        <v>15</v>
      </c>
    </row>
    <row r="571" spans="1:14" x14ac:dyDescent="0.25">
      <c r="A571" s="220">
        <v>1</v>
      </c>
      <c r="B571" s="219" t="s">
        <v>135</v>
      </c>
      <c r="C571" s="219" t="s">
        <v>135</v>
      </c>
      <c r="D571" s="219">
        <v>104133</v>
      </c>
      <c r="E571" s="217" t="s">
        <v>137</v>
      </c>
      <c r="F571" s="217" t="s">
        <v>789</v>
      </c>
      <c r="G571" s="218">
        <v>12.13</v>
      </c>
      <c r="H571" s="217" t="s">
        <v>139</v>
      </c>
      <c r="I571" s="219">
        <v>1</v>
      </c>
      <c r="J571" s="218">
        <v>530</v>
      </c>
      <c r="K571" s="218">
        <v>530</v>
      </c>
      <c r="L571" s="218">
        <v>0</v>
      </c>
      <c r="M571" s="218">
        <f t="shared" si="8"/>
        <v>212</v>
      </c>
      <c r="N571" s="220" t="s">
        <v>15</v>
      </c>
    </row>
    <row r="572" spans="1:14" x14ac:dyDescent="0.25">
      <c r="A572" s="216">
        <v>1</v>
      </c>
      <c r="B572" s="219" t="s">
        <v>135</v>
      </c>
      <c r="C572" s="219" t="s">
        <v>135</v>
      </c>
      <c r="D572" s="219">
        <v>104134</v>
      </c>
      <c r="E572" s="217" t="s">
        <v>137</v>
      </c>
      <c r="F572" s="217" t="s">
        <v>790</v>
      </c>
      <c r="G572" s="218">
        <v>12.13</v>
      </c>
      <c r="H572" s="217" t="s">
        <v>139</v>
      </c>
      <c r="I572" s="219">
        <v>1</v>
      </c>
      <c r="J572" s="218">
        <v>530</v>
      </c>
      <c r="K572" s="218">
        <v>530</v>
      </c>
      <c r="L572" s="218">
        <v>0</v>
      </c>
      <c r="M572" s="218">
        <f t="shared" si="8"/>
        <v>212</v>
      </c>
      <c r="N572" s="220" t="s">
        <v>15</v>
      </c>
    </row>
    <row r="573" spans="1:14" x14ac:dyDescent="0.25">
      <c r="A573" s="216">
        <v>1</v>
      </c>
      <c r="B573" s="219" t="s">
        <v>135</v>
      </c>
      <c r="C573" s="219" t="s">
        <v>135</v>
      </c>
      <c r="D573" s="219">
        <v>104135</v>
      </c>
      <c r="E573" s="217" t="s">
        <v>137</v>
      </c>
      <c r="F573" s="217" t="s">
        <v>790</v>
      </c>
      <c r="G573" s="218">
        <v>12.13</v>
      </c>
      <c r="H573" s="217" t="s">
        <v>139</v>
      </c>
      <c r="I573" s="219">
        <v>1</v>
      </c>
      <c r="J573" s="218">
        <v>530</v>
      </c>
      <c r="K573" s="218">
        <v>530</v>
      </c>
      <c r="L573" s="218">
        <v>0</v>
      </c>
      <c r="M573" s="218">
        <f t="shared" si="8"/>
        <v>212</v>
      </c>
      <c r="N573" s="220" t="s">
        <v>15</v>
      </c>
    </row>
    <row r="574" spans="1:14" x14ac:dyDescent="0.25">
      <c r="A574" s="216">
        <v>1</v>
      </c>
      <c r="B574" s="219" t="s">
        <v>135</v>
      </c>
      <c r="C574" s="219" t="s">
        <v>135</v>
      </c>
      <c r="D574" s="219">
        <v>104136</v>
      </c>
      <c r="E574" s="217" t="s">
        <v>137</v>
      </c>
      <c r="F574" s="217" t="s">
        <v>791</v>
      </c>
      <c r="G574" s="218">
        <v>12.13</v>
      </c>
      <c r="H574" s="217" t="s">
        <v>139</v>
      </c>
      <c r="I574" s="219">
        <v>1</v>
      </c>
      <c r="J574" s="218">
        <v>608.75</v>
      </c>
      <c r="K574" s="218">
        <v>608.75</v>
      </c>
      <c r="L574" s="218">
        <v>0</v>
      </c>
      <c r="M574" s="218">
        <f t="shared" si="8"/>
        <v>243.5</v>
      </c>
      <c r="N574" s="220" t="s">
        <v>15</v>
      </c>
    </row>
    <row r="575" spans="1:14" x14ac:dyDescent="0.25">
      <c r="A575" s="220">
        <v>1</v>
      </c>
      <c r="B575" s="219" t="s">
        <v>135</v>
      </c>
      <c r="C575" s="219" t="s">
        <v>135</v>
      </c>
      <c r="D575" s="219">
        <v>104137</v>
      </c>
      <c r="E575" s="217" t="s">
        <v>137</v>
      </c>
      <c r="F575" s="217" t="s">
        <v>791</v>
      </c>
      <c r="G575" s="218">
        <v>12.13</v>
      </c>
      <c r="H575" s="217" t="s">
        <v>139</v>
      </c>
      <c r="I575" s="219">
        <v>1</v>
      </c>
      <c r="J575" s="218">
        <v>690</v>
      </c>
      <c r="K575" s="218">
        <v>690</v>
      </c>
      <c r="L575" s="218">
        <v>0</v>
      </c>
      <c r="M575" s="218">
        <f t="shared" si="8"/>
        <v>276</v>
      </c>
      <c r="N575" s="220" t="s">
        <v>15</v>
      </c>
    </row>
    <row r="576" spans="1:14" x14ac:dyDescent="0.25">
      <c r="A576" s="220">
        <v>1</v>
      </c>
      <c r="B576" s="219" t="s">
        <v>135</v>
      </c>
      <c r="C576" s="219" t="s">
        <v>135</v>
      </c>
      <c r="D576" s="219">
        <v>104138</v>
      </c>
      <c r="E576" s="217" t="s">
        <v>137</v>
      </c>
      <c r="F576" s="217" t="s">
        <v>792</v>
      </c>
      <c r="G576" s="218">
        <v>12.13</v>
      </c>
      <c r="H576" s="217" t="s">
        <v>139</v>
      </c>
      <c r="I576" s="219">
        <v>1</v>
      </c>
      <c r="J576" s="221">
        <v>3400</v>
      </c>
      <c r="K576" s="221">
        <v>3400</v>
      </c>
      <c r="L576" s="218">
        <v>0</v>
      </c>
      <c r="M576" s="218">
        <f t="shared" si="8"/>
        <v>1360</v>
      </c>
      <c r="N576" s="220" t="s">
        <v>15</v>
      </c>
    </row>
    <row r="577" spans="1:14" x14ac:dyDescent="0.25">
      <c r="A577" s="216">
        <v>1</v>
      </c>
      <c r="B577" s="219" t="s">
        <v>135</v>
      </c>
      <c r="C577" s="219" t="s">
        <v>135</v>
      </c>
      <c r="D577" s="219">
        <v>104139</v>
      </c>
      <c r="E577" s="217" t="s">
        <v>137</v>
      </c>
      <c r="F577" s="217" t="s">
        <v>793</v>
      </c>
      <c r="G577" s="218">
        <v>11.12</v>
      </c>
      <c r="H577" s="217" t="s">
        <v>139</v>
      </c>
      <c r="I577" s="219">
        <v>1</v>
      </c>
      <c r="J577" s="221">
        <v>2261.8000000000002</v>
      </c>
      <c r="K577" s="221">
        <v>2261.8000000000002</v>
      </c>
      <c r="L577" s="218">
        <v>0</v>
      </c>
      <c r="M577" s="218">
        <f t="shared" si="8"/>
        <v>904.72000000000014</v>
      </c>
      <c r="N577" s="220" t="s">
        <v>15</v>
      </c>
    </row>
    <row r="578" spans="1:14" x14ac:dyDescent="0.25">
      <c r="A578" s="216">
        <v>1</v>
      </c>
      <c r="B578" s="219" t="s">
        <v>135</v>
      </c>
      <c r="C578" s="219" t="s">
        <v>135</v>
      </c>
      <c r="D578" s="219">
        <v>104140</v>
      </c>
      <c r="E578" s="217" t="s">
        <v>137</v>
      </c>
      <c r="F578" s="217" t="s">
        <v>794</v>
      </c>
      <c r="G578" s="218">
        <v>11.12</v>
      </c>
      <c r="H578" s="217" t="s">
        <v>139</v>
      </c>
      <c r="I578" s="219">
        <v>1</v>
      </c>
      <c r="J578" s="218">
        <v>900</v>
      </c>
      <c r="K578" s="218">
        <v>900</v>
      </c>
      <c r="L578" s="218">
        <v>0</v>
      </c>
      <c r="M578" s="218">
        <f t="shared" si="8"/>
        <v>360</v>
      </c>
      <c r="N578" s="220" t="s">
        <v>15</v>
      </c>
    </row>
    <row r="579" spans="1:14" x14ac:dyDescent="0.25">
      <c r="A579" s="216">
        <v>1</v>
      </c>
      <c r="B579" s="219" t="s">
        <v>135</v>
      </c>
      <c r="C579" s="219" t="s">
        <v>135</v>
      </c>
      <c r="D579" s="219">
        <v>104141</v>
      </c>
      <c r="E579" s="217" t="s">
        <v>137</v>
      </c>
      <c r="F579" s="217" t="s">
        <v>794</v>
      </c>
      <c r="G579" s="218">
        <v>11.12</v>
      </c>
      <c r="H579" s="217" t="s">
        <v>139</v>
      </c>
      <c r="I579" s="219">
        <v>1</v>
      </c>
      <c r="J579" s="218">
        <v>900</v>
      </c>
      <c r="K579" s="218">
        <v>900</v>
      </c>
      <c r="L579" s="218">
        <v>0</v>
      </c>
      <c r="M579" s="218">
        <f t="shared" ref="M579:M642" si="9">IF(L579&lt;J579*0.4,J579*0.4,L579)</f>
        <v>360</v>
      </c>
      <c r="N579" s="220" t="s">
        <v>15</v>
      </c>
    </row>
    <row r="580" spans="1:14" x14ac:dyDescent="0.25">
      <c r="A580" s="220">
        <v>1</v>
      </c>
      <c r="B580" s="219" t="s">
        <v>135</v>
      </c>
      <c r="C580" s="219" t="s">
        <v>135</v>
      </c>
      <c r="D580" s="219">
        <v>104142</v>
      </c>
      <c r="E580" s="217" t="s">
        <v>137</v>
      </c>
      <c r="F580" s="217" t="s">
        <v>795</v>
      </c>
      <c r="G580" s="218">
        <v>10.119999999999999</v>
      </c>
      <c r="H580" s="217" t="s">
        <v>139</v>
      </c>
      <c r="I580" s="219">
        <v>1</v>
      </c>
      <c r="J580" s="221">
        <v>1485</v>
      </c>
      <c r="K580" s="221">
        <v>1485</v>
      </c>
      <c r="L580" s="218">
        <v>0</v>
      </c>
      <c r="M580" s="218">
        <f t="shared" si="9"/>
        <v>594</v>
      </c>
      <c r="N580" s="220" t="s">
        <v>15</v>
      </c>
    </row>
    <row r="581" spans="1:14" x14ac:dyDescent="0.25">
      <c r="A581" s="220">
        <v>1</v>
      </c>
      <c r="B581" s="219" t="s">
        <v>135</v>
      </c>
      <c r="C581" s="219" t="s">
        <v>135</v>
      </c>
      <c r="D581" s="219">
        <v>104143</v>
      </c>
      <c r="E581" s="217" t="s">
        <v>137</v>
      </c>
      <c r="F581" s="217" t="s">
        <v>796</v>
      </c>
      <c r="G581" s="217" t="s">
        <v>202</v>
      </c>
      <c r="H581" s="217" t="s">
        <v>139</v>
      </c>
      <c r="I581" s="219">
        <v>1</v>
      </c>
      <c r="J581" s="221">
        <v>1256.25</v>
      </c>
      <c r="K581" s="221">
        <v>1256.25</v>
      </c>
      <c r="L581" s="218">
        <v>0</v>
      </c>
      <c r="M581" s="218">
        <f t="shared" si="9"/>
        <v>502.5</v>
      </c>
      <c r="N581" s="220" t="s">
        <v>15</v>
      </c>
    </row>
    <row r="582" spans="1:14" x14ac:dyDescent="0.25">
      <c r="A582" s="216">
        <v>1</v>
      </c>
      <c r="B582" s="219" t="s">
        <v>135</v>
      </c>
      <c r="C582" s="219" t="s">
        <v>135</v>
      </c>
      <c r="D582" s="219">
        <v>104144</v>
      </c>
      <c r="E582" s="217" t="s">
        <v>137</v>
      </c>
      <c r="F582" s="217" t="s">
        <v>797</v>
      </c>
      <c r="G582" s="217" t="s">
        <v>202</v>
      </c>
      <c r="H582" s="217" t="s">
        <v>139</v>
      </c>
      <c r="I582" s="219">
        <v>1</v>
      </c>
      <c r="J582" s="221">
        <v>3300</v>
      </c>
      <c r="K582" s="221">
        <v>3300</v>
      </c>
      <c r="L582" s="218">
        <v>0</v>
      </c>
      <c r="M582" s="218">
        <f t="shared" si="9"/>
        <v>1320</v>
      </c>
      <c r="N582" s="220" t="s">
        <v>15</v>
      </c>
    </row>
    <row r="583" spans="1:14" x14ac:dyDescent="0.25">
      <c r="A583" s="216">
        <v>1</v>
      </c>
      <c r="B583" s="219" t="s">
        <v>135</v>
      </c>
      <c r="C583" s="219" t="s">
        <v>135</v>
      </c>
      <c r="D583" s="219">
        <v>104149</v>
      </c>
      <c r="E583" s="217" t="s">
        <v>137</v>
      </c>
      <c r="F583" s="217" t="s">
        <v>798</v>
      </c>
      <c r="G583" s="217" t="s">
        <v>194</v>
      </c>
      <c r="H583" s="217" t="s">
        <v>139</v>
      </c>
      <c r="I583" s="219">
        <v>1</v>
      </c>
      <c r="J583" s="221">
        <v>1354.53</v>
      </c>
      <c r="K583" s="221">
        <v>1354.53</v>
      </c>
      <c r="L583" s="218">
        <v>0</v>
      </c>
      <c r="M583" s="218">
        <f t="shared" si="9"/>
        <v>541.81200000000001</v>
      </c>
      <c r="N583" s="220" t="s">
        <v>15</v>
      </c>
    </row>
    <row r="584" spans="1:14" x14ac:dyDescent="0.25">
      <c r="A584" s="216">
        <v>1</v>
      </c>
      <c r="B584" s="219" t="s">
        <v>135</v>
      </c>
      <c r="C584" s="219" t="s">
        <v>135</v>
      </c>
      <c r="D584" s="219">
        <v>104151</v>
      </c>
      <c r="E584" s="217" t="s">
        <v>137</v>
      </c>
      <c r="F584" s="217" t="s">
        <v>799</v>
      </c>
      <c r="G584" s="217" t="s">
        <v>557</v>
      </c>
      <c r="H584" s="217" t="s">
        <v>139</v>
      </c>
      <c r="I584" s="219">
        <v>1</v>
      </c>
      <c r="J584" s="218">
        <v>238</v>
      </c>
      <c r="K584" s="218">
        <v>238</v>
      </c>
      <c r="L584" s="218">
        <v>0</v>
      </c>
      <c r="M584" s="218">
        <f t="shared" si="9"/>
        <v>95.2</v>
      </c>
      <c r="N584" s="220" t="s">
        <v>15</v>
      </c>
    </row>
    <row r="585" spans="1:14" x14ac:dyDescent="0.25">
      <c r="A585" s="220">
        <v>1</v>
      </c>
      <c r="B585" s="219" t="s">
        <v>135</v>
      </c>
      <c r="C585" s="219" t="s">
        <v>135</v>
      </c>
      <c r="D585" s="219">
        <v>104152</v>
      </c>
      <c r="E585" s="217" t="s">
        <v>137</v>
      </c>
      <c r="F585" s="217" t="s">
        <v>800</v>
      </c>
      <c r="G585" s="217" t="s">
        <v>474</v>
      </c>
      <c r="H585" s="217" t="s">
        <v>139</v>
      </c>
      <c r="I585" s="219">
        <v>1</v>
      </c>
      <c r="J585" s="218">
        <v>979</v>
      </c>
      <c r="K585" s="218">
        <v>979</v>
      </c>
      <c r="L585" s="218">
        <v>0</v>
      </c>
      <c r="M585" s="218">
        <f t="shared" si="9"/>
        <v>391.6</v>
      </c>
      <c r="N585" s="220" t="s">
        <v>15</v>
      </c>
    </row>
    <row r="586" spans="1:14" x14ac:dyDescent="0.25">
      <c r="A586" s="220">
        <v>1</v>
      </c>
      <c r="B586" s="219" t="s">
        <v>135</v>
      </c>
      <c r="C586" s="219" t="s">
        <v>135</v>
      </c>
      <c r="D586" s="219">
        <v>104153</v>
      </c>
      <c r="E586" s="217" t="s">
        <v>137</v>
      </c>
      <c r="F586" s="217" t="s">
        <v>801</v>
      </c>
      <c r="G586" s="218">
        <v>11.11</v>
      </c>
      <c r="H586" s="217" t="s">
        <v>139</v>
      </c>
      <c r="I586" s="219">
        <v>1</v>
      </c>
      <c r="J586" s="218">
        <v>477.24</v>
      </c>
      <c r="K586" s="218">
        <v>477.24</v>
      </c>
      <c r="L586" s="218">
        <v>0</v>
      </c>
      <c r="M586" s="218">
        <f t="shared" si="9"/>
        <v>190.89600000000002</v>
      </c>
      <c r="N586" s="220" t="s">
        <v>15</v>
      </c>
    </row>
    <row r="587" spans="1:14" x14ac:dyDescent="0.25">
      <c r="A587" s="216">
        <v>1</v>
      </c>
      <c r="B587" s="219" t="s">
        <v>135</v>
      </c>
      <c r="C587" s="219" t="s">
        <v>135</v>
      </c>
      <c r="D587" s="219">
        <v>104155</v>
      </c>
      <c r="E587" s="217" t="s">
        <v>137</v>
      </c>
      <c r="F587" s="217" t="s">
        <v>441</v>
      </c>
      <c r="G587" s="217" t="s">
        <v>566</v>
      </c>
      <c r="H587" s="217" t="s">
        <v>139</v>
      </c>
      <c r="I587" s="219">
        <v>1</v>
      </c>
      <c r="J587" s="218">
        <v>637.5</v>
      </c>
      <c r="K587" s="218">
        <v>637.5</v>
      </c>
      <c r="L587" s="218">
        <v>0</v>
      </c>
      <c r="M587" s="218">
        <f t="shared" si="9"/>
        <v>255</v>
      </c>
      <c r="N587" s="220" t="s">
        <v>15</v>
      </c>
    </row>
    <row r="588" spans="1:14" x14ac:dyDescent="0.25">
      <c r="A588" s="216">
        <v>1</v>
      </c>
      <c r="B588" s="219" t="s">
        <v>135</v>
      </c>
      <c r="C588" s="219" t="s">
        <v>135</v>
      </c>
      <c r="D588" s="219">
        <v>104156</v>
      </c>
      <c r="E588" s="217" t="s">
        <v>137</v>
      </c>
      <c r="F588" s="217" t="s">
        <v>802</v>
      </c>
      <c r="G588" s="218">
        <v>11.12</v>
      </c>
      <c r="H588" s="217" t="s">
        <v>139</v>
      </c>
      <c r="I588" s="219">
        <v>1</v>
      </c>
      <c r="J588" s="218">
        <v>139</v>
      </c>
      <c r="K588" s="218">
        <v>139</v>
      </c>
      <c r="L588" s="218">
        <v>0</v>
      </c>
      <c r="M588" s="218">
        <f t="shared" si="9"/>
        <v>55.6</v>
      </c>
      <c r="N588" s="220" t="s">
        <v>15</v>
      </c>
    </row>
    <row r="589" spans="1:14" x14ac:dyDescent="0.25">
      <c r="A589" s="216">
        <v>1</v>
      </c>
      <c r="B589" s="219" t="s">
        <v>135</v>
      </c>
      <c r="C589" s="219" t="s">
        <v>135</v>
      </c>
      <c r="D589" s="219">
        <v>104157</v>
      </c>
      <c r="E589" s="217" t="s">
        <v>137</v>
      </c>
      <c r="F589" s="217" t="s">
        <v>803</v>
      </c>
      <c r="G589" s="218">
        <v>11.12</v>
      </c>
      <c r="H589" s="217" t="s">
        <v>139</v>
      </c>
      <c r="I589" s="219">
        <v>1</v>
      </c>
      <c r="J589" s="218">
        <v>99.9</v>
      </c>
      <c r="K589" s="218">
        <v>99.9</v>
      </c>
      <c r="L589" s="218">
        <v>0</v>
      </c>
      <c r="M589" s="218">
        <f t="shared" si="9"/>
        <v>39.960000000000008</v>
      </c>
      <c r="N589" s="220" t="s">
        <v>15</v>
      </c>
    </row>
    <row r="590" spans="1:14" x14ac:dyDescent="0.25">
      <c r="A590" s="220">
        <v>1</v>
      </c>
      <c r="B590" s="219" t="s">
        <v>135</v>
      </c>
      <c r="C590" s="219" t="s">
        <v>135</v>
      </c>
      <c r="D590" s="219">
        <v>104158</v>
      </c>
      <c r="E590" s="217" t="s">
        <v>137</v>
      </c>
      <c r="F590" s="217" t="s">
        <v>804</v>
      </c>
      <c r="G590" s="217" t="s">
        <v>555</v>
      </c>
      <c r="H590" s="217" t="s">
        <v>139</v>
      </c>
      <c r="I590" s="219">
        <v>1</v>
      </c>
      <c r="J590" s="221">
        <v>1200.3900000000001</v>
      </c>
      <c r="K590" s="221">
        <v>1200.3900000000001</v>
      </c>
      <c r="L590" s="218">
        <v>0</v>
      </c>
      <c r="M590" s="218">
        <f t="shared" si="9"/>
        <v>480.15600000000006</v>
      </c>
      <c r="N590" s="220" t="s">
        <v>15</v>
      </c>
    </row>
    <row r="591" spans="1:14" x14ac:dyDescent="0.25">
      <c r="A591" s="220">
        <v>1</v>
      </c>
      <c r="B591" s="219" t="s">
        <v>135</v>
      </c>
      <c r="C591" s="219" t="s">
        <v>135</v>
      </c>
      <c r="D591" s="219">
        <v>104160</v>
      </c>
      <c r="E591" s="217" t="s">
        <v>137</v>
      </c>
      <c r="F591" s="217" t="s">
        <v>805</v>
      </c>
      <c r="G591" s="217" t="s">
        <v>382</v>
      </c>
      <c r="H591" s="217" t="s">
        <v>139</v>
      </c>
      <c r="I591" s="219">
        <v>1</v>
      </c>
      <c r="J591" s="218">
        <v>103.86</v>
      </c>
      <c r="K591" s="218">
        <v>103.86</v>
      </c>
      <c r="L591" s="218">
        <v>0</v>
      </c>
      <c r="M591" s="218">
        <f t="shared" si="9"/>
        <v>41.544000000000004</v>
      </c>
      <c r="N591" s="220" t="s">
        <v>15</v>
      </c>
    </row>
    <row r="592" spans="1:14" x14ac:dyDescent="0.25">
      <c r="A592" s="216">
        <v>1</v>
      </c>
      <c r="B592" s="219" t="s">
        <v>135</v>
      </c>
      <c r="C592" s="219" t="s">
        <v>135</v>
      </c>
      <c r="D592" s="219">
        <v>104161</v>
      </c>
      <c r="E592" s="217" t="s">
        <v>137</v>
      </c>
      <c r="F592" s="217" t="s">
        <v>759</v>
      </c>
      <c r="G592" s="217" t="s">
        <v>382</v>
      </c>
      <c r="H592" s="217" t="s">
        <v>139</v>
      </c>
      <c r="I592" s="219">
        <v>1</v>
      </c>
      <c r="J592" s="218">
        <v>103.87</v>
      </c>
      <c r="K592" s="218">
        <v>103.87</v>
      </c>
      <c r="L592" s="218">
        <v>0</v>
      </c>
      <c r="M592" s="218">
        <f t="shared" si="9"/>
        <v>41.548000000000002</v>
      </c>
      <c r="N592" s="220" t="s">
        <v>15</v>
      </c>
    </row>
    <row r="593" spans="1:14" x14ac:dyDescent="0.25">
      <c r="A593" s="216">
        <v>1</v>
      </c>
      <c r="B593" s="219" t="s">
        <v>135</v>
      </c>
      <c r="C593" s="219" t="s">
        <v>135</v>
      </c>
      <c r="D593" s="219">
        <v>104187</v>
      </c>
      <c r="E593" s="217" t="s">
        <v>162</v>
      </c>
      <c r="F593" s="217" t="s">
        <v>765</v>
      </c>
      <c r="G593" s="217" t="s">
        <v>531</v>
      </c>
      <c r="H593" s="217" t="s">
        <v>139</v>
      </c>
      <c r="I593" s="219">
        <v>1</v>
      </c>
      <c r="J593" s="218">
        <v>827.5</v>
      </c>
      <c r="K593" s="218">
        <v>827.5</v>
      </c>
      <c r="L593" s="218">
        <v>0</v>
      </c>
      <c r="M593" s="218">
        <f t="shared" si="9"/>
        <v>331</v>
      </c>
      <c r="N593" s="220" t="s">
        <v>15</v>
      </c>
    </row>
    <row r="594" spans="1:14" x14ac:dyDescent="0.25">
      <c r="A594" s="216">
        <v>1</v>
      </c>
      <c r="B594" s="219" t="s">
        <v>135</v>
      </c>
      <c r="C594" s="219" t="s">
        <v>135</v>
      </c>
      <c r="D594" s="219">
        <v>104245</v>
      </c>
      <c r="E594" s="217" t="s">
        <v>162</v>
      </c>
      <c r="F594" s="217" t="s">
        <v>806</v>
      </c>
      <c r="G594" s="218">
        <v>11.14</v>
      </c>
      <c r="H594" s="217" t="s">
        <v>139</v>
      </c>
      <c r="I594" s="219">
        <v>1</v>
      </c>
      <c r="J594" s="221">
        <v>1323.39</v>
      </c>
      <c r="K594" s="221">
        <v>1323.39</v>
      </c>
      <c r="L594" s="218">
        <v>0</v>
      </c>
      <c r="M594" s="218">
        <f t="shared" si="9"/>
        <v>529.35600000000011</v>
      </c>
      <c r="N594" s="220" t="s">
        <v>15</v>
      </c>
    </row>
    <row r="595" spans="1:14" x14ac:dyDescent="0.25">
      <c r="A595" s="220">
        <v>1</v>
      </c>
      <c r="B595" s="219" t="s">
        <v>135</v>
      </c>
      <c r="C595" s="219" t="s">
        <v>135</v>
      </c>
      <c r="D595" s="219">
        <v>104246</v>
      </c>
      <c r="E595" s="217" t="s">
        <v>162</v>
      </c>
      <c r="F595" s="217" t="s">
        <v>807</v>
      </c>
      <c r="G595" s="218">
        <v>11.14</v>
      </c>
      <c r="H595" s="217" t="s">
        <v>139</v>
      </c>
      <c r="I595" s="219">
        <v>1</v>
      </c>
      <c r="J595" s="218">
        <v>594.01</v>
      </c>
      <c r="K595" s="218">
        <v>594.01</v>
      </c>
      <c r="L595" s="218">
        <v>0</v>
      </c>
      <c r="M595" s="218">
        <f t="shared" si="9"/>
        <v>237.60400000000001</v>
      </c>
      <c r="N595" s="220" t="s">
        <v>15</v>
      </c>
    </row>
    <row r="596" spans="1:14" x14ac:dyDescent="0.25">
      <c r="A596" s="220">
        <v>1</v>
      </c>
      <c r="B596" s="219" t="s">
        <v>135</v>
      </c>
      <c r="C596" s="219" t="s">
        <v>135</v>
      </c>
      <c r="D596" s="219">
        <v>104247</v>
      </c>
      <c r="E596" s="217" t="s">
        <v>162</v>
      </c>
      <c r="F596" s="217" t="s">
        <v>254</v>
      </c>
      <c r="G596" s="218">
        <v>12.14</v>
      </c>
      <c r="H596" s="217" t="s">
        <v>139</v>
      </c>
      <c r="I596" s="219">
        <v>1</v>
      </c>
      <c r="J596" s="218">
        <v>537.5</v>
      </c>
      <c r="K596" s="218">
        <v>537.5</v>
      </c>
      <c r="L596" s="218">
        <v>0</v>
      </c>
      <c r="M596" s="218">
        <f t="shared" si="9"/>
        <v>215</v>
      </c>
      <c r="N596" s="220" t="s">
        <v>15</v>
      </c>
    </row>
    <row r="597" spans="1:14" x14ac:dyDescent="0.25">
      <c r="A597" s="216">
        <v>1</v>
      </c>
      <c r="B597" s="219" t="s">
        <v>135</v>
      </c>
      <c r="C597" s="219" t="s">
        <v>135</v>
      </c>
      <c r="D597" s="219">
        <v>104248</v>
      </c>
      <c r="E597" s="217" t="s">
        <v>162</v>
      </c>
      <c r="F597" s="217" t="s">
        <v>808</v>
      </c>
      <c r="G597" s="217" t="s">
        <v>154</v>
      </c>
      <c r="H597" s="217" t="s">
        <v>139</v>
      </c>
      <c r="I597" s="219">
        <v>1</v>
      </c>
      <c r="J597" s="221">
        <v>1659.45</v>
      </c>
      <c r="K597" s="221">
        <v>1659.45</v>
      </c>
      <c r="L597" s="218">
        <v>0</v>
      </c>
      <c r="M597" s="218">
        <f t="shared" si="9"/>
        <v>663.78000000000009</v>
      </c>
      <c r="N597" s="220" t="s">
        <v>15</v>
      </c>
    </row>
    <row r="598" spans="1:14" x14ac:dyDescent="0.25">
      <c r="A598" s="216">
        <v>1</v>
      </c>
      <c r="B598" s="219" t="s">
        <v>135</v>
      </c>
      <c r="C598" s="219" t="s">
        <v>135</v>
      </c>
      <c r="D598" s="219">
        <v>104249</v>
      </c>
      <c r="E598" s="217" t="s">
        <v>162</v>
      </c>
      <c r="F598" s="217" t="s">
        <v>776</v>
      </c>
      <c r="G598" s="218">
        <v>10.130000000000001</v>
      </c>
      <c r="H598" s="217" t="s">
        <v>139</v>
      </c>
      <c r="I598" s="219">
        <v>1</v>
      </c>
      <c r="J598" s="218">
        <v>614.54999999999995</v>
      </c>
      <c r="K598" s="218">
        <v>614.54999999999995</v>
      </c>
      <c r="L598" s="218">
        <v>0</v>
      </c>
      <c r="M598" s="218">
        <f t="shared" si="9"/>
        <v>245.82</v>
      </c>
      <c r="N598" s="220" t="s">
        <v>15</v>
      </c>
    </row>
    <row r="599" spans="1:14" x14ac:dyDescent="0.25">
      <c r="A599" s="216">
        <v>1</v>
      </c>
      <c r="B599" s="219" t="s">
        <v>135</v>
      </c>
      <c r="C599" s="219" t="s">
        <v>135</v>
      </c>
      <c r="D599" s="219">
        <v>104383</v>
      </c>
      <c r="E599" s="217" t="s">
        <v>162</v>
      </c>
      <c r="F599" s="217" t="s">
        <v>809</v>
      </c>
      <c r="G599" s="218">
        <v>12.12</v>
      </c>
      <c r="H599" s="217" t="s">
        <v>139</v>
      </c>
      <c r="I599" s="219">
        <v>1</v>
      </c>
      <c r="J599" s="218">
        <v>992.73</v>
      </c>
      <c r="K599" s="218">
        <v>992.73</v>
      </c>
      <c r="L599" s="218">
        <v>0</v>
      </c>
      <c r="M599" s="218">
        <f t="shared" si="9"/>
        <v>397.09200000000004</v>
      </c>
      <c r="N599" s="220" t="s">
        <v>15</v>
      </c>
    </row>
    <row r="600" spans="1:14" x14ac:dyDescent="0.25">
      <c r="A600" s="220">
        <v>1</v>
      </c>
      <c r="B600" s="219" t="s">
        <v>135</v>
      </c>
      <c r="C600" s="219" t="s">
        <v>135</v>
      </c>
      <c r="D600" s="219">
        <v>104385</v>
      </c>
      <c r="E600" s="217" t="s">
        <v>162</v>
      </c>
      <c r="F600" s="217" t="s">
        <v>810</v>
      </c>
      <c r="G600" s="218">
        <v>11.15</v>
      </c>
      <c r="H600" s="217" t="s">
        <v>139</v>
      </c>
      <c r="I600" s="219">
        <v>1</v>
      </c>
      <c r="J600" s="218">
        <v>615.36</v>
      </c>
      <c r="K600" s="218">
        <v>615.36</v>
      </c>
      <c r="L600" s="218">
        <v>0</v>
      </c>
      <c r="M600" s="218">
        <f t="shared" si="9"/>
        <v>246.14400000000001</v>
      </c>
      <c r="N600" s="220" t="s">
        <v>15</v>
      </c>
    </row>
    <row r="601" spans="1:14" x14ac:dyDescent="0.25">
      <c r="A601" s="220">
        <v>1</v>
      </c>
      <c r="B601" s="219" t="s">
        <v>135</v>
      </c>
      <c r="C601" s="219" t="s">
        <v>135</v>
      </c>
      <c r="D601" s="219">
        <v>104386</v>
      </c>
      <c r="E601" s="217" t="s">
        <v>162</v>
      </c>
      <c r="F601" s="217" t="s">
        <v>810</v>
      </c>
      <c r="G601" s="218">
        <v>11.15</v>
      </c>
      <c r="H601" s="217" t="s">
        <v>139</v>
      </c>
      <c r="I601" s="219">
        <v>1</v>
      </c>
      <c r="J601" s="218">
        <v>615.37</v>
      </c>
      <c r="K601" s="218">
        <v>615.37</v>
      </c>
      <c r="L601" s="218">
        <v>0</v>
      </c>
      <c r="M601" s="218">
        <f t="shared" si="9"/>
        <v>246.14800000000002</v>
      </c>
      <c r="N601" s="220" t="s">
        <v>15</v>
      </c>
    </row>
    <row r="602" spans="1:14" x14ac:dyDescent="0.25">
      <c r="A602" s="216">
        <v>1</v>
      </c>
      <c r="B602" s="219" t="s">
        <v>135</v>
      </c>
      <c r="C602" s="219" t="s">
        <v>135</v>
      </c>
      <c r="D602" s="219">
        <v>104387</v>
      </c>
      <c r="E602" s="217" t="s">
        <v>162</v>
      </c>
      <c r="F602" s="217" t="s">
        <v>811</v>
      </c>
      <c r="G602" s="218">
        <v>11.15</v>
      </c>
      <c r="H602" s="217" t="s">
        <v>139</v>
      </c>
      <c r="I602" s="219">
        <v>1</v>
      </c>
      <c r="J602" s="221">
        <v>1446.05</v>
      </c>
      <c r="K602" s="221">
        <v>1446.05</v>
      </c>
      <c r="L602" s="218">
        <v>0</v>
      </c>
      <c r="M602" s="218">
        <f t="shared" si="9"/>
        <v>578.41999999999996</v>
      </c>
      <c r="N602" s="220" t="s">
        <v>15</v>
      </c>
    </row>
    <row r="603" spans="1:14" x14ac:dyDescent="0.25">
      <c r="A603" s="216">
        <v>1</v>
      </c>
      <c r="B603" s="219" t="s">
        <v>135</v>
      </c>
      <c r="C603" s="219" t="s">
        <v>135</v>
      </c>
      <c r="D603" s="219">
        <v>104388</v>
      </c>
      <c r="E603" s="217" t="s">
        <v>162</v>
      </c>
      <c r="F603" s="217" t="s">
        <v>812</v>
      </c>
      <c r="G603" s="218">
        <v>10.15</v>
      </c>
      <c r="H603" s="217" t="s">
        <v>139</v>
      </c>
      <c r="I603" s="219">
        <v>1</v>
      </c>
      <c r="J603" s="218">
        <v>330.78</v>
      </c>
      <c r="K603" s="218">
        <v>330.78</v>
      </c>
      <c r="L603" s="218">
        <v>0</v>
      </c>
      <c r="M603" s="218">
        <f t="shared" si="9"/>
        <v>132.31199999999998</v>
      </c>
      <c r="N603" s="220" t="s">
        <v>15</v>
      </c>
    </row>
    <row r="604" spans="1:14" x14ac:dyDescent="0.25">
      <c r="A604" s="216">
        <v>1</v>
      </c>
      <c r="B604" s="219" t="s">
        <v>135</v>
      </c>
      <c r="C604" s="219" t="s">
        <v>135</v>
      </c>
      <c r="D604" s="219">
        <v>104389</v>
      </c>
      <c r="E604" s="217" t="s">
        <v>162</v>
      </c>
      <c r="F604" s="217" t="s">
        <v>813</v>
      </c>
      <c r="G604" s="217" t="s">
        <v>725</v>
      </c>
      <c r="H604" s="217" t="s">
        <v>139</v>
      </c>
      <c r="I604" s="219">
        <v>1</v>
      </c>
      <c r="J604" s="218">
        <v>342.64</v>
      </c>
      <c r="K604" s="218">
        <v>342.64</v>
      </c>
      <c r="L604" s="218">
        <v>0</v>
      </c>
      <c r="M604" s="218">
        <f t="shared" si="9"/>
        <v>137.05600000000001</v>
      </c>
      <c r="N604" s="220" t="s">
        <v>15</v>
      </c>
    </row>
    <row r="605" spans="1:14" x14ac:dyDescent="0.25">
      <c r="A605" s="220">
        <v>1</v>
      </c>
      <c r="B605" s="219" t="s">
        <v>135</v>
      </c>
      <c r="C605" s="219" t="s">
        <v>135</v>
      </c>
      <c r="D605" s="219">
        <v>104390</v>
      </c>
      <c r="E605" s="217" t="s">
        <v>162</v>
      </c>
      <c r="F605" s="217" t="s">
        <v>813</v>
      </c>
      <c r="G605" s="217" t="s">
        <v>725</v>
      </c>
      <c r="H605" s="217" t="s">
        <v>139</v>
      </c>
      <c r="I605" s="219">
        <v>1</v>
      </c>
      <c r="J605" s="221">
        <v>2231.2199999999998</v>
      </c>
      <c r="K605" s="221">
        <v>2231.2199999999998</v>
      </c>
      <c r="L605" s="218">
        <v>0</v>
      </c>
      <c r="M605" s="218">
        <f t="shared" si="9"/>
        <v>892.48799999999994</v>
      </c>
      <c r="N605" s="220" t="s">
        <v>15</v>
      </c>
    </row>
    <row r="606" spans="1:14" x14ac:dyDescent="0.25">
      <c r="A606" s="220">
        <v>1</v>
      </c>
      <c r="B606" s="219" t="s">
        <v>135</v>
      </c>
      <c r="C606" s="219" t="s">
        <v>135</v>
      </c>
      <c r="D606" s="219">
        <v>104391</v>
      </c>
      <c r="E606" s="217" t="s">
        <v>162</v>
      </c>
      <c r="F606" s="217" t="s">
        <v>776</v>
      </c>
      <c r="G606" s="217" t="s">
        <v>199</v>
      </c>
      <c r="H606" s="217" t="s">
        <v>139</v>
      </c>
      <c r="I606" s="219">
        <v>1</v>
      </c>
      <c r="J606" s="221">
        <v>1023.86</v>
      </c>
      <c r="K606" s="221">
        <v>1023.86</v>
      </c>
      <c r="L606" s="218">
        <v>0</v>
      </c>
      <c r="M606" s="218">
        <f t="shared" si="9"/>
        <v>409.54400000000004</v>
      </c>
      <c r="N606" s="220" t="s">
        <v>15</v>
      </c>
    </row>
    <row r="607" spans="1:14" x14ac:dyDescent="0.25">
      <c r="A607" s="216">
        <v>1</v>
      </c>
      <c r="B607" s="219" t="s">
        <v>135</v>
      </c>
      <c r="C607" s="219" t="s">
        <v>135</v>
      </c>
      <c r="D607" s="219">
        <v>104407</v>
      </c>
      <c r="E607" s="217" t="s">
        <v>162</v>
      </c>
      <c r="F607" s="217" t="s">
        <v>782</v>
      </c>
      <c r="G607" s="217" t="s">
        <v>507</v>
      </c>
      <c r="H607" s="217" t="s">
        <v>139</v>
      </c>
      <c r="I607" s="219">
        <v>1</v>
      </c>
      <c r="J607" s="218">
        <v>760</v>
      </c>
      <c r="K607" s="218">
        <v>760</v>
      </c>
      <c r="L607" s="218">
        <v>0</v>
      </c>
      <c r="M607" s="218">
        <f t="shared" si="9"/>
        <v>304</v>
      </c>
      <c r="N607" s="220" t="s">
        <v>15</v>
      </c>
    </row>
    <row r="608" spans="1:14" x14ac:dyDescent="0.25">
      <c r="A608" s="216">
        <v>1</v>
      </c>
      <c r="B608" s="219" t="s">
        <v>135</v>
      </c>
      <c r="C608" s="219" t="s">
        <v>135</v>
      </c>
      <c r="D608" s="219">
        <v>104410</v>
      </c>
      <c r="E608" s="217" t="s">
        <v>162</v>
      </c>
      <c r="F608" s="217" t="s">
        <v>153</v>
      </c>
      <c r="G608" s="217" t="s">
        <v>324</v>
      </c>
      <c r="H608" s="217" t="s">
        <v>139</v>
      </c>
      <c r="I608" s="219">
        <v>1</v>
      </c>
      <c r="J608" s="218">
        <v>434.76</v>
      </c>
      <c r="K608" s="218">
        <v>434.76</v>
      </c>
      <c r="L608" s="218">
        <v>0</v>
      </c>
      <c r="M608" s="218">
        <f t="shared" si="9"/>
        <v>173.904</v>
      </c>
      <c r="N608" s="220" t="s">
        <v>15</v>
      </c>
    </row>
    <row r="609" spans="1:14" x14ac:dyDescent="0.25">
      <c r="A609" s="216">
        <v>1</v>
      </c>
      <c r="B609" s="219" t="s">
        <v>135</v>
      </c>
      <c r="C609" s="219" t="s">
        <v>135</v>
      </c>
      <c r="D609" s="219">
        <v>104411</v>
      </c>
      <c r="E609" s="217" t="s">
        <v>162</v>
      </c>
      <c r="F609" s="217" t="s">
        <v>814</v>
      </c>
      <c r="G609" s="217" t="s">
        <v>160</v>
      </c>
      <c r="H609" s="217" t="s">
        <v>139</v>
      </c>
      <c r="I609" s="219">
        <v>1</v>
      </c>
      <c r="J609" s="218">
        <v>229</v>
      </c>
      <c r="K609" s="218">
        <v>229</v>
      </c>
      <c r="L609" s="218">
        <v>0</v>
      </c>
      <c r="M609" s="218">
        <f t="shared" si="9"/>
        <v>91.600000000000009</v>
      </c>
      <c r="N609" s="220" t="s">
        <v>15</v>
      </c>
    </row>
    <row r="610" spans="1:14" x14ac:dyDescent="0.25">
      <c r="A610" s="220">
        <v>1</v>
      </c>
      <c r="B610" s="219" t="s">
        <v>135</v>
      </c>
      <c r="C610" s="219" t="s">
        <v>135</v>
      </c>
      <c r="D610" s="219">
        <v>104431</v>
      </c>
      <c r="E610" s="217" t="s">
        <v>162</v>
      </c>
      <c r="F610" s="217" t="s">
        <v>782</v>
      </c>
      <c r="G610" s="217" t="s">
        <v>507</v>
      </c>
      <c r="H610" s="217" t="s">
        <v>139</v>
      </c>
      <c r="I610" s="219">
        <v>1</v>
      </c>
      <c r="J610" s="218">
        <v>910.1</v>
      </c>
      <c r="K610" s="218">
        <v>910.1</v>
      </c>
      <c r="L610" s="218">
        <v>0</v>
      </c>
      <c r="M610" s="218">
        <f t="shared" si="9"/>
        <v>364.04</v>
      </c>
      <c r="N610" s="220" t="s">
        <v>15</v>
      </c>
    </row>
    <row r="611" spans="1:14" x14ac:dyDescent="0.25">
      <c r="A611" s="220">
        <v>1</v>
      </c>
      <c r="B611" s="219" t="s">
        <v>135</v>
      </c>
      <c r="C611" s="219" t="s">
        <v>135</v>
      </c>
      <c r="D611" s="219">
        <v>104432</v>
      </c>
      <c r="E611" s="217" t="s">
        <v>162</v>
      </c>
      <c r="F611" s="217" t="s">
        <v>781</v>
      </c>
      <c r="G611" s="217" t="s">
        <v>324</v>
      </c>
      <c r="H611" s="217" t="s">
        <v>139</v>
      </c>
      <c r="I611" s="219">
        <v>1</v>
      </c>
      <c r="J611" s="218">
        <v>95.99</v>
      </c>
      <c r="K611" s="218">
        <v>95.99</v>
      </c>
      <c r="L611" s="218">
        <v>0</v>
      </c>
      <c r="M611" s="218">
        <f t="shared" si="9"/>
        <v>38.396000000000001</v>
      </c>
      <c r="N611" s="220" t="s">
        <v>15</v>
      </c>
    </row>
    <row r="612" spans="1:14" x14ac:dyDescent="0.25">
      <c r="A612" s="216">
        <v>1</v>
      </c>
      <c r="B612" s="219" t="s">
        <v>135</v>
      </c>
      <c r="C612" s="219" t="s">
        <v>135</v>
      </c>
      <c r="D612" s="219">
        <v>104454</v>
      </c>
      <c r="E612" s="217" t="s">
        <v>162</v>
      </c>
      <c r="F612" s="217" t="s">
        <v>815</v>
      </c>
      <c r="G612" s="217" t="s">
        <v>401</v>
      </c>
      <c r="H612" s="217" t="s">
        <v>139</v>
      </c>
      <c r="I612" s="219">
        <v>1</v>
      </c>
      <c r="J612" s="218">
        <v>870.42</v>
      </c>
      <c r="K612" s="218">
        <v>870.42</v>
      </c>
      <c r="L612" s="218">
        <v>0</v>
      </c>
      <c r="M612" s="218">
        <f t="shared" si="9"/>
        <v>348.16800000000001</v>
      </c>
      <c r="N612" s="220" t="s">
        <v>15</v>
      </c>
    </row>
    <row r="613" spans="1:14" x14ac:dyDescent="0.25">
      <c r="A613" s="216">
        <v>1</v>
      </c>
      <c r="B613" s="219" t="s">
        <v>135</v>
      </c>
      <c r="C613" s="219" t="s">
        <v>135</v>
      </c>
      <c r="D613" s="219">
        <v>104455</v>
      </c>
      <c r="E613" s="217" t="s">
        <v>162</v>
      </c>
      <c r="F613" s="217" t="s">
        <v>782</v>
      </c>
      <c r="G613" s="217" t="s">
        <v>507</v>
      </c>
      <c r="H613" s="217" t="s">
        <v>139</v>
      </c>
      <c r="I613" s="219">
        <v>1</v>
      </c>
      <c r="J613" s="218">
        <v>910.1</v>
      </c>
      <c r="K613" s="218">
        <v>910.1</v>
      </c>
      <c r="L613" s="218">
        <v>0</v>
      </c>
      <c r="M613" s="218">
        <f t="shared" si="9"/>
        <v>364.04</v>
      </c>
      <c r="N613" s="220" t="s">
        <v>15</v>
      </c>
    </row>
    <row r="614" spans="1:14" x14ac:dyDescent="0.25">
      <c r="A614" s="216">
        <v>1</v>
      </c>
      <c r="B614" s="219" t="s">
        <v>135</v>
      </c>
      <c r="C614" s="219" t="s">
        <v>135</v>
      </c>
      <c r="D614" s="219">
        <v>104456</v>
      </c>
      <c r="E614" s="217" t="s">
        <v>162</v>
      </c>
      <c r="F614" s="217" t="s">
        <v>765</v>
      </c>
      <c r="G614" s="217" t="s">
        <v>531</v>
      </c>
      <c r="H614" s="217" t="s">
        <v>139</v>
      </c>
      <c r="I614" s="219">
        <v>1</v>
      </c>
      <c r="J614" s="218">
        <v>796.06</v>
      </c>
      <c r="K614" s="218">
        <v>796.06</v>
      </c>
      <c r="L614" s="218">
        <v>0</v>
      </c>
      <c r="M614" s="218">
        <f t="shared" si="9"/>
        <v>318.42399999999998</v>
      </c>
      <c r="N614" s="220" t="s">
        <v>15</v>
      </c>
    </row>
    <row r="615" spans="1:14" x14ac:dyDescent="0.25">
      <c r="A615" s="220">
        <v>1</v>
      </c>
      <c r="B615" s="219" t="s">
        <v>135</v>
      </c>
      <c r="C615" s="219" t="s">
        <v>135</v>
      </c>
      <c r="D615" s="219">
        <v>104457</v>
      </c>
      <c r="E615" s="217" t="s">
        <v>162</v>
      </c>
      <c r="F615" s="217" t="s">
        <v>816</v>
      </c>
      <c r="G615" s="217" t="s">
        <v>468</v>
      </c>
      <c r="H615" s="217" t="s">
        <v>139</v>
      </c>
      <c r="I615" s="219">
        <v>1</v>
      </c>
      <c r="J615" s="218">
        <v>673.3</v>
      </c>
      <c r="K615" s="218">
        <v>673.3</v>
      </c>
      <c r="L615" s="218">
        <v>0</v>
      </c>
      <c r="M615" s="218">
        <f t="shared" si="9"/>
        <v>269.32</v>
      </c>
      <c r="N615" s="220" t="s">
        <v>15</v>
      </c>
    </row>
    <row r="616" spans="1:14" x14ac:dyDescent="0.25">
      <c r="A616" s="220">
        <v>1</v>
      </c>
      <c r="B616" s="219" t="s">
        <v>135</v>
      </c>
      <c r="C616" s="219" t="s">
        <v>135</v>
      </c>
      <c r="D616" s="219">
        <v>104458</v>
      </c>
      <c r="E616" s="217" t="s">
        <v>162</v>
      </c>
      <c r="F616" s="217" t="s">
        <v>817</v>
      </c>
      <c r="G616" s="217" t="s">
        <v>555</v>
      </c>
      <c r="H616" s="217" t="s">
        <v>139</v>
      </c>
      <c r="I616" s="219">
        <v>1</v>
      </c>
      <c r="J616" s="218">
        <v>629</v>
      </c>
      <c r="K616" s="218">
        <v>629</v>
      </c>
      <c r="L616" s="218">
        <v>0</v>
      </c>
      <c r="M616" s="218">
        <f t="shared" si="9"/>
        <v>251.60000000000002</v>
      </c>
      <c r="N616" s="220" t="s">
        <v>15</v>
      </c>
    </row>
    <row r="617" spans="1:14" x14ac:dyDescent="0.25">
      <c r="A617" s="216">
        <v>1</v>
      </c>
      <c r="B617" s="219" t="s">
        <v>135</v>
      </c>
      <c r="C617" s="219" t="s">
        <v>135</v>
      </c>
      <c r="D617" s="219">
        <v>104521</v>
      </c>
      <c r="E617" s="217" t="s">
        <v>162</v>
      </c>
      <c r="F617" s="217" t="s">
        <v>818</v>
      </c>
      <c r="G617" s="218">
        <v>12.14</v>
      </c>
      <c r="H617" s="217" t="s">
        <v>139</v>
      </c>
      <c r="I617" s="219">
        <v>1</v>
      </c>
      <c r="J617" s="218">
        <v>284</v>
      </c>
      <c r="K617" s="218">
        <v>284</v>
      </c>
      <c r="L617" s="218">
        <v>0</v>
      </c>
      <c r="M617" s="218">
        <f t="shared" si="9"/>
        <v>113.60000000000001</v>
      </c>
      <c r="N617" s="220" t="s">
        <v>15</v>
      </c>
    </row>
    <row r="618" spans="1:14" x14ac:dyDescent="0.25">
      <c r="A618" s="216">
        <v>1</v>
      </c>
      <c r="B618" s="219" t="s">
        <v>135</v>
      </c>
      <c r="C618" s="219" t="s">
        <v>135</v>
      </c>
      <c r="D618" s="219">
        <v>104522</v>
      </c>
      <c r="E618" s="217" t="s">
        <v>162</v>
      </c>
      <c r="F618" s="217" t="s">
        <v>819</v>
      </c>
      <c r="G618" s="218">
        <v>11.14</v>
      </c>
      <c r="H618" s="217" t="s">
        <v>139</v>
      </c>
      <c r="I618" s="219">
        <v>1</v>
      </c>
      <c r="J618" s="218">
        <v>322.16000000000003</v>
      </c>
      <c r="K618" s="218">
        <v>322.16000000000003</v>
      </c>
      <c r="L618" s="218">
        <v>0</v>
      </c>
      <c r="M618" s="218">
        <f t="shared" si="9"/>
        <v>128.864</v>
      </c>
      <c r="N618" s="220" t="s">
        <v>15</v>
      </c>
    </row>
    <row r="619" spans="1:14" x14ac:dyDescent="0.25">
      <c r="A619" s="216">
        <v>1</v>
      </c>
      <c r="B619" s="219" t="s">
        <v>135</v>
      </c>
      <c r="C619" s="219" t="s">
        <v>135</v>
      </c>
      <c r="D619" s="219">
        <v>104524</v>
      </c>
      <c r="E619" s="217" t="s">
        <v>162</v>
      </c>
      <c r="F619" s="217" t="s">
        <v>820</v>
      </c>
      <c r="G619" s="217" t="s">
        <v>490</v>
      </c>
      <c r="H619" s="217" t="s">
        <v>139</v>
      </c>
      <c r="I619" s="219">
        <v>1</v>
      </c>
      <c r="J619" s="218">
        <v>323.33</v>
      </c>
      <c r="K619" s="218">
        <v>323.33</v>
      </c>
      <c r="L619" s="218">
        <v>0</v>
      </c>
      <c r="M619" s="218">
        <f t="shared" si="9"/>
        <v>129.33199999999999</v>
      </c>
      <c r="N619" s="220" t="s">
        <v>15</v>
      </c>
    </row>
    <row r="620" spans="1:14" x14ac:dyDescent="0.25">
      <c r="A620" s="220">
        <v>1</v>
      </c>
      <c r="B620" s="219" t="s">
        <v>135</v>
      </c>
      <c r="C620" s="219" t="s">
        <v>135</v>
      </c>
      <c r="D620" s="219">
        <v>104525</v>
      </c>
      <c r="E620" s="217" t="s">
        <v>162</v>
      </c>
      <c r="F620" s="217" t="s">
        <v>821</v>
      </c>
      <c r="G620" s="217" t="s">
        <v>462</v>
      </c>
      <c r="H620" s="217" t="s">
        <v>139</v>
      </c>
      <c r="I620" s="219">
        <v>1</v>
      </c>
      <c r="J620" s="218">
        <v>844.64</v>
      </c>
      <c r="K620" s="218">
        <v>844.64</v>
      </c>
      <c r="L620" s="218">
        <v>0</v>
      </c>
      <c r="M620" s="218">
        <f t="shared" si="9"/>
        <v>337.85599999999999</v>
      </c>
      <c r="N620" s="220" t="s">
        <v>15</v>
      </c>
    </row>
    <row r="621" spans="1:14" x14ac:dyDescent="0.25">
      <c r="A621" s="220">
        <v>1</v>
      </c>
      <c r="B621" s="219" t="s">
        <v>135</v>
      </c>
      <c r="C621" s="219" t="s">
        <v>135</v>
      </c>
      <c r="D621" s="219">
        <v>104526</v>
      </c>
      <c r="E621" s="217" t="s">
        <v>162</v>
      </c>
      <c r="F621" s="217" t="s">
        <v>822</v>
      </c>
      <c r="G621" s="217" t="s">
        <v>229</v>
      </c>
      <c r="H621" s="217" t="s">
        <v>139</v>
      </c>
      <c r="I621" s="219">
        <v>1</v>
      </c>
      <c r="J621" s="218">
        <v>117.9</v>
      </c>
      <c r="K621" s="218">
        <v>117.9</v>
      </c>
      <c r="L621" s="218">
        <v>0</v>
      </c>
      <c r="M621" s="218">
        <f t="shared" si="9"/>
        <v>47.160000000000004</v>
      </c>
      <c r="N621" s="220" t="s">
        <v>15</v>
      </c>
    </row>
    <row r="622" spans="1:14" x14ac:dyDescent="0.25">
      <c r="A622" s="216">
        <v>1</v>
      </c>
      <c r="B622" s="219" t="s">
        <v>135</v>
      </c>
      <c r="C622" s="219" t="s">
        <v>135</v>
      </c>
      <c r="D622" s="219">
        <v>104527</v>
      </c>
      <c r="E622" s="217" t="s">
        <v>162</v>
      </c>
      <c r="F622" s="217" t="s">
        <v>823</v>
      </c>
      <c r="G622" s="217" t="s">
        <v>229</v>
      </c>
      <c r="H622" s="217" t="s">
        <v>139</v>
      </c>
      <c r="I622" s="219">
        <v>1</v>
      </c>
      <c r="J622" s="218">
        <v>157.9</v>
      </c>
      <c r="K622" s="218">
        <v>157.9</v>
      </c>
      <c r="L622" s="218">
        <v>0</v>
      </c>
      <c r="M622" s="218">
        <f t="shared" si="9"/>
        <v>63.160000000000004</v>
      </c>
      <c r="N622" s="220" t="s">
        <v>15</v>
      </c>
    </row>
    <row r="623" spans="1:14" x14ac:dyDescent="0.25">
      <c r="A623" s="216">
        <v>1</v>
      </c>
      <c r="B623" s="219" t="s">
        <v>135</v>
      </c>
      <c r="C623" s="219" t="s">
        <v>135</v>
      </c>
      <c r="D623" s="219">
        <v>104528</v>
      </c>
      <c r="E623" s="217" t="s">
        <v>162</v>
      </c>
      <c r="F623" s="217" t="s">
        <v>824</v>
      </c>
      <c r="G623" s="218">
        <v>11.12</v>
      </c>
      <c r="H623" s="217" t="s">
        <v>139</v>
      </c>
      <c r="I623" s="219">
        <v>1</v>
      </c>
      <c r="J623" s="218">
        <v>974</v>
      </c>
      <c r="K623" s="218">
        <v>974</v>
      </c>
      <c r="L623" s="218">
        <v>0</v>
      </c>
      <c r="M623" s="218">
        <f t="shared" si="9"/>
        <v>389.6</v>
      </c>
      <c r="N623" s="220" t="s">
        <v>15</v>
      </c>
    </row>
    <row r="624" spans="1:14" x14ac:dyDescent="0.25">
      <c r="A624" s="216">
        <v>1</v>
      </c>
      <c r="B624" s="219" t="s">
        <v>135</v>
      </c>
      <c r="C624" s="219" t="s">
        <v>135</v>
      </c>
      <c r="D624" s="219">
        <v>104529</v>
      </c>
      <c r="E624" s="217" t="s">
        <v>162</v>
      </c>
      <c r="F624" s="217" t="s">
        <v>824</v>
      </c>
      <c r="G624" s="217" t="s">
        <v>398</v>
      </c>
      <c r="H624" s="217" t="s">
        <v>139</v>
      </c>
      <c r="I624" s="219">
        <v>1</v>
      </c>
      <c r="J624" s="221">
        <v>2133.02</v>
      </c>
      <c r="K624" s="221">
        <v>2133.02</v>
      </c>
      <c r="L624" s="218">
        <v>0</v>
      </c>
      <c r="M624" s="218">
        <f t="shared" si="9"/>
        <v>853.20800000000008</v>
      </c>
      <c r="N624" s="220" t="s">
        <v>15</v>
      </c>
    </row>
    <row r="625" spans="1:14" x14ac:dyDescent="0.25">
      <c r="A625" s="220">
        <v>1</v>
      </c>
      <c r="B625" s="219" t="s">
        <v>135</v>
      </c>
      <c r="C625" s="219" t="s">
        <v>135</v>
      </c>
      <c r="D625" s="219">
        <v>104530</v>
      </c>
      <c r="E625" s="217" t="s">
        <v>162</v>
      </c>
      <c r="F625" s="217" t="s">
        <v>825</v>
      </c>
      <c r="G625" s="217" t="s">
        <v>504</v>
      </c>
      <c r="H625" s="217" t="s">
        <v>139</v>
      </c>
      <c r="I625" s="219">
        <v>1</v>
      </c>
      <c r="J625" s="218">
        <v>359</v>
      </c>
      <c r="K625" s="218">
        <v>359</v>
      </c>
      <c r="L625" s="218">
        <v>0</v>
      </c>
      <c r="M625" s="218">
        <f t="shared" si="9"/>
        <v>143.6</v>
      </c>
      <c r="N625" s="220" t="s">
        <v>15</v>
      </c>
    </row>
    <row r="626" spans="1:14" x14ac:dyDescent="0.25">
      <c r="A626" s="220">
        <v>1</v>
      </c>
      <c r="B626" s="219" t="s">
        <v>135</v>
      </c>
      <c r="C626" s="219" t="s">
        <v>135</v>
      </c>
      <c r="D626" s="219">
        <v>104531</v>
      </c>
      <c r="E626" s="217" t="s">
        <v>162</v>
      </c>
      <c r="F626" s="217" t="s">
        <v>459</v>
      </c>
      <c r="G626" s="217" t="s">
        <v>598</v>
      </c>
      <c r="H626" s="217" t="s">
        <v>139</v>
      </c>
      <c r="I626" s="219">
        <v>1</v>
      </c>
      <c r="J626" s="218">
        <v>311.35000000000002</v>
      </c>
      <c r="K626" s="218">
        <v>311.35000000000002</v>
      </c>
      <c r="L626" s="218">
        <v>0</v>
      </c>
      <c r="M626" s="218">
        <f t="shared" si="9"/>
        <v>124.54000000000002</v>
      </c>
      <c r="N626" s="220" t="s">
        <v>15</v>
      </c>
    </row>
    <row r="627" spans="1:14" x14ac:dyDescent="0.25">
      <c r="A627" s="216">
        <v>1</v>
      </c>
      <c r="B627" s="219" t="s">
        <v>135</v>
      </c>
      <c r="C627" s="219" t="s">
        <v>135</v>
      </c>
      <c r="D627" s="219">
        <v>104532</v>
      </c>
      <c r="E627" s="217" t="s">
        <v>162</v>
      </c>
      <c r="F627" s="217" t="s">
        <v>459</v>
      </c>
      <c r="G627" s="217" t="s">
        <v>598</v>
      </c>
      <c r="H627" s="217" t="s">
        <v>139</v>
      </c>
      <c r="I627" s="219">
        <v>1</v>
      </c>
      <c r="J627" s="218">
        <v>311.35000000000002</v>
      </c>
      <c r="K627" s="218">
        <v>311.35000000000002</v>
      </c>
      <c r="L627" s="218">
        <v>0</v>
      </c>
      <c r="M627" s="218">
        <f t="shared" si="9"/>
        <v>124.54000000000002</v>
      </c>
      <c r="N627" s="220" t="s">
        <v>15</v>
      </c>
    </row>
    <row r="628" spans="1:14" x14ac:dyDescent="0.25">
      <c r="A628" s="216">
        <v>1</v>
      </c>
      <c r="B628" s="219" t="s">
        <v>135</v>
      </c>
      <c r="C628" s="219" t="s">
        <v>135</v>
      </c>
      <c r="D628" s="219">
        <v>104533</v>
      </c>
      <c r="E628" s="217" t="s">
        <v>162</v>
      </c>
      <c r="F628" s="217" t="s">
        <v>826</v>
      </c>
      <c r="G628" s="217" t="s">
        <v>278</v>
      </c>
      <c r="H628" s="217" t="s">
        <v>139</v>
      </c>
      <c r="I628" s="219">
        <v>1</v>
      </c>
      <c r="J628" s="218">
        <v>298.47000000000003</v>
      </c>
      <c r="K628" s="218">
        <v>298.47000000000003</v>
      </c>
      <c r="L628" s="218">
        <v>0</v>
      </c>
      <c r="M628" s="218">
        <f t="shared" si="9"/>
        <v>119.38800000000002</v>
      </c>
      <c r="N628" s="220" t="s">
        <v>15</v>
      </c>
    </row>
    <row r="629" spans="1:14" x14ac:dyDescent="0.25">
      <c r="A629" s="216">
        <v>1</v>
      </c>
      <c r="B629" s="219" t="s">
        <v>135</v>
      </c>
      <c r="C629" s="219" t="s">
        <v>135</v>
      </c>
      <c r="D629" s="219">
        <v>104534</v>
      </c>
      <c r="E629" s="217" t="s">
        <v>162</v>
      </c>
      <c r="F629" s="217" t="s">
        <v>826</v>
      </c>
      <c r="G629" s="217" t="s">
        <v>278</v>
      </c>
      <c r="H629" s="217" t="s">
        <v>139</v>
      </c>
      <c r="I629" s="219">
        <v>1</v>
      </c>
      <c r="J629" s="218">
        <v>298.48</v>
      </c>
      <c r="K629" s="218">
        <v>298.48</v>
      </c>
      <c r="L629" s="218">
        <v>0</v>
      </c>
      <c r="M629" s="218">
        <f t="shared" si="9"/>
        <v>119.39200000000001</v>
      </c>
      <c r="N629" s="220" t="s">
        <v>15</v>
      </c>
    </row>
    <row r="630" spans="1:14" x14ac:dyDescent="0.25">
      <c r="A630" s="220">
        <v>1</v>
      </c>
      <c r="B630" s="219" t="s">
        <v>135</v>
      </c>
      <c r="C630" s="219" t="s">
        <v>135</v>
      </c>
      <c r="D630" s="219">
        <v>104547</v>
      </c>
      <c r="E630" s="217" t="s">
        <v>162</v>
      </c>
      <c r="F630" s="217" t="s">
        <v>827</v>
      </c>
      <c r="G630" s="217" t="s">
        <v>307</v>
      </c>
      <c r="H630" s="217" t="s">
        <v>139</v>
      </c>
      <c r="I630" s="219">
        <v>1</v>
      </c>
      <c r="J630" s="218">
        <v>700.45</v>
      </c>
      <c r="K630" s="218">
        <v>700.45</v>
      </c>
      <c r="L630" s="218">
        <v>0</v>
      </c>
      <c r="M630" s="218">
        <f t="shared" si="9"/>
        <v>280.18</v>
      </c>
      <c r="N630" s="220" t="s">
        <v>15</v>
      </c>
    </row>
    <row r="631" spans="1:14" x14ac:dyDescent="0.25">
      <c r="A631" s="220">
        <v>1</v>
      </c>
      <c r="B631" s="219" t="s">
        <v>135</v>
      </c>
      <c r="C631" s="219" t="s">
        <v>135</v>
      </c>
      <c r="D631" s="219">
        <v>104577</v>
      </c>
      <c r="E631" s="217" t="s">
        <v>162</v>
      </c>
      <c r="F631" s="217" t="s">
        <v>828</v>
      </c>
      <c r="G631" s="217" t="s">
        <v>220</v>
      </c>
      <c r="H631" s="217" t="s">
        <v>139</v>
      </c>
      <c r="I631" s="219">
        <v>1</v>
      </c>
      <c r="J631" s="218">
        <v>256.33999999999997</v>
      </c>
      <c r="K631" s="218">
        <v>256.33999999999997</v>
      </c>
      <c r="L631" s="218">
        <v>0</v>
      </c>
      <c r="M631" s="218">
        <f t="shared" si="9"/>
        <v>102.536</v>
      </c>
      <c r="N631" s="220" t="s">
        <v>15</v>
      </c>
    </row>
    <row r="632" spans="1:14" x14ac:dyDescent="0.25">
      <c r="A632" s="216">
        <v>1</v>
      </c>
      <c r="B632" s="219" t="s">
        <v>135</v>
      </c>
      <c r="C632" s="219" t="s">
        <v>135</v>
      </c>
      <c r="D632" s="219">
        <v>104578</v>
      </c>
      <c r="E632" s="217" t="s">
        <v>162</v>
      </c>
      <c r="F632" s="217" t="s">
        <v>829</v>
      </c>
      <c r="G632" s="217" t="s">
        <v>220</v>
      </c>
      <c r="H632" s="217" t="s">
        <v>139</v>
      </c>
      <c r="I632" s="219">
        <v>1</v>
      </c>
      <c r="J632" s="218">
        <v>256.33999999999997</v>
      </c>
      <c r="K632" s="218">
        <v>256.33999999999997</v>
      </c>
      <c r="L632" s="218">
        <v>0</v>
      </c>
      <c r="M632" s="218">
        <f t="shared" si="9"/>
        <v>102.536</v>
      </c>
      <c r="N632" s="220" t="s">
        <v>15</v>
      </c>
    </row>
    <row r="633" spans="1:14" x14ac:dyDescent="0.25">
      <c r="A633" s="216">
        <v>1</v>
      </c>
      <c r="B633" s="219" t="s">
        <v>135</v>
      </c>
      <c r="C633" s="219" t="s">
        <v>135</v>
      </c>
      <c r="D633" s="219">
        <v>104579</v>
      </c>
      <c r="E633" s="217" t="s">
        <v>162</v>
      </c>
      <c r="F633" s="217" t="s">
        <v>830</v>
      </c>
      <c r="G633" s="217" t="s">
        <v>220</v>
      </c>
      <c r="H633" s="217" t="s">
        <v>139</v>
      </c>
      <c r="I633" s="219">
        <v>1</v>
      </c>
      <c r="J633" s="218">
        <v>728.18</v>
      </c>
      <c r="K633" s="218">
        <v>728.18</v>
      </c>
      <c r="L633" s="218">
        <v>0</v>
      </c>
      <c r="M633" s="218">
        <f t="shared" si="9"/>
        <v>291.27199999999999</v>
      </c>
      <c r="N633" s="220" t="s">
        <v>15</v>
      </c>
    </row>
    <row r="634" spans="1:14" x14ac:dyDescent="0.25">
      <c r="A634" s="216">
        <v>1</v>
      </c>
      <c r="B634" s="219" t="s">
        <v>135</v>
      </c>
      <c r="C634" s="219" t="s">
        <v>135</v>
      </c>
      <c r="D634" s="219">
        <v>104580</v>
      </c>
      <c r="E634" s="217" t="s">
        <v>162</v>
      </c>
      <c r="F634" s="217" t="s">
        <v>830</v>
      </c>
      <c r="G634" s="217" t="s">
        <v>220</v>
      </c>
      <c r="H634" s="217" t="s">
        <v>139</v>
      </c>
      <c r="I634" s="219">
        <v>1</v>
      </c>
      <c r="J634" s="218">
        <v>728.18</v>
      </c>
      <c r="K634" s="218">
        <v>728.18</v>
      </c>
      <c r="L634" s="218">
        <v>0</v>
      </c>
      <c r="M634" s="218">
        <f t="shared" si="9"/>
        <v>291.27199999999999</v>
      </c>
      <c r="N634" s="220" t="s">
        <v>15</v>
      </c>
    </row>
    <row r="635" spans="1:14" x14ac:dyDescent="0.25">
      <c r="A635" s="220">
        <v>1</v>
      </c>
      <c r="B635" s="219" t="s">
        <v>135</v>
      </c>
      <c r="C635" s="219" t="s">
        <v>135</v>
      </c>
      <c r="D635" s="219">
        <v>104581</v>
      </c>
      <c r="E635" s="217" t="s">
        <v>162</v>
      </c>
      <c r="F635" s="217" t="s">
        <v>830</v>
      </c>
      <c r="G635" s="217" t="s">
        <v>220</v>
      </c>
      <c r="H635" s="217" t="s">
        <v>139</v>
      </c>
      <c r="I635" s="219">
        <v>1</v>
      </c>
      <c r="J635" s="218">
        <v>728.18</v>
      </c>
      <c r="K635" s="218">
        <v>728.18</v>
      </c>
      <c r="L635" s="218">
        <v>0</v>
      </c>
      <c r="M635" s="218">
        <f t="shared" si="9"/>
        <v>291.27199999999999</v>
      </c>
      <c r="N635" s="220" t="s">
        <v>15</v>
      </c>
    </row>
    <row r="636" spans="1:14" x14ac:dyDescent="0.25">
      <c r="A636" s="220">
        <v>1</v>
      </c>
      <c r="B636" s="219" t="s">
        <v>135</v>
      </c>
      <c r="C636" s="219" t="s">
        <v>135</v>
      </c>
      <c r="D636" s="219">
        <v>104582</v>
      </c>
      <c r="E636" s="217" t="s">
        <v>162</v>
      </c>
      <c r="F636" s="217" t="s">
        <v>830</v>
      </c>
      <c r="G636" s="217" t="s">
        <v>220</v>
      </c>
      <c r="H636" s="217" t="s">
        <v>139</v>
      </c>
      <c r="I636" s="219">
        <v>1</v>
      </c>
      <c r="J636" s="218">
        <v>728.18</v>
      </c>
      <c r="K636" s="218">
        <v>728.18</v>
      </c>
      <c r="L636" s="218">
        <v>0</v>
      </c>
      <c r="M636" s="218">
        <f t="shared" si="9"/>
        <v>291.27199999999999</v>
      </c>
      <c r="N636" s="220" t="s">
        <v>15</v>
      </c>
    </row>
    <row r="637" spans="1:14" x14ac:dyDescent="0.25">
      <c r="A637" s="216">
        <v>1</v>
      </c>
      <c r="B637" s="219" t="s">
        <v>135</v>
      </c>
      <c r="C637" s="219" t="s">
        <v>135</v>
      </c>
      <c r="D637" s="219">
        <v>104583</v>
      </c>
      <c r="E637" s="217" t="s">
        <v>162</v>
      </c>
      <c r="F637" s="217" t="s">
        <v>830</v>
      </c>
      <c r="G637" s="217" t="s">
        <v>220</v>
      </c>
      <c r="H637" s="217" t="s">
        <v>139</v>
      </c>
      <c r="I637" s="219">
        <v>1</v>
      </c>
      <c r="J637" s="218">
        <v>470.97</v>
      </c>
      <c r="K637" s="218">
        <v>470.97</v>
      </c>
      <c r="L637" s="218">
        <v>0</v>
      </c>
      <c r="M637" s="218">
        <f t="shared" si="9"/>
        <v>188.38800000000003</v>
      </c>
      <c r="N637" s="220" t="s">
        <v>15</v>
      </c>
    </row>
    <row r="638" spans="1:14" x14ac:dyDescent="0.25">
      <c r="A638" s="216">
        <v>1</v>
      </c>
      <c r="B638" s="219" t="s">
        <v>135</v>
      </c>
      <c r="C638" s="219" t="s">
        <v>135</v>
      </c>
      <c r="D638" s="219">
        <v>104584</v>
      </c>
      <c r="E638" s="217" t="s">
        <v>162</v>
      </c>
      <c r="F638" s="217" t="s">
        <v>830</v>
      </c>
      <c r="G638" s="217" t="s">
        <v>220</v>
      </c>
      <c r="H638" s="217" t="s">
        <v>139</v>
      </c>
      <c r="I638" s="219">
        <v>1</v>
      </c>
      <c r="J638" s="218">
        <v>470.97</v>
      </c>
      <c r="K638" s="218">
        <v>470.97</v>
      </c>
      <c r="L638" s="218">
        <v>0</v>
      </c>
      <c r="M638" s="218">
        <f t="shared" si="9"/>
        <v>188.38800000000003</v>
      </c>
      <c r="N638" s="220" t="s">
        <v>15</v>
      </c>
    </row>
    <row r="639" spans="1:14" x14ac:dyDescent="0.25">
      <c r="A639" s="216">
        <v>1</v>
      </c>
      <c r="B639" s="219" t="s">
        <v>135</v>
      </c>
      <c r="C639" s="219" t="s">
        <v>135</v>
      </c>
      <c r="D639" s="219">
        <v>104585</v>
      </c>
      <c r="E639" s="217" t="s">
        <v>162</v>
      </c>
      <c r="F639" s="217" t="s">
        <v>830</v>
      </c>
      <c r="G639" s="217" t="s">
        <v>220</v>
      </c>
      <c r="H639" s="217" t="s">
        <v>139</v>
      </c>
      <c r="I639" s="219">
        <v>1</v>
      </c>
      <c r="J639" s="218">
        <v>470.97</v>
      </c>
      <c r="K639" s="218">
        <v>470.97</v>
      </c>
      <c r="L639" s="218">
        <v>0</v>
      </c>
      <c r="M639" s="218">
        <f t="shared" si="9"/>
        <v>188.38800000000003</v>
      </c>
      <c r="N639" s="220" t="s">
        <v>15</v>
      </c>
    </row>
    <row r="640" spans="1:14" x14ac:dyDescent="0.25">
      <c r="A640" s="216">
        <v>1</v>
      </c>
      <c r="B640" s="219" t="s">
        <v>135</v>
      </c>
      <c r="C640" s="219" t="s">
        <v>135</v>
      </c>
      <c r="D640" s="219">
        <v>104586</v>
      </c>
      <c r="E640" s="217" t="s">
        <v>162</v>
      </c>
      <c r="F640" s="217" t="s">
        <v>830</v>
      </c>
      <c r="G640" s="217" t="s">
        <v>220</v>
      </c>
      <c r="H640" s="217" t="s">
        <v>139</v>
      </c>
      <c r="I640" s="219">
        <v>1</v>
      </c>
      <c r="J640" s="218">
        <v>470.97</v>
      </c>
      <c r="K640" s="218">
        <v>470.97</v>
      </c>
      <c r="L640" s="218">
        <v>0</v>
      </c>
      <c r="M640" s="218">
        <f t="shared" si="9"/>
        <v>188.38800000000003</v>
      </c>
      <c r="N640" s="220" t="s">
        <v>15</v>
      </c>
    </row>
    <row r="641" spans="1:14" x14ac:dyDescent="0.25">
      <c r="A641" s="220">
        <v>1</v>
      </c>
      <c r="B641" s="219" t="s">
        <v>135</v>
      </c>
      <c r="C641" s="219" t="s">
        <v>135</v>
      </c>
      <c r="D641" s="219">
        <v>104587</v>
      </c>
      <c r="E641" s="217" t="s">
        <v>162</v>
      </c>
      <c r="F641" s="217" t="s">
        <v>830</v>
      </c>
      <c r="G641" s="217" t="s">
        <v>220</v>
      </c>
      <c r="H641" s="217" t="s">
        <v>139</v>
      </c>
      <c r="I641" s="219">
        <v>1</v>
      </c>
      <c r="J641" s="218">
        <v>470.97</v>
      </c>
      <c r="K641" s="218">
        <v>470.97</v>
      </c>
      <c r="L641" s="218">
        <v>0</v>
      </c>
      <c r="M641" s="218">
        <f t="shared" si="9"/>
        <v>188.38800000000003</v>
      </c>
      <c r="N641" s="220" t="s">
        <v>15</v>
      </c>
    </row>
    <row r="642" spans="1:14" x14ac:dyDescent="0.25">
      <c r="A642" s="220">
        <v>1</v>
      </c>
      <c r="B642" s="219" t="s">
        <v>135</v>
      </c>
      <c r="C642" s="219" t="s">
        <v>135</v>
      </c>
      <c r="D642" s="219">
        <v>104691</v>
      </c>
      <c r="E642" s="217" t="s">
        <v>162</v>
      </c>
      <c r="F642" s="217" t="s">
        <v>831</v>
      </c>
      <c r="G642" s="217" t="s">
        <v>507</v>
      </c>
      <c r="H642" s="217" t="s">
        <v>139</v>
      </c>
      <c r="I642" s="219">
        <v>1</v>
      </c>
      <c r="J642" s="218">
        <v>693.82</v>
      </c>
      <c r="K642" s="218">
        <v>693.82</v>
      </c>
      <c r="L642" s="218">
        <v>0</v>
      </c>
      <c r="M642" s="218">
        <f t="shared" si="9"/>
        <v>277.52800000000002</v>
      </c>
      <c r="N642" s="220" t="s">
        <v>15</v>
      </c>
    </row>
    <row r="643" spans="1:14" x14ac:dyDescent="0.25">
      <c r="A643" s="216">
        <v>1</v>
      </c>
      <c r="B643" s="219" t="s">
        <v>135</v>
      </c>
      <c r="C643" s="219" t="s">
        <v>135</v>
      </c>
      <c r="D643" s="219">
        <v>104692</v>
      </c>
      <c r="E643" s="217" t="s">
        <v>162</v>
      </c>
      <c r="F643" s="217" t="s">
        <v>831</v>
      </c>
      <c r="G643" s="217" t="s">
        <v>507</v>
      </c>
      <c r="H643" s="217" t="s">
        <v>139</v>
      </c>
      <c r="I643" s="219">
        <v>1</v>
      </c>
      <c r="J643" s="218">
        <v>693.82</v>
      </c>
      <c r="K643" s="218">
        <v>693.82</v>
      </c>
      <c r="L643" s="218">
        <v>0</v>
      </c>
      <c r="M643" s="218">
        <f t="shared" ref="M643:M706" si="10">IF(L643&lt;J643*0.4,J643*0.4,L643)</f>
        <v>277.52800000000002</v>
      </c>
      <c r="N643" s="220" t="s">
        <v>15</v>
      </c>
    </row>
    <row r="644" spans="1:14" x14ac:dyDescent="0.25">
      <c r="A644" s="216">
        <v>1</v>
      </c>
      <c r="B644" s="219" t="s">
        <v>135</v>
      </c>
      <c r="C644" s="219" t="s">
        <v>135</v>
      </c>
      <c r="D644" s="219">
        <v>104693</v>
      </c>
      <c r="E644" s="217" t="s">
        <v>162</v>
      </c>
      <c r="F644" s="217" t="s">
        <v>831</v>
      </c>
      <c r="G644" s="217" t="s">
        <v>507</v>
      </c>
      <c r="H644" s="217" t="s">
        <v>139</v>
      </c>
      <c r="I644" s="219">
        <v>1</v>
      </c>
      <c r="J644" s="218">
        <v>693.82</v>
      </c>
      <c r="K644" s="218">
        <v>693.82</v>
      </c>
      <c r="L644" s="218">
        <v>0</v>
      </c>
      <c r="M644" s="218">
        <f t="shared" si="10"/>
        <v>277.52800000000002</v>
      </c>
      <c r="N644" s="220" t="s">
        <v>15</v>
      </c>
    </row>
    <row r="645" spans="1:14" x14ac:dyDescent="0.25">
      <c r="A645" s="216">
        <v>1</v>
      </c>
      <c r="B645" s="219" t="s">
        <v>135</v>
      </c>
      <c r="C645" s="219" t="s">
        <v>135</v>
      </c>
      <c r="D645" s="219">
        <v>104694</v>
      </c>
      <c r="E645" s="217" t="s">
        <v>162</v>
      </c>
      <c r="F645" s="217" t="s">
        <v>831</v>
      </c>
      <c r="G645" s="217" t="s">
        <v>507</v>
      </c>
      <c r="H645" s="217" t="s">
        <v>139</v>
      </c>
      <c r="I645" s="219">
        <v>1</v>
      </c>
      <c r="J645" s="218">
        <v>693.82</v>
      </c>
      <c r="K645" s="218">
        <v>693.82</v>
      </c>
      <c r="L645" s="218">
        <v>0</v>
      </c>
      <c r="M645" s="218">
        <f t="shared" si="10"/>
        <v>277.52800000000002</v>
      </c>
      <c r="N645" s="220" t="s">
        <v>15</v>
      </c>
    </row>
    <row r="646" spans="1:14" x14ac:dyDescent="0.25">
      <c r="A646" s="220">
        <v>1</v>
      </c>
      <c r="B646" s="219" t="s">
        <v>135</v>
      </c>
      <c r="C646" s="219" t="s">
        <v>135</v>
      </c>
      <c r="D646" s="219">
        <v>104695</v>
      </c>
      <c r="E646" s="217" t="s">
        <v>162</v>
      </c>
      <c r="F646" s="217" t="s">
        <v>831</v>
      </c>
      <c r="G646" s="217" t="s">
        <v>507</v>
      </c>
      <c r="H646" s="217" t="s">
        <v>139</v>
      </c>
      <c r="I646" s="219">
        <v>1</v>
      </c>
      <c r="J646" s="218">
        <v>693.82</v>
      </c>
      <c r="K646" s="218">
        <v>693.82</v>
      </c>
      <c r="L646" s="218">
        <v>0</v>
      </c>
      <c r="M646" s="218">
        <f t="shared" si="10"/>
        <v>277.52800000000002</v>
      </c>
      <c r="N646" s="220" t="s">
        <v>15</v>
      </c>
    </row>
    <row r="647" spans="1:14" x14ac:dyDescent="0.25">
      <c r="A647" s="220">
        <v>1</v>
      </c>
      <c r="B647" s="219" t="s">
        <v>135</v>
      </c>
      <c r="C647" s="219" t="s">
        <v>135</v>
      </c>
      <c r="D647" s="219">
        <v>104696</v>
      </c>
      <c r="E647" s="217" t="s">
        <v>162</v>
      </c>
      <c r="F647" s="217" t="s">
        <v>831</v>
      </c>
      <c r="G647" s="217" t="s">
        <v>507</v>
      </c>
      <c r="H647" s="217" t="s">
        <v>139</v>
      </c>
      <c r="I647" s="219">
        <v>1</v>
      </c>
      <c r="J647" s="218">
        <v>693.82</v>
      </c>
      <c r="K647" s="218">
        <v>693.82</v>
      </c>
      <c r="L647" s="218">
        <v>0</v>
      </c>
      <c r="M647" s="218">
        <f t="shared" si="10"/>
        <v>277.52800000000002</v>
      </c>
      <c r="N647" s="220" t="s">
        <v>15</v>
      </c>
    </row>
    <row r="648" spans="1:14" x14ac:dyDescent="0.25">
      <c r="A648" s="216">
        <v>1</v>
      </c>
      <c r="B648" s="219" t="s">
        <v>135</v>
      </c>
      <c r="C648" s="219" t="s">
        <v>135</v>
      </c>
      <c r="D648" s="219">
        <v>104697</v>
      </c>
      <c r="E648" s="217" t="s">
        <v>162</v>
      </c>
      <c r="F648" s="217" t="s">
        <v>831</v>
      </c>
      <c r="G648" s="217" t="s">
        <v>507</v>
      </c>
      <c r="H648" s="217" t="s">
        <v>139</v>
      </c>
      <c r="I648" s="219">
        <v>1</v>
      </c>
      <c r="J648" s="218">
        <v>693.82</v>
      </c>
      <c r="K648" s="218">
        <v>693.82</v>
      </c>
      <c r="L648" s="218">
        <v>0</v>
      </c>
      <c r="M648" s="218">
        <f t="shared" si="10"/>
        <v>277.52800000000002</v>
      </c>
      <c r="N648" s="220" t="s">
        <v>15</v>
      </c>
    </row>
    <row r="649" spans="1:14" x14ac:dyDescent="0.25">
      <c r="A649" s="216">
        <v>1</v>
      </c>
      <c r="B649" s="219" t="s">
        <v>135</v>
      </c>
      <c r="C649" s="219" t="s">
        <v>135</v>
      </c>
      <c r="D649" s="219">
        <v>104698</v>
      </c>
      <c r="E649" s="217" t="s">
        <v>162</v>
      </c>
      <c r="F649" s="217" t="s">
        <v>831</v>
      </c>
      <c r="G649" s="217" t="s">
        <v>507</v>
      </c>
      <c r="H649" s="217" t="s">
        <v>139</v>
      </c>
      <c r="I649" s="219">
        <v>1</v>
      </c>
      <c r="J649" s="218">
        <v>693.82</v>
      </c>
      <c r="K649" s="218">
        <v>693.82</v>
      </c>
      <c r="L649" s="218">
        <v>0</v>
      </c>
      <c r="M649" s="218">
        <f t="shared" si="10"/>
        <v>277.52800000000002</v>
      </c>
      <c r="N649" s="220" t="s">
        <v>15</v>
      </c>
    </row>
    <row r="650" spans="1:14" x14ac:dyDescent="0.25">
      <c r="A650" s="216">
        <v>1</v>
      </c>
      <c r="B650" s="219" t="s">
        <v>135</v>
      </c>
      <c r="C650" s="219" t="s">
        <v>135</v>
      </c>
      <c r="D650" s="219">
        <v>104699</v>
      </c>
      <c r="E650" s="217" t="s">
        <v>162</v>
      </c>
      <c r="F650" s="217" t="s">
        <v>831</v>
      </c>
      <c r="G650" s="217" t="s">
        <v>507</v>
      </c>
      <c r="H650" s="217" t="s">
        <v>139</v>
      </c>
      <c r="I650" s="219">
        <v>1</v>
      </c>
      <c r="J650" s="218">
        <v>693.82</v>
      </c>
      <c r="K650" s="218">
        <v>693.82</v>
      </c>
      <c r="L650" s="218">
        <v>0</v>
      </c>
      <c r="M650" s="218">
        <f t="shared" si="10"/>
        <v>277.52800000000002</v>
      </c>
      <c r="N650" s="220" t="s">
        <v>15</v>
      </c>
    </row>
    <row r="651" spans="1:14" x14ac:dyDescent="0.25">
      <c r="A651" s="220">
        <v>1</v>
      </c>
      <c r="B651" s="219" t="s">
        <v>135</v>
      </c>
      <c r="C651" s="219" t="s">
        <v>135</v>
      </c>
      <c r="D651" s="219">
        <v>104700</v>
      </c>
      <c r="E651" s="217" t="s">
        <v>162</v>
      </c>
      <c r="F651" s="217" t="s">
        <v>831</v>
      </c>
      <c r="G651" s="217" t="s">
        <v>507</v>
      </c>
      <c r="H651" s="217" t="s">
        <v>139</v>
      </c>
      <c r="I651" s="219">
        <v>1</v>
      </c>
      <c r="J651" s="218">
        <v>693.82</v>
      </c>
      <c r="K651" s="218">
        <v>693.82</v>
      </c>
      <c r="L651" s="218">
        <v>0</v>
      </c>
      <c r="M651" s="218">
        <f t="shared" si="10"/>
        <v>277.52800000000002</v>
      </c>
      <c r="N651" s="220" t="s">
        <v>15</v>
      </c>
    </row>
    <row r="652" spans="1:14" x14ac:dyDescent="0.25">
      <c r="A652" s="220">
        <v>1</v>
      </c>
      <c r="B652" s="219" t="s">
        <v>135</v>
      </c>
      <c r="C652" s="219" t="s">
        <v>135</v>
      </c>
      <c r="D652" s="219">
        <v>104701</v>
      </c>
      <c r="E652" s="217" t="s">
        <v>162</v>
      </c>
      <c r="F652" s="217" t="s">
        <v>832</v>
      </c>
      <c r="G652" s="217" t="s">
        <v>220</v>
      </c>
      <c r="H652" s="217" t="s">
        <v>139</v>
      </c>
      <c r="I652" s="219">
        <v>1</v>
      </c>
      <c r="J652" s="218">
        <v>375.76</v>
      </c>
      <c r="K652" s="218">
        <v>375.76</v>
      </c>
      <c r="L652" s="218">
        <v>0</v>
      </c>
      <c r="M652" s="218">
        <f t="shared" si="10"/>
        <v>150.304</v>
      </c>
      <c r="N652" s="220" t="s">
        <v>15</v>
      </c>
    </row>
    <row r="653" spans="1:14" x14ac:dyDescent="0.25">
      <c r="A653" s="216">
        <v>1</v>
      </c>
      <c r="B653" s="219" t="s">
        <v>135</v>
      </c>
      <c r="C653" s="219" t="s">
        <v>135</v>
      </c>
      <c r="D653" s="219">
        <v>104702</v>
      </c>
      <c r="E653" s="217" t="s">
        <v>162</v>
      </c>
      <c r="F653" s="217" t="s">
        <v>832</v>
      </c>
      <c r="G653" s="217" t="s">
        <v>220</v>
      </c>
      <c r="H653" s="217" t="s">
        <v>139</v>
      </c>
      <c r="I653" s="219">
        <v>1</v>
      </c>
      <c r="J653" s="218">
        <v>375.76</v>
      </c>
      <c r="K653" s="218">
        <v>375.76</v>
      </c>
      <c r="L653" s="218">
        <v>0</v>
      </c>
      <c r="M653" s="218">
        <f t="shared" si="10"/>
        <v>150.304</v>
      </c>
      <c r="N653" s="220" t="s">
        <v>15</v>
      </c>
    </row>
    <row r="654" spans="1:14" x14ac:dyDescent="0.25">
      <c r="A654" s="216">
        <v>1</v>
      </c>
      <c r="B654" s="219" t="s">
        <v>135</v>
      </c>
      <c r="C654" s="219" t="s">
        <v>135</v>
      </c>
      <c r="D654" s="219">
        <v>104703</v>
      </c>
      <c r="E654" s="217" t="s">
        <v>162</v>
      </c>
      <c r="F654" s="217" t="s">
        <v>832</v>
      </c>
      <c r="G654" s="217" t="s">
        <v>220</v>
      </c>
      <c r="H654" s="217" t="s">
        <v>139</v>
      </c>
      <c r="I654" s="219">
        <v>1</v>
      </c>
      <c r="J654" s="218">
        <v>375.76</v>
      </c>
      <c r="K654" s="218">
        <v>375.76</v>
      </c>
      <c r="L654" s="218">
        <v>0</v>
      </c>
      <c r="M654" s="218">
        <f t="shared" si="10"/>
        <v>150.304</v>
      </c>
      <c r="N654" s="220" t="s">
        <v>15</v>
      </c>
    </row>
    <row r="655" spans="1:14" x14ac:dyDescent="0.25">
      <c r="A655" s="216">
        <v>1</v>
      </c>
      <c r="B655" s="219" t="s">
        <v>135</v>
      </c>
      <c r="C655" s="219" t="s">
        <v>135</v>
      </c>
      <c r="D655" s="219">
        <v>104704</v>
      </c>
      <c r="E655" s="217" t="s">
        <v>162</v>
      </c>
      <c r="F655" s="217" t="s">
        <v>832</v>
      </c>
      <c r="G655" s="217" t="s">
        <v>220</v>
      </c>
      <c r="H655" s="217" t="s">
        <v>139</v>
      </c>
      <c r="I655" s="219">
        <v>1</v>
      </c>
      <c r="J655" s="218">
        <v>375.76</v>
      </c>
      <c r="K655" s="218">
        <v>375.76</v>
      </c>
      <c r="L655" s="218">
        <v>0</v>
      </c>
      <c r="M655" s="218">
        <f t="shared" si="10"/>
        <v>150.304</v>
      </c>
      <c r="N655" s="220" t="s">
        <v>15</v>
      </c>
    </row>
    <row r="656" spans="1:14" x14ac:dyDescent="0.25">
      <c r="A656" s="220">
        <v>1</v>
      </c>
      <c r="B656" s="219" t="s">
        <v>135</v>
      </c>
      <c r="C656" s="219" t="s">
        <v>135</v>
      </c>
      <c r="D656" s="219">
        <v>104705</v>
      </c>
      <c r="E656" s="217" t="s">
        <v>162</v>
      </c>
      <c r="F656" s="217" t="s">
        <v>832</v>
      </c>
      <c r="G656" s="217" t="s">
        <v>220</v>
      </c>
      <c r="H656" s="217" t="s">
        <v>139</v>
      </c>
      <c r="I656" s="219">
        <v>1</v>
      </c>
      <c r="J656" s="218">
        <v>375.76</v>
      </c>
      <c r="K656" s="218">
        <v>375.76</v>
      </c>
      <c r="L656" s="218">
        <v>0</v>
      </c>
      <c r="M656" s="218">
        <f t="shared" si="10"/>
        <v>150.304</v>
      </c>
      <c r="N656" s="220" t="s">
        <v>15</v>
      </c>
    </row>
    <row r="657" spans="1:14" x14ac:dyDescent="0.25">
      <c r="A657" s="220">
        <v>1</v>
      </c>
      <c r="B657" s="219" t="s">
        <v>135</v>
      </c>
      <c r="C657" s="219" t="s">
        <v>135</v>
      </c>
      <c r="D657" s="219">
        <v>104706</v>
      </c>
      <c r="E657" s="217" t="s">
        <v>162</v>
      </c>
      <c r="F657" s="217" t="s">
        <v>832</v>
      </c>
      <c r="G657" s="217" t="s">
        <v>220</v>
      </c>
      <c r="H657" s="217" t="s">
        <v>139</v>
      </c>
      <c r="I657" s="219">
        <v>1</v>
      </c>
      <c r="J657" s="218">
        <v>375.76</v>
      </c>
      <c r="K657" s="218">
        <v>375.76</v>
      </c>
      <c r="L657" s="218">
        <v>0</v>
      </c>
      <c r="M657" s="218">
        <f t="shared" si="10"/>
        <v>150.304</v>
      </c>
      <c r="N657" s="220" t="s">
        <v>15</v>
      </c>
    </row>
    <row r="658" spans="1:14" x14ac:dyDescent="0.25">
      <c r="A658" s="216">
        <v>1</v>
      </c>
      <c r="B658" s="219" t="s">
        <v>135</v>
      </c>
      <c r="C658" s="219" t="s">
        <v>135</v>
      </c>
      <c r="D658" s="219">
        <v>104707</v>
      </c>
      <c r="E658" s="217" t="s">
        <v>162</v>
      </c>
      <c r="F658" s="217" t="s">
        <v>832</v>
      </c>
      <c r="G658" s="217" t="s">
        <v>220</v>
      </c>
      <c r="H658" s="217" t="s">
        <v>139</v>
      </c>
      <c r="I658" s="219">
        <v>1</v>
      </c>
      <c r="J658" s="218">
        <v>375.76</v>
      </c>
      <c r="K658" s="218">
        <v>375.76</v>
      </c>
      <c r="L658" s="218">
        <v>0</v>
      </c>
      <c r="M658" s="218">
        <f t="shared" si="10"/>
        <v>150.304</v>
      </c>
      <c r="N658" s="220" t="s">
        <v>15</v>
      </c>
    </row>
    <row r="659" spans="1:14" x14ac:dyDescent="0.25">
      <c r="A659" s="216">
        <v>1</v>
      </c>
      <c r="B659" s="219" t="s">
        <v>135</v>
      </c>
      <c r="C659" s="219" t="s">
        <v>135</v>
      </c>
      <c r="D659" s="219">
        <v>104708</v>
      </c>
      <c r="E659" s="217" t="s">
        <v>162</v>
      </c>
      <c r="F659" s="217" t="s">
        <v>832</v>
      </c>
      <c r="G659" s="217" t="s">
        <v>220</v>
      </c>
      <c r="H659" s="217" t="s">
        <v>139</v>
      </c>
      <c r="I659" s="219">
        <v>1</v>
      </c>
      <c r="J659" s="218">
        <v>375.76</v>
      </c>
      <c r="K659" s="218">
        <v>375.76</v>
      </c>
      <c r="L659" s="218">
        <v>0</v>
      </c>
      <c r="M659" s="218">
        <f t="shared" si="10"/>
        <v>150.304</v>
      </c>
      <c r="N659" s="220" t="s">
        <v>15</v>
      </c>
    </row>
    <row r="660" spans="1:14" x14ac:dyDescent="0.25">
      <c r="A660" s="216">
        <v>1</v>
      </c>
      <c r="B660" s="219" t="s">
        <v>135</v>
      </c>
      <c r="C660" s="219" t="s">
        <v>135</v>
      </c>
      <c r="D660" s="219">
        <v>104709</v>
      </c>
      <c r="E660" s="217" t="s">
        <v>162</v>
      </c>
      <c r="F660" s="217" t="s">
        <v>832</v>
      </c>
      <c r="G660" s="217" t="s">
        <v>220</v>
      </c>
      <c r="H660" s="217" t="s">
        <v>139</v>
      </c>
      <c r="I660" s="219">
        <v>1</v>
      </c>
      <c r="J660" s="218">
        <v>375.76</v>
      </c>
      <c r="K660" s="218">
        <v>375.76</v>
      </c>
      <c r="L660" s="218">
        <v>0</v>
      </c>
      <c r="M660" s="218">
        <f t="shared" si="10"/>
        <v>150.304</v>
      </c>
      <c r="N660" s="220" t="s">
        <v>15</v>
      </c>
    </row>
    <row r="661" spans="1:14" x14ac:dyDescent="0.25">
      <c r="A661" s="220">
        <v>1</v>
      </c>
      <c r="B661" s="219" t="s">
        <v>135</v>
      </c>
      <c r="C661" s="219" t="s">
        <v>135</v>
      </c>
      <c r="D661" s="219">
        <v>104710</v>
      </c>
      <c r="E661" s="217" t="s">
        <v>162</v>
      </c>
      <c r="F661" s="217" t="s">
        <v>832</v>
      </c>
      <c r="G661" s="217" t="s">
        <v>220</v>
      </c>
      <c r="H661" s="217" t="s">
        <v>139</v>
      </c>
      <c r="I661" s="219">
        <v>1</v>
      </c>
      <c r="J661" s="218">
        <v>375.76</v>
      </c>
      <c r="K661" s="218">
        <v>375.76</v>
      </c>
      <c r="L661" s="218">
        <v>0</v>
      </c>
      <c r="M661" s="218">
        <f t="shared" si="10"/>
        <v>150.304</v>
      </c>
      <c r="N661" s="220" t="s">
        <v>15</v>
      </c>
    </row>
    <row r="662" spans="1:14" x14ac:dyDescent="0.25">
      <c r="A662" s="220">
        <v>1</v>
      </c>
      <c r="B662" s="219" t="s">
        <v>135</v>
      </c>
      <c r="C662" s="219" t="s">
        <v>135</v>
      </c>
      <c r="D662" s="219">
        <v>104711</v>
      </c>
      <c r="E662" s="217" t="s">
        <v>162</v>
      </c>
      <c r="F662" s="217" t="s">
        <v>832</v>
      </c>
      <c r="G662" s="217" t="s">
        <v>220</v>
      </c>
      <c r="H662" s="217" t="s">
        <v>139</v>
      </c>
      <c r="I662" s="219">
        <v>1</v>
      </c>
      <c r="J662" s="218">
        <v>375.76</v>
      </c>
      <c r="K662" s="218">
        <v>375.76</v>
      </c>
      <c r="L662" s="218">
        <v>0</v>
      </c>
      <c r="M662" s="218">
        <f t="shared" si="10"/>
        <v>150.304</v>
      </c>
      <c r="N662" s="220" t="s">
        <v>15</v>
      </c>
    </row>
    <row r="663" spans="1:14" x14ac:dyDescent="0.25">
      <c r="A663" s="216">
        <v>1</v>
      </c>
      <c r="B663" s="219" t="s">
        <v>135</v>
      </c>
      <c r="C663" s="219" t="s">
        <v>135</v>
      </c>
      <c r="D663" s="219">
        <v>104712</v>
      </c>
      <c r="E663" s="217" t="s">
        <v>162</v>
      </c>
      <c r="F663" s="217" t="s">
        <v>832</v>
      </c>
      <c r="G663" s="217" t="s">
        <v>220</v>
      </c>
      <c r="H663" s="217" t="s">
        <v>139</v>
      </c>
      <c r="I663" s="219">
        <v>1</v>
      </c>
      <c r="J663" s="218">
        <v>375.76</v>
      </c>
      <c r="K663" s="218">
        <v>375.76</v>
      </c>
      <c r="L663" s="218">
        <v>0</v>
      </c>
      <c r="M663" s="218">
        <f t="shared" si="10"/>
        <v>150.304</v>
      </c>
      <c r="N663" s="220" t="s">
        <v>15</v>
      </c>
    </row>
    <row r="664" spans="1:14" x14ac:dyDescent="0.25">
      <c r="A664" s="216">
        <v>1</v>
      </c>
      <c r="B664" s="219" t="s">
        <v>135</v>
      </c>
      <c r="C664" s="219" t="s">
        <v>135</v>
      </c>
      <c r="D664" s="219">
        <v>104713</v>
      </c>
      <c r="E664" s="217" t="s">
        <v>162</v>
      </c>
      <c r="F664" s="217" t="s">
        <v>832</v>
      </c>
      <c r="G664" s="217" t="s">
        <v>220</v>
      </c>
      <c r="H664" s="217" t="s">
        <v>139</v>
      </c>
      <c r="I664" s="219">
        <v>1</v>
      </c>
      <c r="J664" s="218">
        <v>375.76</v>
      </c>
      <c r="K664" s="218">
        <v>375.76</v>
      </c>
      <c r="L664" s="218">
        <v>0</v>
      </c>
      <c r="M664" s="218">
        <f t="shared" si="10"/>
        <v>150.304</v>
      </c>
      <c r="N664" s="220" t="s">
        <v>15</v>
      </c>
    </row>
    <row r="665" spans="1:14" x14ac:dyDescent="0.25">
      <c r="A665" s="216">
        <v>1</v>
      </c>
      <c r="B665" s="219" t="s">
        <v>135</v>
      </c>
      <c r="C665" s="219" t="s">
        <v>135</v>
      </c>
      <c r="D665" s="219">
        <v>104714</v>
      </c>
      <c r="E665" s="217" t="s">
        <v>162</v>
      </c>
      <c r="F665" s="217" t="s">
        <v>832</v>
      </c>
      <c r="G665" s="217" t="s">
        <v>220</v>
      </c>
      <c r="H665" s="217" t="s">
        <v>139</v>
      </c>
      <c r="I665" s="219">
        <v>1</v>
      </c>
      <c r="J665" s="218">
        <v>375.76</v>
      </c>
      <c r="K665" s="218">
        <v>375.76</v>
      </c>
      <c r="L665" s="218">
        <v>0</v>
      </c>
      <c r="M665" s="218">
        <f t="shared" si="10"/>
        <v>150.304</v>
      </c>
      <c r="N665" s="220" t="s">
        <v>15</v>
      </c>
    </row>
    <row r="666" spans="1:14" x14ac:dyDescent="0.25">
      <c r="A666" s="220">
        <v>1</v>
      </c>
      <c r="B666" s="219" t="s">
        <v>135</v>
      </c>
      <c r="C666" s="219" t="s">
        <v>135</v>
      </c>
      <c r="D666" s="219">
        <v>104715</v>
      </c>
      <c r="E666" s="217" t="s">
        <v>162</v>
      </c>
      <c r="F666" s="217" t="s">
        <v>832</v>
      </c>
      <c r="G666" s="217" t="s">
        <v>220</v>
      </c>
      <c r="H666" s="217" t="s">
        <v>139</v>
      </c>
      <c r="I666" s="219">
        <v>1</v>
      </c>
      <c r="J666" s="218">
        <v>375.76</v>
      </c>
      <c r="K666" s="218">
        <v>375.76</v>
      </c>
      <c r="L666" s="218">
        <v>0</v>
      </c>
      <c r="M666" s="218">
        <f t="shared" si="10"/>
        <v>150.304</v>
      </c>
      <c r="N666" s="220" t="s">
        <v>15</v>
      </c>
    </row>
    <row r="667" spans="1:14" x14ac:dyDescent="0.25">
      <c r="A667" s="220">
        <v>1</v>
      </c>
      <c r="B667" s="219" t="s">
        <v>135</v>
      </c>
      <c r="C667" s="219" t="s">
        <v>135</v>
      </c>
      <c r="D667" s="219">
        <v>104716</v>
      </c>
      <c r="E667" s="217" t="s">
        <v>162</v>
      </c>
      <c r="F667" s="217" t="s">
        <v>832</v>
      </c>
      <c r="G667" s="217" t="s">
        <v>220</v>
      </c>
      <c r="H667" s="217" t="s">
        <v>139</v>
      </c>
      <c r="I667" s="219">
        <v>1</v>
      </c>
      <c r="J667" s="218">
        <v>375.76</v>
      </c>
      <c r="K667" s="218">
        <v>375.76</v>
      </c>
      <c r="L667" s="218">
        <v>0</v>
      </c>
      <c r="M667" s="218">
        <f t="shared" si="10"/>
        <v>150.304</v>
      </c>
      <c r="N667" s="220" t="s">
        <v>15</v>
      </c>
    </row>
    <row r="668" spans="1:14" x14ac:dyDescent="0.25">
      <c r="A668" s="216">
        <v>1</v>
      </c>
      <c r="B668" s="219" t="s">
        <v>135</v>
      </c>
      <c r="C668" s="219" t="s">
        <v>135</v>
      </c>
      <c r="D668" s="219">
        <v>104717</v>
      </c>
      <c r="E668" s="217" t="s">
        <v>162</v>
      </c>
      <c r="F668" s="217" t="s">
        <v>832</v>
      </c>
      <c r="G668" s="217" t="s">
        <v>220</v>
      </c>
      <c r="H668" s="217" t="s">
        <v>139</v>
      </c>
      <c r="I668" s="219">
        <v>1</v>
      </c>
      <c r="J668" s="218">
        <v>375.76</v>
      </c>
      <c r="K668" s="218">
        <v>375.76</v>
      </c>
      <c r="L668" s="218">
        <v>0</v>
      </c>
      <c r="M668" s="218">
        <f t="shared" si="10"/>
        <v>150.304</v>
      </c>
      <c r="N668" s="220" t="s">
        <v>15</v>
      </c>
    </row>
    <row r="669" spans="1:14" x14ac:dyDescent="0.25">
      <c r="A669" s="216">
        <v>1</v>
      </c>
      <c r="B669" s="219" t="s">
        <v>135</v>
      </c>
      <c r="C669" s="219" t="s">
        <v>135</v>
      </c>
      <c r="D669" s="219">
        <v>104718</v>
      </c>
      <c r="E669" s="217" t="s">
        <v>162</v>
      </c>
      <c r="F669" s="217" t="s">
        <v>832</v>
      </c>
      <c r="G669" s="217" t="s">
        <v>220</v>
      </c>
      <c r="H669" s="217" t="s">
        <v>139</v>
      </c>
      <c r="I669" s="219">
        <v>1</v>
      </c>
      <c r="J669" s="218">
        <v>375.76</v>
      </c>
      <c r="K669" s="218">
        <v>375.76</v>
      </c>
      <c r="L669" s="218">
        <v>0</v>
      </c>
      <c r="M669" s="218">
        <f t="shared" si="10"/>
        <v>150.304</v>
      </c>
      <c r="N669" s="220" t="s">
        <v>15</v>
      </c>
    </row>
    <row r="670" spans="1:14" x14ac:dyDescent="0.25">
      <c r="A670" s="216">
        <v>1</v>
      </c>
      <c r="B670" s="219" t="s">
        <v>135</v>
      </c>
      <c r="C670" s="219" t="s">
        <v>135</v>
      </c>
      <c r="D670" s="219">
        <v>104719</v>
      </c>
      <c r="E670" s="217" t="s">
        <v>162</v>
      </c>
      <c r="F670" s="217" t="s">
        <v>781</v>
      </c>
      <c r="G670" s="217" t="s">
        <v>507</v>
      </c>
      <c r="H670" s="217" t="s">
        <v>139</v>
      </c>
      <c r="I670" s="219">
        <v>1</v>
      </c>
      <c r="J670" s="218">
        <v>82.71</v>
      </c>
      <c r="K670" s="218">
        <v>82.71</v>
      </c>
      <c r="L670" s="218">
        <v>0</v>
      </c>
      <c r="M670" s="218">
        <f t="shared" si="10"/>
        <v>33.083999999999996</v>
      </c>
      <c r="N670" s="220" t="s">
        <v>15</v>
      </c>
    </row>
    <row r="671" spans="1:14" x14ac:dyDescent="0.25">
      <c r="A671" s="220">
        <v>1</v>
      </c>
      <c r="B671" s="219" t="s">
        <v>135</v>
      </c>
      <c r="C671" s="219" t="s">
        <v>135</v>
      </c>
      <c r="D671" s="219">
        <v>104720</v>
      </c>
      <c r="E671" s="217" t="s">
        <v>162</v>
      </c>
      <c r="F671" s="217" t="s">
        <v>781</v>
      </c>
      <c r="G671" s="217" t="s">
        <v>507</v>
      </c>
      <c r="H671" s="217" t="s">
        <v>139</v>
      </c>
      <c r="I671" s="219">
        <v>1</v>
      </c>
      <c r="J671" s="218">
        <v>82.71</v>
      </c>
      <c r="K671" s="218">
        <v>82.71</v>
      </c>
      <c r="L671" s="218">
        <v>0</v>
      </c>
      <c r="M671" s="218">
        <f t="shared" si="10"/>
        <v>33.083999999999996</v>
      </c>
      <c r="N671" s="220" t="s">
        <v>15</v>
      </c>
    </row>
    <row r="672" spans="1:14" x14ac:dyDescent="0.25">
      <c r="A672" s="220">
        <v>1</v>
      </c>
      <c r="B672" s="219" t="s">
        <v>135</v>
      </c>
      <c r="C672" s="219" t="s">
        <v>135</v>
      </c>
      <c r="D672" s="219">
        <v>104721</v>
      </c>
      <c r="E672" s="217" t="s">
        <v>162</v>
      </c>
      <c r="F672" s="217" t="s">
        <v>781</v>
      </c>
      <c r="G672" s="217" t="s">
        <v>507</v>
      </c>
      <c r="H672" s="217" t="s">
        <v>139</v>
      </c>
      <c r="I672" s="219">
        <v>1</v>
      </c>
      <c r="J672" s="218">
        <v>82.71</v>
      </c>
      <c r="K672" s="218">
        <v>82.71</v>
      </c>
      <c r="L672" s="218">
        <v>0</v>
      </c>
      <c r="M672" s="218">
        <f t="shared" si="10"/>
        <v>33.083999999999996</v>
      </c>
      <c r="N672" s="220" t="s">
        <v>15</v>
      </c>
    </row>
    <row r="673" spans="1:14" x14ac:dyDescent="0.25">
      <c r="A673" s="216">
        <v>1</v>
      </c>
      <c r="B673" s="219" t="s">
        <v>135</v>
      </c>
      <c r="C673" s="219" t="s">
        <v>135</v>
      </c>
      <c r="D673" s="219">
        <v>104722</v>
      </c>
      <c r="E673" s="217" t="s">
        <v>162</v>
      </c>
      <c r="F673" s="217" t="s">
        <v>781</v>
      </c>
      <c r="G673" s="217" t="s">
        <v>507</v>
      </c>
      <c r="H673" s="217" t="s">
        <v>139</v>
      </c>
      <c r="I673" s="219">
        <v>1</v>
      </c>
      <c r="J673" s="218">
        <v>82.71</v>
      </c>
      <c r="K673" s="218">
        <v>82.71</v>
      </c>
      <c r="L673" s="218">
        <v>0</v>
      </c>
      <c r="M673" s="218">
        <f t="shared" si="10"/>
        <v>33.083999999999996</v>
      </c>
      <c r="N673" s="220" t="s">
        <v>15</v>
      </c>
    </row>
    <row r="674" spans="1:14" x14ac:dyDescent="0.25">
      <c r="A674" s="216">
        <v>1</v>
      </c>
      <c r="B674" s="219" t="s">
        <v>135</v>
      </c>
      <c r="C674" s="219" t="s">
        <v>135</v>
      </c>
      <c r="D674" s="219">
        <v>104723</v>
      </c>
      <c r="E674" s="217" t="s">
        <v>162</v>
      </c>
      <c r="F674" s="217" t="s">
        <v>781</v>
      </c>
      <c r="G674" s="217" t="s">
        <v>507</v>
      </c>
      <c r="H674" s="217" t="s">
        <v>139</v>
      </c>
      <c r="I674" s="219">
        <v>1</v>
      </c>
      <c r="J674" s="218">
        <v>82.71</v>
      </c>
      <c r="K674" s="218">
        <v>82.71</v>
      </c>
      <c r="L674" s="218">
        <v>0</v>
      </c>
      <c r="M674" s="218">
        <f t="shared" si="10"/>
        <v>33.083999999999996</v>
      </c>
      <c r="N674" s="220" t="s">
        <v>15</v>
      </c>
    </row>
    <row r="675" spans="1:14" x14ac:dyDescent="0.25">
      <c r="A675" s="216">
        <v>1</v>
      </c>
      <c r="B675" s="219" t="s">
        <v>135</v>
      </c>
      <c r="C675" s="219" t="s">
        <v>135</v>
      </c>
      <c r="D675" s="219">
        <v>104724</v>
      </c>
      <c r="E675" s="217" t="s">
        <v>162</v>
      </c>
      <c r="F675" s="217" t="s">
        <v>781</v>
      </c>
      <c r="G675" s="217" t="s">
        <v>507</v>
      </c>
      <c r="H675" s="217" t="s">
        <v>139</v>
      </c>
      <c r="I675" s="219">
        <v>1</v>
      </c>
      <c r="J675" s="218">
        <v>82.71</v>
      </c>
      <c r="K675" s="218">
        <v>82.71</v>
      </c>
      <c r="L675" s="218">
        <v>0</v>
      </c>
      <c r="M675" s="218">
        <f t="shared" si="10"/>
        <v>33.083999999999996</v>
      </c>
      <c r="N675" s="220" t="s">
        <v>15</v>
      </c>
    </row>
    <row r="676" spans="1:14" x14ac:dyDescent="0.25">
      <c r="A676" s="220">
        <v>1</v>
      </c>
      <c r="B676" s="219" t="s">
        <v>135</v>
      </c>
      <c r="C676" s="219" t="s">
        <v>135</v>
      </c>
      <c r="D676" s="219">
        <v>104725</v>
      </c>
      <c r="E676" s="217" t="s">
        <v>162</v>
      </c>
      <c r="F676" s="217" t="s">
        <v>781</v>
      </c>
      <c r="G676" s="217" t="s">
        <v>507</v>
      </c>
      <c r="H676" s="217" t="s">
        <v>139</v>
      </c>
      <c r="I676" s="219">
        <v>1</v>
      </c>
      <c r="J676" s="218">
        <v>82.71</v>
      </c>
      <c r="K676" s="218">
        <v>82.71</v>
      </c>
      <c r="L676" s="218">
        <v>0</v>
      </c>
      <c r="M676" s="218">
        <f t="shared" si="10"/>
        <v>33.083999999999996</v>
      </c>
      <c r="N676" s="220" t="s">
        <v>15</v>
      </c>
    </row>
    <row r="677" spans="1:14" x14ac:dyDescent="0.25">
      <c r="A677" s="220">
        <v>1</v>
      </c>
      <c r="B677" s="219" t="s">
        <v>135</v>
      </c>
      <c r="C677" s="219" t="s">
        <v>135</v>
      </c>
      <c r="D677" s="219">
        <v>104726</v>
      </c>
      <c r="E677" s="217" t="s">
        <v>162</v>
      </c>
      <c r="F677" s="217" t="s">
        <v>781</v>
      </c>
      <c r="G677" s="217" t="s">
        <v>507</v>
      </c>
      <c r="H677" s="217" t="s">
        <v>139</v>
      </c>
      <c r="I677" s="219">
        <v>1</v>
      </c>
      <c r="J677" s="218">
        <v>82.71</v>
      </c>
      <c r="K677" s="218">
        <v>82.71</v>
      </c>
      <c r="L677" s="218">
        <v>0</v>
      </c>
      <c r="M677" s="218">
        <f t="shared" si="10"/>
        <v>33.083999999999996</v>
      </c>
      <c r="N677" s="220" t="s">
        <v>15</v>
      </c>
    </row>
    <row r="678" spans="1:14" x14ac:dyDescent="0.25">
      <c r="A678" s="216">
        <v>1</v>
      </c>
      <c r="B678" s="219" t="s">
        <v>135</v>
      </c>
      <c r="C678" s="219" t="s">
        <v>135</v>
      </c>
      <c r="D678" s="219">
        <v>104727</v>
      </c>
      <c r="E678" s="217" t="s">
        <v>162</v>
      </c>
      <c r="F678" s="217" t="s">
        <v>781</v>
      </c>
      <c r="G678" s="217" t="s">
        <v>507</v>
      </c>
      <c r="H678" s="217" t="s">
        <v>139</v>
      </c>
      <c r="I678" s="219">
        <v>1</v>
      </c>
      <c r="J678" s="218">
        <v>82.71</v>
      </c>
      <c r="K678" s="218">
        <v>82.71</v>
      </c>
      <c r="L678" s="218">
        <v>0</v>
      </c>
      <c r="M678" s="218">
        <f t="shared" si="10"/>
        <v>33.083999999999996</v>
      </c>
      <c r="N678" s="220" t="s">
        <v>15</v>
      </c>
    </row>
    <row r="679" spans="1:14" x14ac:dyDescent="0.25">
      <c r="A679" s="216">
        <v>1</v>
      </c>
      <c r="B679" s="219" t="s">
        <v>135</v>
      </c>
      <c r="C679" s="219" t="s">
        <v>135</v>
      </c>
      <c r="D679" s="219">
        <v>104728</v>
      </c>
      <c r="E679" s="217" t="s">
        <v>162</v>
      </c>
      <c r="F679" s="217" t="s">
        <v>781</v>
      </c>
      <c r="G679" s="217" t="s">
        <v>507</v>
      </c>
      <c r="H679" s="217" t="s">
        <v>139</v>
      </c>
      <c r="I679" s="219">
        <v>1</v>
      </c>
      <c r="J679" s="218">
        <v>82.71</v>
      </c>
      <c r="K679" s="218">
        <v>82.71</v>
      </c>
      <c r="L679" s="218">
        <v>0</v>
      </c>
      <c r="M679" s="218">
        <f t="shared" si="10"/>
        <v>33.083999999999996</v>
      </c>
      <c r="N679" s="220" t="s">
        <v>15</v>
      </c>
    </row>
    <row r="680" spans="1:14" x14ac:dyDescent="0.25">
      <c r="A680" s="216">
        <v>1</v>
      </c>
      <c r="B680" s="219" t="s">
        <v>135</v>
      </c>
      <c r="C680" s="219" t="s">
        <v>135</v>
      </c>
      <c r="D680" s="219">
        <v>104729</v>
      </c>
      <c r="E680" s="217" t="s">
        <v>162</v>
      </c>
      <c r="F680" s="217" t="s">
        <v>781</v>
      </c>
      <c r="G680" s="217" t="s">
        <v>507</v>
      </c>
      <c r="H680" s="217" t="s">
        <v>139</v>
      </c>
      <c r="I680" s="219">
        <v>1</v>
      </c>
      <c r="J680" s="218">
        <v>82.71</v>
      </c>
      <c r="K680" s="218">
        <v>82.71</v>
      </c>
      <c r="L680" s="218">
        <v>0</v>
      </c>
      <c r="M680" s="218">
        <f t="shared" si="10"/>
        <v>33.083999999999996</v>
      </c>
      <c r="N680" s="220" t="s">
        <v>15</v>
      </c>
    </row>
    <row r="681" spans="1:14" x14ac:dyDescent="0.25">
      <c r="A681" s="220">
        <v>1</v>
      </c>
      <c r="B681" s="219" t="s">
        <v>135</v>
      </c>
      <c r="C681" s="219" t="s">
        <v>135</v>
      </c>
      <c r="D681" s="219">
        <v>104730</v>
      </c>
      <c r="E681" s="217" t="s">
        <v>162</v>
      </c>
      <c r="F681" s="217" t="s">
        <v>781</v>
      </c>
      <c r="G681" s="217" t="s">
        <v>507</v>
      </c>
      <c r="H681" s="217" t="s">
        <v>139</v>
      </c>
      <c r="I681" s="219">
        <v>1</v>
      </c>
      <c r="J681" s="218">
        <v>82.71</v>
      </c>
      <c r="K681" s="218">
        <v>82.71</v>
      </c>
      <c r="L681" s="218">
        <v>0</v>
      </c>
      <c r="M681" s="218">
        <f t="shared" si="10"/>
        <v>33.083999999999996</v>
      </c>
      <c r="N681" s="220" t="s">
        <v>15</v>
      </c>
    </row>
    <row r="682" spans="1:14" x14ac:dyDescent="0.25">
      <c r="A682" s="220">
        <v>1</v>
      </c>
      <c r="B682" s="219" t="s">
        <v>135</v>
      </c>
      <c r="C682" s="219" t="s">
        <v>135</v>
      </c>
      <c r="D682" s="219">
        <v>104731</v>
      </c>
      <c r="E682" s="217" t="s">
        <v>162</v>
      </c>
      <c r="F682" s="217" t="s">
        <v>781</v>
      </c>
      <c r="G682" s="217" t="s">
        <v>507</v>
      </c>
      <c r="H682" s="217" t="s">
        <v>139</v>
      </c>
      <c r="I682" s="219">
        <v>1</v>
      </c>
      <c r="J682" s="218">
        <v>82.71</v>
      </c>
      <c r="K682" s="218">
        <v>82.71</v>
      </c>
      <c r="L682" s="218">
        <v>0</v>
      </c>
      <c r="M682" s="218">
        <f t="shared" si="10"/>
        <v>33.083999999999996</v>
      </c>
      <c r="N682" s="220" t="s">
        <v>15</v>
      </c>
    </row>
    <row r="683" spans="1:14" x14ac:dyDescent="0.25">
      <c r="A683" s="216">
        <v>1</v>
      </c>
      <c r="B683" s="219" t="s">
        <v>135</v>
      </c>
      <c r="C683" s="219" t="s">
        <v>135</v>
      </c>
      <c r="D683" s="219">
        <v>104732</v>
      </c>
      <c r="E683" s="217" t="s">
        <v>162</v>
      </c>
      <c r="F683" s="217" t="s">
        <v>781</v>
      </c>
      <c r="G683" s="217" t="s">
        <v>507</v>
      </c>
      <c r="H683" s="217" t="s">
        <v>139</v>
      </c>
      <c r="I683" s="219">
        <v>1</v>
      </c>
      <c r="J683" s="218">
        <v>82.71</v>
      </c>
      <c r="K683" s="218">
        <v>82.71</v>
      </c>
      <c r="L683" s="218">
        <v>0</v>
      </c>
      <c r="M683" s="218">
        <f t="shared" si="10"/>
        <v>33.083999999999996</v>
      </c>
      <c r="N683" s="220" t="s">
        <v>15</v>
      </c>
    </row>
    <row r="684" spans="1:14" x14ac:dyDescent="0.25">
      <c r="A684" s="216">
        <v>1</v>
      </c>
      <c r="B684" s="219" t="s">
        <v>135</v>
      </c>
      <c r="C684" s="219" t="s">
        <v>135</v>
      </c>
      <c r="D684" s="219">
        <v>104733</v>
      </c>
      <c r="E684" s="217" t="s">
        <v>162</v>
      </c>
      <c r="F684" s="217" t="s">
        <v>781</v>
      </c>
      <c r="G684" s="217" t="s">
        <v>507</v>
      </c>
      <c r="H684" s="217" t="s">
        <v>139</v>
      </c>
      <c r="I684" s="219">
        <v>1</v>
      </c>
      <c r="J684" s="218">
        <v>82.71</v>
      </c>
      <c r="K684" s="218">
        <v>82.71</v>
      </c>
      <c r="L684" s="218">
        <v>0</v>
      </c>
      <c r="M684" s="218">
        <f t="shared" si="10"/>
        <v>33.083999999999996</v>
      </c>
      <c r="N684" s="220" t="s">
        <v>15</v>
      </c>
    </row>
    <row r="685" spans="1:14" x14ac:dyDescent="0.25">
      <c r="A685" s="216">
        <v>1</v>
      </c>
      <c r="B685" s="219" t="s">
        <v>135</v>
      </c>
      <c r="C685" s="219" t="s">
        <v>135</v>
      </c>
      <c r="D685" s="219">
        <v>104734</v>
      </c>
      <c r="E685" s="217" t="s">
        <v>162</v>
      </c>
      <c r="F685" s="217" t="s">
        <v>833</v>
      </c>
      <c r="G685" s="217" t="s">
        <v>220</v>
      </c>
      <c r="H685" s="217" t="s">
        <v>139</v>
      </c>
      <c r="I685" s="219">
        <v>1</v>
      </c>
      <c r="J685" s="218">
        <v>413.33</v>
      </c>
      <c r="K685" s="218">
        <v>413.33</v>
      </c>
      <c r="L685" s="218">
        <v>0</v>
      </c>
      <c r="M685" s="218">
        <f t="shared" si="10"/>
        <v>165.33199999999999</v>
      </c>
      <c r="N685" s="220" t="s">
        <v>15</v>
      </c>
    </row>
    <row r="686" spans="1:14" x14ac:dyDescent="0.25">
      <c r="A686" s="220">
        <v>1</v>
      </c>
      <c r="B686" s="219" t="s">
        <v>135</v>
      </c>
      <c r="C686" s="219" t="s">
        <v>135</v>
      </c>
      <c r="D686" s="219">
        <v>104735</v>
      </c>
      <c r="E686" s="217" t="s">
        <v>162</v>
      </c>
      <c r="F686" s="217" t="s">
        <v>833</v>
      </c>
      <c r="G686" s="217" t="s">
        <v>220</v>
      </c>
      <c r="H686" s="217" t="s">
        <v>139</v>
      </c>
      <c r="I686" s="219">
        <v>1</v>
      </c>
      <c r="J686" s="218">
        <v>413.33</v>
      </c>
      <c r="K686" s="218">
        <v>413.33</v>
      </c>
      <c r="L686" s="218">
        <v>0</v>
      </c>
      <c r="M686" s="218">
        <f t="shared" si="10"/>
        <v>165.33199999999999</v>
      </c>
      <c r="N686" s="220" t="s">
        <v>15</v>
      </c>
    </row>
    <row r="687" spans="1:14" x14ac:dyDescent="0.25">
      <c r="A687" s="220">
        <v>1</v>
      </c>
      <c r="B687" s="219" t="s">
        <v>135</v>
      </c>
      <c r="C687" s="219" t="s">
        <v>135</v>
      </c>
      <c r="D687" s="219">
        <v>104736</v>
      </c>
      <c r="E687" s="217" t="s">
        <v>162</v>
      </c>
      <c r="F687" s="217" t="s">
        <v>833</v>
      </c>
      <c r="G687" s="217" t="s">
        <v>220</v>
      </c>
      <c r="H687" s="217" t="s">
        <v>139</v>
      </c>
      <c r="I687" s="219">
        <v>1</v>
      </c>
      <c r="J687" s="218">
        <v>413.34</v>
      </c>
      <c r="K687" s="218">
        <v>413.34</v>
      </c>
      <c r="L687" s="218">
        <v>0</v>
      </c>
      <c r="M687" s="218">
        <f t="shared" si="10"/>
        <v>165.33600000000001</v>
      </c>
      <c r="N687" s="220" t="s">
        <v>15</v>
      </c>
    </row>
    <row r="688" spans="1:14" x14ac:dyDescent="0.25">
      <c r="A688" s="216">
        <v>1</v>
      </c>
      <c r="B688" s="219" t="s">
        <v>135</v>
      </c>
      <c r="C688" s="219" t="s">
        <v>135</v>
      </c>
      <c r="D688" s="219">
        <v>104737</v>
      </c>
      <c r="E688" s="217" t="s">
        <v>162</v>
      </c>
      <c r="F688" s="217" t="s">
        <v>833</v>
      </c>
      <c r="G688" s="217" t="s">
        <v>220</v>
      </c>
      <c r="H688" s="217" t="s">
        <v>139</v>
      </c>
      <c r="I688" s="219">
        <v>1</v>
      </c>
      <c r="J688" s="218">
        <v>413.34</v>
      </c>
      <c r="K688" s="218">
        <v>413.34</v>
      </c>
      <c r="L688" s="218">
        <v>0</v>
      </c>
      <c r="M688" s="218">
        <f t="shared" si="10"/>
        <v>165.33600000000001</v>
      </c>
      <c r="N688" s="220" t="s">
        <v>15</v>
      </c>
    </row>
    <row r="689" spans="1:14" x14ac:dyDescent="0.25">
      <c r="A689" s="216">
        <v>1</v>
      </c>
      <c r="B689" s="219" t="s">
        <v>135</v>
      </c>
      <c r="C689" s="219" t="s">
        <v>135</v>
      </c>
      <c r="D689" s="219">
        <v>104738</v>
      </c>
      <c r="E689" s="217" t="s">
        <v>162</v>
      </c>
      <c r="F689" s="217" t="s">
        <v>833</v>
      </c>
      <c r="G689" s="217" t="s">
        <v>220</v>
      </c>
      <c r="H689" s="217" t="s">
        <v>139</v>
      </c>
      <c r="I689" s="219">
        <v>1</v>
      </c>
      <c r="J689" s="218">
        <v>413.34</v>
      </c>
      <c r="K689" s="218">
        <v>413.34</v>
      </c>
      <c r="L689" s="218">
        <v>0</v>
      </c>
      <c r="M689" s="218">
        <f t="shared" si="10"/>
        <v>165.33600000000001</v>
      </c>
      <c r="N689" s="220" t="s">
        <v>15</v>
      </c>
    </row>
    <row r="690" spans="1:14" x14ac:dyDescent="0.25">
      <c r="A690" s="216">
        <v>1</v>
      </c>
      <c r="B690" s="219" t="s">
        <v>135</v>
      </c>
      <c r="C690" s="219" t="s">
        <v>135</v>
      </c>
      <c r="D690" s="219">
        <v>104739</v>
      </c>
      <c r="E690" s="217" t="s">
        <v>162</v>
      </c>
      <c r="F690" s="217" t="s">
        <v>833</v>
      </c>
      <c r="G690" s="217" t="s">
        <v>220</v>
      </c>
      <c r="H690" s="217" t="s">
        <v>139</v>
      </c>
      <c r="I690" s="219">
        <v>1</v>
      </c>
      <c r="J690" s="218">
        <v>413.34</v>
      </c>
      <c r="K690" s="218">
        <v>413.34</v>
      </c>
      <c r="L690" s="218">
        <v>0</v>
      </c>
      <c r="M690" s="218">
        <f t="shared" si="10"/>
        <v>165.33600000000001</v>
      </c>
      <c r="N690" s="220" t="s">
        <v>15</v>
      </c>
    </row>
    <row r="691" spans="1:14" x14ac:dyDescent="0.25">
      <c r="A691" s="220">
        <v>1</v>
      </c>
      <c r="B691" s="219" t="s">
        <v>135</v>
      </c>
      <c r="C691" s="219" t="s">
        <v>135</v>
      </c>
      <c r="D691" s="219">
        <v>104768</v>
      </c>
      <c r="E691" s="217" t="s">
        <v>162</v>
      </c>
      <c r="F691" s="217" t="s">
        <v>834</v>
      </c>
      <c r="G691" s="217" t="s">
        <v>235</v>
      </c>
      <c r="H691" s="217" t="s">
        <v>139</v>
      </c>
      <c r="I691" s="219">
        <v>1</v>
      </c>
      <c r="J691" s="218">
        <v>249.99</v>
      </c>
      <c r="K691" s="218">
        <v>249.99</v>
      </c>
      <c r="L691" s="218">
        <v>0</v>
      </c>
      <c r="M691" s="218">
        <f t="shared" si="10"/>
        <v>99.996000000000009</v>
      </c>
      <c r="N691" s="220" t="s">
        <v>15</v>
      </c>
    </row>
    <row r="692" spans="1:14" x14ac:dyDescent="0.25">
      <c r="A692" s="220">
        <v>1</v>
      </c>
      <c r="B692" s="219" t="s">
        <v>135</v>
      </c>
      <c r="C692" s="219" t="s">
        <v>135</v>
      </c>
      <c r="D692" s="219">
        <v>104769</v>
      </c>
      <c r="E692" s="217" t="s">
        <v>162</v>
      </c>
      <c r="F692" s="217" t="s">
        <v>835</v>
      </c>
      <c r="G692" s="217" t="s">
        <v>235</v>
      </c>
      <c r="H692" s="217" t="s">
        <v>139</v>
      </c>
      <c r="I692" s="219">
        <v>1</v>
      </c>
      <c r="J692" s="218">
        <v>449.99</v>
      </c>
      <c r="K692" s="218">
        <v>449.99</v>
      </c>
      <c r="L692" s="218">
        <v>0</v>
      </c>
      <c r="M692" s="218">
        <f t="shared" si="10"/>
        <v>179.99600000000001</v>
      </c>
      <c r="N692" s="220" t="s">
        <v>15</v>
      </c>
    </row>
    <row r="693" spans="1:14" x14ac:dyDescent="0.25">
      <c r="A693" s="216">
        <v>1</v>
      </c>
      <c r="B693" s="219" t="s">
        <v>135</v>
      </c>
      <c r="C693" s="219" t="s">
        <v>135</v>
      </c>
      <c r="D693" s="219">
        <v>104770</v>
      </c>
      <c r="E693" s="217" t="s">
        <v>162</v>
      </c>
      <c r="F693" s="217" t="s">
        <v>836</v>
      </c>
      <c r="G693" s="218">
        <v>11.14</v>
      </c>
      <c r="H693" s="217" t="s">
        <v>139</v>
      </c>
      <c r="I693" s="219">
        <v>1</v>
      </c>
      <c r="J693" s="218">
        <v>836.14</v>
      </c>
      <c r="K693" s="218">
        <v>836.14</v>
      </c>
      <c r="L693" s="218">
        <v>0</v>
      </c>
      <c r="M693" s="218">
        <f t="shared" si="10"/>
        <v>334.45600000000002</v>
      </c>
      <c r="N693" s="220" t="s">
        <v>15</v>
      </c>
    </row>
    <row r="694" spans="1:14" x14ac:dyDescent="0.25">
      <c r="A694" s="216">
        <v>1</v>
      </c>
      <c r="B694" s="219" t="s">
        <v>135</v>
      </c>
      <c r="C694" s="219" t="s">
        <v>135</v>
      </c>
      <c r="D694" s="219">
        <v>104771</v>
      </c>
      <c r="E694" s="217" t="s">
        <v>162</v>
      </c>
      <c r="F694" s="217" t="s">
        <v>837</v>
      </c>
      <c r="G694" s="218">
        <v>11.14</v>
      </c>
      <c r="H694" s="217" t="s">
        <v>139</v>
      </c>
      <c r="I694" s="219">
        <v>1</v>
      </c>
      <c r="J694" s="218">
        <v>145.78</v>
      </c>
      <c r="K694" s="218">
        <v>145.78</v>
      </c>
      <c r="L694" s="218">
        <v>0</v>
      </c>
      <c r="M694" s="218">
        <f t="shared" si="10"/>
        <v>58.312000000000005</v>
      </c>
      <c r="N694" s="220" t="s">
        <v>15</v>
      </c>
    </row>
    <row r="695" spans="1:14" x14ac:dyDescent="0.25">
      <c r="A695" s="216">
        <v>1</v>
      </c>
      <c r="B695" s="219" t="s">
        <v>135</v>
      </c>
      <c r="C695" s="219" t="s">
        <v>135</v>
      </c>
      <c r="D695" s="219">
        <v>104772</v>
      </c>
      <c r="E695" s="217" t="s">
        <v>162</v>
      </c>
      <c r="F695" s="217" t="s">
        <v>838</v>
      </c>
      <c r="G695" s="218">
        <v>12.08</v>
      </c>
      <c r="H695" s="217" t="s">
        <v>139</v>
      </c>
      <c r="I695" s="219">
        <v>1</v>
      </c>
      <c r="J695" s="218">
        <v>488</v>
      </c>
      <c r="K695" s="218">
        <v>488</v>
      </c>
      <c r="L695" s="218">
        <v>0</v>
      </c>
      <c r="M695" s="218">
        <f t="shared" si="10"/>
        <v>195.20000000000002</v>
      </c>
      <c r="N695" s="220" t="s">
        <v>15</v>
      </c>
    </row>
    <row r="696" spans="1:14" x14ac:dyDescent="0.25">
      <c r="A696" s="220">
        <v>1</v>
      </c>
      <c r="B696" s="219" t="s">
        <v>135</v>
      </c>
      <c r="C696" s="219" t="s">
        <v>135</v>
      </c>
      <c r="D696" s="219">
        <v>104773</v>
      </c>
      <c r="E696" s="217" t="s">
        <v>162</v>
      </c>
      <c r="F696" s="217" t="s">
        <v>839</v>
      </c>
      <c r="G696" s="217" t="s">
        <v>220</v>
      </c>
      <c r="H696" s="217" t="s">
        <v>139</v>
      </c>
      <c r="I696" s="219">
        <v>1</v>
      </c>
      <c r="J696" s="221">
        <v>1037</v>
      </c>
      <c r="K696" s="221">
        <v>1037</v>
      </c>
      <c r="L696" s="218">
        <v>0</v>
      </c>
      <c r="M696" s="218">
        <f t="shared" si="10"/>
        <v>414.8</v>
      </c>
      <c r="N696" s="220" t="s">
        <v>15</v>
      </c>
    </row>
    <row r="697" spans="1:14" x14ac:dyDescent="0.25">
      <c r="A697" s="220">
        <v>1</v>
      </c>
      <c r="B697" s="219" t="s">
        <v>135</v>
      </c>
      <c r="C697" s="219" t="s">
        <v>135</v>
      </c>
      <c r="D697" s="219">
        <v>104812</v>
      </c>
      <c r="E697" s="217" t="s">
        <v>162</v>
      </c>
      <c r="F697" s="217" t="s">
        <v>766</v>
      </c>
      <c r="G697" s="217" t="s">
        <v>252</v>
      </c>
      <c r="H697" s="217" t="s">
        <v>139</v>
      </c>
      <c r="I697" s="219">
        <v>1</v>
      </c>
      <c r="J697" s="218">
        <v>384</v>
      </c>
      <c r="K697" s="218">
        <v>384</v>
      </c>
      <c r="L697" s="218">
        <v>0</v>
      </c>
      <c r="M697" s="218">
        <f t="shared" si="10"/>
        <v>153.60000000000002</v>
      </c>
      <c r="N697" s="220" t="s">
        <v>15</v>
      </c>
    </row>
    <row r="698" spans="1:14" x14ac:dyDescent="0.25">
      <c r="A698" s="216">
        <v>1</v>
      </c>
      <c r="B698" s="219" t="s">
        <v>135</v>
      </c>
      <c r="C698" s="219" t="s">
        <v>135</v>
      </c>
      <c r="D698" s="219">
        <v>104813</v>
      </c>
      <c r="E698" s="217" t="s">
        <v>162</v>
      </c>
      <c r="F698" s="217" t="s">
        <v>767</v>
      </c>
      <c r="G698" s="217" t="s">
        <v>252</v>
      </c>
      <c r="H698" s="217" t="s">
        <v>139</v>
      </c>
      <c r="I698" s="219">
        <v>1</v>
      </c>
      <c r="J698" s="218">
        <v>384</v>
      </c>
      <c r="K698" s="218">
        <v>384</v>
      </c>
      <c r="L698" s="218">
        <v>0</v>
      </c>
      <c r="M698" s="218">
        <f t="shared" si="10"/>
        <v>153.60000000000002</v>
      </c>
      <c r="N698" s="220" t="s">
        <v>15</v>
      </c>
    </row>
    <row r="699" spans="1:14" x14ac:dyDescent="0.25">
      <c r="A699" s="216">
        <v>1</v>
      </c>
      <c r="B699" s="219" t="s">
        <v>135</v>
      </c>
      <c r="C699" s="219" t="s">
        <v>135</v>
      </c>
      <c r="D699" s="219">
        <v>104814</v>
      </c>
      <c r="E699" s="217" t="s">
        <v>162</v>
      </c>
      <c r="F699" s="217" t="s">
        <v>768</v>
      </c>
      <c r="G699" s="217" t="s">
        <v>252</v>
      </c>
      <c r="H699" s="217" t="s">
        <v>139</v>
      </c>
      <c r="I699" s="219">
        <v>1</v>
      </c>
      <c r="J699" s="218">
        <v>384</v>
      </c>
      <c r="K699" s="218">
        <v>384</v>
      </c>
      <c r="L699" s="218">
        <v>0</v>
      </c>
      <c r="M699" s="218">
        <f t="shared" si="10"/>
        <v>153.60000000000002</v>
      </c>
      <c r="N699" s="220" t="s">
        <v>15</v>
      </c>
    </row>
    <row r="700" spans="1:14" x14ac:dyDescent="0.25">
      <c r="A700" s="216">
        <v>1</v>
      </c>
      <c r="B700" s="219" t="s">
        <v>135</v>
      </c>
      <c r="C700" s="219" t="s">
        <v>135</v>
      </c>
      <c r="D700" s="219">
        <v>104815</v>
      </c>
      <c r="E700" s="217" t="s">
        <v>162</v>
      </c>
      <c r="F700" s="217" t="s">
        <v>769</v>
      </c>
      <c r="G700" s="217" t="s">
        <v>252</v>
      </c>
      <c r="H700" s="217" t="s">
        <v>139</v>
      </c>
      <c r="I700" s="219">
        <v>1</v>
      </c>
      <c r="J700" s="218">
        <v>384</v>
      </c>
      <c r="K700" s="218">
        <v>384</v>
      </c>
      <c r="L700" s="218">
        <v>0</v>
      </c>
      <c r="M700" s="218">
        <f t="shared" si="10"/>
        <v>153.60000000000002</v>
      </c>
      <c r="N700" s="220" t="s">
        <v>15</v>
      </c>
    </row>
    <row r="701" spans="1:14" x14ac:dyDescent="0.25">
      <c r="A701" s="220">
        <v>1</v>
      </c>
      <c r="B701" s="219" t="s">
        <v>135</v>
      </c>
      <c r="C701" s="219" t="s">
        <v>135</v>
      </c>
      <c r="D701" s="219">
        <v>104916</v>
      </c>
      <c r="E701" s="217" t="s">
        <v>137</v>
      </c>
      <c r="F701" s="217" t="s">
        <v>840</v>
      </c>
      <c r="G701" s="217" t="s">
        <v>507</v>
      </c>
      <c r="H701" s="217" t="s">
        <v>139</v>
      </c>
      <c r="I701" s="219">
        <v>1</v>
      </c>
      <c r="J701" s="218">
        <v>556.84</v>
      </c>
      <c r="K701" s="218">
        <v>556.84</v>
      </c>
      <c r="L701" s="218">
        <v>0</v>
      </c>
      <c r="M701" s="218">
        <f t="shared" si="10"/>
        <v>222.73600000000002</v>
      </c>
      <c r="N701" s="220" t="s">
        <v>15</v>
      </c>
    </row>
    <row r="702" spans="1:14" x14ac:dyDescent="0.25">
      <c r="A702" s="220">
        <v>1</v>
      </c>
      <c r="B702" s="219" t="s">
        <v>135</v>
      </c>
      <c r="C702" s="219" t="s">
        <v>135</v>
      </c>
      <c r="D702" s="219">
        <v>105019</v>
      </c>
      <c r="E702" s="217" t="s">
        <v>137</v>
      </c>
      <c r="F702" s="217" t="s">
        <v>841</v>
      </c>
      <c r="G702" s="218">
        <v>12.14</v>
      </c>
      <c r="H702" s="217" t="s">
        <v>139</v>
      </c>
      <c r="I702" s="219">
        <v>1</v>
      </c>
      <c r="J702" s="221">
        <v>2801.04</v>
      </c>
      <c r="K702" s="221">
        <v>2801.04</v>
      </c>
      <c r="L702" s="218">
        <v>0</v>
      </c>
      <c r="M702" s="218">
        <f t="shared" si="10"/>
        <v>1120.4159999999999</v>
      </c>
      <c r="N702" s="220" t="s">
        <v>15</v>
      </c>
    </row>
    <row r="703" spans="1:14" x14ac:dyDescent="0.25">
      <c r="A703" s="216">
        <v>1</v>
      </c>
      <c r="B703" s="219" t="s">
        <v>135</v>
      </c>
      <c r="C703" s="219" t="s">
        <v>135</v>
      </c>
      <c r="D703" s="219">
        <v>105034</v>
      </c>
      <c r="E703" s="217" t="s">
        <v>137</v>
      </c>
      <c r="F703" s="217" t="s">
        <v>842</v>
      </c>
      <c r="G703" s="217" t="s">
        <v>417</v>
      </c>
      <c r="H703" s="217" t="s">
        <v>139</v>
      </c>
      <c r="I703" s="219">
        <v>1</v>
      </c>
      <c r="J703" s="218">
        <v>186.85</v>
      </c>
      <c r="K703" s="218">
        <v>186.85</v>
      </c>
      <c r="L703" s="218">
        <v>0</v>
      </c>
      <c r="M703" s="218">
        <f t="shared" si="10"/>
        <v>74.739999999999995</v>
      </c>
      <c r="N703" s="220" t="s">
        <v>15</v>
      </c>
    </row>
    <row r="704" spans="1:14" x14ac:dyDescent="0.25">
      <c r="A704" s="216">
        <v>1</v>
      </c>
      <c r="B704" s="219" t="s">
        <v>135</v>
      </c>
      <c r="C704" s="219" t="s">
        <v>135</v>
      </c>
      <c r="D704" s="219">
        <v>105043</v>
      </c>
      <c r="E704" s="217" t="s">
        <v>137</v>
      </c>
      <c r="F704" s="217" t="s">
        <v>843</v>
      </c>
      <c r="G704" s="218">
        <v>10.14</v>
      </c>
      <c r="H704" s="217" t="s">
        <v>139</v>
      </c>
      <c r="I704" s="219">
        <v>1</v>
      </c>
      <c r="J704" s="218">
        <v>35.909999999999997</v>
      </c>
      <c r="K704" s="218">
        <v>35.909999999999997</v>
      </c>
      <c r="L704" s="218">
        <v>0</v>
      </c>
      <c r="M704" s="218">
        <f t="shared" si="10"/>
        <v>14.363999999999999</v>
      </c>
      <c r="N704" s="220" t="s">
        <v>15</v>
      </c>
    </row>
    <row r="705" spans="1:14" x14ac:dyDescent="0.25">
      <c r="A705" s="216">
        <v>1</v>
      </c>
      <c r="B705" s="219" t="s">
        <v>135</v>
      </c>
      <c r="C705" s="219" t="s">
        <v>135</v>
      </c>
      <c r="D705" s="219">
        <v>105045</v>
      </c>
      <c r="E705" s="217" t="s">
        <v>137</v>
      </c>
      <c r="F705" s="217" t="s">
        <v>844</v>
      </c>
      <c r="G705" s="217" t="s">
        <v>382</v>
      </c>
      <c r="H705" s="217" t="s">
        <v>139</v>
      </c>
      <c r="I705" s="219">
        <v>1</v>
      </c>
      <c r="J705" s="218">
        <v>185.18</v>
      </c>
      <c r="K705" s="218">
        <v>185.18</v>
      </c>
      <c r="L705" s="218">
        <v>0</v>
      </c>
      <c r="M705" s="218">
        <f t="shared" si="10"/>
        <v>74.072000000000003</v>
      </c>
      <c r="N705" s="220" t="s">
        <v>15</v>
      </c>
    </row>
    <row r="706" spans="1:14" x14ac:dyDescent="0.25">
      <c r="A706" s="220">
        <v>1</v>
      </c>
      <c r="B706" s="219" t="s">
        <v>135</v>
      </c>
      <c r="C706" s="219" t="s">
        <v>135</v>
      </c>
      <c r="D706" s="219">
        <v>105067</v>
      </c>
      <c r="E706" s="217" t="s">
        <v>137</v>
      </c>
      <c r="F706" s="217" t="s">
        <v>786</v>
      </c>
      <c r="G706" s="217" t="s">
        <v>367</v>
      </c>
      <c r="H706" s="217" t="s">
        <v>139</v>
      </c>
      <c r="I706" s="219">
        <v>1</v>
      </c>
      <c r="J706" s="218">
        <v>670.5</v>
      </c>
      <c r="K706" s="218">
        <v>670.5</v>
      </c>
      <c r="L706" s="218">
        <v>0</v>
      </c>
      <c r="M706" s="218">
        <f t="shared" si="10"/>
        <v>268.2</v>
      </c>
      <c r="N706" s="220" t="s">
        <v>15</v>
      </c>
    </row>
    <row r="707" spans="1:14" x14ac:dyDescent="0.25">
      <c r="A707" s="220">
        <v>1</v>
      </c>
      <c r="B707" s="219" t="s">
        <v>135</v>
      </c>
      <c r="C707" s="219" t="s">
        <v>135</v>
      </c>
      <c r="D707" s="219">
        <v>105068</v>
      </c>
      <c r="E707" s="217" t="s">
        <v>137</v>
      </c>
      <c r="F707" s="217" t="s">
        <v>786</v>
      </c>
      <c r="G707" s="217" t="s">
        <v>367</v>
      </c>
      <c r="H707" s="217" t="s">
        <v>139</v>
      </c>
      <c r="I707" s="219">
        <v>1</v>
      </c>
      <c r="J707" s="218">
        <v>648.29999999999995</v>
      </c>
      <c r="K707" s="218">
        <v>648.29999999999995</v>
      </c>
      <c r="L707" s="218">
        <v>0</v>
      </c>
      <c r="M707" s="218">
        <f t="shared" ref="M707:M770" si="11">IF(L707&lt;J707*0.4,J707*0.4,L707)</f>
        <v>259.32</v>
      </c>
      <c r="N707" s="220" t="s">
        <v>15</v>
      </c>
    </row>
    <row r="708" spans="1:14" x14ac:dyDescent="0.25">
      <c r="A708" s="216">
        <v>1</v>
      </c>
      <c r="B708" s="219" t="s">
        <v>135</v>
      </c>
      <c r="C708" s="219" t="s">
        <v>135</v>
      </c>
      <c r="D708" s="219">
        <v>105069</v>
      </c>
      <c r="E708" s="217" t="s">
        <v>137</v>
      </c>
      <c r="F708" s="217" t="s">
        <v>786</v>
      </c>
      <c r="G708" s="217" t="s">
        <v>367</v>
      </c>
      <c r="H708" s="217" t="s">
        <v>139</v>
      </c>
      <c r="I708" s="219">
        <v>1</v>
      </c>
      <c r="J708" s="218">
        <v>648.29999999999995</v>
      </c>
      <c r="K708" s="218">
        <v>648.29999999999995</v>
      </c>
      <c r="L708" s="218">
        <v>0</v>
      </c>
      <c r="M708" s="218">
        <f t="shared" si="11"/>
        <v>259.32</v>
      </c>
      <c r="N708" s="220" t="s">
        <v>15</v>
      </c>
    </row>
    <row r="709" spans="1:14" x14ac:dyDescent="0.25">
      <c r="A709" s="216">
        <v>1</v>
      </c>
      <c r="B709" s="219" t="s">
        <v>135</v>
      </c>
      <c r="C709" s="219" t="s">
        <v>135</v>
      </c>
      <c r="D709" s="219">
        <v>105070</v>
      </c>
      <c r="E709" s="217" t="s">
        <v>137</v>
      </c>
      <c r="F709" s="217" t="s">
        <v>786</v>
      </c>
      <c r="G709" s="217" t="s">
        <v>367</v>
      </c>
      <c r="H709" s="217" t="s">
        <v>139</v>
      </c>
      <c r="I709" s="219">
        <v>1</v>
      </c>
      <c r="J709" s="218">
        <v>648.29999999999995</v>
      </c>
      <c r="K709" s="218">
        <v>648.29999999999995</v>
      </c>
      <c r="L709" s="218">
        <v>0</v>
      </c>
      <c r="M709" s="218">
        <f t="shared" si="11"/>
        <v>259.32</v>
      </c>
      <c r="N709" s="220" t="s">
        <v>15</v>
      </c>
    </row>
    <row r="710" spans="1:14" x14ac:dyDescent="0.25">
      <c r="A710" s="216">
        <v>1</v>
      </c>
      <c r="B710" s="219" t="s">
        <v>135</v>
      </c>
      <c r="C710" s="219" t="s">
        <v>135</v>
      </c>
      <c r="D710" s="219">
        <v>105071</v>
      </c>
      <c r="E710" s="217" t="s">
        <v>137</v>
      </c>
      <c r="F710" s="217" t="s">
        <v>786</v>
      </c>
      <c r="G710" s="217" t="s">
        <v>367</v>
      </c>
      <c r="H710" s="217" t="s">
        <v>139</v>
      </c>
      <c r="I710" s="219">
        <v>1</v>
      </c>
      <c r="J710" s="218">
        <v>670.5</v>
      </c>
      <c r="K710" s="218">
        <v>670.5</v>
      </c>
      <c r="L710" s="218">
        <v>0</v>
      </c>
      <c r="M710" s="218">
        <f t="shared" si="11"/>
        <v>268.2</v>
      </c>
      <c r="N710" s="220" t="s">
        <v>15</v>
      </c>
    </row>
    <row r="711" spans="1:14" x14ac:dyDescent="0.25">
      <c r="A711" s="220">
        <v>1</v>
      </c>
      <c r="B711" s="219" t="s">
        <v>135</v>
      </c>
      <c r="C711" s="219" t="s">
        <v>135</v>
      </c>
      <c r="D711" s="219">
        <v>105072</v>
      </c>
      <c r="E711" s="217" t="s">
        <v>137</v>
      </c>
      <c r="F711" s="217" t="s">
        <v>786</v>
      </c>
      <c r="G711" s="217" t="s">
        <v>367</v>
      </c>
      <c r="H711" s="217" t="s">
        <v>139</v>
      </c>
      <c r="I711" s="219">
        <v>1</v>
      </c>
      <c r="J711" s="221">
        <v>1365.4</v>
      </c>
      <c r="K711" s="221">
        <v>1365.4</v>
      </c>
      <c r="L711" s="218">
        <v>0</v>
      </c>
      <c r="M711" s="218">
        <f t="shared" si="11"/>
        <v>546.16000000000008</v>
      </c>
      <c r="N711" s="220" t="s">
        <v>15</v>
      </c>
    </row>
    <row r="712" spans="1:14" x14ac:dyDescent="0.25">
      <c r="A712" s="220">
        <v>1</v>
      </c>
      <c r="B712" s="219" t="s">
        <v>135</v>
      </c>
      <c r="C712" s="219" t="s">
        <v>135</v>
      </c>
      <c r="D712" s="219">
        <v>105073</v>
      </c>
      <c r="E712" s="217" t="s">
        <v>137</v>
      </c>
      <c r="F712" s="217" t="s">
        <v>786</v>
      </c>
      <c r="G712" s="217" t="s">
        <v>367</v>
      </c>
      <c r="H712" s="217" t="s">
        <v>139</v>
      </c>
      <c r="I712" s="219">
        <v>1</v>
      </c>
      <c r="J712" s="218">
        <v>648.29999999999995</v>
      </c>
      <c r="K712" s="218">
        <v>648.29999999999995</v>
      </c>
      <c r="L712" s="218">
        <v>0</v>
      </c>
      <c r="M712" s="218">
        <f t="shared" si="11"/>
        <v>259.32</v>
      </c>
      <c r="N712" s="220" t="s">
        <v>15</v>
      </c>
    </row>
    <row r="713" spans="1:14" x14ac:dyDescent="0.25">
      <c r="A713" s="216">
        <v>1</v>
      </c>
      <c r="B713" s="219" t="s">
        <v>135</v>
      </c>
      <c r="C713" s="219" t="s">
        <v>135</v>
      </c>
      <c r="D713" s="219">
        <v>105074</v>
      </c>
      <c r="E713" s="217" t="s">
        <v>137</v>
      </c>
      <c r="F713" s="217" t="s">
        <v>786</v>
      </c>
      <c r="G713" s="217" t="s">
        <v>367</v>
      </c>
      <c r="H713" s="217" t="s">
        <v>139</v>
      </c>
      <c r="I713" s="219">
        <v>1</v>
      </c>
      <c r="J713" s="218">
        <v>648.29999999999995</v>
      </c>
      <c r="K713" s="218">
        <v>648.29999999999995</v>
      </c>
      <c r="L713" s="218">
        <v>0</v>
      </c>
      <c r="M713" s="218">
        <f t="shared" si="11"/>
        <v>259.32</v>
      </c>
      <c r="N713" s="220" t="s">
        <v>15</v>
      </c>
    </row>
    <row r="714" spans="1:14" x14ac:dyDescent="0.25">
      <c r="A714" s="216">
        <v>1</v>
      </c>
      <c r="B714" s="219" t="s">
        <v>135</v>
      </c>
      <c r="C714" s="219" t="s">
        <v>135</v>
      </c>
      <c r="D714" s="219">
        <v>105094</v>
      </c>
      <c r="E714" s="217" t="s">
        <v>137</v>
      </c>
      <c r="F714" s="217" t="s">
        <v>845</v>
      </c>
      <c r="G714" s="218">
        <v>11.13</v>
      </c>
      <c r="H714" s="217" t="s">
        <v>139</v>
      </c>
      <c r="I714" s="219">
        <v>1</v>
      </c>
      <c r="J714" s="218">
        <v>299</v>
      </c>
      <c r="K714" s="218">
        <v>299</v>
      </c>
      <c r="L714" s="218">
        <v>0</v>
      </c>
      <c r="M714" s="218">
        <f t="shared" si="11"/>
        <v>119.60000000000001</v>
      </c>
      <c r="N714" s="220" t="s">
        <v>15</v>
      </c>
    </row>
    <row r="715" spans="1:14" x14ac:dyDescent="0.25">
      <c r="A715" s="216">
        <v>1</v>
      </c>
      <c r="B715" s="219" t="s">
        <v>135</v>
      </c>
      <c r="C715" s="219" t="s">
        <v>135</v>
      </c>
      <c r="D715" s="219">
        <v>105095</v>
      </c>
      <c r="E715" s="217" t="s">
        <v>137</v>
      </c>
      <c r="F715" s="217" t="s">
        <v>846</v>
      </c>
      <c r="G715" s="218">
        <v>11.13</v>
      </c>
      <c r="H715" s="217" t="s">
        <v>139</v>
      </c>
      <c r="I715" s="219">
        <v>1</v>
      </c>
      <c r="J715" s="218">
        <v>311.2</v>
      </c>
      <c r="K715" s="218">
        <v>311.2</v>
      </c>
      <c r="L715" s="218">
        <v>0</v>
      </c>
      <c r="M715" s="218">
        <f t="shared" si="11"/>
        <v>124.48</v>
      </c>
      <c r="N715" s="220" t="s">
        <v>15</v>
      </c>
    </row>
    <row r="716" spans="1:14" x14ac:dyDescent="0.25">
      <c r="A716" s="220">
        <v>1</v>
      </c>
      <c r="B716" s="219" t="s">
        <v>135</v>
      </c>
      <c r="C716" s="219" t="s">
        <v>135</v>
      </c>
      <c r="D716" s="219">
        <v>105103</v>
      </c>
      <c r="E716" s="217" t="s">
        <v>137</v>
      </c>
      <c r="F716" s="217" t="s">
        <v>847</v>
      </c>
      <c r="G716" s="217" t="s">
        <v>725</v>
      </c>
      <c r="H716" s="217" t="s">
        <v>139</v>
      </c>
      <c r="I716" s="219">
        <v>1</v>
      </c>
      <c r="J716" s="218">
        <v>910.1</v>
      </c>
      <c r="K716" s="218">
        <v>910.1</v>
      </c>
      <c r="L716" s="218">
        <v>0</v>
      </c>
      <c r="M716" s="218">
        <f t="shared" si="11"/>
        <v>364.04</v>
      </c>
      <c r="N716" s="220" t="s">
        <v>15</v>
      </c>
    </row>
    <row r="717" spans="1:14" x14ac:dyDescent="0.25">
      <c r="A717" s="220">
        <v>1</v>
      </c>
      <c r="B717" s="219" t="s">
        <v>135</v>
      </c>
      <c r="C717" s="219" t="s">
        <v>135</v>
      </c>
      <c r="D717" s="219">
        <v>105104</v>
      </c>
      <c r="E717" s="217" t="s">
        <v>137</v>
      </c>
      <c r="F717" s="217" t="s">
        <v>848</v>
      </c>
      <c r="G717" s="217" t="s">
        <v>725</v>
      </c>
      <c r="H717" s="217" t="s">
        <v>139</v>
      </c>
      <c r="I717" s="219">
        <v>1</v>
      </c>
      <c r="J717" s="218">
        <v>565.22</v>
      </c>
      <c r="K717" s="218">
        <v>565.22</v>
      </c>
      <c r="L717" s="218">
        <v>0</v>
      </c>
      <c r="M717" s="218">
        <f t="shared" si="11"/>
        <v>226.08800000000002</v>
      </c>
      <c r="N717" s="220" t="s">
        <v>15</v>
      </c>
    </row>
    <row r="718" spans="1:14" x14ac:dyDescent="0.25">
      <c r="A718" s="216">
        <v>1</v>
      </c>
      <c r="B718" s="219" t="s">
        <v>135</v>
      </c>
      <c r="C718" s="219" t="s">
        <v>135</v>
      </c>
      <c r="D718" s="219">
        <v>105105</v>
      </c>
      <c r="E718" s="217" t="s">
        <v>137</v>
      </c>
      <c r="F718" s="217" t="s">
        <v>849</v>
      </c>
      <c r="G718" s="217" t="s">
        <v>657</v>
      </c>
      <c r="H718" s="217" t="s">
        <v>139</v>
      </c>
      <c r="I718" s="219">
        <v>1</v>
      </c>
      <c r="J718" s="218">
        <v>699</v>
      </c>
      <c r="K718" s="218">
        <v>699</v>
      </c>
      <c r="L718" s="218">
        <v>0</v>
      </c>
      <c r="M718" s="218">
        <f t="shared" si="11"/>
        <v>279.60000000000002</v>
      </c>
      <c r="N718" s="220" t="s">
        <v>15</v>
      </c>
    </row>
    <row r="719" spans="1:14" x14ac:dyDescent="0.25">
      <c r="A719" s="216">
        <v>1</v>
      </c>
      <c r="B719" s="219" t="s">
        <v>135</v>
      </c>
      <c r="C719" s="219" t="s">
        <v>135</v>
      </c>
      <c r="D719" s="219">
        <v>105106</v>
      </c>
      <c r="E719" s="217" t="s">
        <v>137</v>
      </c>
      <c r="F719" s="217" t="s">
        <v>849</v>
      </c>
      <c r="G719" s="217" t="s">
        <v>657</v>
      </c>
      <c r="H719" s="217" t="s">
        <v>139</v>
      </c>
      <c r="I719" s="219">
        <v>1</v>
      </c>
      <c r="J719" s="218">
        <v>699</v>
      </c>
      <c r="K719" s="218">
        <v>699</v>
      </c>
      <c r="L719" s="218">
        <v>0</v>
      </c>
      <c r="M719" s="218">
        <f t="shared" si="11"/>
        <v>279.60000000000002</v>
      </c>
      <c r="N719" s="220" t="s">
        <v>15</v>
      </c>
    </row>
    <row r="720" spans="1:14" x14ac:dyDescent="0.25">
      <c r="A720" s="216">
        <v>1</v>
      </c>
      <c r="B720" s="219" t="s">
        <v>135</v>
      </c>
      <c r="C720" s="219" t="s">
        <v>135</v>
      </c>
      <c r="D720" s="219">
        <v>105129</v>
      </c>
      <c r="E720" s="217" t="s">
        <v>137</v>
      </c>
      <c r="F720" s="217" t="s">
        <v>850</v>
      </c>
      <c r="G720" s="217" t="s">
        <v>263</v>
      </c>
      <c r="H720" s="217" t="s">
        <v>139</v>
      </c>
      <c r="I720" s="219">
        <v>1</v>
      </c>
      <c r="J720" s="218">
        <v>858.27</v>
      </c>
      <c r="K720" s="218">
        <v>858.27</v>
      </c>
      <c r="L720" s="218">
        <v>0</v>
      </c>
      <c r="M720" s="218">
        <f t="shared" si="11"/>
        <v>343.30799999999999</v>
      </c>
      <c r="N720" s="220" t="s">
        <v>15</v>
      </c>
    </row>
    <row r="721" spans="1:14" x14ac:dyDescent="0.25">
      <c r="A721" s="220">
        <v>1</v>
      </c>
      <c r="B721" s="219" t="s">
        <v>135</v>
      </c>
      <c r="C721" s="219" t="s">
        <v>135</v>
      </c>
      <c r="D721" s="219">
        <v>105132</v>
      </c>
      <c r="E721" s="217" t="s">
        <v>137</v>
      </c>
      <c r="F721" s="217" t="s">
        <v>138</v>
      </c>
      <c r="G721" s="218">
        <v>11.07</v>
      </c>
      <c r="H721" s="217" t="s">
        <v>139</v>
      </c>
      <c r="I721" s="219">
        <v>1</v>
      </c>
      <c r="J721" s="218">
        <v>554.49</v>
      </c>
      <c r="K721" s="218">
        <v>554.49</v>
      </c>
      <c r="L721" s="218">
        <v>0</v>
      </c>
      <c r="M721" s="218">
        <f t="shared" si="11"/>
        <v>221.79600000000002</v>
      </c>
      <c r="N721" s="220" t="s">
        <v>15</v>
      </c>
    </row>
    <row r="722" spans="1:14" x14ac:dyDescent="0.25">
      <c r="A722" s="220">
        <v>1</v>
      </c>
      <c r="B722" s="219" t="s">
        <v>135</v>
      </c>
      <c r="C722" s="219" t="s">
        <v>135</v>
      </c>
      <c r="D722" s="219">
        <v>105135</v>
      </c>
      <c r="E722" s="217" t="s">
        <v>137</v>
      </c>
      <c r="F722" s="217" t="s">
        <v>851</v>
      </c>
      <c r="G722" s="217" t="s">
        <v>321</v>
      </c>
      <c r="H722" s="217" t="s">
        <v>139</v>
      </c>
      <c r="I722" s="219">
        <v>1</v>
      </c>
      <c r="J722" s="218">
        <v>600.20000000000005</v>
      </c>
      <c r="K722" s="218">
        <v>600.20000000000005</v>
      </c>
      <c r="L722" s="218">
        <v>0</v>
      </c>
      <c r="M722" s="218">
        <f t="shared" si="11"/>
        <v>240.08000000000004</v>
      </c>
      <c r="N722" s="220" t="s">
        <v>15</v>
      </c>
    </row>
    <row r="723" spans="1:14" x14ac:dyDescent="0.25">
      <c r="A723" s="216">
        <v>1</v>
      </c>
      <c r="B723" s="219" t="s">
        <v>135</v>
      </c>
      <c r="C723" s="219" t="s">
        <v>135</v>
      </c>
      <c r="D723" s="219">
        <v>105165</v>
      </c>
      <c r="E723" s="217" t="s">
        <v>137</v>
      </c>
      <c r="F723" s="217" t="s">
        <v>852</v>
      </c>
      <c r="G723" s="217" t="s">
        <v>278</v>
      </c>
      <c r="H723" s="217" t="s">
        <v>139</v>
      </c>
      <c r="I723" s="219">
        <v>1</v>
      </c>
      <c r="J723" s="218">
        <v>549</v>
      </c>
      <c r="K723" s="218">
        <v>549</v>
      </c>
      <c r="L723" s="218">
        <v>0</v>
      </c>
      <c r="M723" s="218">
        <f t="shared" si="11"/>
        <v>219.60000000000002</v>
      </c>
      <c r="N723" s="220" t="s">
        <v>15</v>
      </c>
    </row>
    <row r="724" spans="1:14" x14ac:dyDescent="0.25">
      <c r="A724" s="216">
        <v>1</v>
      </c>
      <c r="B724" s="219" t="s">
        <v>135</v>
      </c>
      <c r="C724" s="219" t="s">
        <v>135</v>
      </c>
      <c r="D724" s="219">
        <v>105166</v>
      </c>
      <c r="E724" s="217" t="s">
        <v>137</v>
      </c>
      <c r="F724" s="217" t="s">
        <v>853</v>
      </c>
      <c r="G724" s="217" t="s">
        <v>854</v>
      </c>
      <c r="H724" s="217" t="s">
        <v>139</v>
      </c>
      <c r="I724" s="219">
        <v>1</v>
      </c>
      <c r="J724" s="218">
        <v>475.8</v>
      </c>
      <c r="K724" s="218">
        <v>475.8</v>
      </c>
      <c r="L724" s="218">
        <v>0</v>
      </c>
      <c r="M724" s="218">
        <f t="shared" si="11"/>
        <v>190.32000000000002</v>
      </c>
      <c r="N724" s="220" t="s">
        <v>15</v>
      </c>
    </row>
    <row r="725" spans="1:14" x14ac:dyDescent="0.25">
      <c r="A725" s="216">
        <v>1</v>
      </c>
      <c r="B725" s="219" t="s">
        <v>135</v>
      </c>
      <c r="C725" s="219" t="s">
        <v>135</v>
      </c>
      <c r="D725" s="219">
        <v>105167</v>
      </c>
      <c r="E725" s="217" t="s">
        <v>137</v>
      </c>
      <c r="F725" s="217" t="s">
        <v>855</v>
      </c>
      <c r="G725" s="217" t="s">
        <v>278</v>
      </c>
      <c r="H725" s="217" t="s">
        <v>139</v>
      </c>
      <c r="I725" s="219">
        <v>1</v>
      </c>
      <c r="J725" s="218">
        <v>149</v>
      </c>
      <c r="K725" s="218">
        <v>149</v>
      </c>
      <c r="L725" s="218">
        <v>0</v>
      </c>
      <c r="M725" s="218">
        <f t="shared" si="11"/>
        <v>59.6</v>
      </c>
      <c r="N725" s="220" t="s">
        <v>15</v>
      </c>
    </row>
    <row r="726" spans="1:14" x14ac:dyDescent="0.25">
      <c r="A726" s="220">
        <v>1</v>
      </c>
      <c r="B726" s="219" t="s">
        <v>135</v>
      </c>
      <c r="C726" s="219" t="s">
        <v>135</v>
      </c>
      <c r="D726" s="219">
        <v>105172</v>
      </c>
      <c r="E726" s="217" t="s">
        <v>137</v>
      </c>
      <c r="F726" s="217" t="s">
        <v>856</v>
      </c>
      <c r="G726" s="217" t="s">
        <v>490</v>
      </c>
      <c r="H726" s="217" t="s">
        <v>139</v>
      </c>
      <c r="I726" s="219">
        <v>1</v>
      </c>
      <c r="J726" s="221">
        <v>2349.7199999999998</v>
      </c>
      <c r="K726" s="221">
        <v>2349.7199999999998</v>
      </c>
      <c r="L726" s="218">
        <v>0</v>
      </c>
      <c r="M726" s="218">
        <f t="shared" si="11"/>
        <v>939.88799999999992</v>
      </c>
      <c r="N726" s="220" t="s">
        <v>15</v>
      </c>
    </row>
    <row r="727" spans="1:14" x14ac:dyDescent="0.25">
      <c r="A727" s="220">
        <v>1</v>
      </c>
      <c r="B727" s="219" t="s">
        <v>135</v>
      </c>
      <c r="C727" s="219" t="s">
        <v>135</v>
      </c>
      <c r="D727" s="219">
        <v>105177</v>
      </c>
      <c r="E727" s="217" t="s">
        <v>137</v>
      </c>
      <c r="F727" s="217" t="s">
        <v>857</v>
      </c>
      <c r="G727" s="217" t="s">
        <v>586</v>
      </c>
      <c r="H727" s="217" t="s">
        <v>139</v>
      </c>
      <c r="I727" s="219">
        <v>1</v>
      </c>
      <c r="J727" s="218">
        <v>759</v>
      </c>
      <c r="K727" s="218">
        <v>759</v>
      </c>
      <c r="L727" s="218">
        <v>0</v>
      </c>
      <c r="M727" s="218">
        <f t="shared" si="11"/>
        <v>303.60000000000002</v>
      </c>
      <c r="N727" s="220" t="s">
        <v>15</v>
      </c>
    </row>
    <row r="728" spans="1:14" x14ac:dyDescent="0.25">
      <c r="A728" s="216">
        <v>1</v>
      </c>
      <c r="B728" s="219" t="s">
        <v>135</v>
      </c>
      <c r="C728" s="219" t="s">
        <v>135</v>
      </c>
      <c r="D728" s="219">
        <v>105178</v>
      </c>
      <c r="E728" s="217" t="s">
        <v>137</v>
      </c>
      <c r="F728" s="217" t="s">
        <v>858</v>
      </c>
      <c r="G728" s="217" t="s">
        <v>278</v>
      </c>
      <c r="H728" s="217" t="s">
        <v>139</v>
      </c>
      <c r="I728" s="219">
        <v>1</v>
      </c>
      <c r="J728" s="218">
        <v>759</v>
      </c>
      <c r="K728" s="218">
        <v>759</v>
      </c>
      <c r="L728" s="218">
        <v>0</v>
      </c>
      <c r="M728" s="218">
        <f t="shared" si="11"/>
        <v>303.60000000000002</v>
      </c>
      <c r="N728" s="220" t="s">
        <v>15</v>
      </c>
    </row>
    <row r="729" spans="1:14" x14ac:dyDescent="0.25">
      <c r="A729" s="216">
        <v>1</v>
      </c>
      <c r="B729" s="219" t="s">
        <v>135</v>
      </c>
      <c r="C729" s="219" t="s">
        <v>135</v>
      </c>
      <c r="D729" s="219">
        <v>105180</v>
      </c>
      <c r="E729" s="217" t="s">
        <v>137</v>
      </c>
      <c r="F729" s="217" t="s">
        <v>859</v>
      </c>
      <c r="G729" s="218">
        <v>10.15</v>
      </c>
      <c r="H729" s="217" t="s">
        <v>139</v>
      </c>
      <c r="I729" s="219">
        <v>1</v>
      </c>
      <c r="J729" s="218">
        <v>247.75</v>
      </c>
      <c r="K729" s="218">
        <v>247.75</v>
      </c>
      <c r="L729" s="218">
        <v>0</v>
      </c>
      <c r="M729" s="218">
        <f t="shared" si="11"/>
        <v>99.100000000000009</v>
      </c>
      <c r="N729" s="220" t="s">
        <v>15</v>
      </c>
    </row>
    <row r="730" spans="1:14" x14ac:dyDescent="0.25">
      <c r="A730" s="216">
        <v>1</v>
      </c>
      <c r="B730" s="219" t="s">
        <v>135</v>
      </c>
      <c r="C730" s="219" t="s">
        <v>135</v>
      </c>
      <c r="D730" s="219">
        <v>105181</v>
      </c>
      <c r="E730" s="217" t="s">
        <v>137</v>
      </c>
      <c r="F730" s="217" t="s">
        <v>860</v>
      </c>
      <c r="G730" s="218">
        <v>10.14</v>
      </c>
      <c r="H730" s="217" t="s">
        <v>139</v>
      </c>
      <c r="I730" s="219">
        <v>1</v>
      </c>
      <c r="J730" s="218">
        <v>35.909999999999997</v>
      </c>
      <c r="K730" s="218">
        <v>35.909999999999997</v>
      </c>
      <c r="L730" s="218">
        <v>0</v>
      </c>
      <c r="M730" s="218">
        <f t="shared" si="11"/>
        <v>14.363999999999999</v>
      </c>
      <c r="N730" s="220" t="s">
        <v>15</v>
      </c>
    </row>
    <row r="731" spans="1:14" x14ac:dyDescent="0.25">
      <c r="A731" s="220">
        <v>1</v>
      </c>
      <c r="B731" s="219" t="s">
        <v>135</v>
      </c>
      <c r="C731" s="219" t="s">
        <v>135</v>
      </c>
      <c r="D731" s="219">
        <v>105182</v>
      </c>
      <c r="E731" s="217" t="s">
        <v>137</v>
      </c>
      <c r="F731" s="217" t="s">
        <v>787</v>
      </c>
      <c r="G731" s="217" t="s">
        <v>205</v>
      </c>
      <c r="H731" s="217" t="s">
        <v>139</v>
      </c>
      <c r="I731" s="219">
        <v>1</v>
      </c>
      <c r="J731" s="218">
        <v>348.6</v>
      </c>
      <c r="K731" s="218">
        <v>348.6</v>
      </c>
      <c r="L731" s="218">
        <v>0</v>
      </c>
      <c r="M731" s="218">
        <f t="shared" si="11"/>
        <v>139.44000000000003</v>
      </c>
      <c r="N731" s="220" t="s">
        <v>15</v>
      </c>
    </row>
    <row r="732" spans="1:14" x14ac:dyDescent="0.25">
      <c r="A732" s="220">
        <v>1</v>
      </c>
      <c r="B732" s="219" t="s">
        <v>135</v>
      </c>
      <c r="C732" s="219" t="s">
        <v>135</v>
      </c>
      <c r="D732" s="219">
        <v>105756</v>
      </c>
      <c r="E732" s="217" t="s">
        <v>595</v>
      </c>
      <c r="F732" s="217" t="s">
        <v>861</v>
      </c>
      <c r="G732" s="217" t="s">
        <v>235</v>
      </c>
      <c r="H732" s="217" t="s">
        <v>139</v>
      </c>
      <c r="I732" s="219">
        <v>1</v>
      </c>
      <c r="J732" s="218">
        <v>274.87</v>
      </c>
      <c r="K732" s="218">
        <v>274.87</v>
      </c>
      <c r="L732" s="218">
        <v>0</v>
      </c>
      <c r="M732" s="218">
        <f t="shared" si="11"/>
        <v>109.94800000000001</v>
      </c>
      <c r="N732" s="220" t="s">
        <v>15</v>
      </c>
    </row>
    <row r="733" spans="1:14" x14ac:dyDescent="0.25">
      <c r="A733" s="216">
        <v>1</v>
      </c>
      <c r="B733" s="219" t="s">
        <v>135</v>
      </c>
      <c r="C733" s="219" t="s">
        <v>135</v>
      </c>
      <c r="D733" s="219">
        <v>105757</v>
      </c>
      <c r="E733" s="217" t="s">
        <v>595</v>
      </c>
      <c r="F733" s="217" t="s">
        <v>861</v>
      </c>
      <c r="G733" s="217" t="s">
        <v>235</v>
      </c>
      <c r="H733" s="217" t="s">
        <v>139</v>
      </c>
      <c r="I733" s="219">
        <v>1</v>
      </c>
      <c r="J733" s="218">
        <v>274.88</v>
      </c>
      <c r="K733" s="218">
        <v>274.88</v>
      </c>
      <c r="L733" s="218">
        <v>0</v>
      </c>
      <c r="M733" s="218">
        <f t="shared" si="11"/>
        <v>109.952</v>
      </c>
      <c r="N733" s="220" t="s">
        <v>15</v>
      </c>
    </row>
    <row r="734" spans="1:14" x14ac:dyDescent="0.25">
      <c r="A734" s="216">
        <v>1</v>
      </c>
      <c r="B734" s="219" t="s">
        <v>135</v>
      </c>
      <c r="C734" s="219" t="s">
        <v>135</v>
      </c>
      <c r="D734" s="219">
        <v>105758</v>
      </c>
      <c r="E734" s="217" t="s">
        <v>595</v>
      </c>
      <c r="F734" s="217" t="s">
        <v>862</v>
      </c>
      <c r="G734" s="217" t="s">
        <v>235</v>
      </c>
      <c r="H734" s="217" t="s">
        <v>139</v>
      </c>
      <c r="I734" s="219">
        <v>1</v>
      </c>
      <c r="J734" s="218">
        <v>223.99</v>
      </c>
      <c r="K734" s="218">
        <v>223.99</v>
      </c>
      <c r="L734" s="218">
        <v>0</v>
      </c>
      <c r="M734" s="218">
        <f t="shared" si="11"/>
        <v>89.596000000000004</v>
      </c>
      <c r="N734" s="220" t="s">
        <v>15</v>
      </c>
    </row>
    <row r="735" spans="1:14" x14ac:dyDescent="0.25">
      <c r="A735" s="216">
        <v>1</v>
      </c>
      <c r="B735" s="219" t="s">
        <v>135</v>
      </c>
      <c r="C735" s="219" t="s">
        <v>135</v>
      </c>
      <c r="D735" s="219">
        <v>105759</v>
      </c>
      <c r="E735" s="217" t="s">
        <v>595</v>
      </c>
      <c r="F735" s="217" t="s">
        <v>863</v>
      </c>
      <c r="G735" s="218">
        <v>10.130000000000001</v>
      </c>
      <c r="H735" s="217" t="s">
        <v>139</v>
      </c>
      <c r="I735" s="219">
        <v>1</v>
      </c>
      <c r="J735" s="218">
        <v>863.92</v>
      </c>
      <c r="K735" s="218">
        <v>863.92</v>
      </c>
      <c r="L735" s="218">
        <v>0</v>
      </c>
      <c r="M735" s="218">
        <f t="shared" si="11"/>
        <v>345.56799999999998</v>
      </c>
      <c r="N735" s="220" t="s">
        <v>15</v>
      </c>
    </row>
    <row r="736" spans="1:14" x14ac:dyDescent="0.25">
      <c r="A736" s="220">
        <v>1</v>
      </c>
      <c r="B736" s="219" t="s">
        <v>135</v>
      </c>
      <c r="C736" s="219" t="s">
        <v>135</v>
      </c>
      <c r="D736" s="219">
        <v>105760</v>
      </c>
      <c r="E736" s="217" t="s">
        <v>595</v>
      </c>
      <c r="F736" s="217" t="s">
        <v>864</v>
      </c>
      <c r="G736" s="217" t="s">
        <v>194</v>
      </c>
      <c r="H736" s="217" t="s">
        <v>139</v>
      </c>
      <c r="I736" s="219">
        <v>1</v>
      </c>
      <c r="J736" s="218">
        <v>291.87</v>
      </c>
      <c r="K736" s="218">
        <v>291.87</v>
      </c>
      <c r="L736" s="218">
        <v>0</v>
      </c>
      <c r="M736" s="218">
        <f t="shared" si="11"/>
        <v>116.748</v>
      </c>
      <c r="N736" s="220" t="s">
        <v>15</v>
      </c>
    </row>
    <row r="737" spans="1:14" x14ac:dyDescent="0.25">
      <c r="A737" s="220">
        <v>1</v>
      </c>
      <c r="B737" s="219" t="s">
        <v>135</v>
      </c>
      <c r="C737" s="219" t="s">
        <v>135</v>
      </c>
      <c r="D737" s="219">
        <v>105773</v>
      </c>
      <c r="E737" s="217" t="s">
        <v>595</v>
      </c>
      <c r="F737" s="217" t="s">
        <v>865</v>
      </c>
      <c r="G737" s="217" t="s">
        <v>401</v>
      </c>
      <c r="H737" s="217" t="s">
        <v>139</v>
      </c>
      <c r="I737" s="219">
        <v>1</v>
      </c>
      <c r="J737" s="218">
        <v>493</v>
      </c>
      <c r="K737" s="218">
        <v>493</v>
      </c>
      <c r="L737" s="218">
        <v>0</v>
      </c>
      <c r="M737" s="218">
        <f t="shared" si="11"/>
        <v>197.20000000000002</v>
      </c>
      <c r="N737" s="220" t="s">
        <v>15</v>
      </c>
    </row>
    <row r="738" spans="1:14" x14ac:dyDescent="0.25">
      <c r="A738" s="216">
        <v>1</v>
      </c>
      <c r="B738" s="219" t="s">
        <v>135</v>
      </c>
      <c r="C738" s="219" t="s">
        <v>135</v>
      </c>
      <c r="D738" s="219">
        <v>105774</v>
      </c>
      <c r="E738" s="217" t="s">
        <v>595</v>
      </c>
      <c r="F738" s="217" t="s">
        <v>865</v>
      </c>
      <c r="G738" s="217" t="s">
        <v>401</v>
      </c>
      <c r="H738" s="217" t="s">
        <v>139</v>
      </c>
      <c r="I738" s="219">
        <v>1</v>
      </c>
      <c r="J738" s="218">
        <v>493</v>
      </c>
      <c r="K738" s="218">
        <v>493</v>
      </c>
      <c r="L738" s="218">
        <v>0</v>
      </c>
      <c r="M738" s="218">
        <f t="shared" si="11"/>
        <v>197.20000000000002</v>
      </c>
      <c r="N738" s="220" t="s">
        <v>15</v>
      </c>
    </row>
    <row r="739" spans="1:14" x14ac:dyDescent="0.25">
      <c r="A739" s="216">
        <v>1</v>
      </c>
      <c r="B739" s="219" t="s">
        <v>135</v>
      </c>
      <c r="C739" s="219" t="s">
        <v>135</v>
      </c>
      <c r="D739" s="219">
        <v>105775</v>
      </c>
      <c r="E739" s="217" t="s">
        <v>595</v>
      </c>
      <c r="F739" s="217" t="s">
        <v>866</v>
      </c>
      <c r="G739" s="218">
        <v>12.11</v>
      </c>
      <c r="H739" s="217" t="s">
        <v>139</v>
      </c>
      <c r="I739" s="219">
        <v>1</v>
      </c>
      <c r="J739" s="221">
        <v>1311.16</v>
      </c>
      <c r="K739" s="221">
        <v>1311.16</v>
      </c>
      <c r="L739" s="218">
        <v>0</v>
      </c>
      <c r="M739" s="218">
        <f t="shared" si="11"/>
        <v>524.46400000000006</v>
      </c>
      <c r="N739" s="220" t="s">
        <v>15</v>
      </c>
    </row>
    <row r="740" spans="1:14" x14ac:dyDescent="0.25">
      <c r="A740" s="216">
        <v>1</v>
      </c>
      <c r="B740" s="219" t="s">
        <v>135</v>
      </c>
      <c r="C740" s="219" t="s">
        <v>135</v>
      </c>
      <c r="D740" s="219">
        <v>105918</v>
      </c>
      <c r="E740" s="217" t="s">
        <v>595</v>
      </c>
      <c r="F740" s="217" t="s">
        <v>867</v>
      </c>
      <c r="G740" s="218">
        <v>12.14</v>
      </c>
      <c r="H740" s="217" t="s">
        <v>139</v>
      </c>
      <c r="I740" s="219">
        <v>1</v>
      </c>
      <c r="J740" s="221">
        <v>3463.2</v>
      </c>
      <c r="K740" s="221">
        <v>3463.2</v>
      </c>
      <c r="L740" s="218">
        <v>0</v>
      </c>
      <c r="M740" s="218">
        <f t="shared" si="11"/>
        <v>1385.28</v>
      </c>
      <c r="N740" s="220" t="s">
        <v>15</v>
      </c>
    </row>
    <row r="741" spans="1:14" x14ac:dyDescent="0.25">
      <c r="A741" s="220">
        <v>1</v>
      </c>
      <c r="B741" s="219" t="s">
        <v>135</v>
      </c>
      <c r="C741" s="219" t="s">
        <v>135</v>
      </c>
      <c r="D741" s="219">
        <v>105919</v>
      </c>
      <c r="E741" s="217" t="s">
        <v>595</v>
      </c>
      <c r="F741" s="217" t="s">
        <v>254</v>
      </c>
      <c r="G741" s="218">
        <v>12.14</v>
      </c>
      <c r="H741" s="217" t="s">
        <v>139</v>
      </c>
      <c r="I741" s="219">
        <v>1</v>
      </c>
      <c r="J741" s="218">
        <v>517.08000000000004</v>
      </c>
      <c r="K741" s="218">
        <v>517.08000000000004</v>
      </c>
      <c r="L741" s="218">
        <v>0</v>
      </c>
      <c r="M741" s="218">
        <f t="shared" si="11"/>
        <v>206.83200000000002</v>
      </c>
      <c r="N741" s="220" t="s">
        <v>15</v>
      </c>
    </row>
    <row r="742" spans="1:14" x14ac:dyDescent="0.25">
      <c r="A742" s="220">
        <v>1</v>
      </c>
      <c r="B742" s="219" t="s">
        <v>135</v>
      </c>
      <c r="C742" s="219" t="s">
        <v>135</v>
      </c>
      <c r="D742" s="219">
        <v>105920</v>
      </c>
      <c r="E742" s="217" t="s">
        <v>595</v>
      </c>
      <c r="F742" s="217" t="s">
        <v>868</v>
      </c>
      <c r="G742" s="217" t="s">
        <v>205</v>
      </c>
      <c r="H742" s="217" t="s">
        <v>139</v>
      </c>
      <c r="I742" s="219">
        <v>1</v>
      </c>
      <c r="J742" s="218">
        <v>349</v>
      </c>
      <c r="K742" s="218">
        <v>349</v>
      </c>
      <c r="L742" s="218">
        <v>0</v>
      </c>
      <c r="M742" s="218">
        <f t="shared" si="11"/>
        <v>139.6</v>
      </c>
      <c r="N742" s="220" t="s">
        <v>15</v>
      </c>
    </row>
    <row r="743" spans="1:14" x14ac:dyDescent="0.25">
      <c r="A743" s="216">
        <v>1</v>
      </c>
      <c r="B743" s="219" t="s">
        <v>135</v>
      </c>
      <c r="C743" s="219" t="s">
        <v>135</v>
      </c>
      <c r="D743" s="219">
        <v>105921</v>
      </c>
      <c r="E743" s="217" t="s">
        <v>595</v>
      </c>
      <c r="F743" s="217" t="s">
        <v>869</v>
      </c>
      <c r="G743" s="218">
        <v>12.13</v>
      </c>
      <c r="H743" s="217" t="s">
        <v>139</v>
      </c>
      <c r="I743" s="219">
        <v>1</v>
      </c>
      <c r="J743" s="218">
        <v>180.75</v>
      </c>
      <c r="K743" s="218">
        <v>180.75</v>
      </c>
      <c r="L743" s="218">
        <v>0</v>
      </c>
      <c r="M743" s="218">
        <f t="shared" si="11"/>
        <v>72.3</v>
      </c>
      <c r="N743" s="220" t="s">
        <v>15</v>
      </c>
    </row>
    <row r="744" spans="1:14" x14ac:dyDescent="0.25">
      <c r="A744" s="216">
        <v>1</v>
      </c>
      <c r="B744" s="219" t="s">
        <v>135</v>
      </c>
      <c r="C744" s="219" t="s">
        <v>135</v>
      </c>
      <c r="D744" s="219">
        <v>105947</v>
      </c>
      <c r="E744" s="217" t="s">
        <v>595</v>
      </c>
      <c r="F744" s="217" t="s">
        <v>870</v>
      </c>
      <c r="G744" s="217" t="s">
        <v>275</v>
      </c>
      <c r="H744" s="217" t="s">
        <v>139</v>
      </c>
      <c r="I744" s="219">
        <v>1</v>
      </c>
      <c r="J744" s="221">
        <v>1062.6199999999999</v>
      </c>
      <c r="K744" s="221">
        <v>1062.6199999999999</v>
      </c>
      <c r="L744" s="218">
        <v>0</v>
      </c>
      <c r="M744" s="218">
        <f t="shared" si="11"/>
        <v>425.048</v>
      </c>
      <c r="N744" s="220" t="s">
        <v>15</v>
      </c>
    </row>
    <row r="745" spans="1:14" x14ac:dyDescent="0.25">
      <c r="A745" s="216">
        <v>1</v>
      </c>
      <c r="B745" s="219" t="s">
        <v>135</v>
      </c>
      <c r="C745" s="219" t="s">
        <v>135</v>
      </c>
      <c r="D745" s="219">
        <v>106235</v>
      </c>
      <c r="E745" s="217" t="s">
        <v>192</v>
      </c>
      <c r="F745" s="217" t="s">
        <v>607</v>
      </c>
      <c r="G745" s="217" t="s">
        <v>608</v>
      </c>
      <c r="H745" s="217" t="s">
        <v>139</v>
      </c>
      <c r="I745" s="219">
        <v>1</v>
      </c>
      <c r="J745" s="218">
        <v>367.69</v>
      </c>
      <c r="K745" s="218">
        <v>367.69</v>
      </c>
      <c r="L745" s="218">
        <v>0</v>
      </c>
      <c r="M745" s="218">
        <f t="shared" si="11"/>
        <v>147.07599999999999</v>
      </c>
      <c r="N745" s="220" t="s">
        <v>15</v>
      </c>
    </row>
    <row r="746" spans="1:14" x14ac:dyDescent="0.25">
      <c r="A746" s="216">
        <v>1</v>
      </c>
      <c r="B746" s="219" t="s">
        <v>135</v>
      </c>
      <c r="C746" s="219" t="s">
        <v>135</v>
      </c>
      <c r="D746" s="219">
        <v>106236</v>
      </c>
      <c r="E746" s="217" t="s">
        <v>192</v>
      </c>
      <c r="F746" s="217" t="s">
        <v>607</v>
      </c>
      <c r="G746" s="217" t="s">
        <v>608</v>
      </c>
      <c r="H746" s="217" t="s">
        <v>139</v>
      </c>
      <c r="I746" s="219">
        <v>1</v>
      </c>
      <c r="J746" s="218">
        <v>367.69</v>
      </c>
      <c r="K746" s="218">
        <v>367.69</v>
      </c>
      <c r="L746" s="218">
        <v>0</v>
      </c>
      <c r="M746" s="218">
        <f t="shared" si="11"/>
        <v>147.07599999999999</v>
      </c>
      <c r="N746" s="220" t="s">
        <v>15</v>
      </c>
    </row>
    <row r="747" spans="1:14" x14ac:dyDescent="0.25">
      <c r="A747" s="220">
        <v>1</v>
      </c>
      <c r="B747" s="219" t="s">
        <v>135</v>
      </c>
      <c r="C747" s="219" t="s">
        <v>135</v>
      </c>
      <c r="D747" s="219">
        <v>106376</v>
      </c>
      <c r="E747" s="217" t="s">
        <v>192</v>
      </c>
      <c r="F747" s="217" t="s">
        <v>871</v>
      </c>
      <c r="G747" s="217" t="s">
        <v>281</v>
      </c>
      <c r="H747" s="217" t="s">
        <v>139</v>
      </c>
      <c r="I747" s="219">
        <v>1</v>
      </c>
      <c r="J747" s="218">
        <v>394.91</v>
      </c>
      <c r="K747" s="218">
        <v>394.91</v>
      </c>
      <c r="L747" s="218">
        <v>0</v>
      </c>
      <c r="M747" s="218">
        <f t="shared" si="11"/>
        <v>157.96400000000003</v>
      </c>
      <c r="N747" s="220" t="s">
        <v>15</v>
      </c>
    </row>
    <row r="748" spans="1:14" x14ac:dyDescent="0.25">
      <c r="A748" s="220">
        <v>1</v>
      </c>
      <c r="B748" s="219" t="s">
        <v>135</v>
      </c>
      <c r="C748" s="219" t="s">
        <v>135</v>
      </c>
      <c r="D748" s="219">
        <v>106501</v>
      </c>
      <c r="E748" s="217" t="s">
        <v>362</v>
      </c>
      <c r="F748" s="217" t="s">
        <v>872</v>
      </c>
      <c r="G748" s="217" t="s">
        <v>179</v>
      </c>
      <c r="H748" s="217" t="s">
        <v>139</v>
      </c>
      <c r="I748" s="219">
        <v>1</v>
      </c>
      <c r="J748" s="218">
        <v>627.69000000000005</v>
      </c>
      <c r="K748" s="218">
        <v>627.69000000000005</v>
      </c>
      <c r="L748" s="218">
        <v>0</v>
      </c>
      <c r="M748" s="218">
        <f t="shared" si="11"/>
        <v>251.07600000000002</v>
      </c>
      <c r="N748" s="220" t="s">
        <v>15</v>
      </c>
    </row>
    <row r="749" spans="1:14" x14ac:dyDescent="0.25">
      <c r="A749" s="216">
        <v>1</v>
      </c>
      <c r="B749" s="219" t="s">
        <v>135</v>
      </c>
      <c r="C749" s="219" t="s">
        <v>135</v>
      </c>
      <c r="D749" s="219">
        <v>106537</v>
      </c>
      <c r="E749" s="217" t="s">
        <v>362</v>
      </c>
      <c r="F749" s="217" t="s">
        <v>873</v>
      </c>
      <c r="G749" s="217" t="s">
        <v>490</v>
      </c>
      <c r="H749" s="217" t="s">
        <v>139</v>
      </c>
      <c r="I749" s="219">
        <v>1</v>
      </c>
      <c r="J749" s="221">
        <v>2778.2</v>
      </c>
      <c r="K749" s="221">
        <v>2778.2</v>
      </c>
      <c r="L749" s="218">
        <v>0</v>
      </c>
      <c r="M749" s="218">
        <f t="shared" si="11"/>
        <v>1111.28</v>
      </c>
      <c r="N749" s="220" t="s">
        <v>15</v>
      </c>
    </row>
    <row r="750" spans="1:14" x14ac:dyDescent="0.25">
      <c r="A750" s="216">
        <v>1</v>
      </c>
      <c r="B750" s="219" t="s">
        <v>135</v>
      </c>
      <c r="C750" s="219" t="s">
        <v>135</v>
      </c>
      <c r="D750" s="219">
        <v>106538</v>
      </c>
      <c r="E750" s="217" t="s">
        <v>362</v>
      </c>
      <c r="F750" s="217" t="s">
        <v>874</v>
      </c>
      <c r="G750" s="217" t="s">
        <v>199</v>
      </c>
      <c r="H750" s="217" t="s">
        <v>139</v>
      </c>
      <c r="I750" s="219">
        <v>1</v>
      </c>
      <c r="J750" s="218">
        <v>248.75</v>
      </c>
      <c r="K750" s="218">
        <v>248.75</v>
      </c>
      <c r="L750" s="218">
        <v>0</v>
      </c>
      <c r="M750" s="218">
        <f t="shared" si="11"/>
        <v>99.5</v>
      </c>
      <c r="N750" s="220" t="s">
        <v>15</v>
      </c>
    </row>
    <row r="751" spans="1:14" x14ac:dyDescent="0.25">
      <c r="A751" s="216">
        <v>1</v>
      </c>
      <c r="B751" s="219" t="s">
        <v>135</v>
      </c>
      <c r="C751" s="219" t="s">
        <v>135</v>
      </c>
      <c r="D751" s="219">
        <v>106540</v>
      </c>
      <c r="E751" s="217" t="s">
        <v>362</v>
      </c>
      <c r="F751" s="217" t="s">
        <v>873</v>
      </c>
      <c r="G751" s="217" t="s">
        <v>490</v>
      </c>
      <c r="H751" s="217" t="s">
        <v>139</v>
      </c>
      <c r="I751" s="219">
        <v>1</v>
      </c>
      <c r="J751" s="221">
        <v>2778.2</v>
      </c>
      <c r="K751" s="221">
        <v>2778.2</v>
      </c>
      <c r="L751" s="218">
        <v>0</v>
      </c>
      <c r="M751" s="218">
        <f t="shared" si="11"/>
        <v>1111.28</v>
      </c>
      <c r="N751" s="220" t="s">
        <v>15</v>
      </c>
    </row>
    <row r="752" spans="1:14" x14ac:dyDescent="0.25">
      <c r="A752" s="220">
        <v>1</v>
      </c>
      <c r="B752" s="219" t="s">
        <v>135</v>
      </c>
      <c r="C752" s="219" t="s">
        <v>135</v>
      </c>
      <c r="D752" s="219">
        <v>106541</v>
      </c>
      <c r="E752" s="217" t="s">
        <v>362</v>
      </c>
      <c r="F752" s="217" t="s">
        <v>875</v>
      </c>
      <c r="G752" s="217" t="s">
        <v>490</v>
      </c>
      <c r="H752" s="217" t="s">
        <v>139</v>
      </c>
      <c r="I752" s="219">
        <v>1</v>
      </c>
      <c r="J752" s="221">
        <v>2143.5300000000002</v>
      </c>
      <c r="K752" s="221">
        <v>2143.5300000000002</v>
      </c>
      <c r="L752" s="218">
        <v>0</v>
      </c>
      <c r="M752" s="218">
        <f t="shared" si="11"/>
        <v>857.41200000000015</v>
      </c>
      <c r="N752" s="220" t="s">
        <v>15</v>
      </c>
    </row>
    <row r="753" spans="1:14" x14ac:dyDescent="0.25">
      <c r="A753" s="220">
        <v>1</v>
      </c>
      <c r="B753" s="219" t="s">
        <v>135</v>
      </c>
      <c r="C753" s="219" t="s">
        <v>135</v>
      </c>
      <c r="D753" s="219">
        <v>106546</v>
      </c>
      <c r="E753" s="217" t="s">
        <v>362</v>
      </c>
      <c r="F753" s="217" t="s">
        <v>459</v>
      </c>
      <c r="G753" s="218">
        <v>12.13</v>
      </c>
      <c r="H753" s="217" t="s">
        <v>139</v>
      </c>
      <c r="I753" s="219">
        <v>1</v>
      </c>
      <c r="J753" s="218">
        <v>370.07</v>
      </c>
      <c r="K753" s="218">
        <v>370.07</v>
      </c>
      <c r="L753" s="218">
        <v>0</v>
      </c>
      <c r="M753" s="218">
        <f t="shared" si="11"/>
        <v>148.02799999999999</v>
      </c>
      <c r="N753" s="220" t="s">
        <v>15</v>
      </c>
    </row>
    <row r="754" spans="1:14" x14ac:dyDescent="0.25">
      <c r="A754" s="216">
        <v>1</v>
      </c>
      <c r="B754" s="219" t="s">
        <v>135</v>
      </c>
      <c r="C754" s="219" t="s">
        <v>135</v>
      </c>
      <c r="D754" s="219">
        <v>106593</v>
      </c>
      <c r="E754" s="217" t="s">
        <v>362</v>
      </c>
      <c r="F754" s="217" t="s">
        <v>412</v>
      </c>
      <c r="G754" s="218">
        <v>12.11</v>
      </c>
      <c r="H754" s="217" t="s">
        <v>139</v>
      </c>
      <c r="I754" s="219">
        <v>1</v>
      </c>
      <c r="J754" s="218">
        <v>736.27</v>
      </c>
      <c r="K754" s="218">
        <v>736.27</v>
      </c>
      <c r="L754" s="218">
        <v>0</v>
      </c>
      <c r="M754" s="218">
        <f t="shared" si="11"/>
        <v>294.50799999999998</v>
      </c>
      <c r="N754" s="220" t="s">
        <v>15</v>
      </c>
    </row>
    <row r="755" spans="1:14" x14ac:dyDescent="0.25">
      <c r="A755" s="216">
        <v>1</v>
      </c>
      <c r="B755" s="219" t="s">
        <v>135</v>
      </c>
      <c r="C755" s="219" t="s">
        <v>135</v>
      </c>
      <c r="D755" s="219">
        <v>106600</v>
      </c>
      <c r="E755" s="217" t="s">
        <v>362</v>
      </c>
      <c r="F755" s="217" t="s">
        <v>412</v>
      </c>
      <c r="G755" s="218">
        <v>12.11</v>
      </c>
      <c r="H755" s="217" t="s">
        <v>139</v>
      </c>
      <c r="I755" s="219">
        <v>1</v>
      </c>
      <c r="J755" s="218">
        <v>736.27</v>
      </c>
      <c r="K755" s="218">
        <v>736.27</v>
      </c>
      <c r="L755" s="218">
        <v>0</v>
      </c>
      <c r="M755" s="218">
        <f t="shared" si="11"/>
        <v>294.50799999999998</v>
      </c>
      <c r="N755" s="220" t="s">
        <v>15</v>
      </c>
    </row>
    <row r="756" spans="1:14" x14ac:dyDescent="0.25">
      <c r="A756" s="216">
        <v>1</v>
      </c>
      <c r="B756" s="219" t="s">
        <v>135</v>
      </c>
      <c r="C756" s="219" t="s">
        <v>135</v>
      </c>
      <c r="D756" s="219">
        <v>110001</v>
      </c>
      <c r="E756" s="217" t="s">
        <v>192</v>
      </c>
      <c r="F756" s="217" t="s">
        <v>876</v>
      </c>
      <c r="G756" s="217" t="s">
        <v>877</v>
      </c>
      <c r="H756" s="217" t="s">
        <v>139</v>
      </c>
      <c r="I756" s="219">
        <v>1</v>
      </c>
      <c r="J756" s="218">
        <v>759.29</v>
      </c>
      <c r="K756" s="218">
        <v>759.29</v>
      </c>
      <c r="L756" s="218">
        <v>0</v>
      </c>
      <c r="M756" s="218">
        <f t="shared" si="11"/>
        <v>303.71600000000001</v>
      </c>
      <c r="N756" s="220" t="s">
        <v>15</v>
      </c>
    </row>
    <row r="757" spans="1:14" x14ac:dyDescent="0.25">
      <c r="A757" s="220">
        <v>1</v>
      </c>
      <c r="B757" s="219" t="s">
        <v>135</v>
      </c>
      <c r="C757" s="219" t="s">
        <v>135</v>
      </c>
      <c r="D757" s="219">
        <v>110002</v>
      </c>
      <c r="E757" s="217" t="s">
        <v>192</v>
      </c>
      <c r="F757" s="217" t="s">
        <v>878</v>
      </c>
      <c r="G757" s="217" t="s">
        <v>877</v>
      </c>
      <c r="H757" s="217" t="s">
        <v>139</v>
      </c>
      <c r="I757" s="219">
        <v>1</v>
      </c>
      <c r="J757" s="218">
        <v>946.98</v>
      </c>
      <c r="K757" s="218">
        <v>946.98</v>
      </c>
      <c r="L757" s="218">
        <v>0</v>
      </c>
      <c r="M757" s="218">
        <f t="shared" si="11"/>
        <v>378.79200000000003</v>
      </c>
      <c r="N757" s="220" t="s">
        <v>15</v>
      </c>
    </row>
    <row r="758" spans="1:14" x14ac:dyDescent="0.25">
      <c r="A758" s="220">
        <v>1</v>
      </c>
      <c r="B758" s="219" t="s">
        <v>135</v>
      </c>
      <c r="C758" s="219" t="s">
        <v>135</v>
      </c>
      <c r="D758" s="219">
        <v>110003</v>
      </c>
      <c r="E758" s="217" t="s">
        <v>171</v>
      </c>
      <c r="F758" s="217" t="s">
        <v>879</v>
      </c>
      <c r="G758" s="217" t="s">
        <v>877</v>
      </c>
      <c r="H758" s="217" t="s">
        <v>139</v>
      </c>
      <c r="I758" s="219">
        <v>1</v>
      </c>
      <c r="J758" s="218">
        <v>986</v>
      </c>
      <c r="K758" s="218">
        <v>986</v>
      </c>
      <c r="L758" s="218">
        <v>0</v>
      </c>
      <c r="M758" s="218">
        <f t="shared" si="11"/>
        <v>394.40000000000003</v>
      </c>
      <c r="N758" s="220" t="s">
        <v>15</v>
      </c>
    </row>
    <row r="759" spans="1:14" x14ac:dyDescent="0.25">
      <c r="A759" s="216">
        <v>1</v>
      </c>
      <c r="B759" s="219" t="s">
        <v>135</v>
      </c>
      <c r="C759" s="219" t="s">
        <v>135</v>
      </c>
      <c r="D759" s="219">
        <v>110005</v>
      </c>
      <c r="E759" s="217" t="s">
        <v>171</v>
      </c>
      <c r="F759" s="217" t="s">
        <v>880</v>
      </c>
      <c r="G759" s="217" t="s">
        <v>877</v>
      </c>
      <c r="H759" s="217" t="s">
        <v>139</v>
      </c>
      <c r="I759" s="219">
        <v>1</v>
      </c>
      <c r="J759" s="221">
        <v>1674.4</v>
      </c>
      <c r="K759" s="221">
        <v>1674.4</v>
      </c>
      <c r="L759" s="218">
        <v>0</v>
      </c>
      <c r="M759" s="218">
        <f t="shared" si="11"/>
        <v>669.7600000000001</v>
      </c>
      <c r="N759" s="220" t="s">
        <v>15</v>
      </c>
    </row>
    <row r="760" spans="1:14" x14ac:dyDescent="0.25">
      <c r="A760" s="216">
        <v>1</v>
      </c>
      <c r="B760" s="219" t="s">
        <v>135</v>
      </c>
      <c r="C760" s="219" t="s">
        <v>135</v>
      </c>
      <c r="D760" s="219">
        <v>110007</v>
      </c>
      <c r="E760" s="217" t="s">
        <v>233</v>
      </c>
      <c r="F760" s="217" t="s">
        <v>881</v>
      </c>
      <c r="G760" s="217" t="s">
        <v>882</v>
      </c>
      <c r="H760" s="217" t="s">
        <v>139</v>
      </c>
      <c r="I760" s="219">
        <v>1</v>
      </c>
      <c r="J760" s="221">
        <v>1346.79</v>
      </c>
      <c r="K760" s="221">
        <v>1346.79</v>
      </c>
      <c r="L760" s="218">
        <v>0</v>
      </c>
      <c r="M760" s="218">
        <f t="shared" si="11"/>
        <v>538.71600000000001</v>
      </c>
      <c r="N760" s="220" t="s">
        <v>15</v>
      </c>
    </row>
    <row r="761" spans="1:14" x14ac:dyDescent="0.25">
      <c r="A761" s="216">
        <v>1</v>
      </c>
      <c r="B761" s="219" t="s">
        <v>135</v>
      </c>
      <c r="C761" s="219" t="s">
        <v>135</v>
      </c>
      <c r="D761" s="219">
        <v>110012</v>
      </c>
      <c r="E761" s="217" t="s">
        <v>362</v>
      </c>
      <c r="F761" s="217" t="s">
        <v>883</v>
      </c>
      <c r="G761" s="217" t="s">
        <v>882</v>
      </c>
      <c r="H761" s="217" t="s">
        <v>139</v>
      </c>
      <c r="I761" s="219">
        <v>1</v>
      </c>
      <c r="J761" s="218">
        <v>333.33</v>
      </c>
      <c r="K761" s="218">
        <v>333.33</v>
      </c>
      <c r="L761" s="218">
        <v>0</v>
      </c>
      <c r="M761" s="218">
        <f t="shared" si="11"/>
        <v>133.33199999999999</v>
      </c>
      <c r="N761" s="220" t="s">
        <v>15</v>
      </c>
    </row>
    <row r="762" spans="1:14" x14ac:dyDescent="0.25">
      <c r="A762" s="220">
        <v>1</v>
      </c>
      <c r="B762" s="219" t="s">
        <v>135</v>
      </c>
      <c r="C762" s="219" t="s">
        <v>135</v>
      </c>
      <c r="D762" s="219">
        <v>110013</v>
      </c>
      <c r="E762" s="217" t="s">
        <v>250</v>
      </c>
      <c r="F762" s="217" t="s">
        <v>884</v>
      </c>
      <c r="G762" s="217" t="s">
        <v>882</v>
      </c>
      <c r="H762" s="217" t="s">
        <v>139</v>
      </c>
      <c r="I762" s="219">
        <v>1</v>
      </c>
      <c r="J762" s="221">
        <v>1260</v>
      </c>
      <c r="K762" s="221">
        <v>1260</v>
      </c>
      <c r="L762" s="218">
        <v>0</v>
      </c>
      <c r="M762" s="218">
        <f t="shared" si="11"/>
        <v>504</v>
      </c>
      <c r="N762" s="220" t="s">
        <v>15</v>
      </c>
    </row>
    <row r="763" spans="1:14" x14ac:dyDescent="0.25">
      <c r="A763" s="220">
        <v>1</v>
      </c>
      <c r="B763" s="219" t="s">
        <v>135</v>
      </c>
      <c r="C763" s="219" t="s">
        <v>135</v>
      </c>
      <c r="D763" s="219">
        <v>110024</v>
      </c>
      <c r="E763" s="217" t="s">
        <v>171</v>
      </c>
      <c r="F763" s="217" t="s">
        <v>885</v>
      </c>
      <c r="G763" s="217" t="s">
        <v>882</v>
      </c>
      <c r="H763" s="217" t="s">
        <v>139</v>
      </c>
      <c r="I763" s="219">
        <v>1</v>
      </c>
      <c r="J763" s="218">
        <v>584.30999999999995</v>
      </c>
      <c r="K763" s="218">
        <v>584.30999999999995</v>
      </c>
      <c r="L763" s="218">
        <v>0</v>
      </c>
      <c r="M763" s="218">
        <f t="shared" si="11"/>
        <v>233.72399999999999</v>
      </c>
      <c r="N763" s="220" t="s">
        <v>15</v>
      </c>
    </row>
    <row r="764" spans="1:14" x14ac:dyDescent="0.25">
      <c r="A764" s="216">
        <v>1</v>
      </c>
      <c r="B764" s="219" t="s">
        <v>135</v>
      </c>
      <c r="C764" s="219" t="s">
        <v>135</v>
      </c>
      <c r="D764" s="219">
        <v>110025</v>
      </c>
      <c r="E764" s="217" t="s">
        <v>171</v>
      </c>
      <c r="F764" s="217" t="s">
        <v>885</v>
      </c>
      <c r="G764" s="217" t="s">
        <v>882</v>
      </c>
      <c r="H764" s="217" t="s">
        <v>139</v>
      </c>
      <c r="I764" s="219">
        <v>1</v>
      </c>
      <c r="J764" s="218">
        <v>584.30999999999995</v>
      </c>
      <c r="K764" s="218">
        <v>584.30999999999995</v>
      </c>
      <c r="L764" s="218">
        <v>0</v>
      </c>
      <c r="M764" s="218">
        <f t="shared" si="11"/>
        <v>233.72399999999999</v>
      </c>
      <c r="N764" s="220" t="s">
        <v>15</v>
      </c>
    </row>
    <row r="765" spans="1:14" x14ac:dyDescent="0.25">
      <c r="A765" s="216">
        <v>1</v>
      </c>
      <c r="B765" s="219" t="s">
        <v>135</v>
      </c>
      <c r="C765" s="219" t="s">
        <v>135</v>
      </c>
      <c r="D765" s="219">
        <v>110026</v>
      </c>
      <c r="E765" s="217" t="s">
        <v>171</v>
      </c>
      <c r="F765" s="217" t="s">
        <v>885</v>
      </c>
      <c r="G765" s="217" t="s">
        <v>882</v>
      </c>
      <c r="H765" s="217" t="s">
        <v>139</v>
      </c>
      <c r="I765" s="219">
        <v>1</v>
      </c>
      <c r="J765" s="218">
        <v>584.30999999999995</v>
      </c>
      <c r="K765" s="218">
        <v>584.30999999999995</v>
      </c>
      <c r="L765" s="218">
        <v>0</v>
      </c>
      <c r="M765" s="218">
        <f t="shared" si="11"/>
        <v>233.72399999999999</v>
      </c>
      <c r="N765" s="220" t="s">
        <v>15</v>
      </c>
    </row>
    <row r="766" spans="1:14" x14ac:dyDescent="0.25">
      <c r="A766" s="216">
        <v>1</v>
      </c>
      <c r="B766" s="219" t="s">
        <v>135</v>
      </c>
      <c r="C766" s="219" t="s">
        <v>135</v>
      </c>
      <c r="D766" s="219">
        <v>110027</v>
      </c>
      <c r="E766" s="217" t="s">
        <v>171</v>
      </c>
      <c r="F766" s="217" t="s">
        <v>885</v>
      </c>
      <c r="G766" s="217" t="s">
        <v>882</v>
      </c>
      <c r="H766" s="217" t="s">
        <v>139</v>
      </c>
      <c r="I766" s="219">
        <v>1</v>
      </c>
      <c r="J766" s="218">
        <v>584.29999999999995</v>
      </c>
      <c r="K766" s="218">
        <v>584.29999999999995</v>
      </c>
      <c r="L766" s="218">
        <v>0</v>
      </c>
      <c r="M766" s="218">
        <f t="shared" si="11"/>
        <v>233.72</v>
      </c>
      <c r="N766" s="220" t="s">
        <v>15</v>
      </c>
    </row>
    <row r="767" spans="1:14" x14ac:dyDescent="0.25">
      <c r="A767" s="220">
        <v>1</v>
      </c>
      <c r="B767" s="219" t="s">
        <v>135</v>
      </c>
      <c r="C767" s="219" t="s">
        <v>135</v>
      </c>
      <c r="D767" s="219">
        <v>110028</v>
      </c>
      <c r="E767" s="217" t="s">
        <v>218</v>
      </c>
      <c r="F767" s="217" t="s">
        <v>886</v>
      </c>
      <c r="G767" s="217" t="s">
        <v>887</v>
      </c>
      <c r="H767" s="217" t="s">
        <v>139</v>
      </c>
      <c r="I767" s="219">
        <v>1</v>
      </c>
      <c r="J767" s="218">
        <v>210.44</v>
      </c>
      <c r="K767" s="218">
        <v>210.44</v>
      </c>
      <c r="L767" s="218">
        <v>0</v>
      </c>
      <c r="M767" s="218">
        <f t="shared" si="11"/>
        <v>84.176000000000002</v>
      </c>
      <c r="N767" s="220" t="s">
        <v>15</v>
      </c>
    </row>
    <row r="768" spans="1:14" x14ac:dyDescent="0.25">
      <c r="A768" s="220">
        <v>1</v>
      </c>
      <c r="B768" s="219" t="s">
        <v>135</v>
      </c>
      <c r="C768" s="219" t="s">
        <v>135</v>
      </c>
      <c r="D768" s="219">
        <v>110031</v>
      </c>
      <c r="E768" s="217" t="s">
        <v>171</v>
      </c>
      <c r="F768" s="217" t="s">
        <v>888</v>
      </c>
      <c r="G768" s="217" t="s">
        <v>887</v>
      </c>
      <c r="H768" s="217" t="s">
        <v>139</v>
      </c>
      <c r="I768" s="219">
        <v>1</v>
      </c>
      <c r="J768" s="221">
        <v>1610.45</v>
      </c>
      <c r="K768" s="221">
        <v>1610.45</v>
      </c>
      <c r="L768" s="218">
        <v>0</v>
      </c>
      <c r="M768" s="218">
        <f t="shared" si="11"/>
        <v>644.18000000000006</v>
      </c>
      <c r="N768" s="220" t="s">
        <v>15</v>
      </c>
    </row>
    <row r="769" spans="1:14" x14ac:dyDescent="0.25">
      <c r="A769" s="216">
        <v>1</v>
      </c>
      <c r="B769" s="219" t="s">
        <v>135</v>
      </c>
      <c r="C769" s="219" t="s">
        <v>135</v>
      </c>
      <c r="D769" s="219">
        <v>110032</v>
      </c>
      <c r="E769" s="217" t="s">
        <v>233</v>
      </c>
      <c r="F769" s="217" t="s">
        <v>889</v>
      </c>
      <c r="G769" s="217" t="s">
        <v>882</v>
      </c>
      <c r="H769" s="217" t="s">
        <v>139</v>
      </c>
      <c r="I769" s="219">
        <v>1</v>
      </c>
      <c r="J769" s="221">
        <v>2425</v>
      </c>
      <c r="K769" s="221">
        <v>2425</v>
      </c>
      <c r="L769" s="218">
        <v>0</v>
      </c>
      <c r="M769" s="218">
        <f t="shared" si="11"/>
        <v>970</v>
      </c>
      <c r="N769" s="220" t="s">
        <v>15</v>
      </c>
    </row>
    <row r="770" spans="1:14" x14ac:dyDescent="0.25">
      <c r="A770" s="216">
        <v>1</v>
      </c>
      <c r="B770" s="219" t="s">
        <v>135</v>
      </c>
      <c r="C770" s="219" t="s">
        <v>135</v>
      </c>
      <c r="D770" s="219">
        <v>110033</v>
      </c>
      <c r="E770" s="217" t="s">
        <v>233</v>
      </c>
      <c r="F770" s="217" t="s">
        <v>889</v>
      </c>
      <c r="G770" s="217" t="s">
        <v>882</v>
      </c>
      <c r="H770" s="217" t="s">
        <v>139</v>
      </c>
      <c r="I770" s="219">
        <v>1</v>
      </c>
      <c r="J770" s="221">
        <v>2425</v>
      </c>
      <c r="K770" s="221">
        <v>2425</v>
      </c>
      <c r="L770" s="218">
        <v>0</v>
      </c>
      <c r="M770" s="218">
        <f t="shared" si="11"/>
        <v>970</v>
      </c>
      <c r="N770" s="220" t="s">
        <v>15</v>
      </c>
    </row>
    <row r="771" spans="1:14" x14ac:dyDescent="0.25">
      <c r="A771" s="216">
        <v>1</v>
      </c>
      <c r="B771" s="219" t="s">
        <v>135</v>
      </c>
      <c r="C771" s="219" t="s">
        <v>135</v>
      </c>
      <c r="D771" s="219">
        <v>110034</v>
      </c>
      <c r="E771" s="217" t="s">
        <v>233</v>
      </c>
      <c r="F771" s="217" t="s">
        <v>889</v>
      </c>
      <c r="G771" s="217" t="s">
        <v>882</v>
      </c>
      <c r="H771" s="217" t="s">
        <v>139</v>
      </c>
      <c r="I771" s="219">
        <v>1</v>
      </c>
      <c r="J771" s="221">
        <v>2425</v>
      </c>
      <c r="K771" s="221">
        <v>2425</v>
      </c>
      <c r="L771" s="218">
        <v>0</v>
      </c>
      <c r="M771" s="218">
        <f t="shared" ref="M771:M834" si="12">IF(L771&lt;J771*0.4,J771*0.4,L771)</f>
        <v>970</v>
      </c>
      <c r="N771" s="220" t="s">
        <v>15</v>
      </c>
    </row>
    <row r="772" spans="1:14" x14ac:dyDescent="0.25">
      <c r="A772" s="220">
        <v>1</v>
      </c>
      <c r="B772" s="219" t="s">
        <v>135</v>
      </c>
      <c r="C772" s="219" t="s">
        <v>135</v>
      </c>
      <c r="D772" s="219">
        <v>110035</v>
      </c>
      <c r="E772" s="217" t="s">
        <v>250</v>
      </c>
      <c r="F772" s="217" t="s">
        <v>884</v>
      </c>
      <c r="G772" s="217" t="s">
        <v>882</v>
      </c>
      <c r="H772" s="217" t="s">
        <v>139</v>
      </c>
      <c r="I772" s="219">
        <v>1</v>
      </c>
      <c r="J772" s="221">
        <v>1260</v>
      </c>
      <c r="K772" s="221">
        <v>1260</v>
      </c>
      <c r="L772" s="218">
        <v>0</v>
      </c>
      <c r="M772" s="218">
        <f t="shared" si="12"/>
        <v>504</v>
      </c>
      <c r="N772" s="220" t="s">
        <v>15</v>
      </c>
    </row>
    <row r="773" spans="1:14" x14ac:dyDescent="0.25">
      <c r="A773" s="220">
        <v>1</v>
      </c>
      <c r="B773" s="219" t="s">
        <v>135</v>
      </c>
      <c r="C773" s="219" t="s">
        <v>135</v>
      </c>
      <c r="D773" s="219">
        <v>110036</v>
      </c>
      <c r="E773" s="217" t="s">
        <v>218</v>
      </c>
      <c r="F773" s="217" t="s">
        <v>801</v>
      </c>
      <c r="G773" s="217" t="s">
        <v>887</v>
      </c>
      <c r="H773" s="217" t="s">
        <v>139</v>
      </c>
      <c r="I773" s="219">
        <v>1</v>
      </c>
      <c r="J773" s="221">
        <v>1312.5</v>
      </c>
      <c r="K773" s="221">
        <v>1312.5</v>
      </c>
      <c r="L773" s="218">
        <v>0</v>
      </c>
      <c r="M773" s="218">
        <f t="shared" si="12"/>
        <v>525</v>
      </c>
      <c r="N773" s="220" t="s">
        <v>15</v>
      </c>
    </row>
    <row r="774" spans="1:14" x14ac:dyDescent="0.25">
      <c r="A774" s="216">
        <v>1</v>
      </c>
      <c r="B774" s="219" t="s">
        <v>135</v>
      </c>
      <c r="C774" s="219" t="s">
        <v>135</v>
      </c>
      <c r="D774" s="219">
        <v>110044</v>
      </c>
      <c r="E774" s="217" t="s">
        <v>162</v>
      </c>
      <c r="F774" s="217" t="s">
        <v>890</v>
      </c>
      <c r="G774" s="217" t="s">
        <v>891</v>
      </c>
      <c r="H774" s="217" t="s">
        <v>139</v>
      </c>
      <c r="I774" s="219">
        <v>1</v>
      </c>
      <c r="J774" s="218">
        <v>805</v>
      </c>
      <c r="K774" s="218">
        <v>805</v>
      </c>
      <c r="L774" s="218">
        <v>0</v>
      </c>
      <c r="M774" s="218">
        <f t="shared" si="12"/>
        <v>322</v>
      </c>
      <c r="N774" s="220" t="s">
        <v>15</v>
      </c>
    </row>
    <row r="775" spans="1:14" x14ac:dyDescent="0.25">
      <c r="A775" s="216">
        <v>1</v>
      </c>
      <c r="B775" s="219" t="s">
        <v>135</v>
      </c>
      <c r="C775" s="219" t="s">
        <v>135</v>
      </c>
      <c r="D775" s="219">
        <v>110045</v>
      </c>
      <c r="E775" s="217" t="s">
        <v>162</v>
      </c>
      <c r="F775" s="217" t="s">
        <v>890</v>
      </c>
      <c r="G775" s="217" t="s">
        <v>891</v>
      </c>
      <c r="H775" s="217" t="s">
        <v>139</v>
      </c>
      <c r="I775" s="219">
        <v>1</v>
      </c>
      <c r="J775" s="218">
        <v>805</v>
      </c>
      <c r="K775" s="218">
        <v>805</v>
      </c>
      <c r="L775" s="218">
        <v>0</v>
      </c>
      <c r="M775" s="218">
        <f t="shared" si="12"/>
        <v>322</v>
      </c>
      <c r="N775" s="220" t="s">
        <v>15</v>
      </c>
    </row>
    <row r="776" spans="1:14" x14ac:dyDescent="0.25">
      <c r="A776" s="216">
        <v>1</v>
      </c>
      <c r="B776" s="219" t="s">
        <v>135</v>
      </c>
      <c r="C776" s="219" t="s">
        <v>135</v>
      </c>
      <c r="D776" s="219">
        <v>110052</v>
      </c>
      <c r="E776" s="217" t="s">
        <v>362</v>
      </c>
      <c r="F776" s="217" t="s">
        <v>892</v>
      </c>
      <c r="G776" s="217" t="s">
        <v>891</v>
      </c>
      <c r="H776" s="217" t="s">
        <v>139</v>
      </c>
      <c r="I776" s="219">
        <v>1</v>
      </c>
      <c r="J776" s="218">
        <v>492</v>
      </c>
      <c r="K776" s="218">
        <v>492</v>
      </c>
      <c r="L776" s="218">
        <v>0</v>
      </c>
      <c r="M776" s="218">
        <f t="shared" si="12"/>
        <v>196.8</v>
      </c>
      <c r="N776" s="220" t="s">
        <v>15</v>
      </c>
    </row>
    <row r="777" spans="1:14" x14ac:dyDescent="0.25">
      <c r="A777" s="220">
        <v>1</v>
      </c>
      <c r="B777" s="219" t="s">
        <v>135</v>
      </c>
      <c r="C777" s="219" t="s">
        <v>135</v>
      </c>
      <c r="D777" s="219">
        <v>110054</v>
      </c>
      <c r="E777" s="217" t="s">
        <v>362</v>
      </c>
      <c r="F777" s="217" t="s">
        <v>892</v>
      </c>
      <c r="G777" s="217" t="s">
        <v>891</v>
      </c>
      <c r="H777" s="217" t="s">
        <v>139</v>
      </c>
      <c r="I777" s="219">
        <v>1</v>
      </c>
      <c r="J777" s="218">
        <v>328</v>
      </c>
      <c r="K777" s="218">
        <v>328</v>
      </c>
      <c r="L777" s="218">
        <v>0</v>
      </c>
      <c r="M777" s="218">
        <f t="shared" si="12"/>
        <v>131.20000000000002</v>
      </c>
      <c r="N777" s="220" t="s">
        <v>15</v>
      </c>
    </row>
    <row r="778" spans="1:14" x14ac:dyDescent="0.25">
      <c r="A778" s="220">
        <v>1</v>
      </c>
      <c r="B778" s="219" t="s">
        <v>135</v>
      </c>
      <c r="C778" s="219" t="s">
        <v>135</v>
      </c>
      <c r="D778" s="219">
        <v>110068</v>
      </c>
      <c r="E778" s="217" t="s">
        <v>218</v>
      </c>
      <c r="F778" s="217" t="s">
        <v>893</v>
      </c>
      <c r="G778" s="217" t="s">
        <v>891</v>
      </c>
      <c r="H778" s="217" t="s">
        <v>139</v>
      </c>
      <c r="I778" s="219">
        <v>1</v>
      </c>
      <c r="J778" s="218">
        <v>386.91</v>
      </c>
      <c r="K778" s="218">
        <v>386.91</v>
      </c>
      <c r="L778" s="218">
        <v>0</v>
      </c>
      <c r="M778" s="218">
        <f t="shared" si="12"/>
        <v>154.76400000000001</v>
      </c>
      <c r="N778" s="220" t="s">
        <v>15</v>
      </c>
    </row>
    <row r="779" spans="1:14" x14ac:dyDescent="0.25">
      <c r="A779" s="216">
        <v>1</v>
      </c>
      <c r="B779" s="219" t="s">
        <v>135</v>
      </c>
      <c r="C779" s="219" t="s">
        <v>135</v>
      </c>
      <c r="D779" s="219">
        <v>110077</v>
      </c>
      <c r="E779" s="217" t="s">
        <v>233</v>
      </c>
      <c r="F779" s="217" t="s">
        <v>894</v>
      </c>
      <c r="G779" s="217" t="s">
        <v>895</v>
      </c>
      <c r="H779" s="217" t="s">
        <v>139</v>
      </c>
      <c r="I779" s="219">
        <v>1</v>
      </c>
      <c r="J779" s="218">
        <v>330</v>
      </c>
      <c r="K779" s="218">
        <v>330</v>
      </c>
      <c r="L779" s="218">
        <v>0</v>
      </c>
      <c r="M779" s="218">
        <f t="shared" si="12"/>
        <v>132</v>
      </c>
      <c r="N779" s="220" t="s">
        <v>15</v>
      </c>
    </row>
    <row r="780" spans="1:14" x14ac:dyDescent="0.25">
      <c r="A780" s="216">
        <v>1</v>
      </c>
      <c r="B780" s="219" t="s">
        <v>135</v>
      </c>
      <c r="C780" s="219" t="s">
        <v>135</v>
      </c>
      <c r="D780" s="219">
        <v>110078</v>
      </c>
      <c r="E780" s="217" t="s">
        <v>233</v>
      </c>
      <c r="F780" s="217" t="s">
        <v>896</v>
      </c>
      <c r="G780" s="217" t="s">
        <v>895</v>
      </c>
      <c r="H780" s="217" t="s">
        <v>139</v>
      </c>
      <c r="I780" s="219">
        <v>1</v>
      </c>
      <c r="J780" s="218">
        <v>330</v>
      </c>
      <c r="K780" s="218">
        <v>330</v>
      </c>
      <c r="L780" s="218">
        <v>0</v>
      </c>
      <c r="M780" s="218">
        <f t="shared" si="12"/>
        <v>132</v>
      </c>
      <c r="N780" s="220" t="s">
        <v>15</v>
      </c>
    </row>
    <row r="781" spans="1:14" x14ac:dyDescent="0.25">
      <c r="A781" s="216">
        <v>1</v>
      </c>
      <c r="B781" s="219" t="s">
        <v>135</v>
      </c>
      <c r="C781" s="219" t="s">
        <v>135</v>
      </c>
      <c r="D781" s="219">
        <v>110082</v>
      </c>
      <c r="E781" s="217" t="s">
        <v>233</v>
      </c>
      <c r="F781" s="217" t="s">
        <v>897</v>
      </c>
      <c r="G781" s="217" t="s">
        <v>895</v>
      </c>
      <c r="H781" s="217" t="s">
        <v>139</v>
      </c>
      <c r="I781" s="219">
        <v>1</v>
      </c>
      <c r="J781" s="218">
        <v>565.05999999999995</v>
      </c>
      <c r="K781" s="218">
        <v>565.05999999999995</v>
      </c>
      <c r="L781" s="218">
        <v>0</v>
      </c>
      <c r="M781" s="218">
        <f t="shared" si="12"/>
        <v>226.024</v>
      </c>
      <c r="N781" s="220" t="s">
        <v>15</v>
      </c>
    </row>
    <row r="782" spans="1:14" x14ac:dyDescent="0.25">
      <c r="A782" s="220">
        <v>1</v>
      </c>
      <c r="B782" s="219" t="s">
        <v>135</v>
      </c>
      <c r="C782" s="219" t="s">
        <v>135</v>
      </c>
      <c r="D782" s="219">
        <v>110083</v>
      </c>
      <c r="E782" s="217" t="s">
        <v>233</v>
      </c>
      <c r="F782" s="217" t="s">
        <v>897</v>
      </c>
      <c r="G782" s="217" t="s">
        <v>895</v>
      </c>
      <c r="H782" s="217" t="s">
        <v>139</v>
      </c>
      <c r="I782" s="219">
        <v>1</v>
      </c>
      <c r="J782" s="218">
        <v>565.05999999999995</v>
      </c>
      <c r="K782" s="218">
        <v>565.05999999999995</v>
      </c>
      <c r="L782" s="218">
        <v>0</v>
      </c>
      <c r="M782" s="218">
        <f t="shared" si="12"/>
        <v>226.024</v>
      </c>
      <c r="N782" s="220" t="s">
        <v>15</v>
      </c>
    </row>
    <row r="783" spans="1:14" x14ac:dyDescent="0.25">
      <c r="A783" s="220">
        <v>1</v>
      </c>
      <c r="B783" s="219" t="s">
        <v>135</v>
      </c>
      <c r="C783" s="219" t="s">
        <v>135</v>
      </c>
      <c r="D783" s="219">
        <v>110084</v>
      </c>
      <c r="E783" s="217" t="s">
        <v>233</v>
      </c>
      <c r="F783" s="217" t="s">
        <v>897</v>
      </c>
      <c r="G783" s="217" t="s">
        <v>895</v>
      </c>
      <c r="H783" s="217" t="s">
        <v>139</v>
      </c>
      <c r="I783" s="219">
        <v>1</v>
      </c>
      <c r="J783" s="218">
        <v>565.05999999999995</v>
      </c>
      <c r="K783" s="218">
        <v>565.05999999999995</v>
      </c>
      <c r="L783" s="218">
        <v>0</v>
      </c>
      <c r="M783" s="218">
        <f t="shared" si="12"/>
        <v>226.024</v>
      </c>
      <c r="N783" s="220" t="s">
        <v>15</v>
      </c>
    </row>
    <row r="784" spans="1:14" x14ac:dyDescent="0.25">
      <c r="A784" s="216">
        <v>1</v>
      </c>
      <c r="B784" s="219" t="s">
        <v>135</v>
      </c>
      <c r="C784" s="219" t="s">
        <v>135</v>
      </c>
      <c r="D784" s="219">
        <v>110085</v>
      </c>
      <c r="E784" s="217" t="s">
        <v>233</v>
      </c>
      <c r="F784" s="217" t="s">
        <v>897</v>
      </c>
      <c r="G784" s="217" t="s">
        <v>895</v>
      </c>
      <c r="H784" s="217" t="s">
        <v>139</v>
      </c>
      <c r="I784" s="219">
        <v>1</v>
      </c>
      <c r="J784" s="218">
        <v>565.04</v>
      </c>
      <c r="K784" s="218">
        <v>565.04</v>
      </c>
      <c r="L784" s="218">
        <v>0</v>
      </c>
      <c r="M784" s="218">
        <f t="shared" si="12"/>
        <v>226.01599999999999</v>
      </c>
      <c r="N784" s="220" t="s">
        <v>15</v>
      </c>
    </row>
    <row r="785" spans="1:14" x14ac:dyDescent="0.25">
      <c r="A785" s="216">
        <v>1</v>
      </c>
      <c r="B785" s="219" t="s">
        <v>135</v>
      </c>
      <c r="C785" s="219" t="s">
        <v>135</v>
      </c>
      <c r="D785" s="219">
        <v>110106</v>
      </c>
      <c r="E785" s="217" t="s">
        <v>162</v>
      </c>
      <c r="F785" s="217" t="s">
        <v>810</v>
      </c>
      <c r="G785" s="217" t="s">
        <v>898</v>
      </c>
      <c r="H785" s="217" t="s">
        <v>139</v>
      </c>
      <c r="I785" s="219">
        <v>1</v>
      </c>
      <c r="J785" s="218">
        <v>604.83000000000004</v>
      </c>
      <c r="K785" s="218">
        <v>604.83000000000004</v>
      </c>
      <c r="L785" s="218">
        <v>0</v>
      </c>
      <c r="M785" s="218">
        <f t="shared" si="12"/>
        <v>241.93200000000002</v>
      </c>
      <c r="N785" s="220" t="s">
        <v>15</v>
      </c>
    </row>
    <row r="786" spans="1:14" x14ac:dyDescent="0.25">
      <c r="A786" s="216">
        <v>1</v>
      </c>
      <c r="B786" s="219" t="s">
        <v>135</v>
      </c>
      <c r="C786" s="219" t="s">
        <v>135</v>
      </c>
      <c r="D786" s="219">
        <v>110108</v>
      </c>
      <c r="E786" s="217" t="s">
        <v>218</v>
      </c>
      <c r="F786" s="217" t="s">
        <v>803</v>
      </c>
      <c r="G786" s="217" t="s">
        <v>898</v>
      </c>
      <c r="H786" s="217" t="s">
        <v>139</v>
      </c>
      <c r="I786" s="219">
        <v>1</v>
      </c>
      <c r="J786" s="218">
        <v>189.99</v>
      </c>
      <c r="K786" s="218">
        <v>189.99</v>
      </c>
      <c r="L786" s="218">
        <v>0</v>
      </c>
      <c r="M786" s="218">
        <f t="shared" si="12"/>
        <v>75.996000000000009</v>
      </c>
      <c r="N786" s="220" t="s">
        <v>15</v>
      </c>
    </row>
    <row r="787" spans="1:14" x14ac:dyDescent="0.25">
      <c r="A787" s="220">
        <v>1</v>
      </c>
      <c r="B787" s="219" t="s">
        <v>135</v>
      </c>
      <c r="C787" s="219" t="s">
        <v>135</v>
      </c>
      <c r="D787" s="219">
        <v>110109</v>
      </c>
      <c r="E787" s="217" t="s">
        <v>218</v>
      </c>
      <c r="F787" s="217" t="s">
        <v>803</v>
      </c>
      <c r="G787" s="217" t="s">
        <v>898</v>
      </c>
      <c r="H787" s="217" t="s">
        <v>139</v>
      </c>
      <c r="I787" s="219">
        <v>1</v>
      </c>
      <c r="J787" s="218">
        <v>189.99</v>
      </c>
      <c r="K787" s="218">
        <v>189.99</v>
      </c>
      <c r="L787" s="218">
        <v>0</v>
      </c>
      <c r="M787" s="218">
        <f t="shared" si="12"/>
        <v>75.996000000000009</v>
      </c>
      <c r="N787" s="220" t="s">
        <v>15</v>
      </c>
    </row>
    <row r="788" spans="1:14" x14ac:dyDescent="0.25">
      <c r="A788" s="220">
        <v>1</v>
      </c>
      <c r="B788" s="219" t="s">
        <v>135</v>
      </c>
      <c r="C788" s="219" t="s">
        <v>135</v>
      </c>
      <c r="D788" s="219">
        <v>110115</v>
      </c>
      <c r="E788" s="217" t="s">
        <v>162</v>
      </c>
      <c r="F788" s="217" t="s">
        <v>810</v>
      </c>
      <c r="G788" s="217" t="s">
        <v>898</v>
      </c>
      <c r="H788" s="217" t="s">
        <v>139</v>
      </c>
      <c r="I788" s="219">
        <v>1</v>
      </c>
      <c r="J788" s="218">
        <v>604.83000000000004</v>
      </c>
      <c r="K788" s="218">
        <v>604.83000000000004</v>
      </c>
      <c r="L788" s="218">
        <v>0</v>
      </c>
      <c r="M788" s="218">
        <f t="shared" si="12"/>
        <v>241.93200000000002</v>
      </c>
      <c r="N788" s="220" t="s">
        <v>15</v>
      </c>
    </row>
    <row r="789" spans="1:14" x14ac:dyDescent="0.25">
      <c r="A789" s="216">
        <v>1</v>
      </c>
      <c r="B789" s="219" t="s">
        <v>135</v>
      </c>
      <c r="C789" s="219" t="s">
        <v>135</v>
      </c>
      <c r="D789" s="219">
        <v>110127</v>
      </c>
      <c r="E789" s="217" t="s">
        <v>162</v>
      </c>
      <c r="F789" s="217" t="s">
        <v>899</v>
      </c>
      <c r="G789" s="217" t="s">
        <v>900</v>
      </c>
      <c r="H789" s="217" t="s">
        <v>139</v>
      </c>
      <c r="I789" s="219">
        <v>1</v>
      </c>
      <c r="J789" s="221">
        <v>1533.25</v>
      </c>
      <c r="K789" s="221">
        <v>1533.25</v>
      </c>
      <c r="L789" s="218">
        <v>0</v>
      </c>
      <c r="M789" s="218">
        <f t="shared" si="12"/>
        <v>613.30000000000007</v>
      </c>
      <c r="N789" s="220" t="s">
        <v>15</v>
      </c>
    </row>
    <row r="790" spans="1:14" x14ac:dyDescent="0.25">
      <c r="A790" s="216">
        <v>1</v>
      </c>
      <c r="B790" s="219" t="s">
        <v>135</v>
      </c>
      <c r="C790" s="219" t="s">
        <v>135</v>
      </c>
      <c r="D790" s="219">
        <v>110130</v>
      </c>
      <c r="E790" s="217" t="s">
        <v>233</v>
      </c>
      <c r="F790" s="217" t="s">
        <v>901</v>
      </c>
      <c r="G790" s="217" t="s">
        <v>900</v>
      </c>
      <c r="H790" s="217" t="s">
        <v>139</v>
      </c>
      <c r="I790" s="219">
        <v>1</v>
      </c>
      <c r="J790" s="218">
        <v>365.56</v>
      </c>
      <c r="K790" s="218">
        <v>365.56</v>
      </c>
      <c r="L790" s="218">
        <v>0</v>
      </c>
      <c r="M790" s="218">
        <f t="shared" si="12"/>
        <v>146.22400000000002</v>
      </c>
      <c r="N790" s="220" t="s">
        <v>15</v>
      </c>
    </row>
    <row r="791" spans="1:14" x14ac:dyDescent="0.25">
      <c r="A791" s="216">
        <v>1</v>
      </c>
      <c r="B791" s="219" t="s">
        <v>135</v>
      </c>
      <c r="C791" s="219" t="s">
        <v>135</v>
      </c>
      <c r="D791" s="219">
        <v>110131</v>
      </c>
      <c r="E791" s="217" t="s">
        <v>233</v>
      </c>
      <c r="F791" s="217" t="s">
        <v>901</v>
      </c>
      <c r="G791" s="217" t="s">
        <v>900</v>
      </c>
      <c r="H791" s="217" t="s">
        <v>139</v>
      </c>
      <c r="I791" s="219">
        <v>1</v>
      </c>
      <c r="J791" s="218">
        <v>365.56</v>
      </c>
      <c r="K791" s="218">
        <v>365.56</v>
      </c>
      <c r="L791" s="218">
        <v>0</v>
      </c>
      <c r="M791" s="218">
        <f t="shared" si="12"/>
        <v>146.22400000000002</v>
      </c>
      <c r="N791" s="220" t="s">
        <v>15</v>
      </c>
    </row>
    <row r="792" spans="1:14" x14ac:dyDescent="0.25">
      <c r="A792" s="220">
        <v>1</v>
      </c>
      <c r="B792" s="219" t="s">
        <v>135</v>
      </c>
      <c r="C792" s="219" t="s">
        <v>135</v>
      </c>
      <c r="D792" s="219">
        <v>110135</v>
      </c>
      <c r="E792" s="217" t="s">
        <v>233</v>
      </c>
      <c r="F792" s="217" t="s">
        <v>530</v>
      </c>
      <c r="G792" s="217" t="s">
        <v>900</v>
      </c>
      <c r="H792" s="217" t="s">
        <v>139</v>
      </c>
      <c r="I792" s="219">
        <v>1</v>
      </c>
      <c r="J792" s="218">
        <v>522.5</v>
      </c>
      <c r="K792" s="218">
        <v>522.5</v>
      </c>
      <c r="L792" s="218">
        <v>0</v>
      </c>
      <c r="M792" s="218">
        <f t="shared" si="12"/>
        <v>209</v>
      </c>
      <c r="N792" s="220" t="s">
        <v>15</v>
      </c>
    </row>
    <row r="793" spans="1:14" x14ac:dyDescent="0.25">
      <c r="A793" s="220">
        <v>1</v>
      </c>
      <c r="B793" s="219" t="s">
        <v>135</v>
      </c>
      <c r="C793" s="219" t="s">
        <v>135</v>
      </c>
      <c r="D793" s="219">
        <v>110136</v>
      </c>
      <c r="E793" s="217" t="s">
        <v>233</v>
      </c>
      <c r="F793" s="217" t="s">
        <v>902</v>
      </c>
      <c r="G793" s="217" t="s">
        <v>900</v>
      </c>
      <c r="H793" s="217" t="s">
        <v>139</v>
      </c>
      <c r="I793" s="219">
        <v>1</v>
      </c>
      <c r="J793" s="221">
        <v>2287.9499999999998</v>
      </c>
      <c r="K793" s="221">
        <v>2287.9499999999998</v>
      </c>
      <c r="L793" s="218">
        <v>0</v>
      </c>
      <c r="M793" s="218">
        <f t="shared" si="12"/>
        <v>915.18</v>
      </c>
      <c r="N793" s="220" t="s">
        <v>15</v>
      </c>
    </row>
    <row r="794" spans="1:14" x14ac:dyDescent="0.25">
      <c r="A794" s="216">
        <v>1</v>
      </c>
      <c r="B794" s="219" t="s">
        <v>135</v>
      </c>
      <c r="C794" s="219" t="s">
        <v>135</v>
      </c>
      <c r="D794" s="219">
        <v>110137</v>
      </c>
      <c r="E794" s="217" t="s">
        <v>233</v>
      </c>
      <c r="F794" s="217" t="s">
        <v>167</v>
      </c>
      <c r="G794" s="217" t="s">
        <v>900</v>
      </c>
      <c r="H794" s="217" t="s">
        <v>139</v>
      </c>
      <c r="I794" s="219">
        <v>1</v>
      </c>
      <c r="J794" s="221">
        <v>1899.05</v>
      </c>
      <c r="K794" s="221">
        <v>1899.05</v>
      </c>
      <c r="L794" s="218">
        <v>0</v>
      </c>
      <c r="M794" s="218">
        <f t="shared" si="12"/>
        <v>759.62</v>
      </c>
      <c r="N794" s="220" t="s">
        <v>15</v>
      </c>
    </row>
    <row r="795" spans="1:14" x14ac:dyDescent="0.25">
      <c r="A795" s="216">
        <v>1</v>
      </c>
      <c r="B795" s="219" t="s">
        <v>135</v>
      </c>
      <c r="C795" s="219" t="s">
        <v>135</v>
      </c>
      <c r="D795" s="219">
        <v>110138</v>
      </c>
      <c r="E795" s="217" t="s">
        <v>233</v>
      </c>
      <c r="F795" s="217" t="s">
        <v>901</v>
      </c>
      <c r="G795" s="217" t="s">
        <v>900</v>
      </c>
      <c r="H795" s="217" t="s">
        <v>139</v>
      </c>
      <c r="I795" s="219">
        <v>1</v>
      </c>
      <c r="J795" s="218">
        <v>365.56</v>
      </c>
      <c r="K795" s="218">
        <v>365.56</v>
      </c>
      <c r="L795" s="218">
        <v>0</v>
      </c>
      <c r="M795" s="218">
        <f t="shared" si="12"/>
        <v>146.22400000000002</v>
      </c>
      <c r="N795" s="220" t="s">
        <v>15</v>
      </c>
    </row>
    <row r="796" spans="1:14" x14ac:dyDescent="0.25">
      <c r="A796" s="216">
        <v>1</v>
      </c>
      <c r="B796" s="219" t="s">
        <v>135</v>
      </c>
      <c r="C796" s="219" t="s">
        <v>135</v>
      </c>
      <c r="D796" s="219">
        <v>110139</v>
      </c>
      <c r="E796" s="217" t="s">
        <v>233</v>
      </c>
      <c r="F796" s="217" t="s">
        <v>901</v>
      </c>
      <c r="G796" s="217" t="s">
        <v>900</v>
      </c>
      <c r="H796" s="217" t="s">
        <v>139</v>
      </c>
      <c r="I796" s="219">
        <v>1</v>
      </c>
      <c r="J796" s="218">
        <v>365.56</v>
      </c>
      <c r="K796" s="218">
        <v>365.56</v>
      </c>
      <c r="L796" s="218">
        <v>0</v>
      </c>
      <c r="M796" s="218">
        <f t="shared" si="12"/>
        <v>146.22400000000002</v>
      </c>
      <c r="N796" s="220" t="s">
        <v>15</v>
      </c>
    </row>
    <row r="797" spans="1:14" x14ac:dyDescent="0.25">
      <c r="A797" s="220">
        <v>1</v>
      </c>
      <c r="B797" s="219" t="s">
        <v>135</v>
      </c>
      <c r="C797" s="219" t="s">
        <v>135</v>
      </c>
      <c r="D797" s="219">
        <v>110162</v>
      </c>
      <c r="E797" s="217" t="s">
        <v>233</v>
      </c>
      <c r="F797" s="217" t="s">
        <v>903</v>
      </c>
      <c r="G797" s="217" t="s">
        <v>900</v>
      </c>
      <c r="H797" s="217" t="s">
        <v>139</v>
      </c>
      <c r="I797" s="219">
        <v>1</v>
      </c>
      <c r="J797" s="218">
        <v>849</v>
      </c>
      <c r="K797" s="218">
        <v>849</v>
      </c>
      <c r="L797" s="218">
        <v>0</v>
      </c>
      <c r="M797" s="218">
        <f t="shared" si="12"/>
        <v>339.6</v>
      </c>
      <c r="N797" s="220" t="s">
        <v>15</v>
      </c>
    </row>
    <row r="798" spans="1:14" x14ac:dyDescent="0.25">
      <c r="A798" s="220">
        <v>1</v>
      </c>
      <c r="B798" s="219" t="s">
        <v>135</v>
      </c>
      <c r="C798" s="219" t="s">
        <v>135</v>
      </c>
      <c r="D798" s="219">
        <v>110164</v>
      </c>
      <c r="E798" s="217" t="s">
        <v>233</v>
      </c>
      <c r="F798" s="217" t="s">
        <v>904</v>
      </c>
      <c r="G798" s="218">
        <v>10.16</v>
      </c>
      <c r="H798" s="217" t="s">
        <v>139</v>
      </c>
      <c r="I798" s="219">
        <v>1</v>
      </c>
      <c r="J798" s="218">
        <v>925.35</v>
      </c>
      <c r="K798" s="218">
        <v>925.35</v>
      </c>
      <c r="L798" s="218">
        <v>0</v>
      </c>
      <c r="M798" s="218">
        <f t="shared" si="12"/>
        <v>370.14000000000004</v>
      </c>
      <c r="N798" s="220" t="s">
        <v>15</v>
      </c>
    </row>
    <row r="799" spans="1:14" x14ac:dyDescent="0.25">
      <c r="A799" s="216">
        <v>1</v>
      </c>
      <c r="B799" s="219" t="s">
        <v>135</v>
      </c>
      <c r="C799" s="219" t="s">
        <v>135</v>
      </c>
      <c r="D799" s="219">
        <v>110170</v>
      </c>
      <c r="E799" s="217" t="s">
        <v>171</v>
      </c>
      <c r="F799" s="217" t="s">
        <v>905</v>
      </c>
      <c r="G799" s="217" t="s">
        <v>900</v>
      </c>
      <c r="H799" s="217" t="s">
        <v>139</v>
      </c>
      <c r="I799" s="219">
        <v>1</v>
      </c>
      <c r="J799" s="218">
        <v>824.5</v>
      </c>
      <c r="K799" s="218">
        <v>824.5</v>
      </c>
      <c r="L799" s="218">
        <v>0</v>
      </c>
      <c r="M799" s="218">
        <f t="shared" si="12"/>
        <v>329.8</v>
      </c>
      <c r="N799" s="220" t="s">
        <v>15</v>
      </c>
    </row>
    <row r="800" spans="1:14" x14ac:dyDescent="0.25">
      <c r="A800" s="216">
        <v>1</v>
      </c>
      <c r="B800" s="219" t="s">
        <v>135</v>
      </c>
      <c r="C800" s="219" t="s">
        <v>135</v>
      </c>
      <c r="D800" s="219">
        <v>110172</v>
      </c>
      <c r="E800" s="217" t="s">
        <v>233</v>
      </c>
      <c r="F800" s="217" t="s">
        <v>655</v>
      </c>
      <c r="G800" s="218">
        <v>12.16</v>
      </c>
      <c r="H800" s="217" t="s">
        <v>139</v>
      </c>
      <c r="I800" s="219">
        <v>1</v>
      </c>
      <c r="J800" s="218">
        <v>451.8</v>
      </c>
      <c r="K800" s="218">
        <v>451.8</v>
      </c>
      <c r="L800" s="218">
        <v>0</v>
      </c>
      <c r="M800" s="218">
        <f t="shared" si="12"/>
        <v>180.72000000000003</v>
      </c>
      <c r="N800" s="220" t="s">
        <v>15</v>
      </c>
    </row>
    <row r="801" spans="1:14" x14ac:dyDescent="0.25">
      <c r="A801" s="216">
        <v>1</v>
      </c>
      <c r="B801" s="219" t="s">
        <v>135</v>
      </c>
      <c r="C801" s="219" t="s">
        <v>135</v>
      </c>
      <c r="D801" s="219">
        <v>110173</v>
      </c>
      <c r="E801" s="217" t="s">
        <v>162</v>
      </c>
      <c r="F801" s="217" t="s">
        <v>906</v>
      </c>
      <c r="G801" s="218">
        <v>10.16</v>
      </c>
      <c r="H801" s="217" t="s">
        <v>139</v>
      </c>
      <c r="I801" s="219">
        <v>1</v>
      </c>
      <c r="J801" s="218">
        <v>756.25</v>
      </c>
      <c r="K801" s="218">
        <v>756.25</v>
      </c>
      <c r="L801" s="218">
        <v>0</v>
      </c>
      <c r="M801" s="218">
        <f t="shared" si="12"/>
        <v>302.5</v>
      </c>
      <c r="N801" s="220" t="s">
        <v>15</v>
      </c>
    </row>
    <row r="802" spans="1:14" x14ac:dyDescent="0.25">
      <c r="A802" s="220">
        <v>1</v>
      </c>
      <c r="B802" s="219" t="s">
        <v>135</v>
      </c>
      <c r="C802" s="219" t="s">
        <v>135</v>
      </c>
      <c r="D802" s="219">
        <v>110174</v>
      </c>
      <c r="E802" s="217" t="s">
        <v>162</v>
      </c>
      <c r="F802" s="217" t="s">
        <v>907</v>
      </c>
      <c r="G802" s="218">
        <v>10.16</v>
      </c>
      <c r="H802" s="217" t="s">
        <v>139</v>
      </c>
      <c r="I802" s="219">
        <v>1</v>
      </c>
      <c r="J802" s="218">
        <v>131.25</v>
      </c>
      <c r="K802" s="218">
        <v>131.25</v>
      </c>
      <c r="L802" s="218">
        <v>0</v>
      </c>
      <c r="M802" s="218">
        <f t="shared" si="12"/>
        <v>52.5</v>
      </c>
      <c r="N802" s="220" t="s">
        <v>15</v>
      </c>
    </row>
    <row r="803" spans="1:14" x14ac:dyDescent="0.25">
      <c r="A803" s="220">
        <v>1</v>
      </c>
      <c r="B803" s="219" t="s">
        <v>135</v>
      </c>
      <c r="C803" s="219" t="s">
        <v>135</v>
      </c>
      <c r="D803" s="219">
        <v>110175</v>
      </c>
      <c r="E803" s="217" t="s">
        <v>171</v>
      </c>
      <c r="F803" s="217" t="s">
        <v>908</v>
      </c>
      <c r="G803" s="218">
        <v>10.16</v>
      </c>
      <c r="H803" s="217" t="s">
        <v>139</v>
      </c>
      <c r="I803" s="219">
        <v>1</v>
      </c>
      <c r="J803" s="218">
        <v>798.75</v>
      </c>
      <c r="K803" s="218">
        <v>798.75</v>
      </c>
      <c r="L803" s="218">
        <v>0</v>
      </c>
      <c r="M803" s="218">
        <f t="shared" si="12"/>
        <v>319.5</v>
      </c>
      <c r="N803" s="220" t="s">
        <v>15</v>
      </c>
    </row>
    <row r="804" spans="1:14" x14ac:dyDescent="0.25">
      <c r="A804" s="216">
        <v>1</v>
      </c>
      <c r="B804" s="219" t="s">
        <v>135</v>
      </c>
      <c r="C804" s="219" t="s">
        <v>135</v>
      </c>
      <c r="D804" s="219">
        <v>110176</v>
      </c>
      <c r="E804" s="217" t="s">
        <v>171</v>
      </c>
      <c r="F804" s="217" t="s">
        <v>908</v>
      </c>
      <c r="G804" s="218">
        <v>10.16</v>
      </c>
      <c r="H804" s="217" t="s">
        <v>139</v>
      </c>
      <c r="I804" s="219">
        <v>1</v>
      </c>
      <c r="J804" s="218">
        <v>798.75</v>
      </c>
      <c r="K804" s="218">
        <v>798.75</v>
      </c>
      <c r="L804" s="218">
        <v>0</v>
      </c>
      <c r="M804" s="218">
        <f t="shared" si="12"/>
        <v>319.5</v>
      </c>
      <c r="N804" s="220" t="s">
        <v>15</v>
      </c>
    </row>
    <row r="805" spans="1:14" x14ac:dyDescent="0.25">
      <c r="A805" s="216">
        <v>1</v>
      </c>
      <c r="B805" s="219" t="s">
        <v>135</v>
      </c>
      <c r="C805" s="219" t="s">
        <v>135</v>
      </c>
      <c r="D805" s="219">
        <v>110177</v>
      </c>
      <c r="E805" s="217" t="s">
        <v>171</v>
      </c>
      <c r="F805" s="217" t="s">
        <v>905</v>
      </c>
      <c r="G805" s="217" t="s">
        <v>900</v>
      </c>
      <c r="H805" s="217" t="s">
        <v>139</v>
      </c>
      <c r="I805" s="219">
        <v>1</v>
      </c>
      <c r="J805" s="218">
        <v>824.5</v>
      </c>
      <c r="K805" s="218">
        <v>824.5</v>
      </c>
      <c r="L805" s="218">
        <v>0</v>
      </c>
      <c r="M805" s="218">
        <f t="shared" si="12"/>
        <v>329.8</v>
      </c>
      <c r="N805" s="220" t="s">
        <v>15</v>
      </c>
    </row>
    <row r="806" spans="1:14" x14ac:dyDescent="0.25">
      <c r="A806" s="216">
        <v>1</v>
      </c>
      <c r="B806" s="219" t="s">
        <v>135</v>
      </c>
      <c r="C806" s="219" t="s">
        <v>135</v>
      </c>
      <c r="D806" s="219">
        <v>110178</v>
      </c>
      <c r="E806" s="217" t="s">
        <v>171</v>
      </c>
      <c r="F806" s="217" t="s">
        <v>909</v>
      </c>
      <c r="G806" s="218">
        <v>10.16</v>
      </c>
      <c r="H806" s="217" t="s">
        <v>139</v>
      </c>
      <c r="I806" s="219">
        <v>1</v>
      </c>
      <c r="J806" s="218">
        <v>409.07</v>
      </c>
      <c r="K806" s="218">
        <v>409.07</v>
      </c>
      <c r="L806" s="218">
        <v>0</v>
      </c>
      <c r="M806" s="218">
        <f t="shared" si="12"/>
        <v>163.62800000000001</v>
      </c>
      <c r="N806" s="220" t="s">
        <v>15</v>
      </c>
    </row>
    <row r="807" spans="1:14" x14ac:dyDescent="0.25">
      <c r="A807" s="220">
        <v>1</v>
      </c>
      <c r="B807" s="219" t="s">
        <v>135</v>
      </c>
      <c r="C807" s="219" t="s">
        <v>135</v>
      </c>
      <c r="D807" s="219">
        <v>110179</v>
      </c>
      <c r="E807" s="217" t="s">
        <v>171</v>
      </c>
      <c r="F807" s="217" t="s">
        <v>909</v>
      </c>
      <c r="G807" s="218">
        <v>10.16</v>
      </c>
      <c r="H807" s="217" t="s">
        <v>139</v>
      </c>
      <c r="I807" s="219">
        <v>1</v>
      </c>
      <c r="J807" s="218">
        <v>409.06</v>
      </c>
      <c r="K807" s="218">
        <v>409.06</v>
      </c>
      <c r="L807" s="218">
        <v>0</v>
      </c>
      <c r="M807" s="218">
        <f t="shared" si="12"/>
        <v>163.62400000000002</v>
      </c>
      <c r="N807" s="220" t="s">
        <v>15</v>
      </c>
    </row>
    <row r="808" spans="1:14" x14ac:dyDescent="0.25">
      <c r="A808" s="220">
        <v>1</v>
      </c>
      <c r="B808" s="219" t="s">
        <v>135</v>
      </c>
      <c r="C808" s="219" t="s">
        <v>135</v>
      </c>
      <c r="D808" s="219">
        <v>110183</v>
      </c>
      <c r="E808" s="217" t="s">
        <v>162</v>
      </c>
      <c r="F808" s="217" t="s">
        <v>910</v>
      </c>
      <c r="G808" s="218">
        <v>10.16</v>
      </c>
      <c r="H808" s="217" t="s">
        <v>139</v>
      </c>
      <c r="I808" s="219">
        <v>1</v>
      </c>
      <c r="J808" s="218">
        <v>758</v>
      </c>
      <c r="K808" s="218">
        <v>758</v>
      </c>
      <c r="L808" s="218">
        <v>0</v>
      </c>
      <c r="M808" s="218">
        <f t="shared" si="12"/>
        <v>303.2</v>
      </c>
      <c r="N808" s="220" t="s">
        <v>15</v>
      </c>
    </row>
    <row r="809" spans="1:14" x14ac:dyDescent="0.25">
      <c r="A809" s="216">
        <v>1</v>
      </c>
      <c r="B809" s="219" t="s">
        <v>135</v>
      </c>
      <c r="C809" s="219" t="s">
        <v>135</v>
      </c>
      <c r="D809" s="219">
        <v>110184</v>
      </c>
      <c r="E809" s="217" t="s">
        <v>171</v>
      </c>
      <c r="F809" s="217" t="s">
        <v>911</v>
      </c>
      <c r="G809" s="218">
        <v>10.16</v>
      </c>
      <c r="H809" s="217" t="s">
        <v>139</v>
      </c>
      <c r="I809" s="219">
        <v>1</v>
      </c>
      <c r="J809" s="218">
        <v>937.83</v>
      </c>
      <c r="K809" s="218">
        <v>937.83</v>
      </c>
      <c r="L809" s="218">
        <v>0</v>
      </c>
      <c r="M809" s="218">
        <f t="shared" si="12"/>
        <v>375.13200000000006</v>
      </c>
      <c r="N809" s="220" t="s">
        <v>15</v>
      </c>
    </row>
    <row r="810" spans="1:14" x14ac:dyDescent="0.25">
      <c r="A810" s="216">
        <v>1</v>
      </c>
      <c r="B810" s="219" t="s">
        <v>135</v>
      </c>
      <c r="C810" s="219" t="s">
        <v>135</v>
      </c>
      <c r="D810" s="219">
        <v>110185</v>
      </c>
      <c r="E810" s="217" t="s">
        <v>171</v>
      </c>
      <c r="F810" s="217" t="s">
        <v>912</v>
      </c>
      <c r="G810" s="218">
        <v>11.16</v>
      </c>
      <c r="H810" s="217" t="s">
        <v>139</v>
      </c>
      <c r="I810" s="219">
        <v>1</v>
      </c>
      <c r="J810" s="218">
        <v>457.68</v>
      </c>
      <c r="K810" s="218">
        <v>457.68</v>
      </c>
      <c r="L810" s="218">
        <v>0</v>
      </c>
      <c r="M810" s="218">
        <f t="shared" si="12"/>
        <v>183.072</v>
      </c>
      <c r="N810" s="220" t="s">
        <v>15</v>
      </c>
    </row>
    <row r="811" spans="1:14" x14ac:dyDescent="0.25">
      <c r="A811" s="216">
        <v>1</v>
      </c>
      <c r="B811" s="219" t="s">
        <v>135</v>
      </c>
      <c r="C811" s="219" t="s">
        <v>135</v>
      </c>
      <c r="D811" s="219">
        <v>110186</v>
      </c>
      <c r="E811" s="217" t="s">
        <v>162</v>
      </c>
      <c r="F811" s="217" t="s">
        <v>913</v>
      </c>
      <c r="G811" s="218">
        <v>11.16</v>
      </c>
      <c r="H811" s="217" t="s">
        <v>139</v>
      </c>
      <c r="I811" s="219">
        <v>1</v>
      </c>
      <c r="J811" s="221">
        <v>1118.98</v>
      </c>
      <c r="K811" s="221">
        <v>1118.98</v>
      </c>
      <c r="L811" s="218">
        <v>0</v>
      </c>
      <c r="M811" s="218">
        <f t="shared" si="12"/>
        <v>447.59200000000004</v>
      </c>
      <c r="N811" s="220" t="s">
        <v>15</v>
      </c>
    </row>
    <row r="812" spans="1:14" x14ac:dyDescent="0.25">
      <c r="A812" s="220">
        <v>1</v>
      </c>
      <c r="B812" s="219" t="s">
        <v>135</v>
      </c>
      <c r="C812" s="219" t="s">
        <v>135</v>
      </c>
      <c r="D812" s="219">
        <v>110201</v>
      </c>
      <c r="E812" s="217" t="s">
        <v>171</v>
      </c>
      <c r="F812" s="217" t="s">
        <v>914</v>
      </c>
      <c r="G812" s="218">
        <v>11.16</v>
      </c>
      <c r="H812" s="217" t="s">
        <v>139</v>
      </c>
      <c r="I812" s="219">
        <v>1</v>
      </c>
      <c r="J812" s="218">
        <v>568.75</v>
      </c>
      <c r="K812" s="218">
        <v>568.75</v>
      </c>
      <c r="L812" s="218">
        <v>0</v>
      </c>
      <c r="M812" s="218">
        <f t="shared" si="12"/>
        <v>227.5</v>
      </c>
      <c r="N812" s="220" t="s">
        <v>15</v>
      </c>
    </row>
    <row r="813" spans="1:14" x14ac:dyDescent="0.25">
      <c r="A813" s="220">
        <v>1</v>
      </c>
      <c r="B813" s="219" t="s">
        <v>135</v>
      </c>
      <c r="C813" s="219" t="s">
        <v>135</v>
      </c>
      <c r="D813" s="219">
        <v>110202</v>
      </c>
      <c r="E813" s="217" t="s">
        <v>171</v>
      </c>
      <c r="F813" s="217" t="s">
        <v>915</v>
      </c>
      <c r="G813" s="218">
        <v>11.16</v>
      </c>
      <c r="H813" s="217" t="s">
        <v>139</v>
      </c>
      <c r="I813" s="219">
        <v>1</v>
      </c>
      <c r="J813" s="221">
        <v>1352</v>
      </c>
      <c r="K813" s="221">
        <v>1352</v>
      </c>
      <c r="L813" s="218">
        <v>0</v>
      </c>
      <c r="M813" s="218">
        <f t="shared" si="12"/>
        <v>540.80000000000007</v>
      </c>
      <c r="N813" s="220" t="s">
        <v>15</v>
      </c>
    </row>
    <row r="814" spans="1:14" x14ac:dyDescent="0.25">
      <c r="A814" s="216">
        <v>1</v>
      </c>
      <c r="B814" s="219" t="s">
        <v>135</v>
      </c>
      <c r="C814" s="219" t="s">
        <v>135</v>
      </c>
      <c r="D814" s="219">
        <v>110205</v>
      </c>
      <c r="E814" s="217" t="s">
        <v>233</v>
      </c>
      <c r="F814" s="217" t="s">
        <v>916</v>
      </c>
      <c r="G814" s="218">
        <v>11.16</v>
      </c>
      <c r="H814" s="217" t="s">
        <v>139</v>
      </c>
      <c r="I814" s="219">
        <v>1</v>
      </c>
      <c r="J814" s="221">
        <v>1093.75</v>
      </c>
      <c r="K814" s="221">
        <v>1093.75</v>
      </c>
      <c r="L814" s="218">
        <v>0</v>
      </c>
      <c r="M814" s="218">
        <f t="shared" si="12"/>
        <v>437.5</v>
      </c>
      <c r="N814" s="220" t="s">
        <v>15</v>
      </c>
    </row>
    <row r="815" spans="1:14" x14ac:dyDescent="0.25">
      <c r="A815" s="216">
        <v>1</v>
      </c>
      <c r="B815" s="219" t="s">
        <v>135</v>
      </c>
      <c r="C815" s="219" t="s">
        <v>135</v>
      </c>
      <c r="D815" s="219">
        <v>110206</v>
      </c>
      <c r="E815" s="217" t="s">
        <v>233</v>
      </c>
      <c r="F815" s="217" t="s">
        <v>917</v>
      </c>
      <c r="G815" s="218">
        <v>11.16</v>
      </c>
      <c r="H815" s="217" t="s">
        <v>139</v>
      </c>
      <c r="I815" s="219">
        <v>1</v>
      </c>
      <c r="J815" s="218">
        <v>653</v>
      </c>
      <c r="K815" s="218">
        <v>653</v>
      </c>
      <c r="L815" s="218">
        <v>0</v>
      </c>
      <c r="M815" s="218">
        <f t="shared" si="12"/>
        <v>261.2</v>
      </c>
      <c r="N815" s="220" t="s">
        <v>15</v>
      </c>
    </row>
    <row r="816" spans="1:14" x14ac:dyDescent="0.25">
      <c r="A816" s="216">
        <v>1</v>
      </c>
      <c r="B816" s="219" t="s">
        <v>135</v>
      </c>
      <c r="C816" s="219" t="s">
        <v>135</v>
      </c>
      <c r="D816" s="219">
        <v>110210</v>
      </c>
      <c r="E816" s="217" t="s">
        <v>233</v>
      </c>
      <c r="F816" s="217" t="s">
        <v>918</v>
      </c>
      <c r="G816" s="218">
        <v>12.16</v>
      </c>
      <c r="H816" s="217" t="s">
        <v>139</v>
      </c>
      <c r="I816" s="219">
        <v>1</v>
      </c>
      <c r="J816" s="221">
        <v>1202.5</v>
      </c>
      <c r="K816" s="221">
        <v>1202.5</v>
      </c>
      <c r="L816" s="218">
        <v>0</v>
      </c>
      <c r="M816" s="218">
        <f t="shared" si="12"/>
        <v>481</v>
      </c>
      <c r="N816" s="220" t="s">
        <v>15</v>
      </c>
    </row>
    <row r="817" spans="1:14" x14ac:dyDescent="0.25">
      <c r="A817" s="220">
        <v>1</v>
      </c>
      <c r="B817" s="219" t="s">
        <v>135</v>
      </c>
      <c r="C817" s="219" t="s">
        <v>135</v>
      </c>
      <c r="D817" s="219">
        <v>110212</v>
      </c>
      <c r="E817" s="217" t="s">
        <v>171</v>
      </c>
      <c r="F817" s="217" t="s">
        <v>919</v>
      </c>
      <c r="G817" s="218">
        <v>11.16</v>
      </c>
      <c r="H817" s="217" t="s">
        <v>139</v>
      </c>
      <c r="I817" s="219">
        <v>1</v>
      </c>
      <c r="J817" s="218">
        <v>840.63</v>
      </c>
      <c r="K817" s="218">
        <v>840.63</v>
      </c>
      <c r="L817" s="218">
        <v>0</v>
      </c>
      <c r="M817" s="218">
        <f t="shared" si="12"/>
        <v>336.25200000000001</v>
      </c>
      <c r="N817" s="220" t="s">
        <v>15</v>
      </c>
    </row>
    <row r="818" spans="1:14" x14ac:dyDescent="0.25">
      <c r="A818" s="220">
        <v>1</v>
      </c>
      <c r="B818" s="219" t="s">
        <v>135</v>
      </c>
      <c r="C818" s="219" t="s">
        <v>135</v>
      </c>
      <c r="D818" s="219">
        <v>110214</v>
      </c>
      <c r="E818" s="217" t="s">
        <v>171</v>
      </c>
      <c r="F818" s="217" t="s">
        <v>920</v>
      </c>
      <c r="G818" s="218">
        <v>12.16</v>
      </c>
      <c r="H818" s="217" t="s">
        <v>139</v>
      </c>
      <c r="I818" s="219">
        <v>1</v>
      </c>
      <c r="J818" s="218">
        <v>901.88</v>
      </c>
      <c r="K818" s="218">
        <v>901.88</v>
      </c>
      <c r="L818" s="218">
        <v>0</v>
      </c>
      <c r="M818" s="218">
        <f t="shared" si="12"/>
        <v>360.75200000000001</v>
      </c>
      <c r="N818" s="220" t="s">
        <v>15</v>
      </c>
    </row>
    <row r="819" spans="1:14" x14ac:dyDescent="0.25">
      <c r="A819" s="216">
        <v>1</v>
      </c>
      <c r="B819" s="219" t="s">
        <v>135</v>
      </c>
      <c r="C819" s="219" t="s">
        <v>135</v>
      </c>
      <c r="D819" s="219">
        <v>110221</v>
      </c>
      <c r="E819" s="217" t="s">
        <v>595</v>
      </c>
      <c r="F819" s="217" t="s">
        <v>921</v>
      </c>
      <c r="G819" s="218">
        <v>12.16</v>
      </c>
      <c r="H819" s="217" t="s">
        <v>139</v>
      </c>
      <c r="I819" s="219">
        <v>1</v>
      </c>
      <c r="J819" s="221">
        <v>1107.96</v>
      </c>
      <c r="K819" s="221">
        <v>1107.96</v>
      </c>
      <c r="L819" s="218">
        <v>0</v>
      </c>
      <c r="M819" s="218">
        <f t="shared" si="12"/>
        <v>443.18400000000003</v>
      </c>
      <c r="N819" s="220" t="s">
        <v>15</v>
      </c>
    </row>
    <row r="820" spans="1:14" x14ac:dyDescent="0.25">
      <c r="A820" s="216">
        <v>1</v>
      </c>
      <c r="B820" s="219" t="s">
        <v>135</v>
      </c>
      <c r="C820" s="219" t="s">
        <v>135</v>
      </c>
      <c r="D820" s="219">
        <v>110222</v>
      </c>
      <c r="E820" s="217" t="s">
        <v>233</v>
      </c>
      <c r="F820" s="217" t="s">
        <v>655</v>
      </c>
      <c r="G820" s="218">
        <v>12.16</v>
      </c>
      <c r="H820" s="217" t="s">
        <v>139</v>
      </c>
      <c r="I820" s="219">
        <v>1</v>
      </c>
      <c r="J820" s="218">
        <v>451.8</v>
      </c>
      <c r="K820" s="218">
        <v>451.8</v>
      </c>
      <c r="L820" s="218">
        <v>0</v>
      </c>
      <c r="M820" s="218">
        <f t="shared" si="12"/>
        <v>180.72000000000003</v>
      </c>
      <c r="N820" s="220" t="s">
        <v>15</v>
      </c>
    </row>
    <row r="821" spans="1:14" x14ac:dyDescent="0.25">
      <c r="A821" s="216">
        <v>1</v>
      </c>
      <c r="B821" s="219" t="s">
        <v>135</v>
      </c>
      <c r="C821" s="219" t="s">
        <v>135</v>
      </c>
      <c r="D821" s="219">
        <v>110223</v>
      </c>
      <c r="E821" s="217" t="s">
        <v>233</v>
      </c>
      <c r="F821" s="217" t="s">
        <v>655</v>
      </c>
      <c r="G821" s="218">
        <v>12.16</v>
      </c>
      <c r="H821" s="217" t="s">
        <v>139</v>
      </c>
      <c r="I821" s="219">
        <v>1</v>
      </c>
      <c r="J821" s="218">
        <v>451.8</v>
      </c>
      <c r="K821" s="218">
        <v>451.8</v>
      </c>
      <c r="L821" s="218">
        <v>0</v>
      </c>
      <c r="M821" s="218">
        <f t="shared" si="12"/>
        <v>180.72000000000003</v>
      </c>
      <c r="N821" s="220" t="s">
        <v>15</v>
      </c>
    </row>
    <row r="822" spans="1:14" x14ac:dyDescent="0.25">
      <c r="A822" s="220">
        <v>1</v>
      </c>
      <c r="B822" s="219" t="s">
        <v>135</v>
      </c>
      <c r="C822" s="219" t="s">
        <v>135</v>
      </c>
      <c r="D822" s="219">
        <v>110224</v>
      </c>
      <c r="E822" s="217" t="s">
        <v>233</v>
      </c>
      <c r="F822" s="217" t="s">
        <v>655</v>
      </c>
      <c r="G822" s="218">
        <v>12.16</v>
      </c>
      <c r="H822" s="217" t="s">
        <v>139</v>
      </c>
      <c r="I822" s="219">
        <v>1</v>
      </c>
      <c r="J822" s="218">
        <v>451.8</v>
      </c>
      <c r="K822" s="218">
        <v>451.8</v>
      </c>
      <c r="L822" s="218">
        <v>0</v>
      </c>
      <c r="M822" s="218">
        <f t="shared" si="12"/>
        <v>180.72000000000003</v>
      </c>
      <c r="N822" s="220" t="s">
        <v>15</v>
      </c>
    </row>
    <row r="823" spans="1:14" x14ac:dyDescent="0.25">
      <c r="A823" s="220">
        <v>1</v>
      </c>
      <c r="B823" s="219" t="s">
        <v>135</v>
      </c>
      <c r="C823" s="219" t="s">
        <v>135</v>
      </c>
      <c r="D823" s="219">
        <v>110225</v>
      </c>
      <c r="E823" s="217" t="s">
        <v>233</v>
      </c>
      <c r="F823" s="217" t="s">
        <v>655</v>
      </c>
      <c r="G823" s="218">
        <v>12.16</v>
      </c>
      <c r="H823" s="217" t="s">
        <v>139</v>
      </c>
      <c r="I823" s="219">
        <v>1</v>
      </c>
      <c r="J823" s="218">
        <v>451.8</v>
      </c>
      <c r="K823" s="218">
        <v>451.8</v>
      </c>
      <c r="L823" s="218">
        <v>0</v>
      </c>
      <c r="M823" s="218">
        <f t="shared" si="12"/>
        <v>180.72000000000003</v>
      </c>
      <c r="N823" s="220" t="s">
        <v>15</v>
      </c>
    </row>
    <row r="824" spans="1:14" x14ac:dyDescent="0.25">
      <c r="A824" s="216">
        <v>1</v>
      </c>
      <c r="B824" s="219" t="s">
        <v>135</v>
      </c>
      <c r="C824" s="219" t="s">
        <v>135</v>
      </c>
      <c r="D824" s="219">
        <v>110229</v>
      </c>
      <c r="E824" s="217" t="s">
        <v>595</v>
      </c>
      <c r="F824" s="217" t="s">
        <v>922</v>
      </c>
      <c r="G824" s="217" t="s">
        <v>882</v>
      </c>
      <c r="H824" s="217" t="s">
        <v>139</v>
      </c>
      <c r="I824" s="219">
        <v>1</v>
      </c>
      <c r="J824" s="218">
        <v>720.54</v>
      </c>
      <c r="K824" s="218">
        <v>720.54</v>
      </c>
      <c r="L824" s="218">
        <v>0</v>
      </c>
      <c r="M824" s="218">
        <f t="shared" si="12"/>
        <v>288.21600000000001</v>
      </c>
      <c r="N824" s="220" t="s">
        <v>15</v>
      </c>
    </row>
    <row r="825" spans="1:14" x14ac:dyDescent="0.25">
      <c r="A825" s="216">
        <v>1</v>
      </c>
      <c r="B825" s="219" t="s">
        <v>135</v>
      </c>
      <c r="C825" s="219" t="s">
        <v>135</v>
      </c>
      <c r="D825" s="219">
        <v>110239</v>
      </c>
      <c r="E825" s="217" t="s">
        <v>250</v>
      </c>
      <c r="F825" s="217" t="s">
        <v>923</v>
      </c>
      <c r="G825" s="218">
        <v>12.16</v>
      </c>
      <c r="H825" s="217" t="s">
        <v>139</v>
      </c>
      <c r="I825" s="219">
        <v>1</v>
      </c>
      <c r="J825" s="221">
        <v>2390</v>
      </c>
      <c r="K825" s="221">
        <v>2390</v>
      </c>
      <c r="L825" s="218">
        <v>0</v>
      </c>
      <c r="M825" s="218">
        <f t="shared" si="12"/>
        <v>956</v>
      </c>
      <c r="N825" s="220" t="s">
        <v>15</v>
      </c>
    </row>
    <row r="826" spans="1:14" x14ac:dyDescent="0.25">
      <c r="A826" s="216">
        <v>1</v>
      </c>
      <c r="B826" s="219" t="s">
        <v>135</v>
      </c>
      <c r="C826" s="219" t="s">
        <v>135</v>
      </c>
      <c r="D826" s="219">
        <v>110242</v>
      </c>
      <c r="E826" s="217" t="s">
        <v>171</v>
      </c>
      <c r="F826" s="217" t="s">
        <v>924</v>
      </c>
      <c r="G826" s="217" t="s">
        <v>882</v>
      </c>
      <c r="H826" s="217" t="s">
        <v>139</v>
      </c>
      <c r="I826" s="219">
        <v>1</v>
      </c>
      <c r="J826" s="218">
        <v>554.62</v>
      </c>
      <c r="K826" s="218">
        <v>554.62</v>
      </c>
      <c r="L826" s="218">
        <v>0</v>
      </c>
      <c r="M826" s="218">
        <f t="shared" si="12"/>
        <v>221.84800000000001</v>
      </c>
      <c r="N826" s="220" t="s">
        <v>15</v>
      </c>
    </row>
    <row r="827" spans="1:14" x14ac:dyDescent="0.25">
      <c r="A827" s="220">
        <v>1</v>
      </c>
      <c r="B827" s="219" t="s">
        <v>135</v>
      </c>
      <c r="C827" s="219" t="s">
        <v>135</v>
      </c>
      <c r="D827" s="219">
        <v>110243</v>
      </c>
      <c r="E827" s="217" t="s">
        <v>171</v>
      </c>
      <c r="F827" s="217" t="s">
        <v>925</v>
      </c>
      <c r="G827" s="217" t="s">
        <v>882</v>
      </c>
      <c r="H827" s="217" t="s">
        <v>139</v>
      </c>
      <c r="I827" s="219">
        <v>1</v>
      </c>
      <c r="J827" s="218">
        <v>663.2</v>
      </c>
      <c r="K827" s="218">
        <v>663.2</v>
      </c>
      <c r="L827" s="218">
        <v>0</v>
      </c>
      <c r="M827" s="218">
        <f t="shared" si="12"/>
        <v>265.28000000000003</v>
      </c>
      <c r="N827" s="220" t="s">
        <v>15</v>
      </c>
    </row>
    <row r="828" spans="1:14" x14ac:dyDescent="0.25">
      <c r="A828" s="216">
        <v>1</v>
      </c>
      <c r="B828" s="217" t="s">
        <v>926</v>
      </c>
      <c r="C828" s="217" t="s">
        <v>926</v>
      </c>
      <c r="D828" s="217" t="s">
        <v>927</v>
      </c>
      <c r="E828" s="217" t="s">
        <v>137</v>
      </c>
      <c r="F828" s="217" t="s">
        <v>928</v>
      </c>
      <c r="G828" s="217" t="s">
        <v>929</v>
      </c>
      <c r="H828" s="217" t="s">
        <v>139</v>
      </c>
      <c r="I828" s="219">
        <v>1</v>
      </c>
      <c r="J828" s="218">
        <v>127.18</v>
      </c>
      <c r="K828" s="218">
        <v>127.18</v>
      </c>
      <c r="L828" s="218">
        <v>0</v>
      </c>
      <c r="M828" s="218">
        <f t="shared" si="12"/>
        <v>50.872000000000007</v>
      </c>
      <c r="N828" s="216" t="str">
        <f t="shared" ref="N828:N891" si="13">IF(L828&lt;J828*0.4,"stvarna uporabna", "nova vrijednost")</f>
        <v>stvarna uporabna</v>
      </c>
    </row>
    <row r="829" spans="1:14" x14ac:dyDescent="0.25">
      <c r="A829" s="216">
        <v>1</v>
      </c>
      <c r="B829" s="217" t="s">
        <v>926</v>
      </c>
      <c r="C829" s="217" t="s">
        <v>926</v>
      </c>
      <c r="D829" s="217" t="s">
        <v>930</v>
      </c>
      <c r="E829" s="217" t="s">
        <v>137</v>
      </c>
      <c r="F829" s="217" t="s">
        <v>931</v>
      </c>
      <c r="G829" s="217" t="s">
        <v>929</v>
      </c>
      <c r="H829" s="217" t="s">
        <v>139</v>
      </c>
      <c r="I829" s="219">
        <v>1</v>
      </c>
      <c r="J829" s="218">
        <v>546.51</v>
      </c>
      <c r="K829" s="218">
        <v>546.51</v>
      </c>
      <c r="L829" s="218">
        <v>0</v>
      </c>
      <c r="M829" s="218">
        <f t="shared" si="12"/>
        <v>218.60400000000001</v>
      </c>
      <c r="N829" s="216" t="str">
        <f t="shared" si="13"/>
        <v>stvarna uporabna</v>
      </c>
    </row>
    <row r="830" spans="1:14" x14ac:dyDescent="0.25">
      <c r="A830" s="220">
        <v>1</v>
      </c>
      <c r="B830" s="217" t="s">
        <v>926</v>
      </c>
      <c r="C830" s="217" t="s">
        <v>926</v>
      </c>
      <c r="D830" s="217" t="s">
        <v>932</v>
      </c>
      <c r="E830" s="217" t="s">
        <v>137</v>
      </c>
      <c r="F830" s="217" t="s">
        <v>931</v>
      </c>
      <c r="G830" s="217" t="s">
        <v>929</v>
      </c>
      <c r="H830" s="217" t="s">
        <v>139</v>
      </c>
      <c r="I830" s="219">
        <v>1</v>
      </c>
      <c r="J830" s="221">
        <v>1695.7</v>
      </c>
      <c r="K830" s="221">
        <v>1695.7</v>
      </c>
      <c r="L830" s="218">
        <v>0</v>
      </c>
      <c r="M830" s="218">
        <f t="shared" si="12"/>
        <v>678.28000000000009</v>
      </c>
      <c r="N830" s="216" t="str">
        <f t="shared" si="13"/>
        <v>stvarna uporabna</v>
      </c>
    </row>
    <row r="831" spans="1:14" x14ac:dyDescent="0.25">
      <c r="A831" s="220">
        <v>1</v>
      </c>
      <c r="B831" s="217" t="s">
        <v>926</v>
      </c>
      <c r="C831" s="217" t="s">
        <v>926</v>
      </c>
      <c r="D831" s="217" t="s">
        <v>933</v>
      </c>
      <c r="E831" s="217" t="s">
        <v>137</v>
      </c>
      <c r="F831" s="217" t="s">
        <v>931</v>
      </c>
      <c r="G831" s="217" t="s">
        <v>929</v>
      </c>
      <c r="H831" s="217" t="s">
        <v>139</v>
      </c>
      <c r="I831" s="219">
        <v>1</v>
      </c>
      <c r="J831" s="221">
        <v>1695.7</v>
      </c>
      <c r="K831" s="221">
        <v>1695.7</v>
      </c>
      <c r="L831" s="218">
        <v>0</v>
      </c>
      <c r="M831" s="218">
        <f t="shared" si="12"/>
        <v>678.28000000000009</v>
      </c>
      <c r="N831" s="216" t="str">
        <f t="shared" si="13"/>
        <v>stvarna uporabna</v>
      </c>
    </row>
    <row r="832" spans="1:14" x14ac:dyDescent="0.25">
      <c r="A832" s="216">
        <v>1</v>
      </c>
      <c r="B832" s="217" t="s">
        <v>926</v>
      </c>
      <c r="C832" s="217" t="s">
        <v>926</v>
      </c>
      <c r="D832" s="217" t="s">
        <v>934</v>
      </c>
      <c r="E832" s="217" t="s">
        <v>137</v>
      </c>
      <c r="F832" s="217" t="s">
        <v>931</v>
      </c>
      <c r="G832" s="217" t="s">
        <v>929</v>
      </c>
      <c r="H832" s="217" t="s">
        <v>139</v>
      </c>
      <c r="I832" s="219">
        <v>1</v>
      </c>
      <c r="J832" s="221">
        <v>1695.7</v>
      </c>
      <c r="K832" s="221">
        <v>1695.7</v>
      </c>
      <c r="L832" s="218">
        <v>0</v>
      </c>
      <c r="M832" s="218">
        <f t="shared" si="12"/>
        <v>678.28000000000009</v>
      </c>
      <c r="N832" s="216" t="str">
        <f t="shared" si="13"/>
        <v>stvarna uporabna</v>
      </c>
    </row>
    <row r="833" spans="1:14" x14ac:dyDescent="0.25">
      <c r="A833" s="216">
        <v>1</v>
      </c>
      <c r="B833" s="217" t="s">
        <v>926</v>
      </c>
      <c r="C833" s="217" t="s">
        <v>926</v>
      </c>
      <c r="D833" s="217" t="s">
        <v>935</v>
      </c>
      <c r="E833" s="217" t="s">
        <v>137</v>
      </c>
      <c r="F833" s="217" t="s">
        <v>928</v>
      </c>
      <c r="G833" s="217" t="s">
        <v>929</v>
      </c>
      <c r="H833" s="217" t="s">
        <v>139</v>
      </c>
      <c r="I833" s="219">
        <v>1</v>
      </c>
      <c r="J833" s="218">
        <v>127.18</v>
      </c>
      <c r="K833" s="218">
        <v>127.18</v>
      </c>
      <c r="L833" s="218">
        <v>0</v>
      </c>
      <c r="M833" s="218">
        <f t="shared" si="12"/>
        <v>50.872000000000007</v>
      </c>
      <c r="N833" s="216" t="str">
        <f t="shared" si="13"/>
        <v>stvarna uporabna</v>
      </c>
    </row>
    <row r="834" spans="1:14" x14ac:dyDescent="0.25">
      <c r="A834" s="216">
        <v>1</v>
      </c>
      <c r="B834" s="217" t="s">
        <v>926</v>
      </c>
      <c r="C834" s="217" t="s">
        <v>926</v>
      </c>
      <c r="D834" s="217" t="s">
        <v>936</v>
      </c>
      <c r="E834" s="217" t="s">
        <v>137</v>
      </c>
      <c r="F834" s="217" t="s">
        <v>928</v>
      </c>
      <c r="G834" s="217" t="s">
        <v>929</v>
      </c>
      <c r="H834" s="217" t="s">
        <v>139</v>
      </c>
      <c r="I834" s="219">
        <v>1</v>
      </c>
      <c r="J834" s="218">
        <v>127.18</v>
      </c>
      <c r="K834" s="218">
        <v>127.18</v>
      </c>
      <c r="L834" s="218">
        <v>0</v>
      </c>
      <c r="M834" s="218">
        <f t="shared" si="12"/>
        <v>50.872000000000007</v>
      </c>
      <c r="N834" s="216" t="str">
        <f t="shared" si="13"/>
        <v>stvarna uporabna</v>
      </c>
    </row>
    <row r="835" spans="1:14" x14ac:dyDescent="0.25">
      <c r="A835" s="220">
        <v>1</v>
      </c>
      <c r="B835" s="217" t="s">
        <v>926</v>
      </c>
      <c r="C835" s="217" t="s">
        <v>926</v>
      </c>
      <c r="D835" s="217" t="s">
        <v>937</v>
      </c>
      <c r="E835" s="217" t="s">
        <v>137</v>
      </c>
      <c r="F835" s="217" t="s">
        <v>928</v>
      </c>
      <c r="G835" s="217" t="s">
        <v>929</v>
      </c>
      <c r="H835" s="217" t="s">
        <v>139</v>
      </c>
      <c r="I835" s="219">
        <v>1</v>
      </c>
      <c r="J835" s="218">
        <v>127.18</v>
      </c>
      <c r="K835" s="218">
        <v>127.18</v>
      </c>
      <c r="L835" s="218">
        <v>0</v>
      </c>
      <c r="M835" s="218">
        <f t="shared" ref="M835:M898" si="14">IF(L835&lt;J835*0.4,J835*0.4,L835)</f>
        <v>50.872000000000007</v>
      </c>
      <c r="N835" s="216" t="str">
        <f t="shared" si="13"/>
        <v>stvarna uporabna</v>
      </c>
    </row>
    <row r="836" spans="1:14" x14ac:dyDescent="0.25">
      <c r="A836" s="220">
        <v>1</v>
      </c>
      <c r="B836" s="217" t="s">
        <v>926</v>
      </c>
      <c r="C836" s="217" t="s">
        <v>926</v>
      </c>
      <c r="D836" s="217" t="s">
        <v>938</v>
      </c>
      <c r="E836" s="217" t="s">
        <v>137</v>
      </c>
      <c r="F836" s="217" t="s">
        <v>939</v>
      </c>
      <c r="G836" s="217" t="s">
        <v>929</v>
      </c>
      <c r="H836" s="217" t="s">
        <v>139</v>
      </c>
      <c r="I836" s="219">
        <v>1</v>
      </c>
      <c r="J836" s="221">
        <v>1599.61</v>
      </c>
      <c r="K836" s="221">
        <v>1599.61</v>
      </c>
      <c r="L836" s="218">
        <v>0</v>
      </c>
      <c r="M836" s="218">
        <f t="shared" si="14"/>
        <v>639.84400000000005</v>
      </c>
      <c r="N836" s="216" t="str">
        <f t="shared" si="13"/>
        <v>stvarna uporabna</v>
      </c>
    </row>
    <row r="837" spans="1:14" x14ac:dyDescent="0.25">
      <c r="A837" s="216">
        <v>1</v>
      </c>
      <c r="B837" s="217" t="s">
        <v>926</v>
      </c>
      <c r="C837" s="217" t="s">
        <v>926</v>
      </c>
      <c r="D837" s="217" t="s">
        <v>940</v>
      </c>
      <c r="E837" s="217" t="s">
        <v>137</v>
      </c>
      <c r="F837" s="217" t="s">
        <v>928</v>
      </c>
      <c r="G837" s="217" t="s">
        <v>929</v>
      </c>
      <c r="H837" s="217" t="s">
        <v>139</v>
      </c>
      <c r="I837" s="219">
        <v>1</v>
      </c>
      <c r="J837" s="218">
        <v>127.18</v>
      </c>
      <c r="K837" s="218">
        <v>127.18</v>
      </c>
      <c r="L837" s="218">
        <v>0</v>
      </c>
      <c r="M837" s="218">
        <f t="shared" si="14"/>
        <v>50.872000000000007</v>
      </c>
      <c r="N837" s="216" t="str">
        <f t="shared" si="13"/>
        <v>stvarna uporabna</v>
      </c>
    </row>
    <row r="838" spans="1:14" x14ac:dyDescent="0.25">
      <c r="A838" s="216">
        <v>1</v>
      </c>
      <c r="B838" s="217" t="s">
        <v>926</v>
      </c>
      <c r="C838" s="217" t="s">
        <v>926</v>
      </c>
      <c r="D838" s="217" t="s">
        <v>941</v>
      </c>
      <c r="E838" s="217" t="s">
        <v>137</v>
      </c>
      <c r="F838" s="217" t="s">
        <v>942</v>
      </c>
      <c r="G838" s="217" t="s">
        <v>929</v>
      </c>
      <c r="H838" s="217" t="s">
        <v>139</v>
      </c>
      <c r="I838" s="219">
        <v>1</v>
      </c>
      <c r="J838" s="218">
        <v>124.15</v>
      </c>
      <c r="K838" s="218">
        <v>124.15</v>
      </c>
      <c r="L838" s="218">
        <v>0</v>
      </c>
      <c r="M838" s="218">
        <f t="shared" si="14"/>
        <v>49.660000000000004</v>
      </c>
      <c r="N838" s="216" t="str">
        <f t="shared" si="13"/>
        <v>stvarna uporabna</v>
      </c>
    </row>
    <row r="839" spans="1:14" x14ac:dyDescent="0.25">
      <c r="A839" s="216">
        <v>1</v>
      </c>
      <c r="B839" s="217" t="s">
        <v>926</v>
      </c>
      <c r="C839" s="217" t="s">
        <v>926</v>
      </c>
      <c r="D839" s="217" t="s">
        <v>943</v>
      </c>
      <c r="E839" s="217" t="s">
        <v>137</v>
      </c>
      <c r="F839" s="217" t="s">
        <v>944</v>
      </c>
      <c r="G839" s="217" t="s">
        <v>929</v>
      </c>
      <c r="H839" s="217" t="s">
        <v>139</v>
      </c>
      <c r="I839" s="219">
        <v>1</v>
      </c>
      <c r="J839" s="218">
        <v>200</v>
      </c>
      <c r="K839" s="218">
        <v>200</v>
      </c>
      <c r="L839" s="218">
        <v>0</v>
      </c>
      <c r="M839" s="218">
        <f t="shared" si="14"/>
        <v>80</v>
      </c>
      <c r="N839" s="216" t="str">
        <f t="shared" si="13"/>
        <v>stvarna uporabna</v>
      </c>
    </row>
    <row r="840" spans="1:14" x14ac:dyDescent="0.25">
      <c r="A840" s="220">
        <v>1</v>
      </c>
      <c r="B840" s="217" t="s">
        <v>926</v>
      </c>
      <c r="C840" s="217" t="s">
        <v>926</v>
      </c>
      <c r="D840" s="217" t="s">
        <v>945</v>
      </c>
      <c r="E840" s="217" t="s">
        <v>137</v>
      </c>
      <c r="F840" s="217" t="s">
        <v>946</v>
      </c>
      <c r="G840" s="217" t="s">
        <v>929</v>
      </c>
      <c r="H840" s="217" t="s">
        <v>139</v>
      </c>
      <c r="I840" s="219">
        <v>1</v>
      </c>
      <c r="J840" s="218">
        <v>522.79999999999995</v>
      </c>
      <c r="K840" s="218">
        <v>522.79999999999995</v>
      </c>
      <c r="L840" s="218">
        <v>0</v>
      </c>
      <c r="M840" s="218">
        <f t="shared" si="14"/>
        <v>209.12</v>
      </c>
      <c r="N840" s="216" t="str">
        <f t="shared" si="13"/>
        <v>stvarna uporabna</v>
      </c>
    </row>
    <row r="841" spans="1:14" x14ac:dyDescent="0.25">
      <c r="A841" s="220">
        <v>1</v>
      </c>
      <c r="B841" s="217" t="s">
        <v>926</v>
      </c>
      <c r="C841" s="217" t="s">
        <v>926</v>
      </c>
      <c r="D841" s="217" t="s">
        <v>947</v>
      </c>
      <c r="E841" s="217" t="s">
        <v>137</v>
      </c>
      <c r="F841" s="217" t="s">
        <v>948</v>
      </c>
      <c r="G841" s="217" t="s">
        <v>929</v>
      </c>
      <c r="H841" s="217" t="s">
        <v>139</v>
      </c>
      <c r="I841" s="219">
        <v>1</v>
      </c>
      <c r="J841" s="221">
        <v>2355.12</v>
      </c>
      <c r="K841" s="221">
        <v>2355.12</v>
      </c>
      <c r="L841" s="218">
        <v>0</v>
      </c>
      <c r="M841" s="218">
        <f t="shared" si="14"/>
        <v>942.048</v>
      </c>
      <c r="N841" s="216" t="str">
        <f t="shared" si="13"/>
        <v>stvarna uporabna</v>
      </c>
    </row>
    <row r="842" spans="1:14" x14ac:dyDescent="0.25">
      <c r="A842" s="216">
        <v>1</v>
      </c>
      <c r="B842" s="217" t="s">
        <v>926</v>
      </c>
      <c r="C842" s="217" t="s">
        <v>926</v>
      </c>
      <c r="D842" s="217" t="s">
        <v>949</v>
      </c>
      <c r="E842" s="217" t="s">
        <v>137</v>
      </c>
      <c r="F842" s="217" t="s">
        <v>950</v>
      </c>
      <c r="G842" s="217" t="s">
        <v>929</v>
      </c>
      <c r="H842" s="217" t="s">
        <v>139</v>
      </c>
      <c r="I842" s="219">
        <v>1</v>
      </c>
      <c r="J842" s="218">
        <v>357.06</v>
      </c>
      <c r="K842" s="218">
        <v>357.06</v>
      </c>
      <c r="L842" s="218">
        <v>0</v>
      </c>
      <c r="M842" s="218">
        <f t="shared" si="14"/>
        <v>142.82400000000001</v>
      </c>
      <c r="N842" s="216" t="str">
        <f t="shared" si="13"/>
        <v>stvarna uporabna</v>
      </c>
    </row>
    <row r="843" spans="1:14" x14ac:dyDescent="0.25">
      <c r="A843" s="216">
        <v>1</v>
      </c>
      <c r="B843" s="217" t="s">
        <v>926</v>
      </c>
      <c r="C843" s="217" t="s">
        <v>926</v>
      </c>
      <c r="D843" s="217" t="s">
        <v>951</v>
      </c>
      <c r="E843" s="217" t="s">
        <v>137</v>
      </c>
      <c r="F843" s="217" t="s">
        <v>952</v>
      </c>
      <c r="G843" s="217" t="s">
        <v>929</v>
      </c>
      <c r="H843" s="217" t="s">
        <v>139</v>
      </c>
      <c r="I843" s="219">
        <v>1</v>
      </c>
      <c r="J843" s="221">
        <v>2204.41</v>
      </c>
      <c r="K843" s="221">
        <v>2204.41</v>
      </c>
      <c r="L843" s="218">
        <v>0</v>
      </c>
      <c r="M843" s="218">
        <f t="shared" si="14"/>
        <v>881.76400000000001</v>
      </c>
      <c r="N843" s="216" t="str">
        <f t="shared" si="13"/>
        <v>stvarna uporabna</v>
      </c>
    </row>
    <row r="844" spans="1:14" x14ac:dyDescent="0.25">
      <c r="A844" s="216">
        <v>1</v>
      </c>
      <c r="B844" s="217" t="s">
        <v>926</v>
      </c>
      <c r="C844" s="217" t="s">
        <v>926</v>
      </c>
      <c r="D844" s="217" t="s">
        <v>953</v>
      </c>
      <c r="E844" s="217" t="s">
        <v>137</v>
      </c>
      <c r="F844" s="217" t="s">
        <v>954</v>
      </c>
      <c r="G844" s="217" t="s">
        <v>929</v>
      </c>
      <c r="H844" s="217" t="s">
        <v>139</v>
      </c>
      <c r="I844" s="219">
        <v>1</v>
      </c>
      <c r="J844" s="218">
        <v>423.92</v>
      </c>
      <c r="K844" s="218">
        <v>423.92</v>
      </c>
      <c r="L844" s="218">
        <v>0</v>
      </c>
      <c r="M844" s="218">
        <f t="shared" si="14"/>
        <v>169.56800000000001</v>
      </c>
      <c r="N844" s="216" t="str">
        <f t="shared" si="13"/>
        <v>stvarna uporabna</v>
      </c>
    </row>
    <row r="845" spans="1:14" x14ac:dyDescent="0.25">
      <c r="A845" s="220">
        <v>1</v>
      </c>
      <c r="B845" s="217" t="s">
        <v>926</v>
      </c>
      <c r="C845" s="217" t="s">
        <v>926</v>
      </c>
      <c r="D845" s="217" t="s">
        <v>955</v>
      </c>
      <c r="E845" s="217" t="s">
        <v>137</v>
      </c>
      <c r="F845" s="217" t="s">
        <v>956</v>
      </c>
      <c r="G845" s="217" t="s">
        <v>929</v>
      </c>
      <c r="H845" s="217" t="s">
        <v>139</v>
      </c>
      <c r="I845" s="219">
        <v>1</v>
      </c>
      <c r="J845" s="218">
        <v>847.84</v>
      </c>
      <c r="K845" s="218">
        <v>847.84</v>
      </c>
      <c r="L845" s="218">
        <v>0</v>
      </c>
      <c r="M845" s="218">
        <f t="shared" si="14"/>
        <v>339.13600000000002</v>
      </c>
      <c r="N845" s="216" t="str">
        <f t="shared" si="13"/>
        <v>stvarna uporabna</v>
      </c>
    </row>
    <row r="846" spans="1:14" x14ac:dyDescent="0.25">
      <c r="A846" s="220">
        <v>1</v>
      </c>
      <c r="B846" s="217" t="s">
        <v>926</v>
      </c>
      <c r="C846" s="217" t="s">
        <v>926</v>
      </c>
      <c r="D846" s="217" t="s">
        <v>957</v>
      </c>
      <c r="E846" s="217" t="s">
        <v>137</v>
      </c>
      <c r="F846" s="217" t="s">
        <v>939</v>
      </c>
      <c r="G846" s="217" t="s">
        <v>929</v>
      </c>
      <c r="H846" s="217" t="s">
        <v>139</v>
      </c>
      <c r="I846" s="219">
        <v>1</v>
      </c>
      <c r="J846" s="221">
        <v>1848.33</v>
      </c>
      <c r="K846" s="221">
        <v>1848.33</v>
      </c>
      <c r="L846" s="218">
        <v>0</v>
      </c>
      <c r="M846" s="218">
        <f t="shared" si="14"/>
        <v>739.33199999999999</v>
      </c>
      <c r="N846" s="216" t="str">
        <f t="shared" si="13"/>
        <v>stvarna uporabna</v>
      </c>
    </row>
    <row r="847" spans="1:14" x14ac:dyDescent="0.25">
      <c r="A847" s="216">
        <v>1</v>
      </c>
      <c r="B847" s="217" t="s">
        <v>926</v>
      </c>
      <c r="C847" s="217" t="s">
        <v>926</v>
      </c>
      <c r="D847" s="217" t="s">
        <v>958</v>
      </c>
      <c r="E847" s="217" t="s">
        <v>137</v>
      </c>
      <c r="F847" s="217" t="s">
        <v>959</v>
      </c>
      <c r="G847" s="217" t="s">
        <v>929</v>
      </c>
      <c r="H847" s="217" t="s">
        <v>139</v>
      </c>
      <c r="I847" s="219">
        <v>1</v>
      </c>
      <c r="J847" s="218">
        <v>522.80999999999995</v>
      </c>
      <c r="K847" s="218">
        <v>522.80999999999995</v>
      </c>
      <c r="L847" s="218">
        <v>0</v>
      </c>
      <c r="M847" s="218">
        <f t="shared" si="14"/>
        <v>209.124</v>
      </c>
      <c r="N847" s="216" t="str">
        <f t="shared" si="13"/>
        <v>stvarna uporabna</v>
      </c>
    </row>
    <row r="848" spans="1:14" x14ac:dyDescent="0.25">
      <c r="A848" s="216">
        <v>1</v>
      </c>
      <c r="B848" s="217" t="s">
        <v>926</v>
      </c>
      <c r="C848" s="217" t="s">
        <v>926</v>
      </c>
      <c r="D848" s="217" t="s">
        <v>960</v>
      </c>
      <c r="E848" s="217" t="s">
        <v>137</v>
      </c>
      <c r="F848" s="217" t="s">
        <v>961</v>
      </c>
      <c r="G848" s="217" t="s">
        <v>929</v>
      </c>
      <c r="H848" s="217" t="s">
        <v>139</v>
      </c>
      <c r="I848" s="219">
        <v>1</v>
      </c>
      <c r="J848" s="218">
        <v>401.29</v>
      </c>
      <c r="K848" s="218">
        <v>401.29</v>
      </c>
      <c r="L848" s="218">
        <v>0</v>
      </c>
      <c r="M848" s="218">
        <f t="shared" si="14"/>
        <v>160.51600000000002</v>
      </c>
      <c r="N848" s="216" t="str">
        <f t="shared" si="13"/>
        <v>stvarna uporabna</v>
      </c>
    </row>
    <row r="849" spans="1:14" x14ac:dyDescent="0.25">
      <c r="A849" s="216">
        <v>1</v>
      </c>
      <c r="B849" s="217" t="s">
        <v>926</v>
      </c>
      <c r="C849" s="217" t="s">
        <v>926</v>
      </c>
      <c r="D849" s="217" t="s">
        <v>962</v>
      </c>
      <c r="E849" s="217" t="s">
        <v>137</v>
      </c>
      <c r="F849" s="217" t="s">
        <v>963</v>
      </c>
      <c r="G849" s="217" t="s">
        <v>929</v>
      </c>
      <c r="H849" s="217" t="s">
        <v>139</v>
      </c>
      <c r="I849" s="219">
        <v>1</v>
      </c>
      <c r="J849" s="218">
        <v>847.86</v>
      </c>
      <c r="K849" s="218">
        <v>847.86</v>
      </c>
      <c r="L849" s="218">
        <v>0</v>
      </c>
      <c r="M849" s="218">
        <f t="shared" si="14"/>
        <v>339.14400000000001</v>
      </c>
      <c r="N849" s="216" t="str">
        <f t="shared" si="13"/>
        <v>stvarna uporabna</v>
      </c>
    </row>
    <row r="850" spans="1:14" x14ac:dyDescent="0.25">
      <c r="A850" s="216">
        <v>1</v>
      </c>
      <c r="B850" s="217" t="s">
        <v>926</v>
      </c>
      <c r="C850" s="217" t="s">
        <v>926</v>
      </c>
      <c r="D850" s="217" t="s">
        <v>964</v>
      </c>
      <c r="E850" s="217" t="s">
        <v>137</v>
      </c>
      <c r="F850" s="217" t="s">
        <v>965</v>
      </c>
      <c r="G850" s="217" t="s">
        <v>929</v>
      </c>
      <c r="H850" s="217" t="s">
        <v>139</v>
      </c>
      <c r="I850" s="219">
        <v>1</v>
      </c>
      <c r="J850" s="218">
        <v>847.84</v>
      </c>
      <c r="K850" s="218">
        <v>847.84</v>
      </c>
      <c r="L850" s="218">
        <v>0</v>
      </c>
      <c r="M850" s="218">
        <f t="shared" si="14"/>
        <v>339.13600000000002</v>
      </c>
      <c r="N850" s="216" t="str">
        <f t="shared" si="13"/>
        <v>stvarna uporabna</v>
      </c>
    </row>
    <row r="851" spans="1:14" x14ac:dyDescent="0.25">
      <c r="A851" s="220">
        <v>1</v>
      </c>
      <c r="B851" s="217" t="s">
        <v>926</v>
      </c>
      <c r="C851" s="217" t="s">
        <v>926</v>
      </c>
      <c r="D851" s="217" t="s">
        <v>966</v>
      </c>
      <c r="E851" s="217" t="s">
        <v>137</v>
      </c>
      <c r="F851" s="217" t="s">
        <v>928</v>
      </c>
      <c r="G851" s="217" t="s">
        <v>929</v>
      </c>
      <c r="H851" s="217" t="s">
        <v>139</v>
      </c>
      <c r="I851" s="219">
        <v>1</v>
      </c>
      <c r="J851" s="218">
        <v>127.18</v>
      </c>
      <c r="K851" s="218">
        <v>127.18</v>
      </c>
      <c r="L851" s="218">
        <v>0</v>
      </c>
      <c r="M851" s="218">
        <f t="shared" si="14"/>
        <v>50.872000000000007</v>
      </c>
      <c r="N851" s="216" t="str">
        <f t="shared" si="13"/>
        <v>stvarna uporabna</v>
      </c>
    </row>
    <row r="852" spans="1:14" x14ac:dyDescent="0.25">
      <c r="A852" s="220">
        <v>1</v>
      </c>
      <c r="B852" s="217" t="s">
        <v>926</v>
      </c>
      <c r="C852" s="217" t="s">
        <v>926</v>
      </c>
      <c r="D852" s="217" t="s">
        <v>967</v>
      </c>
      <c r="E852" s="217" t="s">
        <v>137</v>
      </c>
      <c r="F852" s="217" t="s">
        <v>968</v>
      </c>
      <c r="G852" s="217" t="s">
        <v>929</v>
      </c>
      <c r="H852" s="217" t="s">
        <v>139</v>
      </c>
      <c r="I852" s="219">
        <v>1</v>
      </c>
      <c r="J852" s="218">
        <v>961</v>
      </c>
      <c r="K852" s="218">
        <v>961</v>
      </c>
      <c r="L852" s="218">
        <v>0</v>
      </c>
      <c r="M852" s="218">
        <f t="shared" si="14"/>
        <v>384.40000000000003</v>
      </c>
      <c r="N852" s="216" t="str">
        <f t="shared" si="13"/>
        <v>stvarna uporabna</v>
      </c>
    </row>
    <row r="853" spans="1:14" x14ac:dyDescent="0.25">
      <c r="A853" s="216">
        <v>1</v>
      </c>
      <c r="B853" s="217" t="s">
        <v>926</v>
      </c>
      <c r="C853" s="217" t="s">
        <v>926</v>
      </c>
      <c r="D853" s="217" t="s">
        <v>969</v>
      </c>
      <c r="E853" s="217" t="s">
        <v>137</v>
      </c>
      <c r="F853" s="217" t="s">
        <v>970</v>
      </c>
      <c r="G853" s="217" t="s">
        <v>929</v>
      </c>
      <c r="H853" s="217" t="s">
        <v>139</v>
      </c>
      <c r="I853" s="219">
        <v>1</v>
      </c>
      <c r="J853" s="218">
        <v>214.74</v>
      </c>
      <c r="K853" s="218">
        <v>214.74</v>
      </c>
      <c r="L853" s="218">
        <v>0</v>
      </c>
      <c r="M853" s="218">
        <f t="shared" si="14"/>
        <v>85.896000000000015</v>
      </c>
      <c r="N853" s="216" t="str">
        <f t="shared" si="13"/>
        <v>stvarna uporabna</v>
      </c>
    </row>
    <row r="854" spans="1:14" x14ac:dyDescent="0.25">
      <c r="A854" s="216">
        <v>1</v>
      </c>
      <c r="B854" s="217" t="s">
        <v>926</v>
      </c>
      <c r="C854" s="217" t="s">
        <v>926</v>
      </c>
      <c r="D854" s="217" t="s">
        <v>971</v>
      </c>
      <c r="E854" s="217" t="s">
        <v>137</v>
      </c>
      <c r="F854" s="217" t="s">
        <v>972</v>
      </c>
      <c r="G854" s="217" t="s">
        <v>929</v>
      </c>
      <c r="H854" s="217" t="s">
        <v>139</v>
      </c>
      <c r="I854" s="219">
        <v>1</v>
      </c>
      <c r="J854" s="218">
        <v>214.74</v>
      </c>
      <c r="K854" s="218">
        <v>214.74</v>
      </c>
      <c r="L854" s="218">
        <v>0</v>
      </c>
      <c r="M854" s="218">
        <f t="shared" si="14"/>
        <v>85.896000000000015</v>
      </c>
      <c r="N854" s="216" t="str">
        <f t="shared" si="13"/>
        <v>stvarna uporabna</v>
      </c>
    </row>
    <row r="855" spans="1:14" x14ac:dyDescent="0.25">
      <c r="A855" s="216">
        <v>1</v>
      </c>
      <c r="B855" s="217" t="s">
        <v>926</v>
      </c>
      <c r="C855" s="217" t="s">
        <v>926</v>
      </c>
      <c r="D855" s="217" t="s">
        <v>973</v>
      </c>
      <c r="E855" s="217" t="s">
        <v>137</v>
      </c>
      <c r="F855" s="217" t="s">
        <v>928</v>
      </c>
      <c r="G855" s="217" t="s">
        <v>929</v>
      </c>
      <c r="H855" s="217" t="s">
        <v>139</v>
      </c>
      <c r="I855" s="219">
        <v>1</v>
      </c>
      <c r="J855" s="218">
        <v>127.18</v>
      </c>
      <c r="K855" s="218">
        <v>127.18</v>
      </c>
      <c r="L855" s="218">
        <v>0</v>
      </c>
      <c r="M855" s="218">
        <f t="shared" si="14"/>
        <v>50.872000000000007</v>
      </c>
      <c r="N855" s="216" t="str">
        <f t="shared" si="13"/>
        <v>stvarna uporabna</v>
      </c>
    </row>
    <row r="856" spans="1:14" x14ac:dyDescent="0.25">
      <c r="A856" s="220">
        <v>1</v>
      </c>
      <c r="B856" s="217" t="s">
        <v>926</v>
      </c>
      <c r="C856" s="217" t="s">
        <v>926</v>
      </c>
      <c r="D856" s="217" t="s">
        <v>974</v>
      </c>
      <c r="E856" s="217" t="s">
        <v>137</v>
      </c>
      <c r="F856" s="217" t="s">
        <v>975</v>
      </c>
      <c r="G856" s="217" t="s">
        <v>929</v>
      </c>
      <c r="H856" s="217" t="s">
        <v>139</v>
      </c>
      <c r="I856" s="219">
        <v>1</v>
      </c>
      <c r="J856" s="221">
        <v>1410.62</v>
      </c>
      <c r="K856" s="221">
        <v>1410.62</v>
      </c>
      <c r="L856" s="218">
        <v>0</v>
      </c>
      <c r="M856" s="218">
        <f t="shared" si="14"/>
        <v>564.24799999999993</v>
      </c>
      <c r="N856" s="216" t="str">
        <f t="shared" si="13"/>
        <v>stvarna uporabna</v>
      </c>
    </row>
    <row r="857" spans="1:14" x14ac:dyDescent="0.25">
      <c r="A857" s="220">
        <v>1</v>
      </c>
      <c r="B857" s="217" t="s">
        <v>926</v>
      </c>
      <c r="C857" s="217" t="s">
        <v>926</v>
      </c>
      <c r="D857" s="217" t="s">
        <v>976</v>
      </c>
      <c r="E857" s="217" t="s">
        <v>137</v>
      </c>
      <c r="F857" s="217" t="s">
        <v>928</v>
      </c>
      <c r="G857" s="217" t="s">
        <v>929</v>
      </c>
      <c r="H857" s="217" t="s">
        <v>139</v>
      </c>
      <c r="I857" s="219">
        <v>1</v>
      </c>
      <c r="J857" s="218">
        <v>127.18</v>
      </c>
      <c r="K857" s="218">
        <v>127.18</v>
      </c>
      <c r="L857" s="218">
        <v>0</v>
      </c>
      <c r="M857" s="218">
        <f t="shared" si="14"/>
        <v>50.872000000000007</v>
      </c>
      <c r="N857" s="216" t="str">
        <f t="shared" si="13"/>
        <v>stvarna uporabna</v>
      </c>
    </row>
    <row r="858" spans="1:14" x14ac:dyDescent="0.25">
      <c r="A858" s="216">
        <v>1</v>
      </c>
      <c r="B858" s="217" t="s">
        <v>926</v>
      </c>
      <c r="C858" s="217" t="s">
        <v>926</v>
      </c>
      <c r="D858" s="217" t="s">
        <v>977</v>
      </c>
      <c r="E858" s="217" t="s">
        <v>137</v>
      </c>
      <c r="F858" s="217" t="s">
        <v>978</v>
      </c>
      <c r="G858" s="217" t="s">
        <v>929</v>
      </c>
      <c r="H858" s="217" t="s">
        <v>139</v>
      </c>
      <c r="I858" s="219">
        <v>1</v>
      </c>
      <c r="J858" s="218">
        <v>214.74</v>
      </c>
      <c r="K858" s="218">
        <v>214.74</v>
      </c>
      <c r="L858" s="218">
        <v>0</v>
      </c>
      <c r="M858" s="218">
        <f t="shared" si="14"/>
        <v>85.896000000000015</v>
      </c>
      <c r="N858" s="216" t="str">
        <f t="shared" si="13"/>
        <v>stvarna uporabna</v>
      </c>
    </row>
    <row r="859" spans="1:14" x14ac:dyDescent="0.25">
      <c r="A859" s="216">
        <v>1</v>
      </c>
      <c r="B859" s="217" t="s">
        <v>926</v>
      </c>
      <c r="C859" s="217" t="s">
        <v>926</v>
      </c>
      <c r="D859" s="217" t="s">
        <v>979</v>
      </c>
      <c r="E859" s="217" t="s">
        <v>137</v>
      </c>
      <c r="F859" s="217" t="s">
        <v>980</v>
      </c>
      <c r="G859" s="217" t="s">
        <v>929</v>
      </c>
      <c r="H859" s="217" t="s">
        <v>139</v>
      </c>
      <c r="I859" s="219">
        <v>1</v>
      </c>
      <c r="J859" s="218">
        <v>200</v>
      </c>
      <c r="K859" s="218">
        <v>200</v>
      </c>
      <c r="L859" s="218">
        <v>0</v>
      </c>
      <c r="M859" s="218">
        <f t="shared" si="14"/>
        <v>80</v>
      </c>
      <c r="N859" s="216" t="str">
        <f t="shared" si="13"/>
        <v>stvarna uporabna</v>
      </c>
    </row>
    <row r="860" spans="1:14" x14ac:dyDescent="0.25">
      <c r="A860" s="216">
        <v>1</v>
      </c>
      <c r="B860" s="217" t="s">
        <v>926</v>
      </c>
      <c r="C860" s="217" t="s">
        <v>926</v>
      </c>
      <c r="D860" s="217" t="s">
        <v>981</v>
      </c>
      <c r="E860" s="217" t="s">
        <v>137</v>
      </c>
      <c r="F860" s="217" t="s">
        <v>980</v>
      </c>
      <c r="G860" s="217" t="s">
        <v>929</v>
      </c>
      <c r="H860" s="217" t="s">
        <v>139</v>
      </c>
      <c r="I860" s="219">
        <v>1</v>
      </c>
      <c r="J860" s="218">
        <v>200</v>
      </c>
      <c r="K860" s="218">
        <v>200</v>
      </c>
      <c r="L860" s="218">
        <v>0</v>
      </c>
      <c r="M860" s="218">
        <f t="shared" si="14"/>
        <v>80</v>
      </c>
      <c r="N860" s="216" t="str">
        <f t="shared" si="13"/>
        <v>stvarna uporabna</v>
      </c>
    </row>
    <row r="861" spans="1:14" x14ac:dyDescent="0.25">
      <c r="A861" s="220">
        <v>1</v>
      </c>
      <c r="B861" s="217" t="s">
        <v>926</v>
      </c>
      <c r="C861" s="217" t="s">
        <v>926</v>
      </c>
      <c r="D861" s="217" t="s">
        <v>982</v>
      </c>
      <c r="E861" s="217" t="s">
        <v>137</v>
      </c>
      <c r="F861" s="217" t="s">
        <v>983</v>
      </c>
      <c r="G861" s="217" t="s">
        <v>929</v>
      </c>
      <c r="H861" s="217" t="s">
        <v>139</v>
      </c>
      <c r="I861" s="219">
        <v>1</v>
      </c>
      <c r="J861" s="218">
        <v>214.74</v>
      </c>
      <c r="K861" s="218">
        <v>214.74</v>
      </c>
      <c r="L861" s="218">
        <v>0</v>
      </c>
      <c r="M861" s="218">
        <f t="shared" si="14"/>
        <v>85.896000000000015</v>
      </c>
      <c r="N861" s="216" t="str">
        <f t="shared" si="13"/>
        <v>stvarna uporabna</v>
      </c>
    </row>
    <row r="862" spans="1:14" x14ac:dyDescent="0.25">
      <c r="A862" s="220">
        <v>1</v>
      </c>
      <c r="B862" s="217" t="s">
        <v>926</v>
      </c>
      <c r="C862" s="217" t="s">
        <v>926</v>
      </c>
      <c r="D862" s="217" t="s">
        <v>984</v>
      </c>
      <c r="E862" s="217" t="s">
        <v>137</v>
      </c>
      <c r="F862" s="217" t="s">
        <v>978</v>
      </c>
      <c r="G862" s="217" t="s">
        <v>929</v>
      </c>
      <c r="H862" s="217" t="s">
        <v>139</v>
      </c>
      <c r="I862" s="219">
        <v>1</v>
      </c>
      <c r="J862" s="218">
        <v>214.74</v>
      </c>
      <c r="K862" s="218">
        <v>214.74</v>
      </c>
      <c r="L862" s="218">
        <v>0</v>
      </c>
      <c r="M862" s="218">
        <f t="shared" si="14"/>
        <v>85.896000000000015</v>
      </c>
      <c r="N862" s="216" t="str">
        <f t="shared" si="13"/>
        <v>stvarna uporabna</v>
      </c>
    </row>
    <row r="863" spans="1:14" x14ac:dyDescent="0.25">
      <c r="A863" s="216">
        <v>1</v>
      </c>
      <c r="B863" s="217" t="s">
        <v>926</v>
      </c>
      <c r="C863" s="217" t="s">
        <v>926</v>
      </c>
      <c r="D863" s="217" t="s">
        <v>985</v>
      </c>
      <c r="E863" s="217" t="s">
        <v>137</v>
      </c>
      <c r="F863" s="217" t="s">
        <v>928</v>
      </c>
      <c r="G863" s="217" t="s">
        <v>929</v>
      </c>
      <c r="H863" s="217" t="s">
        <v>139</v>
      </c>
      <c r="I863" s="219">
        <v>1</v>
      </c>
      <c r="J863" s="218">
        <v>127.18</v>
      </c>
      <c r="K863" s="218">
        <v>127.18</v>
      </c>
      <c r="L863" s="218">
        <v>0</v>
      </c>
      <c r="M863" s="218">
        <f t="shared" si="14"/>
        <v>50.872000000000007</v>
      </c>
      <c r="N863" s="216" t="str">
        <f t="shared" si="13"/>
        <v>stvarna uporabna</v>
      </c>
    </row>
    <row r="864" spans="1:14" x14ac:dyDescent="0.25">
      <c r="A864" s="216">
        <v>1</v>
      </c>
      <c r="B864" s="217" t="s">
        <v>926</v>
      </c>
      <c r="C864" s="217" t="s">
        <v>926</v>
      </c>
      <c r="D864" s="217" t="s">
        <v>986</v>
      </c>
      <c r="E864" s="217" t="s">
        <v>137</v>
      </c>
      <c r="F864" s="217" t="s">
        <v>928</v>
      </c>
      <c r="G864" s="217" t="s">
        <v>929</v>
      </c>
      <c r="H864" s="217" t="s">
        <v>139</v>
      </c>
      <c r="I864" s="219">
        <v>1</v>
      </c>
      <c r="J864" s="218">
        <v>127.18</v>
      </c>
      <c r="K864" s="218">
        <v>127.18</v>
      </c>
      <c r="L864" s="218">
        <v>0</v>
      </c>
      <c r="M864" s="218">
        <f t="shared" si="14"/>
        <v>50.872000000000007</v>
      </c>
      <c r="N864" s="216" t="str">
        <f t="shared" si="13"/>
        <v>stvarna uporabna</v>
      </c>
    </row>
    <row r="865" spans="1:14" x14ac:dyDescent="0.25">
      <c r="A865" s="216">
        <v>1</v>
      </c>
      <c r="B865" s="217" t="s">
        <v>926</v>
      </c>
      <c r="C865" s="217" t="s">
        <v>926</v>
      </c>
      <c r="D865" s="217" t="s">
        <v>987</v>
      </c>
      <c r="E865" s="217" t="s">
        <v>137</v>
      </c>
      <c r="F865" s="217" t="s">
        <v>988</v>
      </c>
      <c r="G865" s="217" t="s">
        <v>929</v>
      </c>
      <c r="H865" s="217" t="s">
        <v>139</v>
      </c>
      <c r="I865" s="219">
        <v>1</v>
      </c>
      <c r="J865" s="218">
        <v>214.74</v>
      </c>
      <c r="K865" s="218">
        <v>214.74</v>
      </c>
      <c r="L865" s="218">
        <v>0</v>
      </c>
      <c r="M865" s="218">
        <f t="shared" si="14"/>
        <v>85.896000000000015</v>
      </c>
      <c r="N865" s="216" t="str">
        <f t="shared" si="13"/>
        <v>stvarna uporabna</v>
      </c>
    </row>
    <row r="866" spans="1:14" x14ac:dyDescent="0.25">
      <c r="A866" s="220">
        <v>1</v>
      </c>
      <c r="B866" s="217" t="s">
        <v>926</v>
      </c>
      <c r="C866" s="217" t="s">
        <v>926</v>
      </c>
      <c r="D866" s="217" t="s">
        <v>989</v>
      </c>
      <c r="E866" s="217" t="s">
        <v>137</v>
      </c>
      <c r="F866" s="217" t="s">
        <v>988</v>
      </c>
      <c r="G866" s="217" t="s">
        <v>929</v>
      </c>
      <c r="H866" s="217" t="s">
        <v>139</v>
      </c>
      <c r="I866" s="219">
        <v>1</v>
      </c>
      <c r="J866" s="218">
        <v>214.74</v>
      </c>
      <c r="K866" s="218">
        <v>214.74</v>
      </c>
      <c r="L866" s="218">
        <v>0</v>
      </c>
      <c r="M866" s="218">
        <f t="shared" si="14"/>
        <v>85.896000000000015</v>
      </c>
      <c r="N866" s="216" t="str">
        <f t="shared" si="13"/>
        <v>stvarna uporabna</v>
      </c>
    </row>
    <row r="867" spans="1:14" x14ac:dyDescent="0.25">
      <c r="A867" s="220">
        <v>1</v>
      </c>
      <c r="B867" s="217" t="s">
        <v>926</v>
      </c>
      <c r="C867" s="217" t="s">
        <v>926</v>
      </c>
      <c r="D867" s="217" t="s">
        <v>990</v>
      </c>
      <c r="E867" s="217" t="s">
        <v>137</v>
      </c>
      <c r="F867" s="217" t="s">
        <v>988</v>
      </c>
      <c r="G867" s="217" t="s">
        <v>929</v>
      </c>
      <c r="H867" s="217" t="s">
        <v>139</v>
      </c>
      <c r="I867" s="219">
        <v>1</v>
      </c>
      <c r="J867" s="218">
        <v>214.74</v>
      </c>
      <c r="K867" s="218">
        <v>214.74</v>
      </c>
      <c r="L867" s="218">
        <v>0</v>
      </c>
      <c r="M867" s="218">
        <f t="shared" si="14"/>
        <v>85.896000000000015</v>
      </c>
      <c r="N867" s="216" t="str">
        <f t="shared" si="13"/>
        <v>stvarna uporabna</v>
      </c>
    </row>
    <row r="868" spans="1:14" x14ac:dyDescent="0.25">
      <c r="A868" s="216">
        <v>1</v>
      </c>
      <c r="B868" s="217" t="s">
        <v>926</v>
      </c>
      <c r="C868" s="217" t="s">
        <v>926</v>
      </c>
      <c r="D868" s="217" t="s">
        <v>991</v>
      </c>
      <c r="E868" s="217" t="s">
        <v>137</v>
      </c>
      <c r="F868" s="217" t="s">
        <v>988</v>
      </c>
      <c r="G868" s="217" t="s">
        <v>929</v>
      </c>
      <c r="H868" s="217" t="s">
        <v>139</v>
      </c>
      <c r="I868" s="219">
        <v>1</v>
      </c>
      <c r="J868" s="218">
        <v>214.74</v>
      </c>
      <c r="K868" s="218">
        <v>214.74</v>
      </c>
      <c r="L868" s="218">
        <v>0</v>
      </c>
      <c r="M868" s="218">
        <f t="shared" si="14"/>
        <v>85.896000000000015</v>
      </c>
      <c r="N868" s="216" t="str">
        <f t="shared" si="13"/>
        <v>stvarna uporabna</v>
      </c>
    </row>
    <row r="869" spans="1:14" x14ac:dyDescent="0.25">
      <c r="A869" s="216">
        <v>1</v>
      </c>
      <c r="B869" s="217" t="s">
        <v>926</v>
      </c>
      <c r="C869" s="217" t="s">
        <v>926</v>
      </c>
      <c r="D869" s="217" t="s">
        <v>992</v>
      </c>
      <c r="E869" s="217" t="s">
        <v>137</v>
      </c>
      <c r="F869" s="217" t="s">
        <v>988</v>
      </c>
      <c r="G869" s="217" t="s">
        <v>929</v>
      </c>
      <c r="H869" s="217" t="s">
        <v>139</v>
      </c>
      <c r="I869" s="219">
        <v>1</v>
      </c>
      <c r="J869" s="218">
        <v>214.74</v>
      </c>
      <c r="K869" s="218">
        <v>214.74</v>
      </c>
      <c r="L869" s="218">
        <v>0</v>
      </c>
      <c r="M869" s="218">
        <f t="shared" si="14"/>
        <v>85.896000000000015</v>
      </c>
      <c r="N869" s="216" t="str">
        <f t="shared" si="13"/>
        <v>stvarna uporabna</v>
      </c>
    </row>
    <row r="870" spans="1:14" x14ac:dyDescent="0.25">
      <c r="A870" s="216">
        <v>1</v>
      </c>
      <c r="B870" s="217" t="s">
        <v>926</v>
      </c>
      <c r="C870" s="217" t="s">
        <v>926</v>
      </c>
      <c r="D870" s="217" t="s">
        <v>993</v>
      </c>
      <c r="E870" s="217" t="s">
        <v>137</v>
      </c>
      <c r="F870" s="217" t="s">
        <v>988</v>
      </c>
      <c r="G870" s="217" t="s">
        <v>929</v>
      </c>
      <c r="H870" s="217" t="s">
        <v>139</v>
      </c>
      <c r="I870" s="219">
        <v>1</v>
      </c>
      <c r="J870" s="218">
        <v>214.74</v>
      </c>
      <c r="K870" s="218">
        <v>214.74</v>
      </c>
      <c r="L870" s="218">
        <v>0</v>
      </c>
      <c r="M870" s="218">
        <f t="shared" si="14"/>
        <v>85.896000000000015</v>
      </c>
      <c r="N870" s="216" t="str">
        <f t="shared" si="13"/>
        <v>stvarna uporabna</v>
      </c>
    </row>
    <row r="871" spans="1:14" x14ac:dyDescent="0.25">
      <c r="A871" s="220">
        <v>1</v>
      </c>
      <c r="B871" s="217" t="s">
        <v>926</v>
      </c>
      <c r="C871" s="217" t="s">
        <v>926</v>
      </c>
      <c r="D871" s="217" t="s">
        <v>994</v>
      </c>
      <c r="E871" s="217" t="s">
        <v>137</v>
      </c>
      <c r="F871" s="217" t="s">
        <v>928</v>
      </c>
      <c r="G871" s="217" t="s">
        <v>929</v>
      </c>
      <c r="H871" s="217" t="s">
        <v>139</v>
      </c>
      <c r="I871" s="219">
        <v>1</v>
      </c>
      <c r="J871" s="218">
        <v>127.18</v>
      </c>
      <c r="K871" s="218">
        <v>127.18</v>
      </c>
      <c r="L871" s="218">
        <v>0</v>
      </c>
      <c r="M871" s="218">
        <f t="shared" si="14"/>
        <v>50.872000000000007</v>
      </c>
      <c r="N871" s="216" t="str">
        <f t="shared" si="13"/>
        <v>stvarna uporabna</v>
      </c>
    </row>
    <row r="872" spans="1:14" x14ac:dyDescent="0.25">
      <c r="A872" s="220">
        <v>1</v>
      </c>
      <c r="B872" s="217" t="s">
        <v>926</v>
      </c>
      <c r="C872" s="217" t="s">
        <v>926</v>
      </c>
      <c r="D872" s="217" t="s">
        <v>995</v>
      </c>
      <c r="E872" s="217" t="s">
        <v>137</v>
      </c>
      <c r="F872" s="217" t="s">
        <v>996</v>
      </c>
      <c r="G872" s="217" t="s">
        <v>929</v>
      </c>
      <c r="H872" s="217" t="s">
        <v>139</v>
      </c>
      <c r="I872" s="219">
        <v>1</v>
      </c>
      <c r="J872" s="218">
        <v>127.18</v>
      </c>
      <c r="K872" s="218">
        <v>127.18</v>
      </c>
      <c r="L872" s="218">
        <v>0</v>
      </c>
      <c r="M872" s="218">
        <f t="shared" si="14"/>
        <v>50.872000000000007</v>
      </c>
      <c r="N872" s="216" t="str">
        <f t="shared" si="13"/>
        <v>stvarna uporabna</v>
      </c>
    </row>
    <row r="873" spans="1:14" x14ac:dyDescent="0.25">
      <c r="A873" s="216">
        <v>1</v>
      </c>
      <c r="B873" s="217" t="s">
        <v>926</v>
      </c>
      <c r="C873" s="217" t="s">
        <v>926</v>
      </c>
      <c r="D873" s="217" t="s">
        <v>997</v>
      </c>
      <c r="E873" s="217" t="s">
        <v>137</v>
      </c>
      <c r="F873" s="217" t="s">
        <v>998</v>
      </c>
      <c r="G873" s="217" t="s">
        <v>929</v>
      </c>
      <c r="H873" s="217" t="s">
        <v>139</v>
      </c>
      <c r="I873" s="219">
        <v>1</v>
      </c>
      <c r="J873" s="218">
        <v>551.11</v>
      </c>
      <c r="K873" s="218">
        <v>551.11</v>
      </c>
      <c r="L873" s="218">
        <v>0</v>
      </c>
      <c r="M873" s="218">
        <f t="shared" si="14"/>
        <v>220.44400000000002</v>
      </c>
      <c r="N873" s="216" t="str">
        <f t="shared" si="13"/>
        <v>stvarna uporabna</v>
      </c>
    </row>
    <row r="874" spans="1:14" x14ac:dyDescent="0.25">
      <c r="A874" s="216">
        <v>1</v>
      </c>
      <c r="B874" s="217" t="s">
        <v>926</v>
      </c>
      <c r="C874" s="217" t="s">
        <v>926</v>
      </c>
      <c r="D874" s="217" t="s">
        <v>999</v>
      </c>
      <c r="E874" s="217" t="s">
        <v>137</v>
      </c>
      <c r="F874" s="217" t="s">
        <v>928</v>
      </c>
      <c r="G874" s="217" t="s">
        <v>929</v>
      </c>
      <c r="H874" s="217" t="s">
        <v>139</v>
      </c>
      <c r="I874" s="219">
        <v>1</v>
      </c>
      <c r="J874" s="218">
        <v>127.18</v>
      </c>
      <c r="K874" s="218">
        <v>127.18</v>
      </c>
      <c r="L874" s="218">
        <v>0</v>
      </c>
      <c r="M874" s="218">
        <f t="shared" si="14"/>
        <v>50.872000000000007</v>
      </c>
      <c r="N874" s="216" t="str">
        <f t="shared" si="13"/>
        <v>stvarna uporabna</v>
      </c>
    </row>
    <row r="875" spans="1:14" x14ac:dyDescent="0.25">
      <c r="A875" s="216">
        <v>1</v>
      </c>
      <c r="B875" s="217" t="s">
        <v>926</v>
      </c>
      <c r="C875" s="217" t="s">
        <v>926</v>
      </c>
      <c r="D875" s="217" t="s">
        <v>1000</v>
      </c>
      <c r="E875" s="217" t="s">
        <v>137</v>
      </c>
      <c r="F875" s="217" t="s">
        <v>1001</v>
      </c>
      <c r="G875" s="217" t="s">
        <v>339</v>
      </c>
      <c r="H875" s="217" t="s">
        <v>139</v>
      </c>
      <c r="I875" s="219">
        <v>1</v>
      </c>
      <c r="J875" s="221">
        <v>1494.45</v>
      </c>
      <c r="K875" s="221">
        <v>1354.37</v>
      </c>
      <c r="L875" s="218">
        <v>140.08000000000001</v>
      </c>
      <c r="M875" s="218">
        <f t="shared" si="14"/>
        <v>597.78000000000009</v>
      </c>
      <c r="N875" s="216" t="str">
        <f t="shared" si="13"/>
        <v>stvarna uporabna</v>
      </c>
    </row>
    <row r="876" spans="1:14" x14ac:dyDescent="0.25">
      <c r="A876" s="220">
        <v>1</v>
      </c>
      <c r="B876" s="217" t="s">
        <v>926</v>
      </c>
      <c r="C876" s="217" t="s">
        <v>926</v>
      </c>
      <c r="D876" s="217" t="s">
        <v>1002</v>
      </c>
      <c r="E876" s="217" t="s">
        <v>137</v>
      </c>
      <c r="F876" s="217" t="s">
        <v>1001</v>
      </c>
      <c r="G876" s="217" t="s">
        <v>339</v>
      </c>
      <c r="H876" s="217" t="s">
        <v>139</v>
      </c>
      <c r="I876" s="219">
        <v>1</v>
      </c>
      <c r="J876" s="221">
        <v>1494.45</v>
      </c>
      <c r="K876" s="221">
        <v>1354.37</v>
      </c>
      <c r="L876" s="218">
        <v>140.08000000000001</v>
      </c>
      <c r="M876" s="218">
        <f t="shared" si="14"/>
        <v>597.78000000000009</v>
      </c>
      <c r="N876" s="216" t="str">
        <f t="shared" si="13"/>
        <v>stvarna uporabna</v>
      </c>
    </row>
    <row r="877" spans="1:14" x14ac:dyDescent="0.25">
      <c r="A877" s="220">
        <v>1</v>
      </c>
      <c r="B877" s="217" t="s">
        <v>926</v>
      </c>
      <c r="C877" s="217" t="s">
        <v>926</v>
      </c>
      <c r="D877" s="217" t="s">
        <v>1003</v>
      </c>
      <c r="E877" s="217" t="s">
        <v>137</v>
      </c>
      <c r="F877" s="217" t="s">
        <v>1001</v>
      </c>
      <c r="G877" s="217" t="s">
        <v>339</v>
      </c>
      <c r="H877" s="217" t="s">
        <v>139</v>
      </c>
      <c r="I877" s="219">
        <v>1</v>
      </c>
      <c r="J877" s="221">
        <v>1494.45</v>
      </c>
      <c r="K877" s="221">
        <v>1354.37</v>
      </c>
      <c r="L877" s="218">
        <v>140.08000000000001</v>
      </c>
      <c r="M877" s="218">
        <f t="shared" si="14"/>
        <v>597.78000000000009</v>
      </c>
      <c r="N877" s="216" t="str">
        <f t="shared" si="13"/>
        <v>stvarna uporabna</v>
      </c>
    </row>
    <row r="878" spans="1:14" x14ac:dyDescent="0.25">
      <c r="A878" s="216">
        <v>1</v>
      </c>
      <c r="B878" s="217" t="s">
        <v>926</v>
      </c>
      <c r="C878" s="217" t="s">
        <v>926</v>
      </c>
      <c r="D878" s="217" t="s">
        <v>1004</v>
      </c>
      <c r="E878" s="217" t="s">
        <v>137</v>
      </c>
      <c r="F878" s="217" t="s">
        <v>1005</v>
      </c>
      <c r="G878" s="217" t="s">
        <v>339</v>
      </c>
      <c r="H878" s="217" t="s">
        <v>139</v>
      </c>
      <c r="I878" s="219">
        <v>1</v>
      </c>
      <c r="J878" s="221">
        <v>1494.45</v>
      </c>
      <c r="K878" s="221">
        <v>1354.37</v>
      </c>
      <c r="L878" s="218">
        <v>140.08000000000001</v>
      </c>
      <c r="M878" s="218">
        <f t="shared" si="14"/>
        <v>597.78000000000009</v>
      </c>
      <c r="N878" s="216" t="str">
        <f t="shared" si="13"/>
        <v>stvarna uporabna</v>
      </c>
    </row>
    <row r="879" spans="1:14" x14ac:dyDescent="0.25">
      <c r="A879" s="216">
        <v>1</v>
      </c>
      <c r="B879" s="217" t="s">
        <v>926</v>
      </c>
      <c r="C879" s="217" t="s">
        <v>926</v>
      </c>
      <c r="D879" s="217" t="s">
        <v>1006</v>
      </c>
      <c r="E879" s="217" t="s">
        <v>137</v>
      </c>
      <c r="F879" s="217" t="s">
        <v>109</v>
      </c>
      <c r="G879" s="217" t="s">
        <v>1007</v>
      </c>
      <c r="H879" s="217" t="s">
        <v>139</v>
      </c>
      <c r="I879" s="219">
        <v>1</v>
      </c>
      <c r="J879" s="218">
        <v>399</v>
      </c>
      <c r="K879" s="218">
        <v>261.87</v>
      </c>
      <c r="L879" s="218">
        <v>137.13</v>
      </c>
      <c r="M879" s="218">
        <f t="shared" si="14"/>
        <v>159.60000000000002</v>
      </c>
      <c r="N879" s="216" t="str">
        <f t="shared" si="13"/>
        <v>stvarna uporabna</v>
      </c>
    </row>
    <row r="880" spans="1:14" x14ac:dyDescent="0.25">
      <c r="A880" s="216">
        <v>1</v>
      </c>
      <c r="B880" s="217" t="s">
        <v>926</v>
      </c>
      <c r="C880" s="217" t="s">
        <v>926</v>
      </c>
      <c r="D880" s="217" t="s">
        <v>1008</v>
      </c>
      <c r="E880" s="217" t="s">
        <v>137</v>
      </c>
      <c r="F880" s="217" t="s">
        <v>1009</v>
      </c>
      <c r="G880" s="218">
        <v>12.11</v>
      </c>
      <c r="H880" s="217" t="s">
        <v>139</v>
      </c>
      <c r="I880" s="219">
        <v>1</v>
      </c>
      <c r="J880" s="218">
        <v>787.2</v>
      </c>
      <c r="K880" s="218">
        <v>492</v>
      </c>
      <c r="L880" s="218">
        <v>295.2</v>
      </c>
      <c r="M880" s="218">
        <f t="shared" si="14"/>
        <v>314.88000000000005</v>
      </c>
      <c r="N880" s="216" t="str">
        <f t="shared" si="13"/>
        <v>stvarna uporabna</v>
      </c>
    </row>
    <row r="881" spans="1:14" x14ac:dyDescent="0.25">
      <c r="A881" s="220">
        <v>1</v>
      </c>
      <c r="B881" s="217" t="s">
        <v>926</v>
      </c>
      <c r="C881" s="217" t="s">
        <v>926</v>
      </c>
      <c r="D881" s="217" t="s">
        <v>1010</v>
      </c>
      <c r="E881" s="217" t="s">
        <v>233</v>
      </c>
      <c r="F881" s="217" t="s">
        <v>1011</v>
      </c>
      <c r="G881" s="217" t="s">
        <v>929</v>
      </c>
      <c r="H881" s="217" t="s">
        <v>139</v>
      </c>
      <c r="I881" s="219">
        <v>1</v>
      </c>
      <c r="J881" s="221">
        <v>1130.46</v>
      </c>
      <c r="K881" s="221">
        <v>1130.46</v>
      </c>
      <c r="L881" s="218">
        <v>0</v>
      </c>
      <c r="M881" s="218">
        <f t="shared" si="14"/>
        <v>452.18400000000003</v>
      </c>
      <c r="N881" s="216" t="str">
        <f t="shared" si="13"/>
        <v>stvarna uporabna</v>
      </c>
    </row>
    <row r="882" spans="1:14" x14ac:dyDescent="0.25">
      <c r="A882" s="220">
        <v>1</v>
      </c>
      <c r="B882" s="217" t="s">
        <v>926</v>
      </c>
      <c r="C882" s="217" t="s">
        <v>926</v>
      </c>
      <c r="D882" s="217" t="s">
        <v>1012</v>
      </c>
      <c r="E882" s="217" t="s">
        <v>162</v>
      </c>
      <c r="F882" s="217" t="s">
        <v>1013</v>
      </c>
      <c r="G882" s="217" t="s">
        <v>929</v>
      </c>
      <c r="H882" s="217" t="s">
        <v>139</v>
      </c>
      <c r="I882" s="219">
        <v>1</v>
      </c>
      <c r="J882" s="218">
        <v>226.25</v>
      </c>
      <c r="K882" s="218">
        <v>226.25</v>
      </c>
      <c r="L882" s="218">
        <v>0</v>
      </c>
      <c r="M882" s="218">
        <f t="shared" si="14"/>
        <v>90.5</v>
      </c>
      <c r="N882" s="216" t="str">
        <f t="shared" si="13"/>
        <v>stvarna uporabna</v>
      </c>
    </row>
    <row r="883" spans="1:14" x14ac:dyDescent="0.25">
      <c r="A883" s="216">
        <v>1</v>
      </c>
      <c r="B883" s="217" t="s">
        <v>926</v>
      </c>
      <c r="C883" s="217" t="s">
        <v>926</v>
      </c>
      <c r="D883" s="217" t="s">
        <v>1014</v>
      </c>
      <c r="E883" s="217" t="s">
        <v>162</v>
      </c>
      <c r="F883" s="217" t="s">
        <v>1015</v>
      </c>
      <c r="G883" s="218">
        <v>11.97</v>
      </c>
      <c r="H883" s="217" t="s">
        <v>139</v>
      </c>
      <c r="I883" s="219">
        <v>1</v>
      </c>
      <c r="J883" s="218">
        <v>354</v>
      </c>
      <c r="K883" s="218">
        <v>354</v>
      </c>
      <c r="L883" s="218">
        <v>0</v>
      </c>
      <c r="M883" s="218">
        <f t="shared" si="14"/>
        <v>141.6</v>
      </c>
      <c r="N883" s="216" t="str">
        <f t="shared" si="13"/>
        <v>stvarna uporabna</v>
      </c>
    </row>
    <row r="884" spans="1:14" x14ac:dyDescent="0.25">
      <c r="A884" s="216">
        <v>1</v>
      </c>
      <c r="B884" s="217" t="s">
        <v>926</v>
      </c>
      <c r="C884" s="217" t="s">
        <v>926</v>
      </c>
      <c r="D884" s="217" t="s">
        <v>1016</v>
      </c>
      <c r="E884" s="217" t="s">
        <v>162</v>
      </c>
      <c r="F884" s="217" t="s">
        <v>1017</v>
      </c>
      <c r="G884" s="217" t="s">
        <v>220</v>
      </c>
      <c r="H884" s="217" t="s">
        <v>139</v>
      </c>
      <c r="I884" s="219">
        <v>1</v>
      </c>
      <c r="J884" s="218">
        <v>178.22</v>
      </c>
      <c r="K884" s="218">
        <v>178.22</v>
      </c>
      <c r="L884" s="218">
        <v>0</v>
      </c>
      <c r="M884" s="218">
        <f t="shared" si="14"/>
        <v>71.287999999999997</v>
      </c>
      <c r="N884" s="216" t="str">
        <f t="shared" si="13"/>
        <v>stvarna uporabna</v>
      </c>
    </row>
    <row r="885" spans="1:14" x14ac:dyDescent="0.25">
      <c r="A885" s="216">
        <v>1</v>
      </c>
      <c r="B885" s="217" t="s">
        <v>926</v>
      </c>
      <c r="C885" s="217" t="s">
        <v>926</v>
      </c>
      <c r="D885" s="217" t="s">
        <v>1018</v>
      </c>
      <c r="E885" s="217" t="s">
        <v>162</v>
      </c>
      <c r="F885" s="217" t="s">
        <v>1017</v>
      </c>
      <c r="G885" s="217" t="s">
        <v>220</v>
      </c>
      <c r="H885" s="217" t="s">
        <v>139</v>
      </c>
      <c r="I885" s="219">
        <v>1</v>
      </c>
      <c r="J885" s="218">
        <v>178.21</v>
      </c>
      <c r="K885" s="218">
        <v>178.21</v>
      </c>
      <c r="L885" s="218">
        <v>0</v>
      </c>
      <c r="M885" s="218">
        <f t="shared" si="14"/>
        <v>71.284000000000006</v>
      </c>
      <c r="N885" s="216" t="str">
        <f t="shared" si="13"/>
        <v>stvarna uporabna</v>
      </c>
    </row>
    <row r="886" spans="1:14" x14ac:dyDescent="0.25">
      <c r="A886" s="220">
        <v>1</v>
      </c>
      <c r="B886" s="217" t="s">
        <v>926</v>
      </c>
      <c r="C886" s="217" t="s">
        <v>926</v>
      </c>
      <c r="D886" s="217" t="s">
        <v>1019</v>
      </c>
      <c r="E886" s="217" t="s">
        <v>162</v>
      </c>
      <c r="F886" s="217" t="s">
        <v>1020</v>
      </c>
      <c r="G886" s="218">
        <v>11.1</v>
      </c>
      <c r="H886" s="217" t="s">
        <v>139</v>
      </c>
      <c r="I886" s="219">
        <v>1</v>
      </c>
      <c r="J886" s="218">
        <v>729.8</v>
      </c>
      <c r="K886" s="218">
        <v>554.91999999999996</v>
      </c>
      <c r="L886" s="218">
        <v>174.88</v>
      </c>
      <c r="M886" s="218">
        <f t="shared" si="14"/>
        <v>291.92</v>
      </c>
      <c r="N886" s="216" t="str">
        <f t="shared" si="13"/>
        <v>stvarna uporabna</v>
      </c>
    </row>
    <row r="887" spans="1:14" x14ac:dyDescent="0.25">
      <c r="A887" s="220">
        <v>1</v>
      </c>
      <c r="B887" s="217" t="s">
        <v>926</v>
      </c>
      <c r="C887" s="217" t="s">
        <v>926</v>
      </c>
      <c r="D887" s="217" t="s">
        <v>1021</v>
      </c>
      <c r="E887" s="217" t="s">
        <v>162</v>
      </c>
      <c r="F887" s="217" t="s">
        <v>1020</v>
      </c>
      <c r="G887" s="218">
        <v>11.1</v>
      </c>
      <c r="H887" s="217" t="s">
        <v>139</v>
      </c>
      <c r="I887" s="219">
        <v>1</v>
      </c>
      <c r="J887" s="218">
        <v>729.8</v>
      </c>
      <c r="K887" s="218">
        <v>554.91999999999996</v>
      </c>
      <c r="L887" s="218">
        <v>174.88</v>
      </c>
      <c r="M887" s="218">
        <f t="shared" si="14"/>
        <v>291.92</v>
      </c>
      <c r="N887" s="216" t="str">
        <f t="shared" si="13"/>
        <v>stvarna uporabna</v>
      </c>
    </row>
    <row r="888" spans="1:14" x14ac:dyDescent="0.25">
      <c r="A888" s="216">
        <v>1</v>
      </c>
      <c r="B888" s="217" t="s">
        <v>926</v>
      </c>
      <c r="C888" s="217" t="s">
        <v>926</v>
      </c>
      <c r="D888" s="217" t="s">
        <v>1022</v>
      </c>
      <c r="E888" s="217" t="s">
        <v>158</v>
      </c>
      <c r="F888" s="217" t="s">
        <v>1023</v>
      </c>
      <c r="G888" s="217" t="s">
        <v>929</v>
      </c>
      <c r="H888" s="217" t="s">
        <v>139</v>
      </c>
      <c r="I888" s="219">
        <v>1</v>
      </c>
      <c r="J888" s="218">
        <v>678.21</v>
      </c>
      <c r="K888" s="218">
        <v>678.21</v>
      </c>
      <c r="L888" s="218">
        <v>0</v>
      </c>
      <c r="M888" s="218">
        <f t="shared" si="14"/>
        <v>271.28400000000005</v>
      </c>
      <c r="N888" s="216" t="str">
        <f t="shared" si="13"/>
        <v>stvarna uporabna</v>
      </c>
    </row>
    <row r="889" spans="1:14" x14ac:dyDescent="0.25">
      <c r="A889" s="216">
        <v>1</v>
      </c>
      <c r="B889" s="217" t="s">
        <v>926</v>
      </c>
      <c r="C889" s="217" t="s">
        <v>926</v>
      </c>
      <c r="D889" s="217" t="s">
        <v>1024</v>
      </c>
      <c r="E889" s="217" t="s">
        <v>158</v>
      </c>
      <c r="F889" s="217" t="s">
        <v>1025</v>
      </c>
      <c r="G889" s="217" t="s">
        <v>929</v>
      </c>
      <c r="H889" s="217" t="s">
        <v>139</v>
      </c>
      <c r="I889" s="219">
        <v>1</v>
      </c>
      <c r="J889" s="218">
        <v>509.77</v>
      </c>
      <c r="K889" s="218">
        <v>509.77</v>
      </c>
      <c r="L889" s="218">
        <v>0</v>
      </c>
      <c r="M889" s="218">
        <f t="shared" si="14"/>
        <v>203.90800000000002</v>
      </c>
      <c r="N889" s="216" t="str">
        <f t="shared" si="13"/>
        <v>stvarna uporabna</v>
      </c>
    </row>
    <row r="890" spans="1:14" x14ac:dyDescent="0.25">
      <c r="A890" s="216">
        <v>1</v>
      </c>
      <c r="B890" s="217" t="s">
        <v>926</v>
      </c>
      <c r="C890" s="217" t="s">
        <v>926</v>
      </c>
      <c r="D890" s="217" t="s">
        <v>1026</v>
      </c>
      <c r="E890" s="217" t="s">
        <v>158</v>
      </c>
      <c r="F890" s="217" t="s">
        <v>1027</v>
      </c>
      <c r="G890" s="217" t="s">
        <v>929</v>
      </c>
      <c r="H890" s="217" t="s">
        <v>139</v>
      </c>
      <c r="I890" s="219">
        <v>1</v>
      </c>
      <c r="J890" s="221">
        <v>1053.48</v>
      </c>
      <c r="K890" s="221">
        <v>1053.48</v>
      </c>
      <c r="L890" s="218">
        <v>0</v>
      </c>
      <c r="M890" s="218">
        <f t="shared" si="14"/>
        <v>421.39200000000005</v>
      </c>
      <c r="N890" s="216" t="str">
        <f t="shared" si="13"/>
        <v>stvarna uporabna</v>
      </c>
    </row>
    <row r="891" spans="1:14" x14ac:dyDescent="0.25">
      <c r="A891" s="220">
        <v>1</v>
      </c>
      <c r="B891" s="217" t="s">
        <v>926</v>
      </c>
      <c r="C891" s="217" t="s">
        <v>926</v>
      </c>
      <c r="D891" s="217" t="s">
        <v>1028</v>
      </c>
      <c r="E891" s="217" t="s">
        <v>158</v>
      </c>
      <c r="F891" s="217" t="s">
        <v>1027</v>
      </c>
      <c r="G891" s="217" t="s">
        <v>929</v>
      </c>
      <c r="H891" s="217" t="s">
        <v>139</v>
      </c>
      <c r="I891" s="219">
        <v>1</v>
      </c>
      <c r="J891" s="221">
        <v>1053.48</v>
      </c>
      <c r="K891" s="221">
        <v>1053.48</v>
      </c>
      <c r="L891" s="218">
        <v>0</v>
      </c>
      <c r="M891" s="218">
        <f t="shared" si="14"/>
        <v>421.39200000000005</v>
      </c>
      <c r="N891" s="216" t="str">
        <f t="shared" si="13"/>
        <v>stvarna uporabna</v>
      </c>
    </row>
    <row r="892" spans="1:14" x14ac:dyDescent="0.25">
      <c r="A892" s="220">
        <v>1</v>
      </c>
      <c r="B892" s="217" t="s">
        <v>926</v>
      </c>
      <c r="C892" s="217" t="s">
        <v>926</v>
      </c>
      <c r="D892" s="217" t="s">
        <v>1029</v>
      </c>
      <c r="E892" s="217" t="s">
        <v>233</v>
      </c>
      <c r="F892" s="217" t="s">
        <v>1030</v>
      </c>
      <c r="G892" s="217" t="s">
        <v>929</v>
      </c>
      <c r="H892" s="217" t="s">
        <v>139</v>
      </c>
      <c r="I892" s="219">
        <v>1</v>
      </c>
      <c r="J892" s="218">
        <v>455.34</v>
      </c>
      <c r="K892" s="218">
        <v>455.34</v>
      </c>
      <c r="L892" s="218">
        <v>0</v>
      </c>
      <c r="M892" s="218">
        <f t="shared" si="14"/>
        <v>182.136</v>
      </c>
      <c r="N892" s="216" t="str">
        <f t="shared" ref="N892:N955" si="15">IF(L892&lt;J892*0.4,"stvarna uporabna", "nova vrijednost")</f>
        <v>stvarna uporabna</v>
      </c>
    </row>
    <row r="893" spans="1:14" x14ac:dyDescent="0.25">
      <c r="A893" s="216">
        <v>1</v>
      </c>
      <c r="B893" s="217" t="s">
        <v>926</v>
      </c>
      <c r="C893" s="217" t="s">
        <v>926</v>
      </c>
      <c r="D893" s="217" t="s">
        <v>1031</v>
      </c>
      <c r="E893" s="217" t="s">
        <v>233</v>
      </c>
      <c r="F893" s="217" t="s">
        <v>1030</v>
      </c>
      <c r="G893" s="217" t="s">
        <v>929</v>
      </c>
      <c r="H893" s="217" t="s">
        <v>139</v>
      </c>
      <c r="I893" s="219">
        <v>1</v>
      </c>
      <c r="J893" s="218">
        <v>455.34</v>
      </c>
      <c r="K893" s="218">
        <v>455.34</v>
      </c>
      <c r="L893" s="218">
        <v>0</v>
      </c>
      <c r="M893" s="218">
        <f t="shared" si="14"/>
        <v>182.136</v>
      </c>
      <c r="N893" s="216" t="str">
        <f t="shared" si="15"/>
        <v>stvarna uporabna</v>
      </c>
    </row>
    <row r="894" spans="1:14" x14ac:dyDescent="0.25">
      <c r="A894" s="216">
        <v>1</v>
      </c>
      <c r="B894" s="217" t="s">
        <v>926</v>
      </c>
      <c r="C894" s="217" t="s">
        <v>926</v>
      </c>
      <c r="D894" s="217" t="s">
        <v>1032</v>
      </c>
      <c r="E894" s="217" t="s">
        <v>233</v>
      </c>
      <c r="F894" s="217" t="s">
        <v>1030</v>
      </c>
      <c r="G894" s="217" t="s">
        <v>929</v>
      </c>
      <c r="H894" s="217" t="s">
        <v>139</v>
      </c>
      <c r="I894" s="219">
        <v>1</v>
      </c>
      <c r="J894" s="218">
        <v>455.34</v>
      </c>
      <c r="K894" s="218">
        <v>455.34</v>
      </c>
      <c r="L894" s="218">
        <v>0</v>
      </c>
      <c r="M894" s="218">
        <f t="shared" si="14"/>
        <v>182.136</v>
      </c>
      <c r="N894" s="216" t="str">
        <f t="shared" si="15"/>
        <v>stvarna uporabna</v>
      </c>
    </row>
    <row r="895" spans="1:14" x14ac:dyDescent="0.25">
      <c r="A895" s="216">
        <v>1</v>
      </c>
      <c r="B895" s="217" t="s">
        <v>926</v>
      </c>
      <c r="C895" s="217" t="s">
        <v>926</v>
      </c>
      <c r="D895" s="217" t="s">
        <v>1033</v>
      </c>
      <c r="E895" s="217" t="s">
        <v>233</v>
      </c>
      <c r="F895" s="217" t="s">
        <v>1030</v>
      </c>
      <c r="G895" s="217" t="s">
        <v>929</v>
      </c>
      <c r="H895" s="217" t="s">
        <v>139</v>
      </c>
      <c r="I895" s="219">
        <v>1</v>
      </c>
      <c r="J895" s="218">
        <v>455.34</v>
      </c>
      <c r="K895" s="218">
        <v>455.34</v>
      </c>
      <c r="L895" s="218">
        <v>0</v>
      </c>
      <c r="M895" s="218">
        <f t="shared" si="14"/>
        <v>182.136</v>
      </c>
      <c r="N895" s="216" t="str">
        <f t="shared" si="15"/>
        <v>stvarna uporabna</v>
      </c>
    </row>
    <row r="896" spans="1:14" x14ac:dyDescent="0.25">
      <c r="A896" s="220">
        <v>1</v>
      </c>
      <c r="B896" s="217" t="s">
        <v>926</v>
      </c>
      <c r="C896" s="217" t="s">
        <v>926</v>
      </c>
      <c r="D896" s="217" t="s">
        <v>1034</v>
      </c>
      <c r="E896" s="217" t="s">
        <v>233</v>
      </c>
      <c r="F896" s="217" t="s">
        <v>1030</v>
      </c>
      <c r="G896" s="217" t="s">
        <v>929</v>
      </c>
      <c r="H896" s="217" t="s">
        <v>139</v>
      </c>
      <c r="I896" s="219">
        <v>1</v>
      </c>
      <c r="J896" s="218">
        <v>455.34</v>
      </c>
      <c r="K896" s="218">
        <v>455.34</v>
      </c>
      <c r="L896" s="218">
        <v>0</v>
      </c>
      <c r="M896" s="218">
        <f t="shared" si="14"/>
        <v>182.136</v>
      </c>
      <c r="N896" s="216" t="str">
        <f t="shared" si="15"/>
        <v>stvarna uporabna</v>
      </c>
    </row>
    <row r="897" spans="1:14" x14ac:dyDescent="0.25">
      <c r="A897" s="220">
        <v>1</v>
      </c>
      <c r="B897" s="217" t="s">
        <v>926</v>
      </c>
      <c r="C897" s="217" t="s">
        <v>926</v>
      </c>
      <c r="D897" s="217" t="s">
        <v>1035</v>
      </c>
      <c r="E897" s="217" t="s">
        <v>233</v>
      </c>
      <c r="F897" s="217" t="s">
        <v>1030</v>
      </c>
      <c r="G897" s="217" t="s">
        <v>929</v>
      </c>
      <c r="H897" s="217" t="s">
        <v>139</v>
      </c>
      <c r="I897" s="219">
        <v>1</v>
      </c>
      <c r="J897" s="218">
        <v>455.34</v>
      </c>
      <c r="K897" s="218">
        <v>455.34</v>
      </c>
      <c r="L897" s="218">
        <v>0</v>
      </c>
      <c r="M897" s="218">
        <f t="shared" si="14"/>
        <v>182.136</v>
      </c>
      <c r="N897" s="216" t="str">
        <f t="shared" si="15"/>
        <v>stvarna uporabna</v>
      </c>
    </row>
    <row r="898" spans="1:14" x14ac:dyDescent="0.25">
      <c r="A898" s="216">
        <v>1</v>
      </c>
      <c r="B898" s="217" t="s">
        <v>926</v>
      </c>
      <c r="C898" s="217" t="s">
        <v>926</v>
      </c>
      <c r="D898" s="217" t="s">
        <v>1036</v>
      </c>
      <c r="E898" s="217" t="s">
        <v>233</v>
      </c>
      <c r="F898" s="217" t="s">
        <v>1030</v>
      </c>
      <c r="G898" s="217" t="s">
        <v>929</v>
      </c>
      <c r="H898" s="217" t="s">
        <v>139</v>
      </c>
      <c r="I898" s="219">
        <v>1</v>
      </c>
      <c r="J898" s="218">
        <v>455.34</v>
      </c>
      <c r="K898" s="218">
        <v>455.34</v>
      </c>
      <c r="L898" s="218">
        <v>0</v>
      </c>
      <c r="M898" s="218">
        <f t="shared" si="14"/>
        <v>182.136</v>
      </c>
      <c r="N898" s="216" t="str">
        <f t="shared" si="15"/>
        <v>stvarna uporabna</v>
      </c>
    </row>
    <row r="899" spans="1:14" x14ac:dyDescent="0.25">
      <c r="A899" s="216">
        <v>1</v>
      </c>
      <c r="B899" s="217" t="s">
        <v>926</v>
      </c>
      <c r="C899" s="217" t="s">
        <v>926</v>
      </c>
      <c r="D899" s="217" t="s">
        <v>1037</v>
      </c>
      <c r="E899" s="217" t="s">
        <v>233</v>
      </c>
      <c r="F899" s="217" t="s">
        <v>1030</v>
      </c>
      <c r="G899" s="217" t="s">
        <v>929</v>
      </c>
      <c r="H899" s="217" t="s">
        <v>139</v>
      </c>
      <c r="I899" s="219">
        <v>1</v>
      </c>
      <c r="J899" s="218">
        <v>455.34</v>
      </c>
      <c r="K899" s="218">
        <v>455.34</v>
      </c>
      <c r="L899" s="218">
        <v>0</v>
      </c>
      <c r="M899" s="218">
        <f t="shared" ref="M899:M962" si="16">IF(L899&lt;J899*0.4,J899*0.4,L899)</f>
        <v>182.136</v>
      </c>
      <c r="N899" s="216" t="str">
        <f t="shared" si="15"/>
        <v>stvarna uporabna</v>
      </c>
    </row>
    <row r="900" spans="1:14" x14ac:dyDescent="0.25">
      <c r="A900" s="216">
        <v>1</v>
      </c>
      <c r="B900" s="217" t="s">
        <v>926</v>
      </c>
      <c r="C900" s="217" t="s">
        <v>926</v>
      </c>
      <c r="D900" s="217" t="s">
        <v>1038</v>
      </c>
      <c r="E900" s="217" t="s">
        <v>233</v>
      </c>
      <c r="F900" s="217" t="s">
        <v>1030</v>
      </c>
      <c r="G900" s="217" t="s">
        <v>929</v>
      </c>
      <c r="H900" s="217" t="s">
        <v>139</v>
      </c>
      <c r="I900" s="219">
        <v>1</v>
      </c>
      <c r="J900" s="218">
        <v>455.34</v>
      </c>
      <c r="K900" s="218">
        <v>455.34</v>
      </c>
      <c r="L900" s="218">
        <v>0</v>
      </c>
      <c r="M900" s="218">
        <f t="shared" si="16"/>
        <v>182.136</v>
      </c>
      <c r="N900" s="216" t="str">
        <f t="shared" si="15"/>
        <v>stvarna uporabna</v>
      </c>
    </row>
    <row r="901" spans="1:14" x14ac:dyDescent="0.25">
      <c r="A901" s="220">
        <v>1</v>
      </c>
      <c r="B901" s="217" t="s">
        <v>926</v>
      </c>
      <c r="C901" s="217" t="s">
        <v>926</v>
      </c>
      <c r="D901" s="217" t="s">
        <v>1039</v>
      </c>
      <c r="E901" s="217" t="s">
        <v>233</v>
      </c>
      <c r="F901" s="217" t="s">
        <v>1030</v>
      </c>
      <c r="G901" s="217" t="s">
        <v>929</v>
      </c>
      <c r="H901" s="217" t="s">
        <v>139</v>
      </c>
      <c r="I901" s="219">
        <v>1</v>
      </c>
      <c r="J901" s="218">
        <v>455.34</v>
      </c>
      <c r="K901" s="218">
        <v>455.34</v>
      </c>
      <c r="L901" s="218">
        <v>0</v>
      </c>
      <c r="M901" s="218">
        <f t="shared" si="16"/>
        <v>182.136</v>
      </c>
      <c r="N901" s="216" t="str">
        <f t="shared" si="15"/>
        <v>stvarna uporabna</v>
      </c>
    </row>
    <row r="902" spans="1:14" x14ac:dyDescent="0.25">
      <c r="A902" s="220">
        <v>1</v>
      </c>
      <c r="B902" s="217" t="s">
        <v>926</v>
      </c>
      <c r="C902" s="217" t="s">
        <v>926</v>
      </c>
      <c r="D902" s="217" t="s">
        <v>1040</v>
      </c>
      <c r="E902" s="217" t="s">
        <v>233</v>
      </c>
      <c r="F902" s="217" t="s">
        <v>1030</v>
      </c>
      <c r="G902" s="217" t="s">
        <v>929</v>
      </c>
      <c r="H902" s="217" t="s">
        <v>139</v>
      </c>
      <c r="I902" s="219">
        <v>1</v>
      </c>
      <c r="J902" s="218">
        <v>455.34</v>
      </c>
      <c r="K902" s="218">
        <v>455.34</v>
      </c>
      <c r="L902" s="218">
        <v>0</v>
      </c>
      <c r="M902" s="218">
        <f t="shared" si="16"/>
        <v>182.136</v>
      </c>
      <c r="N902" s="216" t="str">
        <f t="shared" si="15"/>
        <v>stvarna uporabna</v>
      </c>
    </row>
    <row r="903" spans="1:14" x14ac:dyDescent="0.25">
      <c r="A903" s="216">
        <v>1</v>
      </c>
      <c r="B903" s="217" t="s">
        <v>926</v>
      </c>
      <c r="C903" s="217" t="s">
        <v>926</v>
      </c>
      <c r="D903" s="217" t="s">
        <v>1041</v>
      </c>
      <c r="E903" s="217" t="s">
        <v>233</v>
      </c>
      <c r="F903" s="217" t="s">
        <v>1042</v>
      </c>
      <c r="G903" s="217" t="s">
        <v>929</v>
      </c>
      <c r="H903" s="217" t="s">
        <v>139</v>
      </c>
      <c r="I903" s="219">
        <v>1</v>
      </c>
      <c r="J903" s="218">
        <v>114.64</v>
      </c>
      <c r="K903" s="218">
        <v>114.64</v>
      </c>
      <c r="L903" s="218">
        <v>0</v>
      </c>
      <c r="M903" s="218">
        <f t="shared" si="16"/>
        <v>45.856000000000002</v>
      </c>
      <c r="N903" s="216" t="str">
        <f t="shared" si="15"/>
        <v>stvarna uporabna</v>
      </c>
    </row>
    <row r="904" spans="1:14" x14ac:dyDescent="0.25">
      <c r="A904" s="216">
        <v>1</v>
      </c>
      <c r="B904" s="217" t="s">
        <v>926</v>
      </c>
      <c r="C904" s="217" t="s">
        <v>926</v>
      </c>
      <c r="D904" s="217" t="s">
        <v>1043</v>
      </c>
      <c r="E904" s="217" t="s">
        <v>158</v>
      </c>
      <c r="F904" s="217" t="s">
        <v>1042</v>
      </c>
      <c r="G904" s="217" t="s">
        <v>929</v>
      </c>
      <c r="H904" s="217" t="s">
        <v>139</v>
      </c>
      <c r="I904" s="219">
        <v>1</v>
      </c>
      <c r="J904" s="218">
        <v>114.64</v>
      </c>
      <c r="K904" s="218">
        <v>114.64</v>
      </c>
      <c r="L904" s="218">
        <v>0</v>
      </c>
      <c r="M904" s="218">
        <f t="shared" si="16"/>
        <v>45.856000000000002</v>
      </c>
      <c r="N904" s="216" t="str">
        <f t="shared" si="15"/>
        <v>stvarna uporabna</v>
      </c>
    </row>
    <row r="905" spans="1:14" x14ac:dyDescent="0.25">
      <c r="A905" s="216">
        <v>1</v>
      </c>
      <c r="B905" s="217" t="s">
        <v>926</v>
      </c>
      <c r="C905" s="217" t="s">
        <v>926</v>
      </c>
      <c r="D905" s="217" t="s">
        <v>1044</v>
      </c>
      <c r="E905" s="217" t="s">
        <v>158</v>
      </c>
      <c r="F905" s="217" t="s">
        <v>1042</v>
      </c>
      <c r="G905" s="217" t="s">
        <v>929</v>
      </c>
      <c r="H905" s="217" t="s">
        <v>139</v>
      </c>
      <c r="I905" s="219">
        <v>1</v>
      </c>
      <c r="J905" s="218">
        <v>114.64</v>
      </c>
      <c r="K905" s="218">
        <v>114.64</v>
      </c>
      <c r="L905" s="218">
        <v>0</v>
      </c>
      <c r="M905" s="218">
        <f t="shared" si="16"/>
        <v>45.856000000000002</v>
      </c>
      <c r="N905" s="216" t="str">
        <f t="shared" si="15"/>
        <v>stvarna uporabna</v>
      </c>
    </row>
    <row r="906" spans="1:14" x14ac:dyDescent="0.25">
      <c r="A906" s="220">
        <v>1</v>
      </c>
      <c r="B906" s="217" t="s">
        <v>926</v>
      </c>
      <c r="C906" s="217" t="s">
        <v>926</v>
      </c>
      <c r="D906" s="217" t="s">
        <v>1045</v>
      </c>
      <c r="E906" s="217" t="s">
        <v>158</v>
      </c>
      <c r="F906" s="217" t="s">
        <v>1042</v>
      </c>
      <c r="G906" s="217" t="s">
        <v>929</v>
      </c>
      <c r="H906" s="217" t="s">
        <v>139</v>
      </c>
      <c r="I906" s="219">
        <v>1</v>
      </c>
      <c r="J906" s="218">
        <v>114.64</v>
      </c>
      <c r="K906" s="218">
        <v>114.64</v>
      </c>
      <c r="L906" s="218">
        <v>0</v>
      </c>
      <c r="M906" s="218">
        <f t="shared" si="16"/>
        <v>45.856000000000002</v>
      </c>
      <c r="N906" s="216" t="str">
        <f t="shared" si="15"/>
        <v>stvarna uporabna</v>
      </c>
    </row>
    <row r="907" spans="1:14" x14ac:dyDescent="0.25">
      <c r="A907" s="220">
        <v>1</v>
      </c>
      <c r="B907" s="217" t="s">
        <v>926</v>
      </c>
      <c r="C907" s="217" t="s">
        <v>926</v>
      </c>
      <c r="D907" s="217" t="s">
        <v>1046</v>
      </c>
      <c r="E907" s="217" t="s">
        <v>158</v>
      </c>
      <c r="F907" s="217" t="s">
        <v>1042</v>
      </c>
      <c r="G907" s="217" t="s">
        <v>929</v>
      </c>
      <c r="H907" s="217" t="s">
        <v>139</v>
      </c>
      <c r="I907" s="219">
        <v>1</v>
      </c>
      <c r="J907" s="218">
        <v>114.64</v>
      </c>
      <c r="K907" s="218">
        <v>114.64</v>
      </c>
      <c r="L907" s="218">
        <v>0</v>
      </c>
      <c r="M907" s="218">
        <f t="shared" si="16"/>
        <v>45.856000000000002</v>
      </c>
      <c r="N907" s="216" t="str">
        <f t="shared" si="15"/>
        <v>stvarna uporabna</v>
      </c>
    </row>
    <row r="908" spans="1:14" x14ac:dyDescent="0.25">
      <c r="A908" s="216">
        <v>1</v>
      </c>
      <c r="B908" s="217" t="s">
        <v>926</v>
      </c>
      <c r="C908" s="217" t="s">
        <v>926</v>
      </c>
      <c r="D908" s="217" t="s">
        <v>1047</v>
      </c>
      <c r="E908" s="217" t="s">
        <v>158</v>
      </c>
      <c r="F908" s="217" t="s">
        <v>1042</v>
      </c>
      <c r="G908" s="217" t="s">
        <v>929</v>
      </c>
      <c r="H908" s="217" t="s">
        <v>139</v>
      </c>
      <c r="I908" s="219">
        <v>1</v>
      </c>
      <c r="J908" s="218">
        <v>114.64</v>
      </c>
      <c r="K908" s="218">
        <v>114.64</v>
      </c>
      <c r="L908" s="218">
        <v>0</v>
      </c>
      <c r="M908" s="218">
        <f t="shared" si="16"/>
        <v>45.856000000000002</v>
      </c>
      <c r="N908" s="216" t="str">
        <f t="shared" si="15"/>
        <v>stvarna uporabna</v>
      </c>
    </row>
    <row r="909" spans="1:14" x14ac:dyDescent="0.25">
      <c r="A909" s="216">
        <v>1</v>
      </c>
      <c r="B909" s="217" t="s">
        <v>926</v>
      </c>
      <c r="C909" s="217" t="s">
        <v>926</v>
      </c>
      <c r="D909" s="217" t="s">
        <v>1048</v>
      </c>
      <c r="E909" s="217" t="s">
        <v>158</v>
      </c>
      <c r="F909" s="217" t="s">
        <v>1042</v>
      </c>
      <c r="G909" s="217" t="s">
        <v>929</v>
      </c>
      <c r="H909" s="217" t="s">
        <v>139</v>
      </c>
      <c r="I909" s="219">
        <v>1</v>
      </c>
      <c r="J909" s="218">
        <v>114.64</v>
      </c>
      <c r="K909" s="218">
        <v>114.64</v>
      </c>
      <c r="L909" s="218">
        <v>0</v>
      </c>
      <c r="M909" s="218">
        <f t="shared" si="16"/>
        <v>45.856000000000002</v>
      </c>
      <c r="N909" s="216" t="str">
        <f t="shared" si="15"/>
        <v>stvarna uporabna</v>
      </c>
    </row>
    <row r="910" spans="1:14" x14ac:dyDescent="0.25">
      <c r="A910" s="216">
        <v>1</v>
      </c>
      <c r="B910" s="217" t="s">
        <v>926</v>
      </c>
      <c r="C910" s="217" t="s">
        <v>926</v>
      </c>
      <c r="D910" s="217" t="s">
        <v>1049</v>
      </c>
      <c r="E910" s="217" t="s">
        <v>158</v>
      </c>
      <c r="F910" s="217" t="s">
        <v>1042</v>
      </c>
      <c r="G910" s="217" t="s">
        <v>929</v>
      </c>
      <c r="H910" s="217" t="s">
        <v>139</v>
      </c>
      <c r="I910" s="219">
        <v>1</v>
      </c>
      <c r="J910" s="218">
        <v>114.64</v>
      </c>
      <c r="K910" s="218">
        <v>114.64</v>
      </c>
      <c r="L910" s="218">
        <v>0</v>
      </c>
      <c r="M910" s="218">
        <f t="shared" si="16"/>
        <v>45.856000000000002</v>
      </c>
      <c r="N910" s="216" t="str">
        <f t="shared" si="15"/>
        <v>stvarna uporabna</v>
      </c>
    </row>
    <row r="911" spans="1:14" x14ac:dyDescent="0.25">
      <c r="A911" s="220">
        <v>1</v>
      </c>
      <c r="B911" s="217" t="s">
        <v>926</v>
      </c>
      <c r="C911" s="217" t="s">
        <v>926</v>
      </c>
      <c r="D911" s="217" t="s">
        <v>1050</v>
      </c>
      <c r="E911" s="217" t="s">
        <v>158</v>
      </c>
      <c r="F911" s="217" t="s">
        <v>1042</v>
      </c>
      <c r="G911" s="217" t="s">
        <v>929</v>
      </c>
      <c r="H911" s="217" t="s">
        <v>139</v>
      </c>
      <c r="I911" s="219">
        <v>1</v>
      </c>
      <c r="J911" s="218">
        <v>114.64</v>
      </c>
      <c r="K911" s="218">
        <v>114.64</v>
      </c>
      <c r="L911" s="218">
        <v>0</v>
      </c>
      <c r="M911" s="218">
        <f t="shared" si="16"/>
        <v>45.856000000000002</v>
      </c>
      <c r="N911" s="216" t="str">
        <f t="shared" si="15"/>
        <v>stvarna uporabna</v>
      </c>
    </row>
    <row r="912" spans="1:14" x14ac:dyDescent="0.25">
      <c r="A912" s="220">
        <v>1</v>
      </c>
      <c r="B912" s="217" t="s">
        <v>926</v>
      </c>
      <c r="C912" s="217" t="s">
        <v>926</v>
      </c>
      <c r="D912" s="217" t="s">
        <v>1051</v>
      </c>
      <c r="E912" s="217" t="s">
        <v>158</v>
      </c>
      <c r="F912" s="217" t="s">
        <v>1042</v>
      </c>
      <c r="G912" s="217" t="s">
        <v>929</v>
      </c>
      <c r="H912" s="217" t="s">
        <v>139</v>
      </c>
      <c r="I912" s="219">
        <v>1</v>
      </c>
      <c r="J912" s="218">
        <v>114.64</v>
      </c>
      <c r="K912" s="218">
        <v>114.64</v>
      </c>
      <c r="L912" s="218">
        <v>0</v>
      </c>
      <c r="M912" s="218">
        <f t="shared" si="16"/>
        <v>45.856000000000002</v>
      </c>
      <c r="N912" s="216" t="str">
        <f t="shared" si="15"/>
        <v>stvarna uporabna</v>
      </c>
    </row>
    <row r="913" spans="1:14" x14ac:dyDescent="0.25">
      <c r="A913" s="216">
        <v>1</v>
      </c>
      <c r="B913" s="217" t="s">
        <v>926</v>
      </c>
      <c r="C913" s="217" t="s">
        <v>926</v>
      </c>
      <c r="D913" s="217" t="s">
        <v>1052</v>
      </c>
      <c r="E913" s="217" t="s">
        <v>158</v>
      </c>
      <c r="F913" s="217" t="s">
        <v>1042</v>
      </c>
      <c r="G913" s="217" t="s">
        <v>929</v>
      </c>
      <c r="H913" s="217" t="s">
        <v>139</v>
      </c>
      <c r="I913" s="219">
        <v>1</v>
      </c>
      <c r="J913" s="218">
        <v>114.64</v>
      </c>
      <c r="K913" s="218">
        <v>114.64</v>
      </c>
      <c r="L913" s="218">
        <v>0</v>
      </c>
      <c r="M913" s="218">
        <f t="shared" si="16"/>
        <v>45.856000000000002</v>
      </c>
      <c r="N913" s="216" t="str">
        <f t="shared" si="15"/>
        <v>stvarna uporabna</v>
      </c>
    </row>
    <row r="914" spans="1:14" x14ac:dyDescent="0.25">
      <c r="A914" s="216">
        <v>1</v>
      </c>
      <c r="B914" s="217" t="s">
        <v>926</v>
      </c>
      <c r="C914" s="217" t="s">
        <v>926</v>
      </c>
      <c r="D914" s="217" t="s">
        <v>1053</v>
      </c>
      <c r="E914" s="217" t="s">
        <v>158</v>
      </c>
      <c r="F914" s="217" t="s">
        <v>1042</v>
      </c>
      <c r="G914" s="217" t="s">
        <v>929</v>
      </c>
      <c r="H914" s="217" t="s">
        <v>139</v>
      </c>
      <c r="I914" s="219">
        <v>1</v>
      </c>
      <c r="J914" s="218">
        <v>114.64</v>
      </c>
      <c r="K914" s="218">
        <v>114.64</v>
      </c>
      <c r="L914" s="218">
        <v>0</v>
      </c>
      <c r="M914" s="218">
        <f t="shared" si="16"/>
        <v>45.856000000000002</v>
      </c>
      <c r="N914" s="216" t="str">
        <f t="shared" si="15"/>
        <v>stvarna uporabna</v>
      </c>
    </row>
    <row r="915" spans="1:14" x14ac:dyDescent="0.25">
      <c r="A915" s="216">
        <v>1</v>
      </c>
      <c r="B915" s="217" t="s">
        <v>926</v>
      </c>
      <c r="C915" s="217" t="s">
        <v>926</v>
      </c>
      <c r="D915" s="217" t="s">
        <v>1054</v>
      </c>
      <c r="E915" s="217" t="s">
        <v>158</v>
      </c>
      <c r="F915" s="217" t="s">
        <v>1042</v>
      </c>
      <c r="G915" s="217" t="s">
        <v>929</v>
      </c>
      <c r="H915" s="217" t="s">
        <v>139</v>
      </c>
      <c r="I915" s="219">
        <v>1</v>
      </c>
      <c r="J915" s="218">
        <v>114.64</v>
      </c>
      <c r="K915" s="218">
        <v>114.64</v>
      </c>
      <c r="L915" s="218">
        <v>0</v>
      </c>
      <c r="M915" s="218">
        <f t="shared" si="16"/>
        <v>45.856000000000002</v>
      </c>
      <c r="N915" s="216" t="str">
        <f t="shared" si="15"/>
        <v>stvarna uporabna</v>
      </c>
    </row>
    <row r="916" spans="1:14" x14ac:dyDescent="0.25">
      <c r="A916" s="220">
        <v>1</v>
      </c>
      <c r="B916" s="217" t="s">
        <v>926</v>
      </c>
      <c r="C916" s="217" t="s">
        <v>926</v>
      </c>
      <c r="D916" s="217" t="s">
        <v>1055</v>
      </c>
      <c r="E916" s="217" t="s">
        <v>158</v>
      </c>
      <c r="F916" s="217" t="s">
        <v>1042</v>
      </c>
      <c r="G916" s="217" t="s">
        <v>929</v>
      </c>
      <c r="H916" s="217" t="s">
        <v>139</v>
      </c>
      <c r="I916" s="219">
        <v>1</v>
      </c>
      <c r="J916" s="218">
        <v>114.64</v>
      </c>
      <c r="K916" s="218">
        <v>114.64</v>
      </c>
      <c r="L916" s="218">
        <v>0</v>
      </c>
      <c r="M916" s="218">
        <f t="shared" si="16"/>
        <v>45.856000000000002</v>
      </c>
      <c r="N916" s="216" t="str">
        <f t="shared" si="15"/>
        <v>stvarna uporabna</v>
      </c>
    </row>
    <row r="917" spans="1:14" x14ac:dyDescent="0.25">
      <c r="A917" s="220">
        <v>1</v>
      </c>
      <c r="B917" s="217" t="s">
        <v>926</v>
      </c>
      <c r="C917" s="217" t="s">
        <v>926</v>
      </c>
      <c r="D917" s="217" t="s">
        <v>1056</v>
      </c>
      <c r="E917" s="217" t="s">
        <v>158</v>
      </c>
      <c r="F917" s="217" t="s">
        <v>1042</v>
      </c>
      <c r="G917" s="217" t="s">
        <v>929</v>
      </c>
      <c r="H917" s="217" t="s">
        <v>139</v>
      </c>
      <c r="I917" s="219">
        <v>1</v>
      </c>
      <c r="J917" s="218">
        <v>114.64</v>
      </c>
      <c r="K917" s="218">
        <v>114.64</v>
      </c>
      <c r="L917" s="218">
        <v>0</v>
      </c>
      <c r="M917" s="218">
        <f t="shared" si="16"/>
        <v>45.856000000000002</v>
      </c>
      <c r="N917" s="216" t="str">
        <f t="shared" si="15"/>
        <v>stvarna uporabna</v>
      </c>
    </row>
    <row r="918" spans="1:14" x14ac:dyDescent="0.25">
      <c r="A918" s="216">
        <v>1</v>
      </c>
      <c r="B918" s="217" t="s">
        <v>926</v>
      </c>
      <c r="C918" s="217" t="s">
        <v>926</v>
      </c>
      <c r="D918" s="217" t="s">
        <v>1057</v>
      </c>
      <c r="E918" s="217" t="s">
        <v>158</v>
      </c>
      <c r="F918" s="217" t="s">
        <v>1042</v>
      </c>
      <c r="G918" s="217" t="s">
        <v>929</v>
      </c>
      <c r="H918" s="217" t="s">
        <v>139</v>
      </c>
      <c r="I918" s="219">
        <v>1</v>
      </c>
      <c r="J918" s="218">
        <v>114.64</v>
      </c>
      <c r="K918" s="218">
        <v>114.64</v>
      </c>
      <c r="L918" s="218">
        <v>0</v>
      </c>
      <c r="M918" s="218">
        <f t="shared" si="16"/>
        <v>45.856000000000002</v>
      </c>
      <c r="N918" s="216" t="str">
        <f t="shared" si="15"/>
        <v>stvarna uporabna</v>
      </c>
    </row>
    <row r="919" spans="1:14" x14ac:dyDescent="0.25">
      <c r="A919" s="216">
        <v>1</v>
      </c>
      <c r="B919" s="217" t="s">
        <v>926</v>
      </c>
      <c r="C919" s="217" t="s">
        <v>926</v>
      </c>
      <c r="D919" s="217" t="s">
        <v>1058</v>
      </c>
      <c r="E919" s="217" t="s">
        <v>158</v>
      </c>
      <c r="F919" s="217" t="s">
        <v>1042</v>
      </c>
      <c r="G919" s="217" t="s">
        <v>929</v>
      </c>
      <c r="H919" s="217" t="s">
        <v>139</v>
      </c>
      <c r="I919" s="219">
        <v>1</v>
      </c>
      <c r="J919" s="218">
        <v>114.64</v>
      </c>
      <c r="K919" s="218">
        <v>114.64</v>
      </c>
      <c r="L919" s="218">
        <v>0</v>
      </c>
      <c r="M919" s="218">
        <f t="shared" si="16"/>
        <v>45.856000000000002</v>
      </c>
      <c r="N919" s="216" t="str">
        <f t="shared" si="15"/>
        <v>stvarna uporabna</v>
      </c>
    </row>
    <row r="920" spans="1:14" x14ac:dyDescent="0.25">
      <c r="A920" s="216">
        <v>1</v>
      </c>
      <c r="B920" s="217" t="s">
        <v>926</v>
      </c>
      <c r="C920" s="217" t="s">
        <v>926</v>
      </c>
      <c r="D920" s="217" t="s">
        <v>1059</v>
      </c>
      <c r="E920" s="217" t="s">
        <v>158</v>
      </c>
      <c r="F920" s="217" t="s">
        <v>1042</v>
      </c>
      <c r="G920" s="217" t="s">
        <v>929</v>
      </c>
      <c r="H920" s="217" t="s">
        <v>139</v>
      </c>
      <c r="I920" s="219">
        <v>1</v>
      </c>
      <c r="J920" s="218">
        <v>114.64</v>
      </c>
      <c r="K920" s="218">
        <v>114.64</v>
      </c>
      <c r="L920" s="218">
        <v>0</v>
      </c>
      <c r="M920" s="218">
        <f t="shared" si="16"/>
        <v>45.856000000000002</v>
      </c>
      <c r="N920" s="216" t="str">
        <f t="shared" si="15"/>
        <v>stvarna uporabna</v>
      </c>
    </row>
    <row r="921" spans="1:14" x14ac:dyDescent="0.25">
      <c r="A921" s="220">
        <v>1</v>
      </c>
      <c r="B921" s="217" t="s">
        <v>926</v>
      </c>
      <c r="C921" s="217" t="s">
        <v>926</v>
      </c>
      <c r="D921" s="217" t="s">
        <v>1060</v>
      </c>
      <c r="E921" s="217" t="s">
        <v>158</v>
      </c>
      <c r="F921" s="217" t="s">
        <v>1042</v>
      </c>
      <c r="G921" s="217" t="s">
        <v>929</v>
      </c>
      <c r="H921" s="217" t="s">
        <v>139</v>
      </c>
      <c r="I921" s="219">
        <v>1</v>
      </c>
      <c r="J921" s="218">
        <v>114.64</v>
      </c>
      <c r="K921" s="218">
        <v>114.64</v>
      </c>
      <c r="L921" s="218">
        <v>0</v>
      </c>
      <c r="M921" s="218">
        <f t="shared" si="16"/>
        <v>45.856000000000002</v>
      </c>
      <c r="N921" s="216" t="str">
        <f t="shared" si="15"/>
        <v>stvarna uporabna</v>
      </c>
    </row>
    <row r="922" spans="1:14" x14ac:dyDescent="0.25">
      <c r="A922" s="220">
        <v>1</v>
      </c>
      <c r="B922" s="217" t="s">
        <v>926</v>
      </c>
      <c r="C922" s="217" t="s">
        <v>926</v>
      </c>
      <c r="D922" s="217" t="s">
        <v>1061</v>
      </c>
      <c r="E922" s="217" t="s">
        <v>158</v>
      </c>
      <c r="F922" s="217" t="s">
        <v>1042</v>
      </c>
      <c r="G922" s="217" t="s">
        <v>929</v>
      </c>
      <c r="H922" s="217" t="s">
        <v>139</v>
      </c>
      <c r="I922" s="219">
        <v>1</v>
      </c>
      <c r="J922" s="218">
        <v>114.64</v>
      </c>
      <c r="K922" s="218">
        <v>114.64</v>
      </c>
      <c r="L922" s="218">
        <v>0</v>
      </c>
      <c r="M922" s="218">
        <f t="shared" si="16"/>
        <v>45.856000000000002</v>
      </c>
      <c r="N922" s="216" t="str">
        <f t="shared" si="15"/>
        <v>stvarna uporabna</v>
      </c>
    </row>
    <row r="923" spans="1:14" x14ac:dyDescent="0.25">
      <c r="A923" s="216">
        <v>1</v>
      </c>
      <c r="B923" s="217" t="s">
        <v>926</v>
      </c>
      <c r="C923" s="217" t="s">
        <v>926</v>
      </c>
      <c r="D923" s="217" t="s">
        <v>1062</v>
      </c>
      <c r="E923" s="217" t="s">
        <v>158</v>
      </c>
      <c r="F923" s="217" t="s">
        <v>1063</v>
      </c>
      <c r="G923" s="217" t="s">
        <v>929</v>
      </c>
      <c r="H923" s="217" t="s">
        <v>139</v>
      </c>
      <c r="I923" s="219">
        <v>1</v>
      </c>
      <c r="J923" s="218">
        <v>141.34</v>
      </c>
      <c r="K923" s="218">
        <v>141.34</v>
      </c>
      <c r="L923" s="218">
        <v>0</v>
      </c>
      <c r="M923" s="218">
        <f t="shared" si="16"/>
        <v>56.536000000000001</v>
      </c>
      <c r="N923" s="216" t="str">
        <f t="shared" si="15"/>
        <v>stvarna uporabna</v>
      </c>
    </row>
    <row r="924" spans="1:14" x14ac:dyDescent="0.25">
      <c r="A924" s="216">
        <v>1</v>
      </c>
      <c r="B924" s="217" t="s">
        <v>926</v>
      </c>
      <c r="C924" s="217" t="s">
        <v>926</v>
      </c>
      <c r="D924" s="217" t="s">
        <v>1064</v>
      </c>
      <c r="E924" s="217" t="s">
        <v>158</v>
      </c>
      <c r="F924" s="217" t="s">
        <v>1063</v>
      </c>
      <c r="G924" s="217" t="s">
        <v>929</v>
      </c>
      <c r="H924" s="217" t="s">
        <v>139</v>
      </c>
      <c r="I924" s="219">
        <v>1</v>
      </c>
      <c r="J924" s="218">
        <v>141.34</v>
      </c>
      <c r="K924" s="218">
        <v>141.34</v>
      </c>
      <c r="L924" s="218">
        <v>0</v>
      </c>
      <c r="M924" s="218">
        <f t="shared" si="16"/>
        <v>56.536000000000001</v>
      </c>
      <c r="N924" s="216" t="str">
        <f t="shared" si="15"/>
        <v>stvarna uporabna</v>
      </c>
    </row>
    <row r="925" spans="1:14" x14ac:dyDescent="0.25">
      <c r="A925" s="216">
        <v>1</v>
      </c>
      <c r="B925" s="217" t="s">
        <v>926</v>
      </c>
      <c r="C925" s="217" t="s">
        <v>926</v>
      </c>
      <c r="D925" s="217" t="s">
        <v>1065</v>
      </c>
      <c r="E925" s="217" t="s">
        <v>158</v>
      </c>
      <c r="F925" s="217" t="s">
        <v>1027</v>
      </c>
      <c r="G925" s="217" t="s">
        <v>929</v>
      </c>
      <c r="H925" s="217" t="s">
        <v>139</v>
      </c>
      <c r="I925" s="219">
        <v>1</v>
      </c>
      <c r="J925" s="221">
        <v>1053.48</v>
      </c>
      <c r="K925" s="221">
        <v>1053.48</v>
      </c>
      <c r="L925" s="218">
        <v>0</v>
      </c>
      <c r="M925" s="218">
        <f t="shared" si="16"/>
        <v>421.39200000000005</v>
      </c>
      <c r="N925" s="216" t="str">
        <f t="shared" si="15"/>
        <v>stvarna uporabna</v>
      </c>
    </row>
    <row r="926" spans="1:14" x14ac:dyDescent="0.25">
      <c r="A926" s="220">
        <v>1</v>
      </c>
      <c r="B926" s="217" t="s">
        <v>926</v>
      </c>
      <c r="C926" s="217" t="s">
        <v>926</v>
      </c>
      <c r="D926" s="217" t="s">
        <v>1066</v>
      </c>
      <c r="E926" s="217" t="s">
        <v>171</v>
      </c>
      <c r="F926" s="217" t="s">
        <v>1067</v>
      </c>
      <c r="G926" s="217" t="s">
        <v>929</v>
      </c>
      <c r="H926" s="217" t="s">
        <v>139</v>
      </c>
      <c r="I926" s="219">
        <v>1</v>
      </c>
      <c r="J926" s="218">
        <v>28.27</v>
      </c>
      <c r="K926" s="218">
        <v>28.27</v>
      </c>
      <c r="L926" s="218">
        <v>0</v>
      </c>
      <c r="M926" s="218">
        <f t="shared" si="16"/>
        <v>11.308</v>
      </c>
      <c r="N926" s="216" t="str">
        <f t="shared" si="15"/>
        <v>stvarna uporabna</v>
      </c>
    </row>
    <row r="927" spans="1:14" x14ac:dyDescent="0.25">
      <c r="A927" s="220">
        <v>1</v>
      </c>
      <c r="B927" s="217" t="s">
        <v>926</v>
      </c>
      <c r="C927" s="217" t="s">
        <v>926</v>
      </c>
      <c r="D927" s="217" t="s">
        <v>1068</v>
      </c>
      <c r="E927" s="217" t="s">
        <v>171</v>
      </c>
      <c r="F927" s="217" t="s">
        <v>1069</v>
      </c>
      <c r="G927" s="217" t="s">
        <v>929</v>
      </c>
      <c r="H927" s="217" t="s">
        <v>139</v>
      </c>
      <c r="I927" s="219">
        <v>1</v>
      </c>
      <c r="J927" s="218">
        <v>70.7</v>
      </c>
      <c r="K927" s="218">
        <v>70.7</v>
      </c>
      <c r="L927" s="218">
        <v>0</v>
      </c>
      <c r="M927" s="218">
        <f t="shared" si="16"/>
        <v>28.28</v>
      </c>
      <c r="N927" s="216" t="str">
        <f t="shared" si="15"/>
        <v>stvarna uporabna</v>
      </c>
    </row>
    <row r="928" spans="1:14" x14ac:dyDescent="0.25">
      <c r="A928" s="216">
        <v>1</v>
      </c>
      <c r="B928" s="217" t="s">
        <v>926</v>
      </c>
      <c r="C928" s="217" t="s">
        <v>926</v>
      </c>
      <c r="D928" s="217" t="s">
        <v>1070</v>
      </c>
      <c r="E928" s="217" t="s">
        <v>171</v>
      </c>
      <c r="F928" s="217" t="s">
        <v>1071</v>
      </c>
      <c r="G928" s="217" t="s">
        <v>929</v>
      </c>
      <c r="H928" s="217" t="s">
        <v>139</v>
      </c>
      <c r="I928" s="219">
        <v>1</v>
      </c>
      <c r="J928" s="221">
        <v>2181.87</v>
      </c>
      <c r="K928" s="221">
        <v>2181.87</v>
      </c>
      <c r="L928" s="218">
        <v>0</v>
      </c>
      <c r="M928" s="218">
        <f t="shared" si="16"/>
        <v>872.74800000000005</v>
      </c>
      <c r="N928" s="216" t="str">
        <f t="shared" si="15"/>
        <v>stvarna uporabna</v>
      </c>
    </row>
    <row r="929" spans="1:14" x14ac:dyDescent="0.25">
      <c r="A929" s="216">
        <v>1</v>
      </c>
      <c r="B929" s="217" t="s">
        <v>926</v>
      </c>
      <c r="C929" s="217" t="s">
        <v>926</v>
      </c>
      <c r="D929" s="217" t="s">
        <v>1072</v>
      </c>
      <c r="E929" s="217" t="s">
        <v>171</v>
      </c>
      <c r="F929" s="217" t="s">
        <v>1071</v>
      </c>
      <c r="G929" s="217" t="s">
        <v>929</v>
      </c>
      <c r="H929" s="217" t="s">
        <v>139</v>
      </c>
      <c r="I929" s="219">
        <v>1</v>
      </c>
      <c r="J929" s="221">
        <v>2181.87</v>
      </c>
      <c r="K929" s="221">
        <v>2181.87</v>
      </c>
      <c r="L929" s="218">
        <v>0</v>
      </c>
      <c r="M929" s="218">
        <f t="shared" si="16"/>
        <v>872.74800000000005</v>
      </c>
      <c r="N929" s="216" t="str">
        <f t="shared" si="15"/>
        <v>stvarna uporabna</v>
      </c>
    </row>
    <row r="930" spans="1:14" x14ac:dyDescent="0.25">
      <c r="A930" s="216">
        <v>1</v>
      </c>
      <c r="B930" s="217" t="s">
        <v>926</v>
      </c>
      <c r="C930" s="217" t="s">
        <v>926</v>
      </c>
      <c r="D930" s="217" t="s">
        <v>1073</v>
      </c>
      <c r="E930" s="217" t="s">
        <v>171</v>
      </c>
      <c r="F930" s="217" t="s">
        <v>1074</v>
      </c>
      <c r="G930" s="217" t="s">
        <v>929</v>
      </c>
      <c r="H930" s="217" t="s">
        <v>139</v>
      </c>
      <c r="I930" s="219">
        <v>1</v>
      </c>
      <c r="J930" s="218">
        <v>113.04</v>
      </c>
      <c r="K930" s="218">
        <v>113.04</v>
      </c>
      <c r="L930" s="218">
        <v>0</v>
      </c>
      <c r="M930" s="218">
        <f t="shared" si="16"/>
        <v>45.216000000000008</v>
      </c>
      <c r="N930" s="216" t="str">
        <f t="shared" si="15"/>
        <v>stvarna uporabna</v>
      </c>
    </row>
    <row r="931" spans="1:14" x14ac:dyDescent="0.25">
      <c r="A931" s="220">
        <v>1</v>
      </c>
      <c r="B931" s="217" t="s">
        <v>926</v>
      </c>
      <c r="C931" s="217" t="s">
        <v>926</v>
      </c>
      <c r="D931" s="217" t="s">
        <v>1075</v>
      </c>
      <c r="E931" s="217" t="s">
        <v>171</v>
      </c>
      <c r="F931" s="217" t="s">
        <v>1074</v>
      </c>
      <c r="G931" s="217" t="s">
        <v>929</v>
      </c>
      <c r="H931" s="217" t="s">
        <v>139</v>
      </c>
      <c r="I931" s="219">
        <v>1</v>
      </c>
      <c r="J931" s="218">
        <v>113.04</v>
      </c>
      <c r="K931" s="218">
        <v>113.04</v>
      </c>
      <c r="L931" s="218">
        <v>0</v>
      </c>
      <c r="M931" s="218">
        <f t="shared" si="16"/>
        <v>45.216000000000008</v>
      </c>
      <c r="N931" s="216" t="str">
        <f t="shared" si="15"/>
        <v>stvarna uporabna</v>
      </c>
    </row>
    <row r="932" spans="1:14" x14ac:dyDescent="0.25">
      <c r="A932" s="220">
        <v>1</v>
      </c>
      <c r="B932" s="217" t="s">
        <v>926</v>
      </c>
      <c r="C932" s="217" t="s">
        <v>926</v>
      </c>
      <c r="D932" s="217" t="s">
        <v>1076</v>
      </c>
      <c r="E932" s="217" t="s">
        <v>171</v>
      </c>
      <c r="F932" s="217" t="s">
        <v>113</v>
      </c>
      <c r="G932" s="217" t="s">
        <v>929</v>
      </c>
      <c r="H932" s="217" t="s">
        <v>139</v>
      </c>
      <c r="I932" s="219">
        <v>1</v>
      </c>
      <c r="J932" s="218">
        <v>565.64</v>
      </c>
      <c r="K932" s="218">
        <v>565.64</v>
      </c>
      <c r="L932" s="218">
        <v>0</v>
      </c>
      <c r="M932" s="218">
        <f t="shared" si="16"/>
        <v>226.256</v>
      </c>
      <c r="N932" s="216" t="str">
        <f t="shared" si="15"/>
        <v>stvarna uporabna</v>
      </c>
    </row>
    <row r="933" spans="1:14" x14ac:dyDescent="0.25">
      <c r="A933" s="216">
        <v>1</v>
      </c>
      <c r="B933" s="217" t="s">
        <v>926</v>
      </c>
      <c r="C933" s="217" t="s">
        <v>926</v>
      </c>
      <c r="D933" s="217" t="s">
        <v>1077</v>
      </c>
      <c r="E933" s="217" t="s">
        <v>171</v>
      </c>
      <c r="F933" s="217" t="s">
        <v>1078</v>
      </c>
      <c r="G933" s="217" t="s">
        <v>929</v>
      </c>
      <c r="H933" s="217" t="s">
        <v>139</v>
      </c>
      <c r="I933" s="219">
        <v>1</v>
      </c>
      <c r="J933" s="221">
        <v>4278.93</v>
      </c>
      <c r="K933" s="221">
        <v>4278.93</v>
      </c>
      <c r="L933" s="218">
        <v>0</v>
      </c>
      <c r="M933" s="218">
        <f t="shared" si="16"/>
        <v>1711.5720000000001</v>
      </c>
      <c r="N933" s="216" t="str">
        <f t="shared" si="15"/>
        <v>stvarna uporabna</v>
      </c>
    </row>
    <row r="934" spans="1:14" x14ac:dyDescent="0.25">
      <c r="A934" s="216">
        <v>1</v>
      </c>
      <c r="B934" s="217" t="s">
        <v>926</v>
      </c>
      <c r="C934" s="217" t="s">
        <v>926</v>
      </c>
      <c r="D934" s="217" t="s">
        <v>1079</v>
      </c>
      <c r="E934" s="217" t="s">
        <v>171</v>
      </c>
      <c r="F934" s="217" t="s">
        <v>1074</v>
      </c>
      <c r="G934" s="217" t="s">
        <v>929</v>
      </c>
      <c r="H934" s="217" t="s">
        <v>139</v>
      </c>
      <c r="I934" s="219">
        <v>1</v>
      </c>
      <c r="J934" s="218">
        <v>113.04</v>
      </c>
      <c r="K934" s="218">
        <v>113.04</v>
      </c>
      <c r="L934" s="218">
        <v>0</v>
      </c>
      <c r="M934" s="218">
        <f t="shared" si="16"/>
        <v>45.216000000000008</v>
      </c>
      <c r="N934" s="216" t="str">
        <f t="shared" si="15"/>
        <v>stvarna uporabna</v>
      </c>
    </row>
    <row r="935" spans="1:14" x14ac:dyDescent="0.25">
      <c r="A935" s="216">
        <v>1</v>
      </c>
      <c r="B935" s="217" t="s">
        <v>926</v>
      </c>
      <c r="C935" s="217" t="s">
        <v>926</v>
      </c>
      <c r="D935" s="217" t="s">
        <v>1080</v>
      </c>
      <c r="E935" s="217" t="s">
        <v>171</v>
      </c>
      <c r="F935" s="217" t="s">
        <v>1074</v>
      </c>
      <c r="G935" s="217" t="s">
        <v>929</v>
      </c>
      <c r="H935" s="217" t="s">
        <v>139</v>
      </c>
      <c r="I935" s="219">
        <v>1</v>
      </c>
      <c r="J935" s="218">
        <v>113.04</v>
      </c>
      <c r="K935" s="218">
        <v>113.04</v>
      </c>
      <c r="L935" s="218">
        <v>0</v>
      </c>
      <c r="M935" s="218">
        <f t="shared" si="16"/>
        <v>45.216000000000008</v>
      </c>
      <c r="N935" s="216" t="str">
        <f t="shared" si="15"/>
        <v>stvarna uporabna</v>
      </c>
    </row>
    <row r="936" spans="1:14" x14ac:dyDescent="0.25">
      <c r="A936" s="220">
        <v>1</v>
      </c>
      <c r="B936" s="217" t="s">
        <v>926</v>
      </c>
      <c r="C936" s="217" t="s">
        <v>926</v>
      </c>
      <c r="D936" s="217" t="s">
        <v>1081</v>
      </c>
      <c r="E936" s="217" t="s">
        <v>171</v>
      </c>
      <c r="F936" s="217" t="s">
        <v>1074</v>
      </c>
      <c r="G936" s="217" t="s">
        <v>929</v>
      </c>
      <c r="H936" s="217" t="s">
        <v>139</v>
      </c>
      <c r="I936" s="219">
        <v>1</v>
      </c>
      <c r="J936" s="218">
        <v>113.04</v>
      </c>
      <c r="K936" s="218">
        <v>113.04</v>
      </c>
      <c r="L936" s="218">
        <v>0</v>
      </c>
      <c r="M936" s="218">
        <f t="shared" si="16"/>
        <v>45.216000000000008</v>
      </c>
      <c r="N936" s="216" t="str">
        <f t="shared" si="15"/>
        <v>stvarna uporabna</v>
      </c>
    </row>
    <row r="937" spans="1:14" x14ac:dyDescent="0.25">
      <c r="A937" s="220">
        <v>1</v>
      </c>
      <c r="B937" s="217" t="s">
        <v>926</v>
      </c>
      <c r="C937" s="217" t="s">
        <v>926</v>
      </c>
      <c r="D937" s="217" t="s">
        <v>1082</v>
      </c>
      <c r="E937" s="217" t="s">
        <v>171</v>
      </c>
      <c r="F937" s="217" t="s">
        <v>1083</v>
      </c>
      <c r="G937" s="217" t="s">
        <v>929</v>
      </c>
      <c r="H937" s="217" t="s">
        <v>139</v>
      </c>
      <c r="I937" s="219">
        <v>1</v>
      </c>
      <c r="J937" s="218">
        <v>141.32</v>
      </c>
      <c r="K937" s="218">
        <v>141.32</v>
      </c>
      <c r="L937" s="218">
        <v>0</v>
      </c>
      <c r="M937" s="218">
        <f t="shared" si="16"/>
        <v>56.527999999999999</v>
      </c>
      <c r="N937" s="216" t="str">
        <f t="shared" si="15"/>
        <v>stvarna uporabna</v>
      </c>
    </row>
    <row r="938" spans="1:14" x14ac:dyDescent="0.25">
      <c r="A938" s="216">
        <v>1</v>
      </c>
      <c r="B938" s="217" t="s">
        <v>926</v>
      </c>
      <c r="C938" s="217" t="s">
        <v>926</v>
      </c>
      <c r="D938" s="217" t="s">
        <v>1084</v>
      </c>
      <c r="E938" s="217" t="s">
        <v>171</v>
      </c>
      <c r="F938" s="217" t="s">
        <v>1069</v>
      </c>
      <c r="G938" s="217" t="s">
        <v>929</v>
      </c>
      <c r="H938" s="217" t="s">
        <v>139</v>
      </c>
      <c r="I938" s="219">
        <v>1</v>
      </c>
      <c r="J938" s="218">
        <v>452.18</v>
      </c>
      <c r="K938" s="218">
        <v>452.18</v>
      </c>
      <c r="L938" s="218">
        <v>0</v>
      </c>
      <c r="M938" s="218">
        <f t="shared" si="16"/>
        <v>180.87200000000001</v>
      </c>
      <c r="N938" s="216" t="str">
        <f t="shared" si="15"/>
        <v>stvarna uporabna</v>
      </c>
    </row>
    <row r="939" spans="1:14" x14ac:dyDescent="0.25">
      <c r="A939" s="216">
        <v>1</v>
      </c>
      <c r="B939" s="217" t="s">
        <v>926</v>
      </c>
      <c r="C939" s="217" t="s">
        <v>926</v>
      </c>
      <c r="D939" s="217" t="s">
        <v>1085</v>
      </c>
      <c r="E939" s="217" t="s">
        <v>171</v>
      </c>
      <c r="F939" s="217" t="s">
        <v>1069</v>
      </c>
      <c r="G939" s="217" t="s">
        <v>929</v>
      </c>
      <c r="H939" s="217" t="s">
        <v>139</v>
      </c>
      <c r="I939" s="219">
        <v>1</v>
      </c>
      <c r="J939" s="218">
        <v>452.19</v>
      </c>
      <c r="K939" s="218">
        <v>452.19</v>
      </c>
      <c r="L939" s="218">
        <v>0</v>
      </c>
      <c r="M939" s="218">
        <f t="shared" si="16"/>
        <v>180.876</v>
      </c>
      <c r="N939" s="216" t="str">
        <f t="shared" si="15"/>
        <v>stvarna uporabna</v>
      </c>
    </row>
    <row r="940" spans="1:14" x14ac:dyDescent="0.25">
      <c r="A940" s="216">
        <v>1</v>
      </c>
      <c r="B940" s="217" t="s">
        <v>926</v>
      </c>
      <c r="C940" s="217" t="s">
        <v>926</v>
      </c>
      <c r="D940" s="217" t="s">
        <v>1086</v>
      </c>
      <c r="E940" s="217" t="s">
        <v>171</v>
      </c>
      <c r="F940" s="217" t="s">
        <v>1087</v>
      </c>
      <c r="G940" s="217" t="s">
        <v>929</v>
      </c>
      <c r="H940" s="217" t="s">
        <v>139</v>
      </c>
      <c r="I940" s="219">
        <v>1</v>
      </c>
      <c r="J940" s="218">
        <v>114.71</v>
      </c>
      <c r="K940" s="218">
        <v>114.71</v>
      </c>
      <c r="L940" s="218">
        <v>0</v>
      </c>
      <c r="M940" s="218">
        <f t="shared" si="16"/>
        <v>45.884</v>
      </c>
      <c r="N940" s="216" t="str">
        <f t="shared" si="15"/>
        <v>stvarna uporabna</v>
      </c>
    </row>
    <row r="941" spans="1:14" x14ac:dyDescent="0.25">
      <c r="A941" s="220">
        <v>1</v>
      </c>
      <c r="B941" s="217" t="s">
        <v>926</v>
      </c>
      <c r="C941" s="217" t="s">
        <v>926</v>
      </c>
      <c r="D941" s="217" t="s">
        <v>1088</v>
      </c>
      <c r="E941" s="217" t="s">
        <v>171</v>
      </c>
      <c r="F941" s="217" t="s">
        <v>1069</v>
      </c>
      <c r="G941" s="217" t="s">
        <v>929</v>
      </c>
      <c r="H941" s="217" t="s">
        <v>139</v>
      </c>
      <c r="I941" s="219">
        <v>1</v>
      </c>
      <c r="J941" s="218">
        <v>56.57</v>
      </c>
      <c r="K941" s="218">
        <v>56.57</v>
      </c>
      <c r="L941" s="218">
        <v>0</v>
      </c>
      <c r="M941" s="218">
        <f t="shared" si="16"/>
        <v>22.628</v>
      </c>
      <c r="N941" s="216" t="str">
        <f t="shared" si="15"/>
        <v>stvarna uporabna</v>
      </c>
    </row>
    <row r="942" spans="1:14" x14ac:dyDescent="0.25">
      <c r="A942" s="220">
        <v>1</v>
      </c>
      <c r="B942" s="217" t="s">
        <v>926</v>
      </c>
      <c r="C942" s="217" t="s">
        <v>926</v>
      </c>
      <c r="D942" s="217" t="s">
        <v>1089</v>
      </c>
      <c r="E942" s="217" t="s">
        <v>171</v>
      </c>
      <c r="F942" s="217" t="s">
        <v>1090</v>
      </c>
      <c r="G942" s="217" t="s">
        <v>929</v>
      </c>
      <c r="H942" s="217" t="s">
        <v>139</v>
      </c>
      <c r="I942" s="219">
        <v>1</v>
      </c>
      <c r="J942" s="218">
        <v>565.22</v>
      </c>
      <c r="K942" s="218">
        <v>565.22</v>
      </c>
      <c r="L942" s="218">
        <v>0</v>
      </c>
      <c r="M942" s="218">
        <f t="shared" si="16"/>
        <v>226.08800000000002</v>
      </c>
      <c r="N942" s="216" t="str">
        <f t="shared" si="15"/>
        <v>stvarna uporabna</v>
      </c>
    </row>
    <row r="943" spans="1:14" x14ac:dyDescent="0.25">
      <c r="A943" s="216">
        <v>1</v>
      </c>
      <c r="B943" s="217" t="s">
        <v>926</v>
      </c>
      <c r="C943" s="217" t="s">
        <v>926</v>
      </c>
      <c r="D943" s="217" t="s">
        <v>1091</v>
      </c>
      <c r="E943" s="217" t="s">
        <v>171</v>
      </c>
      <c r="F943" s="217" t="s">
        <v>1090</v>
      </c>
      <c r="G943" s="217" t="s">
        <v>929</v>
      </c>
      <c r="H943" s="217" t="s">
        <v>139</v>
      </c>
      <c r="I943" s="219">
        <v>1</v>
      </c>
      <c r="J943" s="218">
        <v>565.22</v>
      </c>
      <c r="K943" s="218">
        <v>565.22</v>
      </c>
      <c r="L943" s="218">
        <v>0</v>
      </c>
      <c r="M943" s="218">
        <f t="shared" si="16"/>
        <v>226.08800000000002</v>
      </c>
      <c r="N943" s="216" t="str">
        <f t="shared" si="15"/>
        <v>stvarna uporabna</v>
      </c>
    </row>
    <row r="944" spans="1:14" x14ac:dyDescent="0.25">
      <c r="A944" s="216">
        <v>1</v>
      </c>
      <c r="B944" s="217" t="s">
        <v>926</v>
      </c>
      <c r="C944" s="217" t="s">
        <v>926</v>
      </c>
      <c r="D944" s="217" t="s">
        <v>1092</v>
      </c>
      <c r="E944" s="217" t="s">
        <v>171</v>
      </c>
      <c r="F944" s="217" t="s">
        <v>110</v>
      </c>
      <c r="G944" s="217" t="s">
        <v>929</v>
      </c>
      <c r="H944" s="217" t="s">
        <v>139</v>
      </c>
      <c r="I944" s="219">
        <v>1</v>
      </c>
      <c r="J944" s="218">
        <v>141.33000000000001</v>
      </c>
      <c r="K944" s="218">
        <v>141.33000000000001</v>
      </c>
      <c r="L944" s="218">
        <v>0</v>
      </c>
      <c r="M944" s="218">
        <f t="shared" si="16"/>
        <v>56.532000000000011</v>
      </c>
      <c r="N944" s="216" t="str">
        <f t="shared" si="15"/>
        <v>stvarna uporabna</v>
      </c>
    </row>
    <row r="945" spans="1:14" x14ac:dyDescent="0.25">
      <c r="A945" s="216">
        <v>1</v>
      </c>
      <c r="B945" s="217" t="s">
        <v>926</v>
      </c>
      <c r="C945" s="217" t="s">
        <v>926</v>
      </c>
      <c r="D945" s="217" t="s">
        <v>1093</v>
      </c>
      <c r="E945" s="217" t="s">
        <v>171</v>
      </c>
      <c r="F945" s="217" t="s">
        <v>1094</v>
      </c>
      <c r="G945" s="217" t="s">
        <v>929</v>
      </c>
      <c r="H945" s="217" t="s">
        <v>139</v>
      </c>
      <c r="I945" s="219">
        <v>1</v>
      </c>
      <c r="J945" s="218">
        <v>61.4</v>
      </c>
      <c r="K945" s="218">
        <v>61.4</v>
      </c>
      <c r="L945" s="218">
        <v>0</v>
      </c>
      <c r="M945" s="218">
        <f t="shared" si="16"/>
        <v>24.560000000000002</v>
      </c>
      <c r="N945" s="216" t="str">
        <f t="shared" si="15"/>
        <v>stvarna uporabna</v>
      </c>
    </row>
    <row r="946" spans="1:14" x14ac:dyDescent="0.25">
      <c r="A946" s="220">
        <v>1</v>
      </c>
      <c r="B946" s="217" t="s">
        <v>926</v>
      </c>
      <c r="C946" s="217" t="s">
        <v>926</v>
      </c>
      <c r="D946" s="217" t="s">
        <v>1095</v>
      </c>
      <c r="E946" s="217" t="s">
        <v>171</v>
      </c>
      <c r="F946" s="217" t="s">
        <v>1096</v>
      </c>
      <c r="G946" s="217" t="s">
        <v>929</v>
      </c>
      <c r="H946" s="217" t="s">
        <v>139</v>
      </c>
      <c r="I946" s="219">
        <v>1</v>
      </c>
      <c r="J946" s="218">
        <v>491.71</v>
      </c>
      <c r="K946" s="218">
        <v>491.71</v>
      </c>
      <c r="L946" s="218">
        <v>0</v>
      </c>
      <c r="M946" s="218">
        <f t="shared" si="16"/>
        <v>196.684</v>
      </c>
      <c r="N946" s="216" t="str">
        <f t="shared" si="15"/>
        <v>stvarna uporabna</v>
      </c>
    </row>
    <row r="947" spans="1:14" x14ac:dyDescent="0.25">
      <c r="A947" s="220">
        <v>1</v>
      </c>
      <c r="B947" s="217" t="s">
        <v>926</v>
      </c>
      <c r="C947" s="217" t="s">
        <v>926</v>
      </c>
      <c r="D947" s="217" t="s">
        <v>1097</v>
      </c>
      <c r="E947" s="217" t="s">
        <v>171</v>
      </c>
      <c r="F947" s="217" t="s">
        <v>1096</v>
      </c>
      <c r="G947" s="217" t="s">
        <v>929</v>
      </c>
      <c r="H947" s="217" t="s">
        <v>139</v>
      </c>
      <c r="I947" s="219">
        <v>1</v>
      </c>
      <c r="J947" s="218">
        <v>491.71</v>
      </c>
      <c r="K947" s="218">
        <v>491.71</v>
      </c>
      <c r="L947" s="218">
        <v>0</v>
      </c>
      <c r="M947" s="218">
        <f t="shared" si="16"/>
        <v>196.684</v>
      </c>
      <c r="N947" s="216" t="str">
        <f t="shared" si="15"/>
        <v>stvarna uporabna</v>
      </c>
    </row>
    <row r="948" spans="1:14" x14ac:dyDescent="0.25">
      <c r="A948" s="216">
        <v>1</v>
      </c>
      <c r="B948" s="217" t="s">
        <v>926</v>
      </c>
      <c r="C948" s="217" t="s">
        <v>926</v>
      </c>
      <c r="D948" s="217" t="s">
        <v>1098</v>
      </c>
      <c r="E948" s="217" t="s">
        <v>171</v>
      </c>
      <c r="F948" s="217" t="s">
        <v>1096</v>
      </c>
      <c r="G948" s="217" t="s">
        <v>929</v>
      </c>
      <c r="H948" s="217" t="s">
        <v>139</v>
      </c>
      <c r="I948" s="219">
        <v>1</v>
      </c>
      <c r="J948" s="218">
        <v>491.71</v>
      </c>
      <c r="K948" s="218">
        <v>491.71</v>
      </c>
      <c r="L948" s="218">
        <v>0</v>
      </c>
      <c r="M948" s="218">
        <f t="shared" si="16"/>
        <v>196.684</v>
      </c>
      <c r="N948" s="216" t="str">
        <f t="shared" si="15"/>
        <v>stvarna uporabna</v>
      </c>
    </row>
    <row r="949" spans="1:14" x14ac:dyDescent="0.25">
      <c r="A949" s="216">
        <v>1</v>
      </c>
      <c r="B949" s="217" t="s">
        <v>926</v>
      </c>
      <c r="C949" s="217" t="s">
        <v>926</v>
      </c>
      <c r="D949" s="217" t="s">
        <v>1099</v>
      </c>
      <c r="E949" s="217" t="s">
        <v>171</v>
      </c>
      <c r="F949" s="217" t="s">
        <v>1096</v>
      </c>
      <c r="G949" s="217" t="s">
        <v>929</v>
      </c>
      <c r="H949" s="217" t="s">
        <v>139</v>
      </c>
      <c r="I949" s="219">
        <v>1</v>
      </c>
      <c r="J949" s="218">
        <v>491.73</v>
      </c>
      <c r="K949" s="218">
        <v>491.73</v>
      </c>
      <c r="L949" s="218">
        <v>0</v>
      </c>
      <c r="M949" s="218">
        <f t="shared" si="16"/>
        <v>196.69200000000001</v>
      </c>
      <c r="N949" s="216" t="str">
        <f t="shared" si="15"/>
        <v>stvarna uporabna</v>
      </c>
    </row>
    <row r="950" spans="1:14" x14ac:dyDescent="0.25">
      <c r="A950" s="216">
        <v>1</v>
      </c>
      <c r="B950" s="217" t="s">
        <v>926</v>
      </c>
      <c r="C950" s="217" t="s">
        <v>926</v>
      </c>
      <c r="D950" s="217" t="s">
        <v>1100</v>
      </c>
      <c r="E950" s="217" t="s">
        <v>171</v>
      </c>
      <c r="F950" s="217" t="s">
        <v>1094</v>
      </c>
      <c r="G950" s="217" t="s">
        <v>929</v>
      </c>
      <c r="H950" s="217" t="s">
        <v>139</v>
      </c>
      <c r="I950" s="219">
        <v>1</v>
      </c>
      <c r="J950" s="218">
        <v>61.4</v>
      </c>
      <c r="K950" s="218">
        <v>61.4</v>
      </c>
      <c r="L950" s="218">
        <v>0</v>
      </c>
      <c r="M950" s="218">
        <f t="shared" si="16"/>
        <v>24.560000000000002</v>
      </c>
      <c r="N950" s="216" t="str">
        <f t="shared" si="15"/>
        <v>stvarna uporabna</v>
      </c>
    </row>
    <row r="951" spans="1:14" x14ac:dyDescent="0.25">
      <c r="A951" s="220">
        <v>1</v>
      </c>
      <c r="B951" s="217" t="s">
        <v>926</v>
      </c>
      <c r="C951" s="217" t="s">
        <v>926</v>
      </c>
      <c r="D951" s="217" t="s">
        <v>1101</v>
      </c>
      <c r="E951" s="217" t="s">
        <v>171</v>
      </c>
      <c r="F951" s="217" t="s">
        <v>1094</v>
      </c>
      <c r="G951" s="217" t="s">
        <v>929</v>
      </c>
      <c r="H951" s="217" t="s">
        <v>139</v>
      </c>
      <c r="I951" s="219">
        <v>1</v>
      </c>
      <c r="J951" s="218">
        <v>61.4</v>
      </c>
      <c r="K951" s="218">
        <v>61.4</v>
      </c>
      <c r="L951" s="218">
        <v>0</v>
      </c>
      <c r="M951" s="218">
        <f t="shared" si="16"/>
        <v>24.560000000000002</v>
      </c>
      <c r="N951" s="216" t="str">
        <f t="shared" si="15"/>
        <v>stvarna uporabna</v>
      </c>
    </row>
    <row r="952" spans="1:14" x14ac:dyDescent="0.25">
      <c r="A952" s="220">
        <v>1</v>
      </c>
      <c r="B952" s="217" t="s">
        <v>926</v>
      </c>
      <c r="C952" s="217" t="s">
        <v>926</v>
      </c>
      <c r="D952" s="217" t="s">
        <v>1102</v>
      </c>
      <c r="E952" s="217" t="s">
        <v>171</v>
      </c>
      <c r="F952" s="217" t="s">
        <v>1094</v>
      </c>
      <c r="G952" s="217" t="s">
        <v>929</v>
      </c>
      <c r="H952" s="217" t="s">
        <v>139</v>
      </c>
      <c r="I952" s="219">
        <v>1</v>
      </c>
      <c r="J952" s="218">
        <v>61.4</v>
      </c>
      <c r="K952" s="218">
        <v>61.4</v>
      </c>
      <c r="L952" s="218">
        <v>0</v>
      </c>
      <c r="M952" s="218">
        <f t="shared" si="16"/>
        <v>24.560000000000002</v>
      </c>
      <c r="N952" s="216" t="str">
        <f t="shared" si="15"/>
        <v>stvarna uporabna</v>
      </c>
    </row>
    <row r="953" spans="1:14" x14ac:dyDescent="0.25">
      <c r="A953" s="216">
        <v>1</v>
      </c>
      <c r="B953" s="217" t="s">
        <v>926</v>
      </c>
      <c r="C953" s="217" t="s">
        <v>926</v>
      </c>
      <c r="D953" s="217" t="s">
        <v>1103</v>
      </c>
      <c r="E953" s="217" t="s">
        <v>171</v>
      </c>
      <c r="F953" s="217" t="s">
        <v>1074</v>
      </c>
      <c r="G953" s="217" t="s">
        <v>929</v>
      </c>
      <c r="H953" s="217" t="s">
        <v>139</v>
      </c>
      <c r="I953" s="219">
        <v>1</v>
      </c>
      <c r="J953" s="218">
        <v>113.04</v>
      </c>
      <c r="K953" s="218">
        <v>113.04</v>
      </c>
      <c r="L953" s="218">
        <v>0</v>
      </c>
      <c r="M953" s="218">
        <f t="shared" si="16"/>
        <v>45.216000000000008</v>
      </c>
      <c r="N953" s="216" t="str">
        <f t="shared" si="15"/>
        <v>stvarna uporabna</v>
      </c>
    </row>
    <row r="954" spans="1:14" x14ac:dyDescent="0.25">
      <c r="A954" s="216">
        <v>1</v>
      </c>
      <c r="B954" s="217" t="s">
        <v>926</v>
      </c>
      <c r="C954" s="217" t="s">
        <v>926</v>
      </c>
      <c r="D954" s="217" t="s">
        <v>1104</v>
      </c>
      <c r="E954" s="217" t="s">
        <v>171</v>
      </c>
      <c r="F954" s="217" t="s">
        <v>1105</v>
      </c>
      <c r="G954" s="217" t="s">
        <v>929</v>
      </c>
      <c r="H954" s="217" t="s">
        <v>139</v>
      </c>
      <c r="I954" s="219">
        <v>1</v>
      </c>
      <c r="J954" s="218">
        <v>56.51</v>
      </c>
      <c r="K954" s="218">
        <v>56.51</v>
      </c>
      <c r="L954" s="218">
        <v>0</v>
      </c>
      <c r="M954" s="218">
        <f t="shared" si="16"/>
        <v>22.603999999999999</v>
      </c>
      <c r="N954" s="216" t="str">
        <f t="shared" si="15"/>
        <v>stvarna uporabna</v>
      </c>
    </row>
    <row r="955" spans="1:14" x14ac:dyDescent="0.25">
      <c r="A955" s="216">
        <v>1</v>
      </c>
      <c r="B955" s="217" t="s">
        <v>926</v>
      </c>
      <c r="C955" s="217" t="s">
        <v>926</v>
      </c>
      <c r="D955" s="217" t="s">
        <v>1106</v>
      </c>
      <c r="E955" s="217" t="s">
        <v>362</v>
      </c>
      <c r="F955" s="217" t="s">
        <v>1107</v>
      </c>
      <c r="G955" s="217" t="s">
        <v>929</v>
      </c>
      <c r="H955" s="217" t="s">
        <v>139</v>
      </c>
      <c r="I955" s="219">
        <v>1</v>
      </c>
      <c r="J955" s="221">
        <v>1413.09</v>
      </c>
      <c r="K955" s="221">
        <v>1413.09</v>
      </c>
      <c r="L955" s="218">
        <v>0</v>
      </c>
      <c r="M955" s="218">
        <f t="shared" si="16"/>
        <v>565.23599999999999</v>
      </c>
      <c r="N955" s="216" t="str">
        <f t="shared" si="15"/>
        <v>stvarna uporabna</v>
      </c>
    </row>
    <row r="956" spans="1:14" x14ac:dyDescent="0.25">
      <c r="A956" s="216">
        <v>1</v>
      </c>
      <c r="B956" s="217" t="s">
        <v>926</v>
      </c>
      <c r="C956" s="217" t="s">
        <v>926</v>
      </c>
      <c r="D956" s="217" t="s">
        <v>1108</v>
      </c>
      <c r="E956" s="217" t="s">
        <v>171</v>
      </c>
      <c r="F956" s="217" t="s">
        <v>1074</v>
      </c>
      <c r="G956" s="217" t="s">
        <v>929</v>
      </c>
      <c r="H956" s="217" t="s">
        <v>139</v>
      </c>
      <c r="I956" s="219">
        <v>1</v>
      </c>
      <c r="J956" s="218">
        <v>113.04</v>
      </c>
      <c r="K956" s="218">
        <v>113.04</v>
      </c>
      <c r="L956" s="218">
        <v>0</v>
      </c>
      <c r="M956" s="218">
        <f t="shared" si="16"/>
        <v>45.216000000000008</v>
      </c>
      <c r="N956" s="216" t="str">
        <f t="shared" ref="N956:N1019" si="17">IF(L956&lt;J956*0.4,"stvarna uporabna", "nova vrijednost")</f>
        <v>stvarna uporabna</v>
      </c>
    </row>
    <row r="957" spans="1:14" x14ac:dyDescent="0.25">
      <c r="A957" s="220">
        <v>1</v>
      </c>
      <c r="B957" s="217" t="s">
        <v>926</v>
      </c>
      <c r="C957" s="217" t="s">
        <v>926</v>
      </c>
      <c r="D957" s="217" t="s">
        <v>1109</v>
      </c>
      <c r="E957" s="217" t="s">
        <v>171</v>
      </c>
      <c r="F957" s="217" t="s">
        <v>1074</v>
      </c>
      <c r="G957" s="217" t="s">
        <v>929</v>
      </c>
      <c r="H957" s="217" t="s">
        <v>139</v>
      </c>
      <c r="I957" s="219">
        <v>1</v>
      </c>
      <c r="J957" s="218">
        <v>113.04</v>
      </c>
      <c r="K957" s="218">
        <v>113.04</v>
      </c>
      <c r="L957" s="218">
        <v>0</v>
      </c>
      <c r="M957" s="218">
        <f t="shared" si="16"/>
        <v>45.216000000000008</v>
      </c>
      <c r="N957" s="216" t="str">
        <f t="shared" si="17"/>
        <v>stvarna uporabna</v>
      </c>
    </row>
    <row r="958" spans="1:14" x14ac:dyDescent="0.25">
      <c r="A958" s="220">
        <v>1</v>
      </c>
      <c r="B958" s="217" t="s">
        <v>926</v>
      </c>
      <c r="C958" s="217" t="s">
        <v>926</v>
      </c>
      <c r="D958" s="217" t="s">
        <v>1110</v>
      </c>
      <c r="E958" s="217" t="s">
        <v>171</v>
      </c>
      <c r="F958" s="217" t="s">
        <v>1111</v>
      </c>
      <c r="G958" s="217" t="s">
        <v>929</v>
      </c>
      <c r="H958" s="217" t="s">
        <v>139</v>
      </c>
      <c r="I958" s="219">
        <v>1</v>
      </c>
      <c r="J958" s="218">
        <v>113.04</v>
      </c>
      <c r="K958" s="218">
        <v>113.04</v>
      </c>
      <c r="L958" s="218">
        <v>0</v>
      </c>
      <c r="M958" s="218">
        <f t="shared" si="16"/>
        <v>45.216000000000008</v>
      </c>
      <c r="N958" s="216" t="str">
        <f t="shared" si="17"/>
        <v>stvarna uporabna</v>
      </c>
    </row>
    <row r="959" spans="1:14" x14ac:dyDescent="0.25">
      <c r="A959" s="216">
        <v>1</v>
      </c>
      <c r="B959" s="217" t="s">
        <v>926</v>
      </c>
      <c r="C959" s="217" t="s">
        <v>926</v>
      </c>
      <c r="D959" s="217" t="s">
        <v>1112</v>
      </c>
      <c r="E959" s="217" t="s">
        <v>171</v>
      </c>
      <c r="F959" s="217" t="s">
        <v>1113</v>
      </c>
      <c r="G959" s="217" t="s">
        <v>929</v>
      </c>
      <c r="H959" s="217" t="s">
        <v>139</v>
      </c>
      <c r="I959" s="219">
        <v>1</v>
      </c>
      <c r="J959" s="218">
        <v>56.53</v>
      </c>
      <c r="K959" s="218">
        <v>56.53</v>
      </c>
      <c r="L959" s="218">
        <v>0</v>
      </c>
      <c r="M959" s="218">
        <f t="shared" si="16"/>
        <v>22.612000000000002</v>
      </c>
      <c r="N959" s="216" t="str">
        <f t="shared" si="17"/>
        <v>stvarna uporabna</v>
      </c>
    </row>
    <row r="960" spans="1:14" x14ac:dyDescent="0.25">
      <c r="A960" s="216">
        <v>1</v>
      </c>
      <c r="B960" s="217" t="s">
        <v>926</v>
      </c>
      <c r="C960" s="217" t="s">
        <v>926</v>
      </c>
      <c r="D960" s="217" t="s">
        <v>1114</v>
      </c>
      <c r="E960" s="217" t="s">
        <v>171</v>
      </c>
      <c r="F960" s="217" t="s">
        <v>1074</v>
      </c>
      <c r="G960" s="217" t="s">
        <v>929</v>
      </c>
      <c r="H960" s="217" t="s">
        <v>139</v>
      </c>
      <c r="I960" s="219">
        <v>1</v>
      </c>
      <c r="J960" s="218">
        <v>113.04</v>
      </c>
      <c r="K960" s="218">
        <v>113.04</v>
      </c>
      <c r="L960" s="218">
        <v>0</v>
      </c>
      <c r="M960" s="218">
        <f t="shared" si="16"/>
        <v>45.216000000000008</v>
      </c>
      <c r="N960" s="216" t="str">
        <f t="shared" si="17"/>
        <v>stvarna uporabna</v>
      </c>
    </row>
    <row r="961" spans="1:14" x14ac:dyDescent="0.25">
      <c r="A961" s="216">
        <v>1</v>
      </c>
      <c r="B961" s="217" t="s">
        <v>926</v>
      </c>
      <c r="C961" s="217" t="s">
        <v>926</v>
      </c>
      <c r="D961" s="217" t="s">
        <v>1115</v>
      </c>
      <c r="E961" s="217" t="s">
        <v>171</v>
      </c>
      <c r="F961" s="217" t="s">
        <v>1094</v>
      </c>
      <c r="G961" s="217" t="s">
        <v>929</v>
      </c>
      <c r="H961" s="217" t="s">
        <v>139</v>
      </c>
      <c r="I961" s="219">
        <v>1</v>
      </c>
      <c r="J961" s="218">
        <v>61.4</v>
      </c>
      <c r="K961" s="218">
        <v>61.4</v>
      </c>
      <c r="L961" s="218">
        <v>0</v>
      </c>
      <c r="M961" s="218">
        <f t="shared" si="16"/>
        <v>24.560000000000002</v>
      </c>
      <c r="N961" s="216" t="str">
        <f t="shared" si="17"/>
        <v>stvarna uporabna</v>
      </c>
    </row>
    <row r="962" spans="1:14" x14ac:dyDescent="0.25">
      <c r="A962" s="220">
        <v>1</v>
      </c>
      <c r="B962" s="217" t="s">
        <v>926</v>
      </c>
      <c r="C962" s="217" t="s">
        <v>926</v>
      </c>
      <c r="D962" s="217" t="s">
        <v>1116</v>
      </c>
      <c r="E962" s="217" t="s">
        <v>171</v>
      </c>
      <c r="F962" s="217" t="s">
        <v>105</v>
      </c>
      <c r="G962" s="217" t="s">
        <v>929</v>
      </c>
      <c r="H962" s="217" t="s">
        <v>139</v>
      </c>
      <c r="I962" s="219">
        <v>1</v>
      </c>
      <c r="J962" s="218">
        <v>226.11</v>
      </c>
      <c r="K962" s="218">
        <v>226.11</v>
      </c>
      <c r="L962" s="218">
        <v>0</v>
      </c>
      <c r="M962" s="218">
        <f t="shared" si="16"/>
        <v>90.444000000000017</v>
      </c>
      <c r="N962" s="216" t="str">
        <f t="shared" si="17"/>
        <v>stvarna uporabna</v>
      </c>
    </row>
    <row r="963" spans="1:14" x14ac:dyDescent="0.25">
      <c r="A963" s="220">
        <v>1</v>
      </c>
      <c r="B963" s="217" t="s">
        <v>926</v>
      </c>
      <c r="C963" s="217" t="s">
        <v>926</v>
      </c>
      <c r="D963" s="217" t="s">
        <v>1117</v>
      </c>
      <c r="E963" s="217" t="s">
        <v>171</v>
      </c>
      <c r="F963" s="217" t="s">
        <v>1094</v>
      </c>
      <c r="G963" s="217" t="s">
        <v>929</v>
      </c>
      <c r="H963" s="217" t="s">
        <v>139</v>
      </c>
      <c r="I963" s="219">
        <v>1</v>
      </c>
      <c r="J963" s="218">
        <v>61.4</v>
      </c>
      <c r="K963" s="218">
        <v>61.4</v>
      </c>
      <c r="L963" s="218">
        <v>0</v>
      </c>
      <c r="M963" s="218">
        <f t="shared" ref="M963:M1026" si="18">IF(L963&lt;J963*0.4,J963*0.4,L963)</f>
        <v>24.560000000000002</v>
      </c>
      <c r="N963" s="216" t="str">
        <f t="shared" si="17"/>
        <v>stvarna uporabna</v>
      </c>
    </row>
    <row r="964" spans="1:14" x14ac:dyDescent="0.25">
      <c r="A964" s="216">
        <v>1</v>
      </c>
      <c r="B964" s="217" t="s">
        <v>926</v>
      </c>
      <c r="C964" s="217" t="s">
        <v>926</v>
      </c>
      <c r="D964" s="217" t="s">
        <v>1118</v>
      </c>
      <c r="E964" s="217" t="s">
        <v>171</v>
      </c>
      <c r="F964" s="217" t="s">
        <v>1094</v>
      </c>
      <c r="G964" s="217" t="s">
        <v>929</v>
      </c>
      <c r="H964" s="217" t="s">
        <v>139</v>
      </c>
      <c r="I964" s="219">
        <v>1</v>
      </c>
      <c r="J964" s="218">
        <v>61.33</v>
      </c>
      <c r="K964" s="218">
        <v>61.33</v>
      </c>
      <c r="L964" s="218">
        <v>0</v>
      </c>
      <c r="M964" s="218">
        <f t="shared" si="18"/>
        <v>24.532</v>
      </c>
      <c r="N964" s="216" t="str">
        <f t="shared" si="17"/>
        <v>stvarna uporabna</v>
      </c>
    </row>
    <row r="965" spans="1:14" x14ac:dyDescent="0.25">
      <c r="A965" s="216">
        <v>1</v>
      </c>
      <c r="B965" s="217" t="s">
        <v>926</v>
      </c>
      <c r="C965" s="217" t="s">
        <v>926</v>
      </c>
      <c r="D965" s="217" t="s">
        <v>1119</v>
      </c>
      <c r="E965" s="217" t="s">
        <v>171</v>
      </c>
      <c r="F965" s="217" t="s">
        <v>1074</v>
      </c>
      <c r="G965" s="217" t="s">
        <v>929</v>
      </c>
      <c r="H965" s="217" t="s">
        <v>139</v>
      </c>
      <c r="I965" s="219">
        <v>1</v>
      </c>
      <c r="J965" s="218">
        <v>113.04</v>
      </c>
      <c r="K965" s="218">
        <v>113.04</v>
      </c>
      <c r="L965" s="218">
        <v>0</v>
      </c>
      <c r="M965" s="218">
        <f t="shared" si="18"/>
        <v>45.216000000000008</v>
      </c>
      <c r="N965" s="216" t="str">
        <f t="shared" si="17"/>
        <v>stvarna uporabna</v>
      </c>
    </row>
    <row r="966" spans="1:14" x14ac:dyDescent="0.25">
      <c r="A966" s="216">
        <v>1</v>
      </c>
      <c r="B966" s="217" t="s">
        <v>926</v>
      </c>
      <c r="C966" s="217" t="s">
        <v>926</v>
      </c>
      <c r="D966" s="217" t="s">
        <v>1120</v>
      </c>
      <c r="E966" s="217" t="s">
        <v>171</v>
      </c>
      <c r="F966" s="217" t="s">
        <v>1121</v>
      </c>
      <c r="G966" s="217" t="s">
        <v>1122</v>
      </c>
      <c r="H966" s="217" t="s">
        <v>139</v>
      </c>
      <c r="I966" s="219">
        <v>1</v>
      </c>
      <c r="J966" s="218">
        <v>899.01</v>
      </c>
      <c r="K966" s="218">
        <v>899.01</v>
      </c>
      <c r="L966" s="218">
        <v>0</v>
      </c>
      <c r="M966" s="218">
        <f t="shared" si="18"/>
        <v>359.60400000000004</v>
      </c>
      <c r="N966" s="216" t="str">
        <f t="shared" si="17"/>
        <v>stvarna uporabna</v>
      </c>
    </row>
    <row r="967" spans="1:14" x14ac:dyDescent="0.25">
      <c r="A967" s="220">
        <v>1</v>
      </c>
      <c r="B967" s="217" t="s">
        <v>926</v>
      </c>
      <c r="C967" s="217" t="s">
        <v>926</v>
      </c>
      <c r="D967" s="217" t="s">
        <v>1123</v>
      </c>
      <c r="E967" s="217" t="s">
        <v>171</v>
      </c>
      <c r="F967" s="217" t="s">
        <v>1124</v>
      </c>
      <c r="G967" s="217" t="s">
        <v>1125</v>
      </c>
      <c r="H967" s="217" t="s">
        <v>139</v>
      </c>
      <c r="I967" s="219">
        <v>1</v>
      </c>
      <c r="J967" s="218">
        <v>299</v>
      </c>
      <c r="K967" s="218">
        <v>299</v>
      </c>
      <c r="L967" s="218">
        <v>0</v>
      </c>
      <c r="M967" s="218">
        <f t="shared" si="18"/>
        <v>119.60000000000001</v>
      </c>
      <c r="N967" s="216" t="str">
        <f t="shared" si="17"/>
        <v>stvarna uporabna</v>
      </c>
    </row>
    <row r="968" spans="1:14" x14ac:dyDescent="0.25">
      <c r="A968" s="220">
        <v>1</v>
      </c>
      <c r="B968" s="217" t="s">
        <v>926</v>
      </c>
      <c r="C968" s="217" t="s">
        <v>926</v>
      </c>
      <c r="D968" s="217" t="s">
        <v>1126</v>
      </c>
      <c r="E968" s="217" t="s">
        <v>171</v>
      </c>
      <c r="F968" s="217" t="s">
        <v>1127</v>
      </c>
      <c r="G968" s="218">
        <v>10.07</v>
      </c>
      <c r="H968" s="217" t="s">
        <v>139</v>
      </c>
      <c r="I968" s="219">
        <v>1</v>
      </c>
      <c r="J968" s="218">
        <v>216.87</v>
      </c>
      <c r="K968" s="218">
        <v>216.87</v>
      </c>
      <c r="L968" s="218">
        <v>0</v>
      </c>
      <c r="M968" s="218">
        <f t="shared" si="18"/>
        <v>86.748000000000005</v>
      </c>
      <c r="N968" s="216" t="str">
        <f t="shared" si="17"/>
        <v>stvarna uporabna</v>
      </c>
    </row>
    <row r="969" spans="1:14" x14ac:dyDescent="0.25">
      <c r="A969" s="216">
        <v>1</v>
      </c>
      <c r="B969" s="217" t="s">
        <v>926</v>
      </c>
      <c r="C969" s="217" t="s">
        <v>926</v>
      </c>
      <c r="D969" s="217" t="s">
        <v>1128</v>
      </c>
      <c r="E969" s="217" t="s">
        <v>171</v>
      </c>
      <c r="F969" s="217" t="s">
        <v>1071</v>
      </c>
      <c r="G969" s="217" t="s">
        <v>854</v>
      </c>
      <c r="H969" s="217" t="s">
        <v>139</v>
      </c>
      <c r="I969" s="219">
        <v>1</v>
      </c>
      <c r="J969" s="221">
        <v>1046.76</v>
      </c>
      <c r="K969" s="221">
        <v>1003.18</v>
      </c>
      <c r="L969" s="218">
        <v>43.58</v>
      </c>
      <c r="M969" s="218">
        <f t="shared" si="18"/>
        <v>418.70400000000001</v>
      </c>
      <c r="N969" s="216" t="str">
        <f t="shared" si="17"/>
        <v>stvarna uporabna</v>
      </c>
    </row>
    <row r="970" spans="1:14" x14ac:dyDescent="0.25">
      <c r="A970" s="216">
        <v>1</v>
      </c>
      <c r="B970" s="217" t="s">
        <v>926</v>
      </c>
      <c r="C970" s="217" t="s">
        <v>926</v>
      </c>
      <c r="D970" s="217" t="s">
        <v>1129</v>
      </c>
      <c r="E970" s="217" t="s">
        <v>171</v>
      </c>
      <c r="F970" s="217" t="s">
        <v>1130</v>
      </c>
      <c r="G970" s="217" t="s">
        <v>854</v>
      </c>
      <c r="H970" s="217" t="s">
        <v>139</v>
      </c>
      <c r="I970" s="219">
        <v>1</v>
      </c>
      <c r="J970" s="218">
        <v>925.44</v>
      </c>
      <c r="K970" s="218">
        <v>886.88</v>
      </c>
      <c r="L970" s="218">
        <v>38.56</v>
      </c>
      <c r="M970" s="218">
        <f t="shared" si="18"/>
        <v>370.17600000000004</v>
      </c>
      <c r="N970" s="216" t="str">
        <f t="shared" si="17"/>
        <v>stvarna uporabna</v>
      </c>
    </row>
    <row r="971" spans="1:14" x14ac:dyDescent="0.25">
      <c r="A971" s="216">
        <v>1</v>
      </c>
      <c r="B971" s="217" t="s">
        <v>926</v>
      </c>
      <c r="C971" s="217" t="s">
        <v>926</v>
      </c>
      <c r="D971" s="217" t="s">
        <v>1131</v>
      </c>
      <c r="E971" s="217" t="s">
        <v>171</v>
      </c>
      <c r="F971" s="217" t="s">
        <v>1132</v>
      </c>
      <c r="G971" s="217" t="s">
        <v>854</v>
      </c>
      <c r="H971" s="217" t="s">
        <v>139</v>
      </c>
      <c r="I971" s="219">
        <v>1</v>
      </c>
      <c r="J971" s="221">
        <v>1438.63</v>
      </c>
      <c r="K971" s="221">
        <v>1378.7</v>
      </c>
      <c r="L971" s="218">
        <v>59.93</v>
      </c>
      <c r="M971" s="218">
        <f t="shared" si="18"/>
        <v>575.45200000000011</v>
      </c>
      <c r="N971" s="216" t="str">
        <f t="shared" si="17"/>
        <v>stvarna uporabna</v>
      </c>
    </row>
    <row r="972" spans="1:14" x14ac:dyDescent="0.25">
      <c r="A972" s="220">
        <v>1</v>
      </c>
      <c r="B972" s="217" t="s">
        <v>926</v>
      </c>
      <c r="C972" s="217" t="s">
        <v>926</v>
      </c>
      <c r="D972" s="217" t="s">
        <v>1133</v>
      </c>
      <c r="E972" s="217" t="s">
        <v>171</v>
      </c>
      <c r="F972" s="217" t="s">
        <v>1134</v>
      </c>
      <c r="G972" s="217" t="s">
        <v>854</v>
      </c>
      <c r="H972" s="217" t="s">
        <v>139</v>
      </c>
      <c r="I972" s="219">
        <v>1</v>
      </c>
      <c r="J972" s="218">
        <v>575.35</v>
      </c>
      <c r="K972" s="218">
        <v>551.39</v>
      </c>
      <c r="L972" s="218">
        <v>23.96</v>
      </c>
      <c r="M972" s="218">
        <f t="shared" si="18"/>
        <v>230.14000000000001</v>
      </c>
      <c r="N972" s="216" t="str">
        <f t="shared" si="17"/>
        <v>stvarna uporabna</v>
      </c>
    </row>
    <row r="973" spans="1:14" x14ac:dyDescent="0.25">
      <c r="A973" s="220">
        <v>1</v>
      </c>
      <c r="B973" s="217" t="s">
        <v>926</v>
      </c>
      <c r="C973" s="217" t="s">
        <v>926</v>
      </c>
      <c r="D973" s="217" t="s">
        <v>1135</v>
      </c>
      <c r="E973" s="217" t="s">
        <v>171</v>
      </c>
      <c r="F973" s="217" t="s">
        <v>1136</v>
      </c>
      <c r="G973" s="217" t="s">
        <v>339</v>
      </c>
      <c r="H973" s="217" t="s">
        <v>139</v>
      </c>
      <c r="I973" s="219">
        <v>1</v>
      </c>
      <c r="J973" s="221">
        <v>1937.25</v>
      </c>
      <c r="K973" s="221">
        <v>1755.66</v>
      </c>
      <c r="L973" s="218">
        <v>181.59</v>
      </c>
      <c r="M973" s="218">
        <f t="shared" si="18"/>
        <v>774.90000000000009</v>
      </c>
      <c r="N973" s="216" t="str">
        <f t="shared" si="17"/>
        <v>stvarna uporabna</v>
      </c>
    </row>
    <row r="974" spans="1:14" x14ac:dyDescent="0.25">
      <c r="A974" s="216">
        <v>1</v>
      </c>
      <c r="B974" s="217" t="s">
        <v>926</v>
      </c>
      <c r="C974" s="217" t="s">
        <v>926</v>
      </c>
      <c r="D974" s="217" t="s">
        <v>1137</v>
      </c>
      <c r="E974" s="217" t="s">
        <v>171</v>
      </c>
      <c r="F974" s="217" t="s">
        <v>109</v>
      </c>
      <c r="G974" s="218">
        <v>11.11</v>
      </c>
      <c r="H974" s="217" t="s">
        <v>139</v>
      </c>
      <c r="I974" s="219">
        <v>1</v>
      </c>
      <c r="J974" s="218">
        <v>701.1</v>
      </c>
      <c r="K974" s="218">
        <v>445.5</v>
      </c>
      <c r="L974" s="218">
        <v>255.6</v>
      </c>
      <c r="M974" s="218">
        <f t="shared" si="18"/>
        <v>280.44</v>
      </c>
      <c r="N974" s="216" t="str">
        <f t="shared" si="17"/>
        <v>stvarna uporabna</v>
      </c>
    </row>
    <row r="975" spans="1:14" x14ac:dyDescent="0.25">
      <c r="A975" s="216">
        <v>1</v>
      </c>
      <c r="B975" s="217" t="s">
        <v>926</v>
      </c>
      <c r="C975" s="217" t="s">
        <v>926</v>
      </c>
      <c r="D975" s="217" t="s">
        <v>1138</v>
      </c>
      <c r="E975" s="217" t="s">
        <v>171</v>
      </c>
      <c r="F975" s="217" t="s">
        <v>1139</v>
      </c>
      <c r="G975" s="218">
        <v>12.14</v>
      </c>
      <c r="H975" s="217" t="s">
        <v>139</v>
      </c>
      <c r="I975" s="219">
        <v>1</v>
      </c>
      <c r="J975" s="221">
        <v>8371.4500000000007</v>
      </c>
      <c r="K975" s="221">
        <v>2092.86</v>
      </c>
      <c r="L975" s="221">
        <v>6278.59</v>
      </c>
      <c r="M975" s="218">
        <f t="shared" si="18"/>
        <v>6278.59</v>
      </c>
      <c r="N975" s="216" t="str">
        <f t="shared" si="17"/>
        <v>nova vrijednost</v>
      </c>
    </row>
    <row r="976" spans="1:14" x14ac:dyDescent="0.25">
      <c r="A976" s="216">
        <v>1</v>
      </c>
      <c r="B976" s="217" t="s">
        <v>926</v>
      </c>
      <c r="C976" s="217" t="s">
        <v>926</v>
      </c>
      <c r="D976" s="217" t="s">
        <v>1140</v>
      </c>
      <c r="E976" s="217" t="s">
        <v>218</v>
      </c>
      <c r="F976" s="217" t="s">
        <v>1141</v>
      </c>
      <c r="G976" s="217" t="s">
        <v>929</v>
      </c>
      <c r="H976" s="217" t="s">
        <v>139</v>
      </c>
      <c r="I976" s="219">
        <v>1</v>
      </c>
      <c r="J976" s="221">
        <v>1639.12</v>
      </c>
      <c r="K976" s="221">
        <v>1639.12</v>
      </c>
      <c r="L976" s="218">
        <v>0</v>
      </c>
      <c r="M976" s="218">
        <f t="shared" si="18"/>
        <v>655.64800000000002</v>
      </c>
      <c r="N976" s="216" t="str">
        <f t="shared" si="17"/>
        <v>stvarna uporabna</v>
      </c>
    </row>
    <row r="977" spans="1:14" x14ac:dyDescent="0.25">
      <c r="A977" s="220">
        <v>1</v>
      </c>
      <c r="B977" s="217" t="s">
        <v>926</v>
      </c>
      <c r="C977" s="217" t="s">
        <v>926</v>
      </c>
      <c r="D977" s="217" t="s">
        <v>1142</v>
      </c>
      <c r="E977" s="217" t="s">
        <v>218</v>
      </c>
      <c r="F977" s="217" t="s">
        <v>1143</v>
      </c>
      <c r="G977" s="217" t="s">
        <v>929</v>
      </c>
      <c r="H977" s="217" t="s">
        <v>139</v>
      </c>
      <c r="I977" s="219">
        <v>1</v>
      </c>
      <c r="J977" s="221">
        <v>1695.68</v>
      </c>
      <c r="K977" s="221">
        <v>1695.68</v>
      </c>
      <c r="L977" s="218">
        <v>0</v>
      </c>
      <c r="M977" s="218">
        <f t="shared" si="18"/>
        <v>678.27200000000005</v>
      </c>
      <c r="N977" s="216" t="str">
        <f t="shared" si="17"/>
        <v>stvarna uporabna</v>
      </c>
    </row>
    <row r="978" spans="1:14" x14ac:dyDescent="0.25">
      <c r="A978" s="220">
        <v>1</v>
      </c>
      <c r="B978" s="217" t="s">
        <v>926</v>
      </c>
      <c r="C978" s="217" t="s">
        <v>926</v>
      </c>
      <c r="D978" s="217" t="s">
        <v>1144</v>
      </c>
      <c r="E978" s="217" t="s">
        <v>218</v>
      </c>
      <c r="F978" s="217" t="s">
        <v>1145</v>
      </c>
      <c r="G978" s="217" t="s">
        <v>929</v>
      </c>
      <c r="H978" s="217" t="s">
        <v>139</v>
      </c>
      <c r="I978" s="219">
        <v>1</v>
      </c>
      <c r="J978" s="218">
        <v>904.34</v>
      </c>
      <c r="K978" s="218">
        <v>904.34</v>
      </c>
      <c r="L978" s="218">
        <v>0</v>
      </c>
      <c r="M978" s="218">
        <f t="shared" si="18"/>
        <v>361.73600000000005</v>
      </c>
      <c r="N978" s="216" t="str">
        <f t="shared" si="17"/>
        <v>stvarna uporabna</v>
      </c>
    </row>
    <row r="979" spans="1:14" x14ac:dyDescent="0.25">
      <c r="A979" s="216">
        <v>1</v>
      </c>
      <c r="B979" s="217" t="s">
        <v>926</v>
      </c>
      <c r="C979" s="217" t="s">
        <v>926</v>
      </c>
      <c r="D979" s="217" t="s">
        <v>1146</v>
      </c>
      <c r="E979" s="217" t="s">
        <v>218</v>
      </c>
      <c r="F979" s="217" t="s">
        <v>1145</v>
      </c>
      <c r="G979" s="217" t="s">
        <v>929</v>
      </c>
      <c r="H979" s="217" t="s">
        <v>139</v>
      </c>
      <c r="I979" s="219">
        <v>1</v>
      </c>
      <c r="J979" s="218">
        <v>904.34</v>
      </c>
      <c r="K979" s="218">
        <v>904.34</v>
      </c>
      <c r="L979" s="218">
        <v>0</v>
      </c>
      <c r="M979" s="218">
        <f t="shared" si="18"/>
        <v>361.73600000000005</v>
      </c>
      <c r="N979" s="216" t="str">
        <f t="shared" si="17"/>
        <v>stvarna uporabna</v>
      </c>
    </row>
    <row r="980" spans="1:14" x14ac:dyDescent="0.25">
      <c r="A980" s="216">
        <v>1</v>
      </c>
      <c r="B980" s="217" t="s">
        <v>926</v>
      </c>
      <c r="C980" s="217" t="s">
        <v>926</v>
      </c>
      <c r="D980" s="217" t="s">
        <v>1147</v>
      </c>
      <c r="E980" s="217" t="s">
        <v>218</v>
      </c>
      <c r="F980" s="217" t="s">
        <v>1148</v>
      </c>
      <c r="G980" s="217" t="s">
        <v>929</v>
      </c>
      <c r="H980" s="217" t="s">
        <v>139</v>
      </c>
      <c r="I980" s="219">
        <v>1</v>
      </c>
      <c r="J980" s="218">
        <v>396.43</v>
      </c>
      <c r="K980" s="218">
        <v>396.43</v>
      </c>
      <c r="L980" s="218">
        <v>0</v>
      </c>
      <c r="M980" s="218">
        <f t="shared" si="18"/>
        <v>158.572</v>
      </c>
      <c r="N980" s="216" t="str">
        <f t="shared" si="17"/>
        <v>stvarna uporabna</v>
      </c>
    </row>
    <row r="981" spans="1:14" x14ac:dyDescent="0.25">
      <c r="A981" s="216">
        <v>1</v>
      </c>
      <c r="B981" s="217" t="s">
        <v>926</v>
      </c>
      <c r="C981" s="217" t="s">
        <v>926</v>
      </c>
      <c r="D981" s="217" t="s">
        <v>1149</v>
      </c>
      <c r="E981" s="217" t="s">
        <v>218</v>
      </c>
      <c r="F981" s="217" t="s">
        <v>1150</v>
      </c>
      <c r="G981" s="217" t="s">
        <v>929</v>
      </c>
      <c r="H981" s="217" t="s">
        <v>139</v>
      </c>
      <c r="I981" s="219">
        <v>1</v>
      </c>
      <c r="J981" s="221">
        <v>2091.35</v>
      </c>
      <c r="K981" s="221">
        <v>2091.35</v>
      </c>
      <c r="L981" s="218">
        <v>0</v>
      </c>
      <c r="M981" s="218">
        <f t="shared" si="18"/>
        <v>836.54</v>
      </c>
      <c r="N981" s="216" t="str">
        <f t="shared" si="17"/>
        <v>stvarna uporabna</v>
      </c>
    </row>
    <row r="982" spans="1:14" x14ac:dyDescent="0.25">
      <c r="A982" s="220">
        <v>1</v>
      </c>
      <c r="B982" s="217" t="s">
        <v>926</v>
      </c>
      <c r="C982" s="217" t="s">
        <v>926</v>
      </c>
      <c r="D982" s="217" t="s">
        <v>1151</v>
      </c>
      <c r="E982" s="217" t="s">
        <v>218</v>
      </c>
      <c r="F982" s="217" t="s">
        <v>1152</v>
      </c>
      <c r="G982" s="217" t="s">
        <v>929</v>
      </c>
      <c r="H982" s="217" t="s">
        <v>139</v>
      </c>
      <c r="I982" s="219">
        <v>1</v>
      </c>
      <c r="J982" s="221">
        <v>1413.09</v>
      </c>
      <c r="K982" s="221">
        <v>1413.09</v>
      </c>
      <c r="L982" s="218">
        <v>0</v>
      </c>
      <c r="M982" s="218">
        <f t="shared" si="18"/>
        <v>565.23599999999999</v>
      </c>
      <c r="N982" s="216" t="str">
        <f t="shared" si="17"/>
        <v>stvarna uporabna</v>
      </c>
    </row>
    <row r="983" spans="1:14" x14ac:dyDescent="0.25">
      <c r="A983" s="220">
        <v>1</v>
      </c>
      <c r="B983" s="217" t="s">
        <v>926</v>
      </c>
      <c r="C983" s="217" t="s">
        <v>926</v>
      </c>
      <c r="D983" s="217" t="s">
        <v>1153</v>
      </c>
      <c r="E983" s="217" t="s">
        <v>218</v>
      </c>
      <c r="F983" s="217" t="s">
        <v>1154</v>
      </c>
      <c r="G983" s="217" t="s">
        <v>929</v>
      </c>
      <c r="H983" s="217" t="s">
        <v>139</v>
      </c>
      <c r="I983" s="219">
        <v>1</v>
      </c>
      <c r="J983" s="221">
        <v>1413.09</v>
      </c>
      <c r="K983" s="221">
        <v>1413.09</v>
      </c>
      <c r="L983" s="218">
        <v>0</v>
      </c>
      <c r="M983" s="218">
        <f t="shared" si="18"/>
        <v>565.23599999999999</v>
      </c>
      <c r="N983" s="216" t="str">
        <f t="shared" si="17"/>
        <v>stvarna uporabna</v>
      </c>
    </row>
    <row r="984" spans="1:14" x14ac:dyDescent="0.25">
      <c r="A984" s="216">
        <v>1</v>
      </c>
      <c r="B984" s="217" t="s">
        <v>926</v>
      </c>
      <c r="C984" s="217" t="s">
        <v>926</v>
      </c>
      <c r="D984" s="217" t="s">
        <v>1155</v>
      </c>
      <c r="E984" s="217" t="s">
        <v>218</v>
      </c>
      <c r="F984" s="217" t="s">
        <v>1154</v>
      </c>
      <c r="G984" s="217" t="s">
        <v>929</v>
      </c>
      <c r="H984" s="217" t="s">
        <v>139</v>
      </c>
      <c r="I984" s="219">
        <v>1</v>
      </c>
      <c r="J984" s="221">
        <v>1413.09</v>
      </c>
      <c r="K984" s="221">
        <v>1413.09</v>
      </c>
      <c r="L984" s="218">
        <v>0</v>
      </c>
      <c r="M984" s="218">
        <f t="shared" si="18"/>
        <v>565.23599999999999</v>
      </c>
      <c r="N984" s="216" t="str">
        <f t="shared" si="17"/>
        <v>stvarna uporabna</v>
      </c>
    </row>
    <row r="985" spans="1:14" x14ac:dyDescent="0.25">
      <c r="A985" s="216">
        <v>1</v>
      </c>
      <c r="B985" s="217" t="s">
        <v>926</v>
      </c>
      <c r="C985" s="217" t="s">
        <v>926</v>
      </c>
      <c r="D985" s="217" t="s">
        <v>1156</v>
      </c>
      <c r="E985" s="217" t="s">
        <v>218</v>
      </c>
      <c r="F985" s="217" t="s">
        <v>1154</v>
      </c>
      <c r="G985" s="217" t="s">
        <v>929</v>
      </c>
      <c r="H985" s="217" t="s">
        <v>139</v>
      </c>
      <c r="I985" s="219">
        <v>1</v>
      </c>
      <c r="J985" s="221">
        <v>1413.09</v>
      </c>
      <c r="K985" s="221">
        <v>1413.09</v>
      </c>
      <c r="L985" s="218">
        <v>0</v>
      </c>
      <c r="M985" s="218">
        <f t="shared" si="18"/>
        <v>565.23599999999999</v>
      </c>
      <c r="N985" s="216" t="str">
        <f t="shared" si="17"/>
        <v>stvarna uporabna</v>
      </c>
    </row>
    <row r="986" spans="1:14" x14ac:dyDescent="0.25">
      <c r="A986" s="216">
        <v>1</v>
      </c>
      <c r="B986" s="217" t="s">
        <v>926</v>
      </c>
      <c r="C986" s="217" t="s">
        <v>926</v>
      </c>
      <c r="D986" s="217" t="s">
        <v>1157</v>
      </c>
      <c r="E986" s="217" t="s">
        <v>218</v>
      </c>
      <c r="F986" s="217" t="s">
        <v>1154</v>
      </c>
      <c r="G986" s="217" t="s">
        <v>929</v>
      </c>
      <c r="H986" s="217" t="s">
        <v>139</v>
      </c>
      <c r="I986" s="219">
        <v>1</v>
      </c>
      <c r="J986" s="221">
        <v>1413.09</v>
      </c>
      <c r="K986" s="221">
        <v>1413.09</v>
      </c>
      <c r="L986" s="218">
        <v>0</v>
      </c>
      <c r="M986" s="218">
        <f t="shared" si="18"/>
        <v>565.23599999999999</v>
      </c>
      <c r="N986" s="216" t="str">
        <f t="shared" si="17"/>
        <v>stvarna uporabna</v>
      </c>
    </row>
    <row r="987" spans="1:14" x14ac:dyDescent="0.25">
      <c r="A987" s="220">
        <v>1</v>
      </c>
      <c r="B987" s="217" t="s">
        <v>926</v>
      </c>
      <c r="C987" s="217" t="s">
        <v>926</v>
      </c>
      <c r="D987" s="217" t="s">
        <v>1158</v>
      </c>
      <c r="E987" s="217" t="s">
        <v>218</v>
      </c>
      <c r="F987" s="217" t="s">
        <v>1159</v>
      </c>
      <c r="G987" s="217" t="s">
        <v>929</v>
      </c>
      <c r="H987" s="217" t="s">
        <v>139</v>
      </c>
      <c r="I987" s="219">
        <v>1</v>
      </c>
      <c r="J987" s="221">
        <v>1413.13</v>
      </c>
      <c r="K987" s="221">
        <v>1413.13</v>
      </c>
      <c r="L987" s="218">
        <v>0</v>
      </c>
      <c r="M987" s="218">
        <f t="shared" si="18"/>
        <v>565.25200000000007</v>
      </c>
      <c r="N987" s="216" t="str">
        <f t="shared" si="17"/>
        <v>stvarna uporabna</v>
      </c>
    </row>
    <row r="988" spans="1:14" x14ac:dyDescent="0.25">
      <c r="A988" s="220">
        <v>1</v>
      </c>
      <c r="B988" s="217" t="s">
        <v>926</v>
      </c>
      <c r="C988" s="217" t="s">
        <v>926</v>
      </c>
      <c r="D988" s="217" t="s">
        <v>1160</v>
      </c>
      <c r="E988" s="217" t="s">
        <v>218</v>
      </c>
      <c r="F988" s="217" t="s">
        <v>1161</v>
      </c>
      <c r="G988" s="217" t="s">
        <v>929</v>
      </c>
      <c r="H988" s="217" t="s">
        <v>139</v>
      </c>
      <c r="I988" s="219">
        <v>1</v>
      </c>
      <c r="J988" s="218">
        <v>847.91</v>
      </c>
      <c r="K988" s="218">
        <v>847.91</v>
      </c>
      <c r="L988" s="218">
        <v>0</v>
      </c>
      <c r="M988" s="218">
        <f t="shared" si="18"/>
        <v>339.16399999999999</v>
      </c>
      <c r="N988" s="216" t="str">
        <f t="shared" si="17"/>
        <v>stvarna uporabna</v>
      </c>
    </row>
    <row r="989" spans="1:14" x14ac:dyDescent="0.25">
      <c r="A989" s="216">
        <v>1</v>
      </c>
      <c r="B989" s="217" t="s">
        <v>926</v>
      </c>
      <c r="C989" s="217" t="s">
        <v>926</v>
      </c>
      <c r="D989" s="217" t="s">
        <v>1162</v>
      </c>
      <c r="E989" s="217" t="s">
        <v>218</v>
      </c>
      <c r="F989" s="217" t="s">
        <v>1163</v>
      </c>
      <c r="G989" s="217" t="s">
        <v>929</v>
      </c>
      <c r="H989" s="217" t="s">
        <v>139</v>
      </c>
      <c r="I989" s="219">
        <v>1</v>
      </c>
      <c r="J989" s="218">
        <v>282.61</v>
      </c>
      <c r="K989" s="218">
        <v>282.61</v>
      </c>
      <c r="L989" s="218">
        <v>0</v>
      </c>
      <c r="M989" s="218">
        <f t="shared" si="18"/>
        <v>113.04400000000001</v>
      </c>
      <c r="N989" s="216" t="str">
        <f t="shared" si="17"/>
        <v>stvarna uporabna</v>
      </c>
    </row>
    <row r="990" spans="1:14" x14ac:dyDescent="0.25">
      <c r="A990" s="216">
        <v>1</v>
      </c>
      <c r="B990" s="217" t="s">
        <v>926</v>
      </c>
      <c r="C990" s="217" t="s">
        <v>926</v>
      </c>
      <c r="D990" s="217" t="s">
        <v>1164</v>
      </c>
      <c r="E990" s="217" t="s">
        <v>218</v>
      </c>
      <c r="F990" s="217" t="s">
        <v>1165</v>
      </c>
      <c r="G990" s="217" t="s">
        <v>929</v>
      </c>
      <c r="H990" s="217" t="s">
        <v>139</v>
      </c>
      <c r="I990" s="219">
        <v>1</v>
      </c>
      <c r="J990" s="218">
        <v>474.43</v>
      </c>
      <c r="K990" s="218">
        <v>474.43</v>
      </c>
      <c r="L990" s="218">
        <v>0</v>
      </c>
      <c r="M990" s="218">
        <f t="shared" si="18"/>
        <v>189.77200000000002</v>
      </c>
      <c r="N990" s="216" t="str">
        <f t="shared" si="17"/>
        <v>stvarna uporabna</v>
      </c>
    </row>
    <row r="991" spans="1:14" x14ac:dyDescent="0.25">
      <c r="A991" s="216">
        <v>1</v>
      </c>
      <c r="B991" s="217" t="s">
        <v>926</v>
      </c>
      <c r="C991" s="217" t="s">
        <v>926</v>
      </c>
      <c r="D991" s="217" t="s">
        <v>1166</v>
      </c>
      <c r="E991" s="217" t="s">
        <v>218</v>
      </c>
      <c r="F991" s="217" t="s">
        <v>111</v>
      </c>
      <c r="G991" s="217" t="s">
        <v>929</v>
      </c>
      <c r="H991" s="217" t="s">
        <v>139</v>
      </c>
      <c r="I991" s="219">
        <v>1</v>
      </c>
      <c r="J991" s="218">
        <v>424.65</v>
      </c>
      <c r="K991" s="218">
        <v>424.65</v>
      </c>
      <c r="L991" s="218">
        <v>0</v>
      </c>
      <c r="M991" s="218">
        <f t="shared" si="18"/>
        <v>169.86</v>
      </c>
      <c r="N991" s="216" t="str">
        <f t="shared" si="17"/>
        <v>stvarna uporabna</v>
      </c>
    </row>
    <row r="992" spans="1:14" x14ac:dyDescent="0.25">
      <c r="A992" s="220">
        <v>1</v>
      </c>
      <c r="B992" s="217" t="s">
        <v>926</v>
      </c>
      <c r="C992" s="217" t="s">
        <v>926</v>
      </c>
      <c r="D992" s="217" t="s">
        <v>1167</v>
      </c>
      <c r="E992" s="217" t="s">
        <v>218</v>
      </c>
      <c r="F992" s="217" t="s">
        <v>111</v>
      </c>
      <c r="G992" s="217" t="s">
        <v>929</v>
      </c>
      <c r="H992" s="217" t="s">
        <v>139</v>
      </c>
      <c r="I992" s="219">
        <v>1</v>
      </c>
      <c r="J992" s="218">
        <v>424.65</v>
      </c>
      <c r="K992" s="218">
        <v>424.65</v>
      </c>
      <c r="L992" s="218">
        <v>0</v>
      </c>
      <c r="M992" s="218">
        <f t="shared" si="18"/>
        <v>169.86</v>
      </c>
      <c r="N992" s="216" t="str">
        <f t="shared" si="17"/>
        <v>stvarna uporabna</v>
      </c>
    </row>
    <row r="993" spans="1:14" x14ac:dyDescent="0.25">
      <c r="A993" s="220">
        <v>1</v>
      </c>
      <c r="B993" s="217" t="s">
        <v>926</v>
      </c>
      <c r="C993" s="217" t="s">
        <v>926</v>
      </c>
      <c r="D993" s="217" t="s">
        <v>1168</v>
      </c>
      <c r="E993" s="217" t="s">
        <v>218</v>
      </c>
      <c r="F993" s="217" t="s">
        <v>1169</v>
      </c>
      <c r="G993" s="217" t="s">
        <v>929</v>
      </c>
      <c r="H993" s="217" t="s">
        <v>139</v>
      </c>
      <c r="I993" s="219">
        <v>1</v>
      </c>
      <c r="J993" s="218">
        <v>476.98</v>
      </c>
      <c r="K993" s="218">
        <v>476.98</v>
      </c>
      <c r="L993" s="218">
        <v>0</v>
      </c>
      <c r="M993" s="218">
        <f t="shared" si="18"/>
        <v>190.79200000000003</v>
      </c>
      <c r="N993" s="216" t="str">
        <f t="shared" si="17"/>
        <v>stvarna uporabna</v>
      </c>
    </row>
    <row r="994" spans="1:14" x14ac:dyDescent="0.25">
      <c r="A994" s="216">
        <v>1</v>
      </c>
      <c r="B994" s="217" t="s">
        <v>926</v>
      </c>
      <c r="C994" s="217" t="s">
        <v>926</v>
      </c>
      <c r="D994" s="217" t="s">
        <v>1170</v>
      </c>
      <c r="E994" s="217" t="s">
        <v>218</v>
      </c>
      <c r="F994" s="217" t="s">
        <v>1169</v>
      </c>
      <c r="G994" s="217" t="s">
        <v>929</v>
      </c>
      <c r="H994" s="217" t="s">
        <v>139</v>
      </c>
      <c r="I994" s="219">
        <v>1</v>
      </c>
      <c r="J994" s="218">
        <v>476.98</v>
      </c>
      <c r="K994" s="218">
        <v>476.98</v>
      </c>
      <c r="L994" s="218">
        <v>0</v>
      </c>
      <c r="M994" s="218">
        <f t="shared" si="18"/>
        <v>190.79200000000003</v>
      </c>
      <c r="N994" s="216" t="str">
        <f t="shared" si="17"/>
        <v>stvarna uporabna</v>
      </c>
    </row>
    <row r="995" spans="1:14" x14ac:dyDescent="0.25">
      <c r="A995" s="216">
        <v>1</v>
      </c>
      <c r="B995" s="217" t="s">
        <v>926</v>
      </c>
      <c r="C995" s="217" t="s">
        <v>926</v>
      </c>
      <c r="D995" s="217" t="s">
        <v>1171</v>
      </c>
      <c r="E995" s="217" t="s">
        <v>218</v>
      </c>
      <c r="F995" s="217" t="s">
        <v>1172</v>
      </c>
      <c r="G995" s="217" t="s">
        <v>929</v>
      </c>
      <c r="H995" s="217" t="s">
        <v>139</v>
      </c>
      <c r="I995" s="219">
        <v>1</v>
      </c>
      <c r="J995" s="221">
        <v>1130.46</v>
      </c>
      <c r="K995" s="221">
        <v>1130.46</v>
      </c>
      <c r="L995" s="218">
        <v>0</v>
      </c>
      <c r="M995" s="218">
        <f t="shared" si="18"/>
        <v>452.18400000000003</v>
      </c>
      <c r="N995" s="216" t="str">
        <f t="shared" si="17"/>
        <v>stvarna uporabna</v>
      </c>
    </row>
    <row r="996" spans="1:14" x14ac:dyDescent="0.25">
      <c r="A996" s="216">
        <v>1</v>
      </c>
      <c r="B996" s="217" t="s">
        <v>926</v>
      </c>
      <c r="C996" s="217" t="s">
        <v>926</v>
      </c>
      <c r="D996" s="217" t="s">
        <v>1173</v>
      </c>
      <c r="E996" s="217" t="s">
        <v>218</v>
      </c>
      <c r="F996" s="217" t="s">
        <v>111</v>
      </c>
      <c r="G996" s="217" t="s">
        <v>929</v>
      </c>
      <c r="H996" s="217" t="s">
        <v>139</v>
      </c>
      <c r="I996" s="219">
        <v>1</v>
      </c>
      <c r="J996" s="218">
        <v>424.65</v>
      </c>
      <c r="K996" s="218">
        <v>424.65</v>
      </c>
      <c r="L996" s="218">
        <v>0</v>
      </c>
      <c r="M996" s="218">
        <f t="shared" si="18"/>
        <v>169.86</v>
      </c>
      <c r="N996" s="216" t="str">
        <f t="shared" si="17"/>
        <v>stvarna uporabna</v>
      </c>
    </row>
    <row r="997" spans="1:14" x14ac:dyDescent="0.25">
      <c r="A997" s="220">
        <v>1</v>
      </c>
      <c r="B997" s="217" t="s">
        <v>926</v>
      </c>
      <c r="C997" s="217" t="s">
        <v>926</v>
      </c>
      <c r="D997" s="217" t="s">
        <v>1174</v>
      </c>
      <c r="E997" s="217" t="s">
        <v>218</v>
      </c>
      <c r="F997" s="217" t="s">
        <v>1175</v>
      </c>
      <c r="G997" s="217" t="s">
        <v>929</v>
      </c>
      <c r="H997" s="217" t="s">
        <v>139</v>
      </c>
      <c r="I997" s="219">
        <v>1</v>
      </c>
      <c r="J997" s="218">
        <v>474.43</v>
      </c>
      <c r="K997" s="218">
        <v>474.43</v>
      </c>
      <c r="L997" s="218">
        <v>0</v>
      </c>
      <c r="M997" s="218">
        <f t="shared" si="18"/>
        <v>189.77200000000002</v>
      </c>
      <c r="N997" s="216" t="str">
        <f t="shared" si="17"/>
        <v>stvarna uporabna</v>
      </c>
    </row>
    <row r="998" spans="1:14" x14ac:dyDescent="0.25">
      <c r="A998" s="220">
        <v>1</v>
      </c>
      <c r="B998" s="217" t="s">
        <v>926</v>
      </c>
      <c r="C998" s="217" t="s">
        <v>926</v>
      </c>
      <c r="D998" s="217" t="s">
        <v>1176</v>
      </c>
      <c r="E998" s="217" t="s">
        <v>218</v>
      </c>
      <c r="F998" s="217" t="s">
        <v>1177</v>
      </c>
      <c r="G998" s="217" t="s">
        <v>929</v>
      </c>
      <c r="H998" s="217" t="s">
        <v>139</v>
      </c>
      <c r="I998" s="219">
        <v>1</v>
      </c>
      <c r="J998" s="221">
        <v>1978.3</v>
      </c>
      <c r="K998" s="221">
        <v>1978.3</v>
      </c>
      <c r="L998" s="218">
        <v>0</v>
      </c>
      <c r="M998" s="218">
        <f t="shared" si="18"/>
        <v>791.32</v>
      </c>
      <c r="N998" s="216" t="str">
        <f t="shared" si="17"/>
        <v>stvarna uporabna</v>
      </c>
    </row>
    <row r="999" spans="1:14" x14ac:dyDescent="0.25">
      <c r="A999" s="216">
        <v>1</v>
      </c>
      <c r="B999" s="217" t="s">
        <v>926</v>
      </c>
      <c r="C999" s="217" t="s">
        <v>926</v>
      </c>
      <c r="D999" s="217" t="s">
        <v>1178</v>
      </c>
      <c r="E999" s="217" t="s">
        <v>218</v>
      </c>
      <c r="F999" s="217" t="s">
        <v>1177</v>
      </c>
      <c r="G999" s="217" t="s">
        <v>929</v>
      </c>
      <c r="H999" s="217" t="s">
        <v>139</v>
      </c>
      <c r="I999" s="219">
        <v>1</v>
      </c>
      <c r="J999" s="221">
        <v>1978.29</v>
      </c>
      <c r="K999" s="221">
        <v>1978.29</v>
      </c>
      <c r="L999" s="218">
        <v>0</v>
      </c>
      <c r="M999" s="218">
        <f t="shared" si="18"/>
        <v>791.31600000000003</v>
      </c>
      <c r="N999" s="216" t="str">
        <f t="shared" si="17"/>
        <v>stvarna uporabna</v>
      </c>
    </row>
    <row r="1000" spans="1:14" x14ac:dyDescent="0.25">
      <c r="A1000" s="216">
        <v>1</v>
      </c>
      <c r="B1000" s="217" t="s">
        <v>926</v>
      </c>
      <c r="C1000" s="217" t="s">
        <v>926</v>
      </c>
      <c r="D1000" s="217" t="s">
        <v>1179</v>
      </c>
      <c r="E1000" s="217" t="s">
        <v>218</v>
      </c>
      <c r="F1000" s="217" t="s">
        <v>1180</v>
      </c>
      <c r="G1000" s="217" t="s">
        <v>929</v>
      </c>
      <c r="H1000" s="217" t="s">
        <v>139</v>
      </c>
      <c r="I1000" s="219">
        <v>1</v>
      </c>
      <c r="J1000" s="218">
        <v>847.91</v>
      </c>
      <c r="K1000" s="218">
        <v>847.91</v>
      </c>
      <c r="L1000" s="218">
        <v>0</v>
      </c>
      <c r="M1000" s="218">
        <f t="shared" si="18"/>
        <v>339.16399999999999</v>
      </c>
      <c r="N1000" s="216" t="str">
        <f t="shared" si="17"/>
        <v>stvarna uporabna</v>
      </c>
    </row>
    <row r="1001" spans="1:14" x14ac:dyDescent="0.25">
      <c r="A1001" s="216">
        <v>1</v>
      </c>
      <c r="B1001" s="217" t="s">
        <v>926</v>
      </c>
      <c r="C1001" s="217" t="s">
        <v>926</v>
      </c>
      <c r="D1001" s="217" t="s">
        <v>1181</v>
      </c>
      <c r="E1001" s="217" t="s">
        <v>218</v>
      </c>
      <c r="F1001" s="217" t="s">
        <v>1143</v>
      </c>
      <c r="G1001" s="217" t="s">
        <v>929</v>
      </c>
      <c r="H1001" s="217" t="s">
        <v>139</v>
      </c>
      <c r="I1001" s="219">
        <v>1</v>
      </c>
      <c r="J1001" s="218">
        <v>367.39</v>
      </c>
      <c r="K1001" s="218">
        <v>367.39</v>
      </c>
      <c r="L1001" s="218">
        <v>0</v>
      </c>
      <c r="M1001" s="218">
        <f t="shared" si="18"/>
        <v>146.95599999999999</v>
      </c>
      <c r="N1001" s="216" t="str">
        <f t="shared" si="17"/>
        <v>stvarna uporabna</v>
      </c>
    </row>
    <row r="1002" spans="1:14" x14ac:dyDescent="0.25">
      <c r="A1002" s="220">
        <v>1</v>
      </c>
      <c r="B1002" s="217" t="s">
        <v>926</v>
      </c>
      <c r="C1002" s="217" t="s">
        <v>926</v>
      </c>
      <c r="D1002" s="217" t="s">
        <v>1182</v>
      </c>
      <c r="E1002" s="217" t="s">
        <v>218</v>
      </c>
      <c r="F1002" s="217" t="s">
        <v>1148</v>
      </c>
      <c r="G1002" s="217" t="s">
        <v>929</v>
      </c>
      <c r="H1002" s="217" t="s">
        <v>139</v>
      </c>
      <c r="I1002" s="219">
        <v>1</v>
      </c>
      <c r="J1002" s="218">
        <v>396.36</v>
      </c>
      <c r="K1002" s="218">
        <v>396.36</v>
      </c>
      <c r="L1002" s="218">
        <v>0</v>
      </c>
      <c r="M1002" s="218">
        <f t="shared" si="18"/>
        <v>158.54400000000001</v>
      </c>
      <c r="N1002" s="216" t="str">
        <f t="shared" si="17"/>
        <v>stvarna uporabna</v>
      </c>
    </row>
    <row r="1003" spans="1:14" x14ac:dyDescent="0.25">
      <c r="A1003" s="220">
        <v>1</v>
      </c>
      <c r="B1003" s="217" t="s">
        <v>926</v>
      </c>
      <c r="C1003" s="217" t="s">
        <v>926</v>
      </c>
      <c r="D1003" s="217" t="s">
        <v>1183</v>
      </c>
      <c r="E1003" s="217" t="s">
        <v>218</v>
      </c>
      <c r="F1003" s="217" t="s">
        <v>1184</v>
      </c>
      <c r="G1003" s="217" t="s">
        <v>929</v>
      </c>
      <c r="H1003" s="217" t="s">
        <v>139</v>
      </c>
      <c r="I1003" s="219">
        <v>1</v>
      </c>
      <c r="J1003" s="218">
        <v>56.54</v>
      </c>
      <c r="K1003" s="218">
        <v>56.54</v>
      </c>
      <c r="L1003" s="218">
        <v>0</v>
      </c>
      <c r="M1003" s="218">
        <f t="shared" si="18"/>
        <v>22.616</v>
      </c>
      <c r="N1003" s="216" t="str">
        <f t="shared" si="17"/>
        <v>stvarna uporabna</v>
      </c>
    </row>
    <row r="1004" spans="1:14" x14ac:dyDescent="0.25">
      <c r="A1004" s="216">
        <v>1</v>
      </c>
      <c r="B1004" s="217" t="s">
        <v>926</v>
      </c>
      <c r="C1004" s="217" t="s">
        <v>926</v>
      </c>
      <c r="D1004" s="217" t="s">
        <v>1185</v>
      </c>
      <c r="E1004" s="217" t="s">
        <v>218</v>
      </c>
      <c r="F1004" s="217" t="s">
        <v>1184</v>
      </c>
      <c r="G1004" s="217" t="s">
        <v>929</v>
      </c>
      <c r="H1004" s="217" t="s">
        <v>139</v>
      </c>
      <c r="I1004" s="219">
        <v>1</v>
      </c>
      <c r="J1004" s="218">
        <v>56.53</v>
      </c>
      <c r="K1004" s="218">
        <v>56.53</v>
      </c>
      <c r="L1004" s="218">
        <v>0</v>
      </c>
      <c r="M1004" s="218">
        <f t="shared" si="18"/>
        <v>22.612000000000002</v>
      </c>
      <c r="N1004" s="216" t="str">
        <f t="shared" si="17"/>
        <v>stvarna uporabna</v>
      </c>
    </row>
    <row r="1005" spans="1:14" x14ac:dyDescent="0.25">
      <c r="A1005" s="216">
        <v>1</v>
      </c>
      <c r="B1005" s="217" t="s">
        <v>926</v>
      </c>
      <c r="C1005" s="217" t="s">
        <v>926</v>
      </c>
      <c r="D1005" s="217" t="s">
        <v>1186</v>
      </c>
      <c r="E1005" s="217" t="s">
        <v>218</v>
      </c>
      <c r="F1005" s="217" t="s">
        <v>1187</v>
      </c>
      <c r="G1005" s="217" t="s">
        <v>929</v>
      </c>
      <c r="H1005" s="217" t="s">
        <v>139</v>
      </c>
      <c r="I1005" s="219">
        <v>1</v>
      </c>
      <c r="J1005" s="218">
        <v>56.52</v>
      </c>
      <c r="K1005" s="218">
        <v>56.52</v>
      </c>
      <c r="L1005" s="218">
        <v>0</v>
      </c>
      <c r="M1005" s="218">
        <f t="shared" si="18"/>
        <v>22.608000000000004</v>
      </c>
      <c r="N1005" s="216" t="str">
        <f t="shared" si="17"/>
        <v>stvarna uporabna</v>
      </c>
    </row>
    <row r="1006" spans="1:14" x14ac:dyDescent="0.25">
      <c r="A1006" s="216">
        <v>1</v>
      </c>
      <c r="B1006" s="217" t="s">
        <v>926</v>
      </c>
      <c r="C1006" s="217" t="s">
        <v>926</v>
      </c>
      <c r="D1006" s="217" t="s">
        <v>1188</v>
      </c>
      <c r="E1006" s="217" t="s">
        <v>218</v>
      </c>
      <c r="F1006" s="217" t="s">
        <v>1189</v>
      </c>
      <c r="G1006" s="217" t="s">
        <v>929</v>
      </c>
      <c r="H1006" s="217" t="s">
        <v>139</v>
      </c>
      <c r="I1006" s="219">
        <v>1</v>
      </c>
      <c r="J1006" s="221">
        <v>1978.29</v>
      </c>
      <c r="K1006" s="221">
        <v>1978.29</v>
      </c>
      <c r="L1006" s="218">
        <v>0</v>
      </c>
      <c r="M1006" s="218">
        <f t="shared" si="18"/>
        <v>791.31600000000003</v>
      </c>
      <c r="N1006" s="216" t="str">
        <f t="shared" si="17"/>
        <v>stvarna uporabna</v>
      </c>
    </row>
    <row r="1007" spans="1:14" x14ac:dyDescent="0.25">
      <c r="A1007" s="220">
        <v>1</v>
      </c>
      <c r="B1007" s="217" t="s">
        <v>926</v>
      </c>
      <c r="C1007" s="217" t="s">
        <v>926</v>
      </c>
      <c r="D1007" s="217" t="s">
        <v>1190</v>
      </c>
      <c r="E1007" s="217" t="s">
        <v>218</v>
      </c>
      <c r="F1007" s="217" t="s">
        <v>1189</v>
      </c>
      <c r="G1007" s="217" t="s">
        <v>929</v>
      </c>
      <c r="H1007" s="217" t="s">
        <v>139</v>
      </c>
      <c r="I1007" s="219">
        <v>1</v>
      </c>
      <c r="J1007" s="221">
        <v>1978.3</v>
      </c>
      <c r="K1007" s="221">
        <v>1978.3</v>
      </c>
      <c r="L1007" s="218">
        <v>0</v>
      </c>
      <c r="M1007" s="218">
        <f t="shared" si="18"/>
        <v>791.32</v>
      </c>
      <c r="N1007" s="216" t="str">
        <f t="shared" si="17"/>
        <v>stvarna uporabna</v>
      </c>
    </row>
    <row r="1008" spans="1:14" x14ac:dyDescent="0.25">
      <c r="A1008" s="220">
        <v>1</v>
      </c>
      <c r="B1008" s="217" t="s">
        <v>926</v>
      </c>
      <c r="C1008" s="217" t="s">
        <v>926</v>
      </c>
      <c r="D1008" s="217" t="s">
        <v>1191</v>
      </c>
      <c r="E1008" s="217" t="s">
        <v>218</v>
      </c>
      <c r="F1008" s="217" t="s">
        <v>1192</v>
      </c>
      <c r="G1008" s="218">
        <v>10.99</v>
      </c>
      <c r="H1008" s="217" t="s">
        <v>139</v>
      </c>
      <c r="I1008" s="219">
        <v>1</v>
      </c>
      <c r="J1008" s="218">
        <v>424.59</v>
      </c>
      <c r="K1008" s="218">
        <v>424.59</v>
      </c>
      <c r="L1008" s="218">
        <v>0</v>
      </c>
      <c r="M1008" s="218">
        <f t="shared" si="18"/>
        <v>169.83600000000001</v>
      </c>
      <c r="N1008" s="216" t="str">
        <f t="shared" si="17"/>
        <v>stvarna uporabna</v>
      </c>
    </row>
    <row r="1009" spans="1:14" x14ac:dyDescent="0.25">
      <c r="A1009" s="216">
        <v>1</v>
      </c>
      <c r="B1009" s="217" t="s">
        <v>926</v>
      </c>
      <c r="C1009" s="217" t="s">
        <v>926</v>
      </c>
      <c r="D1009" s="217" t="s">
        <v>1193</v>
      </c>
      <c r="E1009" s="217" t="s">
        <v>218</v>
      </c>
      <c r="F1009" s="217" t="s">
        <v>1194</v>
      </c>
      <c r="G1009" s="218">
        <v>12</v>
      </c>
      <c r="H1009" s="217" t="s">
        <v>139</v>
      </c>
      <c r="I1009" s="219">
        <v>1</v>
      </c>
      <c r="J1009" s="221">
        <v>2364.36</v>
      </c>
      <c r="K1009" s="221">
        <v>2364.36</v>
      </c>
      <c r="L1009" s="218">
        <v>0</v>
      </c>
      <c r="M1009" s="218">
        <f t="shared" si="18"/>
        <v>945.74400000000014</v>
      </c>
      <c r="N1009" s="216" t="str">
        <f t="shared" si="17"/>
        <v>stvarna uporabna</v>
      </c>
    </row>
    <row r="1010" spans="1:14" x14ac:dyDescent="0.25">
      <c r="A1010" s="216">
        <v>1</v>
      </c>
      <c r="B1010" s="217" t="s">
        <v>926</v>
      </c>
      <c r="C1010" s="217" t="s">
        <v>926</v>
      </c>
      <c r="D1010" s="217" t="s">
        <v>1195</v>
      </c>
      <c r="E1010" s="217" t="s">
        <v>218</v>
      </c>
      <c r="F1010" s="217" t="s">
        <v>1194</v>
      </c>
      <c r="G1010" s="218">
        <v>12</v>
      </c>
      <c r="H1010" s="217" t="s">
        <v>139</v>
      </c>
      <c r="I1010" s="219">
        <v>1</v>
      </c>
      <c r="J1010" s="221">
        <v>2364.36</v>
      </c>
      <c r="K1010" s="221">
        <v>2364.36</v>
      </c>
      <c r="L1010" s="218">
        <v>0</v>
      </c>
      <c r="M1010" s="218">
        <f t="shared" si="18"/>
        <v>945.74400000000014</v>
      </c>
      <c r="N1010" s="216" t="str">
        <f t="shared" si="17"/>
        <v>stvarna uporabna</v>
      </c>
    </row>
    <row r="1011" spans="1:14" x14ac:dyDescent="0.25">
      <c r="A1011" s="216">
        <v>1</v>
      </c>
      <c r="B1011" s="217" t="s">
        <v>926</v>
      </c>
      <c r="C1011" s="217" t="s">
        <v>926</v>
      </c>
      <c r="D1011" s="217" t="s">
        <v>1196</v>
      </c>
      <c r="E1011" s="217" t="s">
        <v>218</v>
      </c>
      <c r="F1011" s="217" t="s">
        <v>1194</v>
      </c>
      <c r="G1011" s="218">
        <v>12</v>
      </c>
      <c r="H1011" s="217" t="s">
        <v>139</v>
      </c>
      <c r="I1011" s="219">
        <v>1</v>
      </c>
      <c r="J1011" s="221">
        <v>2364.36</v>
      </c>
      <c r="K1011" s="221">
        <v>2364.36</v>
      </c>
      <c r="L1011" s="218">
        <v>0</v>
      </c>
      <c r="M1011" s="218">
        <f t="shared" si="18"/>
        <v>945.74400000000014</v>
      </c>
      <c r="N1011" s="216" t="str">
        <f t="shared" si="17"/>
        <v>stvarna uporabna</v>
      </c>
    </row>
    <row r="1012" spans="1:14" x14ac:dyDescent="0.25">
      <c r="A1012" s="220">
        <v>1</v>
      </c>
      <c r="B1012" s="217" t="s">
        <v>926</v>
      </c>
      <c r="C1012" s="217" t="s">
        <v>926</v>
      </c>
      <c r="D1012" s="217" t="s">
        <v>1197</v>
      </c>
      <c r="E1012" s="217" t="s">
        <v>218</v>
      </c>
      <c r="F1012" s="217" t="s">
        <v>1198</v>
      </c>
      <c r="G1012" s="217" t="s">
        <v>929</v>
      </c>
      <c r="H1012" s="217" t="s">
        <v>139</v>
      </c>
      <c r="I1012" s="219">
        <v>1</v>
      </c>
      <c r="J1012" s="221">
        <v>1290</v>
      </c>
      <c r="K1012" s="221">
        <v>1290</v>
      </c>
      <c r="L1012" s="218">
        <v>0</v>
      </c>
      <c r="M1012" s="218">
        <f t="shared" si="18"/>
        <v>516</v>
      </c>
      <c r="N1012" s="216" t="str">
        <f t="shared" si="17"/>
        <v>stvarna uporabna</v>
      </c>
    </row>
    <row r="1013" spans="1:14" x14ac:dyDescent="0.25">
      <c r="A1013" s="220">
        <v>1</v>
      </c>
      <c r="B1013" s="217" t="s">
        <v>926</v>
      </c>
      <c r="C1013" s="217" t="s">
        <v>926</v>
      </c>
      <c r="D1013" s="217" t="s">
        <v>1199</v>
      </c>
      <c r="E1013" s="217" t="s">
        <v>218</v>
      </c>
      <c r="F1013" s="217" t="s">
        <v>1200</v>
      </c>
      <c r="G1013" s="217" t="s">
        <v>1201</v>
      </c>
      <c r="H1013" s="217" t="s">
        <v>139</v>
      </c>
      <c r="I1013" s="219">
        <v>1</v>
      </c>
      <c r="J1013" s="221">
        <v>1493.28</v>
      </c>
      <c r="K1013" s="221">
        <v>1493.28</v>
      </c>
      <c r="L1013" s="218">
        <v>0</v>
      </c>
      <c r="M1013" s="218">
        <f t="shared" si="18"/>
        <v>597.31200000000001</v>
      </c>
      <c r="N1013" s="216" t="str">
        <f t="shared" si="17"/>
        <v>stvarna uporabna</v>
      </c>
    </row>
    <row r="1014" spans="1:14" x14ac:dyDescent="0.25">
      <c r="A1014" s="216">
        <v>1</v>
      </c>
      <c r="B1014" s="217" t="s">
        <v>926</v>
      </c>
      <c r="C1014" s="217" t="s">
        <v>926</v>
      </c>
      <c r="D1014" s="217" t="s">
        <v>1202</v>
      </c>
      <c r="E1014" s="217" t="s">
        <v>218</v>
      </c>
      <c r="F1014" s="217" t="s">
        <v>1203</v>
      </c>
      <c r="G1014" s="217" t="s">
        <v>1201</v>
      </c>
      <c r="H1014" s="217" t="s">
        <v>139</v>
      </c>
      <c r="I1014" s="219">
        <v>1</v>
      </c>
      <c r="J1014" s="221">
        <v>3135.89</v>
      </c>
      <c r="K1014" s="221">
        <v>3135.89</v>
      </c>
      <c r="L1014" s="218">
        <v>0</v>
      </c>
      <c r="M1014" s="218">
        <f t="shared" si="18"/>
        <v>1254.356</v>
      </c>
      <c r="N1014" s="216" t="str">
        <f t="shared" si="17"/>
        <v>stvarna uporabna</v>
      </c>
    </row>
    <row r="1015" spans="1:14" x14ac:dyDescent="0.25">
      <c r="A1015" s="216">
        <v>1</v>
      </c>
      <c r="B1015" s="217" t="s">
        <v>926</v>
      </c>
      <c r="C1015" s="217" t="s">
        <v>926</v>
      </c>
      <c r="D1015" s="217" t="s">
        <v>1204</v>
      </c>
      <c r="E1015" s="217" t="s">
        <v>218</v>
      </c>
      <c r="F1015" s="217" t="s">
        <v>1205</v>
      </c>
      <c r="G1015" s="217" t="s">
        <v>1206</v>
      </c>
      <c r="H1015" s="217" t="s">
        <v>139</v>
      </c>
      <c r="I1015" s="219">
        <v>1</v>
      </c>
      <c r="J1015" s="221">
        <v>1421.93</v>
      </c>
      <c r="K1015" s="221">
        <v>1421.93</v>
      </c>
      <c r="L1015" s="218">
        <v>0</v>
      </c>
      <c r="M1015" s="218">
        <f t="shared" si="18"/>
        <v>568.77200000000005</v>
      </c>
      <c r="N1015" s="216" t="str">
        <f t="shared" si="17"/>
        <v>stvarna uporabna</v>
      </c>
    </row>
    <row r="1016" spans="1:14" x14ac:dyDescent="0.25">
      <c r="A1016" s="216">
        <v>1</v>
      </c>
      <c r="B1016" s="217" t="s">
        <v>926</v>
      </c>
      <c r="C1016" s="217" t="s">
        <v>926</v>
      </c>
      <c r="D1016" s="217" t="s">
        <v>1207</v>
      </c>
      <c r="E1016" s="217" t="s">
        <v>218</v>
      </c>
      <c r="F1016" s="217" t="s">
        <v>1208</v>
      </c>
      <c r="G1016" s="218">
        <v>10.02</v>
      </c>
      <c r="H1016" s="217" t="s">
        <v>139</v>
      </c>
      <c r="I1016" s="219">
        <v>1</v>
      </c>
      <c r="J1016" s="221">
        <v>1854.52</v>
      </c>
      <c r="K1016" s="221">
        <v>1854.52</v>
      </c>
      <c r="L1016" s="218">
        <v>0</v>
      </c>
      <c r="M1016" s="218">
        <f t="shared" si="18"/>
        <v>741.80799999999999</v>
      </c>
      <c r="N1016" s="216" t="str">
        <f t="shared" si="17"/>
        <v>stvarna uporabna</v>
      </c>
    </row>
    <row r="1017" spans="1:14" x14ac:dyDescent="0.25">
      <c r="A1017" s="220">
        <v>1</v>
      </c>
      <c r="B1017" s="217" t="s">
        <v>926</v>
      </c>
      <c r="C1017" s="217" t="s">
        <v>926</v>
      </c>
      <c r="D1017" s="217" t="s">
        <v>1209</v>
      </c>
      <c r="E1017" s="217" t="s">
        <v>218</v>
      </c>
      <c r="F1017" s="217" t="s">
        <v>1210</v>
      </c>
      <c r="G1017" s="218">
        <v>10.02</v>
      </c>
      <c r="H1017" s="217" t="s">
        <v>139</v>
      </c>
      <c r="I1017" s="219">
        <v>1</v>
      </c>
      <c r="J1017" s="218">
        <v>109.8</v>
      </c>
      <c r="K1017" s="218">
        <v>109.8</v>
      </c>
      <c r="L1017" s="218">
        <v>0</v>
      </c>
      <c r="M1017" s="218">
        <f t="shared" si="18"/>
        <v>43.92</v>
      </c>
      <c r="N1017" s="216" t="str">
        <f t="shared" si="17"/>
        <v>stvarna uporabna</v>
      </c>
    </row>
    <row r="1018" spans="1:14" x14ac:dyDescent="0.25">
      <c r="A1018" s="220">
        <v>1</v>
      </c>
      <c r="B1018" s="217" t="s">
        <v>926</v>
      </c>
      <c r="C1018" s="217" t="s">
        <v>926</v>
      </c>
      <c r="D1018" s="217" t="s">
        <v>1211</v>
      </c>
      <c r="E1018" s="217" t="s">
        <v>218</v>
      </c>
      <c r="F1018" s="217" t="s">
        <v>1212</v>
      </c>
      <c r="G1018" s="217" t="s">
        <v>1213</v>
      </c>
      <c r="H1018" s="217" t="s">
        <v>139</v>
      </c>
      <c r="I1018" s="219">
        <v>1</v>
      </c>
      <c r="J1018" s="218">
        <v>260.77999999999997</v>
      </c>
      <c r="K1018" s="218">
        <v>260.77999999999997</v>
      </c>
      <c r="L1018" s="218">
        <v>0</v>
      </c>
      <c r="M1018" s="218">
        <f t="shared" si="18"/>
        <v>104.312</v>
      </c>
      <c r="N1018" s="216" t="str">
        <f t="shared" si="17"/>
        <v>stvarna uporabna</v>
      </c>
    </row>
    <row r="1019" spans="1:14" x14ac:dyDescent="0.25">
      <c r="A1019" s="216">
        <v>1</v>
      </c>
      <c r="B1019" s="217" t="s">
        <v>926</v>
      </c>
      <c r="C1019" s="217" t="s">
        <v>926</v>
      </c>
      <c r="D1019" s="217" t="s">
        <v>1214</v>
      </c>
      <c r="E1019" s="217" t="s">
        <v>218</v>
      </c>
      <c r="F1019" s="217" t="s">
        <v>1215</v>
      </c>
      <c r="G1019" s="217" t="s">
        <v>1216</v>
      </c>
      <c r="H1019" s="217" t="s">
        <v>139</v>
      </c>
      <c r="I1019" s="219">
        <v>1</v>
      </c>
      <c r="J1019" s="218">
        <v>699.9</v>
      </c>
      <c r="K1019" s="218">
        <v>699.9</v>
      </c>
      <c r="L1019" s="218">
        <v>0</v>
      </c>
      <c r="M1019" s="218">
        <f t="shared" si="18"/>
        <v>279.95999999999998</v>
      </c>
      <c r="N1019" s="216" t="str">
        <f t="shared" si="17"/>
        <v>stvarna uporabna</v>
      </c>
    </row>
    <row r="1020" spans="1:14" x14ac:dyDescent="0.25">
      <c r="A1020" s="216">
        <v>1</v>
      </c>
      <c r="B1020" s="217" t="s">
        <v>926</v>
      </c>
      <c r="C1020" s="217" t="s">
        <v>926</v>
      </c>
      <c r="D1020" s="217" t="s">
        <v>1217</v>
      </c>
      <c r="E1020" s="217" t="s">
        <v>218</v>
      </c>
      <c r="F1020" s="217" t="s">
        <v>1215</v>
      </c>
      <c r="G1020" s="217" t="s">
        <v>1216</v>
      </c>
      <c r="H1020" s="217" t="s">
        <v>139</v>
      </c>
      <c r="I1020" s="219">
        <v>1</v>
      </c>
      <c r="J1020" s="218">
        <v>699.9</v>
      </c>
      <c r="K1020" s="218">
        <v>699.9</v>
      </c>
      <c r="L1020" s="218">
        <v>0</v>
      </c>
      <c r="M1020" s="218">
        <f t="shared" si="18"/>
        <v>279.95999999999998</v>
      </c>
      <c r="N1020" s="216" t="str">
        <f t="shared" ref="N1020:N1083" si="19">IF(L1020&lt;J1020*0.4,"stvarna uporabna", "nova vrijednost")</f>
        <v>stvarna uporabna</v>
      </c>
    </row>
    <row r="1021" spans="1:14" x14ac:dyDescent="0.25">
      <c r="A1021" s="216">
        <v>1</v>
      </c>
      <c r="B1021" s="217" t="s">
        <v>926</v>
      </c>
      <c r="C1021" s="217" t="s">
        <v>926</v>
      </c>
      <c r="D1021" s="217" t="s">
        <v>1218</v>
      </c>
      <c r="E1021" s="217" t="s">
        <v>218</v>
      </c>
      <c r="F1021" s="217" t="s">
        <v>1215</v>
      </c>
      <c r="G1021" s="217" t="s">
        <v>1216</v>
      </c>
      <c r="H1021" s="217" t="s">
        <v>139</v>
      </c>
      <c r="I1021" s="219">
        <v>1</v>
      </c>
      <c r="J1021" s="218">
        <v>699.9</v>
      </c>
      <c r="K1021" s="218">
        <v>699.9</v>
      </c>
      <c r="L1021" s="218">
        <v>0</v>
      </c>
      <c r="M1021" s="218">
        <f t="shared" si="18"/>
        <v>279.95999999999998</v>
      </c>
      <c r="N1021" s="216" t="str">
        <f t="shared" si="19"/>
        <v>stvarna uporabna</v>
      </c>
    </row>
    <row r="1022" spans="1:14" x14ac:dyDescent="0.25">
      <c r="A1022" s="220">
        <v>1</v>
      </c>
      <c r="B1022" s="217" t="s">
        <v>926</v>
      </c>
      <c r="C1022" s="217" t="s">
        <v>926</v>
      </c>
      <c r="D1022" s="217" t="s">
        <v>1219</v>
      </c>
      <c r="E1022" s="217" t="s">
        <v>218</v>
      </c>
      <c r="F1022" s="217" t="s">
        <v>1220</v>
      </c>
      <c r="G1022" s="218">
        <v>11.05</v>
      </c>
      <c r="H1022" s="217" t="s">
        <v>139</v>
      </c>
      <c r="I1022" s="219">
        <v>1</v>
      </c>
      <c r="J1022" s="221">
        <v>1884.17</v>
      </c>
      <c r="K1022" s="221">
        <v>1884.17</v>
      </c>
      <c r="L1022" s="218">
        <v>0</v>
      </c>
      <c r="M1022" s="218">
        <f t="shared" si="18"/>
        <v>753.66800000000012</v>
      </c>
      <c r="N1022" s="216" t="str">
        <f t="shared" si="19"/>
        <v>stvarna uporabna</v>
      </c>
    </row>
    <row r="1023" spans="1:14" x14ac:dyDescent="0.25">
      <c r="A1023" s="220">
        <v>1</v>
      </c>
      <c r="B1023" s="217" t="s">
        <v>926</v>
      </c>
      <c r="C1023" s="217" t="s">
        <v>926</v>
      </c>
      <c r="D1023" s="217" t="s">
        <v>1221</v>
      </c>
      <c r="E1023" s="217" t="s">
        <v>218</v>
      </c>
      <c r="F1023" s="217" t="s">
        <v>1222</v>
      </c>
      <c r="G1023" s="217" t="s">
        <v>173</v>
      </c>
      <c r="H1023" s="217" t="s">
        <v>139</v>
      </c>
      <c r="I1023" s="219">
        <v>1</v>
      </c>
      <c r="J1023" s="221">
        <v>1311.94</v>
      </c>
      <c r="K1023" s="221">
        <v>1311.94</v>
      </c>
      <c r="L1023" s="218">
        <v>0</v>
      </c>
      <c r="M1023" s="218">
        <f t="shared" si="18"/>
        <v>524.77600000000007</v>
      </c>
      <c r="N1023" s="216" t="str">
        <f t="shared" si="19"/>
        <v>stvarna uporabna</v>
      </c>
    </row>
    <row r="1024" spans="1:14" x14ac:dyDescent="0.25">
      <c r="A1024" s="216">
        <v>1</v>
      </c>
      <c r="B1024" s="217" t="s">
        <v>926</v>
      </c>
      <c r="C1024" s="217" t="s">
        <v>926</v>
      </c>
      <c r="D1024" s="217" t="s">
        <v>1223</v>
      </c>
      <c r="E1024" s="217" t="s">
        <v>218</v>
      </c>
      <c r="F1024" s="217" t="s">
        <v>1224</v>
      </c>
      <c r="G1024" s="217" t="s">
        <v>173</v>
      </c>
      <c r="H1024" s="217" t="s">
        <v>139</v>
      </c>
      <c r="I1024" s="219">
        <v>1</v>
      </c>
      <c r="J1024" s="221">
        <v>1247.52</v>
      </c>
      <c r="K1024" s="221">
        <v>1247.52</v>
      </c>
      <c r="L1024" s="218">
        <v>0</v>
      </c>
      <c r="M1024" s="218">
        <f t="shared" si="18"/>
        <v>499.00800000000004</v>
      </c>
      <c r="N1024" s="216" t="str">
        <f t="shared" si="19"/>
        <v>stvarna uporabna</v>
      </c>
    </row>
    <row r="1025" spans="1:14" x14ac:dyDescent="0.25">
      <c r="A1025" s="216">
        <v>1</v>
      </c>
      <c r="B1025" s="217" t="s">
        <v>926</v>
      </c>
      <c r="C1025" s="217" t="s">
        <v>926</v>
      </c>
      <c r="D1025" s="217" t="s">
        <v>1225</v>
      </c>
      <c r="E1025" s="217" t="s">
        <v>218</v>
      </c>
      <c r="F1025" s="217" t="s">
        <v>1226</v>
      </c>
      <c r="G1025" s="217" t="s">
        <v>173</v>
      </c>
      <c r="H1025" s="217" t="s">
        <v>139</v>
      </c>
      <c r="I1025" s="219">
        <v>1</v>
      </c>
      <c r="J1025" s="221">
        <v>1126.21</v>
      </c>
      <c r="K1025" s="221">
        <v>1126.21</v>
      </c>
      <c r="L1025" s="218">
        <v>0</v>
      </c>
      <c r="M1025" s="218">
        <f t="shared" si="18"/>
        <v>450.48400000000004</v>
      </c>
      <c r="N1025" s="216" t="str">
        <f t="shared" si="19"/>
        <v>stvarna uporabna</v>
      </c>
    </row>
    <row r="1026" spans="1:14" x14ac:dyDescent="0.25">
      <c r="A1026" s="216">
        <v>1</v>
      </c>
      <c r="B1026" s="217" t="s">
        <v>926</v>
      </c>
      <c r="C1026" s="217" t="s">
        <v>926</v>
      </c>
      <c r="D1026" s="217" t="s">
        <v>1227</v>
      </c>
      <c r="E1026" s="217" t="s">
        <v>218</v>
      </c>
      <c r="F1026" s="217" t="s">
        <v>107</v>
      </c>
      <c r="G1026" s="217" t="s">
        <v>854</v>
      </c>
      <c r="H1026" s="217" t="s">
        <v>139</v>
      </c>
      <c r="I1026" s="219">
        <v>1</v>
      </c>
      <c r="J1026" s="221">
        <v>6211.97</v>
      </c>
      <c r="K1026" s="221">
        <v>4450.68</v>
      </c>
      <c r="L1026" s="221">
        <v>1761.29</v>
      </c>
      <c r="M1026" s="218">
        <f t="shared" si="18"/>
        <v>2484.7880000000005</v>
      </c>
      <c r="N1026" s="216" t="str">
        <f t="shared" si="19"/>
        <v>stvarna uporabna</v>
      </c>
    </row>
    <row r="1027" spans="1:14" x14ac:dyDescent="0.25">
      <c r="A1027" s="220">
        <v>1</v>
      </c>
      <c r="B1027" s="217" t="s">
        <v>926</v>
      </c>
      <c r="C1027" s="217" t="s">
        <v>926</v>
      </c>
      <c r="D1027" s="217" t="s">
        <v>1228</v>
      </c>
      <c r="E1027" s="217" t="s">
        <v>218</v>
      </c>
      <c r="F1027" s="217" t="s">
        <v>1212</v>
      </c>
      <c r="G1027" s="217" t="s">
        <v>854</v>
      </c>
      <c r="H1027" s="217" t="s">
        <v>139</v>
      </c>
      <c r="I1027" s="219">
        <v>1</v>
      </c>
      <c r="J1027" s="218">
        <v>226.53</v>
      </c>
      <c r="K1027" s="218">
        <v>217.12</v>
      </c>
      <c r="L1027" s="218">
        <v>9.41</v>
      </c>
      <c r="M1027" s="218">
        <f t="shared" ref="M1027:M1090" si="20">IF(L1027&lt;J1027*0.4,J1027*0.4,L1027)</f>
        <v>90.612000000000009</v>
      </c>
      <c r="N1027" s="216" t="str">
        <f t="shared" si="19"/>
        <v>stvarna uporabna</v>
      </c>
    </row>
    <row r="1028" spans="1:14" x14ac:dyDescent="0.25">
      <c r="A1028" s="220">
        <v>1</v>
      </c>
      <c r="B1028" s="217" t="s">
        <v>926</v>
      </c>
      <c r="C1028" s="217" t="s">
        <v>926</v>
      </c>
      <c r="D1028" s="217" t="s">
        <v>1229</v>
      </c>
      <c r="E1028" s="217" t="s">
        <v>218</v>
      </c>
      <c r="F1028" s="217" t="s">
        <v>1212</v>
      </c>
      <c r="G1028" s="217" t="s">
        <v>854</v>
      </c>
      <c r="H1028" s="217" t="s">
        <v>139</v>
      </c>
      <c r="I1028" s="219">
        <v>1</v>
      </c>
      <c r="J1028" s="218">
        <v>226.53</v>
      </c>
      <c r="K1028" s="218">
        <v>217.12</v>
      </c>
      <c r="L1028" s="218">
        <v>9.41</v>
      </c>
      <c r="M1028" s="218">
        <f t="shared" si="20"/>
        <v>90.612000000000009</v>
      </c>
      <c r="N1028" s="216" t="str">
        <f t="shared" si="19"/>
        <v>stvarna uporabna</v>
      </c>
    </row>
    <row r="1029" spans="1:14" x14ac:dyDescent="0.25">
      <c r="A1029" s="216">
        <v>1</v>
      </c>
      <c r="B1029" s="217" t="s">
        <v>926</v>
      </c>
      <c r="C1029" s="217" t="s">
        <v>926</v>
      </c>
      <c r="D1029" s="217" t="s">
        <v>1230</v>
      </c>
      <c r="E1029" s="217" t="s">
        <v>218</v>
      </c>
      <c r="F1029" s="217" t="s">
        <v>1212</v>
      </c>
      <c r="G1029" s="217" t="s">
        <v>442</v>
      </c>
      <c r="H1029" s="217" t="s">
        <v>139</v>
      </c>
      <c r="I1029" s="219">
        <v>1</v>
      </c>
      <c r="J1029" s="218">
        <v>157.94</v>
      </c>
      <c r="K1029" s="218">
        <v>64.16</v>
      </c>
      <c r="L1029" s="218">
        <v>93.78</v>
      </c>
      <c r="M1029" s="218">
        <f t="shared" si="20"/>
        <v>93.78</v>
      </c>
      <c r="N1029" s="216" t="str">
        <f t="shared" si="19"/>
        <v>nova vrijednost</v>
      </c>
    </row>
    <row r="1030" spans="1:14" x14ac:dyDescent="0.25">
      <c r="A1030" s="216">
        <v>1</v>
      </c>
      <c r="B1030" s="217" t="s">
        <v>926</v>
      </c>
      <c r="C1030" s="217" t="s">
        <v>926</v>
      </c>
      <c r="D1030" s="217" t="s">
        <v>1231</v>
      </c>
      <c r="E1030" s="217" t="s">
        <v>218</v>
      </c>
      <c r="F1030" s="217" t="s">
        <v>1232</v>
      </c>
      <c r="G1030" s="218">
        <v>12.13</v>
      </c>
      <c r="H1030" s="217" t="s">
        <v>139</v>
      </c>
      <c r="I1030" s="219">
        <v>1</v>
      </c>
      <c r="J1030" s="218">
        <v>157.94</v>
      </c>
      <c r="K1030" s="218">
        <v>59.22</v>
      </c>
      <c r="L1030" s="218">
        <v>98.72</v>
      </c>
      <c r="M1030" s="218">
        <f t="shared" si="20"/>
        <v>98.72</v>
      </c>
      <c r="N1030" s="216" t="str">
        <f t="shared" si="19"/>
        <v>nova vrijednost</v>
      </c>
    </row>
    <row r="1031" spans="1:14" x14ac:dyDescent="0.25">
      <c r="A1031" s="216">
        <v>1</v>
      </c>
      <c r="B1031" s="217" t="s">
        <v>926</v>
      </c>
      <c r="C1031" s="217" t="s">
        <v>926</v>
      </c>
      <c r="D1031" s="217" t="s">
        <v>1233</v>
      </c>
      <c r="E1031" s="217" t="s">
        <v>192</v>
      </c>
      <c r="F1031" s="217" t="s">
        <v>1234</v>
      </c>
      <c r="G1031" s="217" t="s">
        <v>929</v>
      </c>
      <c r="H1031" s="217" t="s">
        <v>139</v>
      </c>
      <c r="I1031" s="219">
        <v>1</v>
      </c>
      <c r="J1031" s="218">
        <v>678.26</v>
      </c>
      <c r="K1031" s="218">
        <v>678.26</v>
      </c>
      <c r="L1031" s="218">
        <v>0</v>
      </c>
      <c r="M1031" s="218">
        <f t="shared" si="20"/>
        <v>271.30400000000003</v>
      </c>
      <c r="N1031" s="216" t="str">
        <f t="shared" si="19"/>
        <v>stvarna uporabna</v>
      </c>
    </row>
    <row r="1032" spans="1:14" x14ac:dyDescent="0.25">
      <c r="A1032" s="220">
        <v>1</v>
      </c>
      <c r="B1032" s="217" t="s">
        <v>926</v>
      </c>
      <c r="C1032" s="217" t="s">
        <v>926</v>
      </c>
      <c r="D1032" s="217" t="s">
        <v>1235</v>
      </c>
      <c r="E1032" s="217" t="s">
        <v>192</v>
      </c>
      <c r="F1032" s="217" t="s">
        <v>1236</v>
      </c>
      <c r="G1032" s="217" t="s">
        <v>929</v>
      </c>
      <c r="H1032" s="217" t="s">
        <v>139</v>
      </c>
      <c r="I1032" s="219">
        <v>1</v>
      </c>
      <c r="J1032" s="218">
        <v>254.35</v>
      </c>
      <c r="K1032" s="218">
        <v>254.35</v>
      </c>
      <c r="L1032" s="218">
        <v>0</v>
      </c>
      <c r="M1032" s="218">
        <f t="shared" si="20"/>
        <v>101.74000000000001</v>
      </c>
      <c r="N1032" s="216" t="str">
        <f t="shared" si="19"/>
        <v>stvarna uporabna</v>
      </c>
    </row>
    <row r="1033" spans="1:14" x14ac:dyDescent="0.25">
      <c r="A1033" s="220">
        <v>1</v>
      </c>
      <c r="B1033" s="217" t="s">
        <v>926</v>
      </c>
      <c r="C1033" s="217" t="s">
        <v>926</v>
      </c>
      <c r="D1033" s="217" t="s">
        <v>1237</v>
      </c>
      <c r="E1033" s="217" t="s">
        <v>192</v>
      </c>
      <c r="F1033" s="217" t="s">
        <v>1236</v>
      </c>
      <c r="G1033" s="217" t="s">
        <v>929</v>
      </c>
      <c r="H1033" s="217" t="s">
        <v>139</v>
      </c>
      <c r="I1033" s="219">
        <v>1</v>
      </c>
      <c r="J1033" s="218">
        <v>254.35</v>
      </c>
      <c r="K1033" s="218">
        <v>254.35</v>
      </c>
      <c r="L1033" s="218">
        <v>0</v>
      </c>
      <c r="M1033" s="218">
        <f t="shared" si="20"/>
        <v>101.74000000000001</v>
      </c>
      <c r="N1033" s="216" t="str">
        <f t="shared" si="19"/>
        <v>stvarna uporabna</v>
      </c>
    </row>
    <row r="1034" spans="1:14" x14ac:dyDescent="0.25">
      <c r="A1034" s="216">
        <v>1</v>
      </c>
      <c r="B1034" s="217" t="s">
        <v>926</v>
      </c>
      <c r="C1034" s="217" t="s">
        <v>926</v>
      </c>
      <c r="D1034" s="217" t="s">
        <v>1238</v>
      </c>
      <c r="E1034" s="217" t="s">
        <v>192</v>
      </c>
      <c r="F1034" s="217" t="s">
        <v>1236</v>
      </c>
      <c r="G1034" s="217" t="s">
        <v>929</v>
      </c>
      <c r="H1034" s="217" t="s">
        <v>139</v>
      </c>
      <c r="I1034" s="219">
        <v>1</v>
      </c>
      <c r="J1034" s="218">
        <v>254.35</v>
      </c>
      <c r="K1034" s="218">
        <v>254.35</v>
      </c>
      <c r="L1034" s="218">
        <v>0</v>
      </c>
      <c r="M1034" s="218">
        <f t="shared" si="20"/>
        <v>101.74000000000001</v>
      </c>
      <c r="N1034" s="216" t="str">
        <f t="shared" si="19"/>
        <v>stvarna uporabna</v>
      </c>
    </row>
    <row r="1035" spans="1:14" x14ac:dyDescent="0.25">
      <c r="A1035" s="216">
        <v>1</v>
      </c>
      <c r="B1035" s="217" t="s">
        <v>926</v>
      </c>
      <c r="C1035" s="217" t="s">
        <v>926</v>
      </c>
      <c r="D1035" s="217" t="s">
        <v>1239</v>
      </c>
      <c r="E1035" s="217" t="s">
        <v>192</v>
      </c>
      <c r="F1035" s="217" t="s">
        <v>1236</v>
      </c>
      <c r="G1035" s="217" t="s">
        <v>929</v>
      </c>
      <c r="H1035" s="217" t="s">
        <v>139</v>
      </c>
      <c r="I1035" s="219">
        <v>1</v>
      </c>
      <c r="J1035" s="218">
        <v>254.35</v>
      </c>
      <c r="K1035" s="218">
        <v>254.35</v>
      </c>
      <c r="L1035" s="218">
        <v>0</v>
      </c>
      <c r="M1035" s="218">
        <f t="shared" si="20"/>
        <v>101.74000000000001</v>
      </c>
      <c r="N1035" s="216" t="str">
        <f t="shared" si="19"/>
        <v>stvarna uporabna</v>
      </c>
    </row>
    <row r="1036" spans="1:14" x14ac:dyDescent="0.25">
      <c r="A1036" s="216">
        <v>1</v>
      </c>
      <c r="B1036" s="217" t="s">
        <v>926</v>
      </c>
      <c r="C1036" s="217" t="s">
        <v>926</v>
      </c>
      <c r="D1036" s="217" t="s">
        <v>1240</v>
      </c>
      <c r="E1036" s="217" t="s">
        <v>192</v>
      </c>
      <c r="F1036" s="217" t="s">
        <v>1236</v>
      </c>
      <c r="G1036" s="217" t="s">
        <v>929</v>
      </c>
      <c r="H1036" s="217" t="s">
        <v>139</v>
      </c>
      <c r="I1036" s="219">
        <v>1</v>
      </c>
      <c r="J1036" s="218">
        <v>254.35</v>
      </c>
      <c r="K1036" s="218">
        <v>254.35</v>
      </c>
      <c r="L1036" s="218">
        <v>0</v>
      </c>
      <c r="M1036" s="218">
        <f t="shared" si="20"/>
        <v>101.74000000000001</v>
      </c>
      <c r="N1036" s="216" t="str">
        <f t="shared" si="19"/>
        <v>stvarna uporabna</v>
      </c>
    </row>
    <row r="1037" spans="1:14" x14ac:dyDescent="0.25">
      <c r="A1037" s="220">
        <v>1</v>
      </c>
      <c r="B1037" s="217" t="s">
        <v>926</v>
      </c>
      <c r="C1037" s="217" t="s">
        <v>926</v>
      </c>
      <c r="D1037" s="217" t="s">
        <v>1241</v>
      </c>
      <c r="E1037" s="217" t="s">
        <v>192</v>
      </c>
      <c r="F1037" s="217" t="s">
        <v>1236</v>
      </c>
      <c r="G1037" s="217" t="s">
        <v>929</v>
      </c>
      <c r="H1037" s="217" t="s">
        <v>139</v>
      </c>
      <c r="I1037" s="219">
        <v>1</v>
      </c>
      <c r="J1037" s="218">
        <v>254.35</v>
      </c>
      <c r="K1037" s="218">
        <v>254.35</v>
      </c>
      <c r="L1037" s="218">
        <v>0</v>
      </c>
      <c r="M1037" s="218">
        <f t="shared" si="20"/>
        <v>101.74000000000001</v>
      </c>
      <c r="N1037" s="216" t="str">
        <f t="shared" si="19"/>
        <v>stvarna uporabna</v>
      </c>
    </row>
    <row r="1038" spans="1:14" x14ac:dyDescent="0.25">
      <c r="A1038" s="220">
        <v>1</v>
      </c>
      <c r="B1038" s="217" t="s">
        <v>926</v>
      </c>
      <c r="C1038" s="217" t="s">
        <v>926</v>
      </c>
      <c r="D1038" s="217" t="s">
        <v>1242</v>
      </c>
      <c r="E1038" s="217" t="s">
        <v>192</v>
      </c>
      <c r="F1038" s="217" t="s">
        <v>1236</v>
      </c>
      <c r="G1038" s="217" t="s">
        <v>929</v>
      </c>
      <c r="H1038" s="217" t="s">
        <v>139</v>
      </c>
      <c r="I1038" s="219">
        <v>1</v>
      </c>
      <c r="J1038" s="218">
        <v>254.35</v>
      </c>
      <c r="K1038" s="218">
        <v>254.35</v>
      </c>
      <c r="L1038" s="218">
        <v>0</v>
      </c>
      <c r="M1038" s="218">
        <f t="shared" si="20"/>
        <v>101.74000000000001</v>
      </c>
      <c r="N1038" s="216" t="str">
        <f t="shared" si="19"/>
        <v>stvarna uporabna</v>
      </c>
    </row>
    <row r="1039" spans="1:14" x14ac:dyDescent="0.25">
      <c r="A1039" s="216">
        <v>1</v>
      </c>
      <c r="B1039" s="217" t="s">
        <v>926</v>
      </c>
      <c r="C1039" s="217" t="s">
        <v>926</v>
      </c>
      <c r="D1039" s="217" t="s">
        <v>1243</v>
      </c>
      <c r="E1039" s="217" t="s">
        <v>192</v>
      </c>
      <c r="F1039" s="217" t="s">
        <v>1236</v>
      </c>
      <c r="G1039" s="217" t="s">
        <v>929</v>
      </c>
      <c r="H1039" s="217" t="s">
        <v>139</v>
      </c>
      <c r="I1039" s="219">
        <v>1</v>
      </c>
      <c r="J1039" s="218">
        <v>254.35</v>
      </c>
      <c r="K1039" s="218">
        <v>254.35</v>
      </c>
      <c r="L1039" s="218">
        <v>0</v>
      </c>
      <c r="M1039" s="218">
        <f t="shared" si="20"/>
        <v>101.74000000000001</v>
      </c>
      <c r="N1039" s="216" t="str">
        <f t="shared" si="19"/>
        <v>stvarna uporabna</v>
      </c>
    </row>
    <row r="1040" spans="1:14" x14ac:dyDescent="0.25">
      <c r="A1040" s="216">
        <v>1</v>
      </c>
      <c r="B1040" s="217" t="s">
        <v>926</v>
      </c>
      <c r="C1040" s="217" t="s">
        <v>926</v>
      </c>
      <c r="D1040" s="217" t="s">
        <v>1244</v>
      </c>
      <c r="E1040" s="217" t="s">
        <v>192</v>
      </c>
      <c r="F1040" s="217" t="s">
        <v>1245</v>
      </c>
      <c r="G1040" s="218">
        <v>11.08</v>
      </c>
      <c r="H1040" s="217" t="s">
        <v>139</v>
      </c>
      <c r="I1040" s="219">
        <v>1</v>
      </c>
      <c r="J1040" s="218">
        <v>359.9</v>
      </c>
      <c r="K1040" s="218">
        <v>359.9</v>
      </c>
      <c r="L1040" s="218">
        <v>0</v>
      </c>
      <c r="M1040" s="218">
        <f t="shared" si="20"/>
        <v>143.96</v>
      </c>
      <c r="N1040" s="216" t="str">
        <f t="shared" si="19"/>
        <v>stvarna uporabna</v>
      </c>
    </row>
    <row r="1041" spans="1:14" x14ac:dyDescent="0.25">
      <c r="A1041" s="216">
        <v>1</v>
      </c>
      <c r="B1041" s="217" t="s">
        <v>926</v>
      </c>
      <c r="C1041" s="217" t="s">
        <v>926</v>
      </c>
      <c r="D1041" s="217" t="s">
        <v>1246</v>
      </c>
      <c r="E1041" s="217" t="s">
        <v>171</v>
      </c>
      <c r="F1041" s="217" t="s">
        <v>1247</v>
      </c>
      <c r="G1041" s="217" t="s">
        <v>929</v>
      </c>
      <c r="H1041" s="217" t="s">
        <v>139</v>
      </c>
      <c r="I1041" s="219">
        <v>1</v>
      </c>
      <c r="J1041" s="218">
        <v>164.95</v>
      </c>
      <c r="K1041" s="218">
        <v>164.95</v>
      </c>
      <c r="L1041" s="218">
        <v>0</v>
      </c>
      <c r="M1041" s="218">
        <f t="shared" si="20"/>
        <v>65.98</v>
      </c>
      <c r="N1041" s="216" t="str">
        <f t="shared" si="19"/>
        <v>stvarna uporabna</v>
      </c>
    </row>
    <row r="1042" spans="1:14" x14ac:dyDescent="0.25">
      <c r="A1042" s="220">
        <v>1</v>
      </c>
      <c r="B1042" s="217" t="s">
        <v>926</v>
      </c>
      <c r="C1042" s="217" t="s">
        <v>926</v>
      </c>
      <c r="D1042" s="217" t="s">
        <v>1248</v>
      </c>
      <c r="E1042" s="217" t="s">
        <v>233</v>
      </c>
      <c r="F1042" s="217" t="s">
        <v>1249</v>
      </c>
      <c r="G1042" s="217" t="s">
        <v>929</v>
      </c>
      <c r="H1042" s="217" t="s">
        <v>139</v>
      </c>
      <c r="I1042" s="219">
        <v>1</v>
      </c>
      <c r="J1042" s="221">
        <v>11387.72</v>
      </c>
      <c r="K1042" s="221">
        <v>11387.72</v>
      </c>
      <c r="L1042" s="218">
        <v>0</v>
      </c>
      <c r="M1042" s="218">
        <f t="shared" si="20"/>
        <v>4555.0879999999997</v>
      </c>
      <c r="N1042" s="216" t="str">
        <f t="shared" si="19"/>
        <v>stvarna uporabna</v>
      </c>
    </row>
    <row r="1043" spans="1:14" x14ac:dyDescent="0.25">
      <c r="A1043" s="220">
        <v>1</v>
      </c>
      <c r="B1043" s="217" t="s">
        <v>926</v>
      </c>
      <c r="C1043" s="217" t="s">
        <v>926</v>
      </c>
      <c r="D1043" s="217" t="s">
        <v>1250</v>
      </c>
      <c r="E1043" s="217" t="s">
        <v>233</v>
      </c>
      <c r="F1043" s="217" t="s">
        <v>1030</v>
      </c>
      <c r="G1043" s="217" t="s">
        <v>929</v>
      </c>
      <c r="H1043" s="217" t="s">
        <v>139</v>
      </c>
      <c r="I1043" s="219">
        <v>1</v>
      </c>
      <c r="J1043" s="218">
        <v>452.17</v>
      </c>
      <c r="K1043" s="218">
        <v>452.17</v>
      </c>
      <c r="L1043" s="218">
        <v>0</v>
      </c>
      <c r="M1043" s="218">
        <f t="shared" si="20"/>
        <v>180.86800000000002</v>
      </c>
      <c r="N1043" s="216" t="str">
        <f t="shared" si="19"/>
        <v>stvarna uporabna</v>
      </c>
    </row>
    <row r="1044" spans="1:14" x14ac:dyDescent="0.25">
      <c r="A1044" s="216">
        <v>1</v>
      </c>
      <c r="B1044" s="217" t="s">
        <v>926</v>
      </c>
      <c r="C1044" s="217" t="s">
        <v>926</v>
      </c>
      <c r="D1044" s="217" t="s">
        <v>1251</v>
      </c>
      <c r="E1044" s="217" t="s">
        <v>233</v>
      </c>
      <c r="F1044" s="217" t="s">
        <v>1030</v>
      </c>
      <c r="G1044" s="217" t="s">
        <v>929</v>
      </c>
      <c r="H1044" s="217" t="s">
        <v>139</v>
      </c>
      <c r="I1044" s="219">
        <v>1</v>
      </c>
      <c r="J1044" s="218">
        <v>452.17</v>
      </c>
      <c r="K1044" s="218">
        <v>452.17</v>
      </c>
      <c r="L1044" s="218">
        <v>0</v>
      </c>
      <c r="M1044" s="218">
        <f t="shared" si="20"/>
        <v>180.86800000000002</v>
      </c>
      <c r="N1044" s="216" t="str">
        <f t="shared" si="19"/>
        <v>stvarna uporabna</v>
      </c>
    </row>
    <row r="1045" spans="1:14" x14ac:dyDescent="0.25">
      <c r="A1045" s="216">
        <v>1</v>
      </c>
      <c r="B1045" s="217" t="s">
        <v>926</v>
      </c>
      <c r="C1045" s="217" t="s">
        <v>926</v>
      </c>
      <c r="D1045" s="217" t="s">
        <v>1252</v>
      </c>
      <c r="E1045" s="217" t="s">
        <v>233</v>
      </c>
      <c r="F1045" s="217" t="s">
        <v>1030</v>
      </c>
      <c r="G1045" s="217" t="s">
        <v>929</v>
      </c>
      <c r="H1045" s="217" t="s">
        <v>139</v>
      </c>
      <c r="I1045" s="219">
        <v>1</v>
      </c>
      <c r="J1045" s="218">
        <v>452.17</v>
      </c>
      <c r="K1045" s="218">
        <v>452.17</v>
      </c>
      <c r="L1045" s="218">
        <v>0</v>
      </c>
      <c r="M1045" s="218">
        <f t="shared" si="20"/>
        <v>180.86800000000002</v>
      </c>
      <c r="N1045" s="216" t="str">
        <f t="shared" si="19"/>
        <v>stvarna uporabna</v>
      </c>
    </row>
    <row r="1046" spans="1:14" x14ac:dyDescent="0.25">
      <c r="A1046" s="216">
        <v>1</v>
      </c>
      <c r="B1046" s="217" t="s">
        <v>926</v>
      </c>
      <c r="C1046" s="217" t="s">
        <v>926</v>
      </c>
      <c r="D1046" s="217" t="s">
        <v>1253</v>
      </c>
      <c r="E1046" s="217" t="s">
        <v>233</v>
      </c>
      <c r="F1046" s="217" t="s">
        <v>1030</v>
      </c>
      <c r="G1046" s="217" t="s">
        <v>929</v>
      </c>
      <c r="H1046" s="217" t="s">
        <v>139</v>
      </c>
      <c r="I1046" s="219">
        <v>1</v>
      </c>
      <c r="J1046" s="218">
        <v>452.17</v>
      </c>
      <c r="K1046" s="218">
        <v>452.17</v>
      </c>
      <c r="L1046" s="218">
        <v>0</v>
      </c>
      <c r="M1046" s="218">
        <f t="shared" si="20"/>
        <v>180.86800000000002</v>
      </c>
      <c r="N1046" s="216" t="str">
        <f t="shared" si="19"/>
        <v>stvarna uporabna</v>
      </c>
    </row>
    <row r="1047" spans="1:14" x14ac:dyDescent="0.25">
      <c r="A1047" s="220">
        <v>1</v>
      </c>
      <c r="B1047" s="217" t="s">
        <v>926</v>
      </c>
      <c r="C1047" s="217" t="s">
        <v>926</v>
      </c>
      <c r="D1047" s="217" t="s">
        <v>1254</v>
      </c>
      <c r="E1047" s="217" t="s">
        <v>233</v>
      </c>
      <c r="F1047" s="217" t="s">
        <v>1030</v>
      </c>
      <c r="G1047" s="217" t="s">
        <v>929</v>
      </c>
      <c r="H1047" s="217" t="s">
        <v>139</v>
      </c>
      <c r="I1047" s="219">
        <v>1</v>
      </c>
      <c r="J1047" s="218">
        <v>452.17</v>
      </c>
      <c r="K1047" s="218">
        <v>452.17</v>
      </c>
      <c r="L1047" s="218">
        <v>0</v>
      </c>
      <c r="M1047" s="218">
        <f t="shared" si="20"/>
        <v>180.86800000000002</v>
      </c>
      <c r="N1047" s="216" t="str">
        <f t="shared" si="19"/>
        <v>stvarna uporabna</v>
      </c>
    </row>
    <row r="1048" spans="1:14" x14ac:dyDescent="0.25">
      <c r="A1048" s="220">
        <v>1</v>
      </c>
      <c r="B1048" s="217" t="s">
        <v>926</v>
      </c>
      <c r="C1048" s="217" t="s">
        <v>926</v>
      </c>
      <c r="D1048" s="217" t="s">
        <v>1255</v>
      </c>
      <c r="E1048" s="217" t="s">
        <v>233</v>
      </c>
      <c r="F1048" s="217" t="s">
        <v>1030</v>
      </c>
      <c r="G1048" s="217" t="s">
        <v>929</v>
      </c>
      <c r="H1048" s="217" t="s">
        <v>139</v>
      </c>
      <c r="I1048" s="219">
        <v>1</v>
      </c>
      <c r="J1048" s="218">
        <v>452.17</v>
      </c>
      <c r="K1048" s="218">
        <v>452.17</v>
      </c>
      <c r="L1048" s="218">
        <v>0</v>
      </c>
      <c r="M1048" s="218">
        <f t="shared" si="20"/>
        <v>180.86800000000002</v>
      </c>
      <c r="N1048" s="216" t="str">
        <f t="shared" si="19"/>
        <v>stvarna uporabna</v>
      </c>
    </row>
    <row r="1049" spans="1:14" x14ac:dyDescent="0.25">
      <c r="A1049" s="216">
        <v>1</v>
      </c>
      <c r="B1049" s="217" t="s">
        <v>926</v>
      </c>
      <c r="C1049" s="217" t="s">
        <v>926</v>
      </c>
      <c r="D1049" s="217" t="s">
        <v>1256</v>
      </c>
      <c r="E1049" s="217" t="s">
        <v>233</v>
      </c>
      <c r="F1049" s="217" t="s">
        <v>1030</v>
      </c>
      <c r="G1049" s="217" t="s">
        <v>929</v>
      </c>
      <c r="H1049" s="217" t="s">
        <v>139</v>
      </c>
      <c r="I1049" s="219">
        <v>1</v>
      </c>
      <c r="J1049" s="218">
        <v>452.17</v>
      </c>
      <c r="K1049" s="218">
        <v>452.17</v>
      </c>
      <c r="L1049" s="218">
        <v>0</v>
      </c>
      <c r="M1049" s="218">
        <f t="shared" si="20"/>
        <v>180.86800000000002</v>
      </c>
      <c r="N1049" s="216" t="str">
        <f t="shared" si="19"/>
        <v>stvarna uporabna</v>
      </c>
    </row>
    <row r="1050" spans="1:14" x14ac:dyDescent="0.25">
      <c r="A1050" s="216">
        <v>1</v>
      </c>
      <c r="B1050" s="217" t="s">
        <v>926</v>
      </c>
      <c r="C1050" s="217" t="s">
        <v>926</v>
      </c>
      <c r="D1050" s="217" t="s">
        <v>1257</v>
      </c>
      <c r="E1050" s="217" t="s">
        <v>171</v>
      </c>
      <c r="F1050" s="217" t="s">
        <v>1258</v>
      </c>
      <c r="G1050" s="217" t="s">
        <v>929</v>
      </c>
      <c r="H1050" s="217" t="s">
        <v>139</v>
      </c>
      <c r="I1050" s="219">
        <v>1</v>
      </c>
      <c r="J1050" s="218">
        <v>176.03</v>
      </c>
      <c r="K1050" s="218">
        <v>176.03</v>
      </c>
      <c r="L1050" s="218">
        <v>0</v>
      </c>
      <c r="M1050" s="218">
        <f t="shared" si="20"/>
        <v>70.412000000000006</v>
      </c>
      <c r="N1050" s="216" t="str">
        <f t="shared" si="19"/>
        <v>stvarna uporabna</v>
      </c>
    </row>
    <row r="1051" spans="1:14" x14ac:dyDescent="0.25">
      <c r="A1051" s="216">
        <v>1</v>
      </c>
      <c r="B1051" s="217" t="s">
        <v>926</v>
      </c>
      <c r="C1051" s="217" t="s">
        <v>926</v>
      </c>
      <c r="D1051" s="217" t="s">
        <v>1259</v>
      </c>
      <c r="E1051" s="217" t="s">
        <v>171</v>
      </c>
      <c r="F1051" s="217" t="s">
        <v>1258</v>
      </c>
      <c r="G1051" s="217" t="s">
        <v>929</v>
      </c>
      <c r="H1051" s="217" t="s">
        <v>139</v>
      </c>
      <c r="I1051" s="219">
        <v>1</v>
      </c>
      <c r="J1051" s="218">
        <v>176.03</v>
      </c>
      <c r="K1051" s="218">
        <v>176.03</v>
      </c>
      <c r="L1051" s="218">
        <v>0</v>
      </c>
      <c r="M1051" s="218">
        <f t="shared" si="20"/>
        <v>70.412000000000006</v>
      </c>
      <c r="N1051" s="216" t="str">
        <f t="shared" si="19"/>
        <v>stvarna uporabna</v>
      </c>
    </row>
    <row r="1052" spans="1:14" x14ac:dyDescent="0.25">
      <c r="A1052" s="220">
        <v>1</v>
      </c>
      <c r="B1052" s="217" t="s">
        <v>926</v>
      </c>
      <c r="C1052" s="217" t="s">
        <v>926</v>
      </c>
      <c r="D1052" s="217" t="s">
        <v>1260</v>
      </c>
      <c r="E1052" s="217" t="s">
        <v>171</v>
      </c>
      <c r="F1052" s="217" t="s">
        <v>1261</v>
      </c>
      <c r="G1052" s="217" t="s">
        <v>929</v>
      </c>
      <c r="H1052" s="217" t="s">
        <v>139</v>
      </c>
      <c r="I1052" s="219">
        <v>1</v>
      </c>
      <c r="J1052" s="218">
        <v>176.03</v>
      </c>
      <c r="K1052" s="218">
        <v>176.03</v>
      </c>
      <c r="L1052" s="218">
        <v>0</v>
      </c>
      <c r="M1052" s="218">
        <f t="shared" si="20"/>
        <v>70.412000000000006</v>
      </c>
      <c r="N1052" s="216" t="str">
        <f t="shared" si="19"/>
        <v>stvarna uporabna</v>
      </c>
    </row>
    <row r="1053" spans="1:14" x14ac:dyDescent="0.25">
      <c r="A1053" s="220">
        <v>1</v>
      </c>
      <c r="B1053" s="217" t="s">
        <v>926</v>
      </c>
      <c r="C1053" s="217" t="s">
        <v>926</v>
      </c>
      <c r="D1053" s="217" t="s">
        <v>1262</v>
      </c>
      <c r="E1053" s="217" t="s">
        <v>233</v>
      </c>
      <c r="F1053" s="217" t="s">
        <v>1263</v>
      </c>
      <c r="G1053" s="217" t="s">
        <v>929</v>
      </c>
      <c r="H1053" s="217" t="s">
        <v>139</v>
      </c>
      <c r="I1053" s="219">
        <v>1</v>
      </c>
      <c r="J1053" s="221">
        <v>1830.05</v>
      </c>
      <c r="K1053" s="221">
        <v>1822.76</v>
      </c>
      <c r="L1053" s="218">
        <v>7.29</v>
      </c>
      <c r="M1053" s="218">
        <f t="shared" si="20"/>
        <v>732.02</v>
      </c>
      <c r="N1053" s="216" t="str">
        <f t="shared" si="19"/>
        <v>stvarna uporabna</v>
      </c>
    </row>
    <row r="1054" spans="1:14" x14ac:dyDescent="0.25">
      <c r="A1054" s="216">
        <v>1</v>
      </c>
      <c r="B1054" s="217" t="s">
        <v>926</v>
      </c>
      <c r="C1054" s="217" t="s">
        <v>926</v>
      </c>
      <c r="D1054" s="217" t="s">
        <v>1264</v>
      </c>
      <c r="E1054" s="217" t="s">
        <v>233</v>
      </c>
      <c r="F1054" s="217" t="s">
        <v>1265</v>
      </c>
      <c r="G1054" s="217" t="s">
        <v>929</v>
      </c>
      <c r="H1054" s="217" t="s">
        <v>139</v>
      </c>
      <c r="I1054" s="219">
        <v>1</v>
      </c>
      <c r="J1054" s="221">
        <v>1387.49</v>
      </c>
      <c r="K1054" s="221">
        <v>1387.49</v>
      </c>
      <c r="L1054" s="218">
        <v>0</v>
      </c>
      <c r="M1054" s="218">
        <f t="shared" si="20"/>
        <v>554.99599999999998</v>
      </c>
      <c r="N1054" s="216" t="str">
        <f t="shared" si="19"/>
        <v>stvarna uporabna</v>
      </c>
    </row>
    <row r="1055" spans="1:14" x14ac:dyDescent="0.25">
      <c r="A1055" s="216">
        <v>1</v>
      </c>
      <c r="B1055" s="217" t="s">
        <v>926</v>
      </c>
      <c r="C1055" s="217" t="s">
        <v>926</v>
      </c>
      <c r="D1055" s="217" t="s">
        <v>1266</v>
      </c>
      <c r="E1055" s="217" t="s">
        <v>233</v>
      </c>
      <c r="F1055" s="217" t="s">
        <v>1030</v>
      </c>
      <c r="G1055" s="217" t="s">
        <v>929</v>
      </c>
      <c r="H1055" s="217" t="s">
        <v>139</v>
      </c>
      <c r="I1055" s="219">
        <v>1</v>
      </c>
      <c r="J1055" s="218">
        <v>217.54</v>
      </c>
      <c r="K1055" s="218">
        <v>217.54</v>
      </c>
      <c r="L1055" s="218">
        <v>0</v>
      </c>
      <c r="M1055" s="218">
        <f t="shared" si="20"/>
        <v>87.016000000000005</v>
      </c>
      <c r="N1055" s="216" t="str">
        <f t="shared" si="19"/>
        <v>stvarna uporabna</v>
      </c>
    </row>
    <row r="1056" spans="1:14" x14ac:dyDescent="0.25">
      <c r="A1056" s="216">
        <v>1</v>
      </c>
      <c r="B1056" s="217" t="s">
        <v>926</v>
      </c>
      <c r="C1056" s="217" t="s">
        <v>926</v>
      </c>
      <c r="D1056" s="217" t="s">
        <v>1267</v>
      </c>
      <c r="E1056" s="217" t="s">
        <v>233</v>
      </c>
      <c r="F1056" s="217" t="s">
        <v>1030</v>
      </c>
      <c r="G1056" s="217" t="s">
        <v>929</v>
      </c>
      <c r="H1056" s="217" t="s">
        <v>139</v>
      </c>
      <c r="I1056" s="219">
        <v>1</v>
      </c>
      <c r="J1056" s="218">
        <v>217.54</v>
      </c>
      <c r="K1056" s="218">
        <v>217.54</v>
      </c>
      <c r="L1056" s="218">
        <v>0</v>
      </c>
      <c r="M1056" s="218">
        <f t="shared" si="20"/>
        <v>87.016000000000005</v>
      </c>
      <c r="N1056" s="216" t="str">
        <f t="shared" si="19"/>
        <v>stvarna uporabna</v>
      </c>
    </row>
    <row r="1057" spans="1:14" x14ac:dyDescent="0.25">
      <c r="A1057" s="220">
        <v>1</v>
      </c>
      <c r="B1057" s="217" t="s">
        <v>926</v>
      </c>
      <c r="C1057" s="217" t="s">
        <v>926</v>
      </c>
      <c r="D1057" s="217" t="s">
        <v>1268</v>
      </c>
      <c r="E1057" s="217" t="s">
        <v>233</v>
      </c>
      <c r="F1057" s="217" t="s">
        <v>1030</v>
      </c>
      <c r="G1057" s="217" t="s">
        <v>929</v>
      </c>
      <c r="H1057" s="217" t="s">
        <v>139</v>
      </c>
      <c r="I1057" s="219">
        <v>1</v>
      </c>
      <c r="J1057" s="218">
        <v>217.54</v>
      </c>
      <c r="K1057" s="218">
        <v>217.54</v>
      </c>
      <c r="L1057" s="218">
        <v>0</v>
      </c>
      <c r="M1057" s="218">
        <f t="shared" si="20"/>
        <v>87.016000000000005</v>
      </c>
      <c r="N1057" s="216" t="str">
        <f t="shared" si="19"/>
        <v>stvarna uporabna</v>
      </c>
    </row>
    <row r="1058" spans="1:14" x14ac:dyDescent="0.25">
      <c r="A1058" s="220">
        <v>1</v>
      </c>
      <c r="B1058" s="217" t="s">
        <v>926</v>
      </c>
      <c r="C1058" s="217" t="s">
        <v>926</v>
      </c>
      <c r="D1058" s="217" t="s">
        <v>1269</v>
      </c>
      <c r="E1058" s="217" t="s">
        <v>233</v>
      </c>
      <c r="F1058" s="217" t="s">
        <v>1030</v>
      </c>
      <c r="G1058" s="217" t="s">
        <v>929</v>
      </c>
      <c r="H1058" s="217" t="s">
        <v>139</v>
      </c>
      <c r="I1058" s="219">
        <v>1</v>
      </c>
      <c r="J1058" s="218">
        <v>217.54</v>
      </c>
      <c r="K1058" s="218">
        <v>217.54</v>
      </c>
      <c r="L1058" s="218">
        <v>0</v>
      </c>
      <c r="M1058" s="218">
        <f t="shared" si="20"/>
        <v>87.016000000000005</v>
      </c>
      <c r="N1058" s="216" t="str">
        <f t="shared" si="19"/>
        <v>stvarna uporabna</v>
      </c>
    </row>
    <row r="1059" spans="1:14" x14ac:dyDescent="0.25">
      <c r="A1059" s="216">
        <v>1</v>
      </c>
      <c r="B1059" s="217" t="s">
        <v>926</v>
      </c>
      <c r="C1059" s="217" t="s">
        <v>926</v>
      </c>
      <c r="D1059" s="217" t="s">
        <v>1270</v>
      </c>
      <c r="E1059" s="217" t="s">
        <v>233</v>
      </c>
      <c r="F1059" s="217" t="s">
        <v>1271</v>
      </c>
      <c r="G1059" s="217" t="s">
        <v>929</v>
      </c>
      <c r="H1059" s="217" t="s">
        <v>139</v>
      </c>
      <c r="I1059" s="219">
        <v>1</v>
      </c>
      <c r="J1059" s="221">
        <v>3804.81</v>
      </c>
      <c r="K1059" s="221">
        <v>3804.81</v>
      </c>
      <c r="L1059" s="218">
        <v>0</v>
      </c>
      <c r="M1059" s="218">
        <f t="shared" si="20"/>
        <v>1521.924</v>
      </c>
      <c r="N1059" s="216" t="str">
        <f t="shared" si="19"/>
        <v>stvarna uporabna</v>
      </c>
    </row>
    <row r="1060" spans="1:14" x14ac:dyDescent="0.25">
      <c r="A1060" s="216">
        <v>1</v>
      </c>
      <c r="B1060" s="217" t="s">
        <v>926</v>
      </c>
      <c r="C1060" s="217" t="s">
        <v>926</v>
      </c>
      <c r="D1060" s="217" t="s">
        <v>1272</v>
      </c>
      <c r="E1060" s="217" t="s">
        <v>233</v>
      </c>
      <c r="F1060" s="217" t="s">
        <v>1273</v>
      </c>
      <c r="G1060" s="217" t="s">
        <v>929</v>
      </c>
      <c r="H1060" s="217" t="s">
        <v>139</v>
      </c>
      <c r="I1060" s="219">
        <v>1</v>
      </c>
      <c r="J1060" s="218">
        <v>118.78</v>
      </c>
      <c r="K1060" s="218">
        <v>118.78</v>
      </c>
      <c r="L1060" s="218">
        <v>0</v>
      </c>
      <c r="M1060" s="218">
        <f t="shared" si="20"/>
        <v>47.512</v>
      </c>
      <c r="N1060" s="216" t="str">
        <f t="shared" si="19"/>
        <v>stvarna uporabna</v>
      </c>
    </row>
    <row r="1061" spans="1:14" x14ac:dyDescent="0.25">
      <c r="A1061" s="216">
        <v>1</v>
      </c>
      <c r="B1061" s="217" t="s">
        <v>926</v>
      </c>
      <c r="C1061" s="217" t="s">
        <v>926</v>
      </c>
      <c r="D1061" s="217" t="s">
        <v>1274</v>
      </c>
      <c r="E1061" s="217" t="s">
        <v>158</v>
      </c>
      <c r="F1061" s="217" t="s">
        <v>1273</v>
      </c>
      <c r="G1061" s="217" t="s">
        <v>929</v>
      </c>
      <c r="H1061" s="217" t="s">
        <v>139</v>
      </c>
      <c r="I1061" s="219">
        <v>1</v>
      </c>
      <c r="J1061" s="218">
        <v>118.78</v>
      </c>
      <c r="K1061" s="218">
        <v>118.78</v>
      </c>
      <c r="L1061" s="218">
        <v>0</v>
      </c>
      <c r="M1061" s="218">
        <f t="shared" si="20"/>
        <v>47.512</v>
      </c>
      <c r="N1061" s="216" t="str">
        <f t="shared" si="19"/>
        <v>stvarna uporabna</v>
      </c>
    </row>
    <row r="1062" spans="1:14" x14ac:dyDescent="0.25">
      <c r="A1062" s="216">
        <v>1</v>
      </c>
      <c r="B1062" s="217" t="s">
        <v>926</v>
      </c>
      <c r="C1062" s="217" t="s">
        <v>926</v>
      </c>
      <c r="D1062" s="217" t="s">
        <v>1275</v>
      </c>
      <c r="E1062" s="217" t="s">
        <v>233</v>
      </c>
      <c r="F1062" s="217" t="s">
        <v>1273</v>
      </c>
      <c r="G1062" s="217" t="s">
        <v>929</v>
      </c>
      <c r="H1062" s="217" t="s">
        <v>139</v>
      </c>
      <c r="I1062" s="219">
        <v>1</v>
      </c>
      <c r="J1062" s="218">
        <v>118.78</v>
      </c>
      <c r="K1062" s="218">
        <v>118.78</v>
      </c>
      <c r="L1062" s="218">
        <v>0</v>
      </c>
      <c r="M1062" s="218">
        <f t="shared" si="20"/>
        <v>47.512</v>
      </c>
      <c r="N1062" s="216" t="str">
        <f t="shared" si="19"/>
        <v>stvarna uporabna</v>
      </c>
    </row>
    <row r="1063" spans="1:14" x14ac:dyDescent="0.25">
      <c r="A1063" s="220">
        <v>1</v>
      </c>
      <c r="B1063" s="217" t="s">
        <v>926</v>
      </c>
      <c r="C1063" s="217" t="s">
        <v>926</v>
      </c>
      <c r="D1063" s="217" t="s">
        <v>1276</v>
      </c>
      <c r="E1063" s="217" t="s">
        <v>158</v>
      </c>
      <c r="F1063" s="217" t="s">
        <v>1273</v>
      </c>
      <c r="G1063" s="217" t="s">
        <v>929</v>
      </c>
      <c r="H1063" s="217" t="s">
        <v>139</v>
      </c>
      <c r="I1063" s="219">
        <v>1</v>
      </c>
      <c r="J1063" s="218">
        <v>118.78</v>
      </c>
      <c r="K1063" s="218">
        <v>118.78</v>
      </c>
      <c r="L1063" s="218">
        <v>0</v>
      </c>
      <c r="M1063" s="218">
        <f t="shared" si="20"/>
        <v>47.512</v>
      </c>
      <c r="N1063" s="216" t="str">
        <f t="shared" si="19"/>
        <v>stvarna uporabna</v>
      </c>
    </row>
    <row r="1064" spans="1:14" x14ac:dyDescent="0.25">
      <c r="A1064" s="220">
        <v>1</v>
      </c>
      <c r="B1064" s="217" t="s">
        <v>926</v>
      </c>
      <c r="C1064" s="217" t="s">
        <v>926</v>
      </c>
      <c r="D1064" s="217" t="s">
        <v>1277</v>
      </c>
      <c r="E1064" s="217" t="s">
        <v>233</v>
      </c>
      <c r="F1064" s="217" t="s">
        <v>1278</v>
      </c>
      <c r="G1064" s="217" t="s">
        <v>929</v>
      </c>
      <c r="H1064" s="217" t="s">
        <v>139</v>
      </c>
      <c r="I1064" s="219">
        <v>1</v>
      </c>
      <c r="J1064" s="218">
        <v>118.78</v>
      </c>
      <c r="K1064" s="218">
        <v>118.78</v>
      </c>
      <c r="L1064" s="218">
        <v>0</v>
      </c>
      <c r="M1064" s="218">
        <f t="shared" si="20"/>
        <v>47.512</v>
      </c>
      <c r="N1064" s="216" t="str">
        <f t="shared" si="19"/>
        <v>stvarna uporabna</v>
      </c>
    </row>
    <row r="1065" spans="1:14" x14ac:dyDescent="0.25">
      <c r="A1065" s="216">
        <v>1</v>
      </c>
      <c r="B1065" s="217" t="s">
        <v>926</v>
      </c>
      <c r="C1065" s="217" t="s">
        <v>926</v>
      </c>
      <c r="D1065" s="217" t="s">
        <v>1279</v>
      </c>
      <c r="E1065" s="217" t="s">
        <v>233</v>
      </c>
      <c r="F1065" s="217" t="s">
        <v>1278</v>
      </c>
      <c r="G1065" s="217" t="s">
        <v>929</v>
      </c>
      <c r="H1065" s="217" t="s">
        <v>139</v>
      </c>
      <c r="I1065" s="219">
        <v>1</v>
      </c>
      <c r="J1065" s="218">
        <v>118.78</v>
      </c>
      <c r="K1065" s="218">
        <v>118.78</v>
      </c>
      <c r="L1065" s="218">
        <v>0</v>
      </c>
      <c r="M1065" s="218">
        <f t="shared" si="20"/>
        <v>47.512</v>
      </c>
      <c r="N1065" s="216" t="str">
        <f t="shared" si="19"/>
        <v>stvarna uporabna</v>
      </c>
    </row>
    <row r="1066" spans="1:14" x14ac:dyDescent="0.25">
      <c r="A1066" s="216">
        <v>1</v>
      </c>
      <c r="B1066" s="217" t="s">
        <v>926</v>
      </c>
      <c r="C1066" s="217" t="s">
        <v>926</v>
      </c>
      <c r="D1066" s="217" t="s">
        <v>1280</v>
      </c>
      <c r="E1066" s="217" t="s">
        <v>233</v>
      </c>
      <c r="F1066" s="217" t="s">
        <v>1278</v>
      </c>
      <c r="G1066" s="217" t="s">
        <v>929</v>
      </c>
      <c r="H1066" s="217" t="s">
        <v>139</v>
      </c>
      <c r="I1066" s="219">
        <v>1</v>
      </c>
      <c r="J1066" s="218">
        <v>118.78</v>
      </c>
      <c r="K1066" s="218">
        <v>118.78</v>
      </c>
      <c r="L1066" s="218">
        <v>0</v>
      </c>
      <c r="M1066" s="218">
        <f t="shared" si="20"/>
        <v>47.512</v>
      </c>
      <c r="N1066" s="216" t="str">
        <f t="shared" si="19"/>
        <v>stvarna uporabna</v>
      </c>
    </row>
    <row r="1067" spans="1:14" x14ac:dyDescent="0.25">
      <c r="A1067" s="216">
        <v>1</v>
      </c>
      <c r="B1067" s="217" t="s">
        <v>926</v>
      </c>
      <c r="C1067" s="217" t="s">
        <v>926</v>
      </c>
      <c r="D1067" s="217" t="s">
        <v>1281</v>
      </c>
      <c r="E1067" s="217" t="s">
        <v>233</v>
      </c>
      <c r="F1067" s="217" t="s">
        <v>1278</v>
      </c>
      <c r="G1067" s="217" t="s">
        <v>929</v>
      </c>
      <c r="H1067" s="217" t="s">
        <v>139</v>
      </c>
      <c r="I1067" s="219">
        <v>1</v>
      </c>
      <c r="J1067" s="218">
        <v>118.78</v>
      </c>
      <c r="K1067" s="218">
        <v>118.78</v>
      </c>
      <c r="L1067" s="218">
        <v>0</v>
      </c>
      <c r="M1067" s="218">
        <f t="shared" si="20"/>
        <v>47.512</v>
      </c>
      <c r="N1067" s="216" t="str">
        <f t="shared" si="19"/>
        <v>stvarna uporabna</v>
      </c>
    </row>
    <row r="1068" spans="1:14" x14ac:dyDescent="0.25">
      <c r="A1068" s="220">
        <v>1</v>
      </c>
      <c r="B1068" s="217" t="s">
        <v>926</v>
      </c>
      <c r="C1068" s="217" t="s">
        <v>926</v>
      </c>
      <c r="D1068" s="217" t="s">
        <v>1282</v>
      </c>
      <c r="E1068" s="217" t="s">
        <v>233</v>
      </c>
      <c r="F1068" s="217" t="s">
        <v>1278</v>
      </c>
      <c r="G1068" s="217" t="s">
        <v>929</v>
      </c>
      <c r="H1068" s="217" t="s">
        <v>139</v>
      </c>
      <c r="I1068" s="219">
        <v>1</v>
      </c>
      <c r="J1068" s="218">
        <v>118.78</v>
      </c>
      <c r="K1068" s="218">
        <v>118.78</v>
      </c>
      <c r="L1068" s="218">
        <v>0</v>
      </c>
      <c r="M1068" s="218">
        <f t="shared" si="20"/>
        <v>47.512</v>
      </c>
      <c r="N1068" s="216" t="str">
        <f t="shared" si="19"/>
        <v>stvarna uporabna</v>
      </c>
    </row>
    <row r="1069" spans="1:14" x14ac:dyDescent="0.25">
      <c r="A1069" s="220">
        <v>1</v>
      </c>
      <c r="B1069" s="217" t="s">
        <v>926</v>
      </c>
      <c r="C1069" s="217" t="s">
        <v>926</v>
      </c>
      <c r="D1069" s="217" t="s">
        <v>1283</v>
      </c>
      <c r="E1069" s="217" t="s">
        <v>233</v>
      </c>
      <c r="F1069" s="217" t="s">
        <v>1278</v>
      </c>
      <c r="G1069" s="217" t="s">
        <v>929</v>
      </c>
      <c r="H1069" s="217" t="s">
        <v>139</v>
      </c>
      <c r="I1069" s="219">
        <v>1</v>
      </c>
      <c r="J1069" s="218">
        <v>118.78</v>
      </c>
      <c r="K1069" s="218">
        <v>118.78</v>
      </c>
      <c r="L1069" s="218">
        <v>0</v>
      </c>
      <c r="M1069" s="218">
        <f t="shared" si="20"/>
        <v>47.512</v>
      </c>
      <c r="N1069" s="216" t="str">
        <f t="shared" si="19"/>
        <v>stvarna uporabna</v>
      </c>
    </row>
    <row r="1070" spans="1:14" x14ac:dyDescent="0.25">
      <c r="A1070" s="216">
        <v>1</v>
      </c>
      <c r="B1070" s="217" t="s">
        <v>926</v>
      </c>
      <c r="C1070" s="217" t="s">
        <v>926</v>
      </c>
      <c r="D1070" s="217" t="s">
        <v>1284</v>
      </c>
      <c r="E1070" s="217" t="s">
        <v>233</v>
      </c>
      <c r="F1070" s="217" t="s">
        <v>1278</v>
      </c>
      <c r="G1070" s="217" t="s">
        <v>929</v>
      </c>
      <c r="H1070" s="217" t="s">
        <v>139</v>
      </c>
      <c r="I1070" s="219">
        <v>1</v>
      </c>
      <c r="J1070" s="218">
        <v>118.78</v>
      </c>
      <c r="K1070" s="218">
        <v>118.78</v>
      </c>
      <c r="L1070" s="218">
        <v>0</v>
      </c>
      <c r="M1070" s="218">
        <f t="shared" si="20"/>
        <v>47.512</v>
      </c>
      <c r="N1070" s="216" t="str">
        <f t="shared" si="19"/>
        <v>stvarna uporabna</v>
      </c>
    </row>
    <row r="1071" spans="1:14" x14ac:dyDescent="0.25">
      <c r="A1071" s="216">
        <v>1</v>
      </c>
      <c r="B1071" s="217" t="s">
        <v>926</v>
      </c>
      <c r="C1071" s="217" t="s">
        <v>926</v>
      </c>
      <c r="D1071" s="217" t="s">
        <v>1285</v>
      </c>
      <c r="E1071" s="217" t="s">
        <v>233</v>
      </c>
      <c r="F1071" s="217" t="s">
        <v>1278</v>
      </c>
      <c r="G1071" s="217" t="s">
        <v>929</v>
      </c>
      <c r="H1071" s="217" t="s">
        <v>139</v>
      </c>
      <c r="I1071" s="219">
        <v>1</v>
      </c>
      <c r="J1071" s="218">
        <v>118.78</v>
      </c>
      <c r="K1071" s="218">
        <v>118.78</v>
      </c>
      <c r="L1071" s="218">
        <v>0</v>
      </c>
      <c r="M1071" s="218">
        <f t="shared" si="20"/>
        <v>47.512</v>
      </c>
      <c r="N1071" s="216" t="str">
        <f t="shared" si="19"/>
        <v>stvarna uporabna</v>
      </c>
    </row>
    <row r="1072" spans="1:14" x14ac:dyDescent="0.25">
      <c r="A1072" s="216">
        <v>1</v>
      </c>
      <c r="B1072" s="217" t="s">
        <v>926</v>
      </c>
      <c r="C1072" s="217" t="s">
        <v>926</v>
      </c>
      <c r="D1072" s="217" t="s">
        <v>1286</v>
      </c>
      <c r="E1072" s="217" t="s">
        <v>233</v>
      </c>
      <c r="F1072" s="217" t="s">
        <v>1278</v>
      </c>
      <c r="G1072" s="217" t="s">
        <v>929</v>
      </c>
      <c r="H1072" s="217" t="s">
        <v>139</v>
      </c>
      <c r="I1072" s="219">
        <v>1</v>
      </c>
      <c r="J1072" s="218">
        <v>118.78</v>
      </c>
      <c r="K1072" s="218">
        <v>118.78</v>
      </c>
      <c r="L1072" s="218">
        <v>0</v>
      </c>
      <c r="M1072" s="218">
        <f t="shared" si="20"/>
        <v>47.512</v>
      </c>
      <c r="N1072" s="216" t="str">
        <f t="shared" si="19"/>
        <v>stvarna uporabna</v>
      </c>
    </row>
    <row r="1073" spans="1:14" x14ac:dyDescent="0.25">
      <c r="A1073" s="220">
        <v>1</v>
      </c>
      <c r="B1073" s="217" t="s">
        <v>926</v>
      </c>
      <c r="C1073" s="217" t="s">
        <v>926</v>
      </c>
      <c r="D1073" s="217" t="s">
        <v>1287</v>
      </c>
      <c r="E1073" s="217" t="s">
        <v>233</v>
      </c>
      <c r="F1073" s="217" t="s">
        <v>1278</v>
      </c>
      <c r="G1073" s="217" t="s">
        <v>929</v>
      </c>
      <c r="H1073" s="217" t="s">
        <v>139</v>
      </c>
      <c r="I1073" s="219">
        <v>1</v>
      </c>
      <c r="J1073" s="218">
        <v>118.78</v>
      </c>
      <c r="K1073" s="218">
        <v>118.78</v>
      </c>
      <c r="L1073" s="218">
        <v>0</v>
      </c>
      <c r="M1073" s="218">
        <f t="shared" si="20"/>
        <v>47.512</v>
      </c>
      <c r="N1073" s="216" t="str">
        <f t="shared" si="19"/>
        <v>stvarna uporabna</v>
      </c>
    </row>
    <row r="1074" spans="1:14" x14ac:dyDescent="0.25">
      <c r="A1074" s="220">
        <v>1</v>
      </c>
      <c r="B1074" s="217" t="s">
        <v>926</v>
      </c>
      <c r="C1074" s="217" t="s">
        <v>926</v>
      </c>
      <c r="D1074" s="217" t="s">
        <v>1288</v>
      </c>
      <c r="E1074" s="217" t="s">
        <v>233</v>
      </c>
      <c r="F1074" s="217" t="s">
        <v>1278</v>
      </c>
      <c r="G1074" s="217" t="s">
        <v>929</v>
      </c>
      <c r="H1074" s="217" t="s">
        <v>139</v>
      </c>
      <c r="I1074" s="219">
        <v>1</v>
      </c>
      <c r="J1074" s="218">
        <v>118.78</v>
      </c>
      <c r="K1074" s="218">
        <v>118.78</v>
      </c>
      <c r="L1074" s="218">
        <v>0</v>
      </c>
      <c r="M1074" s="218">
        <f t="shared" si="20"/>
        <v>47.512</v>
      </c>
      <c r="N1074" s="216" t="str">
        <f t="shared" si="19"/>
        <v>stvarna uporabna</v>
      </c>
    </row>
    <row r="1075" spans="1:14" x14ac:dyDescent="0.25">
      <c r="A1075" s="216">
        <v>1</v>
      </c>
      <c r="B1075" s="217" t="s">
        <v>926</v>
      </c>
      <c r="C1075" s="217" t="s">
        <v>926</v>
      </c>
      <c r="D1075" s="217" t="s">
        <v>1289</v>
      </c>
      <c r="E1075" s="217" t="s">
        <v>233</v>
      </c>
      <c r="F1075" s="217" t="s">
        <v>1278</v>
      </c>
      <c r="G1075" s="217" t="s">
        <v>929</v>
      </c>
      <c r="H1075" s="217" t="s">
        <v>139</v>
      </c>
      <c r="I1075" s="219">
        <v>1</v>
      </c>
      <c r="J1075" s="218">
        <v>118.78</v>
      </c>
      <c r="K1075" s="218">
        <v>118.78</v>
      </c>
      <c r="L1075" s="218">
        <v>0</v>
      </c>
      <c r="M1075" s="218">
        <f t="shared" si="20"/>
        <v>47.512</v>
      </c>
      <c r="N1075" s="216" t="str">
        <f t="shared" si="19"/>
        <v>stvarna uporabna</v>
      </c>
    </row>
    <row r="1076" spans="1:14" x14ac:dyDescent="0.25">
      <c r="A1076" s="216">
        <v>1</v>
      </c>
      <c r="B1076" s="217" t="s">
        <v>926</v>
      </c>
      <c r="C1076" s="217" t="s">
        <v>926</v>
      </c>
      <c r="D1076" s="217" t="s">
        <v>1290</v>
      </c>
      <c r="E1076" s="217" t="s">
        <v>233</v>
      </c>
      <c r="F1076" s="217" t="s">
        <v>1278</v>
      </c>
      <c r="G1076" s="217" t="s">
        <v>929</v>
      </c>
      <c r="H1076" s="217" t="s">
        <v>139</v>
      </c>
      <c r="I1076" s="219">
        <v>1</v>
      </c>
      <c r="J1076" s="218">
        <v>118.78</v>
      </c>
      <c r="K1076" s="218">
        <v>118.78</v>
      </c>
      <c r="L1076" s="218">
        <v>0</v>
      </c>
      <c r="M1076" s="218">
        <f t="shared" si="20"/>
        <v>47.512</v>
      </c>
      <c r="N1076" s="216" t="str">
        <f t="shared" si="19"/>
        <v>stvarna uporabna</v>
      </c>
    </row>
    <row r="1077" spans="1:14" x14ac:dyDescent="0.25">
      <c r="A1077" s="216">
        <v>1</v>
      </c>
      <c r="B1077" s="217" t="s">
        <v>926</v>
      </c>
      <c r="C1077" s="217" t="s">
        <v>926</v>
      </c>
      <c r="D1077" s="217" t="s">
        <v>1291</v>
      </c>
      <c r="E1077" s="217" t="s">
        <v>233</v>
      </c>
      <c r="F1077" s="217" t="s">
        <v>1278</v>
      </c>
      <c r="G1077" s="217" t="s">
        <v>929</v>
      </c>
      <c r="H1077" s="217" t="s">
        <v>139</v>
      </c>
      <c r="I1077" s="219">
        <v>1</v>
      </c>
      <c r="J1077" s="218">
        <v>118.78</v>
      </c>
      <c r="K1077" s="218">
        <v>118.78</v>
      </c>
      <c r="L1077" s="218">
        <v>0</v>
      </c>
      <c r="M1077" s="218">
        <f t="shared" si="20"/>
        <v>47.512</v>
      </c>
      <c r="N1077" s="216" t="str">
        <f t="shared" si="19"/>
        <v>stvarna uporabna</v>
      </c>
    </row>
    <row r="1078" spans="1:14" x14ac:dyDescent="0.25">
      <c r="A1078" s="220">
        <v>1</v>
      </c>
      <c r="B1078" s="217" t="s">
        <v>926</v>
      </c>
      <c r="C1078" s="217" t="s">
        <v>926</v>
      </c>
      <c r="D1078" s="217" t="s">
        <v>1292</v>
      </c>
      <c r="E1078" s="217" t="s">
        <v>233</v>
      </c>
      <c r="F1078" s="217" t="s">
        <v>1278</v>
      </c>
      <c r="G1078" s="217" t="s">
        <v>929</v>
      </c>
      <c r="H1078" s="217" t="s">
        <v>139</v>
      </c>
      <c r="I1078" s="219">
        <v>1</v>
      </c>
      <c r="J1078" s="218">
        <v>118.78</v>
      </c>
      <c r="K1078" s="218">
        <v>118.78</v>
      </c>
      <c r="L1078" s="218">
        <v>0</v>
      </c>
      <c r="M1078" s="218">
        <f t="shared" si="20"/>
        <v>47.512</v>
      </c>
      <c r="N1078" s="216" t="str">
        <f t="shared" si="19"/>
        <v>stvarna uporabna</v>
      </c>
    </row>
    <row r="1079" spans="1:14" x14ac:dyDescent="0.25">
      <c r="A1079" s="220">
        <v>1</v>
      </c>
      <c r="B1079" s="217" t="s">
        <v>926</v>
      </c>
      <c r="C1079" s="217" t="s">
        <v>926</v>
      </c>
      <c r="D1079" s="217" t="s">
        <v>1293</v>
      </c>
      <c r="E1079" s="217" t="s">
        <v>233</v>
      </c>
      <c r="F1079" s="217" t="s">
        <v>1278</v>
      </c>
      <c r="G1079" s="217" t="s">
        <v>929</v>
      </c>
      <c r="H1079" s="217" t="s">
        <v>139</v>
      </c>
      <c r="I1079" s="219">
        <v>1</v>
      </c>
      <c r="J1079" s="218">
        <v>118.78</v>
      </c>
      <c r="K1079" s="218">
        <v>118.78</v>
      </c>
      <c r="L1079" s="218">
        <v>0</v>
      </c>
      <c r="M1079" s="218">
        <f t="shared" si="20"/>
        <v>47.512</v>
      </c>
      <c r="N1079" s="216" t="str">
        <f t="shared" si="19"/>
        <v>stvarna uporabna</v>
      </c>
    </row>
    <row r="1080" spans="1:14" x14ac:dyDescent="0.25">
      <c r="A1080" s="216">
        <v>1</v>
      </c>
      <c r="B1080" s="217" t="s">
        <v>926</v>
      </c>
      <c r="C1080" s="217" t="s">
        <v>926</v>
      </c>
      <c r="D1080" s="217" t="s">
        <v>1294</v>
      </c>
      <c r="E1080" s="217" t="s">
        <v>233</v>
      </c>
      <c r="F1080" s="217" t="s">
        <v>1278</v>
      </c>
      <c r="G1080" s="217" t="s">
        <v>929</v>
      </c>
      <c r="H1080" s="217" t="s">
        <v>139</v>
      </c>
      <c r="I1080" s="219">
        <v>1</v>
      </c>
      <c r="J1080" s="218">
        <v>118.78</v>
      </c>
      <c r="K1080" s="218">
        <v>118.78</v>
      </c>
      <c r="L1080" s="218">
        <v>0</v>
      </c>
      <c r="M1080" s="218">
        <f t="shared" si="20"/>
        <v>47.512</v>
      </c>
      <c r="N1080" s="216" t="str">
        <f t="shared" si="19"/>
        <v>stvarna uporabna</v>
      </c>
    </row>
    <row r="1081" spans="1:14" x14ac:dyDescent="0.25">
      <c r="A1081" s="216">
        <v>1</v>
      </c>
      <c r="B1081" s="217" t="s">
        <v>926</v>
      </c>
      <c r="C1081" s="217" t="s">
        <v>926</v>
      </c>
      <c r="D1081" s="217" t="s">
        <v>1295</v>
      </c>
      <c r="E1081" s="217" t="s">
        <v>233</v>
      </c>
      <c r="F1081" s="217" t="s">
        <v>1278</v>
      </c>
      <c r="G1081" s="217" t="s">
        <v>929</v>
      </c>
      <c r="H1081" s="217" t="s">
        <v>139</v>
      </c>
      <c r="I1081" s="219">
        <v>1</v>
      </c>
      <c r="J1081" s="218">
        <v>118.78</v>
      </c>
      <c r="K1081" s="218">
        <v>118.78</v>
      </c>
      <c r="L1081" s="218">
        <v>0</v>
      </c>
      <c r="M1081" s="218">
        <f t="shared" si="20"/>
        <v>47.512</v>
      </c>
      <c r="N1081" s="216" t="str">
        <f t="shared" si="19"/>
        <v>stvarna uporabna</v>
      </c>
    </row>
    <row r="1082" spans="1:14" x14ac:dyDescent="0.25">
      <c r="A1082" s="216">
        <v>1</v>
      </c>
      <c r="B1082" s="217" t="s">
        <v>926</v>
      </c>
      <c r="C1082" s="217" t="s">
        <v>926</v>
      </c>
      <c r="D1082" s="217" t="s">
        <v>1296</v>
      </c>
      <c r="E1082" s="217" t="s">
        <v>233</v>
      </c>
      <c r="F1082" s="217" t="s">
        <v>1278</v>
      </c>
      <c r="G1082" s="217" t="s">
        <v>929</v>
      </c>
      <c r="H1082" s="217" t="s">
        <v>139</v>
      </c>
      <c r="I1082" s="219">
        <v>1</v>
      </c>
      <c r="J1082" s="218">
        <v>118.78</v>
      </c>
      <c r="K1082" s="218">
        <v>118.78</v>
      </c>
      <c r="L1082" s="218">
        <v>0</v>
      </c>
      <c r="M1082" s="218">
        <f t="shared" si="20"/>
        <v>47.512</v>
      </c>
      <c r="N1082" s="216" t="str">
        <f t="shared" si="19"/>
        <v>stvarna uporabna</v>
      </c>
    </row>
    <row r="1083" spans="1:14" x14ac:dyDescent="0.25">
      <c r="A1083" s="220">
        <v>1</v>
      </c>
      <c r="B1083" s="217" t="s">
        <v>926</v>
      </c>
      <c r="C1083" s="217" t="s">
        <v>926</v>
      </c>
      <c r="D1083" s="217" t="s">
        <v>1297</v>
      </c>
      <c r="E1083" s="217" t="s">
        <v>233</v>
      </c>
      <c r="F1083" s="217" t="s">
        <v>1278</v>
      </c>
      <c r="G1083" s="217" t="s">
        <v>929</v>
      </c>
      <c r="H1083" s="217" t="s">
        <v>139</v>
      </c>
      <c r="I1083" s="219">
        <v>1</v>
      </c>
      <c r="J1083" s="218">
        <v>118.78</v>
      </c>
      <c r="K1083" s="218">
        <v>118.78</v>
      </c>
      <c r="L1083" s="218">
        <v>0</v>
      </c>
      <c r="M1083" s="218">
        <f t="shared" si="20"/>
        <v>47.512</v>
      </c>
      <c r="N1083" s="216" t="str">
        <f t="shared" si="19"/>
        <v>stvarna uporabna</v>
      </c>
    </row>
    <row r="1084" spans="1:14" x14ac:dyDescent="0.25">
      <c r="A1084" s="220">
        <v>1</v>
      </c>
      <c r="B1084" s="217" t="s">
        <v>926</v>
      </c>
      <c r="C1084" s="217" t="s">
        <v>926</v>
      </c>
      <c r="D1084" s="217" t="s">
        <v>1298</v>
      </c>
      <c r="E1084" s="217" t="s">
        <v>233</v>
      </c>
      <c r="F1084" s="217" t="s">
        <v>1278</v>
      </c>
      <c r="G1084" s="217" t="s">
        <v>929</v>
      </c>
      <c r="H1084" s="217" t="s">
        <v>139</v>
      </c>
      <c r="I1084" s="219">
        <v>1</v>
      </c>
      <c r="J1084" s="218">
        <v>118.78</v>
      </c>
      <c r="K1084" s="218">
        <v>118.78</v>
      </c>
      <c r="L1084" s="218">
        <v>0</v>
      </c>
      <c r="M1084" s="218">
        <f t="shared" si="20"/>
        <v>47.512</v>
      </c>
      <c r="N1084" s="216" t="str">
        <f t="shared" ref="N1084:N1147" si="21">IF(L1084&lt;J1084*0.4,"stvarna uporabna", "nova vrijednost")</f>
        <v>stvarna uporabna</v>
      </c>
    </row>
    <row r="1085" spans="1:14" x14ac:dyDescent="0.25">
      <c r="A1085" s="216">
        <v>1</v>
      </c>
      <c r="B1085" s="217" t="s">
        <v>926</v>
      </c>
      <c r="C1085" s="217" t="s">
        <v>926</v>
      </c>
      <c r="D1085" s="217" t="s">
        <v>1299</v>
      </c>
      <c r="E1085" s="217" t="s">
        <v>233</v>
      </c>
      <c r="F1085" s="217" t="s">
        <v>1278</v>
      </c>
      <c r="G1085" s="217" t="s">
        <v>929</v>
      </c>
      <c r="H1085" s="217" t="s">
        <v>139</v>
      </c>
      <c r="I1085" s="219">
        <v>1</v>
      </c>
      <c r="J1085" s="218">
        <v>118.78</v>
      </c>
      <c r="K1085" s="218">
        <v>118.78</v>
      </c>
      <c r="L1085" s="218">
        <v>0</v>
      </c>
      <c r="M1085" s="218">
        <f t="shared" si="20"/>
        <v>47.512</v>
      </c>
      <c r="N1085" s="216" t="str">
        <f t="shared" si="21"/>
        <v>stvarna uporabna</v>
      </c>
    </row>
    <row r="1086" spans="1:14" x14ac:dyDescent="0.25">
      <c r="A1086" s="216">
        <v>1</v>
      </c>
      <c r="B1086" s="217" t="s">
        <v>926</v>
      </c>
      <c r="C1086" s="217" t="s">
        <v>926</v>
      </c>
      <c r="D1086" s="217" t="s">
        <v>1300</v>
      </c>
      <c r="E1086" s="217" t="s">
        <v>158</v>
      </c>
      <c r="F1086" s="217" t="s">
        <v>1278</v>
      </c>
      <c r="G1086" s="217" t="s">
        <v>929</v>
      </c>
      <c r="H1086" s="217" t="s">
        <v>139</v>
      </c>
      <c r="I1086" s="219">
        <v>1</v>
      </c>
      <c r="J1086" s="218">
        <v>118.78</v>
      </c>
      <c r="K1086" s="218">
        <v>118.78</v>
      </c>
      <c r="L1086" s="218">
        <v>0</v>
      </c>
      <c r="M1086" s="218">
        <f t="shared" si="20"/>
        <v>47.512</v>
      </c>
      <c r="N1086" s="216" t="str">
        <f t="shared" si="21"/>
        <v>stvarna uporabna</v>
      </c>
    </row>
    <row r="1087" spans="1:14" x14ac:dyDescent="0.25">
      <c r="A1087" s="216">
        <v>1</v>
      </c>
      <c r="B1087" s="217" t="s">
        <v>926</v>
      </c>
      <c r="C1087" s="217" t="s">
        <v>926</v>
      </c>
      <c r="D1087" s="217" t="s">
        <v>1301</v>
      </c>
      <c r="E1087" s="217" t="s">
        <v>233</v>
      </c>
      <c r="F1087" s="217" t="s">
        <v>1278</v>
      </c>
      <c r="G1087" s="217" t="s">
        <v>929</v>
      </c>
      <c r="H1087" s="217" t="s">
        <v>139</v>
      </c>
      <c r="I1087" s="219">
        <v>1</v>
      </c>
      <c r="J1087" s="218">
        <v>118.78</v>
      </c>
      <c r="K1087" s="218">
        <v>118.78</v>
      </c>
      <c r="L1087" s="218">
        <v>0</v>
      </c>
      <c r="M1087" s="218">
        <f t="shared" si="20"/>
        <v>47.512</v>
      </c>
      <c r="N1087" s="216" t="str">
        <f t="shared" si="21"/>
        <v>stvarna uporabna</v>
      </c>
    </row>
    <row r="1088" spans="1:14" x14ac:dyDescent="0.25">
      <c r="A1088" s="220">
        <v>1</v>
      </c>
      <c r="B1088" s="217" t="s">
        <v>926</v>
      </c>
      <c r="C1088" s="217" t="s">
        <v>926</v>
      </c>
      <c r="D1088" s="217" t="s">
        <v>1302</v>
      </c>
      <c r="E1088" s="217" t="s">
        <v>233</v>
      </c>
      <c r="F1088" s="217" t="s">
        <v>1278</v>
      </c>
      <c r="G1088" s="217" t="s">
        <v>929</v>
      </c>
      <c r="H1088" s="217" t="s">
        <v>139</v>
      </c>
      <c r="I1088" s="219">
        <v>1</v>
      </c>
      <c r="J1088" s="218">
        <v>118.78</v>
      </c>
      <c r="K1088" s="218">
        <v>118.78</v>
      </c>
      <c r="L1088" s="218">
        <v>0</v>
      </c>
      <c r="M1088" s="218">
        <f t="shared" si="20"/>
        <v>47.512</v>
      </c>
      <c r="N1088" s="216" t="str">
        <f t="shared" si="21"/>
        <v>stvarna uporabna</v>
      </c>
    </row>
    <row r="1089" spans="1:14" x14ac:dyDescent="0.25">
      <c r="A1089" s="220">
        <v>1</v>
      </c>
      <c r="B1089" s="217" t="s">
        <v>926</v>
      </c>
      <c r="C1089" s="217" t="s">
        <v>926</v>
      </c>
      <c r="D1089" s="217" t="s">
        <v>1303</v>
      </c>
      <c r="E1089" s="217" t="s">
        <v>233</v>
      </c>
      <c r="F1089" s="217" t="s">
        <v>1304</v>
      </c>
      <c r="G1089" s="217" t="s">
        <v>929</v>
      </c>
      <c r="H1089" s="217" t="s">
        <v>139</v>
      </c>
      <c r="I1089" s="219">
        <v>1</v>
      </c>
      <c r="J1089" s="221">
        <v>1699.01</v>
      </c>
      <c r="K1089" s="221">
        <v>1699.01</v>
      </c>
      <c r="L1089" s="218">
        <v>0</v>
      </c>
      <c r="M1089" s="218">
        <f t="shared" si="20"/>
        <v>679.60400000000004</v>
      </c>
      <c r="N1089" s="216" t="str">
        <f t="shared" si="21"/>
        <v>stvarna uporabna</v>
      </c>
    </row>
    <row r="1090" spans="1:14" x14ac:dyDescent="0.25">
      <c r="A1090" s="216">
        <v>1</v>
      </c>
      <c r="B1090" s="217" t="s">
        <v>926</v>
      </c>
      <c r="C1090" s="217" t="s">
        <v>926</v>
      </c>
      <c r="D1090" s="217" t="s">
        <v>1305</v>
      </c>
      <c r="E1090" s="217" t="s">
        <v>233</v>
      </c>
      <c r="F1090" s="217" t="s">
        <v>1265</v>
      </c>
      <c r="G1090" s="217" t="s">
        <v>929</v>
      </c>
      <c r="H1090" s="217" t="s">
        <v>139</v>
      </c>
      <c r="I1090" s="219">
        <v>1</v>
      </c>
      <c r="J1090" s="221">
        <v>1387.49</v>
      </c>
      <c r="K1090" s="221">
        <v>1387.49</v>
      </c>
      <c r="L1090" s="218">
        <v>0</v>
      </c>
      <c r="M1090" s="218">
        <f t="shared" si="20"/>
        <v>554.99599999999998</v>
      </c>
      <c r="N1090" s="216" t="str">
        <f t="shared" si="21"/>
        <v>stvarna uporabna</v>
      </c>
    </row>
    <row r="1091" spans="1:14" x14ac:dyDescent="0.25">
      <c r="A1091" s="216">
        <v>1</v>
      </c>
      <c r="B1091" s="217" t="s">
        <v>926</v>
      </c>
      <c r="C1091" s="217" t="s">
        <v>926</v>
      </c>
      <c r="D1091" s="217" t="s">
        <v>1306</v>
      </c>
      <c r="E1091" s="217" t="s">
        <v>233</v>
      </c>
      <c r="F1091" s="217" t="s">
        <v>1307</v>
      </c>
      <c r="G1091" s="217" t="s">
        <v>929</v>
      </c>
      <c r="H1091" s="217" t="s">
        <v>139</v>
      </c>
      <c r="I1091" s="219">
        <v>1</v>
      </c>
      <c r="J1091" s="218">
        <v>164.97</v>
      </c>
      <c r="K1091" s="218">
        <v>164.97</v>
      </c>
      <c r="L1091" s="218">
        <v>0</v>
      </c>
      <c r="M1091" s="218">
        <f t="shared" ref="M1091:M1154" si="22">IF(L1091&lt;J1091*0.4,J1091*0.4,L1091)</f>
        <v>65.988</v>
      </c>
      <c r="N1091" s="216" t="str">
        <f t="shared" si="21"/>
        <v>stvarna uporabna</v>
      </c>
    </row>
    <row r="1092" spans="1:14" x14ac:dyDescent="0.25">
      <c r="A1092" s="216">
        <v>1</v>
      </c>
      <c r="B1092" s="217" t="s">
        <v>926</v>
      </c>
      <c r="C1092" s="217" t="s">
        <v>926</v>
      </c>
      <c r="D1092" s="217" t="s">
        <v>1308</v>
      </c>
      <c r="E1092" s="217" t="s">
        <v>233</v>
      </c>
      <c r="F1092" s="217" t="s">
        <v>1307</v>
      </c>
      <c r="G1092" s="217" t="s">
        <v>929</v>
      </c>
      <c r="H1092" s="217" t="s">
        <v>139</v>
      </c>
      <c r="I1092" s="219">
        <v>1</v>
      </c>
      <c r="J1092" s="218">
        <v>164.97</v>
      </c>
      <c r="K1092" s="218">
        <v>164.97</v>
      </c>
      <c r="L1092" s="218">
        <v>0</v>
      </c>
      <c r="M1092" s="218">
        <f t="shared" si="22"/>
        <v>65.988</v>
      </c>
      <c r="N1092" s="216" t="str">
        <f t="shared" si="21"/>
        <v>stvarna uporabna</v>
      </c>
    </row>
    <row r="1093" spans="1:14" x14ac:dyDescent="0.25">
      <c r="A1093" s="220">
        <v>1</v>
      </c>
      <c r="B1093" s="217" t="s">
        <v>926</v>
      </c>
      <c r="C1093" s="217" t="s">
        <v>926</v>
      </c>
      <c r="D1093" s="217" t="s">
        <v>1309</v>
      </c>
      <c r="E1093" s="217" t="s">
        <v>233</v>
      </c>
      <c r="F1093" s="217" t="s">
        <v>1310</v>
      </c>
      <c r="G1093" s="217" t="s">
        <v>929</v>
      </c>
      <c r="H1093" s="217" t="s">
        <v>139</v>
      </c>
      <c r="I1093" s="219">
        <v>1</v>
      </c>
      <c r="J1093" s="218">
        <v>169.59</v>
      </c>
      <c r="K1093" s="218">
        <v>169.59</v>
      </c>
      <c r="L1093" s="218">
        <v>0</v>
      </c>
      <c r="M1093" s="218">
        <f t="shared" si="22"/>
        <v>67.835999999999999</v>
      </c>
      <c r="N1093" s="216" t="str">
        <f t="shared" si="21"/>
        <v>stvarna uporabna</v>
      </c>
    </row>
    <row r="1094" spans="1:14" x14ac:dyDescent="0.25">
      <c r="A1094" s="220">
        <v>1</v>
      </c>
      <c r="B1094" s="217" t="s">
        <v>926</v>
      </c>
      <c r="C1094" s="217" t="s">
        <v>926</v>
      </c>
      <c r="D1094" s="217" t="s">
        <v>1311</v>
      </c>
      <c r="E1094" s="217" t="s">
        <v>233</v>
      </c>
      <c r="F1094" s="217" t="s">
        <v>1312</v>
      </c>
      <c r="G1094" s="218">
        <v>12.97</v>
      </c>
      <c r="H1094" s="217" t="s">
        <v>139</v>
      </c>
      <c r="I1094" s="219">
        <v>1</v>
      </c>
      <c r="J1094" s="221">
        <v>1467</v>
      </c>
      <c r="K1094" s="221">
        <v>1467</v>
      </c>
      <c r="L1094" s="218">
        <v>0</v>
      </c>
      <c r="M1094" s="218">
        <f t="shared" si="22"/>
        <v>586.80000000000007</v>
      </c>
      <c r="N1094" s="216" t="str">
        <f t="shared" si="21"/>
        <v>stvarna uporabna</v>
      </c>
    </row>
    <row r="1095" spans="1:14" x14ac:dyDescent="0.25">
      <c r="A1095" s="216">
        <v>1</v>
      </c>
      <c r="B1095" s="217" t="s">
        <v>926</v>
      </c>
      <c r="C1095" s="217" t="s">
        <v>926</v>
      </c>
      <c r="D1095" s="217" t="s">
        <v>1313</v>
      </c>
      <c r="E1095" s="217" t="s">
        <v>233</v>
      </c>
      <c r="F1095" s="217" t="s">
        <v>1312</v>
      </c>
      <c r="G1095" s="218">
        <v>12.97</v>
      </c>
      <c r="H1095" s="217" t="s">
        <v>139</v>
      </c>
      <c r="I1095" s="219">
        <v>1</v>
      </c>
      <c r="J1095" s="221">
        <v>1467</v>
      </c>
      <c r="K1095" s="221">
        <v>1467</v>
      </c>
      <c r="L1095" s="218">
        <v>0</v>
      </c>
      <c r="M1095" s="218">
        <f t="shared" si="22"/>
        <v>586.80000000000007</v>
      </c>
      <c r="N1095" s="216" t="str">
        <f t="shared" si="21"/>
        <v>stvarna uporabna</v>
      </c>
    </row>
    <row r="1096" spans="1:14" x14ac:dyDescent="0.25">
      <c r="A1096" s="216">
        <v>1</v>
      </c>
      <c r="B1096" s="217" t="s">
        <v>926</v>
      </c>
      <c r="C1096" s="217" t="s">
        <v>926</v>
      </c>
      <c r="D1096" s="217" t="s">
        <v>1314</v>
      </c>
      <c r="E1096" s="217" t="s">
        <v>233</v>
      </c>
      <c r="F1096" s="217" t="s">
        <v>1312</v>
      </c>
      <c r="G1096" s="218">
        <v>12.97</v>
      </c>
      <c r="H1096" s="217" t="s">
        <v>139</v>
      </c>
      <c r="I1096" s="219">
        <v>1</v>
      </c>
      <c r="J1096" s="221">
        <v>1467</v>
      </c>
      <c r="K1096" s="221">
        <v>1467</v>
      </c>
      <c r="L1096" s="218">
        <v>0</v>
      </c>
      <c r="M1096" s="218">
        <f t="shared" si="22"/>
        <v>586.80000000000007</v>
      </c>
      <c r="N1096" s="216" t="str">
        <f t="shared" si="21"/>
        <v>stvarna uporabna</v>
      </c>
    </row>
    <row r="1097" spans="1:14" x14ac:dyDescent="0.25">
      <c r="A1097" s="216">
        <v>1</v>
      </c>
      <c r="B1097" s="217" t="s">
        <v>926</v>
      </c>
      <c r="C1097" s="217" t="s">
        <v>926</v>
      </c>
      <c r="D1097" s="217" t="s">
        <v>1315</v>
      </c>
      <c r="E1097" s="217" t="s">
        <v>233</v>
      </c>
      <c r="F1097" s="217" t="s">
        <v>1312</v>
      </c>
      <c r="G1097" s="218">
        <v>12.97</v>
      </c>
      <c r="H1097" s="217" t="s">
        <v>139</v>
      </c>
      <c r="I1097" s="219">
        <v>1</v>
      </c>
      <c r="J1097" s="221">
        <v>1467</v>
      </c>
      <c r="K1097" s="221">
        <v>1467</v>
      </c>
      <c r="L1097" s="218">
        <v>0</v>
      </c>
      <c r="M1097" s="218">
        <f t="shared" si="22"/>
        <v>586.80000000000007</v>
      </c>
      <c r="N1097" s="216" t="str">
        <f t="shared" si="21"/>
        <v>stvarna uporabna</v>
      </c>
    </row>
    <row r="1098" spans="1:14" x14ac:dyDescent="0.25">
      <c r="A1098" s="220">
        <v>1</v>
      </c>
      <c r="B1098" s="217" t="s">
        <v>926</v>
      </c>
      <c r="C1098" s="217" t="s">
        <v>926</v>
      </c>
      <c r="D1098" s="217" t="s">
        <v>1316</v>
      </c>
      <c r="E1098" s="217" t="s">
        <v>233</v>
      </c>
      <c r="F1098" s="217" t="s">
        <v>1312</v>
      </c>
      <c r="G1098" s="218">
        <v>12.97</v>
      </c>
      <c r="H1098" s="217" t="s">
        <v>139</v>
      </c>
      <c r="I1098" s="219">
        <v>1</v>
      </c>
      <c r="J1098" s="221">
        <v>1467</v>
      </c>
      <c r="K1098" s="221">
        <v>1467</v>
      </c>
      <c r="L1098" s="218">
        <v>0</v>
      </c>
      <c r="M1098" s="218">
        <f t="shared" si="22"/>
        <v>586.80000000000007</v>
      </c>
      <c r="N1098" s="216" t="str">
        <f t="shared" si="21"/>
        <v>stvarna uporabna</v>
      </c>
    </row>
    <row r="1099" spans="1:14" x14ac:dyDescent="0.25">
      <c r="A1099" s="220">
        <v>1</v>
      </c>
      <c r="B1099" s="217" t="s">
        <v>926</v>
      </c>
      <c r="C1099" s="217" t="s">
        <v>926</v>
      </c>
      <c r="D1099" s="217" t="s">
        <v>1317</v>
      </c>
      <c r="E1099" s="217" t="s">
        <v>233</v>
      </c>
      <c r="F1099" s="217" t="s">
        <v>1312</v>
      </c>
      <c r="G1099" s="218">
        <v>12.97</v>
      </c>
      <c r="H1099" s="217" t="s">
        <v>139</v>
      </c>
      <c r="I1099" s="219">
        <v>1</v>
      </c>
      <c r="J1099" s="221">
        <v>1467</v>
      </c>
      <c r="K1099" s="221">
        <v>1467</v>
      </c>
      <c r="L1099" s="218">
        <v>0</v>
      </c>
      <c r="M1099" s="218">
        <f t="shared" si="22"/>
        <v>586.80000000000007</v>
      </c>
      <c r="N1099" s="216" t="str">
        <f t="shared" si="21"/>
        <v>stvarna uporabna</v>
      </c>
    </row>
    <row r="1100" spans="1:14" x14ac:dyDescent="0.25">
      <c r="A1100" s="216">
        <v>1</v>
      </c>
      <c r="B1100" s="217" t="s">
        <v>926</v>
      </c>
      <c r="C1100" s="217" t="s">
        <v>926</v>
      </c>
      <c r="D1100" s="217" t="s">
        <v>1318</v>
      </c>
      <c r="E1100" s="217" t="s">
        <v>233</v>
      </c>
      <c r="F1100" s="217" t="s">
        <v>1312</v>
      </c>
      <c r="G1100" s="218">
        <v>12.97</v>
      </c>
      <c r="H1100" s="217" t="s">
        <v>139</v>
      </c>
      <c r="I1100" s="219">
        <v>1</v>
      </c>
      <c r="J1100" s="221">
        <v>1467</v>
      </c>
      <c r="K1100" s="221">
        <v>1467</v>
      </c>
      <c r="L1100" s="218">
        <v>0</v>
      </c>
      <c r="M1100" s="218">
        <f t="shared" si="22"/>
        <v>586.80000000000007</v>
      </c>
      <c r="N1100" s="216" t="str">
        <f t="shared" si="21"/>
        <v>stvarna uporabna</v>
      </c>
    </row>
    <row r="1101" spans="1:14" x14ac:dyDescent="0.25">
      <c r="A1101" s="216">
        <v>1</v>
      </c>
      <c r="B1101" s="217" t="s">
        <v>926</v>
      </c>
      <c r="C1101" s="217" t="s">
        <v>926</v>
      </c>
      <c r="D1101" s="217" t="s">
        <v>1319</v>
      </c>
      <c r="E1101" s="217" t="s">
        <v>233</v>
      </c>
      <c r="F1101" s="217" t="s">
        <v>1320</v>
      </c>
      <c r="G1101" s="218">
        <v>12.97</v>
      </c>
      <c r="H1101" s="217" t="s">
        <v>139</v>
      </c>
      <c r="I1101" s="219">
        <v>1</v>
      </c>
      <c r="J1101" s="221">
        <v>1841.4</v>
      </c>
      <c r="K1101" s="221">
        <v>1841.4</v>
      </c>
      <c r="L1101" s="218">
        <v>0</v>
      </c>
      <c r="M1101" s="218">
        <f t="shared" si="22"/>
        <v>736.56000000000006</v>
      </c>
      <c r="N1101" s="216" t="str">
        <f t="shared" si="21"/>
        <v>stvarna uporabna</v>
      </c>
    </row>
    <row r="1102" spans="1:14" x14ac:dyDescent="0.25">
      <c r="A1102" s="216">
        <v>1</v>
      </c>
      <c r="B1102" s="217" t="s">
        <v>926</v>
      </c>
      <c r="C1102" s="217" t="s">
        <v>926</v>
      </c>
      <c r="D1102" s="217" t="s">
        <v>1321</v>
      </c>
      <c r="E1102" s="217" t="s">
        <v>233</v>
      </c>
      <c r="F1102" s="217" t="s">
        <v>1322</v>
      </c>
      <c r="G1102" s="218">
        <v>12.97</v>
      </c>
      <c r="H1102" s="217" t="s">
        <v>139</v>
      </c>
      <c r="I1102" s="219">
        <v>1</v>
      </c>
      <c r="J1102" s="221">
        <v>20015</v>
      </c>
      <c r="K1102" s="221">
        <v>20015</v>
      </c>
      <c r="L1102" s="218">
        <v>0</v>
      </c>
      <c r="M1102" s="218">
        <f t="shared" si="22"/>
        <v>8006</v>
      </c>
      <c r="N1102" s="216" t="str">
        <f t="shared" si="21"/>
        <v>stvarna uporabna</v>
      </c>
    </row>
    <row r="1103" spans="1:14" x14ac:dyDescent="0.25">
      <c r="A1103" s="220">
        <v>1</v>
      </c>
      <c r="B1103" s="217" t="s">
        <v>926</v>
      </c>
      <c r="C1103" s="217" t="s">
        <v>926</v>
      </c>
      <c r="D1103" s="217" t="s">
        <v>1323</v>
      </c>
      <c r="E1103" s="217" t="s">
        <v>233</v>
      </c>
      <c r="F1103" s="217" t="s">
        <v>1324</v>
      </c>
      <c r="G1103" s="218">
        <v>12.97</v>
      </c>
      <c r="H1103" s="217" t="s">
        <v>139</v>
      </c>
      <c r="I1103" s="219">
        <v>1</v>
      </c>
      <c r="J1103" s="221">
        <v>2649.6</v>
      </c>
      <c r="K1103" s="221">
        <v>2649.6</v>
      </c>
      <c r="L1103" s="218">
        <v>0</v>
      </c>
      <c r="M1103" s="218">
        <f t="shared" si="22"/>
        <v>1059.8399999999999</v>
      </c>
      <c r="N1103" s="216" t="str">
        <f t="shared" si="21"/>
        <v>stvarna uporabna</v>
      </c>
    </row>
    <row r="1104" spans="1:14" x14ac:dyDescent="0.25">
      <c r="A1104" s="220">
        <v>1</v>
      </c>
      <c r="B1104" s="217" t="s">
        <v>926</v>
      </c>
      <c r="C1104" s="217" t="s">
        <v>926</v>
      </c>
      <c r="D1104" s="217" t="s">
        <v>1325</v>
      </c>
      <c r="E1104" s="217" t="s">
        <v>233</v>
      </c>
      <c r="F1104" s="217" t="s">
        <v>1326</v>
      </c>
      <c r="G1104" s="218">
        <v>12.97</v>
      </c>
      <c r="H1104" s="217" t="s">
        <v>139</v>
      </c>
      <c r="I1104" s="219">
        <v>1</v>
      </c>
      <c r="J1104" s="221">
        <v>1894.5</v>
      </c>
      <c r="K1104" s="221">
        <v>1894.5</v>
      </c>
      <c r="L1104" s="218">
        <v>0</v>
      </c>
      <c r="M1104" s="218">
        <f t="shared" si="22"/>
        <v>757.80000000000007</v>
      </c>
      <c r="N1104" s="216" t="str">
        <f t="shared" si="21"/>
        <v>stvarna uporabna</v>
      </c>
    </row>
    <row r="1105" spans="1:14" x14ac:dyDescent="0.25">
      <c r="A1105" s="216">
        <v>1</v>
      </c>
      <c r="B1105" s="217" t="s">
        <v>926</v>
      </c>
      <c r="C1105" s="217" t="s">
        <v>926</v>
      </c>
      <c r="D1105" s="217" t="s">
        <v>1327</v>
      </c>
      <c r="E1105" s="217" t="s">
        <v>233</v>
      </c>
      <c r="F1105" s="217" t="s">
        <v>1328</v>
      </c>
      <c r="G1105" s="218">
        <v>12.97</v>
      </c>
      <c r="H1105" s="217" t="s">
        <v>139</v>
      </c>
      <c r="I1105" s="219">
        <v>1</v>
      </c>
      <c r="J1105" s="221">
        <v>2832.3</v>
      </c>
      <c r="K1105" s="221">
        <v>2832.3</v>
      </c>
      <c r="L1105" s="218">
        <v>0</v>
      </c>
      <c r="M1105" s="218">
        <f t="shared" si="22"/>
        <v>1132.92</v>
      </c>
      <c r="N1105" s="216" t="str">
        <f t="shared" si="21"/>
        <v>stvarna uporabna</v>
      </c>
    </row>
    <row r="1106" spans="1:14" x14ac:dyDescent="0.25">
      <c r="A1106" s="216">
        <v>1</v>
      </c>
      <c r="B1106" s="217" t="s">
        <v>926</v>
      </c>
      <c r="C1106" s="217" t="s">
        <v>926</v>
      </c>
      <c r="D1106" s="217" t="s">
        <v>1329</v>
      </c>
      <c r="E1106" s="217" t="s">
        <v>233</v>
      </c>
      <c r="F1106" s="217" t="s">
        <v>1330</v>
      </c>
      <c r="G1106" s="218">
        <v>12.97</v>
      </c>
      <c r="H1106" s="217" t="s">
        <v>139</v>
      </c>
      <c r="I1106" s="219">
        <v>1</v>
      </c>
      <c r="J1106" s="221">
        <v>3745.8</v>
      </c>
      <c r="K1106" s="221">
        <v>3745.8</v>
      </c>
      <c r="L1106" s="218">
        <v>0</v>
      </c>
      <c r="M1106" s="218">
        <f t="shared" si="22"/>
        <v>1498.3200000000002</v>
      </c>
      <c r="N1106" s="216" t="str">
        <f t="shared" si="21"/>
        <v>stvarna uporabna</v>
      </c>
    </row>
    <row r="1107" spans="1:14" x14ac:dyDescent="0.25">
      <c r="A1107" s="216">
        <v>1</v>
      </c>
      <c r="B1107" s="217" t="s">
        <v>926</v>
      </c>
      <c r="C1107" s="217" t="s">
        <v>926</v>
      </c>
      <c r="D1107" s="217" t="s">
        <v>1331</v>
      </c>
      <c r="E1107" s="217" t="s">
        <v>233</v>
      </c>
      <c r="F1107" s="217" t="s">
        <v>1332</v>
      </c>
      <c r="G1107" s="218">
        <v>12.98</v>
      </c>
      <c r="H1107" s="217" t="s">
        <v>139</v>
      </c>
      <c r="I1107" s="219">
        <v>1</v>
      </c>
      <c r="J1107" s="218">
        <v>384.3</v>
      </c>
      <c r="K1107" s="218">
        <v>384.3</v>
      </c>
      <c r="L1107" s="218">
        <v>0</v>
      </c>
      <c r="M1107" s="218">
        <f t="shared" si="22"/>
        <v>153.72000000000003</v>
      </c>
      <c r="N1107" s="216" t="str">
        <f t="shared" si="21"/>
        <v>stvarna uporabna</v>
      </c>
    </row>
    <row r="1108" spans="1:14" x14ac:dyDescent="0.25">
      <c r="A1108" s="220">
        <v>1</v>
      </c>
      <c r="B1108" s="217" t="s">
        <v>926</v>
      </c>
      <c r="C1108" s="217" t="s">
        <v>926</v>
      </c>
      <c r="D1108" s="217" t="s">
        <v>1333</v>
      </c>
      <c r="E1108" s="217" t="s">
        <v>233</v>
      </c>
      <c r="F1108" s="217" t="s">
        <v>1332</v>
      </c>
      <c r="G1108" s="218">
        <v>11.98</v>
      </c>
      <c r="H1108" s="217" t="s">
        <v>139</v>
      </c>
      <c r="I1108" s="219">
        <v>1</v>
      </c>
      <c r="J1108" s="218">
        <v>384.3</v>
      </c>
      <c r="K1108" s="218">
        <v>384.3</v>
      </c>
      <c r="L1108" s="218">
        <v>0</v>
      </c>
      <c r="M1108" s="218">
        <f t="shared" si="22"/>
        <v>153.72000000000003</v>
      </c>
      <c r="N1108" s="216" t="str">
        <f t="shared" si="21"/>
        <v>stvarna uporabna</v>
      </c>
    </row>
    <row r="1109" spans="1:14" x14ac:dyDescent="0.25">
      <c r="A1109" s="220">
        <v>1</v>
      </c>
      <c r="B1109" s="217" t="s">
        <v>926</v>
      </c>
      <c r="C1109" s="217" t="s">
        <v>926</v>
      </c>
      <c r="D1109" s="217" t="s">
        <v>1334</v>
      </c>
      <c r="E1109" s="217" t="s">
        <v>233</v>
      </c>
      <c r="F1109" s="217" t="s">
        <v>1332</v>
      </c>
      <c r="G1109" s="218">
        <v>11.98</v>
      </c>
      <c r="H1109" s="217" t="s">
        <v>139</v>
      </c>
      <c r="I1109" s="219">
        <v>1</v>
      </c>
      <c r="J1109" s="218">
        <v>384.3</v>
      </c>
      <c r="K1109" s="218">
        <v>384.3</v>
      </c>
      <c r="L1109" s="218">
        <v>0</v>
      </c>
      <c r="M1109" s="218">
        <f t="shared" si="22"/>
        <v>153.72000000000003</v>
      </c>
      <c r="N1109" s="216" t="str">
        <f t="shared" si="21"/>
        <v>stvarna uporabna</v>
      </c>
    </row>
    <row r="1110" spans="1:14" x14ac:dyDescent="0.25">
      <c r="A1110" s="216">
        <v>1</v>
      </c>
      <c r="B1110" s="217" t="s">
        <v>926</v>
      </c>
      <c r="C1110" s="217" t="s">
        <v>926</v>
      </c>
      <c r="D1110" s="217" t="s">
        <v>1335</v>
      </c>
      <c r="E1110" s="217" t="s">
        <v>233</v>
      </c>
      <c r="F1110" s="217" t="s">
        <v>1332</v>
      </c>
      <c r="G1110" s="218">
        <v>11.98</v>
      </c>
      <c r="H1110" s="217" t="s">
        <v>139</v>
      </c>
      <c r="I1110" s="219">
        <v>1</v>
      </c>
      <c r="J1110" s="218">
        <v>384.3</v>
      </c>
      <c r="K1110" s="218">
        <v>384.3</v>
      </c>
      <c r="L1110" s="218">
        <v>0</v>
      </c>
      <c r="M1110" s="218">
        <f t="shared" si="22"/>
        <v>153.72000000000003</v>
      </c>
      <c r="N1110" s="216" t="str">
        <f t="shared" si="21"/>
        <v>stvarna uporabna</v>
      </c>
    </row>
    <row r="1111" spans="1:14" x14ac:dyDescent="0.25">
      <c r="A1111" s="216">
        <v>1</v>
      </c>
      <c r="B1111" s="217" t="s">
        <v>926</v>
      </c>
      <c r="C1111" s="217" t="s">
        <v>926</v>
      </c>
      <c r="D1111" s="217" t="s">
        <v>1336</v>
      </c>
      <c r="E1111" s="217" t="s">
        <v>233</v>
      </c>
      <c r="F1111" s="217" t="s">
        <v>1332</v>
      </c>
      <c r="G1111" s="218">
        <v>11.98</v>
      </c>
      <c r="H1111" s="217" t="s">
        <v>139</v>
      </c>
      <c r="I1111" s="219">
        <v>1</v>
      </c>
      <c r="J1111" s="218">
        <v>384.3</v>
      </c>
      <c r="K1111" s="218">
        <v>384.3</v>
      </c>
      <c r="L1111" s="218">
        <v>0</v>
      </c>
      <c r="M1111" s="218">
        <f t="shared" si="22"/>
        <v>153.72000000000003</v>
      </c>
      <c r="N1111" s="216" t="str">
        <f t="shared" si="21"/>
        <v>stvarna uporabna</v>
      </c>
    </row>
    <row r="1112" spans="1:14" x14ac:dyDescent="0.25">
      <c r="A1112" s="216">
        <v>1</v>
      </c>
      <c r="B1112" s="217" t="s">
        <v>926</v>
      </c>
      <c r="C1112" s="217" t="s">
        <v>926</v>
      </c>
      <c r="D1112" s="217" t="s">
        <v>1337</v>
      </c>
      <c r="E1112" s="217" t="s">
        <v>233</v>
      </c>
      <c r="F1112" s="217" t="s">
        <v>1332</v>
      </c>
      <c r="G1112" s="218">
        <v>11.98</v>
      </c>
      <c r="H1112" s="217" t="s">
        <v>139</v>
      </c>
      <c r="I1112" s="219">
        <v>1</v>
      </c>
      <c r="J1112" s="218">
        <v>384.3</v>
      </c>
      <c r="K1112" s="218">
        <v>384.3</v>
      </c>
      <c r="L1112" s="218">
        <v>0</v>
      </c>
      <c r="M1112" s="218">
        <f t="shared" si="22"/>
        <v>153.72000000000003</v>
      </c>
      <c r="N1112" s="216" t="str">
        <f t="shared" si="21"/>
        <v>stvarna uporabna</v>
      </c>
    </row>
    <row r="1113" spans="1:14" x14ac:dyDescent="0.25">
      <c r="A1113" s="220">
        <v>1</v>
      </c>
      <c r="B1113" s="217" t="s">
        <v>926</v>
      </c>
      <c r="C1113" s="217" t="s">
        <v>926</v>
      </c>
      <c r="D1113" s="217" t="s">
        <v>1338</v>
      </c>
      <c r="E1113" s="217" t="s">
        <v>233</v>
      </c>
      <c r="F1113" s="217" t="s">
        <v>1332</v>
      </c>
      <c r="G1113" s="218">
        <v>11.98</v>
      </c>
      <c r="H1113" s="217" t="s">
        <v>139</v>
      </c>
      <c r="I1113" s="219">
        <v>1</v>
      </c>
      <c r="J1113" s="218">
        <v>384.3</v>
      </c>
      <c r="K1113" s="218">
        <v>384.3</v>
      </c>
      <c r="L1113" s="218">
        <v>0</v>
      </c>
      <c r="M1113" s="218">
        <f t="shared" si="22"/>
        <v>153.72000000000003</v>
      </c>
      <c r="N1113" s="216" t="str">
        <f t="shared" si="21"/>
        <v>stvarna uporabna</v>
      </c>
    </row>
    <row r="1114" spans="1:14" x14ac:dyDescent="0.25">
      <c r="A1114" s="220">
        <v>1</v>
      </c>
      <c r="B1114" s="217" t="s">
        <v>926</v>
      </c>
      <c r="C1114" s="217" t="s">
        <v>926</v>
      </c>
      <c r="D1114" s="217" t="s">
        <v>1339</v>
      </c>
      <c r="E1114" s="217" t="s">
        <v>233</v>
      </c>
      <c r="F1114" s="217" t="s">
        <v>1332</v>
      </c>
      <c r="G1114" s="218">
        <v>11.98</v>
      </c>
      <c r="H1114" s="217" t="s">
        <v>139</v>
      </c>
      <c r="I1114" s="219">
        <v>1</v>
      </c>
      <c r="J1114" s="218">
        <v>384.3</v>
      </c>
      <c r="K1114" s="218">
        <v>384.3</v>
      </c>
      <c r="L1114" s="218">
        <v>0</v>
      </c>
      <c r="M1114" s="218">
        <f t="shared" si="22"/>
        <v>153.72000000000003</v>
      </c>
      <c r="N1114" s="216" t="str">
        <f t="shared" si="21"/>
        <v>stvarna uporabna</v>
      </c>
    </row>
    <row r="1115" spans="1:14" x14ac:dyDescent="0.25">
      <c r="A1115" s="216">
        <v>1</v>
      </c>
      <c r="B1115" s="217" t="s">
        <v>926</v>
      </c>
      <c r="C1115" s="217" t="s">
        <v>926</v>
      </c>
      <c r="D1115" s="217" t="s">
        <v>1340</v>
      </c>
      <c r="E1115" s="217" t="s">
        <v>233</v>
      </c>
      <c r="F1115" s="217" t="s">
        <v>1332</v>
      </c>
      <c r="G1115" s="218">
        <v>11.98</v>
      </c>
      <c r="H1115" s="217" t="s">
        <v>139</v>
      </c>
      <c r="I1115" s="219">
        <v>1</v>
      </c>
      <c r="J1115" s="218">
        <v>384.3</v>
      </c>
      <c r="K1115" s="218">
        <v>384.3</v>
      </c>
      <c r="L1115" s="218">
        <v>0</v>
      </c>
      <c r="M1115" s="218">
        <f t="shared" si="22"/>
        <v>153.72000000000003</v>
      </c>
      <c r="N1115" s="216" t="str">
        <f t="shared" si="21"/>
        <v>stvarna uporabna</v>
      </c>
    </row>
    <row r="1116" spans="1:14" x14ac:dyDescent="0.25">
      <c r="A1116" s="216">
        <v>1</v>
      </c>
      <c r="B1116" s="217" t="s">
        <v>926</v>
      </c>
      <c r="C1116" s="217" t="s">
        <v>926</v>
      </c>
      <c r="D1116" s="217" t="s">
        <v>1341</v>
      </c>
      <c r="E1116" s="217" t="s">
        <v>233</v>
      </c>
      <c r="F1116" s="217" t="s">
        <v>1332</v>
      </c>
      <c r="G1116" s="218">
        <v>11.98</v>
      </c>
      <c r="H1116" s="217" t="s">
        <v>139</v>
      </c>
      <c r="I1116" s="219">
        <v>1</v>
      </c>
      <c r="J1116" s="218">
        <v>384.3</v>
      </c>
      <c r="K1116" s="218">
        <v>384.3</v>
      </c>
      <c r="L1116" s="218">
        <v>0</v>
      </c>
      <c r="M1116" s="218">
        <f t="shared" si="22"/>
        <v>153.72000000000003</v>
      </c>
      <c r="N1116" s="216" t="str">
        <f t="shared" si="21"/>
        <v>stvarna uporabna</v>
      </c>
    </row>
    <row r="1117" spans="1:14" x14ac:dyDescent="0.25">
      <c r="A1117" s="216">
        <v>1</v>
      </c>
      <c r="B1117" s="217" t="s">
        <v>926</v>
      </c>
      <c r="C1117" s="217" t="s">
        <v>926</v>
      </c>
      <c r="D1117" s="217" t="s">
        <v>1342</v>
      </c>
      <c r="E1117" s="217" t="s">
        <v>233</v>
      </c>
      <c r="F1117" s="217" t="s">
        <v>1332</v>
      </c>
      <c r="G1117" s="218">
        <v>11.98</v>
      </c>
      <c r="H1117" s="217" t="s">
        <v>139</v>
      </c>
      <c r="I1117" s="219">
        <v>1</v>
      </c>
      <c r="J1117" s="218">
        <v>384.3</v>
      </c>
      <c r="K1117" s="218">
        <v>384.3</v>
      </c>
      <c r="L1117" s="218">
        <v>0</v>
      </c>
      <c r="M1117" s="218">
        <f t="shared" si="22"/>
        <v>153.72000000000003</v>
      </c>
      <c r="N1117" s="216" t="str">
        <f t="shared" si="21"/>
        <v>stvarna uporabna</v>
      </c>
    </row>
    <row r="1118" spans="1:14" x14ac:dyDescent="0.25">
      <c r="A1118" s="220">
        <v>1</v>
      </c>
      <c r="B1118" s="217" t="s">
        <v>926</v>
      </c>
      <c r="C1118" s="217" t="s">
        <v>926</v>
      </c>
      <c r="D1118" s="217" t="s">
        <v>1343</v>
      </c>
      <c r="E1118" s="217" t="s">
        <v>233</v>
      </c>
      <c r="F1118" s="217" t="s">
        <v>1332</v>
      </c>
      <c r="G1118" s="218">
        <v>11.98</v>
      </c>
      <c r="H1118" s="217" t="s">
        <v>139</v>
      </c>
      <c r="I1118" s="219">
        <v>1</v>
      </c>
      <c r="J1118" s="218">
        <v>384.3</v>
      </c>
      <c r="K1118" s="218">
        <v>384.3</v>
      </c>
      <c r="L1118" s="218">
        <v>0</v>
      </c>
      <c r="M1118" s="218">
        <f t="shared" si="22"/>
        <v>153.72000000000003</v>
      </c>
      <c r="N1118" s="216" t="str">
        <f t="shared" si="21"/>
        <v>stvarna uporabna</v>
      </c>
    </row>
    <row r="1119" spans="1:14" x14ac:dyDescent="0.25">
      <c r="A1119" s="220">
        <v>1</v>
      </c>
      <c r="B1119" s="217" t="s">
        <v>926</v>
      </c>
      <c r="C1119" s="217" t="s">
        <v>926</v>
      </c>
      <c r="D1119" s="217" t="s">
        <v>1344</v>
      </c>
      <c r="E1119" s="217" t="s">
        <v>233</v>
      </c>
      <c r="F1119" s="217" t="s">
        <v>1332</v>
      </c>
      <c r="G1119" s="218">
        <v>11.98</v>
      </c>
      <c r="H1119" s="217" t="s">
        <v>139</v>
      </c>
      <c r="I1119" s="219">
        <v>1</v>
      </c>
      <c r="J1119" s="218">
        <v>384.3</v>
      </c>
      <c r="K1119" s="218">
        <v>384.3</v>
      </c>
      <c r="L1119" s="218">
        <v>0</v>
      </c>
      <c r="M1119" s="218">
        <f t="shared" si="22"/>
        <v>153.72000000000003</v>
      </c>
      <c r="N1119" s="216" t="str">
        <f t="shared" si="21"/>
        <v>stvarna uporabna</v>
      </c>
    </row>
    <row r="1120" spans="1:14" x14ac:dyDescent="0.25">
      <c r="A1120" s="216">
        <v>1</v>
      </c>
      <c r="B1120" s="217" t="s">
        <v>926</v>
      </c>
      <c r="C1120" s="217" t="s">
        <v>926</v>
      </c>
      <c r="D1120" s="217" t="s">
        <v>1345</v>
      </c>
      <c r="E1120" s="217" t="s">
        <v>233</v>
      </c>
      <c r="F1120" s="217" t="s">
        <v>1332</v>
      </c>
      <c r="G1120" s="218">
        <v>11.98</v>
      </c>
      <c r="H1120" s="217" t="s">
        <v>139</v>
      </c>
      <c r="I1120" s="219">
        <v>1</v>
      </c>
      <c r="J1120" s="218">
        <v>384.3</v>
      </c>
      <c r="K1120" s="218">
        <v>384.3</v>
      </c>
      <c r="L1120" s="218">
        <v>0</v>
      </c>
      <c r="M1120" s="218">
        <f t="shared" si="22"/>
        <v>153.72000000000003</v>
      </c>
      <c r="N1120" s="216" t="str">
        <f t="shared" si="21"/>
        <v>stvarna uporabna</v>
      </c>
    </row>
    <row r="1121" spans="1:14" x14ac:dyDescent="0.25">
      <c r="A1121" s="216">
        <v>1</v>
      </c>
      <c r="B1121" s="217" t="s">
        <v>926</v>
      </c>
      <c r="C1121" s="217" t="s">
        <v>926</v>
      </c>
      <c r="D1121" s="217" t="s">
        <v>1346</v>
      </c>
      <c r="E1121" s="217" t="s">
        <v>233</v>
      </c>
      <c r="F1121" s="217" t="s">
        <v>1332</v>
      </c>
      <c r="G1121" s="218">
        <v>11.98</v>
      </c>
      <c r="H1121" s="217" t="s">
        <v>139</v>
      </c>
      <c r="I1121" s="219">
        <v>1</v>
      </c>
      <c r="J1121" s="218">
        <v>384.3</v>
      </c>
      <c r="K1121" s="218">
        <v>384.3</v>
      </c>
      <c r="L1121" s="218">
        <v>0</v>
      </c>
      <c r="M1121" s="218">
        <f t="shared" si="22"/>
        <v>153.72000000000003</v>
      </c>
      <c r="N1121" s="216" t="str">
        <f t="shared" si="21"/>
        <v>stvarna uporabna</v>
      </c>
    </row>
    <row r="1122" spans="1:14" x14ac:dyDescent="0.25">
      <c r="A1122" s="216">
        <v>1</v>
      </c>
      <c r="B1122" s="217" t="s">
        <v>926</v>
      </c>
      <c r="C1122" s="217" t="s">
        <v>926</v>
      </c>
      <c r="D1122" s="217" t="s">
        <v>1347</v>
      </c>
      <c r="E1122" s="217" t="s">
        <v>233</v>
      </c>
      <c r="F1122" s="217" t="s">
        <v>1332</v>
      </c>
      <c r="G1122" s="218">
        <v>11.98</v>
      </c>
      <c r="H1122" s="217" t="s">
        <v>139</v>
      </c>
      <c r="I1122" s="219">
        <v>1</v>
      </c>
      <c r="J1122" s="218">
        <v>384.3</v>
      </c>
      <c r="K1122" s="218">
        <v>384.3</v>
      </c>
      <c r="L1122" s="218">
        <v>0</v>
      </c>
      <c r="M1122" s="218">
        <f t="shared" si="22"/>
        <v>153.72000000000003</v>
      </c>
      <c r="N1122" s="216" t="str">
        <f t="shared" si="21"/>
        <v>stvarna uporabna</v>
      </c>
    </row>
    <row r="1123" spans="1:14" x14ac:dyDescent="0.25">
      <c r="A1123" s="220">
        <v>1</v>
      </c>
      <c r="B1123" s="217" t="s">
        <v>926</v>
      </c>
      <c r="C1123" s="217" t="s">
        <v>926</v>
      </c>
      <c r="D1123" s="217" t="s">
        <v>1348</v>
      </c>
      <c r="E1123" s="217" t="s">
        <v>233</v>
      </c>
      <c r="F1123" s="217" t="s">
        <v>1332</v>
      </c>
      <c r="G1123" s="218">
        <v>11.98</v>
      </c>
      <c r="H1123" s="217" t="s">
        <v>139</v>
      </c>
      <c r="I1123" s="219">
        <v>1</v>
      </c>
      <c r="J1123" s="218">
        <v>384.3</v>
      </c>
      <c r="K1123" s="218">
        <v>384.3</v>
      </c>
      <c r="L1123" s="218">
        <v>0</v>
      </c>
      <c r="M1123" s="218">
        <f t="shared" si="22"/>
        <v>153.72000000000003</v>
      </c>
      <c r="N1123" s="216" t="str">
        <f t="shared" si="21"/>
        <v>stvarna uporabna</v>
      </c>
    </row>
    <row r="1124" spans="1:14" x14ac:dyDescent="0.25">
      <c r="A1124" s="220">
        <v>1</v>
      </c>
      <c r="B1124" s="217" t="s">
        <v>926</v>
      </c>
      <c r="C1124" s="217" t="s">
        <v>926</v>
      </c>
      <c r="D1124" s="217" t="s">
        <v>1349</v>
      </c>
      <c r="E1124" s="217" t="s">
        <v>233</v>
      </c>
      <c r="F1124" s="217" t="s">
        <v>1332</v>
      </c>
      <c r="G1124" s="218">
        <v>11.98</v>
      </c>
      <c r="H1124" s="217" t="s">
        <v>139</v>
      </c>
      <c r="I1124" s="219">
        <v>1</v>
      </c>
      <c r="J1124" s="218">
        <v>384.3</v>
      </c>
      <c r="K1124" s="218">
        <v>384.3</v>
      </c>
      <c r="L1124" s="218">
        <v>0</v>
      </c>
      <c r="M1124" s="218">
        <f t="shared" si="22"/>
        <v>153.72000000000003</v>
      </c>
      <c r="N1124" s="216" t="str">
        <f t="shared" si="21"/>
        <v>stvarna uporabna</v>
      </c>
    </row>
    <row r="1125" spans="1:14" x14ac:dyDescent="0.25">
      <c r="A1125" s="216">
        <v>1</v>
      </c>
      <c r="B1125" s="217" t="s">
        <v>926</v>
      </c>
      <c r="C1125" s="217" t="s">
        <v>926</v>
      </c>
      <c r="D1125" s="217" t="s">
        <v>1350</v>
      </c>
      <c r="E1125" s="217" t="s">
        <v>233</v>
      </c>
      <c r="F1125" s="217" t="s">
        <v>1332</v>
      </c>
      <c r="G1125" s="218">
        <v>11.98</v>
      </c>
      <c r="H1125" s="217" t="s">
        <v>139</v>
      </c>
      <c r="I1125" s="219">
        <v>1</v>
      </c>
      <c r="J1125" s="218">
        <v>384.3</v>
      </c>
      <c r="K1125" s="218">
        <v>384.3</v>
      </c>
      <c r="L1125" s="218">
        <v>0</v>
      </c>
      <c r="M1125" s="218">
        <f t="shared" si="22"/>
        <v>153.72000000000003</v>
      </c>
      <c r="N1125" s="216" t="str">
        <f t="shared" si="21"/>
        <v>stvarna uporabna</v>
      </c>
    </row>
    <row r="1126" spans="1:14" x14ac:dyDescent="0.25">
      <c r="A1126" s="216">
        <v>1</v>
      </c>
      <c r="B1126" s="217" t="s">
        <v>926</v>
      </c>
      <c r="C1126" s="217" t="s">
        <v>926</v>
      </c>
      <c r="D1126" s="217" t="s">
        <v>1351</v>
      </c>
      <c r="E1126" s="217" t="s">
        <v>233</v>
      </c>
      <c r="F1126" s="217" t="s">
        <v>1332</v>
      </c>
      <c r="G1126" s="218">
        <v>11.98</v>
      </c>
      <c r="H1126" s="217" t="s">
        <v>139</v>
      </c>
      <c r="I1126" s="219">
        <v>1</v>
      </c>
      <c r="J1126" s="218">
        <v>384.3</v>
      </c>
      <c r="K1126" s="218">
        <v>384.3</v>
      </c>
      <c r="L1126" s="218">
        <v>0</v>
      </c>
      <c r="M1126" s="218">
        <f t="shared" si="22"/>
        <v>153.72000000000003</v>
      </c>
      <c r="N1126" s="216" t="str">
        <f t="shared" si="21"/>
        <v>stvarna uporabna</v>
      </c>
    </row>
    <row r="1127" spans="1:14" x14ac:dyDescent="0.25">
      <c r="A1127" s="216">
        <v>1</v>
      </c>
      <c r="B1127" s="217" t="s">
        <v>926</v>
      </c>
      <c r="C1127" s="217" t="s">
        <v>926</v>
      </c>
      <c r="D1127" s="217" t="s">
        <v>1352</v>
      </c>
      <c r="E1127" s="217" t="s">
        <v>233</v>
      </c>
      <c r="F1127" s="217" t="s">
        <v>1332</v>
      </c>
      <c r="G1127" s="218">
        <v>11.98</v>
      </c>
      <c r="H1127" s="217" t="s">
        <v>139</v>
      </c>
      <c r="I1127" s="219">
        <v>1</v>
      </c>
      <c r="J1127" s="218">
        <v>384.3</v>
      </c>
      <c r="K1127" s="218">
        <v>384.3</v>
      </c>
      <c r="L1127" s="218">
        <v>0</v>
      </c>
      <c r="M1127" s="218">
        <f t="shared" si="22"/>
        <v>153.72000000000003</v>
      </c>
      <c r="N1127" s="216" t="str">
        <f t="shared" si="21"/>
        <v>stvarna uporabna</v>
      </c>
    </row>
    <row r="1128" spans="1:14" x14ac:dyDescent="0.25">
      <c r="A1128" s="220">
        <v>1</v>
      </c>
      <c r="B1128" s="217" t="s">
        <v>926</v>
      </c>
      <c r="C1128" s="217" t="s">
        <v>926</v>
      </c>
      <c r="D1128" s="217" t="s">
        <v>1353</v>
      </c>
      <c r="E1128" s="217" t="s">
        <v>233</v>
      </c>
      <c r="F1128" s="217" t="s">
        <v>1332</v>
      </c>
      <c r="G1128" s="218">
        <v>11.98</v>
      </c>
      <c r="H1128" s="217" t="s">
        <v>139</v>
      </c>
      <c r="I1128" s="219">
        <v>1</v>
      </c>
      <c r="J1128" s="218">
        <v>384.3</v>
      </c>
      <c r="K1128" s="218">
        <v>384.3</v>
      </c>
      <c r="L1128" s="218">
        <v>0</v>
      </c>
      <c r="M1128" s="218">
        <f t="shared" si="22"/>
        <v>153.72000000000003</v>
      </c>
      <c r="N1128" s="216" t="str">
        <f t="shared" si="21"/>
        <v>stvarna uporabna</v>
      </c>
    </row>
    <row r="1129" spans="1:14" x14ac:dyDescent="0.25">
      <c r="A1129" s="220">
        <v>1</v>
      </c>
      <c r="B1129" s="217" t="s">
        <v>926</v>
      </c>
      <c r="C1129" s="217" t="s">
        <v>926</v>
      </c>
      <c r="D1129" s="217" t="s">
        <v>1354</v>
      </c>
      <c r="E1129" s="217" t="s">
        <v>233</v>
      </c>
      <c r="F1129" s="217" t="s">
        <v>1332</v>
      </c>
      <c r="G1129" s="218">
        <v>11.98</v>
      </c>
      <c r="H1129" s="217" t="s">
        <v>139</v>
      </c>
      <c r="I1129" s="219">
        <v>1</v>
      </c>
      <c r="J1129" s="218">
        <v>384.3</v>
      </c>
      <c r="K1129" s="218">
        <v>384.3</v>
      </c>
      <c r="L1129" s="218">
        <v>0</v>
      </c>
      <c r="M1129" s="218">
        <f t="shared" si="22"/>
        <v>153.72000000000003</v>
      </c>
      <c r="N1129" s="216" t="str">
        <f t="shared" si="21"/>
        <v>stvarna uporabna</v>
      </c>
    </row>
    <row r="1130" spans="1:14" x14ac:dyDescent="0.25">
      <c r="A1130" s="216">
        <v>1</v>
      </c>
      <c r="B1130" s="217" t="s">
        <v>926</v>
      </c>
      <c r="C1130" s="217" t="s">
        <v>926</v>
      </c>
      <c r="D1130" s="217" t="s">
        <v>1355</v>
      </c>
      <c r="E1130" s="217" t="s">
        <v>233</v>
      </c>
      <c r="F1130" s="217" t="s">
        <v>1332</v>
      </c>
      <c r="G1130" s="218">
        <v>11.98</v>
      </c>
      <c r="H1130" s="217" t="s">
        <v>139</v>
      </c>
      <c r="I1130" s="219">
        <v>1</v>
      </c>
      <c r="J1130" s="218">
        <v>384.3</v>
      </c>
      <c r="K1130" s="218">
        <v>384.3</v>
      </c>
      <c r="L1130" s="218">
        <v>0</v>
      </c>
      <c r="M1130" s="218">
        <f t="shared" si="22"/>
        <v>153.72000000000003</v>
      </c>
      <c r="N1130" s="216" t="str">
        <f t="shared" si="21"/>
        <v>stvarna uporabna</v>
      </c>
    </row>
    <row r="1131" spans="1:14" x14ac:dyDescent="0.25">
      <c r="A1131" s="216">
        <v>1</v>
      </c>
      <c r="B1131" s="217" t="s">
        <v>926</v>
      </c>
      <c r="C1131" s="217" t="s">
        <v>926</v>
      </c>
      <c r="D1131" s="217" t="s">
        <v>1356</v>
      </c>
      <c r="E1131" s="217" t="s">
        <v>233</v>
      </c>
      <c r="F1131" s="217" t="s">
        <v>1332</v>
      </c>
      <c r="G1131" s="218">
        <v>11.98</v>
      </c>
      <c r="H1131" s="217" t="s">
        <v>139</v>
      </c>
      <c r="I1131" s="219">
        <v>1</v>
      </c>
      <c r="J1131" s="218">
        <v>384.3</v>
      </c>
      <c r="K1131" s="218">
        <v>384.3</v>
      </c>
      <c r="L1131" s="218">
        <v>0</v>
      </c>
      <c r="M1131" s="218">
        <f t="shared" si="22"/>
        <v>153.72000000000003</v>
      </c>
      <c r="N1131" s="216" t="str">
        <f t="shared" si="21"/>
        <v>stvarna uporabna</v>
      </c>
    </row>
    <row r="1132" spans="1:14" x14ac:dyDescent="0.25">
      <c r="A1132" s="216">
        <v>1</v>
      </c>
      <c r="B1132" s="217" t="s">
        <v>926</v>
      </c>
      <c r="C1132" s="217" t="s">
        <v>926</v>
      </c>
      <c r="D1132" s="217" t="s">
        <v>1357</v>
      </c>
      <c r="E1132" s="217" t="s">
        <v>233</v>
      </c>
      <c r="F1132" s="217" t="s">
        <v>1332</v>
      </c>
      <c r="G1132" s="218">
        <v>11.98</v>
      </c>
      <c r="H1132" s="217" t="s">
        <v>139</v>
      </c>
      <c r="I1132" s="219">
        <v>1</v>
      </c>
      <c r="J1132" s="218">
        <v>384.3</v>
      </c>
      <c r="K1132" s="218">
        <v>384.3</v>
      </c>
      <c r="L1132" s="218">
        <v>0</v>
      </c>
      <c r="M1132" s="218">
        <f t="shared" si="22"/>
        <v>153.72000000000003</v>
      </c>
      <c r="N1132" s="216" t="str">
        <f t="shared" si="21"/>
        <v>stvarna uporabna</v>
      </c>
    </row>
    <row r="1133" spans="1:14" x14ac:dyDescent="0.25">
      <c r="A1133" s="220">
        <v>1</v>
      </c>
      <c r="B1133" s="217" t="s">
        <v>926</v>
      </c>
      <c r="C1133" s="217" t="s">
        <v>926</v>
      </c>
      <c r="D1133" s="217" t="s">
        <v>1358</v>
      </c>
      <c r="E1133" s="217" t="s">
        <v>233</v>
      </c>
      <c r="F1133" s="217" t="s">
        <v>1332</v>
      </c>
      <c r="G1133" s="218">
        <v>11.98</v>
      </c>
      <c r="H1133" s="217" t="s">
        <v>139</v>
      </c>
      <c r="I1133" s="219">
        <v>1</v>
      </c>
      <c r="J1133" s="218">
        <v>384.3</v>
      </c>
      <c r="K1133" s="218">
        <v>384.3</v>
      </c>
      <c r="L1133" s="218">
        <v>0</v>
      </c>
      <c r="M1133" s="218">
        <f t="shared" si="22"/>
        <v>153.72000000000003</v>
      </c>
      <c r="N1133" s="216" t="str">
        <f t="shared" si="21"/>
        <v>stvarna uporabna</v>
      </c>
    </row>
    <row r="1134" spans="1:14" x14ac:dyDescent="0.25">
      <c r="A1134" s="220">
        <v>1</v>
      </c>
      <c r="B1134" s="217" t="s">
        <v>926</v>
      </c>
      <c r="C1134" s="217" t="s">
        <v>926</v>
      </c>
      <c r="D1134" s="217" t="s">
        <v>1359</v>
      </c>
      <c r="E1134" s="217" t="s">
        <v>233</v>
      </c>
      <c r="F1134" s="217" t="s">
        <v>1332</v>
      </c>
      <c r="G1134" s="218">
        <v>11.98</v>
      </c>
      <c r="H1134" s="217" t="s">
        <v>139</v>
      </c>
      <c r="I1134" s="219">
        <v>1</v>
      </c>
      <c r="J1134" s="218">
        <v>384.3</v>
      </c>
      <c r="K1134" s="218">
        <v>384.3</v>
      </c>
      <c r="L1134" s="218">
        <v>0</v>
      </c>
      <c r="M1134" s="218">
        <f t="shared" si="22"/>
        <v>153.72000000000003</v>
      </c>
      <c r="N1134" s="216" t="str">
        <f t="shared" si="21"/>
        <v>stvarna uporabna</v>
      </c>
    </row>
    <row r="1135" spans="1:14" x14ac:dyDescent="0.25">
      <c r="A1135" s="216">
        <v>1</v>
      </c>
      <c r="B1135" s="217" t="s">
        <v>926</v>
      </c>
      <c r="C1135" s="217" t="s">
        <v>926</v>
      </c>
      <c r="D1135" s="217" t="s">
        <v>1360</v>
      </c>
      <c r="E1135" s="217" t="s">
        <v>233</v>
      </c>
      <c r="F1135" s="217" t="s">
        <v>1332</v>
      </c>
      <c r="G1135" s="218">
        <v>11.98</v>
      </c>
      <c r="H1135" s="217" t="s">
        <v>139</v>
      </c>
      <c r="I1135" s="219">
        <v>1</v>
      </c>
      <c r="J1135" s="218">
        <v>384.3</v>
      </c>
      <c r="K1135" s="218">
        <v>384.3</v>
      </c>
      <c r="L1135" s="218">
        <v>0</v>
      </c>
      <c r="M1135" s="218">
        <f t="shared" si="22"/>
        <v>153.72000000000003</v>
      </c>
      <c r="N1135" s="216" t="str">
        <f t="shared" si="21"/>
        <v>stvarna uporabna</v>
      </c>
    </row>
    <row r="1136" spans="1:14" x14ac:dyDescent="0.25">
      <c r="A1136" s="216">
        <v>1</v>
      </c>
      <c r="B1136" s="217" t="s">
        <v>926</v>
      </c>
      <c r="C1136" s="217" t="s">
        <v>926</v>
      </c>
      <c r="D1136" s="217" t="s">
        <v>1361</v>
      </c>
      <c r="E1136" s="217" t="s">
        <v>233</v>
      </c>
      <c r="F1136" s="217" t="s">
        <v>1332</v>
      </c>
      <c r="G1136" s="218">
        <v>11.98</v>
      </c>
      <c r="H1136" s="217" t="s">
        <v>139</v>
      </c>
      <c r="I1136" s="219">
        <v>1</v>
      </c>
      <c r="J1136" s="218">
        <v>384.3</v>
      </c>
      <c r="K1136" s="218">
        <v>384.3</v>
      </c>
      <c r="L1136" s="218">
        <v>0</v>
      </c>
      <c r="M1136" s="218">
        <f t="shared" si="22"/>
        <v>153.72000000000003</v>
      </c>
      <c r="N1136" s="216" t="str">
        <f t="shared" si="21"/>
        <v>stvarna uporabna</v>
      </c>
    </row>
    <row r="1137" spans="1:14" x14ac:dyDescent="0.25">
      <c r="A1137" s="216">
        <v>1</v>
      </c>
      <c r="B1137" s="217" t="s">
        <v>926</v>
      </c>
      <c r="C1137" s="217" t="s">
        <v>926</v>
      </c>
      <c r="D1137" s="217" t="s">
        <v>1362</v>
      </c>
      <c r="E1137" s="217" t="s">
        <v>233</v>
      </c>
      <c r="F1137" s="217" t="s">
        <v>1363</v>
      </c>
      <c r="G1137" s="217" t="s">
        <v>1364</v>
      </c>
      <c r="H1137" s="217" t="s">
        <v>139</v>
      </c>
      <c r="I1137" s="219">
        <v>1</v>
      </c>
      <c r="J1137" s="218">
        <v>642.23</v>
      </c>
      <c r="K1137" s="218">
        <v>642.23</v>
      </c>
      <c r="L1137" s="218">
        <v>0</v>
      </c>
      <c r="M1137" s="218">
        <f t="shared" si="22"/>
        <v>256.892</v>
      </c>
      <c r="N1137" s="216" t="str">
        <f t="shared" si="21"/>
        <v>stvarna uporabna</v>
      </c>
    </row>
    <row r="1138" spans="1:14" x14ac:dyDescent="0.25">
      <c r="A1138" s="220">
        <v>1</v>
      </c>
      <c r="B1138" s="217" t="s">
        <v>926</v>
      </c>
      <c r="C1138" s="217" t="s">
        <v>926</v>
      </c>
      <c r="D1138" s="217" t="s">
        <v>1365</v>
      </c>
      <c r="E1138" s="217" t="s">
        <v>233</v>
      </c>
      <c r="F1138" s="217" t="s">
        <v>1366</v>
      </c>
      <c r="G1138" s="217" t="s">
        <v>1364</v>
      </c>
      <c r="H1138" s="217" t="s">
        <v>139</v>
      </c>
      <c r="I1138" s="219">
        <v>1</v>
      </c>
      <c r="J1138" s="218">
        <v>232.78</v>
      </c>
      <c r="K1138" s="218">
        <v>232.78</v>
      </c>
      <c r="L1138" s="218">
        <v>0</v>
      </c>
      <c r="M1138" s="218">
        <f t="shared" si="22"/>
        <v>93.112000000000009</v>
      </c>
      <c r="N1138" s="216" t="str">
        <f t="shared" si="21"/>
        <v>stvarna uporabna</v>
      </c>
    </row>
    <row r="1139" spans="1:14" x14ac:dyDescent="0.25">
      <c r="A1139" s="220">
        <v>1</v>
      </c>
      <c r="B1139" s="217" t="s">
        <v>926</v>
      </c>
      <c r="C1139" s="217" t="s">
        <v>926</v>
      </c>
      <c r="D1139" s="217" t="s">
        <v>1367</v>
      </c>
      <c r="E1139" s="217" t="s">
        <v>233</v>
      </c>
      <c r="F1139" s="217" t="s">
        <v>1366</v>
      </c>
      <c r="G1139" s="217" t="s">
        <v>1364</v>
      </c>
      <c r="H1139" s="217" t="s">
        <v>139</v>
      </c>
      <c r="I1139" s="219">
        <v>1</v>
      </c>
      <c r="J1139" s="218">
        <v>232.78</v>
      </c>
      <c r="K1139" s="218">
        <v>232.78</v>
      </c>
      <c r="L1139" s="218">
        <v>0</v>
      </c>
      <c r="M1139" s="218">
        <f t="shared" si="22"/>
        <v>93.112000000000009</v>
      </c>
      <c r="N1139" s="216" t="str">
        <f t="shared" si="21"/>
        <v>stvarna uporabna</v>
      </c>
    </row>
    <row r="1140" spans="1:14" x14ac:dyDescent="0.25">
      <c r="A1140" s="216">
        <v>1</v>
      </c>
      <c r="B1140" s="217" t="s">
        <v>926</v>
      </c>
      <c r="C1140" s="217" t="s">
        <v>926</v>
      </c>
      <c r="D1140" s="217" t="s">
        <v>1368</v>
      </c>
      <c r="E1140" s="217" t="s">
        <v>233</v>
      </c>
      <c r="F1140" s="217" t="s">
        <v>1366</v>
      </c>
      <c r="G1140" s="217" t="s">
        <v>1364</v>
      </c>
      <c r="H1140" s="217" t="s">
        <v>139</v>
      </c>
      <c r="I1140" s="219">
        <v>1</v>
      </c>
      <c r="J1140" s="218">
        <v>232.78</v>
      </c>
      <c r="K1140" s="218">
        <v>232.78</v>
      </c>
      <c r="L1140" s="218">
        <v>0</v>
      </c>
      <c r="M1140" s="218">
        <f t="shared" si="22"/>
        <v>93.112000000000009</v>
      </c>
      <c r="N1140" s="216" t="str">
        <f t="shared" si="21"/>
        <v>stvarna uporabna</v>
      </c>
    </row>
    <row r="1141" spans="1:14" x14ac:dyDescent="0.25">
      <c r="A1141" s="216">
        <v>1</v>
      </c>
      <c r="B1141" s="217" t="s">
        <v>926</v>
      </c>
      <c r="C1141" s="217" t="s">
        <v>926</v>
      </c>
      <c r="D1141" s="217" t="s">
        <v>1369</v>
      </c>
      <c r="E1141" s="217" t="s">
        <v>233</v>
      </c>
      <c r="F1141" s="217" t="s">
        <v>1366</v>
      </c>
      <c r="G1141" s="217" t="s">
        <v>1364</v>
      </c>
      <c r="H1141" s="217" t="s">
        <v>139</v>
      </c>
      <c r="I1141" s="219">
        <v>1</v>
      </c>
      <c r="J1141" s="218">
        <v>232.78</v>
      </c>
      <c r="K1141" s="218">
        <v>232.78</v>
      </c>
      <c r="L1141" s="218">
        <v>0</v>
      </c>
      <c r="M1141" s="218">
        <f t="shared" si="22"/>
        <v>93.112000000000009</v>
      </c>
      <c r="N1141" s="216" t="str">
        <f t="shared" si="21"/>
        <v>stvarna uporabna</v>
      </c>
    </row>
    <row r="1142" spans="1:14" x14ac:dyDescent="0.25">
      <c r="A1142" s="216">
        <v>1</v>
      </c>
      <c r="B1142" s="217" t="s">
        <v>926</v>
      </c>
      <c r="C1142" s="217" t="s">
        <v>926</v>
      </c>
      <c r="D1142" s="217" t="s">
        <v>1370</v>
      </c>
      <c r="E1142" s="217" t="s">
        <v>233</v>
      </c>
      <c r="F1142" s="217" t="s">
        <v>1366</v>
      </c>
      <c r="G1142" s="217" t="s">
        <v>1364</v>
      </c>
      <c r="H1142" s="217" t="s">
        <v>139</v>
      </c>
      <c r="I1142" s="219">
        <v>1</v>
      </c>
      <c r="J1142" s="218">
        <v>232.78</v>
      </c>
      <c r="K1142" s="218">
        <v>232.78</v>
      </c>
      <c r="L1142" s="218">
        <v>0</v>
      </c>
      <c r="M1142" s="218">
        <f t="shared" si="22"/>
        <v>93.112000000000009</v>
      </c>
      <c r="N1142" s="216" t="str">
        <f t="shared" si="21"/>
        <v>stvarna uporabna</v>
      </c>
    </row>
    <row r="1143" spans="1:14" x14ac:dyDescent="0.25">
      <c r="A1143" s="220">
        <v>1</v>
      </c>
      <c r="B1143" s="217" t="s">
        <v>926</v>
      </c>
      <c r="C1143" s="217" t="s">
        <v>926</v>
      </c>
      <c r="D1143" s="217" t="s">
        <v>1371</v>
      </c>
      <c r="E1143" s="217" t="s">
        <v>233</v>
      </c>
      <c r="F1143" s="217" t="s">
        <v>1366</v>
      </c>
      <c r="G1143" s="217" t="s">
        <v>1364</v>
      </c>
      <c r="H1143" s="217" t="s">
        <v>139</v>
      </c>
      <c r="I1143" s="219">
        <v>1</v>
      </c>
      <c r="J1143" s="218">
        <v>232.78</v>
      </c>
      <c r="K1143" s="218">
        <v>232.78</v>
      </c>
      <c r="L1143" s="218">
        <v>0</v>
      </c>
      <c r="M1143" s="218">
        <f t="shared" si="22"/>
        <v>93.112000000000009</v>
      </c>
      <c r="N1143" s="216" t="str">
        <f t="shared" si="21"/>
        <v>stvarna uporabna</v>
      </c>
    </row>
    <row r="1144" spans="1:14" x14ac:dyDescent="0.25">
      <c r="A1144" s="220">
        <v>1</v>
      </c>
      <c r="B1144" s="217" t="s">
        <v>926</v>
      </c>
      <c r="C1144" s="217" t="s">
        <v>926</v>
      </c>
      <c r="D1144" s="217" t="s">
        <v>1372</v>
      </c>
      <c r="E1144" s="217" t="s">
        <v>233</v>
      </c>
      <c r="F1144" s="217" t="s">
        <v>1366</v>
      </c>
      <c r="G1144" s="217" t="s">
        <v>1364</v>
      </c>
      <c r="H1144" s="217" t="s">
        <v>139</v>
      </c>
      <c r="I1144" s="219">
        <v>1</v>
      </c>
      <c r="J1144" s="218">
        <v>232.78</v>
      </c>
      <c r="K1144" s="218">
        <v>232.78</v>
      </c>
      <c r="L1144" s="218">
        <v>0</v>
      </c>
      <c r="M1144" s="218">
        <f t="shared" si="22"/>
        <v>93.112000000000009</v>
      </c>
      <c r="N1144" s="216" t="str">
        <f t="shared" si="21"/>
        <v>stvarna uporabna</v>
      </c>
    </row>
    <row r="1145" spans="1:14" x14ac:dyDescent="0.25">
      <c r="A1145" s="216">
        <v>1</v>
      </c>
      <c r="B1145" s="217" t="s">
        <v>926</v>
      </c>
      <c r="C1145" s="217" t="s">
        <v>926</v>
      </c>
      <c r="D1145" s="217" t="s">
        <v>1373</v>
      </c>
      <c r="E1145" s="217" t="s">
        <v>233</v>
      </c>
      <c r="F1145" s="217" t="s">
        <v>1366</v>
      </c>
      <c r="G1145" s="217" t="s">
        <v>1364</v>
      </c>
      <c r="H1145" s="217" t="s">
        <v>139</v>
      </c>
      <c r="I1145" s="219">
        <v>1</v>
      </c>
      <c r="J1145" s="218">
        <v>232.78</v>
      </c>
      <c r="K1145" s="218">
        <v>232.78</v>
      </c>
      <c r="L1145" s="218">
        <v>0</v>
      </c>
      <c r="M1145" s="218">
        <f t="shared" si="22"/>
        <v>93.112000000000009</v>
      </c>
      <c r="N1145" s="216" t="str">
        <f t="shared" si="21"/>
        <v>stvarna uporabna</v>
      </c>
    </row>
    <row r="1146" spans="1:14" x14ac:dyDescent="0.25">
      <c r="A1146" s="216">
        <v>1</v>
      </c>
      <c r="B1146" s="217" t="s">
        <v>926</v>
      </c>
      <c r="C1146" s="217" t="s">
        <v>926</v>
      </c>
      <c r="D1146" s="217" t="s">
        <v>1374</v>
      </c>
      <c r="E1146" s="217" t="s">
        <v>233</v>
      </c>
      <c r="F1146" s="217" t="s">
        <v>1366</v>
      </c>
      <c r="G1146" s="217" t="s">
        <v>1364</v>
      </c>
      <c r="H1146" s="217" t="s">
        <v>139</v>
      </c>
      <c r="I1146" s="219">
        <v>1</v>
      </c>
      <c r="J1146" s="218">
        <v>232.78</v>
      </c>
      <c r="K1146" s="218">
        <v>232.78</v>
      </c>
      <c r="L1146" s="218">
        <v>0</v>
      </c>
      <c r="M1146" s="218">
        <f t="shared" si="22"/>
        <v>93.112000000000009</v>
      </c>
      <c r="N1146" s="216" t="str">
        <f t="shared" si="21"/>
        <v>stvarna uporabna</v>
      </c>
    </row>
    <row r="1147" spans="1:14" x14ac:dyDescent="0.25">
      <c r="A1147" s="216">
        <v>1</v>
      </c>
      <c r="B1147" s="217" t="s">
        <v>926</v>
      </c>
      <c r="C1147" s="217" t="s">
        <v>926</v>
      </c>
      <c r="D1147" s="217" t="s">
        <v>1375</v>
      </c>
      <c r="E1147" s="217" t="s">
        <v>233</v>
      </c>
      <c r="F1147" s="217" t="s">
        <v>1366</v>
      </c>
      <c r="G1147" s="217" t="s">
        <v>1364</v>
      </c>
      <c r="H1147" s="217" t="s">
        <v>139</v>
      </c>
      <c r="I1147" s="219">
        <v>1</v>
      </c>
      <c r="J1147" s="218">
        <v>232.78</v>
      </c>
      <c r="K1147" s="218">
        <v>232.78</v>
      </c>
      <c r="L1147" s="218">
        <v>0</v>
      </c>
      <c r="M1147" s="218">
        <f t="shared" si="22"/>
        <v>93.112000000000009</v>
      </c>
      <c r="N1147" s="216" t="str">
        <f t="shared" si="21"/>
        <v>stvarna uporabna</v>
      </c>
    </row>
    <row r="1148" spans="1:14" x14ac:dyDescent="0.25">
      <c r="A1148" s="220">
        <v>1</v>
      </c>
      <c r="B1148" s="217" t="s">
        <v>926</v>
      </c>
      <c r="C1148" s="217" t="s">
        <v>926</v>
      </c>
      <c r="D1148" s="217" t="s">
        <v>1376</v>
      </c>
      <c r="E1148" s="217" t="s">
        <v>233</v>
      </c>
      <c r="F1148" s="217" t="s">
        <v>1366</v>
      </c>
      <c r="G1148" s="217" t="s">
        <v>1364</v>
      </c>
      <c r="H1148" s="217" t="s">
        <v>139</v>
      </c>
      <c r="I1148" s="219">
        <v>1</v>
      </c>
      <c r="J1148" s="218">
        <v>232.78</v>
      </c>
      <c r="K1148" s="218">
        <v>232.78</v>
      </c>
      <c r="L1148" s="218">
        <v>0</v>
      </c>
      <c r="M1148" s="218">
        <f t="shared" si="22"/>
        <v>93.112000000000009</v>
      </c>
      <c r="N1148" s="216" t="str">
        <f t="shared" ref="N1148:N1211" si="23">IF(L1148&lt;J1148*0.4,"stvarna uporabna", "nova vrijednost")</f>
        <v>stvarna uporabna</v>
      </c>
    </row>
    <row r="1149" spans="1:14" x14ac:dyDescent="0.25">
      <c r="A1149" s="220">
        <v>1</v>
      </c>
      <c r="B1149" s="217" t="s">
        <v>926</v>
      </c>
      <c r="C1149" s="217" t="s">
        <v>926</v>
      </c>
      <c r="D1149" s="217" t="s">
        <v>1377</v>
      </c>
      <c r="E1149" s="217" t="s">
        <v>233</v>
      </c>
      <c r="F1149" s="217" t="s">
        <v>1366</v>
      </c>
      <c r="G1149" s="217" t="s">
        <v>1364</v>
      </c>
      <c r="H1149" s="217" t="s">
        <v>139</v>
      </c>
      <c r="I1149" s="219">
        <v>1</v>
      </c>
      <c r="J1149" s="218">
        <v>232.78</v>
      </c>
      <c r="K1149" s="218">
        <v>232.78</v>
      </c>
      <c r="L1149" s="218">
        <v>0</v>
      </c>
      <c r="M1149" s="218">
        <f t="shared" si="22"/>
        <v>93.112000000000009</v>
      </c>
      <c r="N1149" s="216" t="str">
        <f t="shared" si="23"/>
        <v>stvarna uporabna</v>
      </c>
    </row>
    <row r="1150" spans="1:14" x14ac:dyDescent="0.25">
      <c r="A1150" s="216">
        <v>1</v>
      </c>
      <c r="B1150" s="217" t="s">
        <v>926</v>
      </c>
      <c r="C1150" s="217" t="s">
        <v>926</v>
      </c>
      <c r="D1150" s="217" t="s">
        <v>1378</v>
      </c>
      <c r="E1150" s="217" t="s">
        <v>233</v>
      </c>
      <c r="F1150" s="217" t="s">
        <v>1366</v>
      </c>
      <c r="G1150" s="217" t="s">
        <v>1364</v>
      </c>
      <c r="H1150" s="217" t="s">
        <v>139</v>
      </c>
      <c r="I1150" s="219">
        <v>1</v>
      </c>
      <c r="J1150" s="218">
        <v>232.78</v>
      </c>
      <c r="K1150" s="218">
        <v>232.78</v>
      </c>
      <c r="L1150" s="218">
        <v>0</v>
      </c>
      <c r="M1150" s="218">
        <f t="shared" si="22"/>
        <v>93.112000000000009</v>
      </c>
      <c r="N1150" s="216" t="str">
        <f t="shared" si="23"/>
        <v>stvarna uporabna</v>
      </c>
    </row>
    <row r="1151" spans="1:14" x14ac:dyDescent="0.25">
      <c r="A1151" s="216">
        <v>1</v>
      </c>
      <c r="B1151" s="217" t="s">
        <v>926</v>
      </c>
      <c r="C1151" s="217" t="s">
        <v>926</v>
      </c>
      <c r="D1151" s="217" t="s">
        <v>1379</v>
      </c>
      <c r="E1151" s="217" t="s">
        <v>233</v>
      </c>
      <c r="F1151" s="217" t="s">
        <v>1366</v>
      </c>
      <c r="G1151" s="217" t="s">
        <v>1364</v>
      </c>
      <c r="H1151" s="217" t="s">
        <v>139</v>
      </c>
      <c r="I1151" s="219">
        <v>1</v>
      </c>
      <c r="J1151" s="218">
        <v>232.78</v>
      </c>
      <c r="K1151" s="218">
        <v>232.78</v>
      </c>
      <c r="L1151" s="218">
        <v>0</v>
      </c>
      <c r="M1151" s="218">
        <f t="shared" si="22"/>
        <v>93.112000000000009</v>
      </c>
      <c r="N1151" s="216" t="str">
        <f t="shared" si="23"/>
        <v>stvarna uporabna</v>
      </c>
    </row>
    <row r="1152" spans="1:14" x14ac:dyDescent="0.25">
      <c r="A1152" s="216">
        <v>1</v>
      </c>
      <c r="B1152" s="217" t="s">
        <v>926</v>
      </c>
      <c r="C1152" s="217" t="s">
        <v>926</v>
      </c>
      <c r="D1152" s="217" t="s">
        <v>1380</v>
      </c>
      <c r="E1152" s="217" t="s">
        <v>233</v>
      </c>
      <c r="F1152" s="217" t="s">
        <v>1366</v>
      </c>
      <c r="G1152" s="217" t="s">
        <v>1364</v>
      </c>
      <c r="H1152" s="217" t="s">
        <v>139</v>
      </c>
      <c r="I1152" s="219">
        <v>1</v>
      </c>
      <c r="J1152" s="218">
        <v>232.78</v>
      </c>
      <c r="K1152" s="218">
        <v>232.78</v>
      </c>
      <c r="L1152" s="218">
        <v>0</v>
      </c>
      <c r="M1152" s="218">
        <f t="shared" si="22"/>
        <v>93.112000000000009</v>
      </c>
      <c r="N1152" s="216" t="str">
        <f t="shared" si="23"/>
        <v>stvarna uporabna</v>
      </c>
    </row>
    <row r="1153" spans="1:14" x14ac:dyDescent="0.25">
      <c r="A1153" s="220">
        <v>1</v>
      </c>
      <c r="B1153" s="217" t="s">
        <v>926</v>
      </c>
      <c r="C1153" s="217" t="s">
        <v>926</v>
      </c>
      <c r="D1153" s="217" t="s">
        <v>1381</v>
      </c>
      <c r="E1153" s="217" t="s">
        <v>233</v>
      </c>
      <c r="F1153" s="217" t="s">
        <v>1366</v>
      </c>
      <c r="G1153" s="217" t="s">
        <v>1364</v>
      </c>
      <c r="H1153" s="217" t="s">
        <v>139</v>
      </c>
      <c r="I1153" s="219">
        <v>1</v>
      </c>
      <c r="J1153" s="218">
        <v>232.78</v>
      </c>
      <c r="K1153" s="218">
        <v>232.78</v>
      </c>
      <c r="L1153" s="218">
        <v>0</v>
      </c>
      <c r="M1153" s="218">
        <f t="shared" si="22"/>
        <v>93.112000000000009</v>
      </c>
      <c r="N1153" s="216" t="str">
        <f t="shared" si="23"/>
        <v>stvarna uporabna</v>
      </c>
    </row>
    <row r="1154" spans="1:14" x14ac:dyDescent="0.25">
      <c r="A1154" s="220">
        <v>1</v>
      </c>
      <c r="B1154" s="217" t="s">
        <v>926</v>
      </c>
      <c r="C1154" s="217" t="s">
        <v>926</v>
      </c>
      <c r="D1154" s="217" t="s">
        <v>1382</v>
      </c>
      <c r="E1154" s="217" t="s">
        <v>233</v>
      </c>
      <c r="F1154" s="217" t="s">
        <v>1366</v>
      </c>
      <c r="G1154" s="217" t="s">
        <v>1364</v>
      </c>
      <c r="H1154" s="217" t="s">
        <v>139</v>
      </c>
      <c r="I1154" s="219">
        <v>1</v>
      </c>
      <c r="J1154" s="218">
        <v>232.78</v>
      </c>
      <c r="K1154" s="218">
        <v>232.78</v>
      </c>
      <c r="L1154" s="218">
        <v>0</v>
      </c>
      <c r="M1154" s="218">
        <f t="shared" si="22"/>
        <v>93.112000000000009</v>
      </c>
      <c r="N1154" s="216" t="str">
        <f t="shared" si="23"/>
        <v>stvarna uporabna</v>
      </c>
    </row>
    <row r="1155" spans="1:14" x14ac:dyDescent="0.25">
      <c r="A1155" s="216">
        <v>1</v>
      </c>
      <c r="B1155" s="217" t="s">
        <v>926</v>
      </c>
      <c r="C1155" s="217" t="s">
        <v>926</v>
      </c>
      <c r="D1155" s="217" t="s">
        <v>1383</v>
      </c>
      <c r="E1155" s="217" t="s">
        <v>233</v>
      </c>
      <c r="F1155" s="217" t="s">
        <v>1366</v>
      </c>
      <c r="G1155" s="217" t="s">
        <v>1364</v>
      </c>
      <c r="H1155" s="217" t="s">
        <v>139</v>
      </c>
      <c r="I1155" s="219">
        <v>1</v>
      </c>
      <c r="J1155" s="218">
        <v>232.78</v>
      </c>
      <c r="K1155" s="218">
        <v>232.78</v>
      </c>
      <c r="L1155" s="218">
        <v>0</v>
      </c>
      <c r="M1155" s="218">
        <f t="shared" ref="M1155:M1218" si="24">IF(L1155&lt;J1155*0.4,J1155*0.4,L1155)</f>
        <v>93.112000000000009</v>
      </c>
      <c r="N1155" s="216" t="str">
        <f t="shared" si="23"/>
        <v>stvarna uporabna</v>
      </c>
    </row>
    <row r="1156" spans="1:14" x14ac:dyDescent="0.25">
      <c r="A1156" s="216">
        <v>1</v>
      </c>
      <c r="B1156" s="217" t="s">
        <v>926</v>
      </c>
      <c r="C1156" s="217" t="s">
        <v>926</v>
      </c>
      <c r="D1156" s="217" t="s">
        <v>1384</v>
      </c>
      <c r="E1156" s="217" t="s">
        <v>233</v>
      </c>
      <c r="F1156" s="217" t="s">
        <v>1366</v>
      </c>
      <c r="G1156" s="217" t="s">
        <v>1364</v>
      </c>
      <c r="H1156" s="217" t="s">
        <v>139</v>
      </c>
      <c r="I1156" s="219">
        <v>1</v>
      </c>
      <c r="J1156" s="218">
        <v>232.78</v>
      </c>
      <c r="K1156" s="218">
        <v>232.78</v>
      </c>
      <c r="L1156" s="218">
        <v>0</v>
      </c>
      <c r="M1156" s="218">
        <f t="shared" si="24"/>
        <v>93.112000000000009</v>
      </c>
      <c r="N1156" s="216" t="str">
        <f t="shared" si="23"/>
        <v>stvarna uporabna</v>
      </c>
    </row>
    <row r="1157" spans="1:14" x14ac:dyDescent="0.25">
      <c r="A1157" s="216">
        <v>1</v>
      </c>
      <c r="B1157" s="217" t="s">
        <v>926</v>
      </c>
      <c r="C1157" s="217" t="s">
        <v>926</v>
      </c>
      <c r="D1157" s="217" t="s">
        <v>1385</v>
      </c>
      <c r="E1157" s="217" t="s">
        <v>233</v>
      </c>
      <c r="F1157" s="217" t="s">
        <v>1366</v>
      </c>
      <c r="G1157" s="217" t="s">
        <v>1364</v>
      </c>
      <c r="H1157" s="217" t="s">
        <v>139</v>
      </c>
      <c r="I1157" s="219">
        <v>1</v>
      </c>
      <c r="J1157" s="218">
        <v>232.78</v>
      </c>
      <c r="K1157" s="218">
        <v>232.78</v>
      </c>
      <c r="L1157" s="218">
        <v>0</v>
      </c>
      <c r="M1157" s="218">
        <f t="shared" si="24"/>
        <v>93.112000000000009</v>
      </c>
      <c r="N1157" s="216" t="str">
        <f t="shared" si="23"/>
        <v>stvarna uporabna</v>
      </c>
    </row>
    <row r="1158" spans="1:14" x14ac:dyDescent="0.25">
      <c r="A1158" s="220">
        <v>1</v>
      </c>
      <c r="B1158" s="217" t="s">
        <v>926</v>
      </c>
      <c r="C1158" s="217" t="s">
        <v>926</v>
      </c>
      <c r="D1158" s="217" t="s">
        <v>1386</v>
      </c>
      <c r="E1158" s="217" t="s">
        <v>233</v>
      </c>
      <c r="F1158" s="217" t="s">
        <v>1387</v>
      </c>
      <c r="G1158" s="217" t="s">
        <v>1364</v>
      </c>
      <c r="H1158" s="217" t="s">
        <v>139</v>
      </c>
      <c r="I1158" s="219">
        <v>1</v>
      </c>
      <c r="J1158" s="221">
        <v>2586.88</v>
      </c>
      <c r="K1158" s="221">
        <v>2586.88</v>
      </c>
      <c r="L1158" s="218">
        <v>0</v>
      </c>
      <c r="M1158" s="218">
        <f t="shared" si="24"/>
        <v>1034.7520000000002</v>
      </c>
      <c r="N1158" s="216" t="str">
        <f t="shared" si="23"/>
        <v>stvarna uporabna</v>
      </c>
    </row>
    <row r="1159" spans="1:14" x14ac:dyDescent="0.25">
      <c r="A1159" s="220">
        <v>1</v>
      </c>
      <c r="B1159" s="217" t="s">
        <v>926</v>
      </c>
      <c r="C1159" s="217" t="s">
        <v>926</v>
      </c>
      <c r="D1159" s="217" t="s">
        <v>1388</v>
      </c>
      <c r="E1159" s="217" t="s">
        <v>233</v>
      </c>
      <c r="F1159" s="217" t="s">
        <v>1389</v>
      </c>
      <c r="G1159" s="217" t="s">
        <v>1364</v>
      </c>
      <c r="H1159" s="217" t="s">
        <v>139</v>
      </c>
      <c r="I1159" s="219">
        <v>1</v>
      </c>
      <c r="J1159" s="221">
        <v>3038.17</v>
      </c>
      <c r="K1159" s="221">
        <v>3038.17</v>
      </c>
      <c r="L1159" s="218">
        <v>0</v>
      </c>
      <c r="M1159" s="218">
        <f t="shared" si="24"/>
        <v>1215.268</v>
      </c>
      <c r="N1159" s="216" t="str">
        <f t="shared" si="23"/>
        <v>stvarna uporabna</v>
      </c>
    </row>
    <row r="1160" spans="1:14" x14ac:dyDescent="0.25">
      <c r="A1160" s="216">
        <v>1</v>
      </c>
      <c r="B1160" s="217" t="s">
        <v>926</v>
      </c>
      <c r="C1160" s="217" t="s">
        <v>926</v>
      </c>
      <c r="D1160" s="217" t="s">
        <v>1390</v>
      </c>
      <c r="E1160" s="217" t="s">
        <v>158</v>
      </c>
      <c r="F1160" s="217" t="s">
        <v>106</v>
      </c>
      <c r="G1160" s="217" t="s">
        <v>1213</v>
      </c>
      <c r="H1160" s="217" t="s">
        <v>139</v>
      </c>
      <c r="I1160" s="219">
        <v>1</v>
      </c>
      <c r="J1160" s="218">
        <v>500.2</v>
      </c>
      <c r="K1160" s="218">
        <v>370.99</v>
      </c>
      <c r="L1160" s="218">
        <v>129.21</v>
      </c>
      <c r="M1160" s="218">
        <f t="shared" si="24"/>
        <v>200.08</v>
      </c>
      <c r="N1160" s="216" t="str">
        <f t="shared" si="23"/>
        <v>stvarna uporabna</v>
      </c>
    </row>
    <row r="1161" spans="1:14" x14ac:dyDescent="0.25">
      <c r="A1161" s="216">
        <v>1</v>
      </c>
      <c r="B1161" s="217" t="s">
        <v>926</v>
      </c>
      <c r="C1161" s="217" t="s">
        <v>926</v>
      </c>
      <c r="D1161" s="217" t="s">
        <v>1391</v>
      </c>
      <c r="E1161" s="217" t="s">
        <v>158</v>
      </c>
      <c r="F1161" s="217" t="s">
        <v>106</v>
      </c>
      <c r="G1161" s="217" t="s">
        <v>1213</v>
      </c>
      <c r="H1161" s="217" t="s">
        <v>139</v>
      </c>
      <c r="I1161" s="219">
        <v>1</v>
      </c>
      <c r="J1161" s="218">
        <v>500.2</v>
      </c>
      <c r="K1161" s="218">
        <v>370.99</v>
      </c>
      <c r="L1161" s="218">
        <v>129.21</v>
      </c>
      <c r="M1161" s="218">
        <f t="shared" si="24"/>
        <v>200.08</v>
      </c>
      <c r="N1161" s="216" t="str">
        <f t="shared" si="23"/>
        <v>stvarna uporabna</v>
      </c>
    </row>
    <row r="1162" spans="1:14" x14ac:dyDescent="0.25">
      <c r="A1162" s="216">
        <v>1</v>
      </c>
      <c r="B1162" s="217" t="s">
        <v>926</v>
      </c>
      <c r="C1162" s="217" t="s">
        <v>926</v>
      </c>
      <c r="D1162" s="217" t="s">
        <v>1392</v>
      </c>
      <c r="E1162" s="217" t="s">
        <v>158</v>
      </c>
      <c r="F1162" s="217" t="s">
        <v>106</v>
      </c>
      <c r="G1162" s="217" t="s">
        <v>1213</v>
      </c>
      <c r="H1162" s="217" t="s">
        <v>139</v>
      </c>
      <c r="I1162" s="219">
        <v>1</v>
      </c>
      <c r="J1162" s="218">
        <v>500.2</v>
      </c>
      <c r="K1162" s="218">
        <v>370.99</v>
      </c>
      <c r="L1162" s="218">
        <v>129.21</v>
      </c>
      <c r="M1162" s="218">
        <f t="shared" si="24"/>
        <v>200.08</v>
      </c>
      <c r="N1162" s="216" t="str">
        <f t="shared" si="23"/>
        <v>stvarna uporabna</v>
      </c>
    </row>
    <row r="1163" spans="1:14" x14ac:dyDescent="0.25">
      <c r="A1163" s="220">
        <v>1</v>
      </c>
      <c r="B1163" s="217" t="s">
        <v>926</v>
      </c>
      <c r="C1163" s="217" t="s">
        <v>926</v>
      </c>
      <c r="D1163" s="217" t="s">
        <v>1393</v>
      </c>
      <c r="E1163" s="217" t="s">
        <v>158</v>
      </c>
      <c r="F1163" s="217" t="s">
        <v>106</v>
      </c>
      <c r="G1163" s="217" t="s">
        <v>1213</v>
      </c>
      <c r="H1163" s="217" t="s">
        <v>139</v>
      </c>
      <c r="I1163" s="219">
        <v>1</v>
      </c>
      <c r="J1163" s="218">
        <v>500.2</v>
      </c>
      <c r="K1163" s="218">
        <v>370.99</v>
      </c>
      <c r="L1163" s="218">
        <v>129.21</v>
      </c>
      <c r="M1163" s="218">
        <f t="shared" si="24"/>
        <v>200.08</v>
      </c>
      <c r="N1163" s="216" t="str">
        <f t="shared" si="23"/>
        <v>stvarna uporabna</v>
      </c>
    </row>
    <row r="1164" spans="1:14" x14ac:dyDescent="0.25">
      <c r="A1164" s="220">
        <v>1</v>
      </c>
      <c r="B1164" s="217" t="s">
        <v>926</v>
      </c>
      <c r="C1164" s="217" t="s">
        <v>926</v>
      </c>
      <c r="D1164" s="217" t="s">
        <v>1394</v>
      </c>
      <c r="E1164" s="217" t="s">
        <v>158</v>
      </c>
      <c r="F1164" s="217" t="s">
        <v>106</v>
      </c>
      <c r="G1164" s="217" t="s">
        <v>1213</v>
      </c>
      <c r="H1164" s="217" t="s">
        <v>139</v>
      </c>
      <c r="I1164" s="219">
        <v>1</v>
      </c>
      <c r="J1164" s="218">
        <v>500.2</v>
      </c>
      <c r="K1164" s="218">
        <v>370.99</v>
      </c>
      <c r="L1164" s="218">
        <v>129.21</v>
      </c>
      <c r="M1164" s="218">
        <f t="shared" si="24"/>
        <v>200.08</v>
      </c>
      <c r="N1164" s="216" t="str">
        <f t="shared" si="23"/>
        <v>stvarna uporabna</v>
      </c>
    </row>
    <row r="1165" spans="1:14" x14ac:dyDescent="0.25">
      <c r="A1165" s="216">
        <v>1</v>
      </c>
      <c r="B1165" s="217" t="s">
        <v>926</v>
      </c>
      <c r="C1165" s="217" t="s">
        <v>926</v>
      </c>
      <c r="D1165" s="217" t="s">
        <v>1395</v>
      </c>
      <c r="E1165" s="217" t="s">
        <v>158</v>
      </c>
      <c r="F1165" s="217" t="s">
        <v>106</v>
      </c>
      <c r="G1165" s="217" t="s">
        <v>1213</v>
      </c>
      <c r="H1165" s="217" t="s">
        <v>139</v>
      </c>
      <c r="I1165" s="219">
        <v>1</v>
      </c>
      <c r="J1165" s="218">
        <v>500.2</v>
      </c>
      <c r="K1165" s="218">
        <v>370.99</v>
      </c>
      <c r="L1165" s="218">
        <v>129.21</v>
      </c>
      <c r="M1165" s="218">
        <f t="shared" si="24"/>
        <v>200.08</v>
      </c>
      <c r="N1165" s="216" t="str">
        <f t="shared" si="23"/>
        <v>stvarna uporabna</v>
      </c>
    </row>
    <row r="1166" spans="1:14" x14ac:dyDescent="0.25">
      <c r="A1166" s="216">
        <v>1</v>
      </c>
      <c r="B1166" s="217" t="s">
        <v>926</v>
      </c>
      <c r="C1166" s="217" t="s">
        <v>926</v>
      </c>
      <c r="D1166" s="217" t="s">
        <v>1396</v>
      </c>
      <c r="E1166" s="217" t="s">
        <v>158</v>
      </c>
      <c r="F1166" s="217" t="s">
        <v>106</v>
      </c>
      <c r="G1166" s="217" t="s">
        <v>1213</v>
      </c>
      <c r="H1166" s="217" t="s">
        <v>139</v>
      </c>
      <c r="I1166" s="219">
        <v>1</v>
      </c>
      <c r="J1166" s="218">
        <v>500.2</v>
      </c>
      <c r="K1166" s="218">
        <v>370.99</v>
      </c>
      <c r="L1166" s="218">
        <v>129.21</v>
      </c>
      <c r="M1166" s="218">
        <f t="shared" si="24"/>
        <v>200.08</v>
      </c>
      <c r="N1166" s="216" t="str">
        <f t="shared" si="23"/>
        <v>stvarna uporabna</v>
      </c>
    </row>
    <row r="1167" spans="1:14" x14ac:dyDescent="0.25">
      <c r="A1167" s="216">
        <v>1</v>
      </c>
      <c r="B1167" s="217" t="s">
        <v>926</v>
      </c>
      <c r="C1167" s="217" t="s">
        <v>926</v>
      </c>
      <c r="D1167" s="217" t="s">
        <v>1397</v>
      </c>
      <c r="E1167" s="217" t="s">
        <v>158</v>
      </c>
      <c r="F1167" s="217" t="s">
        <v>106</v>
      </c>
      <c r="G1167" s="217" t="s">
        <v>1213</v>
      </c>
      <c r="H1167" s="217" t="s">
        <v>139</v>
      </c>
      <c r="I1167" s="219">
        <v>1</v>
      </c>
      <c r="J1167" s="218">
        <v>500.2</v>
      </c>
      <c r="K1167" s="218">
        <v>370.99</v>
      </c>
      <c r="L1167" s="218">
        <v>129.21</v>
      </c>
      <c r="M1167" s="218">
        <f t="shared" si="24"/>
        <v>200.08</v>
      </c>
      <c r="N1167" s="216" t="str">
        <f t="shared" si="23"/>
        <v>stvarna uporabna</v>
      </c>
    </row>
    <row r="1168" spans="1:14" x14ac:dyDescent="0.25">
      <c r="A1168" s="216">
        <v>1</v>
      </c>
      <c r="B1168" s="217" t="s">
        <v>926</v>
      </c>
      <c r="C1168" s="217" t="s">
        <v>926</v>
      </c>
      <c r="D1168" s="217" t="s">
        <v>1398</v>
      </c>
      <c r="E1168" s="217" t="s">
        <v>158</v>
      </c>
      <c r="F1168" s="217" t="s">
        <v>106</v>
      </c>
      <c r="G1168" s="217" t="s">
        <v>1213</v>
      </c>
      <c r="H1168" s="217" t="s">
        <v>139</v>
      </c>
      <c r="I1168" s="219">
        <v>1</v>
      </c>
      <c r="J1168" s="218">
        <v>500.2</v>
      </c>
      <c r="K1168" s="218">
        <v>370.99</v>
      </c>
      <c r="L1168" s="218">
        <v>129.21</v>
      </c>
      <c r="M1168" s="218">
        <f t="shared" si="24"/>
        <v>200.08</v>
      </c>
      <c r="N1168" s="216" t="str">
        <f t="shared" si="23"/>
        <v>stvarna uporabna</v>
      </c>
    </row>
    <row r="1169" spans="1:14" x14ac:dyDescent="0.25">
      <c r="A1169" s="220">
        <v>1</v>
      </c>
      <c r="B1169" s="217" t="s">
        <v>926</v>
      </c>
      <c r="C1169" s="217" t="s">
        <v>926</v>
      </c>
      <c r="D1169" s="217" t="s">
        <v>1399</v>
      </c>
      <c r="E1169" s="217" t="s">
        <v>158</v>
      </c>
      <c r="F1169" s="217" t="s">
        <v>106</v>
      </c>
      <c r="G1169" s="217" t="s">
        <v>1213</v>
      </c>
      <c r="H1169" s="217" t="s">
        <v>139</v>
      </c>
      <c r="I1169" s="219">
        <v>1</v>
      </c>
      <c r="J1169" s="218">
        <v>500.2</v>
      </c>
      <c r="K1169" s="218">
        <v>370.99</v>
      </c>
      <c r="L1169" s="218">
        <v>129.21</v>
      </c>
      <c r="M1169" s="218">
        <f t="shared" si="24"/>
        <v>200.08</v>
      </c>
      <c r="N1169" s="216" t="str">
        <f t="shared" si="23"/>
        <v>stvarna uporabna</v>
      </c>
    </row>
    <row r="1170" spans="1:14" x14ac:dyDescent="0.25">
      <c r="A1170" s="220">
        <v>1</v>
      </c>
      <c r="B1170" s="217" t="s">
        <v>926</v>
      </c>
      <c r="C1170" s="217" t="s">
        <v>926</v>
      </c>
      <c r="D1170" s="217" t="s">
        <v>1400</v>
      </c>
      <c r="E1170" s="217" t="s">
        <v>158</v>
      </c>
      <c r="F1170" s="217" t="s">
        <v>106</v>
      </c>
      <c r="G1170" s="217" t="s">
        <v>1213</v>
      </c>
      <c r="H1170" s="217" t="s">
        <v>139</v>
      </c>
      <c r="I1170" s="219">
        <v>1</v>
      </c>
      <c r="J1170" s="218">
        <v>500.2</v>
      </c>
      <c r="K1170" s="218">
        <v>370.99</v>
      </c>
      <c r="L1170" s="218">
        <v>129.21</v>
      </c>
      <c r="M1170" s="218">
        <f t="shared" si="24"/>
        <v>200.08</v>
      </c>
      <c r="N1170" s="216" t="str">
        <f t="shared" si="23"/>
        <v>stvarna uporabna</v>
      </c>
    </row>
    <row r="1171" spans="1:14" x14ac:dyDescent="0.25">
      <c r="A1171" s="216">
        <v>1</v>
      </c>
      <c r="B1171" s="217" t="s">
        <v>926</v>
      </c>
      <c r="C1171" s="217" t="s">
        <v>926</v>
      </c>
      <c r="D1171" s="217" t="s">
        <v>1401</v>
      </c>
      <c r="E1171" s="217" t="s">
        <v>158</v>
      </c>
      <c r="F1171" s="217" t="s">
        <v>106</v>
      </c>
      <c r="G1171" s="217" t="s">
        <v>1213</v>
      </c>
      <c r="H1171" s="217" t="s">
        <v>139</v>
      </c>
      <c r="I1171" s="219">
        <v>1</v>
      </c>
      <c r="J1171" s="218">
        <v>500.2</v>
      </c>
      <c r="K1171" s="218">
        <v>370.99</v>
      </c>
      <c r="L1171" s="218">
        <v>129.21</v>
      </c>
      <c r="M1171" s="218">
        <f t="shared" si="24"/>
        <v>200.08</v>
      </c>
      <c r="N1171" s="216" t="str">
        <f t="shared" si="23"/>
        <v>stvarna uporabna</v>
      </c>
    </row>
    <row r="1172" spans="1:14" x14ac:dyDescent="0.25">
      <c r="A1172" s="216">
        <v>1</v>
      </c>
      <c r="B1172" s="217" t="s">
        <v>926</v>
      </c>
      <c r="C1172" s="217" t="s">
        <v>926</v>
      </c>
      <c r="D1172" s="217" t="s">
        <v>1402</v>
      </c>
      <c r="E1172" s="217" t="s">
        <v>158</v>
      </c>
      <c r="F1172" s="217" t="s">
        <v>106</v>
      </c>
      <c r="G1172" s="217" t="s">
        <v>1213</v>
      </c>
      <c r="H1172" s="217" t="s">
        <v>139</v>
      </c>
      <c r="I1172" s="219">
        <v>1</v>
      </c>
      <c r="J1172" s="218">
        <v>500.2</v>
      </c>
      <c r="K1172" s="218">
        <v>370.99</v>
      </c>
      <c r="L1172" s="218">
        <v>129.21</v>
      </c>
      <c r="M1172" s="218">
        <f t="shared" si="24"/>
        <v>200.08</v>
      </c>
      <c r="N1172" s="216" t="str">
        <f t="shared" si="23"/>
        <v>stvarna uporabna</v>
      </c>
    </row>
    <row r="1173" spans="1:14" x14ac:dyDescent="0.25">
      <c r="A1173" s="216">
        <v>1</v>
      </c>
      <c r="B1173" s="217" t="s">
        <v>926</v>
      </c>
      <c r="C1173" s="217" t="s">
        <v>926</v>
      </c>
      <c r="D1173" s="217" t="s">
        <v>1403</v>
      </c>
      <c r="E1173" s="217" t="s">
        <v>158</v>
      </c>
      <c r="F1173" s="217" t="s">
        <v>106</v>
      </c>
      <c r="G1173" s="217" t="s">
        <v>1213</v>
      </c>
      <c r="H1173" s="217" t="s">
        <v>139</v>
      </c>
      <c r="I1173" s="219">
        <v>1</v>
      </c>
      <c r="J1173" s="218">
        <v>500.2</v>
      </c>
      <c r="K1173" s="218">
        <v>370.99</v>
      </c>
      <c r="L1173" s="218">
        <v>129.21</v>
      </c>
      <c r="M1173" s="218">
        <f t="shared" si="24"/>
        <v>200.08</v>
      </c>
      <c r="N1173" s="216" t="str">
        <f t="shared" si="23"/>
        <v>stvarna uporabna</v>
      </c>
    </row>
    <row r="1174" spans="1:14" x14ac:dyDescent="0.25">
      <c r="A1174" s="220">
        <v>1</v>
      </c>
      <c r="B1174" s="217" t="s">
        <v>926</v>
      </c>
      <c r="C1174" s="217" t="s">
        <v>926</v>
      </c>
      <c r="D1174" s="217" t="s">
        <v>1404</v>
      </c>
      <c r="E1174" s="217" t="s">
        <v>158</v>
      </c>
      <c r="F1174" s="217" t="s">
        <v>106</v>
      </c>
      <c r="G1174" s="217" t="s">
        <v>1213</v>
      </c>
      <c r="H1174" s="217" t="s">
        <v>139</v>
      </c>
      <c r="I1174" s="219">
        <v>1</v>
      </c>
      <c r="J1174" s="218">
        <v>500.2</v>
      </c>
      <c r="K1174" s="218">
        <v>370.99</v>
      </c>
      <c r="L1174" s="218">
        <v>129.21</v>
      </c>
      <c r="M1174" s="218">
        <f t="shared" si="24"/>
        <v>200.08</v>
      </c>
      <c r="N1174" s="216" t="str">
        <f t="shared" si="23"/>
        <v>stvarna uporabna</v>
      </c>
    </row>
    <row r="1175" spans="1:14" x14ac:dyDescent="0.25">
      <c r="A1175" s="220">
        <v>1</v>
      </c>
      <c r="B1175" s="217" t="s">
        <v>926</v>
      </c>
      <c r="C1175" s="217" t="s">
        <v>926</v>
      </c>
      <c r="D1175" s="217" t="s">
        <v>1405</v>
      </c>
      <c r="E1175" s="217" t="s">
        <v>158</v>
      </c>
      <c r="F1175" s="217" t="s">
        <v>106</v>
      </c>
      <c r="G1175" s="217" t="s">
        <v>1213</v>
      </c>
      <c r="H1175" s="217" t="s">
        <v>139</v>
      </c>
      <c r="I1175" s="219">
        <v>1</v>
      </c>
      <c r="J1175" s="218">
        <v>500.2</v>
      </c>
      <c r="K1175" s="218">
        <v>370.99</v>
      </c>
      <c r="L1175" s="218">
        <v>129.21</v>
      </c>
      <c r="M1175" s="218">
        <f t="shared" si="24"/>
        <v>200.08</v>
      </c>
      <c r="N1175" s="216" t="str">
        <f t="shared" si="23"/>
        <v>stvarna uporabna</v>
      </c>
    </row>
    <row r="1176" spans="1:14" x14ac:dyDescent="0.25">
      <c r="A1176" s="216">
        <v>1</v>
      </c>
      <c r="B1176" s="217" t="s">
        <v>926</v>
      </c>
      <c r="C1176" s="217" t="s">
        <v>926</v>
      </c>
      <c r="D1176" s="217" t="s">
        <v>1406</v>
      </c>
      <c r="E1176" s="217" t="s">
        <v>233</v>
      </c>
      <c r="F1176" s="217" t="s">
        <v>106</v>
      </c>
      <c r="G1176" s="217" t="s">
        <v>1213</v>
      </c>
      <c r="H1176" s="217" t="s">
        <v>139</v>
      </c>
      <c r="I1176" s="219">
        <v>1</v>
      </c>
      <c r="J1176" s="218">
        <v>500.2</v>
      </c>
      <c r="K1176" s="218">
        <v>500.2</v>
      </c>
      <c r="L1176" s="218">
        <v>0</v>
      </c>
      <c r="M1176" s="218">
        <f t="shared" si="24"/>
        <v>200.08</v>
      </c>
      <c r="N1176" s="216" t="str">
        <f t="shared" si="23"/>
        <v>stvarna uporabna</v>
      </c>
    </row>
    <row r="1177" spans="1:14" x14ac:dyDescent="0.25">
      <c r="A1177" s="216">
        <v>1</v>
      </c>
      <c r="B1177" s="217" t="s">
        <v>926</v>
      </c>
      <c r="C1177" s="217" t="s">
        <v>926</v>
      </c>
      <c r="D1177" s="217" t="s">
        <v>1407</v>
      </c>
      <c r="E1177" s="217" t="s">
        <v>233</v>
      </c>
      <c r="F1177" s="217" t="s">
        <v>106</v>
      </c>
      <c r="G1177" s="217" t="s">
        <v>1213</v>
      </c>
      <c r="H1177" s="217" t="s">
        <v>139</v>
      </c>
      <c r="I1177" s="219">
        <v>1</v>
      </c>
      <c r="J1177" s="218">
        <v>500.2</v>
      </c>
      <c r="K1177" s="218">
        <v>500.2</v>
      </c>
      <c r="L1177" s="218">
        <v>0</v>
      </c>
      <c r="M1177" s="218">
        <f t="shared" si="24"/>
        <v>200.08</v>
      </c>
      <c r="N1177" s="216" t="str">
        <f t="shared" si="23"/>
        <v>stvarna uporabna</v>
      </c>
    </row>
    <row r="1178" spans="1:14" x14ac:dyDescent="0.25">
      <c r="A1178" s="216">
        <v>1</v>
      </c>
      <c r="B1178" s="217" t="s">
        <v>926</v>
      </c>
      <c r="C1178" s="217" t="s">
        <v>926</v>
      </c>
      <c r="D1178" s="217" t="s">
        <v>1408</v>
      </c>
      <c r="E1178" s="217" t="s">
        <v>233</v>
      </c>
      <c r="F1178" s="217" t="s">
        <v>106</v>
      </c>
      <c r="G1178" s="217" t="s">
        <v>1213</v>
      </c>
      <c r="H1178" s="217" t="s">
        <v>139</v>
      </c>
      <c r="I1178" s="219">
        <v>1</v>
      </c>
      <c r="J1178" s="218">
        <v>500.2</v>
      </c>
      <c r="K1178" s="218">
        <v>500.2</v>
      </c>
      <c r="L1178" s="218">
        <v>0</v>
      </c>
      <c r="M1178" s="218">
        <f t="shared" si="24"/>
        <v>200.08</v>
      </c>
      <c r="N1178" s="216" t="str">
        <f t="shared" si="23"/>
        <v>stvarna uporabna</v>
      </c>
    </row>
    <row r="1179" spans="1:14" x14ac:dyDescent="0.25">
      <c r="A1179" s="220">
        <v>1</v>
      </c>
      <c r="B1179" s="217" t="s">
        <v>926</v>
      </c>
      <c r="C1179" s="217" t="s">
        <v>926</v>
      </c>
      <c r="D1179" s="217" t="s">
        <v>1409</v>
      </c>
      <c r="E1179" s="217" t="s">
        <v>233</v>
      </c>
      <c r="F1179" s="217" t="s">
        <v>106</v>
      </c>
      <c r="G1179" s="217" t="s">
        <v>1213</v>
      </c>
      <c r="H1179" s="217" t="s">
        <v>139</v>
      </c>
      <c r="I1179" s="219">
        <v>1</v>
      </c>
      <c r="J1179" s="218">
        <v>500.2</v>
      </c>
      <c r="K1179" s="218">
        <v>500.2</v>
      </c>
      <c r="L1179" s="218">
        <v>0</v>
      </c>
      <c r="M1179" s="218">
        <f t="shared" si="24"/>
        <v>200.08</v>
      </c>
      <c r="N1179" s="216" t="str">
        <f t="shared" si="23"/>
        <v>stvarna uporabna</v>
      </c>
    </row>
    <row r="1180" spans="1:14" x14ac:dyDescent="0.25">
      <c r="A1180" s="220">
        <v>1</v>
      </c>
      <c r="B1180" s="217" t="s">
        <v>926</v>
      </c>
      <c r="C1180" s="217" t="s">
        <v>926</v>
      </c>
      <c r="D1180" s="217" t="s">
        <v>1410</v>
      </c>
      <c r="E1180" s="217" t="s">
        <v>233</v>
      </c>
      <c r="F1180" s="217" t="s">
        <v>106</v>
      </c>
      <c r="G1180" s="217" t="s">
        <v>1213</v>
      </c>
      <c r="H1180" s="217" t="s">
        <v>139</v>
      </c>
      <c r="I1180" s="219">
        <v>1</v>
      </c>
      <c r="J1180" s="218">
        <v>500.2</v>
      </c>
      <c r="K1180" s="218">
        <v>500.2</v>
      </c>
      <c r="L1180" s="218">
        <v>0</v>
      </c>
      <c r="M1180" s="218">
        <f t="shared" si="24"/>
        <v>200.08</v>
      </c>
      <c r="N1180" s="216" t="str">
        <f t="shared" si="23"/>
        <v>stvarna uporabna</v>
      </c>
    </row>
    <row r="1181" spans="1:14" x14ac:dyDescent="0.25">
      <c r="A1181" s="216">
        <v>1</v>
      </c>
      <c r="B1181" s="217" t="s">
        <v>926</v>
      </c>
      <c r="C1181" s="217" t="s">
        <v>926</v>
      </c>
      <c r="D1181" s="217" t="s">
        <v>1411</v>
      </c>
      <c r="E1181" s="217" t="s">
        <v>233</v>
      </c>
      <c r="F1181" s="217" t="s">
        <v>106</v>
      </c>
      <c r="G1181" s="217" t="s">
        <v>1213</v>
      </c>
      <c r="H1181" s="217" t="s">
        <v>139</v>
      </c>
      <c r="I1181" s="219">
        <v>1</v>
      </c>
      <c r="J1181" s="218">
        <v>500.2</v>
      </c>
      <c r="K1181" s="218">
        <v>500.2</v>
      </c>
      <c r="L1181" s="218">
        <v>0</v>
      </c>
      <c r="M1181" s="218">
        <f t="shared" si="24"/>
        <v>200.08</v>
      </c>
      <c r="N1181" s="216" t="str">
        <f t="shared" si="23"/>
        <v>stvarna uporabna</v>
      </c>
    </row>
    <row r="1182" spans="1:14" x14ac:dyDescent="0.25">
      <c r="A1182" s="216">
        <v>1</v>
      </c>
      <c r="B1182" s="217" t="s">
        <v>926</v>
      </c>
      <c r="C1182" s="217" t="s">
        <v>926</v>
      </c>
      <c r="D1182" s="217" t="s">
        <v>1412</v>
      </c>
      <c r="E1182" s="217" t="s">
        <v>158</v>
      </c>
      <c r="F1182" s="217" t="s">
        <v>106</v>
      </c>
      <c r="G1182" s="217" t="s">
        <v>1213</v>
      </c>
      <c r="H1182" s="217" t="s">
        <v>139</v>
      </c>
      <c r="I1182" s="219">
        <v>1</v>
      </c>
      <c r="J1182" s="218">
        <v>500.2</v>
      </c>
      <c r="K1182" s="218">
        <v>370.99</v>
      </c>
      <c r="L1182" s="218">
        <v>129.21</v>
      </c>
      <c r="M1182" s="218">
        <f t="shared" si="24"/>
        <v>200.08</v>
      </c>
      <c r="N1182" s="216" t="str">
        <f t="shared" si="23"/>
        <v>stvarna uporabna</v>
      </c>
    </row>
    <row r="1183" spans="1:14" x14ac:dyDescent="0.25">
      <c r="A1183" s="216">
        <v>1</v>
      </c>
      <c r="B1183" s="217" t="s">
        <v>926</v>
      </c>
      <c r="C1183" s="217" t="s">
        <v>926</v>
      </c>
      <c r="D1183" s="217" t="s">
        <v>1413</v>
      </c>
      <c r="E1183" s="217" t="s">
        <v>162</v>
      </c>
      <c r="F1183" s="217" t="s">
        <v>1414</v>
      </c>
      <c r="G1183" s="217" t="s">
        <v>1415</v>
      </c>
      <c r="H1183" s="217" t="s">
        <v>139</v>
      </c>
      <c r="I1183" s="219">
        <v>1</v>
      </c>
      <c r="J1183" s="221">
        <v>1046.76</v>
      </c>
      <c r="K1183" s="221">
        <v>1046.76</v>
      </c>
      <c r="L1183" s="218">
        <v>0</v>
      </c>
      <c r="M1183" s="218">
        <f t="shared" si="24"/>
        <v>418.70400000000001</v>
      </c>
      <c r="N1183" s="216" t="str">
        <f t="shared" si="23"/>
        <v>stvarna uporabna</v>
      </c>
    </row>
    <row r="1184" spans="1:14" x14ac:dyDescent="0.25">
      <c r="A1184" s="220">
        <v>1</v>
      </c>
      <c r="B1184" s="217" t="s">
        <v>926</v>
      </c>
      <c r="C1184" s="217" t="s">
        <v>926</v>
      </c>
      <c r="D1184" s="217" t="s">
        <v>1416</v>
      </c>
      <c r="E1184" s="217" t="s">
        <v>233</v>
      </c>
      <c r="F1184" s="217" t="s">
        <v>1417</v>
      </c>
      <c r="G1184" s="218">
        <v>10.050000000000001</v>
      </c>
      <c r="H1184" s="217" t="s">
        <v>139</v>
      </c>
      <c r="I1184" s="219">
        <v>1</v>
      </c>
      <c r="J1184" s="218">
        <v>218.38</v>
      </c>
      <c r="K1184" s="218">
        <v>218.38</v>
      </c>
      <c r="L1184" s="218">
        <v>0</v>
      </c>
      <c r="M1184" s="218">
        <f t="shared" si="24"/>
        <v>87.352000000000004</v>
      </c>
      <c r="N1184" s="216" t="str">
        <f t="shared" si="23"/>
        <v>stvarna uporabna</v>
      </c>
    </row>
    <row r="1185" spans="1:14" x14ac:dyDescent="0.25">
      <c r="A1185" s="220">
        <v>1</v>
      </c>
      <c r="B1185" s="217" t="s">
        <v>926</v>
      </c>
      <c r="C1185" s="217" t="s">
        <v>926</v>
      </c>
      <c r="D1185" s="217" t="s">
        <v>1418</v>
      </c>
      <c r="E1185" s="217" t="s">
        <v>233</v>
      </c>
      <c r="F1185" s="217" t="s">
        <v>1417</v>
      </c>
      <c r="G1185" s="218">
        <v>10.050000000000001</v>
      </c>
      <c r="H1185" s="217" t="s">
        <v>139</v>
      </c>
      <c r="I1185" s="219">
        <v>1</v>
      </c>
      <c r="J1185" s="218">
        <v>218.38</v>
      </c>
      <c r="K1185" s="218">
        <v>218.38</v>
      </c>
      <c r="L1185" s="218">
        <v>0</v>
      </c>
      <c r="M1185" s="218">
        <f t="shared" si="24"/>
        <v>87.352000000000004</v>
      </c>
      <c r="N1185" s="216" t="str">
        <f t="shared" si="23"/>
        <v>stvarna uporabna</v>
      </c>
    </row>
    <row r="1186" spans="1:14" x14ac:dyDescent="0.25">
      <c r="A1186" s="216">
        <v>1</v>
      </c>
      <c r="B1186" s="217" t="s">
        <v>926</v>
      </c>
      <c r="C1186" s="217" t="s">
        <v>926</v>
      </c>
      <c r="D1186" s="217" t="s">
        <v>1419</v>
      </c>
      <c r="E1186" s="217" t="s">
        <v>233</v>
      </c>
      <c r="F1186" s="217" t="s">
        <v>1417</v>
      </c>
      <c r="G1186" s="218">
        <v>10.050000000000001</v>
      </c>
      <c r="H1186" s="217" t="s">
        <v>139</v>
      </c>
      <c r="I1186" s="219">
        <v>1</v>
      </c>
      <c r="J1186" s="218">
        <v>218.38</v>
      </c>
      <c r="K1186" s="218">
        <v>218.38</v>
      </c>
      <c r="L1186" s="218">
        <v>0</v>
      </c>
      <c r="M1186" s="218">
        <f t="shared" si="24"/>
        <v>87.352000000000004</v>
      </c>
      <c r="N1186" s="216" t="str">
        <f t="shared" si="23"/>
        <v>stvarna uporabna</v>
      </c>
    </row>
    <row r="1187" spans="1:14" x14ac:dyDescent="0.25">
      <c r="A1187" s="216">
        <v>1</v>
      </c>
      <c r="B1187" s="217" t="s">
        <v>926</v>
      </c>
      <c r="C1187" s="217" t="s">
        <v>926</v>
      </c>
      <c r="D1187" s="217" t="s">
        <v>1420</v>
      </c>
      <c r="E1187" s="217" t="s">
        <v>233</v>
      </c>
      <c r="F1187" s="217" t="s">
        <v>1417</v>
      </c>
      <c r="G1187" s="218">
        <v>10.050000000000001</v>
      </c>
      <c r="H1187" s="217" t="s">
        <v>139</v>
      </c>
      <c r="I1187" s="219">
        <v>1</v>
      </c>
      <c r="J1187" s="218">
        <v>218.38</v>
      </c>
      <c r="K1187" s="218">
        <v>218.38</v>
      </c>
      <c r="L1187" s="218">
        <v>0</v>
      </c>
      <c r="M1187" s="218">
        <f t="shared" si="24"/>
        <v>87.352000000000004</v>
      </c>
      <c r="N1187" s="216" t="str">
        <f t="shared" si="23"/>
        <v>stvarna uporabna</v>
      </c>
    </row>
    <row r="1188" spans="1:14" x14ac:dyDescent="0.25">
      <c r="A1188" s="216">
        <v>1</v>
      </c>
      <c r="B1188" s="217" t="s">
        <v>926</v>
      </c>
      <c r="C1188" s="217" t="s">
        <v>926</v>
      </c>
      <c r="D1188" s="217" t="s">
        <v>1421</v>
      </c>
      <c r="E1188" s="217" t="s">
        <v>233</v>
      </c>
      <c r="F1188" s="217" t="s">
        <v>1417</v>
      </c>
      <c r="G1188" s="218">
        <v>10.050000000000001</v>
      </c>
      <c r="H1188" s="217" t="s">
        <v>139</v>
      </c>
      <c r="I1188" s="219">
        <v>1</v>
      </c>
      <c r="J1188" s="218">
        <v>218.38</v>
      </c>
      <c r="K1188" s="218">
        <v>218.38</v>
      </c>
      <c r="L1188" s="218">
        <v>0</v>
      </c>
      <c r="M1188" s="218">
        <f t="shared" si="24"/>
        <v>87.352000000000004</v>
      </c>
      <c r="N1188" s="216" t="str">
        <f t="shared" si="23"/>
        <v>stvarna uporabna</v>
      </c>
    </row>
    <row r="1189" spans="1:14" x14ac:dyDescent="0.25">
      <c r="A1189" s="220">
        <v>1</v>
      </c>
      <c r="B1189" s="217" t="s">
        <v>926</v>
      </c>
      <c r="C1189" s="217" t="s">
        <v>926</v>
      </c>
      <c r="D1189" s="217" t="s">
        <v>1422</v>
      </c>
      <c r="E1189" s="217" t="s">
        <v>233</v>
      </c>
      <c r="F1189" s="217" t="s">
        <v>1417</v>
      </c>
      <c r="G1189" s="218">
        <v>10.050000000000001</v>
      </c>
      <c r="H1189" s="217" t="s">
        <v>139</v>
      </c>
      <c r="I1189" s="219">
        <v>1</v>
      </c>
      <c r="J1189" s="218">
        <v>218.38</v>
      </c>
      <c r="K1189" s="218">
        <v>218.38</v>
      </c>
      <c r="L1189" s="218">
        <v>0</v>
      </c>
      <c r="M1189" s="218">
        <f t="shared" si="24"/>
        <v>87.352000000000004</v>
      </c>
      <c r="N1189" s="216" t="str">
        <f t="shared" si="23"/>
        <v>stvarna uporabna</v>
      </c>
    </row>
    <row r="1190" spans="1:14" x14ac:dyDescent="0.25">
      <c r="A1190" s="220">
        <v>1</v>
      </c>
      <c r="B1190" s="217" t="s">
        <v>926</v>
      </c>
      <c r="C1190" s="217" t="s">
        <v>926</v>
      </c>
      <c r="D1190" s="217" t="s">
        <v>1423</v>
      </c>
      <c r="E1190" s="217" t="s">
        <v>233</v>
      </c>
      <c r="F1190" s="217" t="s">
        <v>1417</v>
      </c>
      <c r="G1190" s="218">
        <v>10.050000000000001</v>
      </c>
      <c r="H1190" s="217" t="s">
        <v>139</v>
      </c>
      <c r="I1190" s="219">
        <v>1</v>
      </c>
      <c r="J1190" s="218">
        <v>218.38</v>
      </c>
      <c r="K1190" s="218">
        <v>218.38</v>
      </c>
      <c r="L1190" s="218">
        <v>0</v>
      </c>
      <c r="M1190" s="218">
        <f t="shared" si="24"/>
        <v>87.352000000000004</v>
      </c>
      <c r="N1190" s="216" t="str">
        <f t="shared" si="23"/>
        <v>stvarna uporabna</v>
      </c>
    </row>
    <row r="1191" spans="1:14" x14ac:dyDescent="0.25">
      <c r="A1191" s="216">
        <v>1</v>
      </c>
      <c r="B1191" s="217" t="s">
        <v>926</v>
      </c>
      <c r="C1191" s="217" t="s">
        <v>926</v>
      </c>
      <c r="D1191" s="217" t="s">
        <v>1424</v>
      </c>
      <c r="E1191" s="217" t="s">
        <v>233</v>
      </c>
      <c r="F1191" s="217" t="s">
        <v>1417</v>
      </c>
      <c r="G1191" s="218">
        <v>10.050000000000001</v>
      </c>
      <c r="H1191" s="217" t="s">
        <v>139</v>
      </c>
      <c r="I1191" s="219">
        <v>1</v>
      </c>
      <c r="J1191" s="218">
        <v>218.38</v>
      </c>
      <c r="K1191" s="218">
        <v>218.38</v>
      </c>
      <c r="L1191" s="218">
        <v>0</v>
      </c>
      <c r="M1191" s="218">
        <f t="shared" si="24"/>
        <v>87.352000000000004</v>
      </c>
      <c r="N1191" s="216" t="str">
        <f t="shared" si="23"/>
        <v>stvarna uporabna</v>
      </c>
    </row>
    <row r="1192" spans="1:14" x14ac:dyDescent="0.25">
      <c r="A1192" s="216">
        <v>1</v>
      </c>
      <c r="B1192" s="217" t="s">
        <v>926</v>
      </c>
      <c r="C1192" s="217" t="s">
        <v>926</v>
      </c>
      <c r="D1192" s="217" t="s">
        <v>1425</v>
      </c>
      <c r="E1192" s="217" t="s">
        <v>137</v>
      </c>
      <c r="F1192" s="217" t="s">
        <v>1417</v>
      </c>
      <c r="G1192" s="218">
        <v>10.050000000000001</v>
      </c>
      <c r="H1192" s="217" t="s">
        <v>139</v>
      </c>
      <c r="I1192" s="219">
        <v>1</v>
      </c>
      <c r="J1192" s="218">
        <v>218.38</v>
      </c>
      <c r="K1192" s="218">
        <v>218.38</v>
      </c>
      <c r="L1192" s="218">
        <v>0</v>
      </c>
      <c r="M1192" s="218">
        <f t="shared" si="24"/>
        <v>87.352000000000004</v>
      </c>
      <c r="N1192" s="216" t="str">
        <f t="shared" si="23"/>
        <v>stvarna uporabna</v>
      </c>
    </row>
    <row r="1193" spans="1:14" x14ac:dyDescent="0.25">
      <c r="A1193" s="216">
        <v>1</v>
      </c>
      <c r="B1193" s="217" t="s">
        <v>926</v>
      </c>
      <c r="C1193" s="217" t="s">
        <v>926</v>
      </c>
      <c r="D1193" s="217" t="s">
        <v>1426</v>
      </c>
      <c r="E1193" s="217" t="s">
        <v>233</v>
      </c>
      <c r="F1193" s="217" t="s">
        <v>1417</v>
      </c>
      <c r="G1193" s="218">
        <v>10.050000000000001</v>
      </c>
      <c r="H1193" s="217" t="s">
        <v>139</v>
      </c>
      <c r="I1193" s="219">
        <v>1</v>
      </c>
      <c r="J1193" s="218">
        <v>218.38</v>
      </c>
      <c r="K1193" s="218">
        <v>218.38</v>
      </c>
      <c r="L1193" s="218">
        <v>0</v>
      </c>
      <c r="M1193" s="218">
        <f t="shared" si="24"/>
        <v>87.352000000000004</v>
      </c>
      <c r="N1193" s="216" t="str">
        <f t="shared" si="23"/>
        <v>stvarna uporabna</v>
      </c>
    </row>
    <row r="1194" spans="1:14" x14ac:dyDescent="0.25">
      <c r="A1194" s="220">
        <v>1</v>
      </c>
      <c r="B1194" s="217" t="s">
        <v>926</v>
      </c>
      <c r="C1194" s="217" t="s">
        <v>926</v>
      </c>
      <c r="D1194" s="217" t="s">
        <v>1427</v>
      </c>
      <c r="E1194" s="217" t="s">
        <v>233</v>
      </c>
      <c r="F1194" s="217" t="s">
        <v>1417</v>
      </c>
      <c r="G1194" s="218">
        <v>10.050000000000001</v>
      </c>
      <c r="H1194" s="217" t="s">
        <v>139</v>
      </c>
      <c r="I1194" s="219">
        <v>1</v>
      </c>
      <c r="J1194" s="218">
        <v>218.38</v>
      </c>
      <c r="K1194" s="218">
        <v>218.38</v>
      </c>
      <c r="L1194" s="218">
        <v>0</v>
      </c>
      <c r="M1194" s="218">
        <f t="shared" si="24"/>
        <v>87.352000000000004</v>
      </c>
      <c r="N1194" s="216" t="str">
        <f t="shared" si="23"/>
        <v>stvarna uporabna</v>
      </c>
    </row>
    <row r="1195" spans="1:14" x14ac:dyDescent="0.25">
      <c r="A1195" s="220">
        <v>1</v>
      </c>
      <c r="B1195" s="217" t="s">
        <v>926</v>
      </c>
      <c r="C1195" s="217" t="s">
        <v>926</v>
      </c>
      <c r="D1195" s="217" t="s">
        <v>1428</v>
      </c>
      <c r="E1195" s="217" t="s">
        <v>233</v>
      </c>
      <c r="F1195" s="217" t="s">
        <v>1417</v>
      </c>
      <c r="G1195" s="218">
        <v>10.050000000000001</v>
      </c>
      <c r="H1195" s="217" t="s">
        <v>139</v>
      </c>
      <c r="I1195" s="219">
        <v>1</v>
      </c>
      <c r="J1195" s="218">
        <v>218.38</v>
      </c>
      <c r="K1195" s="218">
        <v>218.38</v>
      </c>
      <c r="L1195" s="218">
        <v>0</v>
      </c>
      <c r="M1195" s="218">
        <f t="shared" si="24"/>
        <v>87.352000000000004</v>
      </c>
      <c r="N1195" s="216" t="str">
        <f t="shared" si="23"/>
        <v>stvarna uporabna</v>
      </c>
    </row>
    <row r="1196" spans="1:14" x14ac:dyDescent="0.25">
      <c r="A1196" s="216">
        <v>1</v>
      </c>
      <c r="B1196" s="217" t="s">
        <v>926</v>
      </c>
      <c r="C1196" s="217" t="s">
        <v>926</v>
      </c>
      <c r="D1196" s="217" t="s">
        <v>1429</v>
      </c>
      <c r="E1196" s="217" t="s">
        <v>233</v>
      </c>
      <c r="F1196" s="217" t="s">
        <v>1417</v>
      </c>
      <c r="G1196" s="218">
        <v>10.050000000000001</v>
      </c>
      <c r="H1196" s="217" t="s">
        <v>139</v>
      </c>
      <c r="I1196" s="219">
        <v>1</v>
      </c>
      <c r="J1196" s="218">
        <v>218.38</v>
      </c>
      <c r="K1196" s="218">
        <v>218.38</v>
      </c>
      <c r="L1196" s="218">
        <v>0</v>
      </c>
      <c r="M1196" s="218">
        <f t="shared" si="24"/>
        <v>87.352000000000004</v>
      </c>
      <c r="N1196" s="216" t="str">
        <f t="shared" si="23"/>
        <v>stvarna uporabna</v>
      </c>
    </row>
    <row r="1197" spans="1:14" x14ac:dyDescent="0.25">
      <c r="A1197" s="216">
        <v>1</v>
      </c>
      <c r="B1197" s="217" t="s">
        <v>926</v>
      </c>
      <c r="C1197" s="217" t="s">
        <v>926</v>
      </c>
      <c r="D1197" s="217" t="s">
        <v>1430</v>
      </c>
      <c r="E1197" s="217" t="s">
        <v>233</v>
      </c>
      <c r="F1197" s="217" t="s">
        <v>1431</v>
      </c>
      <c r="G1197" s="217" t="s">
        <v>1432</v>
      </c>
      <c r="H1197" s="217" t="s">
        <v>139</v>
      </c>
      <c r="I1197" s="219">
        <v>1</v>
      </c>
      <c r="J1197" s="218">
        <v>959.8</v>
      </c>
      <c r="K1197" s="218">
        <v>959.8</v>
      </c>
      <c r="L1197" s="218">
        <v>0</v>
      </c>
      <c r="M1197" s="218">
        <f t="shared" si="24"/>
        <v>383.92</v>
      </c>
      <c r="N1197" s="216" t="str">
        <f t="shared" si="23"/>
        <v>stvarna uporabna</v>
      </c>
    </row>
    <row r="1198" spans="1:14" x14ac:dyDescent="0.25">
      <c r="A1198" s="216">
        <v>1</v>
      </c>
      <c r="B1198" s="217" t="s">
        <v>926</v>
      </c>
      <c r="C1198" s="217" t="s">
        <v>926</v>
      </c>
      <c r="D1198" s="217" t="s">
        <v>1433</v>
      </c>
      <c r="E1198" s="217" t="s">
        <v>233</v>
      </c>
      <c r="F1198" s="217" t="s">
        <v>1434</v>
      </c>
      <c r="G1198" s="217" t="s">
        <v>1432</v>
      </c>
      <c r="H1198" s="217" t="s">
        <v>139</v>
      </c>
      <c r="I1198" s="219">
        <v>1</v>
      </c>
      <c r="J1198" s="221">
        <v>1179.8900000000001</v>
      </c>
      <c r="K1198" s="221">
        <v>1179.8900000000001</v>
      </c>
      <c r="L1198" s="218">
        <v>0</v>
      </c>
      <c r="M1198" s="218">
        <f t="shared" si="24"/>
        <v>471.95600000000007</v>
      </c>
      <c r="N1198" s="216" t="str">
        <f t="shared" si="23"/>
        <v>stvarna uporabna</v>
      </c>
    </row>
    <row r="1199" spans="1:14" x14ac:dyDescent="0.25">
      <c r="A1199" s="220">
        <v>1</v>
      </c>
      <c r="B1199" s="217" t="s">
        <v>926</v>
      </c>
      <c r="C1199" s="217" t="s">
        <v>926</v>
      </c>
      <c r="D1199" s="217" t="s">
        <v>1435</v>
      </c>
      <c r="E1199" s="217" t="s">
        <v>233</v>
      </c>
      <c r="F1199" s="217" t="s">
        <v>1431</v>
      </c>
      <c r="G1199" s="217" t="s">
        <v>1432</v>
      </c>
      <c r="H1199" s="217" t="s">
        <v>139</v>
      </c>
      <c r="I1199" s="219">
        <v>1</v>
      </c>
      <c r="J1199" s="218">
        <v>959.8</v>
      </c>
      <c r="K1199" s="218">
        <v>959.8</v>
      </c>
      <c r="L1199" s="218">
        <v>0</v>
      </c>
      <c r="M1199" s="218">
        <f t="shared" si="24"/>
        <v>383.92</v>
      </c>
      <c r="N1199" s="216" t="str">
        <f t="shared" si="23"/>
        <v>stvarna uporabna</v>
      </c>
    </row>
    <row r="1200" spans="1:14" x14ac:dyDescent="0.25">
      <c r="A1200" s="220">
        <v>1</v>
      </c>
      <c r="B1200" s="217" t="s">
        <v>926</v>
      </c>
      <c r="C1200" s="217" t="s">
        <v>926</v>
      </c>
      <c r="D1200" s="217" t="s">
        <v>1436</v>
      </c>
      <c r="E1200" s="217" t="s">
        <v>233</v>
      </c>
      <c r="F1200" s="217" t="s">
        <v>1437</v>
      </c>
      <c r="G1200" s="217" t="s">
        <v>1432</v>
      </c>
      <c r="H1200" s="217" t="s">
        <v>139</v>
      </c>
      <c r="I1200" s="219">
        <v>1</v>
      </c>
      <c r="J1200" s="218">
        <v>748.3</v>
      </c>
      <c r="K1200" s="218">
        <v>748.3</v>
      </c>
      <c r="L1200" s="218">
        <v>0</v>
      </c>
      <c r="M1200" s="218">
        <f t="shared" si="24"/>
        <v>299.32</v>
      </c>
      <c r="N1200" s="216" t="str">
        <f t="shared" si="23"/>
        <v>stvarna uporabna</v>
      </c>
    </row>
    <row r="1201" spans="1:14" x14ac:dyDescent="0.25">
      <c r="A1201" s="216">
        <v>1</v>
      </c>
      <c r="B1201" s="217" t="s">
        <v>926</v>
      </c>
      <c r="C1201" s="217" t="s">
        <v>926</v>
      </c>
      <c r="D1201" s="217" t="s">
        <v>1438</v>
      </c>
      <c r="E1201" s="217" t="s">
        <v>233</v>
      </c>
      <c r="F1201" s="217" t="s">
        <v>1439</v>
      </c>
      <c r="G1201" s="217" t="s">
        <v>1440</v>
      </c>
      <c r="H1201" s="217" t="s">
        <v>139</v>
      </c>
      <c r="I1201" s="219">
        <v>1</v>
      </c>
      <c r="J1201" s="221">
        <v>1832.44</v>
      </c>
      <c r="K1201" s="221">
        <v>1832.44</v>
      </c>
      <c r="L1201" s="218">
        <v>0</v>
      </c>
      <c r="M1201" s="218">
        <f t="shared" si="24"/>
        <v>732.97600000000011</v>
      </c>
      <c r="N1201" s="216" t="str">
        <f t="shared" si="23"/>
        <v>stvarna uporabna</v>
      </c>
    </row>
    <row r="1202" spans="1:14" x14ac:dyDescent="0.25">
      <c r="A1202" s="216">
        <v>1</v>
      </c>
      <c r="B1202" s="217" t="s">
        <v>926</v>
      </c>
      <c r="C1202" s="217" t="s">
        <v>926</v>
      </c>
      <c r="D1202" s="217" t="s">
        <v>1441</v>
      </c>
      <c r="E1202" s="217" t="s">
        <v>233</v>
      </c>
      <c r="F1202" s="217" t="s">
        <v>1439</v>
      </c>
      <c r="G1202" s="217" t="s">
        <v>1440</v>
      </c>
      <c r="H1202" s="217" t="s">
        <v>139</v>
      </c>
      <c r="I1202" s="219">
        <v>1</v>
      </c>
      <c r="J1202" s="221">
        <v>1832.44</v>
      </c>
      <c r="K1202" s="221">
        <v>1832.44</v>
      </c>
      <c r="L1202" s="218">
        <v>0</v>
      </c>
      <c r="M1202" s="218">
        <f t="shared" si="24"/>
        <v>732.97600000000011</v>
      </c>
      <c r="N1202" s="216" t="str">
        <f t="shared" si="23"/>
        <v>stvarna uporabna</v>
      </c>
    </row>
    <row r="1203" spans="1:14" x14ac:dyDescent="0.25">
      <c r="A1203" s="216">
        <v>1</v>
      </c>
      <c r="B1203" s="217" t="s">
        <v>926</v>
      </c>
      <c r="C1203" s="217" t="s">
        <v>926</v>
      </c>
      <c r="D1203" s="217" t="s">
        <v>1442</v>
      </c>
      <c r="E1203" s="217" t="s">
        <v>233</v>
      </c>
      <c r="F1203" s="217" t="s">
        <v>1443</v>
      </c>
      <c r="G1203" s="218">
        <v>10.06</v>
      </c>
      <c r="H1203" s="217" t="s">
        <v>139</v>
      </c>
      <c r="I1203" s="219">
        <v>1</v>
      </c>
      <c r="J1203" s="218">
        <v>751.52</v>
      </c>
      <c r="K1203" s="218">
        <v>751.52</v>
      </c>
      <c r="L1203" s="218">
        <v>0</v>
      </c>
      <c r="M1203" s="218">
        <f t="shared" si="24"/>
        <v>300.608</v>
      </c>
      <c r="N1203" s="216" t="str">
        <f t="shared" si="23"/>
        <v>stvarna uporabna</v>
      </c>
    </row>
    <row r="1204" spans="1:14" x14ac:dyDescent="0.25">
      <c r="A1204" s="220">
        <v>1</v>
      </c>
      <c r="B1204" s="217" t="s">
        <v>926</v>
      </c>
      <c r="C1204" s="217" t="s">
        <v>926</v>
      </c>
      <c r="D1204" s="217" t="s">
        <v>1444</v>
      </c>
      <c r="E1204" s="217" t="s">
        <v>233</v>
      </c>
      <c r="F1204" s="217" t="s">
        <v>1443</v>
      </c>
      <c r="G1204" s="218">
        <v>10.06</v>
      </c>
      <c r="H1204" s="217" t="s">
        <v>139</v>
      </c>
      <c r="I1204" s="219">
        <v>1</v>
      </c>
      <c r="J1204" s="218">
        <v>751.52</v>
      </c>
      <c r="K1204" s="218">
        <v>751.52</v>
      </c>
      <c r="L1204" s="218">
        <v>0</v>
      </c>
      <c r="M1204" s="218">
        <f t="shared" si="24"/>
        <v>300.608</v>
      </c>
      <c r="N1204" s="216" t="str">
        <f t="shared" si="23"/>
        <v>stvarna uporabna</v>
      </c>
    </row>
    <row r="1205" spans="1:14" x14ac:dyDescent="0.25">
      <c r="A1205" s="220">
        <v>1</v>
      </c>
      <c r="B1205" s="217" t="s">
        <v>926</v>
      </c>
      <c r="C1205" s="217" t="s">
        <v>926</v>
      </c>
      <c r="D1205" s="217" t="s">
        <v>1445</v>
      </c>
      <c r="E1205" s="217" t="s">
        <v>233</v>
      </c>
      <c r="F1205" s="217" t="s">
        <v>1446</v>
      </c>
      <c r="G1205" s="218">
        <v>10.06</v>
      </c>
      <c r="H1205" s="217" t="s">
        <v>139</v>
      </c>
      <c r="I1205" s="219">
        <v>1</v>
      </c>
      <c r="J1205" s="218">
        <v>965.19</v>
      </c>
      <c r="K1205" s="218">
        <v>965.19</v>
      </c>
      <c r="L1205" s="218">
        <v>0</v>
      </c>
      <c r="M1205" s="218">
        <f t="shared" si="24"/>
        <v>386.07600000000002</v>
      </c>
      <c r="N1205" s="216" t="str">
        <f t="shared" si="23"/>
        <v>stvarna uporabna</v>
      </c>
    </row>
    <row r="1206" spans="1:14" x14ac:dyDescent="0.25">
      <c r="A1206" s="216">
        <v>1</v>
      </c>
      <c r="B1206" s="217" t="s">
        <v>926</v>
      </c>
      <c r="C1206" s="217" t="s">
        <v>926</v>
      </c>
      <c r="D1206" s="217" t="s">
        <v>1447</v>
      </c>
      <c r="E1206" s="217" t="s">
        <v>233</v>
      </c>
      <c r="F1206" s="217" t="s">
        <v>1130</v>
      </c>
      <c r="G1206" s="218">
        <v>10.06</v>
      </c>
      <c r="H1206" s="217" t="s">
        <v>139</v>
      </c>
      <c r="I1206" s="219">
        <v>1</v>
      </c>
      <c r="J1206" s="218">
        <v>799.83</v>
      </c>
      <c r="K1206" s="218">
        <v>799.83</v>
      </c>
      <c r="L1206" s="218">
        <v>0</v>
      </c>
      <c r="M1206" s="218">
        <f t="shared" si="24"/>
        <v>319.93200000000002</v>
      </c>
      <c r="N1206" s="216" t="str">
        <f t="shared" si="23"/>
        <v>stvarna uporabna</v>
      </c>
    </row>
    <row r="1207" spans="1:14" x14ac:dyDescent="0.25">
      <c r="A1207" s="216">
        <v>1</v>
      </c>
      <c r="B1207" s="217" t="s">
        <v>926</v>
      </c>
      <c r="C1207" s="217" t="s">
        <v>926</v>
      </c>
      <c r="D1207" s="217" t="s">
        <v>1448</v>
      </c>
      <c r="E1207" s="217" t="s">
        <v>171</v>
      </c>
      <c r="F1207" s="217" t="s">
        <v>1130</v>
      </c>
      <c r="G1207" s="218">
        <v>10.06</v>
      </c>
      <c r="H1207" s="217" t="s">
        <v>139</v>
      </c>
      <c r="I1207" s="219">
        <v>1</v>
      </c>
      <c r="J1207" s="218">
        <v>799.83</v>
      </c>
      <c r="K1207" s="218">
        <v>799.83</v>
      </c>
      <c r="L1207" s="218">
        <v>0</v>
      </c>
      <c r="M1207" s="218">
        <f t="shared" si="24"/>
        <v>319.93200000000002</v>
      </c>
      <c r="N1207" s="216" t="str">
        <f t="shared" si="23"/>
        <v>stvarna uporabna</v>
      </c>
    </row>
    <row r="1208" spans="1:14" x14ac:dyDescent="0.25">
      <c r="A1208" s="216">
        <v>1</v>
      </c>
      <c r="B1208" s="217" t="s">
        <v>926</v>
      </c>
      <c r="C1208" s="217" t="s">
        <v>926</v>
      </c>
      <c r="D1208" s="217" t="s">
        <v>1449</v>
      </c>
      <c r="E1208" s="217" t="s">
        <v>233</v>
      </c>
      <c r="F1208" s="217" t="s">
        <v>1130</v>
      </c>
      <c r="G1208" s="218">
        <v>10.06</v>
      </c>
      <c r="H1208" s="217" t="s">
        <v>139</v>
      </c>
      <c r="I1208" s="219">
        <v>1</v>
      </c>
      <c r="J1208" s="218">
        <v>799.83</v>
      </c>
      <c r="K1208" s="218">
        <v>799.83</v>
      </c>
      <c r="L1208" s="218">
        <v>0</v>
      </c>
      <c r="M1208" s="218">
        <f t="shared" si="24"/>
        <v>319.93200000000002</v>
      </c>
      <c r="N1208" s="216" t="str">
        <f t="shared" si="23"/>
        <v>stvarna uporabna</v>
      </c>
    </row>
    <row r="1209" spans="1:14" x14ac:dyDescent="0.25">
      <c r="A1209" s="220">
        <v>1</v>
      </c>
      <c r="B1209" s="217" t="s">
        <v>926</v>
      </c>
      <c r="C1209" s="217" t="s">
        <v>926</v>
      </c>
      <c r="D1209" s="217" t="s">
        <v>1450</v>
      </c>
      <c r="E1209" s="217" t="s">
        <v>233</v>
      </c>
      <c r="F1209" s="217" t="s">
        <v>1130</v>
      </c>
      <c r="G1209" s="218">
        <v>10.06</v>
      </c>
      <c r="H1209" s="217" t="s">
        <v>139</v>
      </c>
      <c r="I1209" s="219">
        <v>1</v>
      </c>
      <c r="J1209" s="218">
        <v>799.83</v>
      </c>
      <c r="K1209" s="218">
        <v>799.83</v>
      </c>
      <c r="L1209" s="218">
        <v>0</v>
      </c>
      <c r="M1209" s="218">
        <f t="shared" si="24"/>
        <v>319.93200000000002</v>
      </c>
      <c r="N1209" s="216" t="str">
        <f t="shared" si="23"/>
        <v>stvarna uporabna</v>
      </c>
    </row>
    <row r="1210" spans="1:14" x14ac:dyDescent="0.25">
      <c r="A1210" s="220">
        <v>1</v>
      </c>
      <c r="B1210" s="217" t="s">
        <v>926</v>
      </c>
      <c r="C1210" s="217" t="s">
        <v>926</v>
      </c>
      <c r="D1210" s="217" t="s">
        <v>1451</v>
      </c>
      <c r="E1210" s="217" t="s">
        <v>233</v>
      </c>
      <c r="F1210" s="217" t="s">
        <v>1452</v>
      </c>
      <c r="G1210" s="218">
        <v>10.06</v>
      </c>
      <c r="H1210" s="217" t="s">
        <v>139</v>
      </c>
      <c r="I1210" s="219">
        <v>1</v>
      </c>
      <c r="J1210" s="221">
        <v>1017.77</v>
      </c>
      <c r="K1210" s="221">
        <v>1017.77</v>
      </c>
      <c r="L1210" s="218">
        <v>0</v>
      </c>
      <c r="M1210" s="218">
        <f t="shared" si="24"/>
        <v>407.108</v>
      </c>
      <c r="N1210" s="216" t="str">
        <f t="shared" si="23"/>
        <v>stvarna uporabna</v>
      </c>
    </row>
    <row r="1211" spans="1:14" x14ac:dyDescent="0.25">
      <c r="A1211" s="216">
        <v>1</v>
      </c>
      <c r="B1211" s="217" t="s">
        <v>926</v>
      </c>
      <c r="C1211" s="217" t="s">
        <v>926</v>
      </c>
      <c r="D1211" s="217" t="s">
        <v>1453</v>
      </c>
      <c r="E1211" s="217" t="s">
        <v>233</v>
      </c>
      <c r="F1211" s="217" t="s">
        <v>1454</v>
      </c>
      <c r="G1211" s="218">
        <v>10.06</v>
      </c>
      <c r="H1211" s="217" t="s">
        <v>139</v>
      </c>
      <c r="I1211" s="219">
        <v>1</v>
      </c>
      <c r="J1211" s="221">
        <v>2262.08</v>
      </c>
      <c r="K1211" s="221">
        <v>2262.08</v>
      </c>
      <c r="L1211" s="218">
        <v>0</v>
      </c>
      <c r="M1211" s="218">
        <f t="shared" si="24"/>
        <v>904.83199999999999</v>
      </c>
      <c r="N1211" s="216" t="str">
        <f t="shared" si="23"/>
        <v>stvarna uporabna</v>
      </c>
    </row>
    <row r="1212" spans="1:14" x14ac:dyDescent="0.25">
      <c r="A1212" s="216">
        <v>1</v>
      </c>
      <c r="B1212" s="217" t="s">
        <v>926</v>
      </c>
      <c r="C1212" s="217" t="s">
        <v>926</v>
      </c>
      <c r="D1212" s="217" t="s">
        <v>1455</v>
      </c>
      <c r="E1212" s="217" t="s">
        <v>233</v>
      </c>
      <c r="F1212" s="217" t="s">
        <v>1456</v>
      </c>
      <c r="G1212" s="218">
        <v>10.06</v>
      </c>
      <c r="H1212" s="217" t="s">
        <v>139</v>
      </c>
      <c r="I1212" s="219">
        <v>1</v>
      </c>
      <c r="J1212" s="221">
        <v>1089.7</v>
      </c>
      <c r="K1212" s="221">
        <v>1089.7</v>
      </c>
      <c r="L1212" s="218">
        <v>0</v>
      </c>
      <c r="M1212" s="218">
        <f t="shared" si="24"/>
        <v>435.88000000000005</v>
      </c>
      <c r="N1212" s="216" t="str">
        <f t="shared" ref="N1212:N1275" si="25">IF(L1212&lt;J1212*0.4,"stvarna uporabna", "nova vrijednost")</f>
        <v>stvarna uporabna</v>
      </c>
    </row>
    <row r="1213" spans="1:14" x14ac:dyDescent="0.25">
      <c r="A1213" s="216">
        <v>1</v>
      </c>
      <c r="B1213" s="217" t="s">
        <v>926</v>
      </c>
      <c r="C1213" s="217" t="s">
        <v>926</v>
      </c>
      <c r="D1213" s="217" t="s">
        <v>1457</v>
      </c>
      <c r="E1213" s="217" t="s">
        <v>233</v>
      </c>
      <c r="F1213" s="217" t="s">
        <v>1458</v>
      </c>
      <c r="G1213" s="218">
        <v>10.06</v>
      </c>
      <c r="H1213" s="217" t="s">
        <v>139</v>
      </c>
      <c r="I1213" s="219">
        <v>1</v>
      </c>
      <c r="J1213" s="218">
        <v>406.89</v>
      </c>
      <c r="K1213" s="218">
        <v>406.89</v>
      </c>
      <c r="L1213" s="218">
        <v>0</v>
      </c>
      <c r="M1213" s="218">
        <f t="shared" si="24"/>
        <v>162.756</v>
      </c>
      <c r="N1213" s="216" t="str">
        <f t="shared" si="25"/>
        <v>stvarna uporabna</v>
      </c>
    </row>
    <row r="1214" spans="1:14" x14ac:dyDescent="0.25">
      <c r="A1214" s="220">
        <v>1</v>
      </c>
      <c r="B1214" s="217" t="s">
        <v>926</v>
      </c>
      <c r="C1214" s="217" t="s">
        <v>926</v>
      </c>
      <c r="D1214" s="217" t="s">
        <v>1459</v>
      </c>
      <c r="E1214" s="217" t="s">
        <v>233</v>
      </c>
      <c r="F1214" s="217" t="s">
        <v>1458</v>
      </c>
      <c r="G1214" s="218">
        <v>10.06</v>
      </c>
      <c r="H1214" s="217" t="s">
        <v>139</v>
      </c>
      <c r="I1214" s="219">
        <v>1</v>
      </c>
      <c r="J1214" s="218">
        <v>406.89</v>
      </c>
      <c r="K1214" s="218">
        <v>406.89</v>
      </c>
      <c r="L1214" s="218">
        <v>0</v>
      </c>
      <c r="M1214" s="218">
        <f t="shared" si="24"/>
        <v>162.756</v>
      </c>
      <c r="N1214" s="216" t="str">
        <f t="shared" si="25"/>
        <v>stvarna uporabna</v>
      </c>
    </row>
    <row r="1215" spans="1:14" x14ac:dyDescent="0.25">
      <c r="A1215" s="220">
        <v>1</v>
      </c>
      <c r="B1215" s="217" t="s">
        <v>926</v>
      </c>
      <c r="C1215" s="217" t="s">
        <v>926</v>
      </c>
      <c r="D1215" s="217" t="s">
        <v>1460</v>
      </c>
      <c r="E1215" s="217" t="s">
        <v>233</v>
      </c>
      <c r="F1215" s="217" t="s">
        <v>1458</v>
      </c>
      <c r="G1215" s="218">
        <v>10.06</v>
      </c>
      <c r="H1215" s="217" t="s">
        <v>139</v>
      </c>
      <c r="I1215" s="219">
        <v>1</v>
      </c>
      <c r="J1215" s="218">
        <v>406.89</v>
      </c>
      <c r="K1215" s="218">
        <v>406.89</v>
      </c>
      <c r="L1215" s="218">
        <v>0</v>
      </c>
      <c r="M1215" s="218">
        <f t="shared" si="24"/>
        <v>162.756</v>
      </c>
      <c r="N1215" s="216" t="str">
        <f t="shared" si="25"/>
        <v>stvarna uporabna</v>
      </c>
    </row>
    <row r="1216" spans="1:14" x14ac:dyDescent="0.25">
      <c r="A1216" s="216">
        <v>1</v>
      </c>
      <c r="B1216" s="217" t="s">
        <v>926</v>
      </c>
      <c r="C1216" s="217" t="s">
        <v>926</v>
      </c>
      <c r="D1216" s="217" t="s">
        <v>1461</v>
      </c>
      <c r="E1216" s="217" t="s">
        <v>233</v>
      </c>
      <c r="F1216" s="217" t="s">
        <v>1462</v>
      </c>
      <c r="G1216" s="218">
        <v>11.06</v>
      </c>
      <c r="H1216" s="217" t="s">
        <v>139</v>
      </c>
      <c r="I1216" s="219">
        <v>1</v>
      </c>
      <c r="J1216" s="218">
        <v>318.91000000000003</v>
      </c>
      <c r="K1216" s="218">
        <v>318.91000000000003</v>
      </c>
      <c r="L1216" s="218">
        <v>0</v>
      </c>
      <c r="M1216" s="218">
        <f t="shared" si="24"/>
        <v>127.56400000000002</v>
      </c>
      <c r="N1216" s="216" t="str">
        <f t="shared" si="25"/>
        <v>stvarna uporabna</v>
      </c>
    </row>
    <row r="1217" spans="1:14" x14ac:dyDescent="0.25">
      <c r="A1217" s="216">
        <v>1</v>
      </c>
      <c r="B1217" s="217" t="s">
        <v>926</v>
      </c>
      <c r="C1217" s="217" t="s">
        <v>926</v>
      </c>
      <c r="D1217" s="217" t="s">
        <v>1463</v>
      </c>
      <c r="E1217" s="217" t="s">
        <v>233</v>
      </c>
      <c r="F1217" s="217" t="s">
        <v>1462</v>
      </c>
      <c r="G1217" s="218">
        <v>11.06</v>
      </c>
      <c r="H1217" s="217" t="s">
        <v>139</v>
      </c>
      <c r="I1217" s="219">
        <v>1</v>
      </c>
      <c r="J1217" s="218">
        <v>318.91000000000003</v>
      </c>
      <c r="K1217" s="218">
        <v>318.91000000000003</v>
      </c>
      <c r="L1217" s="218">
        <v>0</v>
      </c>
      <c r="M1217" s="218">
        <f t="shared" si="24"/>
        <v>127.56400000000002</v>
      </c>
      <c r="N1217" s="216" t="str">
        <f t="shared" si="25"/>
        <v>stvarna uporabna</v>
      </c>
    </row>
    <row r="1218" spans="1:14" x14ac:dyDescent="0.25">
      <c r="A1218" s="216">
        <v>1</v>
      </c>
      <c r="B1218" s="217" t="s">
        <v>926</v>
      </c>
      <c r="C1218" s="217" t="s">
        <v>926</v>
      </c>
      <c r="D1218" s="217" t="s">
        <v>1464</v>
      </c>
      <c r="E1218" s="217" t="s">
        <v>233</v>
      </c>
      <c r="F1218" s="217" t="s">
        <v>1462</v>
      </c>
      <c r="G1218" s="218">
        <v>11.06</v>
      </c>
      <c r="H1218" s="217" t="s">
        <v>139</v>
      </c>
      <c r="I1218" s="219">
        <v>1</v>
      </c>
      <c r="J1218" s="218">
        <v>318.91000000000003</v>
      </c>
      <c r="K1218" s="218">
        <v>318.91000000000003</v>
      </c>
      <c r="L1218" s="218">
        <v>0</v>
      </c>
      <c r="M1218" s="218">
        <f t="shared" si="24"/>
        <v>127.56400000000002</v>
      </c>
      <c r="N1218" s="216" t="str">
        <f t="shared" si="25"/>
        <v>stvarna uporabna</v>
      </c>
    </row>
    <row r="1219" spans="1:14" x14ac:dyDescent="0.25">
      <c r="A1219" s="220">
        <v>1</v>
      </c>
      <c r="B1219" s="217" t="s">
        <v>926</v>
      </c>
      <c r="C1219" s="217" t="s">
        <v>926</v>
      </c>
      <c r="D1219" s="217" t="s">
        <v>1465</v>
      </c>
      <c r="E1219" s="217" t="s">
        <v>233</v>
      </c>
      <c r="F1219" s="217" t="s">
        <v>1462</v>
      </c>
      <c r="G1219" s="218">
        <v>11.06</v>
      </c>
      <c r="H1219" s="217" t="s">
        <v>139</v>
      </c>
      <c r="I1219" s="219">
        <v>1</v>
      </c>
      <c r="J1219" s="218">
        <v>318.91000000000003</v>
      </c>
      <c r="K1219" s="218">
        <v>318.91000000000003</v>
      </c>
      <c r="L1219" s="218">
        <v>0</v>
      </c>
      <c r="M1219" s="218">
        <f t="shared" ref="M1219:M1282" si="26">IF(L1219&lt;J1219*0.4,J1219*0.4,L1219)</f>
        <v>127.56400000000002</v>
      </c>
      <c r="N1219" s="216" t="str">
        <f t="shared" si="25"/>
        <v>stvarna uporabna</v>
      </c>
    </row>
    <row r="1220" spans="1:14" x14ac:dyDescent="0.25">
      <c r="A1220" s="220">
        <v>1</v>
      </c>
      <c r="B1220" s="217" t="s">
        <v>926</v>
      </c>
      <c r="C1220" s="217" t="s">
        <v>926</v>
      </c>
      <c r="D1220" s="217" t="s">
        <v>1466</v>
      </c>
      <c r="E1220" s="217" t="s">
        <v>233</v>
      </c>
      <c r="F1220" s="217" t="s">
        <v>1462</v>
      </c>
      <c r="G1220" s="218">
        <v>11.06</v>
      </c>
      <c r="H1220" s="217" t="s">
        <v>139</v>
      </c>
      <c r="I1220" s="219">
        <v>1</v>
      </c>
      <c r="J1220" s="218">
        <v>318.91000000000003</v>
      </c>
      <c r="K1220" s="218">
        <v>318.91000000000003</v>
      </c>
      <c r="L1220" s="218">
        <v>0</v>
      </c>
      <c r="M1220" s="218">
        <f t="shared" si="26"/>
        <v>127.56400000000002</v>
      </c>
      <c r="N1220" s="216" t="str">
        <f t="shared" si="25"/>
        <v>stvarna uporabna</v>
      </c>
    </row>
    <row r="1221" spans="1:14" x14ac:dyDescent="0.25">
      <c r="A1221" s="216">
        <v>1</v>
      </c>
      <c r="B1221" s="217" t="s">
        <v>926</v>
      </c>
      <c r="C1221" s="217" t="s">
        <v>926</v>
      </c>
      <c r="D1221" s="217" t="s">
        <v>1467</v>
      </c>
      <c r="E1221" s="217" t="s">
        <v>233</v>
      </c>
      <c r="F1221" s="217" t="s">
        <v>1462</v>
      </c>
      <c r="G1221" s="218">
        <v>11.06</v>
      </c>
      <c r="H1221" s="217" t="s">
        <v>139</v>
      </c>
      <c r="I1221" s="219">
        <v>1</v>
      </c>
      <c r="J1221" s="218">
        <v>318.91000000000003</v>
      </c>
      <c r="K1221" s="218">
        <v>318.91000000000003</v>
      </c>
      <c r="L1221" s="218">
        <v>0</v>
      </c>
      <c r="M1221" s="218">
        <f t="shared" si="26"/>
        <v>127.56400000000002</v>
      </c>
      <c r="N1221" s="216" t="str">
        <f t="shared" si="25"/>
        <v>stvarna uporabna</v>
      </c>
    </row>
    <row r="1222" spans="1:14" x14ac:dyDescent="0.25">
      <c r="A1222" s="216">
        <v>1</v>
      </c>
      <c r="B1222" s="217" t="s">
        <v>926</v>
      </c>
      <c r="C1222" s="217" t="s">
        <v>926</v>
      </c>
      <c r="D1222" s="217" t="s">
        <v>1468</v>
      </c>
      <c r="E1222" s="217" t="s">
        <v>233</v>
      </c>
      <c r="F1222" s="217" t="s">
        <v>1462</v>
      </c>
      <c r="G1222" s="218">
        <v>11.06</v>
      </c>
      <c r="H1222" s="217" t="s">
        <v>139</v>
      </c>
      <c r="I1222" s="219">
        <v>1</v>
      </c>
      <c r="J1222" s="218">
        <v>318.91000000000003</v>
      </c>
      <c r="K1222" s="218">
        <v>318.91000000000003</v>
      </c>
      <c r="L1222" s="218">
        <v>0</v>
      </c>
      <c r="M1222" s="218">
        <f t="shared" si="26"/>
        <v>127.56400000000002</v>
      </c>
      <c r="N1222" s="216" t="str">
        <f t="shared" si="25"/>
        <v>stvarna uporabna</v>
      </c>
    </row>
    <row r="1223" spans="1:14" x14ac:dyDescent="0.25">
      <c r="A1223" s="216">
        <v>1</v>
      </c>
      <c r="B1223" s="217" t="s">
        <v>926</v>
      </c>
      <c r="C1223" s="217" t="s">
        <v>926</v>
      </c>
      <c r="D1223" s="217" t="s">
        <v>1469</v>
      </c>
      <c r="E1223" s="217" t="s">
        <v>233</v>
      </c>
      <c r="F1223" s="217" t="s">
        <v>1462</v>
      </c>
      <c r="G1223" s="218">
        <v>11.06</v>
      </c>
      <c r="H1223" s="217" t="s">
        <v>139</v>
      </c>
      <c r="I1223" s="219">
        <v>1</v>
      </c>
      <c r="J1223" s="218">
        <v>318.91000000000003</v>
      </c>
      <c r="K1223" s="218">
        <v>318.91000000000003</v>
      </c>
      <c r="L1223" s="218">
        <v>0</v>
      </c>
      <c r="M1223" s="218">
        <f t="shared" si="26"/>
        <v>127.56400000000002</v>
      </c>
      <c r="N1223" s="216" t="str">
        <f t="shared" si="25"/>
        <v>stvarna uporabna</v>
      </c>
    </row>
    <row r="1224" spans="1:14" x14ac:dyDescent="0.25">
      <c r="A1224" s="220">
        <v>1</v>
      </c>
      <c r="B1224" s="217" t="s">
        <v>926</v>
      </c>
      <c r="C1224" s="217" t="s">
        <v>926</v>
      </c>
      <c r="D1224" s="217" t="s">
        <v>1470</v>
      </c>
      <c r="E1224" s="217" t="s">
        <v>233</v>
      </c>
      <c r="F1224" s="217" t="s">
        <v>1462</v>
      </c>
      <c r="G1224" s="218">
        <v>11.06</v>
      </c>
      <c r="H1224" s="217" t="s">
        <v>139</v>
      </c>
      <c r="I1224" s="219">
        <v>1</v>
      </c>
      <c r="J1224" s="218">
        <v>318.91000000000003</v>
      </c>
      <c r="K1224" s="218">
        <v>318.91000000000003</v>
      </c>
      <c r="L1224" s="218">
        <v>0</v>
      </c>
      <c r="M1224" s="218">
        <f t="shared" si="26"/>
        <v>127.56400000000002</v>
      </c>
      <c r="N1224" s="216" t="str">
        <f t="shared" si="25"/>
        <v>stvarna uporabna</v>
      </c>
    </row>
    <row r="1225" spans="1:14" x14ac:dyDescent="0.25">
      <c r="A1225" s="220">
        <v>1</v>
      </c>
      <c r="B1225" s="217" t="s">
        <v>926</v>
      </c>
      <c r="C1225" s="217" t="s">
        <v>926</v>
      </c>
      <c r="D1225" s="217" t="s">
        <v>1471</v>
      </c>
      <c r="E1225" s="217" t="s">
        <v>233</v>
      </c>
      <c r="F1225" s="217" t="s">
        <v>1462</v>
      </c>
      <c r="G1225" s="218">
        <v>11.06</v>
      </c>
      <c r="H1225" s="217" t="s">
        <v>139</v>
      </c>
      <c r="I1225" s="219">
        <v>1</v>
      </c>
      <c r="J1225" s="218">
        <v>318.91000000000003</v>
      </c>
      <c r="K1225" s="218">
        <v>318.91000000000003</v>
      </c>
      <c r="L1225" s="218">
        <v>0</v>
      </c>
      <c r="M1225" s="218">
        <f t="shared" si="26"/>
        <v>127.56400000000002</v>
      </c>
      <c r="N1225" s="216" t="str">
        <f t="shared" si="25"/>
        <v>stvarna uporabna</v>
      </c>
    </row>
    <row r="1226" spans="1:14" x14ac:dyDescent="0.25">
      <c r="A1226" s="216">
        <v>1</v>
      </c>
      <c r="B1226" s="217" t="s">
        <v>926</v>
      </c>
      <c r="C1226" s="217" t="s">
        <v>926</v>
      </c>
      <c r="D1226" s="217" t="s">
        <v>1472</v>
      </c>
      <c r="E1226" s="217" t="s">
        <v>233</v>
      </c>
      <c r="F1226" s="217" t="s">
        <v>1462</v>
      </c>
      <c r="G1226" s="218">
        <v>11.06</v>
      </c>
      <c r="H1226" s="217" t="s">
        <v>139</v>
      </c>
      <c r="I1226" s="219">
        <v>1</v>
      </c>
      <c r="J1226" s="218">
        <v>318.91000000000003</v>
      </c>
      <c r="K1226" s="218">
        <v>318.91000000000003</v>
      </c>
      <c r="L1226" s="218">
        <v>0</v>
      </c>
      <c r="M1226" s="218">
        <f t="shared" si="26"/>
        <v>127.56400000000002</v>
      </c>
      <c r="N1226" s="216" t="str">
        <f t="shared" si="25"/>
        <v>stvarna uporabna</v>
      </c>
    </row>
    <row r="1227" spans="1:14" x14ac:dyDescent="0.25">
      <c r="A1227" s="216">
        <v>1</v>
      </c>
      <c r="B1227" s="217" t="s">
        <v>926</v>
      </c>
      <c r="C1227" s="217" t="s">
        <v>926</v>
      </c>
      <c r="D1227" s="217" t="s">
        <v>1473</v>
      </c>
      <c r="E1227" s="217" t="s">
        <v>233</v>
      </c>
      <c r="F1227" s="217" t="s">
        <v>1462</v>
      </c>
      <c r="G1227" s="218">
        <v>11.06</v>
      </c>
      <c r="H1227" s="217" t="s">
        <v>139</v>
      </c>
      <c r="I1227" s="219">
        <v>1</v>
      </c>
      <c r="J1227" s="218">
        <v>318.91000000000003</v>
      </c>
      <c r="K1227" s="218">
        <v>318.91000000000003</v>
      </c>
      <c r="L1227" s="218">
        <v>0</v>
      </c>
      <c r="M1227" s="218">
        <f t="shared" si="26"/>
        <v>127.56400000000002</v>
      </c>
      <c r="N1227" s="216" t="str">
        <f t="shared" si="25"/>
        <v>stvarna uporabna</v>
      </c>
    </row>
    <row r="1228" spans="1:14" x14ac:dyDescent="0.25">
      <c r="A1228" s="216">
        <v>1</v>
      </c>
      <c r="B1228" s="217" t="s">
        <v>926</v>
      </c>
      <c r="C1228" s="217" t="s">
        <v>926</v>
      </c>
      <c r="D1228" s="217" t="s">
        <v>1474</v>
      </c>
      <c r="E1228" s="217" t="s">
        <v>233</v>
      </c>
      <c r="F1228" s="217" t="s">
        <v>1462</v>
      </c>
      <c r="G1228" s="218">
        <v>11.06</v>
      </c>
      <c r="H1228" s="217" t="s">
        <v>139</v>
      </c>
      <c r="I1228" s="219">
        <v>1</v>
      </c>
      <c r="J1228" s="218">
        <v>318.91000000000003</v>
      </c>
      <c r="K1228" s="218">
        <v>318.91000000000003</v>
      </c>
      <c r="L1228" s="218">
        <v>0</v>
      </c>
      <c r="M1228" s="218">
        <f t="shared" si="26"/>
        <v>127.56400000000002</v>
      </c>
      <c r="N1228" s="216" t="str">
        <f t="shared" si="25"/>
        <v>stvarna uporabna</v>
      </c>
    </row>
    <row r="1229" spans="1:14" x14ac:dyDescent="0.25">
      <c r="A1229" s="220">
        <v>1</v>
      </c>
      <c r="B1229" s="217" t="s">
        <v>926</v>
      </c>
      <c r="C1229" s="217" t="s">
        <v>926</v>
      </c>
      <c r="D1229" s="217" t="s">
        <v>1475</v>
      </c>
      <c r="E1229" s="217" t="s">
        <v>233</v>
      </c>
      <c r="F1229" s="217" t="s">
        <v>1462</v>
      </c>
      <c r="G1229" s="218">
        <v>11.06</v>
      </c>
      <c r="H1229" s="217" t="s">
        <v>139</v>
      </c>
      <c r="I1229" s="219">
        <v>1</v>
      </c>
      <c r="J1229" s="218">
        <v>318.91000000000003</v>
      </c>
      <c r="K1229" s="218">
        <v>318.91000000000003</v>
      </c>
      <c r="L1229" s="218">
        <v>0</v>
      </c>
      <c r="M1229" s="218">
        <f t="shared" si="26"/>
        <v>127.56400000000002</v>
      </c>
      <c r="N1229" s="216" t="str">
        <f t="shared" si="25"/>
        <v>stvarna uporabna</v>
      </c>
    </row>
    <row r="1230" spans="1:14" x14ac:dyDescent="0.25">
      <c r="A1230" s="220">
        <v>1</v>
      </c>
      <c r="B1230" s="217" t="s">
        <v>926</v>
      </c>
      <c r="C1230" s="217" t="s">
        <v>926</v>
      </c>
      <c r="D1230" s="217" t="s">
        <v>1476</v>
      </c>
      <c r="E1230" s="217" t="s">
        <v>233</v>
      </c>
      <c r="F1230" s="217" t="s">
        <v>1462</v>
      </c>
      <c r="G1230" s="218">
        <v>11.06</v>
      </c>
      <c r="H1230" s="217" t="s">
        <v>139</v>
      </c>
      <c r="I1230" s="219">
        <v>1</v>
      </c>
      <c r="J1230" s="218">
        <v>318.91000000000003</v>
      </c>
      <c r="K1230" s="218">
        <v>318.91000000000003</v>
      </c>
      <c r="L1230" s="218">
        <v>0</v>
      </c>
      <c r="M1230" s="218">
        <f t="shared" si="26"/>
        <v>127.56400000000002</v>
      </c>
      <c r="N1230" s="216" t="str">
        <f t="shared" si="25"/>
        <v>stvarna uporabna</v>
      </c>
    </row>
    <row r="1231" spans="1:14" x14ac:dyDescent="0.25">
      <c r="A1231" s="216">
        <v>1</v>
      </c>
      <c r="B1231" s="217" t="s">
        <v>926</v>
      </c>
      <c r="C1231" s="217" t="s">
        <v>926</v>
      </c>
      <c r="D1231" s="217" t="s">
        <v>1477</v>
      </c>
      <c r="E1231" s="217" t="s">
        <v>233</v>
      </c>
      <c r="F1231" s="217" t="s">
        <v>1462</v>
      </c>
      <c r="G1231" s="218">
        <v>11.06</v>
      </c>
      <c r="H1231" s="217" t="s">
        <v>139</v>
      </c>
      <c r="I1231" s="219">
        <v>1</v>
      </c>
      <c r="J1231" s="218">
        <v>318.91000000000003</v>
      </c>
      <c r="K1231" s="218">
        <v>318.91000000000003</v>
      </c>
      <c r="L1231" s="218">
        <v>0</v>
      </c>
      <c r="M1231" s="218">
        <f t="shared" si="26"/>
        <v>127.56400000000002</v>
      </c>
      <c r="N1231" s="216" t="str">
        <f t="shared" si="25"/>
        <v>stvarna uporabna</v>
      </c>
    </row>
    <row r="1232" spans="1:14" x14ac:dyDescent="0.25">
      <c r="A1232" s="216">
        <v>1</v>
      </c>
      <c r="B1232" s="217" t="s">
        <v>926</v>
      </c>
      <c r="C1232" s="217" t="s">
        <v>926</v>
      </c>
      <c r="D1232" s="217" t="s">
        <v>1478</v>
      </c>
      <c r="E1232" s="217" t="s">
        <v>233</v>
      </c>
      <c r="F1232" s="217" t="s">
        <v>1462</v>
      </c>
      <c r="G1232" s="218">
        <v>11.06</v>
      </c>
      <c r="H1232" s="217" t="s">
        <v>139</v>
      </c>
      <c r="I1232" s="219">
        <v>1</v>
      </c>
      <c r="J1232" s="218">
        <v>318.91000000000003</v>
      </c>
      <c r="K1232" s="218">
        <v>318.91000000000003</v>
      </c>
      <c r="L1232" s="218">
        <v>0</v>
      </c>
      <c r="M1232" s="218">
        <f t="shared" si="26"/>
        <v>127.56400000000002</v>
      </c>
      <c r="N1232" s="216" t="str">
        <f t="shared" si="25"/>
        <v>stvarna uporabna</v>
      </c>
    </row>
    <row r="1233" spans="1:14" x14ac:dyDescent="0.25">
      <c r="A1233" s="216">
        <v>1</v>
      </c>
      <c r="B1233" s="217" t="s">
        <v>926</v>
      </c>
      <c r="C1233" s="217" t="s">
        <v>926</v>
      </c>
      <c r="D1233" s="217" t="s">
        <v>1479</v>
      </c>
      <c r="E1233" s="217" t="s">
        <v>233</v>
      </c>
      <c r="F1233" s="217" t="s">
        <v>1462</v>
      </c>
      <c r="G1233" s="218">
        <v>11.06</v>
      </c>
      <c r="H1233" s="217" t="s">
        <v>139</v>
      </c>
      <c r="I1233" s="219">
        <v>1</v>
      </c>
      <c r="J1233" s="218">
        <v>318.91000000000003</v>
      </c>
      <c r="K1233" s="218">
        <v>318.91000000000003</v>
      </c>
      <c r="L1233" s="218">
        <v>0</v>
      </c>
      <c r="M1233" s="218">
        <f t="shared" si="26"/>
        <v>127.56400000000002</v>
      </c>
      <c r="N1233" s="216" t="str">
        <f t="shared" si="25"/>
        <v>stvarna uporabna</v>
      </c>
    </row>
    <row r="1234" spans="1:14" x14ac:dyDescent="0.25">
      <c r="A1234" s="220">
        <v>1</v>
      </c>
      <c r="B1234" s="217" t="s">
        <v>926</v>
      </c>
      <c r="C1234" s="217" t="s">
        <v>926</v>
      </c>
      <c r="D1234" s="217" t="s">
        <v>1480</v>
      </c>
      <c r="E1234" s="217" t="s">
        <v>233</v>
      </c>
      <c r="F1234" s="217" t="s">
        <v>1462</v>
      </c>
      <c r="G1234" s="218">
        <v>11.06</v>
      </c>
      <c r="H1234" s="217" t="s">
        <v>139</v>
      </c>
      <c r="I1234" s="219">
        <v>1</v>
      </c>
      <c r="J1234" s="218">
        <v>318.91000000000003</v>
      </c>
      <c r="K1234" s="218">
        <v>318.91000000000003</v>
      </c>
      <c r="L1234" s="218">
        <v>0</v>
      </c>
      <c r="M1234" s="218">
        <f t="shared" si="26"/>
        <v>127.56400000000002</v>
      </c>
      <c r="N1234" s="216" t="str">
        <f t="shared" si="25"/>
        <v>stvarna uporabna</v>
      </c>
    </row>
    <row r="1235" spans="1:14" x14ac:dyDescent="0.25">
      <c r="A1235" s="220">
        <v>1</v>
      </c>
      <c r="B1235" s="217" t="s">
        <v>926</v>
      </c>
      <c r="C1235" s="217" t="s">
        <v>926</v>
      </c>
      <c r="D1235" s="217" t="s">
        <v>1481</v>
      </c>
      <c r="E1235" s="217" t="s">
        <v>233</v>
      </c>
      <c r="F1235" s="217" t="s">
        <v>1462</v>
      </c>
      <c r="G1235" s="218">
        <v>11.06</v>
      </c>
      <c r="H1235" s="217" t="s">
        <v>139</v>
      </c>
      <c r="I1235" s="219">
        <v>1</v>
      </c>
      <c r="J1235" s="218">
        <v>318.91000000000003</v>
      </c>
      <c r="K1235" s="218">
        <v>318.91000000000003</v>
      </c>
      <c r="L1235" s="218">
        <v>0</v>
      </c>
      <c r="M1235" s="218">
        <f t="shared" si="26"/>
        <v>127.56400000000002</v>
      </c>
      <c r="N1235" s="216" t="str">
        <f t="shared" si="25"/>
        <v>stvarna uporabna</v>
      </c>
    </row>
    <row r="1236" spans="1:14" x14ac:dyDescent="0.25">
      <c r="A1236" s="216">
        <v>1</v>
      </c>
      <c r="B1236" s="217" t="s">
        <v>926</v>
      </c>
      <c r="C1236" s="217" t="s">
        <v>926</v>
      </c>
      <c r="D1236" s="217" t="s">
        <v>1482</v>
      </c>
      <c r="E1236" s="217" t="s">
        <v>233</v>
      </c>
      <c r="F1236" s="217" t="s">
        <v>1462</v>
      </c>
      <c r="G1236" s="218">
        <v>11.06</v>
      </c>
      <c r="H1236" s="217" t="s">
        <v>139</v>
      </c>
      <c r="I1236" s="219">
        <v>1</v>
      </c>
      <c r="J1236" s="218">
        <v>318.91000000000003</v>
      </c>
      <c r="K1236" s="218">
        <v>318.91000000000003</v>
      </c>
      <c r="L1236" s="218">
        <v>0</v>
      </c>
      <c r="M1236" s="218">
        <f t="shared" si="26"/>
        <v>127.56400000000002</v>
      </c>
      <c r="N1236" s="216" t="str">
        <f t="shared" si="25"/>
        <v>stvarna uporabna</v>
      </c>
    </row>
    <row r="1237" spans="1:14" x14ac:dyDescent="0.25">
      <c r="A1237" s="216">
        <v>1</v>
      </c>
      <c r="B1237" s="217" t="s">
        <v>926</v>
      </c>
      <c r="C1237" s="217" t="s">
        <v>926</v>
      </c>
      <c r="D1237" s="217" t="s">
        <v>1483</v>
      </c>
      <c r="E1237" s="217" t="s">
        <v>233</v>
      </c>
      <c r="F1237" s="217" t="s">
        <v>1462</v>
      </c>
      <c r="G1237" s="218">
        <v>11.06</v>
      </c>
      <c r="H1237" s="217" t="s">
        <v>139</v>
      </c>
      <c r="I1237" s="219">
        <v>1</v>
      </c>
      <c r="J1237" s="218">
        <v>318.91000000000003</v>
      </c>
      <c r="K1237" s="218">
        <v>318.91000000000003</v>
      </c>
      <c r="L1237" s="218">
        <v>0</v>
      </c>
      <c r="M1237" s="218">
        <f t="shared" si="26"/>
        <v>127.56400000000002</v>
      </c>
      <c r="N1237" s="216" t="str">
        <f t="shared" si="25"/>
        <v>stvarna uporabna</v>
      </c>
    </row>
    <row r="1238" spans="1:14" x14ac:dyDescent="0.25">
      <c r="A1238" s="216">
        <v>1</v>
      </c>
      <c r="B1238" s="217" t="s">
        <v>926</v>
      </c>
      <c r="C1238" s="217" t="s">
        <v>926</v>
      </c>
      <c r="D1238" s="217" t="s">
        <v>1484</v>
      </c>
      <c r="E1238" s="217" t="s">
        <v>233</v>
      </c>
      <c r="F1238" s="217" t="s">
        <v>1462</v>
      </c>
      <c r="G1238" s="218">
        <v>11.06</v>
      </c>
      <c r="H1238" s="217" t="s">
        <v>139</v>
      </c>
      <c r="I1238" s="219">
        <v>1</v>
      </c>
      <c r="J1238" s="218">
        <v>318.91000000000003</v>
      </c>
      <c r="K1238" s="218">
        <v>318.91000000000003</v>
      </c>
      <c r="L1238" s="218">
        <v>0</v>
      </c>
      <c r="M1238" s="218">
        <f t="shared" si="26"/>
        <v>127.56400000000002</v>
      </c>
      <c r="N1238" s="216" t="str">
        <f t="shared" si="25"/>
        <v>stvarna uporabna</v>
      </c>
    </row>
    <row r="1239" spans="1:14" x14ac:dyDescent="0.25">
      <c r="A1239" s="220">
        <v>1</v>
      </c>
      <c r="B1239" s="217" t="s">
        <v>926</v>
      </c>
      <c r="C1239" s="217" t="s">
        <v>926</v>
      </c>
      <c r="D1239" s="217" t="s">
        <v>1485</v>
      </c>
      <c r="E1239" s="217" t="s">
        <v>233</v>
      </c>
      <c r="F1239" s="217" t="s">
        <v>1462</v>
      </c>
      <c r="G1239" s="218">
        <v>11.06</v>
      </c>
      <c r="H1239" s="217" t="s">
        <v>139</v>
      </c>
      <c r="I1239" s="219">
        <v>1</v>
      </c>
      <c r="J1239" s="218">
        <v>318.91000000000003</v>
      </c>
      <c r="K1239" s="218">
        <v>318.91000000000003</v>
      </c>
      <c r="L1239" s="218">
        <v>0</v>
      </c>
      <c r="M1239" s="218">
        <f t="shared" si="26"/>
        <v>127.56400000000002</v>
      </c>
      <c r="N1239" s="216" t="str">
        <f t="shared" si="25"/>
        <v>stvarna uporabna</v>
      </c>
    </row>
    <row r="1240" spans="1:14" x14ac:dyDescent="0.25">
      <c r="A1240" s="220">
        <v>1</v>
      </c>
      <c r="B1240" s="217" t="s">
        <v>926</v>
      </c>
      <c r="C1240" s="217" t="s">
        <v>926</v>
      </c>
      <c r="D1240" s="217" t="s">
        <v>1486</v>
      </c>
      <c r="E1240" s="217" t="s">
        <v>233</v>
      </c>
      <c r="F1240" s="217" t="s">
        <v>1462</v>
      </c>
      <c r="G1240" s="218">
        <v>11.06</v>
      </c>
      <c r="H1240" s="217" t="s">
        <v>139</v>
      </c>
      <c r="I1240" s="219">
        <v>1</v>
      </c>
      <c r="J1240" s="218">
        <v>318.91000000000003</v>
      </c>
      <c r="K1240" s="218">
        <v>318.91000000000003</v>
      </c>
      <c r="L1240" s="218">
        <v>0</v>
      </c>
      <c r="M1240" s="218">
        <f t="shared" si="26"/>
        <v>127.56400000000002</v>
      </c>
      <c r="N1240" s="216" t="str">
        <f t="shared" si="25"/>
        <v>stvarna uporabna</v>
      </c>
    </row>
    <row r="1241" spans="1:14" x14ac:dyDescent="0.25">
      <c r="A1241" s="216">
        <v>1</v>
      </c>
      <c r="B1241" s="217" t="s">
        <v>926</v>
      </c>
      <c r="C1241" s="217" t="s">
        <v>926</v>
      </c>
      <c r="D1241" s="217" t="s">
        <v>1487</v>
      </c>
      <c r="E1241" s="217" t="s">
        <v>233</v>
      </c>
      <c r="F1241" s="217" t="s">
        <v>1462</v>
      </c>
      <c r="G1241" s="218">
        <v>11.06</v>
      </c>
      <c r="H1241" s="217" t="s">
        <v>139</v>
      </c>
      <c r="I1241" s="219">
        <v>1</v>
      </c>
      <c r="J1241" s="218">
        <v>318.91000000000003</v>
      </c>
      <c r="K1241" s="218">
        <v>318.91000000000003</v>
      </c>
      <c r="L1241" s="218">
        <v>0</v>
      </c>
      <c r="M1241" s="218">
        <f t="shared" si="26"/>
        <v>127.56400000000002</v>
      </c>
      <c r="N1241" s="216" t="str">
        <f t="shared" si="25"/>
        <v>stvarna uporabna</v>
      </c>
    </row>
    <row r="1242" spans="1:14" x14ac:dyDescent="0.25">
      <c r="A1242" s="216">
        <v>1</v>
      </c>
      <c r="B1242" s="217" t="s">
        <v>926</v>
      </c>
      <c r="C1242" s="217" t="s">
        <v>926</v>
      </c>
      <c r="D1242" s="217" t="s">
        <v>1488</v>
      </c>
      <c r="E1242" s="217" t="s">
        <v>233</v>
      </c>
      <c r="F1242" s="217" t="s">
        <v>1462</v>
      </c>
      <c r="G1242" s="218">
        <v>11.06</v>
      </c>
      <c r="H1242" s="217" t="s">
        <v>139</v>
      </c>
      <c r="I1242" s="219">
        <v>1</v>
      </c>
      <c r="J1242" s="218">
        <v>318.91000000000003</v>
      </c>
      <c r="K1242" s="218">
        <v>318.91000000000003</v>
      </c>
      <c r="L1242" s="218">
        <v>0</v>
      </c>
      <c r="M1242" s="218">
        <f t="shared" si="26"/>
        <v>127.56400000000002</v>
      </c>
      <c r="N1242" s="216" t="str">
        <f t="shared" si="25"/>
        <v>stvarna uporabna</v>
      </c>
    </row>
    <row r="1243" spans="1:14" x14ac:dyDescent="0.25">
      <c r="A1243" s="216">
        <v>1</v>
      </c>
      <c r="B1243" s="217" t="s">
        <v>926</v>
      </c>
      <c r="C1243" s="217" t="s">
        <v>926</v>
      </c>
      <c r="D1243" s="217" t="s">
        <v>1489</v>
      </c>
      <c r="E1243" s="217" t="s">
        <v>233</v>
      </c>
      <c r="F1243" s="217" t="s">
        <v>1462</v>
      </c>
      <c r="G1243" s="218">
        <v>11.06</v>
      </c>
      <c r="H1243" s="217" t="s">
        <v>139</v>
      </c>
      <c r="I1243" s="219">
        <v>1</v>
      </c>
      <c r="J1243" s="218">
        <v>318.91000000000003</v>
      </c>
      <c r="K1243" s="218">
        <v>318.91000000000003</v>
      </c>
      <c r="L1243" s="218">
        <v>0</v>
      </c>
      <c r="M1243" s="218">
        <f t="shared" si="26"/>
        <v>127.56400000000002</v>
      </c>
      <c r="N1243" s="216" t="str">
        <f t="shared" si="25"/>
        <v>stvarna uporabna</v>
      </c>
    </row>
    <row r="1244" spans="1:14" x14ac:dyDescent="0.25">
      <c r="A1244" s="220">
        <v>1</v>
      </c>
      <c r="B1244" s="217" t="s">
        <v>926</v>
      </c>
      <c r="C1244" s="217" t="s">
        <v>926</v>
      </c>
      <c r="D1244" s="217" t="s">
        <v>1490</v>
      </c>
      <c r="E1244" s="217" t="s">
        <v>233</v>
      </c>
      <c r="F1244" s="217" t="s">
        <v>1462</v>
      </c>
      <c r="G1244" s="218">
        <v>11.06</v>
      </c>
      <c r="H1244" s="217" t="s">
        <v>139</v>
      </c>
      <c r="I1244" s="219">
        <v>1</v>
      </c>
      <c r="J1244" s="218">
        <v>318.91000000000003</v>
      </c>
      <c r="K1244" s="218">
        <v>318.91000000000003</v>
      </c>
      <c r="L1244" s="218">
        <v>0</v>
      </c>
      <c r="M1244" s="218">
        <f t="shared" si="26"/>
        <v>127.56400000000002</v>
      </c>
      <c r="N1244" s="216" t="str">
        <f t="shared" si="25"/>
        <v>stvarna uporabna</v>
      </c>
    </row>
    <row r="1245" spans="1:14" x14ac:dyDescent="0.25">
      <c r="A1245" s="220">
        <v>1</v>
      </c>
      <c r="B1245" s="217" t="s">
        <v>926</v>
      </c>
      <c r="C1245" s="217" t="s">
        <v>926</v>
      </c>
      <c r="D1245" s="217" t="s">
        <v>1491</v>
      </c>
      <c r="E1245" s="217" t="s">
        <v>233</v>
      </c>
      <c r="F1245" s="217" t="s">
        <v>1462</v>
      </c>
      <c r="G1245" s="218">
        <v>11.06</v>
      </c>
      <c r="H1245" s="217" t="s">
        <v>139</v>
      </c>
      <c r="I1245" s="219">
        <v>1</v>
      </c>
      <c r="J1245" s="218">
        <v>318.91000000000003</v>
      </c>
      <c r="K1245" s="218">
        <v>318.91000000000003</v>
      </c>
      <c r="L1245" s="218">
        <v>0</v>
      </c>
      <c r="M1245" s="218">
        <f t="shared" si="26"/>
        <v>127.56400000000002</v>
      </c>
      <c r="N1245" s="216" t="str">
        <f t="shared" si="25"/>
        <v>stvarna uporabna</v>
      </c>
    </row>
    <row r="1246" spans="1:14" x14ac:dyDescent="0.25">
      <c r="A1246" s="216">
        <v>1</v>
      </c>
      <c r="B1246" s="217" t="s">
        <v>926</v>
      </c>
      <c r="C1246" s="217" t="s">
        <v>926</v>
      </c>
      <c r="D1246" s="217" t="s">
        <v>1492</v>
      </c>
      <c r="E1246" s="217" t="s">
        <v>233</v>
      </c>
      <c r="F1246" s="217" t="s">
        <v>1462</v>
      </c>
      <c r="G1246" s="218">
        <v>11.06</v>
      </c>
      <c r="H1246" s="217" t="s">
        <v>139</v>
      </c>
      <c r="I1246" s="219">
        <v>1</v>
      </c>
      <c r="J1246" s="218">
        <v>318.91000000000003</v>
      </c>
      <c r="K1246" s="218">
        <v>318.91000000000003</v>
      </c>
      <c r="L1246" s="218">
        <v>0</v>
      </c>
      <c r="M1246" s="218">
        <f t="shared" si="26"/>
        <v>127.56400000000002</v>
      </c>
      <c r="N1246" s="216" t="str">
        <f t="shared" si="25"/>
        <v>stvarna uporabna</v>
      </c>
    </row>
    <row r="1247" spans="1:14" x14ac:dyDescent="0.25">
      <c r="A1247" s="216">
        <v>1</v>
      </c>
      <c r="B1247" s="217" t="s">
        <v>926</v>
      </c>
      <c r="C1247" s="217" t="s">
        <v>926</v>
      </c>
      <c r="D1247" s="217" t="s">
        <v>1493</v>
      </c>
      <c r="E1247" s="217" t="s">
        <v>233</v>
      </c>
      <c r="F1247" s="217" t="s">
        <v>1462</v>
      </c>
      <c r="G1247" s="218">
        <v>11.06</v>
      </c>
      <c r="H1247" s="217" t="s">
        <v>139</v>
      </c>
      <c r="I1247" s="219">
        <v>1</v>
      </c>
      <c r="J1247" s="218">
        <v>318.85000000000002</v>
      </c>
      <c r="K1247" s="218">
        <v>318.85000000000002</v>
      </c>
      <c r="L1247" s="218">
        <v>0</v>
      </c>
      <c r="M1247" s="218">
        <f t="shared" si="26"/>
        <v>127.54000000000002</v>
      </c>
      <c r="N1247" s="216" t="str">
        <f t="shared" si="25"/>
        <v>stvarna uporabna</v>
      </c>
    </row>
    <row r="1248" spans="1:14" x14ac:dyDescent="0.25">
      <c r="A1248" s="216">
        <v>1</v>
      </c>
      <c r="B1248" s="217" t="s">
        <v>926</v>
      </c>
      <c r="C1248" s="217" t="s">
        <v>926</v>
      </c>
      <c r="D1248" s="217" t="s">
        <v>1494</v>
      </c>
      <c r="E1248" s="217" t="s">
        <v>233</v>
      </c>
      <c r="F1248" s="217" t="s">
        <v>1495</v>
      </c>
      <c r="G1248" s="218">
        <v>11.06</v>
      </c>
      <c r="H1248" s="217" t="s">
        <v>139</v>
      </c>
      <c r="I1248" s="219">
        <v>1</v>
      </c>
      <c r="J1248" s="218">
        <v>280.98</v>
      </c>
      <c r="K1248" s="218">
        <v>280.98</v>
      </c>
      <c r="L1248" s="218">
        <v>0</v>
      </c>
      <c r="M1248" s="218">
        <f t="shared" si="26"/>
        <v>112.39200000000001</v>
      </c>
      <c r="N1248" s="216" t="str">
        <f t="shared" si="25"/>
        <v>stvarna uporabna</v>
      </c>
    </row>
    <row r="1249" spans="1:14" x14ac:dyDescent="0.25">
      <c r="A1249" s="220">
        <v>1</v>
      </c>
      <c r="B1249" s="217" t="s">
        <v>926</v>
      </c>
      <c r="C1249" s="217" t="s">
        <v>926</v>
      </c>
      <c r="D1249" s="217" t="s">
        <v>1496</v>
      </c>
      <c r="E1249" s="217" t="s">
        <v>233</v>
      </c>
      <c r="F1249" s="217" t="s">
        <v>1495</v>
      </c>
      <c r="G1249" s="218">
        <v>11.06</v>
      </c>
      <c r="H1249" s="217" t="s">
        <v>139</v>
      </c>
      <c r="I1249" s="219">
        <v>1</v>
      </c>
      <c r="J1249" s="218">
        <v>280.98</v>
      </c>
      <c r="K1249" s="218">
        <v>280.98</v>
      </c>
      <c r="L1249" s="218">
        <v>0</v>
      </c>
      <c r="M1249" s="218">
        <f t="shared" si="26"/>
        <v>112.39200000000001</v>
      </c>
      <c r="N1249" s="216" t="str">
        <f t="shared" si="25"/>
        <v>stvarna uporabna</v>
      </c>
    </row>
    <row r="1250" spans="1:14" x14ac:dyDescent="0.25">
      <c r="A1250" s="220">
        <v>1</v>
      </c>
      <c r="B1250" s="217" t="s">
        <v>926</v>
      </c>
      <c r="C1250" s="217" t="s">
        <v>926</v>
      </c>
      <c r="D1250" s="217" t="s">
        <v>1497</v>
      </c>
      <c r="E1250" s="217" t="s">
        <v>233</v>
      </c>
      <c r="F1250" s="217" t="s">
        <v>1495</v>
      </c>
      <c r="G1250" s="218">
        <v>11.06</v>
      </c>
      <c r="H1250" s="217" t="s">
        <v>139</v>
      </c>
      <c r="I1250" s="219">
        <v>1</v>
      </c>
      <c r="J1250" s="218">
        <v>280.98</v>
      </c>
      <c r="K1250" s="218">
        <v>280.98</v>
      </c>
      <c r="L1250" s="218">
        <v>0</v>
      </c>
      <c r="M1250" s="218">
        <f t="shared" si="26"/>
        <v>112.39200000000001</v>
      </c>
      <c r="N1250" s="216" t="str">
        <f t="shared" si="25"/>
        <v>stvarna uporabna</v>
      </c>
    </row>
    <row r="1251" spans="1:14" x14ac:dyDescent="0.25">
      <c r="A1251" s="216">
        <v>1</v>
      </c>
      <c r="B1251" s="217" t="s">
        <v>926</v>
      </c>
      <c r="C1251" s="217" t="s">
        <v>926</v>
      </c>
      <c r="D1251" s="217" t="s">
        <v>1498</v>
      </c>
      <c r="E1251" s="217" t="s">
        <v>233</v>
      </c>
      <c r="F1251" s="217" t="s">
        <v>1495</v>
      </c>
      <c r="G1251" s="218">
        <v>11.06</v>
      </c>
      <c r="H1251" s="217" t="s">
        <v>139</v>
      </c>
      <c r="I1251" s="219">
        <v>1</v>
      </c>
      <c r="J1251" s="218">
        <v>280.98</v>
      </c>
      <c r="K1251" s="218">
        <v>280.98</v>
      </c>
      <c r="L1251" s="218">
        <v>0</v>
      </c>
      <c r="M1251" s="218">
        <f t="shared" si="26"/>
        <v>112.39200000000001</v>
      </c>
      <c r="N1251" s="216" t="str">
        <f t="shared" si="25"/>
        <v>stvarna uporabna</v>
      </c>
    </row>
    <row r="1252" spans="1:14" x14ac:dyDescent="0.25">
      <c r="A1252" s="216">
        <v>1</v>
      </c>
      <c r="B1252" s="217" t="s">
        <v>926</v>
      </c>
      <c r="C1252" s="217" t="s">
        <v>926</v>
      </c>
      <c r="D1252" s="217" t="s">
        <v>1499</v>
      </c>
      <c r="E1252" s="217" t="s">
        <v>233</v>
      </c>
      <c r="F1252" s="217" t="s">
        <v>1500</v>
      </c>
      <c r="G1252" s="217" t="s">
        <v>1440</v>
      </c>
      <c r="H1252" s="217" t="s">
        <v>139</v>
      </c>
      <c r="I1252" s="219">
        <v>1</v>
      </c>
      <c r="J1252" s="221">
        <v>1419.84</v>
      </c>
      <c r="K1252" s="221">
        <v>1419.84</v>
      </c>
      <c r="L1252" s="218">
        <v>0</v>
      </c>
      <c r="M1252" s="218">
        <f t="shared" si="26"/>
        <v>567.93600000000004</v>
      </c>
      <c r="N1252" s="216" t="str">
        <f t="shared" si="25"/>
        <v>stvarna uporabna</v>
      </c>
    </row>
    <row r="1253" spans="1:14" x14ac:dyDescent="0.25">
      <c r="A1253" s="216">
        <v>1</v>
      </c>
      <c r="B1253" s="217" t="s">
        <v>926</v>
      </c>
      <c r="C1253" s="217" t="s">
        <v>926</v>
      </c>
      <c r="D1253" s="217" t="s">
        <v>1501</v>
      </c>
      <c r="E1253" s="217" t="s">
        <v>233</v>
      </c>
      <c r="F1253" s="217" t="s">
        <v>1502</v>
      </c>
      <c r="G1253" s="217" t="s">
        <v>1440</v>
      </c>
      <c r="H1253" s="217" t="s">
        <v>139</v>
      </c>
      <c r="I1253" s="219">
        <v>1</v>
      </c>
      <c r="J1253" s="218">
        <v>617.32000000000005</v>
      </c>
      <c r="K1253" s="218">
        <v>617.32000000000005</v>
      </c>
      <c r="L1253" s="218">
        <v>0</v>
      </c>
      <c r="M1253" s="218">
        <f t="shared" si="26"/>
        <v>246.92800000000003</v>
      </c>
      <c r="N1253" s="216" t="str">
        <f t="shared" si="25"/>
        <v>stvarna uporabna</v>
      </c>
    </row>
    <row r="1254" spans="1:14" x14ac:dyDescent="0.25">
      <c r="A1254" s="220">
        <v>1</v>
      </c>
      <c r="B1254" s="217" t="s">
        <v>926</v>
      </c>
      <c r="C1254" s="217" t="s">
        <v>926</v>
      </c>
      <c r="D1254" s="217" t="s">
        <v>1503</v>
      </c>
      <c r="E1254" s="217" t="s">
        <v>233</v>
      </c>
      <c r="F1254" s="217" t="s">
        <v>1502</v>
      </c>
      <c r="G1254" s="217" t="s">
        <v>1440</v>
      </c>
      <c r="H1254" s="217" t="s">
        <v>139</v>
      </c>
      <c r="I1254" s="219">
        <v>1</v>
      </c>
      <c r="J1254" s="218">
        <v>617.32000000000005</v>
      </c>
      <c r="K1254" s="218">
        <v>617.32000000000005</v>
      </c>
      <c r="L1254" s="218">
        <v>0</v>
      </c>
      <c r="M1254" s="218">
        <f t="shared" si="26"/>
        <v>246.92800000000003</v>
      </c>
      <c r="N1254" s="216" t="str">
        <f t="shared" si="25"/>
        <v>stvarna uporabna</v>
      </c>
    </row>
    <row r="1255" spans="1:14" x14ac:dyDescent="0.25">
      <c r="A1255" s="220">
        <v>1</v>
      </c>
      <c r="B1255" s="217" t="s">
        <v>926</v>
      </c>
      <c r="C1255" s="217" t="s">
        <v>926</v>
      </c>
      <c r="D1255" s="217" t="s">
        <v>1504</v>
      </c>
      <c r="E1255" s="217" t="s">
        <v>233</v>
      </c>
      <c r="F1255" s="217" t="s">
        <v>1502</v>
      </c>
      <c r="G1255" s="217" t="s">
        <v>1440</v>
      </c>
      <c r="H1255" s="217" t="s">
        <v>139</v>
      </c>
      <c r="I1255" s="219">
        <v>1</v>
      </c>
      <c r="J1255" s="218">
        <v>617.32000000000005</v>
      </c>
      <c r="K1255" s="218">
        <v>617.32000000000005</v>
      </c>
      <c r="L1255" s="218">
        <v>0</v>
      </c>
      <c r="M1255" s="218">
        <f t="shared" si="26"/>
        <v>246.92800000000003</v>
      </c>
      <c r="N1255" s="216" t="str">
        <f t="shared" si="25"/>
        <v>stvarna uporabna</v>
      </c>
    </row>
    <row r="1256" spans="1:14" x14ac:dyDescent="0.25">
      <c r="A1256" s="216">
        <v>1</v>
      </c>
      <c r="B1256" s="217" t="s">
        <v>926</v>
      </c>
      <c r="C1256" s="217" t="s">
        <v>926</v>
      </c>
      <c r="D1256" s="217" t="s">
        <v>1505</v>
      </c>
      <c r="E1256" s="217" t="s">
        <v>233</v>
      </c>
      <c r="F1256" s="217" t="s">
        <v>1502</v>
      </c>
      <c r="G1256" s="217" t="s">
        <v>1440</v>
      </c>
      <c r="H1256" s="217" t="s">
        <v>139</v>
      </c>
      <c r="I1256" s="219">
        <v>1</v>
      </c>
      <c r="J1256" s="218">
        <v>617.32000000000005</v>
      </c>
      <c r="K1256" s="218">
        <v>617.32000000000005</v>
      </c>
      <c r="L1256" s="218">
        <v>0</v>
      </c>
      <c r="M1256" s="218">
        <f t="shared" si="26"/>
        <v>246.92800000000003</v>
      </c>
      <c r="N1256" s="216" t="str">
        <f t="shared" si="25"/>
        <v>stvarna uporabna</v>
      </c>
    </row>
    <row r="1257" spans="1:14" x14ac:dyDescent="0.25">
      <c r="A1257" s="216">
        <v>1</v>
      </c>
      <c r="B1257" s="217" t="s">
        <v>926</v>
      </c>
      <c r="C1257" s="217" t="s">
        <v>926</v>
      </c>
      <c r="D1257" s="217" t="s">
        <v>1506</v>
      </c>
      <c r="E1257" s="217" t="s">
        <v>233</v>
      </c>
      <c r="F1257" s="217" t="s">
        <v>1502</v>
      </c>
      <c r="G1257" s="217" t="s">
        <v>1440</v>
      </c>
      <c r="H1257" s="217" t="s">
        <v>139</v>
      </c>
      <c r="I1257" s="219">
        <v>1</v>
      </c>
      <c r="J1257" s="218">
        <v>617.32000000000005</v>
      </c>
      <c r="K1257" s="218">
        <v>617.32000000000005</v>
      </c>
      <c r="L1257" s="218">
        <v>0</v>
      </c>
      <c r="M1257" s="218">
        <f t="shared" si="26"/>
        <v>246.92800000000003</v>
      </c>
      <c r="N1257" s="216" t="str">
        <f t="shared" si="25"/>
        <v>stvarna uporabna</v>
      </c>
    </row>
    <row r="1258" spans="1:14" x14ac:dyDescent="0.25">
      <c r="A1258" s="216">
        <v>1</v>
      </c>
      <c r="B1258" s="217" t="s">
        <v>926</v>
      </c>
      <c r="C1258" s="217" t="s">
        <v>926</v>
      </c>
      <c r="D1258" s="217" t="s">
        <v>1507</v>
      </c>
      <c r="E1258" s="217" t="s">
        <v>233</v>
      </c>
      <c r="F1258" s="217" t="s">
        <v>1502</v>
      </c>
      <c r="G1258" s="217" t="s">
        <v>1440</v>
      </c>
      <c r="H1258" s="217" t="s">
        <v>139</v>
      </c>
      <c r="I1258" s="219">
        <v>1</v>
      </c>
      <c r="J1258" s="218">
        <v>617.32000000000005</v>
      </c>
      <c r="K1258" s="218">
        <v>617.32000000000005</v>
      </c>
      <c r="L1258" s="218">
        <v>0</v>
      </c>
      <c r="M1258" s="218">
        <f t="shared" si="26"/>
        <v>246.92800000000003</v>
      </c>
      <c r="N1258" s="216" t="str">
        <f t="shared" si="25"/>
        <v>stvarna uporabna</v>
      </c>
    </row>
    <row r="1259" spans="1:14" x14ac:dyDescent="0.25">
      <c r="A1259" s="220">
        <v>1</v>
      </c>
      <c r="B1259" s="217" t="s">
        <v>926</v>
      </c>
      <c r="C1259" s="217" t="s">
        <v>926</v>
      </c>
      <c r="D1259" s="217" t="s">
        <v>1508</v>
      </c>
      <c r="E1259" s="217" t="s">
        <v>233</v>
      </c>
      <c r="F1259" s="217" t="s">
        <v>1502</v>
      </c>
      <c r="G1259" s="217" t="s">
        <v>1440</v>
      </c>
      <c r="H1259" s="217" t="s">
        <v>139</v>
      </c>
      <c r="I1259" s="219">
        <v>1</v>
      </c>
      <c r="J1259" s="218">
        <v>617.32000000000005</v>
      </c>
      <c r="K1259" s="218">
        <v>617.32000000000005</v>
      </c>
      <c r="L1259" s="218">
        <v>0</v>
      </c>
      <c r="M1259" s="218">
        <f t="shared" si="26"/>
        <v>246.92800000000003</v>
      </c>
      <c r="N1259" s="216" t="str">
        <f t="shared" si="25"/>
        <v>stvarna uporabna</v>
      </c>
    </row>
    <row r="1260" spans="1:14" x14ac:dyDescent="0.25">
      <c r="A1260" s="220">
        <v>1</v>
      </c>
      <c r="B1260" s="217" t="s">
        <v>926</v>
      </c>
      <c r="C1260" s="217" t="s">
        <v>926</v>
      </c>
      <c r="D1260" s="217" t="s">
        <v>1509</v>
      </c>
      <c r="E1260" s="217" t="s">
        <v>233</v>
      </c>
      <c r="F1260" s="217" t="s">
        <v>1502</v>
      </c>
      <c r="G1260" s="217" t="s">
        <v>1440</v>
      </c>
      <c r="H1260" s="217" t="s">
        <v>139</v>
      </c>
      <c r="I1260" s="219">
        <v>1</v>
      </c>
      <c r="J1260" s="218">
        <v>617.32000000000005</v>
      </c>
      <c r="K1260" s="218">
        <v>617.32000000000005</v>
      </c>
      <c r="L1260" s="218">
        <v>0</v>
      </c>
      <c r="M1260" s="218">
        <f t="shared" si="26"/>
        <v>246.92800000000003</v>
      </c>
      <c r="N1260" s="216" t="str">
        <f t="shared" si="25"/>
        <v>stvarna uporabna</v>
      </c>
    </row>
    <row r="1261" spans="1:14" x14ac:dyDescent="0.25">
      <c r="A1261" s="216">
        <v>1</v>
      </c>
      <c r="B1261" s="217" t="s">
        <v>926</v>
      </c>
      <c r="C1261" s="217" t="s">
        <v>926</v>
      </c>
      <c r="D1261" s="217" t="s">
        <v>1510</v>
      </c>
      <c r="E1261" s="217" t="s">
        <v>233</v>
      </c>
      <c r="F1261" s="217" t="s">
        <v>1511</v>
      </c>
      <c r="G1261" s="217" t="s">
        <v>263</v>
      </c>
      <c r="H1261" s="217" t="s">
        <v>139</v>
      </c>
      <c r="I1261" s="219">
        <v>1</v>
      </c>
      <c r="J1261" s="221">
        <v>1834.78</v>
      </c>
      <c r="K1261" s="221">
        <v>1834.78</v>
      </c>
      <c r="L1261" s="218">
        <v>0</v>
      </c>
      <c r="M1261" s="218">
        <f t="shared" si="26"/>
        <v>733.91200000000003</v>
      </c>
      <c r="N1261" s="216" t="str">
        <f t="shared" si="25"/>
        <v>stvarna uporabna</v>
      </c>
    </row>
    <row r="1262" spans="1:14" x14ac:dyDescent="0.25">
      <c r="A1262" s="216">
        <v>1</v>
      </c>
      <c r="B1262" s="217" t="s">
        <v>926</v>
      </c>
      <c r="C1262" s="217" t="s">
        <v>926</v>
      </c>
      <c r="D1262" s="217" t="s">
        <v>1512</v>
      </c>
      <c r="E1262" s="217" t="s">
        <v>233</v>
      </c>
      <c r="F1262" s="217" t="s">
        <v>1513</v>
      </c>
      <c r="G1262" s="217" t="s">
        <v>552</v>
      </c>
      <c r="H1262" s="217" t="s">
        <v>139</v>
      </c>
      <c r="I1262" s="219">
        <v>1</v>
      </c>
      <c r="J1262" s="221">
        <v>2491.85</v>
      </c>
      <c r="K1262" s="221">
        <v>2491.85</v>
      </c>
      <c r="L1262" s="218">
        <v>0</v>
      </c>
      <c r="M1262" s="218">
        <f t="shared" si="26"/>
        <v>996.74</v>
      </c>
      <c r="N1262" s="216" t="str">
        <f t="shared" si="25"/>
        <v>stvarna uporabna</v>
      </c>
    </row>
    <row r="1263" spans="1:14" x14ac:dyDescent="0.25">
      <c r="A1263" s="216">
        <v>1</v>
      </c>
      <c r="B1263" s="217" t="s">
        <v>926</v>
      </c>
      <c r="C1263" s="217" t="s">
        <v>926</v>
      </c>
      <c r="D1263" s="217" t="s">
        <v>1514</v>
      </c>
      <c r="E1263" s="217" t="s">
        <v>233</v>
      </c>
      <c r="F1263" s="217" t="s">
        <v>1515</v>
      </c>
      <c r="G1263" s="217" t="s">
        <v>552</v>
      </c>
      <c r="H1263" s="217" t="s">
        <v>139</v>
      </c>
      <c r="I1263" s="219">
        <v>1</v>
      </c>
      <c r="J1263" s="218">
        <v>561.20000000000005</v>
      </c>
      <c r="K1263" s="218">
        <v>561.20000000000005</v>
      </c>
      <c r="L1263" s="218">
        <v>0</v>
      </c>
      <c r="M1263" s="218">
        <f t="shared" si="26"/>
        <v>224.48000000000002</v>
      </c>
      <c r="N1263" s="216" t="str">
        <f t="shared" si="25"/>
        <v>stvarna uporabna</v>
      </c>
    </row>
    <row r="1264" spans="1:14" x14ac:dyDescent="0.25">
      <c r="A1264" s="220">
        <v>1</v>
      </c>
      <c r="B1264" s="217" t="s">
        <v>926</v>
      </c>
      <c r="C1264" s="217" t="s">
        <v>926</v>
      </c>
      <c r="D1264" s="217" t="s">
        <v>1516</v>
      </c>
      <c r="E1264" s="217" t="s">
        <v>233</v>
      </c>
      <c r="F1264" s="217" t="s">
        <v>1515</v>
      </c>
      <c r="G1264" s="217" t="s">
        <v>552</v>
      </c>
      <c r="H1264" s="217" t="s">
        <v>139</v>
      </c>
      <c r="I1264" s="219">
        <v>1</v>
      </c>
      <c r="J1264" s="218">
        <v>561.20000000000005</v>
      </c>
      <c r="K1264" s="218">
        <v>561.20000000000005</v>
      </c>
      <c r="L1264" s="218">
        <v>0</v>
      </c>
      <c r="M1264" s="218">
        <f t="shared" si="26"/>
        <v>224.48000000000002</v>
      </c>
      <c r="N1264" s="216" t="str">
        <f t="shared" si="25"/>
        <v>stvarna uporabna</v>
      </c>
    </row>
    <row r="1265" spans="1:14" x14ac:dyDescent="0.25">
      <c r="A1265" s="220">
        <v>1</v>
      </c>
      <c r="B1265" s="217" t="s">
        <v>926</v>
      </c>
      <c r="C1265" s="217" t="s">
        <v>926</v>
      </c>
      <c r="D1265" s="217" t="s">
        <v>1517</v>
      </c>
      <c r="E1265" s="217" t="s">
        <v>233</v>
      </c>
      <c r="F1265" s="217" t="s">
        <v>1515</v>
      </c>
      <c r="G1265" s="217" t="s">
        <v>552</v>
      </c>
      <c r="H1265" s="217" t="s">
        <v>139</v>
      </c>
      <c r="I1265" s="219">
        <v>1</v>
      </c>
      <c r="J1265" s="218">
        <v>561.20000000000005</v>
      </c>
      <c r="K1265" s="218">
        <v>561.20000000000005</v>
      </c>
      <c r="L1265" s="218">
        <v>0</v>
      </c>
      <c r="M1265" s="218">
        <f t="shared" si="26"/>
        <v>224.48000000000002</v>
      </c>
      <c r="N1265" s="216" t="str">
        <f t="shared" si="25"/>
        <v>stvarna uporabna</v>
      </c>
    </row>
    <row r="1266" spans="1:14" x14ac:dyDescent="0.25">
      <c r="A1266" s="216">
        <v>1</v>
      </c>
      <c r="B1266" s="217" t="s">
        <v>926</v>
      </c>
      <c r="C1266" s="217" t="s">
        <v>926</v>
      </c>
      <c r="D1266" s="217" t="s">
        <v>1518</v>
      </c>
      <c r="E1266" s="217" t="s">
        <v>233</v>
      </c>
      <c r="F1266" s="217" t="s">
        <v>1515</v>
      </c>
      <c r="G1266" s="217" t="s">
        <v>552</v>
      </c>
      <c r="H1266" s="217" t="s">
        <v>139</v>
      </c>
      <c r="I1266" s="219">
        <v>1</v>
      </c>
      <c r="J1266" s="218">
        <v>561.20000000000005</v>
      </c>
      <c r="K1266" s="218">
        <v>561.20000000000005</v>
      </c>
      <c r="L1266" s="218">
        <v>0</v>
      </c>
      <c r="M1266" s="218">
        <f t="shared" si="26"/>
        <v>224.48000000000002</v>
      </c>
      <c r="N1266" s="216" t="str">
        <f t="shared" si="25"/>
        <v>stvarna uporabna</v>
      </c>
    </row>
    <row r="1267" spans="1:14" x14ac:dyDescent="0.25">
      <c r="A1267" s="216">
        <v>1</v>
      </c>
      <c r="B1267" s="217" t="s">
        <v>926</v>
      </c>
      <c r="C1267" s="217" t="s">
        <v>926</v>
      </c>
      <c r="D1267" s="217" t="s">
        <v>1519</v>
      </c>
      <c r="E1267" s="217" t="s">
        <v>233</v>
      </c>
      <c r="F1267" s="217" t="s">
        <v>1515</v>
      </c>
      <c r="G1267" s="217" t="s">
        <v>552</v>
      </c>
      <c r="H1267" s="217" t="s">
        <v>139</v>
      </c>
      <c r="I1267" s="219">
        <v>1</v>
      </c>
      <c r="J1267" s="218">
        <v>561.20000000000005</v>
      </c>
      <c r="K1267" s="218">
        <v>561.20000000000005</v>
      </c>
      <c r="L1267" s="218">
        <v>0</v>
      </c>
      <c r="M1267" s="218">
        <f t="shared" si="26"/>
        <v>224.48000000000002</v>
      </c>
      <c r="N1267" s="216" t="str">
        <f t="shared" si="25"/>
        <v>stvarna uporabna</v>
      </c>
    </row>
    <row r="1268" spans="1:14" x14ac:dyDescent="0.25">
      <c r="A1268" s="216">
        <v>1</v>
      </c>
      <c r="B1268" s="217" t="s">
        <v>926</v>
      </c>
      <c r="C1268" s="217" t="s">
        <v>926</v>
      </c>
      <c r="D1268" s="217" t="s">
        <v>1520</v>
      </c>
      <c r="E1268" s="217" t="s">
        <v>233</v>
      </c>
      <c r="F1268" s="217" t="s">
        <v>1515</v>
      </c>
      <c r="G1268" s="217" t="s">
        <v>552</v>
      </c>
      <c r="H1268" s="217" t="s">
        <v>139</v>
      </c>
      <c r="I1268" s="219">
        <v>1</v>
      </c>
      <c r="J1268" s="218">
        <v>561.20000000000005</v>
      </c>
      <c r="K1268" s="218">
        <v>561.20000000000005</v>
      </c>
      <c r="L1268" s="218">
        <v>0</v>
      </c>
      <c r="M1268" s="218">
        <f t="shared" si="26"/>
        <v>224.48000000000002</v>
      </c>
      <c r="N1268" s="216" t="str">
        <f t="shared" si="25"/>
        <v>stvarna uporabna</v>
      </c>
    </row>
    <row r="1269" spans="1:14" x14ac:dyDescent="0.25">
      <c r="A1269" s="220">
        <v>1</v>
      </c>
      <c r="B1269" s="217" t="s">
        <v>926</v>
      </c>
      <c r="C1269" s="217" t="s">
        <v>926</v>
      </c>
      <c r="D1269" s="217" t="s">
        <v>1521</v>
      </c>
      <c r="E1269" s="217" t="s">
        <v>233</v>
      </c>
      <c r="F1269" s="217" t="s">
        <v>1515</v>
      </c>
      <c r="G1269" s="217" t="s">
        <v>552</v>
      </c>
      <c r="H1269" s="217" t="s">
        <v>139</v>
      </c>
      <c r="I1269" s="219">
        <v>1</v>
      </c>
      <c r="J1269" s="218">
        <v>561.20000000000005</v>
      </c>
      <c r="K1269" s="218">
        <v>561.20000000000005</v>
      </c>
      <c r="L1269" s="218">
        <v>0</v>
      </c>
      <c r="M1269" s="218">
        <f t="shared" si="26"/>
        <v>224.48000000000002</v>
      </c>
      <c r="N1269" s="216" t="str">
        <f t="shared" si="25"/>
        <v>stvarna uporabna</v>
      </c>
    </row>
    <row r="1270" spans="1:14" x14ac:dyDescent="0.25">
      <c r="A1270" s="220">
        <v>1</v>
      </c>
      <c r="B1270" s="217" t="s">
        <v>926</v>
      </c>
      <c r="C1270" s="217" t="s">
        <v>926</v>
      </c>
      <c r="D1270" s="217" t="s">
        <v>1522</v>
      </c>
      <c r="E1270" s="217" t="s">
        <v>233</v>
      </c>
      <c r="F1270" s="217" t="s">
        <v>1515</v>
      </c>
      <c r="G1270" s="217" t="s">
        <v>552</v>
      </c>
      <c r="H1270" s="217" t="s">
        <v>139</v>
      </c>
      <c r="I1270" s="219">
        <v>1</v>
      </c>
      <c r="J1270" s="218">
        <v>561.20000000000005</v>
      </c>
      <c r="K1270" s="218">
        <v>561.20000000000005</v>
      </c>
      <c r="L1270" s="218">
        <v>0</v>
      </c>
      <c r="M1270" s="218">
        <f t="shared" si="26"/>
        <v>224.48000000000002</v>
      </c>
      <c r="N1270" s="216" t="str">
        <f t="shared" si="25"/>
        <v>stvarna uporabna</v>
      </c>
    </row>
    <row r="1271" spans="1:14" x14ac:dyDescent="0.25">
      <c r="A1271" s="216">
        <v>1</v>
      </c>
      <c r="B1271" s="217" t="s">
        <v>926</v>
      </c>
      <c r="C1271" s="217" t="s">
        <v>926</v>
      </c>
      <c r="D1271" s="217" t="s">
        <v>1523</v>
      </c>
      <c r="E1271" s="217" t="s">
        <v>233</v>
      </c>
      <c r="F1271" s="217" t="s">
        <v>1515</v>
      </c>
      <c r="G1271" s="217" t="s">
        <v>552</v>
      </c>
      <c r="H1271" s="217" t="s">
        <v>139</v>
      </c>
      <c r="I1271" s="219">
        <v>1</v>
      </c>
      <c r="J1271" s="218">
        <v>561.20000000000005</v>
      </c>
      <c r="K1271" s="218">
        <v>561.20000000000005</v>
      </c>
      <c r="L1271" s="218">
        <v>0</v>
      </c>
      <c r="M1271" s="218">
        <f t="shared" si="26"/>
        <v>224.48000000000002</v>
      </c>
      <c r="N1271" s="216" t="str">
        <f t="shared" si="25"/>
        <v>stvarna uporabna</v>
      </c>
    </row>
    <row r="1272" spans="1:14" x14ac:dyDescent="0.25">
      <c r="A1272" s="216">
        <v>1</v>
      </c>
      <c r="B1272" s="217" t="s">
        <v>926</v>
      </c>
      <c r="C1272" s="217" t="s">
        <v>926</v>
      </c>
      <c r="D1272" s="217" t="s">
        <v>1524</v>
      </c>
      <c r="E1272" s="217" t="s">
        <v>233</v>
      </c>
      <c r="F1272" s="217" t="s">
        <v>1515</v>
      </c>
      <c r="G1272" s="217" t="s">
        <v>552</v>
      </c>
      <c r="H1272" s="217" t="s">
        <v>139</v>
      </c>
      <c r="I1272" s="219">
        <v>1</v>
      </c>
      <c r="J1272" s="218">
        <v>561.20000000000005</v>
      </c>
      <c r="K1272" s="218">
        <v>561.20000000000005</v>
      </c>
      <c r="L1272" s="218">
        <v>0</v>
      </c>
      <c r="M1272" s="218">
        <f t="shared" si="26"/>
        <v>224.48000000000002</v>
      </c>
      <c r="N1272" s="216" t="str">
        <f t="shared" si="25"/>
        <v>stvarna uporabna</v>
      </c>
    </row>
    <row r="1273" spans="1:14" x14ac:dyDescent="0.25">
      <c r="A1273" s="216">
        <v>1</v>
      </c>
      <c r="B1273" s="217" t="s">
        <v>926</v>
      </c>
      <c r="C1273" s="217" t="s">
        <v>926</v>
      </c>
      <c r="D1273" s="217" t="s">
        <v>1525</v>
      </c>
      <c r="E1273" s="217" t="s">
        <v>233</v>
      </c>
      <c r="F1273" s="217" t="s">
        <v>1515</v>
      </c>
      <c r="G1273" s="217" t="s">
        <v>552</v>
      </c>
      <c r="H1273" s="217" t="s">
        <v>139</v>
      </c>
      <c r="I1273" s="219">
        <v>1</v>
      </c>
      <c r="J1273" s="218">
        <v>561.20000000000005</v>
      </c>
      <c r="K1273" s="218">
        <v>561.20000000000005</v>
      </c>
      <c r="L1273" s="218">
        <v>0</v>
      </c>
      <c r="M1273" s="218">
        <f t="shared" si="26"/>
        <v>224.48000000000002</v>
      </c>
      <c r="N1273" s="216" t="str">
        <f t="shared" si="25"/>
        <v>stvarna uporabna</v>
      </c>
    </row>
    <row r="1274" spans="1:14" x14ac:dyDescent="0.25">
      <c r="A1274" s="216">
        <v>1</v>
      </c>
      <c r="B1274" s="217" t="s">
        <v>926</v>
      </c>
      <c r="C1274" s="217" t="s">
        <v>926</v>
      </c>
      <c r="D1274" s="217" t="s">
        <v>1526</v>
      </c>
      <c r="E1274" s="217" t="s">
        <v>233</v>
      </c>
      <c r="F1274" s="217" t="s">
        <v>1515</v>
      </c>
      <c r="G1274" s="217" t="s">
        <v>552</v>
      </c>
      <c r="H1274" s="217" t="s">
        <v>139</v>
      </c>
      <c r="I1274" s="219">
        <v>1</v>
      </c>
      <c r="J1274" s="218">
        <v>561.20000000000005</v>
      </c>
      <c r="K1274" s="218">
        <v>561.20000000000005</v>
      </c>
      <c r="L1274" s="218">
        <v>0</v>
      </c>
      <c r="M1274" s="218">
        <f t="shared" si="26"/>
        <v>224.48000000000002</v>
      </c>
      <c r="N1274" s="216" t="str">
        <f t="shared" si="25"/>
        <v>stvarna uporabna</v>
      </c>
    </row>
    <row r="1275" spans="1:14" x14ac:dyDescent="0.25">
      <c r="A1275" s="220">
        <v>1</v>
      </c>
      <c r="B1275" s="217" t="s">
        <v>926</v>
      </c>
      <c r="C1275" s="217" t="s">
        <v>926</v>
      </c>
      <c r="D1275" s="217" t="s">
        <v>1527</v>
      </c>
      <c r="E1275" s="217" t="s">
        <v>233</v>
      </c>
      <c r="F1275" s="217" t="s">
        <v>1515</v>
      </c>
      <c r="G1275" s="217" t="s">
        <v>552</v>
      </c>
      <c r="H1275" s="217" t="s">
        <v>139</v>
      </c>
      <c r="I1275" s="219">
        <v>1</v>
      </c>
      <c r="J1275" s="218">
        <v>561.20000000000005</v>
      </c>
      <c r="K1275" s="218">
        <v>561.20000000000005</v>
      </c>
      <c r="L1275" s="218">
        <v>0</v>
      </c>
      <c r="M1275" s="218">
        <f t="shared" si="26"/>
        <v>224.48000000000002</v>
      </c>
      <c r="N1275" s="216" t="str">
        <f t="shared" si="25"/>
        <v>stvarna uporabna</v>
      </c>
    </row>
    <row r="1276" spans="1:14" x14ac:dyDescent="0.25">
      <c r="A1276" s="220">
        <v>1</v>
      </c>
      <c r="B1276" s="217" t="s">
        <v>926</v>
      </c>
      <c r="C1276" s="217" t="s">
        <v>926</v>
      </c>
      <c r="D1276" s="217" t="s">
        <v>1528</v>
      </c>
      <c r="E1276" s="217" t="s">
        <v>233</v>
      </c>
      <c r="F1276" s="217" t="s">
        <v>1515</v>
      </c>
      <c r="G1276" s="217" t="s">
        <v>552</v>
      </c>
      <c r="H1276" s="217" t="s">
        <v>139</v>
      </c>
      <c r="I1276" s="219">
        <v>1</v>
      </c>
      <c r="J1276" s="218">
        <v>561.20000000000005</v>
      </c>
      <c r="K1276" s="218">
        <v>561.20000000000005</v>
      </c>
      <c r="L1276" s="218">
        <v>0</v>
      </c>
      <c r="M1276" s="218">
        <f t="shared" si="26"/>
        <v>224.48000000000002</v>
      </c>
      <c r="N1276" s="216" t="str">
        <f t="shared" ref="N1276:N1339" si="27">IF(L1276&lt;J1276*0.4,"stvarna uporabna", "nova vrijednost")</f>
        <v>stvarna uporabna</v>
      </c>
    </row>
    <row r="1277" spans="1:14" x14ac:dyDescent="0.25">
      <c r="A1277" s="216">
        <v>1</v>
      </c>
      <c r="B1277" s="217" t="s">
        <v>926</v>
      </c>
      <c r="C1277" s="217" t="s">
        <v>926</v>
      </c>
      <c r="D1277" s="217" t="s">
        <v>1529</v>
      </c>
      <c r="E1277" s="217" t="s">
        <v>233</v>
      </c>
      <c r="F1277" s="217" t="s">
        <v>1515</v>
      </c>
      <c r="G1277" s="217" t="s">
        <v>552</v>
      </c>
      <c r="H1277" s="217" t="s">
        <v>139</v>
      </c>
      <c r="I1277" s="219">
        <v>1</v>
      </c>
      <c r="J1277" s="218">
        <v>561.20000000000005</v>
      </c>
      <c r="K1277" s="218">
        <v>561.20000000000005</v>
      </c>
      <c r="L1277" s="218">
        <v>0</v>
      </c>
      <c r="M1277" s="218">
        <f t="shared" si="26"/>
        <v>224.48000000000002</v>
      </c>
      <c r="N1277" s="216" t="str">
        <f t="shared" si="27"/>
        <v>stvarna uporabna</v>
      </c>
    </row>
    <row r="1278" spans="1:14" x14ac:dyDescent="0.25">
      <c r="A1278" s="216">
        <v>1</v>
      </c>
      <c r="B1278" s="217" t="s">
        <v>926</v>
      </c>
      <c r="C1278" s="217" t="s">
        <v>926</v>
      </c>
      <c r="D1278" s="217" t="s">
        <v>1530</v>
      </c>
      <c r="E1278" s="217" t="s">
        <v>233</v>
      </c>
      <c r="F1278" s="217" t="s">
        <v>1515</v>
      </c>
      <c r="G1278" s="217" t="s">
        <v>552</v>
      </c>
      <c r="H1278" s="217" t="s">
        <v>139</v>
      </c>
      <c r="I1278" s="219">
        <v>1</v>
      </c>
      <c r="J1278" s="218">
        <v>561.20000000000005</v>
      </c>
      <c r="K1278" s="218">
        <v>561.20000000000005</v>
      </c>
      <c r="L1278" s="218">
        <v>0</v>
      </c>
      <c r="M1278" s="218">
        <f t="shared" si="26"/>
        <v>224.48000000000002</v>
      </c>
      <c r="N1278" s="216" t="str">
        <f t="shared" si="27"/>
        <v>stvarna uporabna</v>
      </c>
    </row>
    <row r="1279" spans="1:14" x14ac:dyDescent="0.25">
      <c r="A1279" s="216">
        <v>1</v>
      </c>
      <c r="B1279" s="217" t="s">
        <v>926</v>
      </c>
      <c r="C1279" s="217" t="s">
        <v>926</v>
      </c>
      <c r="D1279" s="217" t="s">
        <v>1531</v>
      </c>
      <c r="E1279" s="217" t="s">
        <v>233</v>
      </c>
      <c r="F1279" s="217" t="s">
        <v>1515</v>
      </c>
      <c r="G1279" s="217" t="s">
        <v>552</v>
      </c>
      <c r="H1279" s="217" t="s">
        <v>139</v>
      </c>
      <c r="I1279" s="219">
        <v>1</v>
      </c>
      <c r="J1279" s="218">
        <v>561.20000000000005</v>
      </c>
      <c r="K1279" s="218">
        <v>561.20000000000005</v>
      </c>
      <c r="L1279" s="218">
        <v>0</v>
      </c>
      <c r="M1279" s="218">
        <f t="shared" si="26"/>
        <v>224.48000000000002</v>
      </c>
      <c r="N1279" s="216" t="str">
        <f t="shared" si="27"/>
        <v>stvarna uporabna</v>
      </c>
    </row>
    <row r="1280" spans="1:14" x14ac:dyDescent="0.25">
      <c r="A1280" s="220">
        <v>1</v>
      </c>
      <c r="B1280" s="217" t="s">
        <v>926</v>
      </c>
      <c r="C1280" s="217" t="s">
        <v>926</v>
      </c>
      <c r="D1280" s="217" t="s">
        <v>1532</v>
      </c>
      <c r="E1280" s="217" t="s">
        <v>233</v>
      </c>
      <c r="F1280" s="217" t="s">
        <v>1515</v>
      </c>
      <c r="G1280" s="217" t="s">
        <v>552</v>
      </c>
      <c r="H1280" s="217" t="s">
        <v>139</v>
      </c>
      <c r="I1280" s="219">
        <v>1</v>
      </c>
      <c r="J1280" s="218">
        <v>561.20000000000005</v>
      </c>
      <c r="K1280" s="218">
        <v>561.20000000000005</v>
      </c>
      <c r="L1280" s="218">
        <v>0</v>
      </c>
      <c r="M1280" s="218">
        <f t="shared" si="26"/>
        <v>224.48000000000002</v>
      </c>
      <c r="N1280" s="216" t="str">
        <f t="shared" si="27"/>
        <v>stvarna uporabna</v>
      </c>
    </row>
    <row r="1281" spans="1:14" x14ac:dyDescent="0.25">
      <c r="A1281" s="220">
        <v>1</v>
      </c>
      <c r="B1281" s="217" t="s">
        <v>926</v>
      </c>
      <c r="C1281" s="217" t="s">
        <v>926</v>
      </c>
      <c r="D1281" s="217" t="s">
        <v>1533</v>
      </c>
      <c r="E1281" s="217" t="s">
        <v>233</v>
      </c>
      <c r="F1281" s="217" t="s">
        <v>1515</v>
      </c>
      <c r="G1281" s="217" t="s">
        <v>552</v>
      </c>
      <c r="H1281" s="217" t="s">
        <v>139</v>
      </c>
      <c r="I1281" s="219">
        <v>1</v>
      </c>
      <c r="J1281" s="218">
        <v>561.20000000000005</v>
      </c>
      <c r="K1281" s="218">
        <v>561.20000000000005</v>
      </c>
      <c r="L1281" s="218">
        <v>0</v>
      </c>
      <c r="M1281" s="218">
        <f t="shared" si="26"/>
        <v>224.48000000000002</v>
      </c>
      <c r="N1281" s="216" t="str">
        <f t="shared" si="27"/>
        <v>stvarna uporabna</v>
      </c>
    </row>
    <row r="1282" spans="1:14" x14ac:dyDescent="0.25">
      <c r="A1282" s="216">
        <v>1</v>
      </c>
      <c r="B1282" s="217" t="s">
        <v>926</v>
      </c>
      <c r="C1282" s="217" t="s">
        <v>926</v>
      </c>
      <c r="D1282" s="217" t="s">
        <v>1534</v>
      </c>
      <c r="E1282" s="217" t="s">
        <v>233</v>
      </c>
      <c r="F1282" s="217" t="s">
        <v>1515</v>
      </c>
      <c r="G1282" s="217" t="s">
        <v>552</v>
      </c>
      <c r="H1282" s="217" t="s">
        <v>139</v>
      </c>
      <c r="I1282" s="219">
        <v>1</v>
      </c>
      <c r="J1282" s="218">
        <v>561.20000000000005</v>
      </c>
      <c r="K1282" s="218">
        <v>561.20000000000005</v>
      </c>
      <c r="L1282" s="218">
        <v>0</v>
      </c>
      <c r="M1282" s="218">
        <f t="shared" si="26"/>
        <v>224.48000000000002</v>
      </c>
      <c r="N1282" s="216" t="str">
        <f t="shared" si="27"/>
        <v>stvarna uporabna</v>
      </c>
    </row>
    <row r="1283" spans="1:14" x14ac:dyDescent="0.25">
      <c r="A1283" s="216">
        <v>1</v>
      </c>
      <c r="B1283" s="217" t="s">
        <v>926</v>
      </c>
      <c r="C1283" s="217" t="s">
        <v>926</v>
      </c>
      <c r="D1283" s="217" t="s">
        <v>1535</v>
      </c>
      <c r="E1283" s="217" t="s">
        <v>233</v>
      </c>
      <c r="F1283" s="217" t="s">
        <v>1515</v>
      </c>
      <c r="G1283" s="217" t="s">
        <v>552</v>
      </c>
      <c r="H1283" s="217" t="s">
        <v>139</v>
      </c>
      <c r="I1283" s="219">
        <v>1</v>
      </c>
      <c r="J1283" s="218">
        <v>561.20000000000005</v>
      </c>
      <c r="K1283" s="218">
        <v>561.20000000000005</v>
      </c>
      <c r="L1283" s="218">
        <v>0</v>
      </c>
      <c r="M1283" s="218">
        <f t="shared" ref="M1283:M1346" si="28">IF(L1283&lt;J1283*0.4,J1283*0.4,L1283)</f>
        <v>224.48000000000002</v>
      </c>
      <c r="N1283" s="216" t="str">
        <f t="shared" si="27"/>
        <v>stvarna uporabna</v>
      </c>
    </row>
    <row r="1284" spans="1:14" x14ac:dyDescent="0.25">
      <c r="A1284" s="216">
        <v>1</v>
      </c>
      <c r="B1284" s="217" t="s">
        <v>926</v>
      </c>
      <c r="C1284" s="217" t="s">
        <v>926</v>
      </c>
      <c r="D1284" s="217" t="s">
        <v>1536</v>
      </c>
      <c r="E1284" s="217" t="s">
        <v>233</v>
      </c>
      <c r="F1284" s="217" t="s">
        <v>1515</v>
      </c>
      <c r="G1284" s="217" t="s">
        <v>552</v>
      </c>
      <c r="H1284" s="217" t="s">
        <v>139</v>
      </c>
      <c r="I1284" s="219">
        <v>1</v>
      </c>
      <c r="J1284" s="218">
        <v>561.20000000000005</v>
      </c>
      <c r="K1284" s="218">
        <v>561.20000000000005</v>
      </c>
      <c r="L1284" s="218">
        <v>0</v>
      </c>
      <c r="M1284" s="218">
        <f t="shared" si="28"/>
        <v>224.48000000000002</v>
      </c>
      <c r="N1284" s="216" t="str">
        <f t="shared" si="27"/>
        <v>stvarna uporabna</v>
      </c>
    </row>
    <row r="1285" spans="1:14" x14ac:dyDescent="0.25">
      <c r="A1285" s="220">
        <v>1</v>
      </c>
      <c r="B1285" s="217" t="s">
        <v>926</v>
      </c>
      <c r="C1285" s="217" t="s">
        <v>926</v>
      </c>
      <c r="D1285" s="217" t="s">
        <v>1537</v>
      </c>
      <c r="E1285" s="217" t="s">
        <v>233</v>
      </c>
      <c r="F1285" s="217" t="s">
        <v>1515</v>
      </c>
      <c r="G1285" s="217" t="s">
        <v>552</v>
      </c>
      <c r="H1285" s="217" t="s">
        <v>139</v>
      </c>
      <c r="I1285" s="219">
        <v>1</v>
      </c>
      <c r="J1285" s="218">
        <v>561.20000000000005</v>
      </c>
      <c r="K1285" s="218">
        <v>561.20000000000005</v>
      </c>
      <c r="L1285" s="218">
        <v>0</v>
      </c>
      <c r="M1285" s="218">
        <f t="shared" si="28"/>
        <v>224.48000000000002</v>
      </c>
      <c r="N1285" s="216" t="str">
        <f t="shared" si="27"/>
        <v>stvarna uporabna</v>
      </c>
    </row>
    <row r="1286" spans="1:14" x14ac:dyDescent="0.25">
      <c r="A1286" s="220">
        <v>1</v>
      </c>
      <c r="B1286" s="217" t="s">
        <v>926</v>
      </c>
      <c r="C1286" s="217" t="s">
        <v>926</v>
      </c>
      <c r="D1286" s="217" t="s">
        <v>1538</v>
      </c>
      <c r="E1286" s="217" t="s">
        <v>233</v>
      </c>
      <c r="F1286" s="217" t="s">
        <v>1515</v>
      </c>
      <c r="G1286" s="217" t="s">
        <v>552</v>
      </c>
      <c r="H1286" s="217" t="s">
        <v>139</v>
      </c>
      <c r="I1286" s="219">
        <v>1</v>
      </c>
      <c r="J1286" s="218">
        <v>561.20000000000005</v>
      </c>
      <c r="K1286" s="218">
        <v>561.20000000000005</v>
      </c>
      <c r="L1286" s="218">
        <v>0</v>
      </c>
      <c r="M1286" s="218">
        <f t="shared" si="28"/>
        <v>224.48000000000002</v>
      </c>
      <c r="N1286" s="216" t="str">
        <f t="shared" si="27"/>
        <v>stvarna uporabna</v>
      </c>
    </row>
    <row r="1287" spans="1:14" x14ac:dyDescent="0.25">
      <c r="A1287" s="216">
        <v>1</v>
      </c>
      <c r="B1287" s="217" t="s">
        <v>926</v>
      </c>
      <c r="C1287" s="217" t="s">
        <v>926</v>
      </c>
      <c r="D1287" s="217" t="s">
        <v>1539</v>
      </c>
      <c r="E1287" s="217" t="s">
        <v>233</v>
      </c>
      <c r="F1287" s="217" t="s">
        <v>1515</v>
      </c>
      <c r="G1287" s="217" t="s">
        <v>552</v>
      </c>
      <c r="H1287" s="217" t="s">
        <v>139</v>
      </c>
      <c r="I1287" s="219">
        <v>1</v>
      </c>
      <c r="J1287" s="218">
        <v>561.20000000000005</v>
      </c>
      <c r="K1287" s="218">
        <v>561.20000000000005</v>
      </c>
      <c r="L1287" s="218">
        <v>0</v>
      </c>
      <c r="M1287" s="218">
        <f t="shared" si="28"/>
        <v>224.48000000000002</v>
      </c>
      <c r="N1287" s="216" t="str">
        <f t="shared" si="27"/>
        <v>stvarna uporabna</v>
      </c>
    </row>
    <row r="1288" spans="1:14" x14ac:dyDescent="0.25">
      <c r="A1288" s="216">
        <v>1</v>
      </c>
      <c r="B1288" s="217" t="s">
        <v>926</v>
      </c>
      <c r="C1288" s="217" t="s">
        <v>926</v>
      </c>
      <c r="D1288" s="217" t="s">
        <v>1540</v>
      </c>
      <c r="E1288" s="217" t="s">
        <v>233</v>
      </c>
      <c r="F1288" s="217" t="s">
        <v>1515</v>
      </c>
      <c r="G1288" s="217" t="s">
        <v>552</v>
      </c>
      <c r="H1288" s="217" t="s">
        <v>139</v>
      </c>
      <c r="I1288" s="219">
        <v>1</v>
      </c>
      <c r="J1288" s="218">
        <v>561.20000000000005</v>
      </c>
      <c r="K1288" s="218">
        <v>561.20000000000005</v>
      </c>
      <c r="L1288" s="218">
        <v>0</v>
      </c>
      <c r="M1288" s="218">
        <f t="shared" si="28"/>
        <v>224.48000000000002</v>
      </c>
      <c r="N1288" s="216" t="str">
        <f t="shared" si="27"/>
        <v>stvarna uporabna</v>
      </c>
    </row>
    <row r="1289" spans="1:14" x14ac:dyDescent="0.25">
      <c r="A1289" s="216">
        <v>1</v>
      </c>
      <c r="B1289" s="217" t="s">
        <v>926</v>
      </c>
      <c r="C1289" s="217" t="s">
        <v>926</v>
      </c>
      <c r="D1289" s="217" t="s">
        <v>1541</v>
      </c>
      <c r="E1289" s="217" t="s">
        <v>233</v>
      </c>
      <c r="F1289" s="217" t="s">
        <v>1515</v>
      </c>
      <c r="G1289" s="217" t="s">
        <v>552</v>
      </c>
      <c r="H1289" s="217" t="s">
        <v>139</v>
      </c>
      <c r="I1289" s="219">
        <v>1</v>
      </c>
      <c r="J1289" s="218">
        <v>561.20000000000005</v>
      </c>
      <c r="K1289" s="218">
        <v>561.20000000000005</v>
      </c>
      <c r="L1289" s="218">
        <v>0</v>
      </c>
      <c r="M1289" s="218">
        <f t="shared" si="28"/>
        <v>224.48000000000002</v>
      </c>
      <c r="N1289" s="216" t="str">
        <f t="shared" si="27"/>
        <v>stvarna uporabna</v>
      </c>
    </row>
    <row r="1290" spans="1:14" x14ac:dyDescent="0.25">
      <c r="A1290" s="220">
        <v>1</v>
      </c>
      <c r="B1290" s="217" t="s">
        <v>926</v>
      </c>
      <c r="C1290" s="217" t="s">
        <v>926</v>
      </c>
      <c r="D1290" s="217" t="s">
        <v>1542</v>
      </c>
      <c r="E1290" s="217" t="s">
        <v>233</v>
      </c>
      <c r="F1290" s="217" t="s">
        <v>1515</v>
      </c>
      <c r="G1290" s="217" t="s">
        <v>552</v>
      </c>
      <c r="H1290" s="217" t="s">
        <v>139</v>
      </c>
      <c r="I1290" s="219">
        <v>1</v>
      </c>
      <c r="J1290" s="218">
        <v>561.20000000000005</v>
      </c>
      <c r="K1290" s="218">
        <v>561.20000000000005</v>
      </c>
      <c r="L1290" s="218">
        <v>0</v>
      </c>
      <c r="M1290" s="218">
        <f t="shared" si="28"/>
        <v>224.48000000000002</v>
      </c>
      <c r="N1290" s="216" t="str">
        <f t="shared" si="27"/>
        <v>stvarna uporabna</v>
      </c>
    </row>
    <row r="1291" spans="1:14" x14ac:dyDescent="0.25">
      <c r="A1291" s="220">
        <v>1</v>
      </c>
      <c r="B1291" s="217" t="s">
        <v>926</v>
      </c>
      <c r="C1291" s="217" t="s">
        <v>926</v>
      </c>
      <c r="D1291" s="217" t="s">
        <v>1543</v>
      </c>
      <c r="E1291" s="217" t="s">
        <v>233</v>
      </c>
      <c r="F1291" s="217" t="s">
        <v>1515</v>
      </c>
      <c r="G1291" s="217" t="s">
        <v>552</v>
      </c>
      <c r="H1291" s="217" t="s">
        <v>139</v>
      </c>
      <c r="I1291" s="219">
        <v>1</v>
      </c>
      <c r="J1291" s="218">
        <v>561.20000000000005</v>
      </c>
      <c r="K1291" s="218">
        <v>561.20000000000005</v>
      </c>
      <c r="L1291" s="218">
        <v>0</v>
      </c>
      <c r="M1291" s="218">
        <f t="shared" si="28"/>
        <v>224.48000000000002</v>
      </c>
      <c r="N1291" s="216" t="str">
        <f t="shared" si="27"/>
        <v>stvarna uporabna</v>
      </c>
    </row>
    <row r="1292" spans="1:14" x14ac:dyDescent="0.25">
      <c r="A1292" s="216">
        <v>1</v>
      </c>
      <c r="B1292" s="217" t="s">
        <v>926</v>
      </c>
      <c r="C1292" s="217" t="s">
        <v>926</v>
      </c>
      <c r="D1292" s="217" t="s">
        <v>1544</v>
      </c>
      <c r="E1292" s="217" t="s">
        <v>233</v>
      </c>
      <c r="F1292" s="217" t="s">
        <v>1515</v>
      </c>
      <c r="G1292" s="217" t="s">
        <v>552</v>
      </c>
      <c r="H1292" s="217" t="s">
        <v>139</v>
      </c>
      <c r="I1292" s="219">
        <v>1</v>
      </c>
      <c r="J1292" s="218">
        <v>561.20000000000005</v>
      </c>
      <c r="K1292" s="218">
        <v>561.20000000000005</v>
      </c>
      <c r="L1292" s="218">
        <v>0</v>
      </c>
      <c r="M1292" s="218">
        <f t="shared" si="28"/>
        <v>224.48000000000002</v>
      </c>
      <c r="N1292" s="216" t="str">
        <f t="shared" si="27"/>
        <v>stvarna uporabna</v>
      </c>
    </row>
    <row r="1293" spans="1:14" x14ac:dyDescent="0.25">
      <c r="A1293" s="216">
        <v>1</v>
      </c>
      <c r="B1293" s="217" t="s">
        <v>926</v>
      </c>
      <c r="C1293" s="217" t="s">
        <v>926</v>
      </c>
      <c r="D1293" s="217" t="s">
        <v>1545</v>
      </c>
      <c r="E1293" s="217" t="s">
        <v>233</v>
      </c>
      <c r="F1293" s="217" t="s">
        <v>1515</v>
      </c>
      <c r="G1293" s="217" t="s">
        <v>552</v>
      </c>
      <c r="H1293" s="217" t="s">
        <v>139</v>
      </c>
      <c r="I1293" s="219">
        <v>1</v>
      </c>
      <c r="J1293" s="218">
        <v>561.20000000000005</v>
      </c>
      <c r="K1293" s="218">
        <v>561.20000000000005</v>
      </c>
      <c r="L1293" s="218">
        <v>0</v>
      </c>
      <c r="M1293" s="218">
        <f t="shared" si="28"/>
        <v>224.48000000000002</v>
      </c>
      <c r="N1293" s="216" t="str">
        <f t="shared" si="27"/>
        <v>stvarna uporabna</v>
      </c>
    </row>
    <row r="1294" spans="1:14" x14ac:dyDescent="0.25">
      <c r="A1294" s="216">
        <v>1</v>
      </c>
      <c r="B1294" s="217" t="s">
        <v>926</v>
      </c>
      <c r="C1294" s="217" t="s">
        <v>926</v>
      </c>
      <c r="D1294" s="217" t="s">
        <v>1546</v>
      </c>
      <c r="E1294" s="217" t="s">
        <v>233</v>
      </c>
      <c r="F1294" s="217" t="s">
        <v>1515</v>
      </c>
      <c r="G1294" s="217" t="s">
        <v>552</v>
      </c>
      <c r="H1294" s="217" t="s">
        <v>139</v>
      </c>
      <c r="I1294" s="219">
        <v>1</v>
      </c>
      <c r="J1294" s="218">
        <v>561.20000000000005</v>
      </c>
      <c r="K1294" s="218">
        <v>561.20000000000005</v>
      </c>
      <c r="L1294" s="218">
        <v>0</v>
      </c>
      <c r="M1294" s="218">
        <f t="shared" si="28"/>
        <v>224.48000000000002</v>
      </c>
      <c r="N1294" s="216" t="str">
        <f t="shared" si="27"/>
        <v>stvarna uporabna</v>
      </c>
    </row>
    <row r="1295" spans="1:14" x14ac:dyDescent="0.25">
      <c r="A1295" s="220">
        <v>1</v>
      </c>
      <c r="B1295" s="217" t="s">
        <v>926</v>
      </c>
      <c r="C1295" s="217" t="s">
        <v>926</v>
      </c>
      <c r="D1295" s="217" t="s">
        <v>1547</v>
      </c>
      <c r="E1295" s="217" t="s">
        <v>233</v>
      </c>
      <c r="F1295" s="217" t="s">
        <v>1515</v>
      </c>
      <c r="G1295" s="217" t="s">
        <v>552</v>
      </c>
      <c r="H1295" s="217" t="s">
        <v>139</v>
      </c>
      <c r="I1295" s="219">
        <v>1</v>
      </c>
      <c r="J1295" s="218">
        <v>561.20000000000005</v>
      </c>
      <c r="K1295" s="218">
        <v>561.20000000000005</v>
      </c>
      <c r="L1295" s="218">
        <v>0</v>
      </c>
      <c r="M1295" s="218">
        <f t="shared" si="28"/>
        <v>224.48000000000002</v>
      </c>
      <c r="N1295" s="216" t="str">
        <f t="shared" si="27"/>
        <v>stvarna uporabna</v>
      </c>
    </row>
    <row r="1296" spans="1:14" x14ac:dyDescent="0.25">
      <c r="A1296" s="220">
        <v>1</v>
      </c>
      <c r="B1296" s="217" t="s">
        <v>926</v>
      </c>
      <c r="C1296" s="217" t="s">
        <v>926</v>
      </c>
      <c r="D1296" s="217" t="s">
        <v>1548</v>
      </c>
      <c r="E1296" s="217" t="s">
        <v>233</v>
      </c>
      <c r="F1296" s="217" t="s">
        <v>1515</v>
      </c>
      <c r="G1296" s="217" t="s">
        <v>552</v>
      </c>
      <c r="H1296" s="217" t="s">
        <v>139</v>
      </c>
      <c r="I1296" s="219">
        <v>1</v>
      </c>
      <c r="J1296" s="218">
        <v>561.20000000000005</v>
      </c>
      <c r="K1296" s="218">
        <v>561.20000000000005</v>
      </c>
      <c r="L1296" s="218">
        <v>0</v>
      </c>
      <c r="M1296" s="218">
        <f t="shared" si="28"/>
        <v>224.48000000000002</v>
      </c>
      <c r="N1296" s="216" t="str">
        <f t="shared" si="27"/>
        <v>stvarna uporabna</v>
      </c>
    </row>
    <row r="1297" spans="1:14" x14ac:dyDescent="0.25">
      <c r="A1297" s="216">
        <v>1</v>
      </c>
      <c r="B1297" s="217" t="s">
        <v>926</v>
      </c>
      <c r="C1297" s="217" t="s">
        <v>926</v>
      </c>
      <c r="D1297" s="217" t="s">
        <v>1549</v>
      </c>
      <c r="E1297" s="217" t="s">
        <v>233</v>
      </c>
      <c r="F1297" s="217" t="s">
        <v>1515</v>
      </c>
      <c r="G1297" s="217" t="s">
        <v>552</v>
      </c>
      <c r="H1297" s="217" t="s">
        <v>139</v>
      </c>
      <c r="I1297" s="219">
        <v>1</v>
      </c>
      <c r="J1297" s="218">
        <v>561.20000000000005</v>
      </c>
      <c r="K1297" s="218">
        <v>561.20000000000005</v>
      </c>
      <c r="L1297" s="218">
        <v>0</v>
      </c>
      <c r="M1297" s="218">
        <f t="shared" si="28"/>
        <v>224.48000000000002</v>
      </c>
      <c r="N1297" s="216" t="str">
        <f t="shared" si="27"/>
        <v>stvarna uporabna</v>
      </c>
    </row>
    <row r="1298" spans="1:14" x14ac:dyDescent="0.25">
      <c r="A1298" s="216">
        <v>1</v>
      </c>
      <c r="B1298" s="217" t="s">
        <v>926</v>
      </c>
      <c r="C1298" s="217" t="s">
        <v>926</v>
      </c>
      <c r="D1298" s="217" t="s">
        <v>1550</v>
      </c>
      <c r="E1298" s="217" t="s">
        <v>233</v>
      </c>
      <c r="F1298" s="217" t="s">
        <v>1515</v>
      </c>
      <c r="G1298" s="217" t="s">
        <v>552</v>
      </c>
      <c r="H1298" s="217" t="s">
        <v>139</v>
      </c>
      <c r="I1298" s="219">
        <v>1</v>
      </c>
      <c r="J1298" s="218">
        <v>561.20000000000005</v>
      </c>
      <c r="K1298" s="218">
        <v>561.20000000000005</v>
      </c>
      <c r="L1298" s="218">
        <v>0</v>
      </c>
      <c r="M1298" s="218">
        <f t="shared" si="28"/>
        <v>224.48000000000002</v>
      </c>
      <c r="N1298" s="216" t="str">
        <f t="shared" si="27"/>
        <v>stvarna uporabna</v>
      </c>
    </row>
    <row r="1299" spans="1:14" x14ac:dyDescent="0.25">
      <c r="A1299" s="216">
        <v>1</v>
      </c>
      <c r="B1299" s="217" t="s">
        <v>926</v>
      </c>
      <c r="C1299" s="217" t="s">
        <v>926</v>
      </c>
      <c r="D1299" s="217" t="s">
        <v>1551</v>
      </c>
      <c r="E1299" s="217" t="s">
        <v>233</v>
      </c>
      <c r="F1299" s="217" t="s">
        <v>1515</v>
      </c>
      <c r="G1299" s="217" t="s">
        <v>552</v>
      </c>
      <c r="H1299" s="217" t="s">
        <v>139</v>
      </c>
      <c r="I1299" s="219">
        <v>1</v>
      </c>
      <c r="J1299" s="218">
        <v>561.20000000000005</v>
      </c>
      <c r="K1299" s="218">
        <v>561.20000000000005</v>
      </c>
      <c r="L1299" s="218">
        <v>0</v>
      </c>
      <c r="M1299" s="218">
        <f t="shared" si="28"/>
        <v>224.48000000000002</v>
      </c>
      <c r="N1299" s="216" t="str">
        <f t="shared" si="27"/>
        <v>stvarna uporabna</v>
      </c>
    </row>
    <row r="1300" spans="1:14" x14ac:dyDescent="0.25">
      <c r="A1300" s="220">
        <v>1</v>
      </c>
      <c r="B1300" s="217" t="s">
        <v>926</v>
      </c>
      <c r="C1300" s="217" t="s">
        <v>926</v>
      </c>
      <c r="D1300" s="217" t="s">
        <v>1552</v>
      </c>
      <c r="E1300" s="217" t="s">
        <v>233</v>
      </c>
      <c r="F1300" s="217" t="s">
        <v>1515</v>
      </c>
      <c r="G1300" s="217" t="s">
        <v>552</v>
      </c>
      <c r="H1300" s="217" t="s">
        <v>139</v>
      </c>
      <c r="I1300" s="219">
        <v>1</v>
      </c>
      <c r="J1300" s="218">
        <v>561.20000000000005</v>
      </c>
      <c r="K1300" s="218">
        <v>561.20000000000005</v>
      </c>
      <c r="L1300" s="218">
        <v>0</v>
      </c>
      <c r="M1300" s="218">
        <f t="shared" si="28"/>
        <v>224.48000000000002</v>
      </c>
      <c r="N1300" s="216" t="str">
        <f t="shared" si="27"/>
        <v>stvarna uporabna</v>
      </c>
    </row>
    <row r="1301" spans="1:14" x14ac:dyDescent="0.25">
      <c r="A1301" s="220">
        <v>1</v>
      </c>
      <c r="B1301" s="217" t="s">
        <v>926</v>
      </c>
      <c r="C1301" s="217" t="s">
        <v>926</v>
      </c>
      <c r="D1301" s="217" t="s">
        <v>1553</v>
      </c>
      <c r="E1301" s="217" t="s">
        <v>233</v>
      </c>
      <c r="F1301" s="217" t="s">
        <v>1515</v>
      </c>
      <c r="G1301" s="217" t="s">
        <v>552</v>
      </c>
      <c r="H1301" s="217" t="s">
        <v>139</v>
      </c>
      <c r="I1301" s="219">
        <v>1</v>
      </c>
      <c r="J1301" s="218">
        <v>561.20000000000005</v>
      </c>
      <c r="K1301" s="218">
        <v>561.20000000000005</v>
      </c>
      <c r="L1301" s="218">
        <v>0</v>
      </c>
      <c r="M1301" s="218">
        <f t="shared" si="28"/>
        <v>224.48000000000002</v>
      </c>
      <c r="N1301" s="216" t="str">
        <f t="shared" si="27"/>
        <v>stvarna uporabna</v>
      </c>
    </row>
    <row r="1302" spans="1:14" x14ac:dyDescent="0.25">
      <c r="A1302" s="216">
        <v>1</v>
      </c>
      <c r="B1302" s="217" t="s">
        <v>926</v>
      </c>
      <c r="C1302" s="217" t="s">
        <v>926</v>
      </c>
      <c r="D1302" s="217" t="s">
        <v>1554</v>
      </c>
      <c r="E1302" s="217" t="s">
        <v>233</v>
      </c>
      <c r="F1302" s="217" t="s">
        <v>1515</v>
      </c>
      <c r="G1302" s="217" t="s">
        <v>552</v>
      </c>
      <c r="H1302" s="217" t="s">
        <v>139</v>
      </c>
      <c r="I1302" s="219">
        <v>1</v>
      </c>
      <c r="J1302" s="218">
        <v>561.20000000000005</v>
      </c>
      <c r="K1302" s="218">
        <v>561.20000000000005</v>
      </c>
      <c r="L1302" s="218">
        <v>0</v>
      </c>
      <c r="M1302" s="218">
        <f t="shared" si="28"/>
        <v>224.48000000000002</v>
      </c>
      <c r="N1302" s="216" t="str">
        <f t="shared" si="27"/>
        <v>stvarna uporabna</v>
      </c>
    </row>
    <row r="1303" spans="1:14" x14ac:dyDescent="0.25">
      <c r="A1303" s="216">
        <v>1</v>
      </c>
      <c r="B1303" s="217" t="s">
        <v>926</v>
      </c>
      <c r="C1303" s="217" t="s">
        <v>926</v>
      </c>
      <c r="D1303" s="217" t="s">
        <v>1555</v>
      </c>
      <c r="E1303" s="217" t="s">
        <v>233</v>
      </c>
      <c r="F1303" s="217" t="s">
        <v>1515</v>
      </c>
      <c r="G1303" s="217" t="s">
        <v>552</v>
      </c>
      <c r="H1303" s="217" t="s">
        <v>139</v>
      </c>
      <c r="I1303" s="219">
        <v>1</v>
      </c>
      <c r="J1303" s="218">
        <v>561.20000000000005</v>
      </c>
      <c r="K1303" s="218">
        <v>561.20000000000005</v>
      </c>
      <c r="L1303" s="218">
        <v>0</v>
      </c>
      <c r="M1303" s="218">
        <f t="shared" si="28"/>
        <v>224.48000000000002</v>
      </c>
      <c r="N1303" s="216" t="str">
        <f t="shared" si="27"/>
        <v>stvarna uporabna</v>
      </c>
    </row>
    <row r="1304" spans="1:14" x14ac:dyDescent="0.25">
      <c r="A1304" s="216">
        <v>1</v>
      </c>
      <c r="B1304" s="217" t="s">
        <v>926</v>
      </c>
      <c r="C1304" s="217" t="s">
        <v>926</v>
      </c>
      <c r="D1304" s="217" t="s">
        <v>1556</v>
      </c>
      <c r="E1304" s="217" t="s">
        <v>233</v>
      </c>
      <c r="F1304" s="217" t="s">
        <v>1515</v>
      </c>
      <c r="G1304" s="217" t="s">
        <v>552</v>
      </c>
      <c r="H1304" s="217" t="s">
        <v>139</v>
      </c>
      <c r="I1304" s="219">
        <v>1</v>
      </c>
      <c r="J1304" s="218">
        <v>561.20000000000005</v>
      </c>
      <c r="K1304" s="218">
        <v>561.20000000000005</v>
      </c>
      <c r="L1304" s="218">
        <v>0</v>
      </c>
      <c r="M1304" s="218">
        <f t="shared" si="28"/>
        <v>224.48000000000002</v>
      </c>
      <c r="N1304" s="216" t="str">
        <f t="shared" si="27"/>
        <v>stvarna uporabna</v>
      </c>
    </row>
    <row r="1305" spans="1:14" x14ac:dyDescent="0.25">
      <c r="A1305" s="220">
        <v>1</v>
      </c>
      <c r="B1305" s="217" t="s">
        <v>926</v>
      </c>
      <c r="C1305" s="217" t="s">
        <v>926</v>
      </c>
      <c r="D1305" s="217" t="s">
        <v>1557</v>
      </c>
      <c r="E1305" s="217" t="s">
        <v>233</v>
      </c>
      <c r="F1305" s="217" t="s">
        <v>1515</v>
      </c>
      <c r="G1305" s="217" t="s">
        <v>552</v>
      </c>
      <c r="H1305" s="217" t="s">
        <v>139</v>
      </c>
      <c r="I1305" s="219">
        <v>1</v>
      </c>
      <c r="J1305" s="218">
        <v>561.20000000000005</v>
      </c>
      <c r="K1305" s="218">
        <v>561.20000000000005</v>
      </c>
      <c r="L1305" s="218">
        <v>0</v>
      </c>
      <c r="M1305" s="218">
        <f t="shared" si="28"/>
        <v>224.48000000000002</v>
      </c>
      <c r="N1305" s="216" t="str">
        <f t="shared" si="27"/>
        <v>stvarna uporabna</v>
      </c>
    </row>
    <row r="1306" spans="1:14" x14ac:dyDescent="0.25">
      <c r="A1306" s="220">
        <v>1</v>
      </c>
      <c r="B1306" s="217" t="s">
        <v>926</v>
      </c>
      <c r="C1306" s="217" t="s">
        <v>926</v>
      </c>
      <c r="D1306" s="217" t="s">
        <v>1558</v>
      </c>
      <c r="E1306" s="217" t="s">
        <v>233</v>
      </c>
      <c r="F1306" s="217" t="s">
        <v>1515</v>
      </c>
      <c r="G1306" s="217" t="s">
        <v>552</v>
      </c>
      <c r="H1306" s="217" t="s">
        <v>139</v>
      </c>
      <c r="I1306" s="219">
        <v>1</v>
      </c>
      <c r="J1306" s="218">
        <v>561.20000000000005</v>
      </c>
      <c r="K1306" s="218">
        <v>561.20000000000005</v>
      </c>
      <c r="L1306" s="218">
        <v>0</v>
      </c>
      <c r="M1306" s="218">
        <f t="shared" si="28"/>
        <v>224.48000000000002</v>
      </c>
      <c r="N1306" s="216" t="str">
        <f t="shared" si="27"/>
        <v>stvarna uporabna</v>
      </c>
    </row>
    <row r="1307" spans="1:14" x14ac:dyDescent="0.25">
      <c r="A1307" s="216">
        <v>1</v>
      </c>
      <c r="B1307" s="217" t="s">
        <v>926</v>
      </c>
      <c r="C1307" s="217" t="s">
        <v>926</v>
      </c>
      <c r="D1307" s="217" t="s">
        <v>1559</v>
      </c>
      <c r="E1307" s="217" t="s">
        <v>233</v>
      </c>
      <c r="F1307" s="217" t="s">
        <v>1515</v>
      </c>
      <c r="G1307" s="217" t="s">
        <v>552</v>
      </c>
      <c r="H1307" s="217" t="s">
        <v>139</v>
      </c>
      <c r="I1307" s="219">
        <v>1</v>
      </c>
      <c r="J1307" s="218">
        <v>561.20000000000005</v>
      </c>
      <c r="K1307" s="218">
        <v>561.20000000000005</v>
      </c>
      <c r="L1307" s="218">
        <v>0</v>
      </c>
      <c r="M1307" s="218">
        <f t="shared" si="28"/>
        <v>224.48000000000002</v>
      </c>
      <c r="N1307" s="216" t="str">
        <f t="shared" si="27"/>
        <v>stvarna uporabna</v>
      </c>
    </row>
    <row r="1308" spans="1:14" x14ac:dyDescent="0.25">
      <c r="A1308" s="216">
        <v>1</v>
      </c>
      <c r="B1308" s="217" t="s">
        <v>926</v>
      </c>
      <c r="C1308" s="217" t="s">
        <v>926</v>
      </c>
      <c r="D1308" s="217" t="s">
        <v>1560</v>
      </c>
      <c r="E1308" s="217" t="s">
        <v>233</v>
      </c>
      <c r="F1308" s="217" t="s">
        <v>1515</v>
      </c>
      <c r="G1308" s="217" t="s">
        <v>552</v>
      </c>
      <c r="H1308" s="217" t="s">
        <v>139</v>
      </c>
      <c r="I1308" s="219">
        <v>1</v>
      </c>
      <c r="J1308" s="218">
        <v>561.20000000000005</v>
      </c>
      <c r="K1308" s="218">
        <v>561.20000000000005</v>
      </c>
      <c r="L1308" s="218">
        <v>0</v>
      </c>
      <c r="M1308" s="218">
        <f t="shared" si="28"/>
        <v>224.48000000000002</v>
      </c>
      <c r="N1308" s="216" t="str">
        <f t="shared" si="27"/>
        <v>stvarna uporabna</v>
      </c>
    </row>
    <row r="1309" spans="1:14" x14ac:dyDescent="0.25">
      <c r="A1309" s="216">
        <v>1</v>
      </c>
      <c r="B1309" s="217" t="s">
        <v>926</v>
      </c>
      <c r="C1309" s="217" t="s">
        <v>926</v>
      </c>
      <c r="D1309" s="217" t="s">
        <v>1561</v>
      </c>
      <c r="E1309" s="217" t="s">
        <v>233</v>
      </c>
      <c r="F1309" s="217" t="s">
        <v>1515</v>
      </c>
      <c r="G1309" s="217" t="s">
        <v>552</v>
      </c>
      <c r="H1309" s="217" t="s">
        <v>139</v>
      </c>
      <c r="I1309" s="219">
        <v>1</v>
      </c>
      <c r="J1309" s="218">
        <v>561.20000000000005</v>
      </c>
      <c r="K1309" s="218">
        <v>561.20000000000005</v>
      </c>
      <c r="L1309" s="218">
        <v>0</v>
      </c>
      <c r="M1309" s="218">
        <f t="shared" si="28"/>
        <v>224.48000000000002</v>
      </c>
      <c r="N1309" s="216" t="str">
        <f t="shared" si="27"/>
        <v>stvarna uporabna</v>
      </c>
    </row>
    <row r="1310" spans="1:14" x14ac:dyDescent="0.25">
      <c r="A1310" s="220">
        <v>1</v>
      </c>
      <c r="B1310" s="217" t="s">
        <v>926</v>
      </c>
      <c r="C1310" s="217" t="s">
        <v>926</v>
      </c>
      <c r="D1310" s="217" t="s">
        <v>1562</v>
      </c>
      <c r="E1310" s="217" t="s">
        <v>233</v>
      </c>
      <c r="F1310" s="217" t="s">
        <v>1515</v>
      </c>
      <c r="G1310" s="217" t="s">
        <v>552</v>
      </c>
      <c r="H1310" s="217" t="s">
        <v>139</v>
      </c>
      <c r="I1310" s="219">
        <v>1</v>
      </c>
      <c r="J1310" s="218">
        <v>561.20000000000005</v>
      </c>
      <c r="K1310" s="218">
        <v>561.20000000000005</v>
      </c>
      <c r="L1310" s="218">
        <v>0</v>
      </c>
      <c r="M1310" s="218">
        <f t="shared" si="28"/>
        <v>224.48000000000002</v>
      </c>
      <c r="N1310" s="216" t="str">
        <f t="shared" si="27"/>
        <v>stvarna uporabna</v>
      </c>
    </row>
    <row r="1311" spans="1:14" x14ac:dyDescent="0.25">
      <c r="A1311" s="220">
        <v>1</v>
      </c>
      <c r="B1311" s="217" t="s">
        <v>926</v>
      </c>
      <c r="C1311" s="217" t="s">
        <v>926</v>
      </c>
      <c r="D1311" s="217" t="s">
        <v>1563</v>
      </c>
      <c r="E1311" s="217" t="s">
        <v>233</v>
      </c>
      <c r="F1311" s="217" t="s">
        <v>1515</v>
      </c>
      <c r="G1311" s="217" t="s">
        <v>552</v>
      </c>
      <c r="H1311" s="217" t="s">
        <v>139</v>
      </c>
      <c r="I1311" s="219">
        <v>1</v>
      </c>
      <c r="J1311" s="218">
        <v>561.20000000000005</v>
      </c>
      <c r="K1311" s="218">
        <v>561.20000000000005</v>
      </c>
      <c r="L1311" s="218">
        <v>0</v>
      </c>
      <c r="M1311" s="218">
        <f t="shared" si="28"/>
        <v>224.48000000000002</v>
      </c>
      <c r="N1311" s="216" t="str">
        <f t="shared" si="27"/>
        <v>stvarna uporabna</v>
      </c>
    </row>
    <row r="1312" spans="1:14" x14ac:dyDescent="0.25">
      <c r="A1312" s="216">
        <v>1</v>
      </c>
      <c r="B1312" s="217" t="s">
        <v>926</v>
      </c>
      <c r="C1312" s="217" t="s">
        <v>926</v>
      </c>
      <c r="D1312" s="217" t="s">
        <v>1564</v>
      </c>
      <c r="E1312" s="217" t="s">
        <v>233</v>
      </c>
      <c r="F1312" s="217" t="s">
        <v>1515</v>
      </c>
      <c r="G1312" s="217" t="s">
        <v>552</v>
      </c>
      <c r="H1312" s="217" t="s">
        <v>139</v>
      </c>
      <c r="I1312" s="219">
        <v>1</v>
      </c>
      <c r="J1312" s="218">
        <v>561.20000000000005</v>
      </c>
      <c r="K1312" s="218">
        <v>561.20000000000005</v>
      </c>
      <c r="L1312" s="218">
        <v>0</v>
      </c>
      <c r="M1312" s="218">
        <f t="shared" si="28"/>
        <v>224.48000000000002</v>
      </c>
      <c r="N1312" s="216" t="str">
        <f t="shared" si="27"/>
        <v>stvarna uporabna</v>
      </c>
    </row>
    <row r="1313" spans="1:14" x14ac:dyDescent="0.25">
      <c r="A1313" s="216">
        <v>1</v>
      </c>
      <c r="B1313" s="217" t="s">
        <v>926</v>
      </c>
      <c r="C1313" s="217" t="s">
        <v>926</v>
      </c>
      <c r="D1313" s="217" t="s">
        <v>1565</v>
      </c>
      <c r="E1313" s="217" t="s">
        <v>233</v>
      </c>
      <c r="F1313" s="217" t="s">
        <v>1515</v>
      </c>
      <c r="G1313" s="217" t="s">
        <v>552</v>
      </c>
      <c r="H1313" s="217" t="s">
        <v>139</v>
      </c>
      <c r="I1313" s="219">
        <v>1</v>
      </c>
      <c r="J1313" s="218">
        <v>561.20000000000005</v>
      </c>
      <c r="K1313" s="218">
        <v>561.20000000000005</v>
      </c>
      <c r="L1313" s="218">
        <v>0</v>
      </c>
      <c r="M1313" s="218">
        <f t="shared" si="28"/>
        <v>224.48000000000002</v>
      </c>
      <c r="N1313" s="216" t="str">
        <f t="shared" si="27"/>
        <v>stvarna uporabna</v>
      </c>
    </row>
    <row r="1314" spans="1:14" x14ac:dyDescent="0.25">
      <c r="A1314" s="216">
        <v>1</v>
      </c>
      <c r="B1314" s="217" t="s">
        <v>926</v>
      </c>
      <c r="C1314" s="217" t="s">
        <v>926</v>
      </c>
      <c r="D1314" s="217" t="s">
        <v>1566</v>
      </c>
      <c r="E1314" s="217" t="s">
        <v>233</v>
      </c>
      <c r="F1314" s="217" t="s">
        <v>1515</v>
      </c>
      <c r="G1314" s="217" t="s">
        <v>552</v>
      </c>
      <c r="H1314" s="217" t="s">
        <v>139</v>
      </c>
      <c r="I1314" s="219">
        <v>1</v>
      </c>
      <c r="J1314" s="218">
        <v>561.20000000000005</v>
      </c>
      <c r="K1314" s="218">
        <v>561.20000000000005</v>
      </c>
      <c r="L1314" s="218">
        <v>0</v>
      </c>
      <c r="M1314" s="218">
        <f t="shared" si="28"/>
        <v>224.48000000000002</v>
      </c>
      <c r="N1314" s="216" t="str">
        <f t="shared" si="27"/>
        <v>stvarna uporabna</v>
      </c>
    </row>
    <row r="1315" spans="1:14" x14ac:dyDescent="0.25">
      <c r="A1315" s="220">
        <v>1</v>
      </c>
      <c r="B1315" s="217" t="s">
        <v>926</v>
      </c>
      <c r="C1315" s="217" t="s">
        <v>926</v>
      </c>
      <c r="D1315" s="217" t="s">
        <v>1567</v>
      </c>
      <c r="E1315" s="217" t="s">
        <v>233</v>
      </c>
      <c r="F1315" s="217" t="s">
        <v>1515</v>
      </c>
      <c r="G1315" s="217" t="s">
        <v>552</v>
      </c>
      <c r="H1315" s="217" t="s">
        <v>139</v>
      </c>
      <c r="I1315" s="219">
        <v>1</v>
      </c>
      <c r="J1315" s="218">
        <v>561.20000000000005</v>
      </c>
      <c r="K1315" s="218">
        <v>561.20000000000005</v>
      </c>
      <c r="L1315" s="218">
        <v>0</v>
      </c>
      <c r="M1315" s="218">
        <f t="shared" si="28"/>
        <v>224.48000000000002</v>
      </c>
      <c r="N1315" s="216" t="str">
        <f t="shared" si="27"/>
        <v>stvarna uporabna</v>
      </c>
    </row>
    <row r="1316" spans="1:14" x14ac:dyDescent="0.25">
      <c r="A1316" s="220">
        <v>1</v>
      </c>
      <c r="B1316" s="217" t="s">
        <v>926</v>
      </c>
      <c r="C1316" s="217" t="s">
        <v>926</v>
      </c>
      <c r="D1316" s="217" t="s">
        <v>1568</v>
      </c>
      <c r="E1316" s="217" t="s">
        <v>233</v>
      </c>
      <c r="F1316" s="217" t="s">
        <v>1515</v>
      </c>
      <c r="G1316" s="217" t="s">
        <v>552</v>
      </c>
      <c r="H1316" s="217" t="s">
        <v>139</v>
      </c>
      <c r="I1316" s="219">
        <v>1</v>
      </c>
      <c r="J1316" s="218">
        <v>561.20000000000005</v>
      </c>
      <c r="K1316" s="218">
        <v>561.20000000000005</v>
      </c>
      <c r="L1316" s="218">
        <v>0</v>
      </c>
      <c r="M1316" s="218">
        <f t="shared" si="28"/>
        <v>224.48000000000002</v>
      </c>
      <c r="N1316" s="216" t="str">
        <f t="shared" si="27"/>
        <v>stvarna uporabna</v>
      </c>
    </row>
    <row r="1317" spans="1:14" x14ac:dyDescent="0.25">
      <c r="A1317" s="216">
        <v>1</v>
      </c>
      <c r="B1317" s="217" t="s">
        <v>926</v>
      </c>
      <c r="C1317" s="217" t="s">
        <v>926</v>
      </c>
      <c r="D1317" s="217" t="s">
        <v>1569</v>
      </c>
      <c r="E1317" s="217" t="s">
        <v>233</v>
      </c>
      <c r="F1317" s="217" t="s">
        <v>1570</v>
      </c>
      <c r="G1317" s="217" t="s">
        <v>552</v>
      </c>
      <c r="H1317" s="217" t="s">
        <v>139</v>
      </c>
      <c r="I1317" s="219">
        <v>1</v>
      </c>
      <c r="J1317" s="221">
        <v>1600</v>
      </c>
      <c r="K1317" s="221">
        <v>1600</v>
      </c>
      <c r="L1317" s="218">
        <v>0</v>
      </c>
      <c r="M1317" s="218">
        <f t="shared" si="28"/>
        <v>640</v>
      </c>
      <c r="N1317" s="216" t="str">
        <f t="shared" si="27"/>
        <v>stvarna uporabna</v>
      </c>
    </row>
    <row r="1318" spans="1:14" x14ac:dyDescent="0.25">
      <c r="A1318" s="216">
        <v>1</v>
      </c>
      <c r="B1318" s="217" t="s">
        <v>926</v>
      </c>
      <c r="C1318" s="217" t="s">
        <v>926</v>
      </c>
      <c r="D1318" s="217" t="s">
        <v>1571</v>
      </c>
      <c r="E1318" s="217" t="s">
        <v>233</v>
      </c>
      <c r="F1318" s="217" t="s">
        <v>1570</v>
      </c>
      <c r="G1318" s="217" t="s">
        <v>552</v>
      </c>
      <c r="H1318" s="217" t="s">
        <v>139</v>
      </c>
      <c r="I1318" s="219">
        <v>1</v>
      </c>
      <c r="J1318" s="221">
        <v>1600</v>
      </c>
      <c r="K1318" s="221">
        <v>1600</v>
      </c>
      <c r="L1318" s="218">
        <v>0</v>
      </c>
      <c r="M1318" s="218">
        <f t="shared" si="28"/>
        <v>640</v>
      </c>
      <c r="N1318" s="216" t="str">
        <f t="shared" si="27"/>
        <v>stvarna uporabna</v>
      </c>
    </row>
    <row r="1319" spans="1:14" x14ac:dyDescent="0.25">
      <c r="A1319" s="216">
        <v>1</v>
      </c>
      <c r="B1319" s="217" t="s">
        <v>926</v>
      </c>
      <c r="C1319" s="217" t="s">
        <v>926</v>
      </c>
      <c r="D1319" s="217" t="s">
        <v>1572</v>
      </c>
      <c r="E1319" s="217" t="s">
        <v>233</v>
      </c>
      <c r="F1319" s="217" t="s">
        <v>1570</v>
      </c>
      <c r="G1319" s="217" t="s">
        <v>552</v>
      </c>
      <c r="H1319" s="217" t="s">
        <v>139</v>
      </c>
      <c r="I1319" s="219">
        <v>1</v>
      </c>
      <c r="J1319" s="221">
        <v>1600</v>
      </c>
      <c r="K1319" s="221">
        <v>1600</v>
      </c>
      <c r="L1319" s="218">
        <v>0</v>
      </c>
      <c r="M1319" s="218">
        <f t="shared" si="28"/>
        <v>640</v>
      </c>
      <c r="N1319" s="216" t="str">
        <f t="shared" si="27"/>
        <v>stvarna uporabna</v>
      </c>
    </row>
    <row r="1320" spans="1:14" x14ac:dyDescent="0.25">
      <c r="A1320" s="220">
        <v>1</v>
      </c>
      <c r="B1320" s="217" t="s">
        <v>926</v>
      </c>
      <c r="C1320" s="217" t="s">
        <v>926</v>
      </c>
      <c r="D1320" s="217" t="s">
        <v>1573</v>
      </c>
      <c r="E1320" s="217" t="s">
        <v>233</v>
      </c>
      <c r="F1320" s="217" t="s">
        <v>1570</v>
      </c>
      <c r="G1320" s="217" t="s">
        <v>552</v>
      </c>
      <c r="H1320" s="217" t="s">
        <v>139</v>
      </c>
      <c r="I1320" s="219">
        <v>1</v>
      </c>
      <c r="J1320" s="221">
        <v>1600</v>
      </c>
      <c r="K1320" s="221">
        <v>1600</v>
      </c>
      <c r="L1320" s="218">
        <v>0</v>
      </c>
      <c r="M1320" s="218">
        <f t="shared" si="28"/>
        <v>640</v>
      </c>
      <c r="N1320" s="216" t="str">
        <f t="shared" si="27"/>
        <v>stvarna uporabna</v>
      </c>
    </row>
    <row r="1321" spans="1:14" x14ac:dyDescent="0.25">
      <c r="A1321" s="220">
        <v>1</v>
      </c>
      <c r="B1321" s="217" t="s">
        <v>926</v>
      </c>
      <c r="C1321" s="217" t="s">
        <v>926</v>
      </c>
      <c r="D1321" s="217" t="s">
        <v>1574</v>
      </c>
      <c r="E1321" s="217" t="s">
        <v>233</v>
      </c>
      <c r="F1321" s="217" t="s">
        <v>1570</v>
      </c>
      <c r="G1321" s="217" t="s">
        <v>552</v>
      </c>
      <c r="H1321" s="217" t="s">
        <v>139</v>
      </c>
      <c r="I1321" s="219">
        <v>1</v>
      </c>
      <c r="J1321" s="221">
        <v>1600</v>
      </c>
      <c r="K1321" s="221">
        <v>1600</v>
      </c>
      <c r="L1321" s="218">
        <v>0</v>
      </c>
      <c r="M1321" s="218">
        <f t="shared" si="28"/>
        <v>640</v>
      </c>
      <c r="N1321" s="216" t="str">
        <f t="shared" si="27"/>
        <v>stvarna uporabna</v>
      </c>
    </row>
    <row r="1322" spans="1:14" x14ac:dyDescent="0.25">
      <c r="A1322" s="216">
        <v>1</v>
      </c>
      <c r="B1322" s="217" t="s">
        <v>926</v>
      </c>
      <c r="C1322" s="217" t="s">
        <v>926</v>
      </c>
      <c r="D1322" s="217" t="s">
        <v>1575</v>
      </c>
      <c r="E1322" s="217" t="s">
        <v>233</v>
      </c>
      <c r="F1322" s="217" t="s">
        <v>1570</v>
      </c>
      <c r="G1322" s="217" t="s">
        <v>552</v>
      </c>
      <c r="H1322" s="217" t="s">
        <v>139</v>
      </c>
      <c r="I1322" s="219">
        <v>1</v>
      </c>
      <c r="J1322" s="221">
        <v>1600</v>
      </c>
      <c r="K1322" s="221">
        <v>1600</v>
      </c>
      <c r="L1322" s="218">
        <v>0</v>
      </c>
      <c r="M1322" s="218">
        <f t="shared" si="28"/>
        <v>640</v>
      </c>
      <c r="N1322" s="216" t="str">
        <f t="shared" si="27"/>
        <v>stvarna uporabna</v>
      </c>
    </row>
    <row r="1323" spans="1:14" x14ac:dyDescent="0.25">
      <c r="A1323" s="216">
        <v>1</v>
      </c>
      <c r="B1323" s="217" t="s">
        <v>926</v>
      </c>
      <c r="C1323" s="217" t="s">
        <v>926</v>
      </c>
      <c r="D1323" s="217" t="s">
        <v>1576</v>
      </c>
      <c r="E1323" s="217" t="s">
        <v>233</v>
      </c>
      <c r="F1323" s="217" t="s">
        <v>1570</v>
      </c>
      <c r="G1323" s="217" t="s">
        <v>552</v>
      </c>
      <c r="H1323" s="217" t="s">
        <v>139</v>
      </c>
      <c r="I1323" s="219">
        <v>1</v>
      </c>
      <c r="J1323" s="221">
        <v>1600</v>
      </c>
      <c r="K1323" s="221">
        <v>1600</v>
      </c>
      <c r="L1323" s="218">
        <v>0</v>
      </c>
      <c r="M1323" s="218">
        <f t="shared" si="28"/>
        <v>640</v>
      </c>
      <c r="N1323" s="216" t="str">
        <f t="shared" si="27"/>
        <v>stvarna uporabna</v>
      </c>
    </row>
    <row r="1324" spans="1:14" x14ac:dyDescent="0.25">
      <c r="A1324" s="216">
        <v>1</v>
      </c>
      <c r="B1324" s="217" t="s">
        <v>926</v>
      </c>
      <c r="C1324" s="217" t="s">
        <v>926</v>
      </c>
      <c r="D1324" s="217" t="s">
        <v>1577</v>
      </c>
      <c r="E1324" s="217" t="s">
        <v>233</v>
      </c>
      <c r="F1324" s="217" t="s">
        <v>1570</v>
      </c>
      <c r="G1324" s="217" t="s">
        <v>552</v>
      </c>
      <c r="H1324" s="217" t="s">
        <v>139</v>
      </c>
      <c r="I1324" s="219">
        <v>1</v>
      </c>
      <c r="J1324" s="221">
        <v>1600</v>
      </c>
      <c r="K1324" s="221">
        <v>1600</v>
      </c>
      <c r="L1324" s="218">
        <v>0</v>
      </c>
      <c r="M1324" s="218">
        <f t="shared" si="28"/>
        <v>640</v>
      </c>
      <c r="N1324" s="216" t="str">
        <f t="shared" si="27"/>
        <v>stvarna uporabna</v>
      </c>
    </row>
    <row r="1325" spans="1:14" x14ac:dyDescent="0.25">
      <c r="A1325" s="220">
        <v>1</v>
      </c>
      <c r="B1325" s="217" t="s">
        <v>926</v>
      </c>
      <c r="C1325" s="217" t="s">
        <v>926</v>
      </c>
      <c r="D1325" s="217" t="s">
        <v>1578</v>
      </c>
      <c r="E1325" s="217" t="s">
        <v>233</v>
      </c>
      <c r="F1325" s="217" t="s">
        <v>1570</v>
      </c>
      <c r="G1325" s="217" t="s">
        <v>552</v>
      </c>
      <c r="H1325" s="217" t="s">
        <v>139</v>
      </c>
      <c r="I1325" s="219">
        <v>1</v>
      </c>
      <c r="J1325" s="221">
        <v>1600</v>
      </c>
      <c r="K1325" s="221">
        <v>1600</v>
      </c>
      <c r="L1325" s="218">
        <v>0</v>
      </c>
      <c r="M1325" s="218">
        <f t="shared" si="28"/>
        <v>640</v>
      </c>
      <c r="N1325" s="216" t="str">
        <f t="shared" si="27"/>
        <v>stvarna uporabna</v>
      </c>
    </row>
    <row r="1326" spans="1:14" x14ac:dyDescent="0.25">
      <c r="A1326" s="220">
        <v>1</v>
      </c>
      <c r="B1326" s="217" t="s">
        <v>926</v>
      </c>
      <c r="C1326" s="217" t="s">
        <v>926</v>
      </c>
      <c r="D1326" s="217" t="s">
        <v>1579</v>
      </c>
      <c r="E1326" s="217" t="s">
        <v>233</v>
      </c>
      <c r="F1326" s="217" t="s">
        <v>1570</v>
      </c>
      <c r="G1326" s="217" t="s">
        <v>552</v>
      </c>
      <c r="H1326" s="217" t="s">
        <v>139</v>
      </c>
      <c r="I1326" s="219">
        <v>1</v>
      </c>
      <c r="J1326" s="221">
        <v>1600</v>
      </c>
      <c r="K1326" s="221">
        <v>1600</v>
      </c>
      <c r="L1326" s="218">
        <v>0</v>
      </c>
      <c r="M1326" s="218">
        <f t="shared" si="28"/>
        <v>640</v>
      </c>
      <c r="N1326" s="216" t="str">
        <f t="shared" si="27"/>
        <v>stvarna uporabna</v>
      </c>
    </row>
    <row r="1327" spans="1:14" x14ac:dyDescent="0.25">
      <c r="A1327" s="216">
        <v>1</v>
      </c>
      <c r="B1327" s="217" t="s">
        <v>926</v>
      </c>
      <c r="C1327" s="217" t="s">
        <v>926</v>
      </c>
      <c r="D1327" s="217" t="s">
        <v>1580</v>
      </c>
      <c r="E1327" s="217" t="s">
        <v>233</v>
      </c>
      <c r="F1327" s="217" t="s">
        <v>1570</v>
      </c>
      <c r="G1327" s="217" t="s">
        <v>552</v>
      </c>
      <c r="H1327" s="217" t="s">
        <v>139</v>
      </c>
      <c r="I1327" s="219">
        <v>1</v>
      </c>
      <c r="J1327" s="221">
        <v>1600</v>
      </c>
      <c r="K1327" s="221">
        <v>1600</v>
      </c>
      <c r="L1327" s="218">
        <v>0</v>
      </c>
      <c r="M1327" s="218">
        <f t="shared" si="28"/>
        <v>640</v>
      </c>
      <c r="N1327" s="216" t="str">
        <f t="shared" si="27"/>
        <v>stvarna uporabna</v>
      </c>
    </row>
    <row r="1328" spans="1:14" x14ac:dyDescent="0.25">
      <c r="A1328" s="216">
        <v>1</v>
      </c>
      <c r="B1328" s="217" t="s">
        <v>926</v>
      </c>
      <c r="C1328" s="217" t="s">
        <v>926</v>
      </c>
      <c r="D1328" s="217" t="s">
        <v>1581</v>
      </c>
      <c r="E1328" s="217" t="s">
        <v>233</v>
      </c>
      <c r="F1328" s="217" t="s">
        <v>1570</v>
      </c>
      <c r="G1328" s="217" t="s">
        <v>552</v>
      </c>
      <c r="H1328" s="217" t="s">
        <v>139</v>
      </c>
      <c r="I1328" s="219">
        <v>1</v>
      </c>
      <c r="J1328" s="221">
        <v>1600</v>
      </c>
      <c r="K1328" s="221">
        <v>1600</v>
      </c>
      <c r="L1328" s="218">
        <v>0</v>
      </c>
      <c r="M1328" s="218">
        <f t="shared" si="28"/>
        <v>640</v>
      </c>
      <c r="N1328" s="216" t="str">
        <f t="shared" si="27"/>
        <v>stvarna uporabna</v>
      </c>
    </row>
    <row r="1329" spans="1:14" x14ac:dyDescent="0.25">
      <c r="A1329" s="216">
        <v>1</v>
      </c>
      <c r="B1329" s="217" t="s">
        <v>926</v>
      </c>
      <c r="C1329" s="217" t="s">
        <v>926</v>
      </c>
      <c r="D1329" s="217" t="s">
        <v>1582</v>
      </c>
      <c r="E1329" s="217" t="s">
        <v>233</v>
      </c>
      <c r="F1329" s="217" t="s">
        <v>1570</v>
      </c>
      <c r="G1329" s="217" t="s">
        <v>552</v>
      </c>
      <c r="H1329" s="217" t="s">
        <v>139</v>
      </c>
      <c r="I1329" s="219">
        <v>1</v>
      </c>
      <c r="J1329" s="221">
        <v>1600</v>
      </c>
      <c r="K1329" s="221">
        <v>1600</v>
      </c>
      <c r="L1329" s="218">
        <v>0</v>
      </c>
      <c r="M1329" s="218">
        <f t="shared" si="28"/>
        <v>640</v>
      </c>
      <c r="N1329" s="216" t="str">
        <f t="shared" si="27"/>
        <v>stvarna uporabna</v>
      </c>
    </row>
    <row r="1330" spans="1:14" x14ac:dyDescent="0.25">
      <c r="A1330" s="220">
        <v>1</v>
      </c>
      <c r="B1330" s="217" t="s">
        <v>926</v>
      </c>
      <c r="C1330" s="217" t="s">
        <v>926</v>
      </c>
      <c r="D1330" s="217" t="s">
        <v>1583</v>
      </c>
      <c r="E1330" s="217" t="s">
        <v>233</v>
      </c>
      <c r="F1330" s="217" t="s">
        <v>1584</v>
      </c>
      <c r="G1330" s="217" t="s">
        <v>552</v>
      </c>
      <c r="H1330" s="217" t="s">
        <v>139</v>
      </c>
      <c r="I1330" s="219">
        <v>1</v>
      </c>
      <c r="J1330" s="221">
        <v>4697.1000000000004</v>
      </c>
      <c r="K1330" s="221">
        <v>4697.1000000000004</v>
      </c>
      <c r="L1330" s="218">
        <v>0</v>
      </c>
      <c r="M1330" s="218">
        <f t="shared" si="28"/>
        <v>1878.8400000000001</v>
      </c>
      <c r="N1330" s="216" t="str">
        <f t="shared" si="27"/>
        <v>stvarna uporabna</v>
      </c>
    </row>
    <row r="1331" spans="1:14" x14ac:dyDescent="0.25">
      <c r="A1331" s="220">
        <v>1</v>
      </c>
      <c r="B1331" s="217" t="s">
        <v>926</v>
      </c>
      <c r="C1331" s="217" t="s">
        <v>926</v>
      </c>
      <c r="D1331" s="217" t="s">
        <v>1585</v>
      </c>
      <c r="E1331" s="217" t="s">
        <v>233</v>
      </c>
      <c r="F1331" s="217" t="s">
        <v>1586</v>
      </c>
      <c r="G1331" s="217" t="s">
        <v>307</v>
      </c>
      <c r="H1331" s="217" t="s">
        <v>139</v>
      </c>
      <c r="I1331" s="219">
        <v>1</v>
      </c>
      <c r="J1331" s="221">
        <v>3736.6</v>
      </c>
      <c r="K1331" s="221">
        <v>3736.6</v>
      </c>
      <c r="L1331" s="218">
        <v>0</v>
      </c>
      <c r="M1331" s="218">
        <f t="shared" si="28"/>
        <v>1494.64</v>
      </c>
      <c r="N1331" s="216" t="str">
        <f t="shared" si="27"/>
        <v>stvarna uporabna</v>
      </c>
    </row>
    <row r="1332" spans="1:14" x14ac:dyDescent="0.25">
      <c r="A1332" s="216">
        <v>1</v>
      </c>
      <c r="B1332" s="217" t="s">
        <v>926</v>
      </c>
      <c r="C1332" s="217" t="s">
        <v>926</v>
      </c>
      <c r="D1332" s="217" t="s">
        <v>1587</v>
      </c>
      <c r="E1332" s="217" t="s">
        <v>233</v>
      </c>
      <c r="F1332" s="217" t="s">
        <v>1588</v>
      </c>
      <c r="G1332" s="218">
        <v>11.08</v>
      </c>
      <c r="H1332" s="217" t="s">
        <v>139</v>
      </c>
      <c r="I1332" s="219">
        <v>1</v>
      </c>
      <c r="J1332" s="221">
        <v>23625.3</v>
      </c>
      <c r="K1332" s="221">
        <v>23625.279999999999</v>
      </c>
      <c r="L1332" s="218">
        <v>0.02</v>
      </c>
      <c r="M1332" s="218">
        <f t="shared" si="28"/>
        <v>9450.1200000000008</v>
      </c>
      <c r="N1332" s="216" t="str">
        <f t="shared" si="27"/>
        <v>stvarna uporabna</v>
      </c>
    </row>
    <row r="1333" spans="1:14" x14ac:dyDescent="0.25">
      <c r="A1333" s="216">
        <v>1</v>
      </c>
      <c r="B1333" s="217" t="s">
        <v>926</v>
      </c>
      <c r="C1333" s="217" t="s">
        <v>926</v>
      </c>
      <c r="D1333" s="217" t="s">
        <v>1589</v>
      </c>
      <c r="E1333" s="217" t="s">
        <v>233</v>
      </c>
      <c r="F1333" s="217" t="s">
        <v>1588</v>
      </c>
      <c r="G1333" s="218">
        <v>11.08</v>
      </c>
      <c r="H1333" s="217" t="s">
        <v>139</v>
      </c>
      <c r="I1333" s="219">
        <v>1</v>
      </c>
      <c r="J1333" s="221">
        <v>23625.3</v>
      </c>
      <c r="K1333" s="221">
        <v>23625.279999999999</v>
      </c>
      <c r="L1333" s="218">
        <v>0.02</v>
      </c>
      <c r="M1333" s="218">
        <f t="shared" si="28"/>
        <v>9450.1200000000008</v>
      </c>
      <c r="N1333" s="216" t="str">
        <f t="shared" si="27"/>
        <v>stvarna uporabna</v>
      </c>
    </row>
    <row r="1334" spans="1:14" x14ac:dyDescent="0.25">
      <c r="A1334" s="216">
        <v>1</v>
      </c>
      <c r="B1334" s="217" t="s">
        <v>926</v>
      </c>
      <c r="C1334" s="217" t="s">
        <v>926</v>
      </c>
      <c r="D1334" s="217" t="s">
        <v>1590</v>
      </c>
      <c r="E1334" s="217" t="s">
        <v>233</v>
      </c>
      <c r="F1334" s="217" t="s">
        <v>1588</v>
      </c>
      <c r="G1334" s="218">
        <v>11.08</v>
      </c>
      <c r="H1334" s="217" t="s">
        <v>139</v>
      </c>
      <c r="I1334" s="219">
        <v>1</v>
      </c>
      <c r="J1334" s="221">
        <v>23625.3</v>
      </c>
      <c r="K1334" s="221">
        <v>23625.279999999999</v>
      </c>
      <c r="L1334" s="218">
        <v>0.02</v>
      </c>
      <c r="M1334" s="218">
        <f t="shared" si="28"/>
        <v>9450.1200000000008</v>
      </c>
      <c r="N1334" s="216" t="str">
        <f t="shared" si="27"/>
        <v>stvarna uporabna</v>
      </c>
    </row>
    <row r="1335" spans="1:14" x14ac:dyDescent="0.25">
      <c r="A1335" s="220">
        <v>1</v>
      </c>
      <c r="B1335" s="217" t="s">
        <v>926</v>
      </c>
      <c r="C1335" s="217" t="s">
        <v>926</v>
      </c>
      <c r="D1335" s="217" t="s">
        <v>1591</v>
      </c>
      <c r="E1335" s="217" t="s">
        <v>233</v>
      </c>
      <c r="F1335" s="217" t="s">
        <v>1588</v>
      </c>
      <c r="G1335" s="218">
        <v>11.08</v>
      </c>
      <c r="H1335" s="217" t="s">
        <v>139</v>
      </c>
      <c r="I1335" s="219">
        <v>1</v>
      </c>
      <c r="J1335" s="221">
        <v>23625.3</v>
      </c>
      <c r="K1335" s="221">
        <v>23625.279999999999</v>
      </c>
      <c r="L1335" s="218">
        <v>0.02</v>
      </c>
      <c r="M1335" s="218">
        <f t="shared" si="28"/>
        <v>9450.1200000000008</v>
      </c>
      <c r="N1335" s="216" t="str">
        <f t="shared" si="27"/>
        <v>stvarna uporabna</v>
      </c>
    </row>
    <row r="1336" spans="1:14" x14ac:dyDescent="0.25">
      <c r="A1336" s="220">
        <v>1</v>
      </c>
      <c r="B1336" s="217" t="s">
        <v>926</v>
      </c>
      <c r="C1336" s="217" t="s">
        <v>926</v>
      </c>
      <c r="D1336" s="217" t="s">
        <v>1592</v>
      </c>
      <c r="E1336" s="217" t="s">
        <v>233</v>
      </c>
      <c r="F1336" s="217" t="s">
        <v>1588</v>
      </c>
      <c r="G1336" s="218">
        <v>11.08</v>
      </c>
      <c r="H1336" s="217" t="s">
        <v>139</v>
      </c>
      <c r="I1336" s="219">
        <v>1</v>
      </c>
      <c r="J1336" s="221">
        <v>23625.3</v>
      </c>
      <c r="K1336" s="221">
        <v>23625.279999999999</v>
      </c>
      <c r="L1336" s="218">
        <v>0.02</v>
      </c>
      <c r="M1336" s="218">
        <f t="shared" si="28"/>
        <v>9450.1200000000008</v>
      </c>
      <c r="N1336" s="216" t="str">
        <f t="shared" si="27"/>
        <v>stvarna uporabna</v>
      </c>
    </row>
    <row r="1337" spans="1:14" x14ac:dyDescent="0.25">
      <c r="A1337" s="216">
        <v>1</v>
      </c>
      <c r="B1337" s="217" t="s">
        <v>926</v>
      </c>
      <c r="C1337" s="217" t="s">
        <v>926</v>
      </c>
      <c r="D1337" s="217" t="s">
        <v>1593</v>
      </c>
      <c r="E1337" s="217" t="s">
        <v>233</v>
      </c>
      <c r="F1337" s="217" t="s">
        <v>1588</v>
      </c>
      <c r="G1337" s="218">
        <v>11.08</v>
      </c>
      <c r="H1337" s="217" t="s">
        <v>139</v>
      </c>
      <c r="I1337" s="219">
        <v>1</v>
      </c>
      <c r="J1337" s="221">
        <v>23625.3</v>
      </c>
      <c r="K1337" s="221">
        <v>23625.279999999999</v>
      </c>
      <c r="L1337" s="218">
        <v>0.02</v>
      </c>
      <c r="M1337" s="218">
        <f t="shared" si="28"/>
        <v>9450.1200000000008</v>
      </c>
      <c r="N1337" s="216" t="str">
        <f t="shared" si="27"/>
        <v>stvarna uporabna</v>
      </c>
    </row>
    <row r="1338" spans="1:14" x14ac:dyDescent="0.25">
      <c r="A1338" s="216">
        <v>1</v>
      </c>
      <c r="B1338" s="217" t="s">
        <v>926</v>
      </c>
      <c r="C1338" s="217" t="s">
        <v>926</v>
      </c>
      <c r="D1338" s="217" t="s">
        <v>1594</v>
      </c>
      <c r="E1338" s="217" t="s">
        <v>233</v>
      </c>
      <c r="F1338" s="217" t="s">
        <v>1588</v>
      </c>
      <c r="G1338" s="218">
        <v>11.08</v>
      </c>
      <c r="H1338" s="217" t="s">
        <v>139</v>
      </c>
      <c r="I1338" s="219">
        <v>1</v>
      </c>
      <c r="J1338" s="221">
        <v>23625.3</v>
      </c>
      <c r="K1338" s="221">
        <v>23625.279999999999</v>
      </c>
      <c r="L1338" s="218">
        <v>0.02</v>
      </c>
      <c r="M1338" s="218">
        <f t="shared" si="28"/>
        <v>9450.1200000000008</v>
      </c>
      <c r="N1338" s="216" t="str">
        <f t="shared" si="27"/>
        <v>stvarna uporabna</v>
      </c>
    </row>
    <row r="1339" spans="1:14" x14ac:dyDescent="0.25">
      <c r="A1339" s="216">
        <v>1</v>
      </c>
      <c r="B1339" s="217" t="s">
        <v>926</v>
      </c>
      <c r="C1339" s="217" t="s">
        <v>926</v>
      </c>
      <c r="D1339" s="217" t="s">
        <v>1595</v>
      </c>
      <c r="E1339" s="217" t="s">
        <v>233</v>
      </c>
      <c r="F1339" s="217" t="s">
        <v>1588</v>
      </c>
      <c r="G1339" s="218">
        <v>11.08</v>
      </c>
      <c r="H1339" s="217" t="s">
        <v>139</v>
      </c>
      <c r="I1339" s="219">
        <v>1</v>
      </c>
      <c r="J1339" s="221">
        <v>23625.3</v>
      </c>
      <c r="K1339" s="221">
        <v>23625.279999999999</v>
      </c>
      <c r="L1339" s="218">
        <v>0.02</v>
      </c>
      <c r="M1339" s="218">
        <f t="shared" si="28"/>
        <v>9450.1200000000008</v>
      </c>
      <c r="N1339" s="216" t="str">
        <f t="shared" si="27"/>
        <v>stvarna uporabna</v>
      </c>
    </row>
    <row r="1340" spans="1:14" x14ac:dyDescent="0.25">
      <c r="A1340" s="220">
        <v>1</v>
      </c>
      <c r="B1340" s="217" t="s">
        <v>926</v>
      </c>
      <c r="C1340" s="217" t="s">
        <v>926</v>
      </c>
      <c r="D1340" s="217" t="s">
        <v>1596</v>
      </c>
      <c r="E1340" s="217" t="s">
        <v>233</v>
      </c>
      <c r="F1340" s="217" t="s">
        <v>1588</v>
      </c>
      <c r="G1340" s="218">
        <v>11.08</v>
      </c>
      <c r="H1340" s="217" t="s">
        <v>139</v>
      </c>
      <c r="I1340" s="219">
        <v>1</v>
      </c>
      <c r="J1340" s="221">
        <v>23625.3</v>
      </c>
      <c r="K1340" s="221">
        <v>23625.279999999999</v>
      </c>
      <c r="L1340" s="218">
        <v>0.02</v>
      </c>
      <c r="M1340" s="218">
        <f t="shared" si="28"/>
        <v>9450.1200000000008</v>
      </c>
      <c r="N1340" s="216" t="str">
        <f t="shared" ref="N1340:N1403" si="29">IF(L1340&lt;J1340*0.4,"stvarna uporabna", "nova vrijednost")</f>
        <v>stvarna uporabna</v>
      </c>
    </row>
    <row r="1341" spans="1:14" x14ac:dyDescent="0.25">
      <c r="A1341" s="220">
        <v>1</v>
      </c>
      <c r="B1341" s="217" t="s">
        <v>926</v>
      </c>
      <c r="C1341" s="217" t="s">
        <v>926</v>
      </c>
      <c r="D1341" s="217" t="s">
        <v>1597</v>
      </c>
      <c r="E1341" s="217" t="s">
        <v>233</v>
      </c>
      <c r="F1341" s="217" t="s">
        <v>1588</v>
      </c>
      <c r="G1341" s="218">
        <v>11.08</v>
      </c>
      <c r="H1341" s="217" t="s">
        <v>139</v>
      </c>
      <c r="I1341" s="219">
        <v>1</v>
      </c>
      <c r="J1341" s="221">
        <v>23625.3</v>
      </c>
      <c r="K1341" s="221">
        <v>23625.279999999999</v>
      </c>
      <c r="L1341" s="218">
        <v>0.02</v>
      </c>
      <c r="M1341" s="218">
        <f t="shared" si="28"/>
        <v>9450.1200000000008</v>
      </c>
      <c r="N1341" s="216" t="str">
        <f t="shared" si="29"/>
        <v>stvarna uporabna</v>
      </c>
    </row>
    <row r="1342" spans="1:14" x14ac:dyDescent="0.25">
      <c r="A1342" s="216">
        <v>1</v>
      </c>
      <c r="B1342" s="217" t="s">
        <v>926</v>
      </c>
      <c r="C1342" s="217" t="s">
        <v>926</v>
      </c>
      <c r="D1342" s="217" t="s">
        <v>1598</v>
      </c>
      <c r="E1342" s="217" t="s">
        <v>233</v>
      </c>
      <c r="F1342" s="217" t="s">
        <v>1588</v>
      </c>
      <c r="G1342" s="218">
        <v>11.08</v>
      </c>
      <c r="H1342" s="217" t="s">
        <v>139</v>
      </c>
      <c r="I1342" s="219">
        <v>1</v>
      </c>
      <c r="J1342" s="221">
        <v>23625.3</v>
      </c>
      <c r="K1342" s="221">
        <v>23625.279999999999</v>
      </c>
      <c r="L1342" s="218">
        <v>0.02</v>
      </c>
      <c r="M1342" s="218">
        <f t="shared" si="28"/>
        <v>9450.1200000000008</v>
      </c>
      <c r="N1342" s="216" t="str">
        <f t="shared" si="29"/>
        <v>stvarna uporabna</v>
      </c>
    </row>
    <row r="1343" spans="1:14" x14ac:dyDescent="0.25">
      <c r="A1343" s="216">
        <v>1</v>
      </c>
      <c r="B1343" s="217" t="s">
        <v>926</v>
      </c>
      <c r="C1343" s="217" t="s">
        <v>926</v>
      </c>
      <c r="D1343" s="217" t="s">
        <v>1599</v>
      </c>
      <c r="E1343" s="217" t="s">
        <v>233</v>
      </c>
      <c r="F1343" s="217" t="s">
        <v>1588</v>
      </c>
      <c r="G1343" s="218">
        <v>11.08</v>
      </c>
      <c r="H1343" s="217" t="s">
        <v>139</v>
      </c>
      <c r="I1343" s="219">
        <v>1</v>
      </c>
      <c r="J1343" s="221">
        <v>23625.3</v>
      </c>
      <c r="K1343" s="221">
        <v>23625.279999999999</v>
      </c>
      <c r="L1343" s="218">
        <v>0.02</v>
      </c>
      <c r="M1343" s="218">
        <f t="shared" si="28"/>
        <v>9450.1200000000008</v>
      </c>
      <c r="N1343" s="216" t="str">
        <f t="shared" si="29"/>
        <v>stvarna uporabna</v>
      </c>
    </row>
    <row r="1344" spans="1:14" x14ac:dyDescent="0.25">
      <c r="A1344" s="216">
        <v>1</v>
      </c>
      <c r="B1344" s="217" t="s">
        <v>926</v>
      </c>
      <c r="C1344" s="217" t="s">
        <v>926</v>
      </c>
      <c r="D1344" s="217" t="s">
        <v>1600</v>
      </c>
      <c r="E1344" s="217" t="s">
        <v>233</v>
      </c>
      <c r="F1344" s="217" t="s">
        <v>1588</v>
      </c>
      <c r="G1344" s="218">
        <v>11.08</v>
      </c>
      <c r="H1344" s="217" t="s">
        <v>139</v>
      </c>
      <c r="I1344" s="219">
        <v>1</v>
      </c>
      <c r="J1344" s="221">
        <v>23625.3</v>
      </c>
      <c r="K1344" s="221">
        <v>23625.279999999999</v>
      </c>
      <c r="L1344" s="218">
        <v>0.02</v>
      </c>
      <c r="M1344" s="218">
        <f t="shared" si="28"/>
        <v>9450.1200000000008</v>
      </c>
      <c r="N1344" s="216" t="str">
        <f t="shared" si="29"/>
        <v>stvarna uporabna</v>
      </c>
    </row>
    <row r="1345" spans="1:14" x14ac:dyDescent="0.25">
      <c r="A1345" s="220">
        <v>1</v>
      </c>
      <c r="B1345" s="217" t="s">
        <v>926</v>
      </c>
      <c r="C1345" s="217" t="s">
        <v>926</v>
      </c>
      <c r="D1345" s="217" t="s">
        <v>1601</v>
      </c>
      <c r="E1345" s="217" t="s">
        <v>233</v>
      </c>
      <c r="F1345" s="217" t="s">
        <v>1588</v>
      </c>
      <c r="G1345" s="218">
        <v>11.08</v>
      </c>
      <c r="H1345" s="217" t="s">
        <v>139</v>
      </c>
      <c r="I1345" s="219">
        <v>1</v>
      </c>
      <c r="J1345" s="221">
        <v>23625.3</v>
      </c>
      <c r="K1345" s="221">
        <v>23625.279999999999</v>
      </c>
      <c r="L1345" s="218">
        <v>0.02</v>
      </c>
      <c r="M1345" s="218">
        <f t="shared" si="28"/>
        <v>9450.1200000000008</v>
      </c>
      <c r="N1345" s="216" t="str">
        <f t="shared" si="29"/>
        <v>stvarna uporabna</v>
      </c>
    </row>
    <row r="1346" spans="1:14" x14ac:dyDescent="0.25">
      <c r="A1346" s="220">
        <v>1</v>
      </c>
      <c r="B1346" s="217" t="s">
        <v>926</v>
      </c>
      <c r="C1346" s="217" t="s">
        <v>926</v>
      </c>
      <c r="D1346" s="217" t="s">
        <v>1602</v>
      </c>
      <c r="E1346" s="217" t="s">
        <v>233</v>
      </c>
      <c r="F1346" s="217" t="s">
        <v>1603</v>
      </c>
      <c r="G1346" s="218">
        <v>11.08</v>
      </c>
      <c r="H1346" s="217" t="s">
        <v>139</v>
      </c>
      <c r="I1346" s="219">
        <v>1</v>
      </c>
      <c r="J1346" s="221">
        <v>12648.35</v>
      </c>
      <c r="K1346" s="221">
        <v>12648.32</v>
      </c>
      <c r="L1346" s="218">
        <v>0.03</v>
      </c>
      <c r="M1346" s="218">
        <f t="shared" si="28"/>
        <v>5059.34</v>
      </c>
      <c r="N1346" s="216" t="str">
        <f t="shared" si="29"/>
        <v>stvarna uporabna</v>
      </c>
    </row>
    <row r="1347" spans="1:14" x14ac:dyDescent="0.25">
      <c r="A1347" s="216">
        <v>1</v>
      </c>
      <c r="B1347" s="217" t="s">
        <v>926</v>
      </c>
      <c r="C1347" s="217" t="s">
        <v>926</v>
      </c>
      <c r="D1347" s="217" t="s">
        <v>1604</v>
      </c>
      <c r="E1347" s="217" t="s">
        <v>233</v>
      </c>
      <c r="F1347" s="217" t="s">
        <v>1603</v>
      </c>
      <c r="G1347" s="218">
        <v>11.08</v>
      </c>
      <c r="H1347" s="217" t="s">
        <v>139</v>
      </c>
      <c r="I1347" s="219">
        <v>1</v>
      </c>
      <c r="J1347" s="221">
        <v>12648.35</v>
      </c>
      <c r="K1347" s="221">
        <v>12648.32</v>
      </c>
      <c r="L1347" s="218">
        <v>0.03</v>
      </c>
      <c r="M1347" s="218">
        <f t="shared" ref="M1347:M1410" si="30">IF(L1347&lt;J1347*0.4,J1347*0.4,L1347)</f>
        <v>5059.34</v>
      </c>
      <c r="N1347" s="216" t="str">
        <f t="shared" si="29"/>
        <v>stvarna uporabna</v>
      </c>
    </row>
    <row r="1348" spans="1:14" x14ac:dyDescent="0.25">
      <c r="A1348" s="216">
        <v>1</v>
      </c>
      <c r="B1348" s="217" t="s">
        <v>926</v>
      </c>
      <c r="C1348" s="217" t="s">
        <v>926</v>
      </c>
      <c r="D1348" s="217" t="s">
        <v>1605</v>
      </c>
      <c r="E1348" s="217" t="s">
        <v>233</v>
      </c>
      <c r="F1348" s="217" t="s">
        <v>1606</v>
      </c>
      <c r="G1348" s="218">
        <v>11.08</v>
      </c>
      <c r="H1348" s="217" t="s">
        <v>139</v>
      </c>
      <c r="I1348" s="219">
        <v>1</v>
      </c>
      <c r="J1348" s="221">
        <v>4864.75</v>
      </c>
      <c r="K1348" s="221">
        <v>4864.72</v>
      </c>
      <c r="L1348" s="218">
        <v>0.03</v>
      </c>
      <c r="M1348" s="218">
        <f t="shared" si="30"/>
        <v>1945.9</v>
      </c>
      <c r="N1348" s="216" t="str">
        <f t="shared" si="29"/>
        <v>stvarna uporabna</v>
      </c>
    </row>
    <row r="1349" spans="1:14" x14ac:dyDescent="0.25">
      <c r="A1349" s="216">
        <v>1</v>
      </c>
      <c r="B1349" s="217" t="s">
        <v>926</v>
      </c>
      <c r="C1349" s="217" t="s">
        <v>926</v>
      </c>
      <c r="D1349" s="217" t="s">
        <v>1607</v>
      </c>
      <c r="E1349" s="217" t="s">
        <v>233</v>
      </c>
      <c r="F1349" s="217" t="s">
        <v>1608</v>
      </c>
      <c r="G1349" s="218">
        <v>11.08</v>
      </c>
      <c r="H1349" s="217" t="s">
        <v>139</v>
      </c>
      <c r="I1349" s="219">
        <v>1</v>
      </c>
      <c r="J1349" s="221">
        <v>19812.8</v>
      </c>
      <c r="K1349" s="221">
        <v>19812.8</v>
      </c>
      <c r="L1349" s="218">
        <v>0</v>
      </c>
      <c r="M1349" s="218">
        <f t="shared" si="30"/>
        <v>7925.12</v>
      </c>
      <c r="N1349" s="216" t="str">
        <f t="shared" si="29"/>
        <v>stvarna uporabna</v>
      </c>
    </row>
    <row r="1350" spans="1:14" x14ac:dyDescent="0.25">
      <c r="A1350" s="220">
        <v>1</v>
      </c>
      <c r="B1350" s="217" t="s">
        <v>926</v>
      </c>
      <c r="C1350" s="217" t="s">
        <v>926</v>
      </c>
      <c r="D1350" s="217" t="s">
        <v>1609</v>
      </c>
      <c r="E1350" s="217" t="s">
        <v>233</v>
      </c>
      <c r="F1350" s="217" t="s">
        <v>1608</v>
      </c>
      <c r="G1350" s="218">
        <v>11.08</v>
      </c>
      <c r="H1350" s="217" t="s">
        <v>139</v>
      </c>
      <c r="I1350" s="219">
        <v>1</v>
      </c>
      <c r="J1350" s="221">
        <v>14417.35</v>
      </c>
      <c r="K1350" s="221">
        <v>14417.35</v>
      </c>
      <c r="L1350" s="218">
        <v>0</v>
      </c>
      <c r="M1350" s="218">
        <f t="shared" si="30"/>
        <v>5766.9400000000005</v>
      </c>
      <c r="N1350" s="216" t="str">
        <f t="shared" si="29"/>
        <v>stvarna uporabna</v>
      </c>
    </row>
    <row r="1351" spans="1:14" x14ac:dyDescent="0.25">
      <c r="A1351" s="220">
        <v>1</v>
      </c>
      <c r="B1351" s="217" t="s">
        <v>926</v>
      </c>
      <c r="C1351" s="217" t="s">
        <v>926</v>
      </c>
      <c r="D1351" s="217" t="s">
        <v>1610</v>
      </c>
      <c r="E1351" s="217" t="s">
        <v>233</v>
      </c>
      <c r="F1351" s="217" t="s">
        <v>1608</v>
      </c>
      <c r="G1351" s="218">
        <v>11.08</v>
      </c>
      <c r="H1351" s="217" t="s">
        <v>139</v>
      </c>
      <c r="I1351" s="219">
        <v>1</v>
      </c>
      <c r="J1351" s="221">
        <v>14417.35</v>
      </c>
      <c r="K1351" s="221">
        <v>14417.35</v>
      </c>
      <c r="L1351" s="218">
        <v>0</v>
      </c>
      <c r="M1351" s="218">
        <f t="shared" si="30"/>
        <v>5766.9400000000005</v>
      </c>
      <c r="N1351" s="216" t="str">
        <f t="shared" si="29"/>
        <v>stvarna uporabna</v>
      </c>
    </row>
    <row r="1352" spans="1:14" x14ac:dyDescent="0.25">
      <c r="A1352" s="216">
        <v>1</v>
      </c>
      <c r="B1352" s="217" t="s">
        <v>926</v>
      </c>
      <c r="C1352" s="217" t="s">
        <v>926</v>
      </c>
      <c r="D1352" s="217" t="s">
        <v>1611</v>
      </c>
      <c r="E1352" s="217" t="s">
        <v>233</v>
      </c>
      <c r="F1352" s="217" t="s">
        <v>1608</v>
      </c>
      <c r="G1352" s="218">
        <v>11.08</v>
      </c>
      <c r="H1352" s="217" t="s">
        <v>139</v>
      </c>
      <c r="I1352" s="219">
        <v>1</v>
      </c>
      <c r="J1352" s="221">
        <v>11852.3</v>
      </c>
      <c r="K1352" s="221">
        <v>11852.3</v>
      </c>
      <c r="L1352" s="218">
        <v>0</v>
      </c>
      <c r="M1352" s="218">
        <f t="shared" si="30"/>
        <v>4740.92</v>
      </c>
      <c r="N1352" s="216" t="str">
        <f t="shared" si="29"/>
        <v>stvarna uporabna</v>
      </c>
    </row>
    <row r="1353" spans="1:14" x14ac:dyDescent="0.25">
      <c r="A1353" s="216">
        <v>1</v>
      </c>
      <c r="B1353" s="217" t="s">
        <v>926</v>
      </c>
      <c r="C1353" s="217" t="s">
        <v>926</v>
      </c>
      <c r="D1353" s="217" t="s">
        <v>1612</v>
      </c>
      <c r="E1353" s="217" t="s">
        <v>233</v>
      </c>
      <c r="F1353" s="217" t="s">
        <v>1608</v>
      </c>
      <c r="G1353" s="218">
        <v>11.08</v>
      </c>
      <c r="H1353" s="217" t="s">
        <v>139</v>
      </c>
      <c r="I1353" s="219">
        <v>1</v>
      </c>
      <c r="J1353" s="221">
        <v>26977.25</v>
      </c>
      <c r="K1353" s="221">
        <v>26977.25</v>
      </c>
      <c r="L1353" s="218">
        <v>0</v>
      </c>
      <c r="M1353" s="218">
        <f t="shared" si="30"/>
        <v>10790.900000000001</v>
      </c>
      <c r="N1353" s="216" t="str">
        <f t="shared" si="29"/>
        <v>stvarna uporabna</v>
      </c>
    </row>
    <row r="1354" spans="1:14" x14ac:dyDescent="0.25">
      <c r="A1354" s="216">
        <v>1</v>
      </c>
      <c r="B1354" s="217" t="s">
        <v>926</v>
      </c>
      <c r="C1354" s="217" t="s">
        <v>926</v>
      </c>
      <c r="D1354" s="217" t="s">
        <v>1613</v>
      </c>
      <c r="E1354" s="217" t="s">
        <v>233</v>
      </c>
      <c r="F1354" s="217" t="s">
        <v>1614</v>
      </c>
      <c r="G1354" s="218">
        <v>11.08</v>
      </c>
      <c r="H1354" s="217" t="s">
        <v>139</v>
      </c>
      <c r="I1354" s="219">
        <v>1</v>
      </c>
      <c r="J1354" s="221">
        <v>16717.05</v>
      </c>
      <c r="K1354" s="221">
        <v>16717.04</v>
      </c>
      <c r="L1354" s="218">
        <v>0.01</v>
      </c>
      <c r="M1354" s="218">
        <f t="shared" si="30"/>
        <v>6686.82</v>
      </c>
      <c r="N1354" s="216" t="str">
        <f t="shared" si="29"/>
        <v>stvarna uporabna</v>
      </c>
    </row>
    <row r="1355" spans="1:14" x14ac:dyDescent="0.25">
      <c r="A1355" s="220">
        <v>1</v>
      </c>
      <c r="B1355" s="217" t="s">
        <v>926</v>
      </c>
      <c r="C1355" s="217" t="s">
        <v>926</v>
      </c>
      <c r="D1355" s="217" t="s">
        <v>1615</v>
      </c>
      <c r="E1355" s="217" t="s">
        <v>233</v>
      </c>
      <c r="F1355" s="217" t="s">
        <v>1616</v>
      </c>
      <c r="G1355" s="218">
        <v>11.08</v>
      </c>
      <c r="H1355" s="217" t="s">
        <v>139</v>
      </c>
      <c r="I1355" s="219">
        <v>1</v>
      </c>
      <c r="J1355" s="221">
        <v>8225.85</v>
      </c>
      <c r="K1355" s="221">
        <v>8225.84</v>
      </c>
      <c r="L1355" s="218">
        <v>0.01</v>
      </c>
      <c r="M1355" s="218">
        <f t="shared" si="30"/>
        <v>3290.34</v>
      </c>
      <c r="N1355" s="216" t="str">
        <f t="shared" si="29"/>
        <v>stvarna uporabna</v>
      </c>
    </row>
    <row r="1356" spans="1:14" x14ac:dyDescent="0.25">
      <c r="A1356" s="220">
        <v>1</v>
      </c>
      <c r="B1356" s="217" t="s">
        <v>926</v>
      </c>
      <c r="C1356" s="217" t="s">
        <v>926</v>
      </c>
      <c r="D1356" s="217" t="s">
        <v>1617</v>
      </c>
      <c r="E1356" s="217" t="s">
        <v>233</v>
      </c>
      <c r="F1356" s="217" t="s">
        <v>1618</v>
      </c>
      <c r="G1356" s="218">
        <v>11.08</v>
      </c>
      <c r="H1356" s="217" t="s">
        <v>139</v>
      </c>
      <c r="I1356" s="219">
        <v>1</v>
      </c>
      <c r="J1356" s="221">
        <v>5218.55</v>
      </c>
      <c r="K1356" s="221">
        <v>5218.55</v>
      </c>
      <c r="L1356" s="218">
        <v>0</v>
      </c>
      <c r="M1356" s="218">
        <f t="shared" si="30"/>
        <v>2087.42</v>
      </c>
      <c r="N1356" s="216" t="str">
        <f t="shared" si="29"/>
        <v>stvarna uporabna</v>
      </c>
    </row>
    <row r="1357" spans="1:14" x14ac:dyDescent="0.25">
      <c r="A1357" s="216">
        <v>1</v>
      </c>
      <c r="B1357" s="217" t="s">
        <v>926</v>
      </c>
      <c r="C1357" s="217" t="s">
        <v>926</v>
      </c>
      <c r="D1357" s="217" t="s">
        <v>1619</v>
      </c>
      <c r="E1357" s="217" t="s">
        <v>233</v>
      </c>
      <c r="F1357" s="217" t="s">
        <v>1620</v>
      </c>
      <c r="G1357" s="218">
        <v>11.08</v>
      </c>
      <c r="H1357" s="217" t="s">
        <v>139</v>
      </c>
      <c r="I1357" s="219">
        <v>1</v>
      </c>
      <c r="J1357" s="221">
        <v>2476.6</v>
      </c>
      <c r="K1357" s="221">
        <v>2476.6</v>
      </c>
      <c r="L1357" s="218">
        <v>0</v>
      </c>
      <c r="M1357" s="218">
        <f t="shared" si="30"/>
        <v>990.64</v>
      </c>
      <c r="N1357" s="216" t="str">
        <f t="shared" si="29"/>
        <v>stvarna uporabna</v>
      </c>
    </row>
    <row r="1358" spans="1:14" x14ac:dyDescent="0.25">
      <c r="A1358" s="216">
        <v>1</v>
      </c>
      <c r="B1358" s="217" t="s">
        <v>926</v>
      </c>
      <c r="C1358" s="217" t="s">
        <v>926</v>
      </c>
      <c r="D1358" s="217" t="s">
        <v>1621</v>
      </c>
      <c r="E1358" s="217" t="s">
        <v>233</v>
      </c>
      <c r="F1358" s="217" t="s">
        <v>1622</v>
      </c>
      <c r="G1358" s="218">
        <v>11.08</v>
      </c>
      <c r="H1358" s="217" t="s">
        <v>139</v>
      </c>
      <c r="I1358" s="219">
        <v>1</v>
      </c>
      <c r="J1358" s="221">
        <v>10967.8</v>
      </c>
      <c r="K1358" s="221">
        <v>10967.8</v>
      </c>
      <c r="L1358" s="218">
        <v>0</v>
      </c>
      <c r="M1358" s="218">
        <f t="shared" si="30"/>
        <v>4387.12</v>
      </c>
      <c r="N1358" s="216" t="str">
        <f t="shared" si="29"/>
        <v>stvarna uporabna</v>
      </c>
    </row>
    <row r="1359" spans="1:14" x14ac:dyDescent="0.25">
      <c r="A1359" s="216">
        <v>1</v>
      </c>
      <c r="B1359" s="217" t="s">
        <v>926</v>
      </c>
      <c r="C1359" s="217" t="s">
        <v>926</v>
      </c>
      <c r="D1359" s="217" t="s">
        <v>1623</v>
      </c>
      <c r="E1359" s="217" t="s">
        <v>233</v>
      </c>
      <c r="F1359" s="217" t="s">
        <v>1622</v>
      </c>
      <c r="G1359" s="218">
        <v>11.08</v>
      </c>
      <c r="H1359" s="217" t="s">
        <v>139</v>
      </c>
      <c r="I1359" s="219">
        <v>1</v>
      </c>
      <c r="J1359" s="221">
        <v>10967.8</v>
      </c>
      <c r="K1359" s="221">
        <v>10967.8</v>
      </c>
      <c r="L1359" s="218">
        <v>0</v>
      </c>
      <c r="M1359" s="218">
        <f t="shared" si="30"/>
        <v>4387.12</v>
      </c>
      <c r="N1359" s="216" t="str">
        <f t="shared" si="29"/>
        <v>stvarna uporabna</v>
      </c>
    </row>
    <row r="1360" spans="1:14" x14ac:dyDescent="0.25">
      <c r="A1360" s="220">
        <v>1</v>
      </c>
      <c r="B1360" s="217" t="s">
        <v>926</v>
      </c>
      <c r="C1360" s="217" t="s">
        <v>926</v>
      </c>
      <c r="D1360" s="217" t="s">
        <v>1624</v>
      </c>
      <c r="E1360" s="217" t="s">
        <v>233</v>
      </c>
      <c r="F1360" s="217" t="s">
        <v>1622</v>
      </c>
      <c r="G1360" s="218">
        <v>11.08</v>
      </c>
      <c r="H1360" s="217" t="s">
        <v>139</v>
      </c>
      <c r="I1360" s="219">
        <v>1</v>
      </c>
      <c r="J1360" s="221">
        <v>6014.6</v>
      </c>
      <c r="K1360" s="221">
        <v>6014.6</v>
      </c>
      <c r="L1360" s="218">
        <v>0</v>
      </c>
      <c r="M1360" s="218">
        <f t="shared" si="30"/>
        <v>2405.84</v>
      </c>
      <c r="N1360" s="216" t="str">
        <f t="shared" si="29"/>
        <v>stvarna uporabna</v>
      </c>
    </row>
    <row r="1361" spans="1:14" x14ac:dyDescent="0.25">
      <c r="A1361" s="220">
        <v>1</v>
      </c>
      <c r="B1361" s="217" t="s">
        <v>926</v>
      </c>
      <c r="C1361" s="217" t="s">
        <v>926</v>
      </c>
      <c r="D1361" s="217" t="s">
        <v>1625</v>
      </c>
      <c r="E1361" s="217" t="s">
        <v>233</v>
      </c>
      <c r="F1361" s="217" t="s">
        <v>1622</v>
      </c>
      <c r="G1361" s="218">
        <v>11.08</v>
      </c>
      <c r="H1361" s="217" t="s">
        <v>139</v>
      </c>
      <c r="I1361" s="219">
        <v>1</v>
      </c>
      <c r="J1361" s="221">
        <v>6014.6</v>
      </c>
      <c r="K1361" s="221">
        <v>6014.6</v>
      </c>
      <c r="L1361" s="218">
        <v>0</v>
      </c>
      <c r="M1361" s="218">
        <f t="shared" si="30"/>
        <v>2405.84</v>
      </c>
      <c r="N1361" s="216" t="str">
        <f t="shared" si="29"/>
        <v>stvarna uporabna</v>
      </c>
    </row>
    <row r="1362" spans="1:14" x14ac:dyDescent="0.25">
      <c r="A1362" s="216">
        <v>1</v>
      </c>
      <c r="B1362" s="217" t="s">
        <v>926</v>
      </c>
      <c r="C1362" s="217" t="s">
        <v>926</v>
      </c>
      <c r="D1362" s="217" t="s">
        <v>1626</v>
      </c>
      <c r="E1362" s="217" t="s">
        <v>233</v>
      </c>
      <c r="F1362" s="217" t="s">
        <v>1627</v>
      </c>
      <c r="G1362" s="218">
        <v>11.08</v>
      </c>
      <c r="H1362" s="217" t="s">
        <v>139</v>
      </c>
      <c r="I1362" s="219">
        <v>1</v>
      </c>
      <c r="J1362" s="221">
        <v>9110.35</v>
      </c>
      <c r="K1362" s="221">
        <v>9110.32</v>
      </c>
      <c r="L1362" s="218">
        <v>0.03</v>
      </c>
      <c r="M1362" s="218">
        <f t="shared" si="30"/>
        <v>3644.1400000000003</v>
      </c>
      <c r="N1362" s="216" t="str">
        <f t="shared" si="29"/>
        <v>stvarna uporabna</v>
      </c>
    </row>
    <row r="1363" spans="1:14" x14ac:dyDescent="0.25">
      <c r="A1363" s="216">
        <v>1</v>
      </c>
      <c r="B1363" s="217" t="s">
        <v>926</v>
      </c>
      <c r="C1363" s="217" t="s">
        <v>926</v>
      </c>
      <c r="D1363" s="217" t="s">
        <v>1628</v>
      </c>
      <c r="E1363" s="217" t="s">
        <v>233</v>
      </c>
      <c r="F1363" s="217" t="s">
        <v>1627</v>
      </c>
      <c r="G1363" s="218">
        <v>11.08</v>
      </c>
      <c r="H1363" s="217" t="s">
        <v>139</v>
      </c>
      <c r="I1363" s="219">
        <v>1</v>
      </c>
      <c r="J1363" s="221">
        <v>9110.35</v>
      </c>
      <c r="K1363" s="221">
        <v>9110.32</v>
      </c>
      <c r="L1363" s="218">
        <v>0.03</v>
      </c>
      <c r="M1363" s="218">
        <f t="shared" si="30"/>
        <v>3644.1400000000003</v>
      </c>
      <c r="N1363" s="216" t="str">
        <f t="shared" si="29"/>
        <v>stvarna uporabna</v>
      </c>
    </row>
    <row r="1364" spans="1:14" x14ac:dyDescent="0.25">
      <c r="A1364" s="216">
        <v>1</v>
      </c>
      <c r="B1364" s="217" t="s">
        <v>926</v>
      </c>
      <c r="C1364" s="217" t="s">
        <v>926</v>
      </c>
      <c r="D1364" s="217" t="s">
        <v>1629</v>
      </c>
      <c r="E1364" s="217" t="s">
        <v>233</v>
      </c>
      <c r="F1364" s="217" t="s">
        <v>1627</v>
      </c>
      <c r="G1364" s="218">
        <v>11.08</v>
      </c>
      <c r="H1364" s="217" t="s">
        <v>139</v>
      </c>
      <c r="I1364" s="219">
        <v>1</v>
      </c>
      <c r="J1364" s="221">
        <v>9110.35</v>
      </c>
      <c r="K1364" s="221">
        <v>9110.32</v>
      </c>
      <c r="L1364" s="218">
        <v>0.03</v>
      </c>
      <c r="M1364" s="218">
        <f t="shared" si="30"/>
        <v>3644.1400000000003</v>
      </c>
      <c r="N1364" s="216" t="str">
        <f t="shared" si="29"/>
        <v>stvarna uporabna</v>
      </c>
    </row>
    <row r="1365" spans="1:14" x14ac:dyDescent="0.25">
      <c r="A1365" s="220">
        <v>1</v>
      </c>
      <c r="B1365" s="217" t="s">
        <v>926</v>
      </c>
      <c r="C1365" s="217" t="s">
        <v>926</v>
      </c>
      <c r="D1365" s="217" t="s">
        <v>1630</v>
      </c>
      <c r="E1365" s="217" t="s">
        <v>233</v>
      </c>
      <c r="F1365" s="217" t="s">
        <v>1631</v>
      </c>
      <c r="G1365" s="218">
        <v>11.08</v>
      </c>
      <c r="H1365" s="217" t="s">
        <v>139</v>
      </c>
      <c r="I1365" s="219">
        <v>1</v>
      </c>
      <c r="J1365" s="221">
        <v>4883.05</v>
      </c>
      <c r="K1365" s="221">
        <v>4883.04</v>
      </c>
      <c r="L1365" s="218">
        <v>0.01</v>
      </c>
      <c r="M1365" s="218">
        <f t="shared" si="30"/>
        <v>1953.2200000000003</v>
      </c>
      <c r="N1365" s="216" t="str">
        <f t="shared" si="29"/>
        <v>stvarna uporabna</v>
      </c>
    </row>
    <row r="1366" spans="1:14" x14ac:dyDescent="0.25">
      <c r="A1366" s="220">
        <v>1</v>
      </c>
      <c r="B1366" s="217" t="s">
        <v>926</v>
      </c>
      <c r="C1366" s="217" t="s">
        <v>926</v>
      </c>
      <c r="D1366" s="217" t="s">
        <v>1632</v>
      </c>
      <c r="E1366" s="217" t="s">
        <v>233</v>
      </c>
      <c r="F1366" s="217" t="s">
        <v>1631</v>
      </c>
      <c r="G1366" s="218">
        <v>11.08</v>
      </c>
      <c r="H1366" s="217" t="s">
        <v>139</v>
      </c>
      <c r="I1366" s="219">
        <v>1</v>
      </c>
      <c r="J1366" s="221">
        <v>4883.05</v>
      </c>
      <c r="K1366" s="221">
        <v>4883.04</v>
      </c>
      <c r="L1366" s="218">
        <v>0.01</v>
      </c>
      <c r="M1366" s="218">
        <f t="shared" si="30"/>
        <v>1953.2200000000003</v>
      </c>
      <c r="N1366" s="216" t="str">
        <f t="shared" si="29"/>
        <v>stvarna uporabna</v>
      </c>
    </row>
    <row r="1367" spans="1:14" x14ac:dyDescent="0.25">
      <c r="A1367" s="216">
        <v>1</v>
      </c>
      <c r="B1367" s="217" t="s">
        <v>926</v>
      </c>
      <c r="C1367" s="217" t="s">
        <v>926</v>
      </c>
      <c r="D1367" s="217" t="s">
        <v>1633</v>
      </c>
      <c r="E1367" s="217" t="s">
        <v>233</v>
      </c>
      <c r="F1367" s="217" t="s">
        <v>1631</v>
      </c>
      <c r="G1367" s="218">
        <v>11.08</v>
      </c>
      <c r="H1367" s="217" t="s">
        <v>139</v>
      </c>
      <c r="I1367" s="219">
        <v>1</v>
      </c>
      <c r="J1367" s="221">
        <v>4883.05</v>
      </c>
      <c r="K1367" s="221">
        <v>4883.04</v>
      </c>
      <c r="L1367" s="218">
        <v>0.01</v>
      </c>
      <c r="M1367" s="218">
        <f t="shared" si="30"/>
        <v>1953.2200000000003</v>
      </c>
      <c r="N1367" s="216" t="str">
        <f t="shared" si="29"/>
        <v>stvarna uporabna</v>
      </c>
    </row>
    <row r="1368" spans="1:14" x14ac:dyDescent="0.25">
      <c r="A1368" s="216">
        <v>1</v>
      </c>
      <c r="B1368" s="217" t="s">
        <v>926</v>
      </c>
      <c r="C1368" s="217" t="s">
        <v>926</v>
      </c>
      <c r="D1368" s="217" t="s">
        <v>1634</v>
      </c>
      <c r="E1368" s="217" t="s">
        <v>233</v>
      </c>
      <c r="F1368" s="217" t="s">
        <v>1631</v>
      </c>
      <c r="G1368" s="218">
        <v>11.08</v>
      </c>
      <c r="H1368" s="217" t="s">
        <v>139</v>
      </c>
      <c r="I1368" s="219">
        <v>1</v>
      </c>
      <c r="J1368" s="221">
        <v>4883.05</v>
      </c>
      <c r="K1368" s="221">
        <v>4883.04</v>
      </c>
      <c r="L1368" s="218">
        <v>0.01</v>
      </c>
      <c r="M1368" s="218">
        <f t="shared" si="30"/>
        <v>1953.2200000000003</v>
      </c>
      <c r="N1368" s="216" t="str">
        <f t="shared" si="29"/>
        <v>stvarna uporabna</v>
      </c>
    </row>
    <row r="1369" spans="1:14" x14ac:dyDescent="0.25">
      <c r="A1369" s="216">
        <v>1</v>
      </c>
      <c r="B1369" s="217" t="s">
        <v>926</v>
      </c>
      <c r="C1369" s="217" t="s">
        <v>926</v>
      </c>
      <c r="D1369" s="217" t="s">
        <v>1635</v>
      </c>
      <c r="E1369" s="217" t="s">
        <v>233</v>
      </c>
      <c r="F1369" s="217" t="s">
        <v>1631</v>
      </c>
      <c r="G1369" s="218">
        <v>11.08</v>
      </c>
      <c r="H1369" s="217" t="s">
        <v>139</v>
      </c>
      <c r="I1369" s="219">
        <v>1</v>
      </c>
      <c r="J1369" s="221">
        <v>4883.05</v>
      </c>
      <c r="K1369" s="221">
        <v>4883.04</v>
      </c>
      <c r="L1369" s="218">
        <v>0.01</v>
      </c>
      <c r="M1369" s="218">
        <f t="shared" si="30"/>
        <v>1953.2200000000003</v>
      </c>
      <c r="N1369" s="216" t="str">
        <f t="shared" si="29"/>
        <v>stvarna uporabna</v>
      </c>
    </row>
    <row r="1370" spans="1:14" x14ac:dyDescent="0.25">
      <c r="A1370" s="220">
        <v>1</v>
      </c>
      <c r="B1370" s="217" t="s">
        <v>926</v>
      </c>
      <c r="C1370" s="217" t="s">
        <v>926</v>
      </c>
      <c r="D1370" s="217" t="s">
        <v>1636</v>
      </c>
      <c r="E1370" s="217" t="s">
        <v>233</v>
      </c>
      <c r="F1370" s="217" t="s">
        <v>1631</v>
      </c>
      <c r="G1370" s="218">
        <v>11.08</v>
      </c>
      <c r="H1370" s="217" t="s">
        <v>139</v>
      </c>
      <c r="I1370" s="219">
        <v>1</v>
      </c>
      <c r="J1370" s="221">
        <v>4883.05</v>
      </c>
      <c r="K1370" s="221">
        <v>4883.04</v>
      </c>
      <c r="L1370" s="218">
        <v>0.01</v>
      </c>
      <c r="M1370" s="218">
        <f t="shared" si="30"/>
        <v>1953.2200000000003</v>
      </c>
      <c r="N1370" s="216" t="str">
        <f t="shared" si="29"/>
        <v>stvarna uporabna</v>
      </c>
    </row>
    <row r="1371" spans="1:14" x14ac:dyDescent="0.25">
      <c r="A1371" s="220">
        <v>1</v>
      </c>
      <c r="B1371" s="217" t="s">
        <v>926</v>
      </c>
      <c r="C1371" s="217" t="s">
        <v>926</v>
      </c>
      <c r="D1371" s="217" t="s">
        <v>1637</v>
      </c>
      <c r="E1371" s="217" t="s">
        <v>233</v>
      </c>
      <c r="F1371" s="217" t="s">
        <v>1631</v>
      </c>
      <c r="G1371" s="218">
        <v>11.08</v>
      </c>
      <c r="H1371" s="217" t="s">
        <v>139</v>
      </c>
      <c r="I1371" s="219">
        <v>1</v>
      </c>
      <c r="J1371" s="221">
        <v>4883.05</v>
      </c>
      <c r="K1371" s="221">
        <v>4883.04</v>
      </c>
      <c r="L1371" s="218">
        <v>0.01</v>
      </c>
      <c r="M1371" s="218">
        <f t="shared" si="30"/>
        <v>1953.2200000000003</v>
      </c>
      <c r="N1371" s="216" t="str">
        <f t="shared" si="29"/>
        <v>stvarna uporabna</v>
      </c>
    </row>
    <row r="1372" spans="1:14" x14ac:dyDescent="0.25">
      <c r="A1372" s="216">
        <v>1</v>
      </c>
      <c r="B1372" s="217" t="s">
        <v>926</v>
      </c>
      <c r="C1372" s="217" t="s">
        <v>926</v>
      </c>
      <c r="D1372" s="217" t="s">
        <v>1638</v>
      </c>
      <c r="E1372" s="217" t="s">
        <v>233</v>
      </c>
      <c r="F1372" s="217" t="s">
        <v>1631</v>
      </c>
      <c r="G1372" s="218">
        <v>11.08</v>
      </c>
      <c r="H1372" s="217" t="s">
        <v>139</v>
      </c>
      <c r="I1372" s="219">
        <v>1</v>
      </c>
      <c r="J1372" s="221">
        <v>4883.05</v>
      </c>
      <c r="K1372" s="221">
        <v>4883.04</v>
      </c>
      <c r="L1372" s="218">
        <v>0.01</v>
      </c>
      <c r="M1372" s="218">
        <f t="shared" si="30"/>
        <v>1953.2200000000003</v>
      </c>
      <c r="N1372" s="216" t="str">
        <f t="shared" si="29"/>
        <v>stvarna uporabna</v>
      </c>
    </row>
    <row r="1373" spans="1:14" x14ac:dyDescent="0.25">
      <c r="A1373" s="216">
        <v>1</v>
      </c>
      <c r="B1373" s="217" t="s">
        <v>926</v>
      </c>
      <c r="C1373" s="217" t="s">
        <v>926</v>
      </c>
      <c r="D1373" s="217" t="s">
        <v>1639</v>
      </c>
      <c r="E1373" s="217" t="s">
        <v>233</v>
      </c>
      <c r="F1373" s="217" t="s">
        <v>1640</v>
      </c>
      <c r="G1373" s="218">
        <v>11.08</v>
      </c>
      <c r="H1373" s="217" t="s">
        <v>139</v>
      </c>
      <c r="I1373" s="219">
        <v>1</v>
      </c>
      <c r="J1373" s="221">
        <v>2609.2800000000002</v>
      </c>
      <c r="K1373" s="221">
        <v>2609.2800000000002</v>
      </c>
      <c r="L1373" s="218">
        <v>0</v>
      </c>
      <c r="M1373" s="218">
        <f t="shared" si="30"/>
        <v>1043.7120000000002</v>
      </c>
      <c r="N1373" s="216" t="str">
        <f t="shared" si="29"/>
        <v>stvarna uporabna</v>
      </c>
    </row>
    <row r="1374" spans="1:14" x14ac:dyDescent="0.25">
      <c r="A1374" s="216">
        <v>1</v>
      </c>
      <c r="B1374" s="217" t="s">
        <v>926</v>
      </c>
      <c r="C1374" s="217" t="s">
        <v>926</v>
      </c>
      <c r="D1374" s="217" t="s">
        <v>1641</v>
      </c>
      <c r="E1374" s="217" t="s">
        <v>233</v>
      </c>
      <c r="F1374" s="217" t="s">
        <v>1642</v>
      </c>
      <c r="G1374" s="218">
        <v>12.08</v>
      </c>
      <c r="H1374" s="217" t="s">
        <v>139</v>
      </c>
      <c r="I1374" s="219">
        <v>1</v>
      </c>
      <c r="J1374" s="221">
        <v>1238.3</v>
      </c>
      <c r="K1374" s="221">
        <v>1238.3</v>
      </c>
      <c r="L1374" s="218">
        <v>0</v>
      </c>
      <c r="M1374" s="218">
        <f t="shared" si="30"/>
        <v>495.32</v>
      </c>
      <c r="N1374" s="216" t="str">
        <f t="shared" si="29"/>
        <v>stvarna uporabna</v>
      </c>
    </row>
    <row r="1375" spans="1:14" x14ac:dyDescent="0.25">
      <c r="A1375" s="220">
        <v>1</v>
      </c>
      <c r="B1375" s="217" t="s">
        <v>926</v>
      </c>
      <c r="C1375" s="217" t="s">
        <v>926</v>
      </c>
      <c r="D1375" s="217" t="s">
        <v>1643</v>
      </c>
      <c r="E1375" s="217" t="s">
        <v>233</v>
      </c>
      <c r="F1375" s="217" t="s">
        <v>1642</v>
      </c>
      <c r="G1375" s="218">
        <v>12.08</v>
      </c>
      <c r="H1375" s="217" t="s">
        <v>139</v>
      </c>
      <c r="I1375" s="219">
        <v>1</v>
      </c>
      <c r="J1375" s="221">
        <v>1238.3</v>
      </c>
      <c r="K1375" s="221">
        <v>1238.3</v>
      </c>
      <c r="L1375" s="218">
        <v>0</v>
      </c>
      <c r="M1375" s="218">
        <f t="shared" si="30"/>
        <v>495.32</v>
      </c>
      <c r="N1375" s="216" t="str">
        <f t="shared" si="29"/>
        <v>stvarna uporabna</v>
      </c>
    </row>
    <row r="1376" spans="1:14" x14ac:dyDescent="0.25">
      <c r="A1376" s="220">
        <v>1</v>
      </c>
      <c r="B1376" s="217" t="s">
        <v>926</v>
      </c>
      <c r="C1376" s="217" t="s">
        <v>926</v>
      </c>
      <c r="D1376" s="217" t="s">
        <v>1644</v>
      </c>
      <c r="E1376" s="217" t="s">
        <v>233</v>
      </c>
      <c r="F1376" s="217" t="s">
        <v>1642</v>
      </c>
      <c r="G1376" s="218">
        <v>12.08</v>
      </c>
      <c r="H1376" s="217" t="s">
        <v>139</v>
      </c>
      <c r="I1376" s="219">
        <v>1</v>
      </c>
      <c r="J1376" s="221">
        <v>1238.3</v>
      </c>
      <c r="K1376" s="221">
        <v>1238.3</v>
      </c>
      <c r="L1376" s="218">
        <v>0</v>
      </c>
      <c r="M1376" s="218">
        <f t="shared" si="30"/>
        <v>495.32</v>
      </c>
      <c r="N1376" s="216" t="str">
        <f t="shared" si="29"/>
        <v>stvarna uporabna</v>
      </c>
    </row>
    <row r="1377" spans="1:14" x14ac:dyDescent="0.25">
      <c r="A1377" s="216">
        <v>1</v>
      </c>
      <c r="B1377" s="217" t="s">
        <v>926</v>
      </c>
      <c r="C1377" s="217" t="s">
        <v>926</v>
      </c>
      <c r="D1377" s="217" t="s">
        <v>1645</v>
      </c>
      <c r="E1377" s="217" t="s">
        <v>233</v>
      </c>
      <c r="F1377" s="217" t="s">
        <v>1642</v>
      </c>
      <c r="G1377" s="218">
        <v>12.08</v>
      </c>
      <c r="H1377" s="217" t="s">
        <v>139</v>
      </c>
      <c r="I1377" s="219">
        <v>1</v>
      </c>
      <c r="J1377" s="221">
        <v>1238.3</v>
      </c>
      <c r="K1377" s="221">
        <v>1238.3</v>
      </c>
      <c r="L1377" s="218">
        <v>0</v>
      </c>
      <c r="M1377" s="218">
        <f t="shared" si="30"/>
        <v>495.32</v>
      </c>
      <c r="N1377" s="216" t="str">
        <f t="shared" si="29"/>
        <v>stvarna uporabna</v>
      </c>
    </row>
    <row r="1378" spans="1:14" x14ac:dyDescent="0.25">
      <c r="A1378" s="216">
        <v>1</v>
      </c>
      <c r="B1378" s="217" t="s">
        <v>926</v>
      </c>
      <c r="C1378" s="217" t="s">
        <v>926</v>
      </c>
      <c r="D1378" s="217" t="s">
        <v>1646</v>
      </c>
      <c r="E1378" s="217" t="s">
        <v>233</v>
      </c>
      <c r="F1378" s="217" t="s">
        <v>1642</v>
      </c>
      <c r="G1378" s="218">
        <v>12.08</v>
      </c>
      <c r="H1378" s="217" t="s">
        <v>139</v>
      </c>
      <c r="I1378" s="219">
        <v>1</v>
      </c>
      <c r="J1378" s="221">
        <v>1238.3</v>
      </c>
      <c r="K1378" s="221">
        <v>1238.3</v>
      </c>
      <c r="L1378" s="218">
        <v>0</v>
      </c>
      <c r="M1378" s="218">
        <f t="shared" si="30"/>
        <v>495.32</v>
      </c>
      <c r="N1378" s="216" t="str">
        <f t="shared" si="29"/>
        <v>stvarna uporabna</v>
      </c>
    </row>
    <row r="1379" spans="1:14" x14ac:dyDescent="0.25">
      <c r="A1379" s="216">
        <v>1</v>
      </c>
      <c r="B1379" s="217" t="s">
        <v>926</v>
      </c>
      <c r="C1379" s="217" t="s">
        <v>926</v>
      </c>
      <c r="D1379" s="217" t="s">
        <v>1647</v>
      </c>
      <c r="E1379" s="217" t="s">
        <v>233</v>
      </c>
      <c r="F1379" s="217" t="s">
        <v>1648</v>
      </c>
      <c r="G1379" s="218">
        <v>12.08</v>
      </c>
      <c r="H1379" s="217" t="s">
        <v>139</v>
      </c>
      <c r="I1379" s="219">
        <v>1</v>
      </c>
      <c r="J1379" s="218">
        <v>972.95</v>
      </c>
      <c r="K1379" s="218">
        <v>972.95</v>
      </c>
      <c r="L1379" s="218">
        <v>0</v>
      </c>
      <c r="M1379" s="218">
        <f t="shared" si="30"/>
        <v>389.18000000000006</v>
      </c>
      <c r="N1379" s="216" t="str">
        <f t="shared" si="29"/>
        <v>stvarna uporabna</v>
      </c>
    </row>
    <row r="1380" spans="1:14" x14ac:dyDescent="0.25">
      <c r="A1380" s="216">
        <v>1</v>
      </c>
      <c r="B1380" s="217" t="s">
        <v>926</v>
      </c>
      <c r="C1380" s="217" t="s">
        <v>926</v>
      </c>
      <c r="D1380" s="217" t="s">
        <v>1649</v>
      </c>
      <c r="E1380" s="217" t="s">
        <v>233</v>
      </c>
      <c r="F1380" s="217" t="s">
        <v>1642</v>
      </c>
      <c r="G1380" s="218">
        <v>12.08</v>
      </c>
      <c r="H1380" s="217" t="s">
        <v>139</v>
      </c>
      <c r="I1380" s="219">
        <v>1</v>
      </c>
      <c r="J1380" s="218">
        <v>972.95</v>
      </c>
      <c r="K1380" s="218">
        <v>972.95</v>
      </c>
      <c r="L1380" s="218">
        <v>0</v>
      </c>
      <c r="M1380" s="218">
        <f t="shared" si="30"/>
        <v>389.18000000000006</v>
      </c>
      <c r="N1380" s="216" t="str">
        <f t="shared" si="29"/>
        <v>stvarna uporabna</v>
      </c>
    </row>
    <row r="1381" spans="1:14" x14ac:dyDescent="0.25">
      <c r="A1381" s="220">
        <v>1</v>
      </c>
      <c r="B1381" s="217" t="s">
        <v>926</v>
      </c>
      <c r="C1381" s="217" t="s">
        <v>926</v>
      </c>
      <c r="D1381" s="217" t="s">
        <v>1650</v>
      </c>
      <c r="E1381" s="217" t="s">
        <v>233</v>
      </c>
      <c r="F1381" s="217" t="s">
        <v>1642</v>
      </c>
      <c r="G1381" s="218">
        <v>12.08</v>
      </c>
      <c r="H1381" s="217" t="s">
        <v>139</v>
      </c>
      <c r="I1381" s="219">
        <v>1</v>
      </c>
      <c r="J1381" s="218">
        <v>972.95</v>
      </c>
      <c r="K1381" s="218">
        <v>972.95</v>
      </c>
      <c r="L1381" s="218">
        <v>0</v>
      </c>
      <c r="M1381" s="218">
        <f t="shared" si="30"/>
        <v>389.18000000000006</v>
      </c>
      <c r="N1381" s="216" t="str">
        <f t="shared" si="29"/>
        <v>stvarna uporabna</v>
      </c>
    </row>
    <row r="1382" spans="1:14" x14ac:dyDescent="0.25">
      <c r="A1382" s="220">
        <v>1</v>
      </c>
      <c r="B1382" s="217" t="s">
        <v>926</v>
      </c>
      <c r="C1382" s="217" t="s">
        <v>926</v>
      </c>
      <c r="D1382" s="217" t="s">
        <v>1651</v>
      </c>
      <c r="E1382" s="217" t="s">
        <v>233</v>
      </c>
      <c r="F1382" s="217" t="s">
        <v>1652</v>
      </c>
      <c r="G1382" s="218">
        <v>12.08</v>
      </c>
      <c r="H1382" s="217" t="s">
        <v>139</v>
      </c>
      <c r="I1382" s="219">
        <v>1</v>
      </c>
      <c r="J1382" s="221">
        <v>1105.6199999999999</v>
      </c>
      <c r="K1382" s="221">
        <v>1105.5999999999999</v>
      </c>
      <c r="L1382" s="218">
        <v>0.02</v>
      </c>
      <c r="M1382" s="218">
        <f t="shared" si="30"/>
        <v>442.24799999999999</v>
      </c>
      <c r="N1382" s="216" t="str">
        <f t="shared" si="29"/>
        <v>stvarna uporabna</v>
      </c>
    </row>
    <row r="1383" spans="1:14" x14ac:dyDescent="0.25">
      <c r="A1383" s="216">
        <v>1</v>
      </c>
      <c r="B1383" s="217" t="s">
        <v>926</v>
      </c>
      <c r="C1383" s="217" t="s">
        <v>926</v>
      </c>
      <c r="D1383" s="217" t="s">
        <v>1653</v>
      </c>
      <c r="E1383" s="217" t="s">
        <v>233</v>
      </c>
      <c r="F1383" s="217" t="s">
        <v>1652</v>
      </c>
      <c r="G1383" s="218">
        <v>12.08</v>
      </c>
      <c r="H1383" s="217" t="s">
        <v>139</v>
      </c>
      <c r="I1383" s="219">
        <v>1</v>
      </c>
      <c r="J1383" s="221">
        <v>1105.6199999999999</v>
      </c>
      <c r="K1383" s="221">
        <v>1105.5999999999999</v>
      </c>
      <c r="L1383" s="218">
        <v>0.02</v>
      </c>
      <c r="M1383" s="218">
        <f t="shared" si="30"/>
        <v>442.24799999999999</v>
      </c>
      <c r="N1383" s="216" t="str">
        <f t="shared" si="29"/>
        <v>stvarna uporabna</v>
      </c>
    </row>
    <row r="1384" spans="1:14" x14ac:dyDescent="0.25">
      <c r="A1384" s="216">
        <v>1</v>
      </c>
      <c r="B1384" s="217" t="s">
        <v>926</v>
      </c>
      <c r="C1384" s="217" t="s">
        <v>926</v>
      </c>
      <c r="D1384" s="217" t="s">
        <v>1654</v>
      </c>
      <c r="E1384" s="217" t="s">
        <v>233</v>
      </c>
      <c r="F1384" s="217" t="s">
        <v>1652</v>
      </c>
      <c r="G1384" s="218">
        <v>12.08</v>
      </c>
      <c r="H1384" s="217" t="s">
        <v>139</v>
      </c>
      <c r="I1384" s="219">
        <v>1</v>
      </c>
      <c r="J1384" s="221">
        <v>1105.6300000000001</v>
      </c>
      <c r="K1384" s="221">
        <v>1105.5999999999999</v>
      </c>
      <c r="L1384" s="218">
        <v>0.03</v>
      </c>
      <c r="M1384" s="218">
        <f t="shared" si="30"/>
        <v>442.25200000000007</v>
      </c>
      <c r="N1384" s="216" t="str">
        <f t="shared" si="29"/>
        <v>stvarna uporabna</v>
      </c>
    </row>
    <row r="1385" spans="1:14" x14ac:dyDescent="0.25">
      <c r="A1385" s="216">
        <v>1</v>
      </c>
      <c r="B1385" s="217" t="s">
        <v>926</v>
      </c>
      <c r="C1385" s="217" t="s">
        <v>926</v>
      </c>
      <c r="D1385" s="217" t="s">
        <v>1655</v>
      </c>
      <c r="E1385" s="217" t="s">
        <v>233</v>
      </c>
      <c r="F1385" s="217" t="s">
        <v>1652</v>
      </c>
      <c r="G1385" s="218">
        <v>12.08</v>
      </c>
      <c r="H1385" s="217" t="s">
        <v>139</v>
      </c>
      <c r="I1385" s="219">
        <v>1</v>
      </c>
      <c r="J1385" s="221">
        <v>1105.6300000000001</v>
      </c>
      <c r="K1385" s="221">
        <v>1105.5999999999999</v>
      </c>
      <c r="L1385" s="218">
        <v>0.03</v>
      </c>
      <c r="M1385" s="218">
        <f t="shared" si="30"/>
        <v>442.25200000000007</v>
      </c>
      <c r="N1385" s="216" t="str">
        <f t="shared" si="29"/>
        <v>stvarna uporabna</v>
      </c>
    </row>
    <row r="1386" spans="1:14" x14ac:dyDescent="0.25">
      <c r="A1386" s="220">
        <v>1</v>
      </c>
      <c r="B1386" s="217" t="s">
        <v>926</v>
      </c>
      <c r="C1386" s="217" t="s">
        <v>926</v>
      </c>
      <c r="D1386" s="217" t="s">
        <v>1656</v>
      </c>
      <c r="E1386" s="217" t="s">
        <v>233</v>
      </c>
      <c r="F1386" s="217" t="s">
        <v>1657</v>
      </c>
      <c r="G1386" s="218">
        <v>12.08</v>
      </c>
      <c r="H1386" s="217" t="s">
        <v>139</v>
      </c>
      <c r="I1386" s="219">
        <v>1</v>
      </c>
      <c r="J1386" s="218">
        <v>663.37</v>
      </c>
      <c r="K1386" s="218">
        <v>663.36</v>
      </c>
      <c r="L1386" s="218">
        <v>0.01</v>
      </c>
      <c r="M1386" s="218">
        <f t="shared" si="30"/>
        <v>265.34800000000001</v>
      </c>
      <c r="N1386" s="216" t="str">
        <f t="shared" si="29"/>
        <v>stvarna uporabna</v>
      </c>
    </row>
    <row r="1387" spans="1:14" x14ac:dyDescent="0.25">
      <c r="A1387" s="220">
        <v>1</v>
      </c>
      <c r="B1387" s="217" t="s">
        <v>926</v>
      </c>
      <c r="C1387" s="217" t="s">
        <v>926</v>
      </c>
      <c r="D1387" s="217" t="s">
        <v>1658</v>
      </c>
      <c r="E1387" s="217" t="s">
        <v>233</v>
      </c>
      <c r="F1387" s="217" t="s">
        <v>1657</v>
      </c>
      <c r="G1387" s="218">
        <v>12.08</v>
      </c>
      <c r="H1387" s="217" t="s">
        <v>139</v>
      </c>
      <c r="I1387" s="219">
        <v>1</v>
      </c>
      <c r="J1387" s="218">
        <v>663.37</v>
      </c>
      <c r="K1387" s="218">
        <v>663.36</v>
      </c>
      <c r="L1387" s="218">
        <v>0.01</v>
      </c>
      <c r="M1387" s="218">
        <f t="shared" si="30"/>
        <v>265.34800000000001</v>
      </c>
      <c r="N1387" s="216" t="str">
        <f t="shared" si="29"/>
        <v>stvarna uporabna</v>
      </c>
    </row>
    <row r="1388" spans="1:14" x14ac:dyDescent="0.25">
      <c r="A1388" s="216">
        <v>1</v>
      </c>
      <c r="B1388" s="217" t="s">
        <v>926</v>
      </c>
      <c r="C1388" s="217" t="s">
        <v>926</v>
      </c>
      <c r="D1388" s="217" t="s">
        <v>1659</v>
      </c>
      <c r="E1388" s="217" t="s">
        <v>233</v>
      </c>
      <c r="F1388" s="217" t="s">
        <v>1657</v>
      </c>
      <c r="G1388" s="218">
        <v>12.08</v>
      </c>
      <c r="H1388" s="217" t="s">
        <v>139</v>
      </c>
      <c r="I1388" s="219">
        <v>1</v>
      </c>
      <c r="J1388" s="218">
        <v>663.37</v>
      </c>
      <c r="K1388" s="218">
        <v>663.36</v>
      </c>
      <c r="L1388" s="218">
        <v>0.01</v>
      </c>
      <c r="M1388" s="218">
        <f t="shared" si="30"/>
        <v>265.34800000000001</v>
      </c>
      <c r="N1388" s="216" t="str">
        <f t="shared" si="29"/>
        <v>stvarna uporabna</v>
      </c>
    </row>
    <row r="1389" spans="1:14" x14ac:dyDescent="0.25">
      <c r="A1389" s="216">
        <v>1</v>
      </c>
      <c r="B1389" s="217" t="s">
        <v>926</v>
      </c>
      <c r="C1389" s="217" t="s">
        <v>926</v>
      </c>
      <c r="D1389" s="217" t="s">
        <v>1660</v>
      </c>
      <c r="E1389" s="217" t="s">
        <v>233</v>
      </c>
      <c r="F1389" s="217" t="s">
        <v>1657</v>
      </c>
      <c r="G1389" s="218">
        <v>12.08</v>
      </c>
      <c r="H1389" s="217" t="s">
        <v>139</v>
      </c>
      <c r="I1389" s="219">
        <v>1</v>
      </c>
      <c r="J1389" s="218">
        <v>663.37</v>
      </c>
      <c r="K1389" s="218">
        <v>663.36</v>
      </c>
      <c r="L1389" s="218">
        <v>0.01</v>
      </c>
      <c r="M1389" s="218">
        <f t="shared" si="30"/>
        <v>265.34800000000001</v>
      </c>
      <c r="N1389" s="216" t="str">
        <f t="shared" si="29"/>
        <v>stvarna uporabna</v>
      </c>
    </row>
    <row r="1390" spans="1:14" x14ac:dyDescent="0.25">
      <c r="A1390" s="216">
        <v>1</v>
      </c>
      <c r="B1390" s="217" t="s">
        <v>926</v>
      </c>
      <c r="C1390" s="217" t="s">
        <v>926</v>
      </c>
      <c r="D1390" s="217" t="s">
        <v>1661</v>
      </c>
      <c r="E1390" s="217" t="s">
        <v>233</v>
      </c>
      <c r="F1390" s="217" t="s">
        <v>1657</v>
      </c>
      <c r="G1390" s="218">
        <v>12.08</v>
      </c>
      <c r="H1390" s="217" t="s">
        <v>139</v>
      </c>
      <c r="I1390" s="219">
        <v>1</v>
      </c>
      <c r="J1390" s="218">
        <v>663.37</v>
      </c>
      <c r="K1390" s="218">
        <v>663.36</v>
      </c>
      <c r="L1390" s="218">
        <v>0.01</v>
      </c>
      <c r="M1390" s="218">
        <f t="shared" si="30"/>
        <v>265.34800000000001</v>
      </c>
      <c r="N1390" s="216" t="str">
        <f t="shared" si="29"/>
        <v>stvarna uporabna</v>
      </c>
    </row>
    <row r="1391" spans="1:14" x14ac:dyDescent="0.25">
      <c r="A1391" s="220">
        <v>1</v>
      </c>
      <c r="B1391" s="217" t="s">
        <v>926</v>
      </c>
      <c r="C1391" s="217" t="s">
        <v>926</v>
      </c>
      <c r="D1391" s="217" t="s">
        <v>1662</v>
      </c>
      <c r="E1391" s="217" t="s">
        <v>233</v>
      </c>
      <c r="F1391" s="217" t="s">
        <v>1657</v>
      </c>
      <c r="G1391" s="218">
        <v>12.08</v>
      </c>
      <c r="H1391" s="217" t="s">
        <v>139</v>
      </c>
      <c r="I1391" s="219">
        <v>1</v>
      </c>
      <c r="J1391" s="218">
        <v>663.37</v>
      </c>
      <c r="K1391" s="218">
        <v>663.36</v>
      </c>
      <c r="L1391" s="218">
        <v>0.01</v>
      </c>
      <c r="M1391" s="218">
        <f t="shared" si="30"/>
        <v>265.34800000000001</v>
      </c>
      <c r="N1391" s="216" t="str">
        <f t="shared" si="29"/>
        <v>stvarna uporabna</v>
      </c>
    </row>
    <row r="1392" spans="1:14" x14ac:dyDescent="0.25">
      <c r="A1392" s="220">
        <v>1</v>
      </c>
      <c r="B1392" s="217" t="s">
        <v>926</v>
      </c>
      <c r="C1392" s="217" t="s">
        <v>926</v>
      </c>
      <c r="D1392" s="217" t="s">
        <v>1663</v>
      </c>
      <c r="E1392" s="217" t="s">
        <v>233</v>
      </c>
      <c r="F1392" s="217" t="s">
        <v>1657</v>
      </c>
      <c r="G1392" s="218">
        <v>12.08</v>
      </c>
      <c r="H1392" s="217" t="s">
        <v>139</v>
      </c>
      <c r="I1392" s="219">
        <v>1</v>
      </c>
      <c r="J1392" s="218">
        <v>663.37</v>
      </c>
      <c r="K1392" s="218">
        <v>663.36</v>
      </c>
      <c r="L1392" s="218">
        <v>0.01</v>
      </c>
      <c r="M1392" s="218">
        <f t="shared" si="30"/>
        <v>265.34800000000001</v>
      </c>
      <c r="N1392" s="216" t="str">
        <f t="shared" si="29"/>
        <v>stvarna uporabna</v>
      </c>
    </row>
    <row r="1393" spans="1:14" x14ac:dyDescent="0.25">
      <c r="A1393" s="216">
        <v>1</v>
      </c>
      <c r="B1393" s="217" t="s">
        <v>926</v>
      </c>
      <c r="C1393" s="217" t="s">
        <v>926</v>
      </c>
      <c r="D1393" s="217" t="s">
        <v>1664</v>
      </c>
      <c r="E1393" s="217" t="s">
        <v>233</v>
      </c>
      <c r="F1393" s="217" t="s">
        <v>1657</v>
      </c>
      <c r="G1393" s="218">
        <v>12.08</v>
      </c>
      <c r="H1393" s="217" t="s">
        <v>139</v>
      </c>
      <c r="I1393" s="219">
        <v>1</v>
      </c>
      <c r="J1393" s="218">
        <v>663.37</v>
      </c>
      <c r="K1393" s="218">
        <v>663.36</v>
      </c>
      <c r="L1393" s="218">
        <v>0.01</v>
      </c>
      <c r="M1393" s="218">
        <f t="shared" si="30"/>
        <v>265.34800000000001</v>
      </c>
      <c r="N1393" s="216" t="str">
        <f t="shared" si="29"/>
        <v>stvarna uporabna</v>
      </c>
    </row>
    <row r="1394" spans="1:14" x14ac:dyDescent="0.25">
      <c r="A1394" s="216">
        <v>1</v>
      </c>
      <c r="B1394" s="217" t="s">
        <v>926</v>
      </c>
      <c r="C1394" s="217" t="s">
        <v>926</v>
      </c>
      <c r="D1394" s="217" t="s">
        <v>1665</v>
      </c>
      <c r="E1394" s="217" t="s">
        <v>233</v>
      </c>
      <c r="F1394" s="217" t="s">
        <v>1657</v>
      </c>
      <c r="G1394" s="218">
        <v>12.08</v>
      </c>
      <c r="H1394" s="217" t="s">
        <v>139</v>
      </c>
      <c r="I1394" s="219">
        <v>1</v>
      </c>
      <c r="J1394" s="218">
        <v>663.37</v>
      </c>
      <c r="K1394" s="218">
        <v>663.36</v>
      </c>
      <c r="L1394" s="218">
        <v>0.01</v>
      </c>
      <c r="M1394" s="218">
        <f t="shared" si="30"/>
        <v>265.34800000000001</v>
      </c>
      <c r="N1394" s="216" t="str">
        <f t="shared" si="29"/>
        <v>stvarna uporabna</v>
      </c>
    </row>
    <row r="1395" spans="1:14" x14ac:dyDescent="0.25">
      <c r="A1395" s="216">
        <v>1</v>
      </c>
      <c r="B1395" s="217" t="s">
        <v>926</v>
      </c>
      <c r="C1395" s="217" t="s">
        <v>926</v>
      </c>
      <c r="D1395" s="217" t="s">
        <v>1666</v>
      </c>
      <c r="E1395" s="217" t="s">
        <v>233</v>
      </c>
      <c r="F1395" s="217" t="s">
        <v>1657</v>
      </c>
      <c r="G1395" s="218">
        <v>12.08</v>
      </c>
      <c r="H1395" s="217" t="s">
        <v>139</v>
      </c>
      <c r="I1395" s="219">
        <v>1</v>
      </c>
      <c r="J1395" s="218">
        <v>663.37</v>
      </c>
      <c r="K1395" s="218">
        <v>663.36</v>
      </c>
      <c r="L1395" s="218">
        <v>0.01</v>
      </c>
      <c r="M1395" s="218">
        <f t="shared" si="30"/>
        <v>265.34800000000001</v>
      </c>
      <c r="N1395" s="216" t="str">
        <f t="shared" si="29"/>
        <v>stvarna uporabna</v>
      </c>
    </row>
    <row r="1396" spans="1:14" x14ac:dyDescent="0.25">
      <c r="A1396" s="220">
        <v>1</v>
      </c>
      <c r="B1396" s="217" t="s">
        <v>926</v>
      </c>
      <c r="C1396" s="217" t="s">
        <v>926</v>
      </c>
      <c r="D1396" s="217" t="s">
        <v>1667</v>
      </c>
      <c r="E1396" s="217" t="s">
        <v>233</v>
      </c>
      <c r="F1396" s="217" t="s">
        <v>1657</v>
      </c>
      <c r="G1396" s="218">
        <v>12.08</v>
      </c>
      <c r="H1396" s="217" t="s">
        <v>139</v>
      </c>
      <c r="I1396" s="219">
        <v>1</v>
      </c>
      <c r="J1396" s="218">
        <v>663.37</v>
      </c>
      <c r="K1396" s="218">
        <v>663.36</v>
      </c>
      <c r="L1396" s="218">
        <v>0.01</v>
      </c>
      <c r="M1396" s="218">
        <f t="shared" si="30"/>
        <v>265.34800000000001</v>
      </c>
      <c r="N1396" s="216" t="str">
        <f t="shared" si="29"/>
        <v>stvarna uporabna</v>
      </c>
    </row>
    <row r="1397" spans="1:14" x14ac:dyDescent="0.25">
      <c r="A1397" s="220">
        <v>1</v>
      </c>
      <c r="B1397" s="217" t="s">
        <v>926</v>
      </c>
      <c r="C1397" s="217" t="s">
        <v>926</v>
      </c>
      <c r="D1397" s="217" t="s">
        <v>1668</v>
      </c>
      <c r="E1397" s="217" t="s">
        <v>233</v>
      </c>
      <c r="F1397" s="217" t="s">
        <v>1657</v>
      </c>
      <c r="G1397" s="218">
        <v>12.08</v>
      </c>
      <c r="H1397" s="217" t="s">
        <v>139</v>
      </c>
      <c r="I1397" s="219">
        <v>1</v>
      </c>
      <c r="J1397" s="218">
        <v>663.37</v>
      </c>
      <c r="K1397" s="218">
        <v>663.36</v>
      </c>
      <c r="L1397" s="218">
        <v>0.01</v>
      </c>
      <c r="M1397" s="218">
        <f t="shared" si="30"/>
        <v>265.34800000000001</v>
      </c>
      <c r="N1397" s="216" t="str">
        <f t="shared" si="29"/>
        <v>stvarna uporabna</v>
      </c>
    </row>
    <row r="1398" spans="1:14" x14ac:dyDescent="0.25">
      <c r="A1398" s="216">
        <v>1</v>
      </c>
      <c r="B1398" s="217" t="s">
        <v>926</v>
      </c>
      <c r="C1398" s="217" t="s">
        <v>926</v>
      </c>
      <c r="D1398" s="217" t="s">
        <v>1669</v>
      </c>
      <c r="E1398" s="217" t="s">
        <v>233</v>
      </c>
      <c r="F1398" s="217" t="s">
        <v>1657</v>
      </c>
      <c r="G1398" s="218">
        <v>12.08</v>
      </c>
      <c r="H1398" s="217" t="s">
        <v>139</v>
      </c>
      <c r="I1398" s="219">
        <v>1</v>
      </c>
      <c r="J1398" s="218">
        <v>663.37</v>
      </c>
      <c r="K1398" s="218">
        <v>663.36</v>
      </c>
      <c r="L1398" s="218">
        <v>0.01</v>
      </c>
      <c r="M1398" s="218">
        <f t="shared" si="30"/>
        <v>265.34800000000001</v>
      </c>
      <c r="N1398" s="216" t="str">
        <f t="shared" si="29"/>
        <v>stvarna uporabna</v>
      </c>
    </row>
    <row r="1399" spans="1:14" x14ac:dyDescent="0.25">
      <c r="A1399" s="216">
        <v>1</v>
      </c>
      <c r="B1399" s="217" t="s">
        <v>926</v>
      </c>
      <c r="C1399" s="217" t="s">
        <v>926</v>
      </c>
      <c r="D1399" s="217" t="s">
        <v>1670</v>
      </c>
      <c r="E1399" s="217" t="s">
        <v>233</v>
      </c>
      <c r="F1399" s="217" t="s">
        <v>1657</v>
      </c>
      <c r="G1399" s="218">
        <v>12.08</v>
      </c>
      <c r="H1399" s="217" t="s">
        <v>139</v>
      </c>
      <c r="I1399" s="219">
        <v>1</v>
      </c>
      <c r="J1399" s="218">
        <v>663.37</v>
      </c>
      <c r="K1399" s="218">
        <v>663.36</v>
      </c>
      <c r="L1399" s="218">
        <v>0.01</v>
      </c>
      <c r="M1399" s="218">
        <f t="shared" si="30"/>
        <v>265.34800000000001</v>
      </c>
      <c r="N1399" s="216" t="str">
        <f t="shared" si="29"/>
        <v>stvarna uporabna</v>
      </c>
    </row>
    <row r="1400" spans="1:14" x14ac:dyDescent="0.25">
      <c r="A1400" s="216">
        <v>1</v>
      </c>
      <c r="B1400" s="217" t="s">
        <v>926</v>
      </c>
      <c r="C1400" s="217" t="s">
        <v>926</v>
      </c>
      <c r="D1400" s="217" t="s">
        <v>1671</v>
      </c>
      <c r="E1400" s="217" t="s">
        <v>233</v>
      </c>
      <c r="F1400" s="217" t="s">
        <v>1657</v>
      </c>
      <c r="G1400" s="218">
        <v>12.08</v>
      </c>
      <c r="H1400" s="217" t="s">
        <v>139</v>
      </c>
      <c r="I1400" s="219">
        <v>1</v>
      </c>
      <c r="J1400" s="218">
        <v>663.37</v>
      </c>
      <c r="K1400" s="218">
        <v>663.36</v>
      </c>
      <c r="L1400" s="218">
        <v>0.01</v>
      </c>
      <c r="M1400" s="218">
        <f t="shared" si="30"/>
        <v>265.34800000000001</v>
      </c>
      <c r="N1400" s="216" t="str">
        <f t="shared" si="29"/>
        <v>stvarna uporabna</v>
      </c>
    </row>
    <row r="1401" spans="1:14" x14ac:dyDescent="0.25">
      <c r="A1401" s="220">
        <v>1</v>
      </c>
      <c r="B1401" s="217" t="s">
        <v>926</v>
      </c>
      <c r="C1401" s="217" t="s">
        <v>926</v>
      </c>
      <c r="D1401" s="217" t="s">
        <v>1672</v>
      </c>
      <c r="E1401" s="217" t="s">
        <v>233</v>
      </c>
      <c r="F1401" s="217" t="s">
        <v>1657</v>
      </c>
      <c r="G1401" s="218">
        <v>12.08</v>
      </c>
      <c r="H1401" s="217" t="s">
        <v>139</v>
      </c>
      <c r="I1401" s="219">
        <v>1</v>
      </c>
      <c r="J1401" s="218">
        <v>663.37</v>
      </c>
      <c r="K1401" s="218">
        <v>663.36</v>
      </c>
      <c r="L1401" s="218">
        <v>0.01</v>
      </c>
      <c r="M1401" s="218">
        <f t="shared" si="30"/>
        <v>265.34800000000001</v>
      </c>
      <c r="N1401" s="216" t="str">
        <f t="shared" si="29"/>
        <v>stvarna uporabna</v>
      </c>
    </row>
    <row r="1402" spans="1:14" x14ac:dyDescent="0.25">
      <c r="A1402" s="220">
        <v>1</v>
      </c>
      <c r="B1402" s="217" t="s">
        <v>926</v>
      </c>
      <c r="C1402" s="217" t="s">
        <v>926</v>
      </c>
      <c r="D1402" s="217" t="s">
        <v>1673</v>
      </c>
      <c r="E1402" s="217" t="s">
        <v>233</v>
      </c>
      <c r="F1402" s="217" t="s">
        <v>1657</v>
      </c>
      <c r="G1402" s="218">
        <v>12.08</v>
      </c>
      <c r="H1402" s="217" t="s">
        <v>139</v>
      </c>
      <c r="I1402" s="219">
        <v>1</v>
      </c>
      <c r="J1402" s="218">
        <v>663.37</v>
      </c>
      <c r="K1402" s="218">
        <v>663.36</v>
      </c>
      <c r="L1402" s="218">
        <v>0.01</v>
      </c>
      <c r="M1402" s="218">
        <f t="shared" si="30"/>
        <v>265.34800000000001</v>
      </c>
      <c r="N1402" s="216" t="str">
        <f t="shared" si="29"/>
        <v>stvarna uporabna</v>
      </c>
    </row>
    <row r="1403" spans="1:14" x14ac:dyDescent="0.25">
      <c r="A1403" s="216">
        <v>1</v>
      </c>
      <c r="B1403" s="217" t="s">
        <v>926</v>
      </c>
      <c r="C1403" s="217" t="s">
        <v>926</v>
      </c>
      <c r="D1403" s="217" t="s">
        <v>1674</v>
      </c>
      <c r="E1403" s="217" t="s">
        <v>233</v>
      </c>
      <c r="F1403" s="217" t="s">
        <v>1657</v>
      </c>
      <c r="G1403" s="218">
        <v>12.08</v>
      </c>
      <c r="H1403" s="217" t="s">
        <v>139</v>
      </c>
      <c r="I1403" s="219">
        <v>1</v>
      </c>
      <c r="J1403" s="218">
        <v>663.37</v>
      </c>
      <c r="K1403" s="218">
        <v>663.36</v>
      </c>
      <c r="L1403" s="218">
        <v>0.01</v>
      </c>
      <c r="M1403" s="218">
        <f t="shared" si="30"/>
        <v>265.34800000000001</v>
      </c>
      <c r="N1403" s="216" t="str">
        <f t="shared" si="29"/>
        <v>stvarna uporabna</v>
      </c>
    </row>
    <row r="1404" spans="1:14" x14ac:dyDescent="0.25">
      <c r="A1404" s="216">
        <v>1</v>
      </c>
      <c r="B1404" s="217" t="s">
        <v>926</v>
      </c>
      <c r="C1404" s="217" t="s">
        <v>926</v>
      </c>
      <c r="D1404" s="217" t="s">
        <v>1675</v>
      </c>
      <c r="E1404" s="217" t="s">
        <v>233</v>
      </c>
      <c r="F1404" s="217" t="s">
        <v>1657</v>
      </c>
      <c r="G1404" s="218">
        <v>12.08</v>
      </c>
      <c r="H1404" s="217" t="s">
        <v>139</v>
      </c>
      <c r="I1404" s="219">
        <v>1</v>
      </c>
      <c r="J1404" s="218">
        <v>663.37</v>
      </c>
      <c r="K1404" s="218">
        <v>663.36</v>
      </c>
      <c r="L1404" s="218">
        <v>0.01</v>
      </c>
      <c r="M1404" s="218">
        <f t="shared" si="30"/>
        <v>265.34800000000001</v>
      </c>
      <c r="N1404" s="216" t="str">
        <f t="shared" ref="N1404:N1467" si="31">IF(L1404&lt;J1404*0.4,"stvarna uporabna", "nova vrijednost")</f>
        <v>stvarna uporabna</v>
      </c>
    </row>
    <row r="1405" spans="1:14" x14ac:dyDescent="0.25">
      <c r="A1405" s="216">
        <v>1</v>
      </c>
      <c r="B1405" s="217" t="s">
        <v>926</v>
      </c>
      <c r="C1405" s="217" t="s">
        <v>926</v>
      </c>
      <c r="D1405" s="217" t="s">
        <v>1676</v>
      </c>
      <c r="E1405" s="217" t="s">
        <v>233</v>
      </c>
      <c r="F1405" s="217" t="s">
        <v>1657</v>
      </c>
      <c r="G1405" s="218">
        <v>12.08</v>
      </c>
      <c r="H1405" s="217" t="s">
        <v>139</v>
      </c>
      <c r="I1405" s="219">
        <v>1</v>
      </c>
      <c r="J1405" s="218">
        <v>663.37</v>
      </c>
      <c r="K1405" s="218">
        <v>663.36</v>
      </c>
      <c r="L1405" s="218">
        <v>0.01</v>
      </c>
      <c r="M1405" s="218">
        <f t="shared" si="30"/>
        <v>265.34800000000001</v>
      </c>
      <c r="N1405" s="216" t="str">
        <f t="shared" si="31"/>
        <v>stvarna uporabna</v>
      </c>
    </row>
    <row r="1406" spans="1:14" x14ac:dyDescent="0.25">
      <c r="A1406" s="220">
        <v>1</v>
      </c>
      <c r="B1406" s="217" t="s">
        <v>926</v>
      </c>
      <c r="C1406" s="217" t="s">
        <v>926</v>
      </c>
      <c r="D1406" s="217" t="s">
        <v>1677</v>
      </c>
      <c r="E1406" s="217" t="s">
        <v>233</v>
      </c>
      <c r="F1406" s="217" t="s">
        <v>1657</v>
      </c>
      <c r="G1406" s="218">
        <v>12.08</v>
      </c>
      <c r="H1406" s="217" t="s">
        <v>139</v>
      </c>
      <c r="I1406" s="219">
        <v>1</v>
      </c>
      <c r="J1406" s="218">
        <v>663.37</v>
      </c>
      <c r="K1406" s="218">
        <v>663.36</v>
      </c>
      <c r="L1406" s="218">
        <v>0.01</v>
      </c>
      <c r="M1406" s="218">
        <f t="shared" si="30"/>
        <v>265.34800000000001</v>
      </c>
      <c r="N1406" s="216" t="str">
        <f t="shared" si="31"/>
        <v>stvarna uporabna</v>
      </c>
    </row>
    <row r="1407" spans="1:14" x14ac:dyDescent="0.25">
      <c r="A1407" s="220">
        <v>1</v>
      </c>
      <c r="B1407" s="217" t="s">
        <v>926</v>
      </c>
      <c r="C1407" s="217" t="s">
        <v>926</v>
      </c>
      <c r="D1407" s="217" t="s">
        <v>1678</v>
      </c>
      <c r="E1407" s="217" t="s">
        <v>233</v>
      </c>
      <c r="F1407" s="217" t="s">
        <v>1657</v>
      </c>
      <c r="G1407" s="218">
        <v>12.08</v>
      </c>
      <c r="H1407" s="217" t="s">
        <v>139</v>
      </c>
      <c r="I1407" s="219">
        <v>1</v>
      </c>
      <c r="J1407" s="218">
        <v>663.37</v>
      </c>
      <c r="K1407" s="218">
        <v>663.36</v>
      </c>
      <c r="L1407" s="218">
        <v>0.01</v>
      </c>
      <c r="M1407" s="218">
        <f t="shared" si="30"/>
        <v>265.34800000000001</v>
      </c>
      <c r="N1407" s="216" t="str">
        <f t="shared" si="31"/>
        <v>stvarna uporabna</v>
      </c>
    </row>
    <row r="1408" spans="1:14" x14ac:dyDescent="0.25">
      <c r="A1408" s="216">
        <v>1</v>
      </c>
      <c r="B1408" s="217" t="s">
        <v>926</v>
      </c>
      <c r="C1408" s="217" t="s">
        <v>926</v>
      </c>
      <c r="D1408" s="217" t="s">
        <v>1679</v>
      </c>
      <c r="E1408" s="217" t="s">
        <v>233</v>
      </c>
      <c r="F1408" s="217" t="s">
        <v>1657</v>
      </c>
      <c r="G1408" s="218">
        <v>12.08</v>
      </c>
      <c r="H1408" s="217" t="s">
        <v>139</v>
      </c>
      <c r="I1408" s="219">
        <v>1</v>
      </c>
      <c r="J1408" s="218">
        <v>663.37</v>
      </c>
      <c r="K1408" s="218">
        <v>663.36</v>
      </c>
      <c r="L1408" s="218">
        <v>0.01</v>
      </c>
      <c r="M1408" s="218">
        <f t="shared" si="30"/>
        <v>265.34800000000001</v>
      </c>
      <c r="N1408" s="216" t="str">
        <f t="shared" si="31"/>
        <v>stvarna uporabna</v>
      </c>
    </row>
    <row r="1409" spans="1:14" x14ac:dyDescent="0.25">
      <c r="A1409" s="216">
        <v>1</v>
      </c>
      <c r="B1409" s="217" t="s">
        <v>926</v>
      </c>
      <c r="C1409" s="217" t="s">
        <v>926</v>
      </c>
      <c r="D1409" s="217" t="s">
        <v>1680</v>
      </c>
      <c r="E1409" s="217" t="s">
        <v>233</v>
      </c>
      <c r="F1409" s="217" t="s">
        <v>1657</v>
      </c>
      <c r="G1409" s="218">
        <v>12.08</v>
      </c>
      <c r="H1409" s="217" t="s">
        <v>139</v>
      </c>
      <c r="I1409" s="219">
        <v>1</v>
      </c>
      <c r="J1409" s="218">
        <v>663.37</v>
      </c>
      <c r="K1409" s="218">
        <v>663.36</v>
      </c>
      <c r="L1409" s="218">
        <v>0.01</v>
      </c>
      <c r="M1409" s="218">
        <f t="shared" si="30"/>
        <v>265.34800000000001</v>
      </c>
      <c r="N1409" s="216" t="str">
        <f t="shared" si="31"/>
        <v>stvarna uporabna</v>
      </c>
    </row>
    <row r="1410" spans="1:14" x14ac:dyDescent="0.25">
      <c r="A1410" s="216">
        <v>1</v>
      </c>
      <c r="B1410" s="217" t="s">
        <v>926</v>
      </c>
      <c r="C1410" s="217" t="s">
        <v>926</v>
      </c>
      <c r="D1410" s="217" t="s">
        <v>1681</v>
      </c>
      <c r="E1410" s="217" t="s">
        <v>233</v>
      </c>
      <c r="F1410" s="217" t="s">
        <v>1682</v>
      </c>
      <c r="G1410" s="218">
        <v>12.08</v>
      </c>
      <c r="H1410" s="217" t="s">
        <v>139</v>
      </c>
      <c r="I1410" s="219">
        <v>1</v>
      </c>
      <c r="J1410" s="218">
        <v>663.37</v>
      </c>
      <c r="K1410" s="218">
        <v>663.36</v>
      </c>
      <c r="L1410" s="218">
        <v>0.01</v>
      </c>
      <c r="M1410" s="218">
        <f t="shared" si="30"/>
        <v>265.34800000000001</v>
      </c>
      <c r="N1410" s="216" t="str">
        <f t="shared" si="31"/>
        <v>stvarna uporabna</v>
      </c>
    </row>
    <row r="1411" spans="1:14" x14ac:dyDescent="0.25">
      <c r="A1411" s="220">
        <v>1</v>
      </c>
      <c r="B1411" s="217" t="s">
        <v>926</v>
      </c>
      <c r="C1411" s="217" t="s">
        <v>926</v>
      </c>
      <c r="D1411" s="217" t="s">
        <v>1683</v>
      </c>
      <c r="E1411" s="217" t="s">
        <v>233</v>
      </c>
      <c r="F1411" s="217" t="s">
        <v>1657</v>
      </c>
      <c r="G1411" s="218">
        <v>12.08</v>
      </c>
      <c r="H1411" s="217" t="s">
        <v>139</v>
      </c>
      <c r="I1411" s="219">
        <v>1</v>
      </c>
      <c r="J1411" s="218">
        <v>663.4</v>
      </c>
      <c r="K1411" s="218">
        <v>663.4</v>
      </c>
      <c r="L1411" s="218">
        <v>0</v>
      </c>
      <c r="M1411" s="218">
        <f t="shared" ref="M1411:M1474" si="32">IF(L1411&lt;J1411*0.4,J1411*0.4,L1411)</f>
        <v>265.36</v>
      </c>
      <c r="N1411" s="216" t="str">
        <f t="shared" si="31"/>
        <v>stvarna uporabna</v>
      </c>
    </row>
    <row r="1412" spans="1:14" x14ac:dyDescent="0.25">
      <c r="A1412" s="220">
        <v>1</v>
      </c>
      <c r="B1412" s="217" t="s">
        <v>926</v>
      </c>
      <c r="C1412" s="217" t="s">
        <v>926</v>
      </c>
      <c r="D1412" s="217" t="s">
        <v>1684</v>
      </c>
      <c r="E1412" s="217" t="s">
        <v>233</v>
      </c>
      <c r="F1412" s="217" t="s">
        <v>1657</v>
      </c>
      <c r="G1412" s="218">
        <v>12.08</v>
      </c>
      <c r="H1412" s="217" t="s">
        <v>139</v>
      </c>
      <c r="I1412" s="219">
        <v>1</v>
      </c>
      <c r="J1412" s="218">
        <v>663.4</v>
      </c>
      <c r="K1412" s="218">
        <v>663.4</v>
      </c>
      <c r="L1412" s="218">
        <v>0</v>
      </c>
      <c r="M1412" s="218">
        <f t="shared" si="32"/>
        <v>265.36</v>
      </c>
      <c r="N1412" s="216" t="str">
        <f t="shared" si="31"/>
        <v>stvarna uporabna</v>
      </c>
    </row>
    <row r="1413" spans="1:14" x14ac:dyDescent="0.25">
      <c r="A1413" s="216">
        <v>1</v>
      </c>
      <c r="B1413" s="217" t="s">
        <v>926</v>
      </c>
      <c r="C1413" s="217" t="s">
        <v>926</v>
      </c>
      <c r="D1413" s="217" t="s">
        <v>1685</v>
      </c>
      <c r="E1413" s="217" t="s">
        <v>233</v>
      </c>
      <c r="F1413" s="217" t="s">
        <v>1657</v>
      </c>
      <c r="G1413" s="218">
        <v>12.08</v>
      </c>
      <c r="H1413" s="217" t="s">
        <v>139</v>
      </c>
      <c r="I1413" s="219">
        <v>1</v>
      </c>
      <c r="J1413" s="218">
        <v>663.4</v>
      </c>
      <c r="K1413" s="218">
        <v>663.4</v>
      </c>
      <c r="L1413" s="218">
        <v>0</v>
      </c>
      <c r="M1413" s="218">
        <f t="shared" si="32"/>
        <v>265.36</v>
      </c>
      <c r="N1413" s="216" t="str">
        <f t="shared" si="31"/>
        <v>stvarna uporabna</v>
      </c>
    </row>
    <row r="1414" spans="1:14" x14ac:dyDescent="0.25">
      <c r="A1414" s="216">
        <v>1</v>
      </c>
      <c r="B1414" s="217" t="s">
        <v>926</v>
      </c>
      <c r="C1414" s="217" t="s">
        <v>926</v>
      </c>
      <c r="D1414" s="217" t="s">
        <v>1686</v>
      </c>
      <c r="E1414" s="217" t="s">
        <v>233</v>
      </c>
      <c r="F1414" s="217" t="s">
        <v>1657</v>
      </c>
      <c r="G1414" s="218">
        <v>12.08</v>
      </c>
      <c r="H1414" s="217" t="s">
        <v>139</v>
      </c>
      <c r="I1414" s="219">
        <v>1</v>
      </c>
      <c r="J1414" s="218">
        <v>663.4</v>
      </c>
      <c r="K1414" s="218">
        <v>663.4</v>
      </c>
      <c r="L1414" s="218">
        <v>0</v>
      </c>
      <c r="M1414" s="218">
        <f t="shared" si="32"/>
        <v>265.36</v>
      </c>
      <c r="N1414" s="216" t="str">
        <f t="shared" si="31"/>
        <v>stvarna uporabna</v>
      </c>
    </row>
    <row r="1415" spans="1:14" x14ac:dyDescent="0.25">
      <c r="A1415" s="216">
        <v>1</v>
      </c>
      <c r="B1415" s="217" t="s">
        <v>926</v>
      </c>
      <c r="C1415" s="217" t="s">
        <v>926</v>
      </c>
      <c r="D1415" s="217" t="s">
        <v>1687</v>
      </c>
      <c r="E1415" s="217" t="s">
        <v>233</v>
      </c>
      <c r="F1415" s="217" t="s">
        <v>1657</v>
      </c>
      <c r="G1415" s="218">
        <v>12.08</v>
      </c>
      <c r="H1415" s="217" t="s">
        <v>139</v>
      </c>
      <c r="I1415" s="219">
        <v>1</v>
      </c>
      <c r="J1415" s="218">
        <v>663.4</v>
      </c>
      <c r="K1415" s="218">
        <v>663.4</v>
      </c>
      <c r="L1415" s="218">
        <v>0</v>
      </c>
      <c r="M1415" s="218">
        <f t="shared" si="32"/>
        <v>265.36</v>
      </c>
      <c r="N1415" s="216" t="str">
        <f t="shared" si="31"/>
        <v>stvarna uporabna</v>
      </c>
    </row>
    <row r="1416" spans="1:14" x14ac:dyDescent="0.25">
      <c r="A1416" s="220">
        <v>1</v>
      </c>
      <c r="B1416" s="217" t="s">
        <v>926</v>
      </c>
      <c r="C1416" s="217" t="s">
        <v>926</v>
      </c>
      <c r="D1416" s="217" t="s">
        <v>1688</v>
      </c>
      <c r="E1416" s="217" t="s">
        <v>233</v>
      </c>
      <c r="F1416" s="217" t="s">
        <v>1689</v>
      </c>
      <c r="G1416" s="218">
        <v>11.08</v>
      </c>
      <c r="H1416" s="217" t="s">
        <v>139</v>
      </c>
      <c r="I1416" s="219">
        <v>1</v>
      </c>
      <c r="J1416" s="221">
        <v>7606.7</v>
      </c>
      <c r="K1416" s="221">
        <v>7606.7</v>
      </c>
      <c r="L1416" s="218">
        <v>0</v>
      </c>
      <c r="M1416" s="218">
        <f t="shared" si="32"/>
        <v>3042.6800000000003</v>
      </c>
      <c r="N1416" s="216" t="str">
        <f t="shared" si="31"/>
        <v>stvarna uporabna</v>
      </c>
    </row>
    <row r="1417" spans="1:14" x14ac:dyDescent="0.25">
      <c r="A1417" s="220">
        <v>1</v>
      </c>
      <c r="B1417" s="217" t="s">
        <v>926</v>
      </c>
      <c r="C1417" s="217" t="s">
        <v>926</v>
      </c>
      <c r="D1417" s="217" t="s">
        <v>1690</v>
      </c>
      <c r="E1417" s="217" t="s">
        <v>233</v>
      </c>
      <c r="F1417" s="217" t="s">
        <v>1691</v>
      </c>
      <c r="G1417" s="218">
        <v>12.08</v>
      </c>
      <c r="H1417" s="217" t="s">
        <v>139</v>
      </c>
      <c r="I1417" s="219">
        <v>1</v>
      </c>
      <c r="J1417" s="221">
        <v>4953.2</v>
      </c>
      <c r="K1417" s="221">
        <v>4953.2</v>
      </c>
      <c r="L1417" s="218">
        <v>0</v>
      </c>
      <c r="M1417" s="218">
        <f t="shared" si="32"/>
        <v>1981.28</v>
      </c>
      <c r="N1417" s="216" t="str">
        <f t="shared" si="31"/>
        <v>stvarna uporabna</v>
      </c>
    </row>
    <row r="1418" spans="1:14" x14ac:dyDescent="0.25">
      <c r="A1418" s="216">
        <v>1</v>
      </c>
      <c r="B1418" s="217" t="s">
        <v>926</v>
      </c>
      <c r="C1418" s="217" t="s">
        <v>926</v>
      </c>
      <c r="D1418" s="217" t="s">
        <v>1692</v>
      </c>
      <c r="E1418" s="217" t="s">
        <v>233</v>
      </c>
      <c r="F1418" s="217" t="s">
        <v>1642</v>
      </c>
      <c r="G1418" s="218">
        <v>12.08</v>
      </c>
      <c r="H1418" s="217" t="s">
        <v>139</v>
      </c>
      <c r="I1418" s="219">
        <v>1</v>
      </c>
      <c r="J1418" s="218">
        <v>972.95</v>
      </c>
      <c r="K1418" s="218">
        <v>972.95</v>
      </c>
      <c r="L1418" s="218">
        <v>0</v>
      </c>
      <c r="M1418" s="218">
        <f t="shared" si="32"/>
        <v>389.18000000000006</v>
      </c>
      <c r="N1418" s="216" t="str">
        <f t="shared" si="31"/>
        <v>stvarna uporabna</v>
      </c>
    </row>
    <row r="1419" spans="1:14" x14ac:dyDescent="0.25">
      <c r="A1419" s="216">
        <v>1</v>
      </c>
      <c r="B1419" s="217" t="s">
        <v>926</v>
      </c>
      <c r="C1419" s="217" t="s">
        <v>926</v>
      </c>
      <c r="D1419" s="217" t="s">
        <v>1693</v>
      </c>
      <c r="E1419" s="217" t="s">
        <v>171</v>
      </c>
      <c r="F1419" s="217" t="s">
        <v>1652</v>
      </c>
      <c r="G1419" s="218">
        <v>12.08</v>
      </c>
      <c r="H1419" s="217" t="s">
        <v>139</v>
      </c>
      <c r="I1419" s="219">
        <v>1</v>
      </c>
      <c r="J1419" s="221">
        <v>1149.8499999999999</v>
      </c>
      <c r="K1419" s="221">
        <v>1149.8399999999999</v>
      </c>
      <c r="L1419" s="218">
        <v>0.01</v>
      </c>
      <c r="M1419" s="218">
        <f t="shared" si="32"/>
        <v>459.94</v>
      </c>
      <c r="N1419" s="216" t="str">
        <f t="shared" si="31"/>
        <v>stvarna uporabna</v>
      </c>
    </row>
    <row r="1420" spans="1:14" x14ac:dyDescent="0.25">
      <c r="A1420" s="216">
        <v>1</v>
      </c>
      <c r="B1420" s="217" t="s">
        <v>926</v>
      </c>
      <c r="C1420" s="217" t="s">
        <v>926</v>
      </c>
      <c r="D1420" s="217" t="s">
        <v>1694</v>
      </c>
      <c r="E1420" s="217" t="s">
        <v>233</v>
      </c>
      <c r="F1420" s="217" t="s">
        <v>1691</v>
      </c>
      <c r="G1420" s="218">
        <v>12.08</v>
      </c>
      <c r="H1420" s="217" t="s">
        <v>139</v>
      </c>
      <c r="I1420" s="219">
        <v>1</v>
      </c>
      <c r="J1420" s="221">
        <v>4953.2</v>
      </c>
      <c r="K1420" s="221">
        <v>4953.2</v>
      </c>
      <c r="L1420" s="218">
        <v>0</v>
      </c>
      <c r="M1420" s="218">
        <f t="shared" si="32"/>
        <v>1981.28</v>
      </c>
      <c r="N1420" s="216" t="str">
        <f t="shared" si="31"/>
        <v>stvarna uporabna</v>
      </c>
    </row>
    <row r="1421" spans="1:14" x14ac:dyDescent="0.25">
      <c r="A1421" s="220">
        <v>1</v>
      </c>
      <c r="B1421" s="217" t="s">
        <v>926</v>
      </c>
      <c r="C1421" s="217" t="s">
        <v>926</v>
      </c>
      <c r="D1421" s="217" t="s">
        <v>1695</v>
      </c>
      <c r="E1421" s="217" t="s">
        <v>233</v>
      </c>
      <c r="F1421" s="217" t="s">
        <v>1130</v>
      </c>
      <c r="G1421" s="217" t="s">
        <v>614</v>
      </c>
      <c r="H1421" s="217" t="s">
        <v>139</v>
      </c>
      <c r="I1421" s="219">
        <v>1</v>
      </c>
      <c r="J1421" s="218">
        <v>925.44</v>
      </c>
      <c r="K1421" s="218">
        <v>857.96</v>
      </c>
      <c r="L1421" s="218">
        <v>67.48</v>
      </c>
      <c r="M1421" s="218">
        <f t="shared" si="32"/>
        <v>370.17600000000004</v>
      </c>
      <c r="N1421" s="216" t="str">
        <f t="shared" si="31"/>
        <v>stvarna uporabna</v>
      </c>
    </row>
    <row r="1422" spans="1:14" x14ac:dyDescent="0.25">
      <c r="A1422" s="220">
        <v>1</v>
      </c>
      <c r="B1422" s="217" t="s">
        <v>926</v>
      </c>
      <c r="C1422" s="217" t="s">
        <v>926</v>
      </c>
      <c r="D1422" s="217" t="s">
        <v>1696</v>
      </c>
      <c r="E1422" s="217" t="s">
        <v>233</v>
      </c>
      <c r="F1422" s="217" t="s">
        <v>1697</v>
      </c>
      <c r="G1422" s="217" t="s">
        <v>339</v>
      </c>
      <c r="H1422" s="217" t="s">
        <v>139</v>
      </c>
      <c r="I1422" s="219">
        <v>1</v>
      </c>
      <c r="J1422" s="218">
        <v>895.44</v>
      </c>
      <c r="K1422" s="218">
        <v>811.49</v>
      </c>
      <c r="L1422" s="218">
        <v>83.95</v>
      </c>
      <c r="M1422" s="218">
        <f t="shared" si="32"/>
        <v>358.17600000000004</v>
      </c>
      <c r="N1422" s="216" t="str">
        <f t="shared" si="31"/>
        <v>stvarna uporabna</v>
      </c>
    </row>
    <row r="1423" spans="1:14" x14ac:dyDescent="0.25">
      <c r="A1423" s="216">
        <v>1</v>
      </c>
      <c r="B1423" s="217" t="s">
        <v>926</v>
      </c>
      <c r="C1423" s="217" t="s">
        <v>926</v>
      </c>
      <c r="D1423" s="217" t="s">
        <v>1698</v>
      </c>
      <c r="E1423" s="217" t="s">
        <v>171</v>
      </c>
      <c r="F1423" s="217" t="s">
        <v>1699</v>
      </c>
      <c r="G1423" s="217" t="s">
        <v>339</v>
      </c>
      <c r="H1423" s="217" t="s">
        <v>139</v>
      </c>
      <c r="I1423" s="219">
        <v>1</v>
      </c>
      <c r="J1423" s="218">
        <v>940.95</v>
      </c>
      <c r="K1423" s="218">
        <v>852.74</v>
      </c>
      <c r="L1423" s="218">
        <v>88.21</v>
      </c>
      <c r="M1423" s="218">
        <f t="shared" si="32"/>
        <v>376.38000000000005</v>
      </c>
      <c r="N1423" s="216" t="str">
        <f t="shared" si="31"/>
        <v>stvarna uporabna</v>
      </c>
    </row>
    <row r="1424" spans="1:14" x14ac:dyDescent="0.25">
      <c r="A1424" s="216">
        <v>1</v>
      </c>
      <c r="B1424" s="217" t="s">
        <v>926</v>
      </c>
      <c r="C1424" s="217" t="s">
        <v>926</v>
      </c>
      <c r="D1424" s="217" t="s">
        <v>1700</v>
      </c>
      <c r="E1424" s="217" t="s">
        <v>171</v>
      </c>
      <c r="F1424" s="217" t="s">
        <v>1701</v>
      </c>
      <c r="G1424" s="217" t="s">
        <v>339</v>
      </c>
      <c r="H1424" s="217" t="s">
        <v>139</v>
      </c>
      <c r="I1424" s="219">
        <v>1</v>
      </c>
      <c r="J1424" s="221">
        <v>2112.16</v>
      </c>
      <c r="K1424" s="221">
        <v>1914.15</v>
      </c>
      <c r="L1424" s="218">
        <v>198.01</v>
      </c>
      <c r="M1424" s="218">
        <f t="shared" si="32"/>
        <v>844.86400000000003</v>
      </c>
      <c r="N1424" s="216" t="str">
        <f t="shared" si="31"/>
        <v>stvarna uporabna</v>
      </c>
    </row>
    <row r="1425" spans="1:14" x14ac:dyDescent="0.25">
      <c r="A1425" s="216">
        <v>1</v>
      </c>
      <c r="B1425" s="217" t="s">
        <v>926</v>
      </c>
      <c r="C1425" s="217" t="s">
        <v>926</v>
      </c>
      <c r="D1425" s="217" t="s">
        <v>1702</v>
      </c>
      <c r="E1425" s="217" t="s">
        <v>171</v>
      </c>
      <c r="F1425" s="217" t="s">
        <v>1701</v>
      </c>
      <c r="G1425" s="217" t="s">
        <v>339</v>
      </c>
      <c r="H1425" s="217" t="s">
        <v>139</v>
      </c>
      <c r="I1425" s="219">
        <v>1</v>
      </c>
      <c r="J1425" s="221">
        <v>2112.16</v>
      </c>
      <c r="K1425" s="221">
        <v>1914.15</v>
      </c>
      <c r="L1425" s="218">
        <v>198.01</v>
      </c>
      <c r="M1425" s="218">
        <f t="shared" si="32"/>
        <v>844.86400000000003</v>
      </c>
      <c r="N1425" s="216" t="str">
        <f t="shared" si="31"/>
        <v>stvarna uporabna</v>
      </c>
    </row>
    <row r="1426" spans="1:14" x14ac:dyDescent="0.25">
      <c r="A1426" s="220">
        <v>1</v>
      </c>
      <c r="B1426" s="217" t="s">
        <v>926</v>
      </c>
      <c r="C1426" s="217" t="s">
        <v>926</v>
      </c>
      <c r="D1426" s="217" t="s">
        <v>1703</v>
      </c>
      <c r="E1426" s="217" t="s">
        <v>233</v>
      </c>
      <c r="F1426" s="217" t="s">
        <v>1704</v>
      </c>
      <c r="G1426" s="217" t="s">
        <v>339</v>
      </c>
      <c r="H1426" s="217" t="s">
        <v>139</v>
      </c>
      <c r="I1426" s="219">
        <v>1</v>
      </c>
      <c r="J1426" s="221">
        <v>4317.3</v>
      </c>
      <c r="K1426" s="221">
        <v>3912.54</v>
      </c>
      <c r="L1426" s="218">
        <v>404.76</v>
      </c>
      <c r="M1426" s="218">
        <f t="shared" si="32"/>
        <v>1726.92</v>
      </c>
      <c r="N1426" s="216" t="str">
        <f t="shared" si="31"/>
        <v>stvarna uporabna</v>
      </c>
    </row>
    <row r="1427" spans="1:14" x14ac:dyDescent="0.25">
      <c r="A1427" s="220">
        <v>1</v>
      </c>
      <c r="B1427" s="217" t="s">
        <v>926</v>
      </c>
      <c r="C1427" s="217" t="s">
        <v>926</v>
      </c>
      <c r="D1427" s="217" t="s">
        <v>1705</v>
      </c>
      <c r="E1427" s="217" t="s">
        <v>233</v>
      </c>
      <c r="F1427" s="217" t="s">
        <v>1704</v>
      </c>
      <c r="G1427" s="217" t="s">
        <v>339</v>
      </c>
      <c r="H1427" s="217" t="s">
        <v>139</v>
      </c>
      <c r="I1427" s="219">
        <v>1</v>
      </c>
      <c r="J1427" s="221">
        <v>4317.3</v>
      </c>
      <c r="K1427" s="221">
        <v>3912.54</v>
      </c>
      <c r="L1427" s="218">
        <v>404.76</v>
      </c>
      <c r="M1427" s="218">
        <f t="shared" si="32"/>
        <v>1726.92</v>
      </c>
      <c r="N1427" s="216" t="str">
        <f t="shared" si="31"/>
        <v>stvarna uporabna</v>
      </c>
    </row>
    <row r="1428" spans="1:14" x14ac:dyDescent="0.25">
      <c r="A1428" s="216">
        <v>1</v>
      </c>
      <c r="B1428" s="217" t="s">
        <v>926</v>
      </c>
      <c r="C1428" s="217" t="s">
        <v>926</v>
      </c>
      <c r="D1428" s="217" t="s">
        <v>1706</v>
      </c>
      <c r="E1428" s="217" t="s">
        <v>137</v>
      </c>
      <c r="F1428" s="217" t="s">
        <v>1699</v>
      </c>
      <c r="G1428" s="217" t="s">
        <v>339</v>
      </c>
      <c r="H1428" s="217" t="s">
        <v>139</v>
      </c>
      <c r="I1428" s="219">
        <v>1</v>
      </c>
      <c r="J1428" s="218">
        <v>940.95</v>
      </c>
      <c r="K1428" s="218">
        <v>852.74</v>
      </c>
      <c r="L1428" s="218">
        <v>88.21</v>
      </c>
      <c r="M1428" s="218">
        <f t="shared" si="32"/>
        <v>376.38000000000005</v>
      </c>
      <c r="N1428" s="216" t="str">
        <f t="shared" si="31"/>
        <v>stvarna uporabna</v>
      </c>
    </row>
    <row r="1429" spans="1:14" x14ac:dyDescent="0.25">
      <c r="A1429" s="216">
        <v>1</v>
      </c>
      <c r="B1429" s="217" t="s">
        <v>926</v>
      </c>
      <c r="C1429" s="217" t="s">
        <v>926</v>
      </c>
      <c r="D1429" s="217" t="s">
        <v>1707</v>
      </c>
      <c r="E1429" s="217" t="s">
        <v>137</v>
      </c>
      <c r="F1429" s="217" t="s">
        <v>1701</v>
      </c>
      <c r="G1429" s="217" t="s">
        <v>339</v>
      </c>
      <c r="H1429" s="217" t="s">
        <v>139</v>
      </c>
      <c r="I1429" s="219">
        <v>1</v>
      </c>
      <c r="J1429" s="221">
        <v>2112.16</v>
      </c>
      <c r="K1429" s="221">
        <v>1914.15</v>
      </c>
      <c r="L1429" s="218">
        <v>198.01</v>
      </c>
      <c r="M1429" s="218">
        <f t="shared" si="32"/>
        <v>844.86400000000003</v>
      </c>
      <c r="N1429" s="216" t="str">
        <f t="shared" si="31"/>
        <v>stvarna uporabna</v>
      </c>
    </row>
    <row r="1430" spans="1:14" x14ac:dyDescent="0.25">
      <c r="A1430" s="216">
        <v>1</v>
      </c>
      <c r="B1430" s="217" t="s">
        <v>926</v>
      </c>
      <c r="C1430" s="217" t="s">
        <v>926</v>
      </c>
      <c r="D1430" s="217" t="s">
        <v>1708</v>
      </c>
      <c r="E1430" s="217" t="s">
        <v>137</v>
      </c>
      <c r="F1430" s="217" t="s">
        <v>1701</v>
      </c>
      <c r="G1430" s="217" t="s">
        <v>339</v>
      </c>
      <c r="H1430" s="217" t="s">
        <v>139</v>
      </c>
      <c r="I1430" s="219">
        <v>1</v>
      </c>
      <c r="J1430" s="221">
        <v>2112.16</v>
      </c>
      <c r="K1430" s="221">
        <v>1914.15</v>
      </c>
      <c r="L1430" s="218">
        <v>198.01</v>
      </c>
      <c r="M1430" s="218">
        <f t="shared" si="32"/>
        <v>844.86400000000003</v>
      </c>
      <c r="N1430" s="216" t="str">
        <f t="shared" si="31"/>
        <v>stvarna uporabna</v>
      </c>
    </row>
    <row r="1431" spans="1:14" x14ac:dyDescent="0.25">
      <c r="A1431" s="220">
        <v>1</v>
      </c>
      <c r="B1431" s="217" t="s">
        <v>926</v>
      </c>
      <c r="C1431" s="217" t="s">
        <v>926</v>
      </c>
      <c r="D1431" s="217" t="s">
        <v>1709</v>
      </c>
      <c r="E1431" s="217" t="s">
        <v>218</v>
      </c>
      <c r="F1431" s="217" t="s">
        <v>1701</v>
      </c>
      <c r="G1431" s="217" t="s">
        <v>339</v>
      </c>
      <c r="H1431" s="217" t="s">
        <v>139</v>
      </c>
      <c r="I1431" s="219">
        <v>1</v>
      </c>
      <c r="J1431" s="221">
        <v>2112.16</v>
      </c>
      <c r="K1431" s="221">
        <v>1914.15</v>
      </c>
      <c r="L1431" s="218">
        <v>198.01</v>
      </c>
      <c r="M1431" s="218">
        <f t="shared" si="32"/>
        <v>844.86400000000003</v>
      </c>
      <c r="N1431" s="216" t="str">
        <f t="shared" si="31"/>
        <v>stvarna uporabna</v>
      </c>
    </row>
    <row r="1432" spans="1:14" x14ac:dyDescent="0.25">
      <c r="A1432" s="220">
        <v>1</v>
      </c>
      <c r="B1432" s="217" t="s">
        <v>926</v>
      </c>
      <c r="C1432" s="217" t="s">
        <v>926</v>
      </c>
      <c r="D1432" s="217" t="s">
        <v>1710</v>
      </c>
      <c r="E1432" s="217" t="s">
        <v>218</v>
      </c>
      <c r="F1432" s="217" t="s">
        <v>1701</v>
      </c>
      <c r="G1432" s="217" t="s">
        <v>339</v>
      </c>
      <c r="H1432" s="217" t="s">
        <v>139</v>
      </c>
      <c r="I1432" s="219">
        <v>1</v>
      </c>
      <c r="J1432" s="221">
        <v>2112.16</v>
      </c>
      <c r="K1432" s="221">
        <v>1914.15</v>
      </c>
      <c r="L1432" s="218">
        <v>198.01</v>
      </c>
      <c r="M1432" s="218">
        <f t="shared" si="32"/>
        <v>844.86400000000003</v>
      </c>
      <c r="N1432" s="216" t="str">
        <f t="shared" si="31"/>
        <v>stvarna uporabna</v>
      </c>
    </row>
    <row r="1433" spans="1:14" x14ac:dyDescent="0.25">
      <c r="A1433" s="216">
        <v>1</v>
      </c>
      <c r="B1433" s="217" t="s">
        <v>926</v>
      </c>
      <c r="C1433" s="217" t="s">
        <v>926</v>
      </c>
      <c r="D1433" s="217" t="s">
        <v>1711</v>
      </c>
      <c r="E1433" s="217" t="s">
        <v>218</v>
      </c>
      <c r="F1433" s="217" t="s">
        <v>1701</v>
      </c>
      <c r="G1433" s="217" t="s">
        <v>339</v>
      </c>
      <c r="H1433" s="217" t="s">
        <v>139</v>
      </c>
      <c r="I1433" s="219">
        <v>1</v>
      </c>
      <c r="J1433" s="221">
        <v>2112.16</v>
      </c>
      <c r="K1433" s="221">
        <v>1914.15</v>
      </c>
      <c r="L1433" s="218">
        <v>198.01</v>
      </c>
      <c r="M1433" s="218">
        <f t="shared" si="32"/>
        <v>844.86400000000003</v>
      </c>
      <c r="N1433" s="216" t="str">
        <f t="shared" si="31"/>
        <v>stvarna uporabna</v>
      </c>
    </row>
    <row r="1434" spans="1:14" x14ac:dyDescent="0.25">
      <c r="A1434" s="216">
        <v>1</v>
      </c>
      <c r="B1434" s="217" t="s">
        <v>926</v>
      </c>
      <c r="C1434" s="217" t="s">
        <v>926</v>
      </c>
      <c r="D1434" s="217" t="s">
        <v>1712</v>
      </c>
      <c r="E1434" s="217" t="s">
        <v>233</v>
      </c>
      <c r="F1434" s="217" t="s">
        <v>1699</v>
      </c>
      <c r="G1434" s="217" t="s">
        <v>339</v>
      </c>
      <c r="H1434" s="217" t="s">
        <v>139</v>
      </c>
      <c r="I1434" s="219">
        <v>1</v>
      </c>
      <c r="J1434" s="218">
        <v>940.95</v>
      </c>
      <c r="K1434" s="218">
        <v>852.74</v>
      </c>
      <c r="L1434" s="218">
        <v>88.21</v>
      </c>
      <c r="M1434" s="218">
        <f t="shared" si="32"/>
        <v>376.38000000000005</v>
      </c>
      <c r="N1434" s="216" t="str">
        <f t="shared" si="31"/>
        <v>stvarna uporabna</v>
      </c>
    </row>
    <row r="1435" spans="1:14" x14ac:dyDescent="0.25">
      <c r="A1435" s="216">
        <v>1</v>
      </c>
      <c r="B1435" s="217" t="s">
        <v>926</v>
      </c>
      <c r="C1435" s="217" t="s">
        <v>926</v>
      </c>
      <c r="D1435" s="217" t="s">
        <v>1713</v>
      </c>
      <c r="E1435" s="217" t="s">
        <v>218</v>
      </c>
      <c r="F1435" s="217" t="s">
        <v>1714</v>
      </c>
      <c r="G1435" s="217" t="s">
        <v>339</v>
      </c>
      <c r="H1435" s="217" t="s">
        <v>139</v>
      </c>
      <c r="I1435" s="219">
        <v>1</v>
      </c>
      <c r="J1435" s="221">
        <v>1992.6</v>
      </c>
      <c r="K1435" s="221">
        <v>1805.83</v>
      </c>
      <c r="L1435" s="218">
        <v>186.77</v>
      </c>
      <c r="M1435" s="218">
        <f t="shared" si="32"/>
        <v>797.04</v>
      </c>
      <c r="N1435" s="216" t="str">
        <f t="shared" si="31"/>
        <v>stvarna uporabna</v>
      </c>
    </row>
    <row r="1436" spans="1:14" x14ac:dyDescent="0.25">
      <c r="A1436" s="220">
        <v>1</v>
      </c>
      <c r="B1436" s="217" t="s">
        <v>926</v>
      </c>
      <c r="C1436" s="217" t="s">
        <v>926</v>
      </c>
      <c r="D1436" s="217" t="s">
        <v>1715</v>
      </c>
      <c r="E1436" s="217" t="s">
        <v>233</v>
      </c>
      <c r="F1436" s="217" t="s">
        <v>1701</v>
      </c>
      <c r="G1436" s="217" t="s">
        <v>339</v>
      </c>
      <c r="H1436" s="217" t="s">
        <v>139</v>
      </c>
      <c r="I1436" s="219">
        <v>1</v>
      </c>
      <c r="J1436" s="221">
        <v>2112.16</v>
      </c>
      <c r="K1436" s="221">
        <v>1914.15</v>
      </c>
      <c r="L1436" s="218">
        <v>198.01</v>
      </c>
      <c r="M1436" s="218">
        <f t="shared" si="32"/>
        <v>844.86400000000003</v>
      </c>
      <c r="N1436" s="216" t="str">
        <f t="shared" si="31"/>
        <v>stvarna uporabna</v>
      </c>
    </row>
    <row r="1437" spans="1:14" x14ac:dyDescent="0.25">
      <c r="A1437" s="220">
        <v>1</v>
      </c>
      <c r="B1437" s="217" t="s">
        <v>926</v>
      </c>
      <c r="C1437" s="217" t="s">
        <v>926</v>
      </c>
      <c r="D1437" s="217" t="s">
        <v>1716</v>
      </c>
      <c r="E1437" s="217" t="s">
        <v>233</v>
      </c>
      <c r="F1437" s="217" t="s">
        <v>1701</v>
      </c>
      <c r="G1437" s="217" t="s">
        <v>339</v>
      </c>
      <c r="H1437" s="217" t="s">
        <v>139</v>
      </c>
      <c r="I1437" s="219">
        <v>1</v>
      </c>
      <c r="J1437" s="221">
        <v>2112.16</v>
      </c>
      <c r="K1437" s="221">
        <v>1914.15</v>
      </c>
      <c r="L1437" s="218">
        <v>198.01</v>
      </c>
      <c r="M1437" s="218">
        <f t="shared" si="32"/>
        <v>844.86400000000003</v>
      </c>
      <c r="N1437" s="216" t="str">
        <f t="shared" si="31"/>
        <v>stvarna uporabna</v>
      </c>
    </row>
    <row r="1438" spans="1:14" x14ac:dyDescent="0.25">
      <c r="A1438" s="216">
        <v>1</v>
      </c>
      <c r="B1438" s="217" t="s">
        <v>926</v>
      </c>
      <c r="C1438" s="217" t="s">
        <v>926</v>
      </c>
      <c r="D1438" s="217" t="s">
        <v>1717</v>
      </c>
      <c r="E1438" s="217" t="s">
        <v>233</v>
      </c>
      <c r="F1438" s="217" t="s">
        <v>1701</v>
      </c>
      <c r="G1438" s="217" t="s">
        <v>339</v>
      </c>
      <c r="H1438" s="217" t="s">
        <v>139</v>
      </c>
      <c r="I1438" s="219">
        <v>1</v>
      </c>
      <c r="J1438" s="221">
        <v>2112.16</v>
      </c>
      <c r="K1438" s="221">
        <v>1914.15</v>
      </c>
      <c r="L1438" s="218">
        <v>198.01</v>
      </c>
      <c r="M1438" s="218">
        <f t="shared" si="32"/>
        <v>844.86400000000003</v>
      </c>
      <c r="N1438" s="216" t="str">
        <f t="shared" si="31"/>
        <v>stvarna uporabna</v>
      </c>
    </row>
    <row r="1439" spans="1:14" x14ac:dyDescent="0.25">
      <c r="A1439" s="216">
        <v>1</v>
      </c>
      <c r="B1439" s="217" t="s">
        <v>926</v>
      </c>
      <c r="C1439" s="217" t="s">
        <v>926</v>
      </c>
      <c r="D1439" s="217" t="s">
        <v>1718</v>
      </c>
      <c r="E1439" s="217" t="s">
        <v>233</v>
      </c>
      <c r="F1439" s="217" t="s">
        <v>1701</v>
      </c>
      <c r="G1439" s="217" t="s">
        <v>339</v>
      </c>
      <c r="H1439" s="217" t="s">
        <v>139</v>
      </c>
      <c r="I1439" s="219">
        <v>1</v>
      </c>
      <c r="J1439" s="221">
        <v>2112.16</v>
      </c>
      <c r="K1439" s="221">
        <v>1914.15</v>
      </c>
      <c r="L1439" s="218">
        <v>198.01</v>
      </c>
      <c r="M1439" s="218">
        <f t="shared" si="32"/>
        <v>844.86400000000003</v>
      </c>
      <c r="N1439" s="216" t="str">
        <f t="shared" si="31"/>
        <v>stvarna uporabna</v>
      </c>
    </row>
    <row r="1440" spans="1:14" x14ac:dyDescent="0.25">
      <c r="A1440" s="216">
        <v>1</v>
      </c>
      <c r="B1440" s="217" t="s">
        <v>926</v>
      </c>
      <c r="C1440" s="217" t="s">
        <v>926</v>
      </c>
      <c r="D1440" s="217" t="s">
        <v>1719</v>
      </c>
      <c r="E1440" s="217" t="s">
        <v>233</v>
      </c>
      <c r="F1440" s="217" t="s">
        <v>1701</v>
      </c>
      <c r="G1440" s="217" t="s">
        <v>339</v>
      </c>
      <c r="H1440" s="217" t="s">
        <v>139</v>
      </c>
      <c r="I1440" s="219">
        <v>1</v>
      </c>
      <c r="J1440" s="221">
        <v>2112.16</v>
      </c>
      <c r="K1440" s="221">
        <v>1914.15</v>
      </c>
      <c r="L1440" s="218">
        <v>198.01</v>
      </c>
      <c r="M1440" s="218">
        <f t="shared" si="32"/>
        <v>844.86400000000003</v>
      </c>
      <c r="N1440" s="216" t="str">
        <f t="shared" si="31"/>
        <v>stvarna uporabna</v>
      </c>
    </row>
    <row r="1441" spans="1:14" x14ac:dyDescent="0.25">
      <c r="A1441" s="220">
        <v>1</v>
      </c>
      <c r="B1441" s="217" t="s">
        <v>926</v>
      </c>
      <c r="C1441" s="217" t="s">
        <v>926</v>
      </c>
      <c r="D1441" s="217" t="s">
        <v>1720</v>
      </c>
      <c r="E1441" s="217" t="s">
        <v>233</v>
      </c>
      <c r="F1441" s="217" t="s">
        <v>1721</v>
      </c>
      <c r="G1441" s="217" t="s">
        <v>339</v>
      </c>
      <c r="H1441" s="217" t="s">
        <v>139</v>
      </c>
      <c r="I1441" s="219">
        <v>1</v>
      </c>
      <c r="J1441" s="221">
        <v>36604.800000000003</v>
      </c>
      <c r="K1441" s="221">
        <v>33173.1</v>
      </c>
      <c r="L1441" s="221">
        <v>3431.7</v>
      </c>
      <c r="M1441" s="218">
        <f t="shared" si="32"/>
        <v>14641.920000000002</v>
      </c>
      <c r="N1441" s="216" t="str">
        <f t="shared" si="31"/>
        <v>stvarna uporabna</v>
      </c>
    </row>
    <row r="1442" spans="1:14" x14ac:dyDescent="0.25">
      <c r="A1442" s="220">
        <v>1</v>
      </c>
      <c r="B1442" s="217" t="s">
        <v>926</v>
      </c>
      <c r="C1442" s="217" t="s">
        <v>926</v>
      </c>
      <c r="D1442" s="217" t="s">
        <v>1722</v>
      </c>
      <c r="E1442" s="217" t="s">
        <v>233</v>
      </c>
      <c r="F1442" s="217" t="s">
        <v>1723</v>
      </c>
      <c r="G1442" s="217" t="s">
        <v>339</v>
      </c>
      <c r="H1442" s="217" t="s">
        <v>139</v>
      </c>
      <c r="I1442" s="219">
        <v>1</v>
      </c>
      <c r="J1442" s="221">
        <v>4782.24</v>
      </c>
      <c r="K1442" s="221">
        <v>4333.91</v>
      </c>
      <c r="L1442" s="218">
        <v>448.33</v>
      </c>
      <c r="M1442" s="218">
        <f t="shared" si="32"/>
        <v>1912.896</v>
      </c>
      <c r="N1442" s="216" t="str">
        <f t="shared" si="31"/>
        <v>stvarna uporabna</v>
      </c>
    </row>
    <row r="1443" spans="1:14" x14ac:dyDescent="0.25">
      <c r="A1443" s="216">
        <v>1</v>
      </c>
      <c r="B1443" s="217" t="s">
        <v>926</v>
      </c>
      <c r="C1443" s="217" t="s">
        <v>926</v>
      </c>
      <c r="D1443" s="217" t="s">
        <v>1724</v>
      </c>
      <c r="E1443" s="217" t="s">
        <v>233</v>
      </c>
      <c r="F1443" s="217" t="s">
        <v>1691</v>
      </c>
      <c r="G1443" s="217" t="s">
        <v>328</v>
      </c>
      <c r="H1443" s="217" t="s">
        <v>139</v>
      </c>
      <c r="I1443" s="219">
        <v>1</v>
      </c>
      <c r="J1443" s="221">
        <v>4953.2</v>
      </c>
      <c r="K1443" s="221">
        <v>4695.22</v>
      </c>
      <c r="L1443" s="218">
        <v>257.98</v>
      </c>
      <c r="M1443" s="218">
        <f t="shared" si="32"/>
        <v>1981.28</v>
      </c>
      <c r="N1443" s="216" t="str">
        <f t="shared" si="31"/>
        <v>stvarna uporabna</v>
      </c>
    </row>
    <row r="1444" spans="1:14" x14ac:dyDescent="0.25">
      <c r="A1444" s="216">
        <v>1</v>
      </c>
      <c r="B1444" s="217" t="s">
        <v>926</v>
      </c>
      <c r="C1444" s="217" t="s">
        <v>926</v>
      </c>
      <c r="D1444" s="217" t="s">
        <v>1725</v>
      </c>
      <c r="E1444" s="217" t="s">
        <v>233</v>
      </c>
      <c r="F1444" s="217" t="s">
        <v>1691</v>
      </c>
      <c r="G1444" s="217" t="s">
        <v>328</v>
      </c>
      <c r="H1444" s="217" t="s">
        <v>139</v>
      </c>
      <c r="I1444" s="219">
        <v>1</v>
      </c>
      <c r="J1444" s="221">
        <v>4953.2</v>
      </c>
      <c r="K1444" s="221">
        <v>4695.22</v>
      </c>
      <c r="L1444" s="218">
        <v>257.98</v>
      </c>
      <c r="M1444" s="218">
        <f t="shared" si="32"/>
        <v>1981.28</v>
      </c>
      <c r="N1444" s="216" t="str">
        <f t="shared" si="31"/>
        <v>stvarna uporabna</v>
      </c>
    </row>
    <row r="1445" spans="1:14" x14ac:dyDescent="0.25">
      <c r="A1445" s="216">
        <v>1</v>
      </c>
      <c r="B1445" s="217" t="s">
        <v>926</v>
      </c>
      <c r="C1445" s="217" t="s">
        <v>926</v>
      </c>
      <c r="D1445" s="217" t="s">
        <v>1726</v>
      </c>
      <c r="E1445" s="217" t="s">
        <v>233</v>
      </c>
      <c r="F1445" s="217" t="s">
        <v>1727</v>
      </c>
      <c r="G1445" s="217" t="s">
        <v>328</v>
      </c>
      <c r="H1445" s="217" t="s">
        <v>139</v>
      </c>
      <c r="I1445" s="219">
        <v>1</v>
      </c>
      <c r="J1445" s="221">
        <v>5490</v>
      </c>
      <c r="K1445" s="221">
        <v>5204.0600000000004</v>
      </c>
      <c r="L1445" s="218">
        <v>285.94</v>
      </c>
      <c r="M1445" s="218">
        <f t="shared" si="32"/>
        <v>2196</v>
      </c>
      <c r="N1445" s="216" t="str">
        <f t="shared" si="31"/>
        <v>stvarna uporabna</v>
      </c>
    </row>
    <row r="1446" spans="1:14" x14ac:dyDescent="0.25">
      <c r="A1446" s="220">
        <v>1</v>
      </c>
      <c r="B1446" s="217" t="s">
        <v>926</v>
      </c>
      <c r="C1446" s="217" t="s">
        <v>926</v>
      </c>
      <c r="D1446" s="217" t="s">
        <v>1728</v>
      </c>
      <c r="E1446" s="217" t="s">
        <v>233</v>
      </c>
      <c r="F1446" s="217" t="s">
        <v>1727</v>
      </c>
      <c r="G1446" s="217" t="s">
        <v>328</v>
      </c>
      <c r="H1446" s="217" t="s">
        <v>139</v>
      </c>
      <c r="I1446" s="219">
        <v>1</v>
      </c>
      <c r="J1446" s="221">
        <v>5490</v>
      </c>
      <c r="K1446" s="221">
        <v>5204.0600000000004</v>
      </c>
      <c r="L1446" s="218">
        <v>285.94</v>
      </c>
      <c r="M1446" s="218">
        <f t="shared" si="32"/>
        <v>2196</v>
      </c>
      <c r="N1446" s="216" t="str">
        <f t="shared" si="31"/>
        <v>stvarna uporabna</v>
      </c>
    </row>
    <row r="1447" spans="1:14" x14ac:dyDescent="0.25">
      <c r="A1447" s="220">
        <v>1</v>
      </c>
      <c r="B1447" s="217" t="s">
        <v>926</v>
      </c>
      <c r="C1447" s="217" t="s">
        <v>926</v>
      </c>
      <c r="D1447" s="217" t="s">
        <v>1729</v>
      </c>
      <c r="E1447" s="217" t="s">
        <v>233</v>
      </c>
      <c r="F1447" s="217" t="s">
        <v>1730</v>
      </c>
      <c r="G1447" s="217" t="s">
        <v>328</v>
      </c>
      <c r="H1447" s="217" t="s">
        <v>139</v>
      </c>
      <c r="I1447" s="219">
        <v>1</v>
      </c>
      <c r="J1447" s="221">
        <v>21493.35</v>
      </c>
      <c r="K1447" s="221">
        <v>20373.91</v>
      </c>
      <c r="L1447" s="221">
        <v>1119.44</v>
      </c>
      <c r="M1447" s="218">
        <f t="shared" si="32"/>
        <v>8597.34</v>
      </c>
      <c r="N1447" s="216" t="str">
        <f t="shared" si="31"/>
        <v>stvarna uporabna</v>
      </c>
    </row>
    <row r="1448" spans="1:14" x14ac:dyDescent="0.25">
      <c r="A1448" s="216">
        <v>1</v>
      </c>
      <c r="B1448" s="217" t="s">
        <v>926</v>
      </c>
      <c r="C1448" s="217" t="s">
        <v>926</v>
      </c>
      <c r="D1448" s="217" t="s">
        <v>1731</v>
      </c>
      <c r="E1448" s="217" t="s">
        <v>233</v>
      </c>
      <c r="F1448" s="217" t="s">
        <v>1732</v>
      </c>
      <c r="G1448" s="217" t="s">
        <v>328</v>
      </c>
      <c r="H1448" s="217" t="s">
        <v>139</v>
      </c>
      <c r="I1448" s="219">
        <v>1</v>
      </c>
      <c r="J1448" s="221">
        <v>24235.3</v>
      </c>
      <c r="K1448" s="221">
        <v>22973.03</v>
      </c>
      <c r="L1448" s="221">
        <v>1262.27</v>
      </c>
      <c r="M1448" s="218">
        <f t="shared" si="32"/>
        <v>9694.1200000000008</v>
      </c>
      <c r="N1448" s="216" t="str">
        <f t="shared" si="31"/>
        <v>stvarna uporabna</v>
      </c>
    </row>
    <row r="1449" spans="1:14" x14ac:dyDescent="0.25">
      <c r="A1449" s="216">
        <v>1</v>
      </c>
      <c r="B1449" s="217" t="s">
        <v>926</v>
      </c>
      <c r="C1449" s="217" t="s">
        <v>926</v>
      </c>
      <c r="D1449" s="217" t="s">
        <v>1733</v>
      </c>
      <c r="E1449" s="217" t="s">
        <v>233</v>
      </c>
      <c r="F1449" s="217" t="s">
        <v>1265</v>
      </c>
      <c r="G1449" s="217" t="s">
        <v>339</v>
      </c>
      <c r="H1449" s="217" t="s">
        <v>139</v>
      </c>
      <c r="I1449" s="219">
        <v>1</v>
      </c>
      <c r="J1449" s="221">
        <v>2020.28</v>
      </c>
      <c r="K1449" s="221">
        <v>1830.91</v>
      </c>
      <c r="L1449" s="218">
        <v>189.37</v>
      </c>
      <c r="M1449" s="218">
        <f t="shared" si="32"/>
        <v>808.11200000000008</v>
      </c>
      <c r="N1449" s="216" t="str">
        <f t="shared" si="31"/>
        <v>stvarna uporabna</v>
      </c>
    </row>
    <row r="1450" spans="1:14" x14ac:dyDescent="0.25">
      <c r="A1450" s="216">
        <v>1</v>
      </c>
      <c r="B1450" s="217" t="s">
        <v>926</v>
      </c>
      <c r="C1450" s="217" t="s">
        <v>926</v>
      </c>
      <c r="D1450" s="217" t="s">
        <v>1734</v>
      </c>
      <c r="E1450" s="217" t="s">
        <v>233</v>
      </c>
      <c r="F1450" s="217" t="s">
        <v>1735</v>
      </c>
      <c r="G1450" s="217" t="s">
        <v>339</v>
      </c>
      <c r="H1450" s="217" t="s">
        <v>139</v>
      </c>
      <c r="I1450" s="219">
        <v>1</v>
      </c>
      <c r="J1450" s="218">
        <v>431.73</v>
      </c>
      <c r="K1450" s="218">
        <v>391.28</v>
      </c>
      <c r="L1450" s="218">
        <v>40.450000000000003</v>
      </c>
      <c r="M1450" s="218">
        <f t="shared" si="32"/>
        <v>172.69200000000001</v>
      </c>
      <c r="N1450" s="216" t="str">
        <f t="shared" si="31"/>
        <v>stvarna uporabna</v>
      </c>
    </row>
    <row r="1451" spans="1:14" x14ac:dyDescent="0.25">
      <c r="A1451" s="220">
        <v>1</v>
      </c>
      <c r="B1451" s="217" t="s">
        <v>926</v>
      </c>
      <c r="C1451" s="217" t="s">
        <v>926</v>
      </c>
      <c r="D1451" s="217" t="s">
        <v>1736</v>
      </c>
      <c r="E1451" s="217" t="s">
        <v>233</v>
      </c>
      <c r="F1451" s="217" t="s">
        <v>1737</v>
      </c>
      <c r="G1451" s="217" t="s">
        <v>339</v>
      </c>
      <c r="H1451" s="217" t="s">
        <v>139</v>
      </c>
      <c r="I1451" s="219">
        <v>1</v>
      </c>
      <c r="J1451" s="218">
        <v>431.73</v>
      </c>
      <c r="K1451" s="218">
        <v>391.28</v>
      </c>
      <c r="L1451" s="218">
        <v>40.450000000000003</v>
      </c>
      <c r="M1451" s="218">
        <f t="shared" si="32"/>
        <v>172.69200000000001</v>
      </c>
      <c r="N1451" s="216" t="str">
        <f t="shared" si="31"/>
        <v>stvarna uporabna</v>
      </c>
    </row>
    <row r="1452" spans="1:14" x14ac:dyDescent="0.25">
      <c r="A1452" s="220">
        <v>1</v>
      </c>
      <c r="B1452" s="217" t="s">
        <v>926</v>
      </c>
      <c r="C1452" s="217" t="s">
        <v>926</v>
      </c>
      <c r="D1452" s="217" t="s">
        <v>1738</v>
      </c>
      <c r="E1452" s="217" t="s">
        <v>233</v>
      </c>
      <c r="F1452" s="217" t="s">
        <v>1737</v>
      </c>
      <c r="G1452" s="217" t="s">
        <v>339</v>
      </c>
      <c r="H1452" s="217" t="s">
        <v>139</v>
      </c>
      <c r="I1452" s="219">
        <v>1</v>
      </c>
      <c r="J1452" s="218">
        <v>431.73</v>
      </c>
      <c r="K1452" s="218">
        <v>391.28</v>
      </c>
      <c r="L1452" s="218">
        <v>40.450000000000003</v>
      </c>
      <c r="M1452" s="218">
        <f t="shared" si="32"/>
        <v>172.69200000000001</v>
      </c>
      <c r="N1452" s="216" t="str">
        <f t="shared" si="31"/>
        <v>stvarna uporabna</v>
      </c>
    </row>
    <row r="1453" spans="1:14" x14ac:dyDescent="0.25">
      <c r="A1453" s="216">
        <v>1</v>
      </c>
      <c r="B1453" s="217" t="s">
        <v>926</v>
      </c>
      <c r="C1453" s="217" t="s">
        <v>926</v>
      </c>
      <c r="D1453" s="217" t="s">
        <v>1739</v>
      </c>
      <c r="E1453" s="217" t="s">
        <v>233</v>
      </c>
      <c r="F1453" s="217" t="s">
        <v>1737</v>
      </c>
      <c r="G1453" s="217" t="s">
        <v>339</v>
      </c>
      <c r="H1453" s="217" t="s">
        <v>139</v>
      </c>
      <c r="I1453" s="219">
        <v>1</v>
      </c>
      <c r="J1453" s="218">
        <v>431.73</v>
      </c>
      <c r="K1453" s="218">
        <v>391.28</v>
      </c>
      <c r="L1453" s="218">
        <v>40.450000000000003</v>
      </c>
      <c r="M1453" s="218">
        <f t="shared" si="32"/>
        <v>172.69200000000001</v>
      </c>
      <c r="N1453" s="216" t="str">
        <f t="shared" si="31"/>
        <v>stvarna uporabna</v>
      </c>
    </row>
    <row r="1454" spans="1:14" x14ac:dyDescent="0.25">
      <c r="A1454" s="216">
        <v>1</v>
      </c>
      <c r="B1454" s="217" t="s">
        <v>926</v>
      </c>
      <c r="C1454" s="217" t="s">
        <v>926</v>
      </c>
      <c r="D1454" s="217" t="s">
        <v>1740</v>
      </c>
      <c r="E1454" s="217" t="s">
        <v>233</v>
      </c>
      <c r="F1454" s="217" t="s">
        <v>1737</v>
      </c>
      <c r="G1454" s="217" t="s">
        <v>339</v>
      </c>
      <c r="H1454" s="217" t="s">
        <v>139</v>
      </c>
      <c r="I1454" s="219">
        <v>1</v>
      </c>
      <c r="J1454" s="218">
        <v>431.73</v>
      </c>
      <c r="K1454" s="218">
        <v>391.28</v>
      </c>
      <c r="L1454" s="218">
        <v>40.450000000000003</v>
      </c>
      <c r="M1454" s="218">
        <f t="shared" si="32"/>
        <v>172.69200000000001</v>
      </c>
      <c r="N1454" s="216" t="str">
        <f t="shared" si="31"/>
        <v>stvarna uporabna</v>
      </c>
    </row>
    <row r="1455" spans="1:14" x14ac:dyDescent="0.25">
      <c r="A1455" s="216">
        <v>1</v>
      </c>
      <c r="B1455" s="217" t="s">
        <v>926</v>
      </c>
      <c r="C1455" s="217" t="s">
        <v>926</v>
      </c>
      <c r="D1455" s="217" t="s">
        <v>1741</v>
      </c>
      <c r="E1455" s="217" t="s">
        <v>233</v>
      </c>
      <c r="F1455" s="217" t="s">
        <v>1737</v>
      </c>
      <c r="G1455" s="217" t="s">
        <v>339</v>
      </c>
      <c r="H1455" s="217" t="s">
        <v>139</v>
      </c>
      <c r="I1455" s="219">
        <v>1</v>
      </c>
      <c r="J1455" s="218">
        <v>431.73</v>
      </c>
      <c r="K1455" s="218">
        <v>391.28</v>
      </c>
      <c r="L1455" s="218">
        <v>40.450000000000003</v>
      </c>
      <c r="M1455" s="218">
        <f t="shared" si="32"/>
        <v>172.69200000000001</v>
      </c>
      <c r="N1455" s="216" t="str">
        <f t="shared" si="31"/>
        <v>stvarna uporabna</v>
      </c>
    </row>
    <row r="1456" spans="1:14" x14ac:dyDescent="0.25">
      <c r="A1456" s="220">
        <v>1</v>
      </c>
      <c r="B1456" s="217" t="s">
        <v>926</v>
      </c>
      <c r="C1456" s="217" t="s">
        <v>926</v>
      </c>
      <c r="D1456" s="217" t="s">
        <v>1742</v>
      </c>
      <c r="E1456" s="217" t="s">
        <v>233</v>
      </c>
      <c r="F1456" s="217" t="s">
        <v>1737</v>
      </c>
      <c r="G1456" s="217" t="s">
        <v>339</v>
      </c>
      <c r="H1456" s="217" t="s">
        <v>139</v>
      </c>
      <c r="I1456" s="219">
        <v>1</v>
      </c>
      <c r="J1456" s="218">
        <v>431.73</v>
      </c>
      <c r="K1456" s="218">
        <v>391.28</v>
      </c>
      <c r="L1456" s="218">
        <v>40.450000000000003</v>
      </c>
      <c r="M1456" s="218">
        <f t="shared" si="32"/>
        <v>172.69200000000001</v>
      </c>
      <c r="N1456" s="216" t="str">
        <f t="shared" si="31"/>
        <v>stvarna uporabna</v>
      </c>
    </row>
    <row r="1457" spans="1:14" x14ac:dyDescent="0.25">
      <c r="A1457" s="220">
        <v>1</v>
      </c>
      <c r="B1457" s="217" t="s">
        <v>926</v>
      </c>
      <c r="C1457" s="217" t="s">
        <v>926</v>
      </c>
      <c r="D1457" s="217" t="s">
        <v>1743</v>
      </c>
      <c r="E1457" s="217" t="s">
        <v>233</v>
      </c>
      <c r="F1457" s="217" t="s">
        <v>1737</v>
      </c>
      <c r="G1457" s="217" t="s">
        <v>339</v>
      </c>
      <c r="H1457" s="217" t="s">
        <v>139</v>
      </c>
      <c r="I1457" s="219">
        <v>1</v>
      </c>
      <c r="J1457" s="218">
        <v>431.73</v>
      </c>
      <c r="K1457" s="218">
        <v>391.28</v>
      </c>
      <c r="L1457" s="218">
        <v>40.450000000000003</v>
      </c>
      <c r="M1457" s="218">
        <f t="shared" si="32"/>
        <v>172.69200000000001</v>
      </c>
      <c r="N1457" s="216" t="str">
        <f t="shared" si="31"/>
        <v>stvarna uporabna</v>
      </c>
    </row>
    <row r="1458" spans="1:14" x14ac:dyDescent="0.25">
      <c r="A1458" s="216">
        <v>1</v>
      </c>
      <c r="B1458" s="217" t="s">
        <v>926</v>
      </c>
      <c r="C1458" s="217" t="s">
        <v>926</v>
      </c>
      <c r="D1458" s="217" t="s">
        <v>1744</v>
      </c>
      <c r="E1458" s="217" t="s">
        <v>233</v>
      </c>
      <c r="F1458" s="217" t="s">
        <v>1737</v>
      </c>
      <c r="G1458" s="217" t="s">
        <v>339</v>
      </c>
      <c r="H1458" s="217" t="s">
        <v>139</v>
      </c>
      <c r="I1458" s="219">
        <v>1</v>
      </c>
      <c r="J1458" s="218">
        <v>431.73</v>
      </c>
      <c r="K1458" s="218">
        <v>391.28</v>
      </c>
      <c r="L1458" s="218">
        <v>40.450000000000003</v>
      </c>
      <c r="M1458" s="218">
        <f t="shared" si="32"/>
        <v>172.69200000000001</v>
      </c>
      <c r="N1458" s="216" t="str">
        <f t="shared" si="31"/>
        <v>stvarna uporabna</v>
      </c>
    </row>
    <row r="1459" spans="1:14" x14ac:dyDescent="0.25">
      <c r="A1459" s="216">
        <v>1</v>
      </c>
      <c r="B1459" s="217" t="s">
        <v>926</v>
      </c>
      <c r="C1459" s="217" t="s">
        <v>926</v>
      </c>
      <c r="D1459" s="217" t="s">
        <v>1745</v>
      </c>
      <c r="E1459" s="217" t="s">
        <v>233</v>
      </c>
      <c r="F1459" s="217" t="s">
        <v>1737</v>
      </c>
      <c r="G1459" s="217" t="s">
        <v>339</v>
      </c>
      <c r="H1459" s="217" t="s">
        <v>139</v>
      </c>
      <c r="I1459" s="219">
        <v>1</v>
      </c>
      <c r="J1459" s="218">
        <v>431.73</v>
      </c>
      <c r="K1459" s="218">
        <v>391.28</v>
      </c>
      <c r="L1459" s="218">
        <v>40.450000000000003</v>
      </c>
      <c r="M1459" s="218">
        <f t="shared" si="32"/>
        <v>172.69200000000001</v>
      </c>
      <c r="N1459" s="216" t="str">
        <f t="shared" si="31"/>
        <v>stvarna uporabna</v>
      </c>
    </row>
    <row r="1460" spans="1:14" x14ac:dyDescent="0.25">
      <c r="A1460" s="216">
        <v>1</v>
      </c>
      <c r="B1460" s="217" t="s">
        <v>926</v>
      </c>
      <c r="C1460" s="217" t="s">
        <v>926</v>
      </c>
      <c r="D1460" s="217" t="s">
        <v>1746</v>
      </c>
      <c r="E1460" s="217" t="s">
        <v>233</v>
      </c>
      <c r="F1460" s="217" t="s">
        <v>1747</v>
      </c>
      <c r="G1460" s="217" t="s">
        <v>339</v>
      </c>
      <c r="H1460" s="217" t="s">
        <v>139</v>
      </c>
      <c r="I1460" s="219">
        <v>1</v>
      </c>
      <c r="J1460" s="221">
        <v>5092.2</v>
      </c>
      <c r="K1460" s="221">
        <v>4614.84</v>
      </c>
      <c r="L1460" s="218">
        <v>477.36</v>
      </c>
      <c r="M1460" s="218">
        <f t="shared" si="32"/>
        <v>2036.88</v>
      </c>
      <c r="N1460" s="216" t="str">
        <f t="shared" si="31"/>
        <v>stvarna uporabna</v>
      </c>
    </row>
    <row r="1461" spans="1:14" x14ac:dyDescent="0.25">
      <c r="A1461" s="220">
        <v>1</v>
      </c>
      <c r="B1461" s="217" t="s">
        <v>926</v>
      </c>
      <c r="C1461" s="217" t="s">
        <v>926</v>
      </c>
      <c r="D1461" s="217" t="s">
        <v>1748</v>
      </c>
      <c r="E1461" s="217" t="s">
        <v>233</v>
      </c>
      <c r="F1461" s="217" t="s">
        <v>1747</v>
      </c>
      <c r="G1461" s="217" t="s">
        <v>339</v>
      </c>
      <c r="H1461" s="217" t="s">
        <v>139</v>
      </c>
      <c r="I1461" s="219">
        <v>1</v>
      </c>
      <c r="J1461" s="221">
        <v>5092.2</v>
      </c>
      <c r="K1461" s="221">
        <v>4614.84</v>
      </c>
      <c r="L1461" s="218">
        <v>477.36</v>
      </c>
      <c r="M1461" s="218">
        <f t="shared" si="32"/>
        <v>2036.88</v>
      </c>
      <c r="N1461" s="216" t="str">
        <f t="shared" si="31"/>
        <v>stvarna uporabna</v>
      </c>
    </row>
    <row r="1462" spans="1:14" x14ac:dyDescent="0.25">
      <c r="A1462" s="220">
        <v>1</v>
      </c>
      <c r="B1462" s="217" t="s">
        <v>926</v>
      </c>
      <c r="C1462" s="217" t="s">
        <v>926</v>
      </c>
      <c r="D1462" s="217" t="s">
        <v>1749</v>
      </c>
      <c r="E1462" s="217" t="s">
        <v>233</v>
      </c>
      <c r="F1462" s="217" t="s">
        <v>1747</v>
      </c>
      <c r="G1462" s="217" t="s">
        <v>339</v>
      </c>
      <c r="H1462" s="217" t="s">
        <v>139</v>
      </c>
      <c r="I1462" s="219">
        <v>1</v>
      </c>
      <c r="J1462" s="221">
        <v>5092.2</v>
      </c>
      <c r="K1462" s="221">
        <v>4614.84</v>
      </c>
      <c r="L1462" s="218">
        <v>477.36</v>
      </c>
      <c r="M1462" s="218">
        <f t="shared" si="32"/>
        <v>2036.88</v>
      </c>
      <c r="N1462" s="216" t="str">
        <f t="shared" si="31"/>
        <v>stvarna uporabna</v>
      </c>
    </row>
    <row r="1463" spans="1:14" x14ac:dyDescent="0.25">
      <c r="A1463" s="216">
        <v>1</v>
      </c>
      <c r="B1463" s="217" t="s">
        <v>926</v>
      </c>
      <c r="C1463" s="217" t="s">
        <v>926</v>
      </c>
      <c r="D1463" s="217" t="s">
        <v>1750</v>
      </c>
      <c r="E1463" s="217" t="s">
        <v>233</v>
      </c>
      <c r="F1463" s="217" t="s">
        <v>1747</v>
      </c>
      <c r="G1463" s="217" t="s">
        <v>339</v>
      </c>
      <c r="H1463" s="217" t="s">
        <v>139</v>
      </c>
      <c r="I1463" s="219">
        <v>1</v>
      </c>
      <c r="J1463" s="221">
        <v>5092.2</v>
      </c>
      <c r="K1463" s="221">
        <v>4614.84</v>
      </c>
      <c r="L1463" s="218">
        <v>477.36</v>
      </c>
      <c r="M1463" s="218">
        <f t="shared" si="32"/>
        <v>2036.88</v>
      </c>
      <c r="N1463" s="216" t="str">
        <f t="shared" si="31"/>
        <v>stvarna uporabna</v>
      </c>
    </row>
    <row r="1464" spans="1:14" x14ac:dyDescent="0.25">
      <c r="A1464" s="216">
        <v>1</v>
      </c>
      <c r="B1464" s="217" t="s">
        <v>926</v>
      </c>
      <c r="C1464" s="217" t="s">
        <v>926</v>
      </c>
      <c r="D1464" s="217" t="s">
        <v>1751</v>
      </c>
      <c r="E1464" s="217" t="s">
        <v>233</v>
      </c>
      <c r="F1464" s="217" t="s">
        <v>1747</v>
      </c>
      <c r="G1464" s="217" t="s">
        <v>339</v>
      </c>
      <c r="H1464" s="217" t="s">
        <v>139</v>
      </c>
      <c r="I1464" s="219">
        <v>1</v>
      </c>
      <c r="J1464" s="221">
        <v>5092.2</v>
      </c>
      <c r="K1464" s="221">
        <v>4614.84</v>
      </c>
      <c r="L1464" s="218">
        <v>477.36</v>
      </c>
      <c r="M1464" s="218">
        <f t="shared" si="32"/>
        <v>2036.88</v>
      </c>
      <c r="N1464" s="216" t="str">
        <f t="shared" si="31"/>
        <v>stvarna uporabna</v>
      </c>
    </row>
    <row r="1465" spans="1:14" x14ac:dyDescent="0.25">
      <c r="A1465" s="216">
        <v>1</v>
      </c>
      <c r="B1465" s="217" t="s">
        <v>926</v>
      </c>
      <c r="C1465" s="217" t="s">
        <v>926</v>
      </c>
      <c r="D1465" s="217" t="s">
        <v>1752</v>
      </c>
      <c r="E1465" s="217" t="s">
        <v>233</v>
      </c>
      <c r="F1465" s="217" t="s">
        <v>1747</v>
      </c>
      <c r="G1465" s="217" t="s">
        <v>339</v>
      </c>
      <c r="H1465" s="217" t="s">
        <v>139</v>
      </c>
      <c r="I1465" s="219">
        <v>1</v>
      </c>
      <c r="J1465" s="221">
        <v>5092.2</v>
      </c>
      <c r="K1465" s="221">
        <v>4614.84</v>
      </c>
      <c r="L1465" s="218">
        <v>477.36</v>
      </c>
      <c r="M1465" s="218">
        <f t="shared" si="32"/>
        <v>2036.88</v>
      </c>
      <c r="N1465" s="216" t="str">
        <f t="shared" si="31"/>
        <v>stvarna uporabna</v>
      </c>
    </row>
    <row r="1466" spans="1:14" x14ac:dyDescent="0.25">
      <c r="A1466" s="220">
        <v>1</v>
      </c>
      <c r="B1466" s="217" t="s">
        <v>926</v>
      </c>
      <c r="C1466" s="217" t="s">
        <v>926</v>
      </c>
      <c r="D1466" s="217" t="s">
        <v>1753</v>
      </c>
      <c r="E1466" s="217" t="s">
        <v>233</v>
      </c>
      <c r="F1466" s="217" t="s">
        <v>1747</v>
      </c>
      <c r="G1466" s="217" t="s">
        <v>339</v>
      </c>
      <c r="H1466" s="217" t="s">
        <v>139</v>
      </c>
      <c r="I1466" s="219">
        <v>1</v>
      </c>
      <c r="J1466" s="221">
        <v>5092.2</v>
      </c>
      <c r="K1466" s="221">
        <v>4614.84</v>
      </c>
      <c r="L1466" s="218">
        <v>477.36</v>
      </c>
      <c r="M1466" s="218">
        <f t="shared" si="32"/>
        <v>2036.88</v>
      </c>
      <c r="N1466" s="216" t="str">
        <f t="shared" si="31"/>
        <v>stvarna uporabna</v>
      </c>
    </row>
    <row r="1467" spans="1:14" x14ac:dyDescent="0.25">
      <c r="A1467" s="220">
        <v>1</v>
      </c>
      <c r="B1467" s="217" t="s">
        <v>926</v>
      </c>
      <c r="C1467" s="217" t="s">
        <v>926</v>
      </c>
      <c r="D1467" s="217" t="s">
        <v>1754</v>
      </c>
      <c r="E1467" s="217" t="s">
        <v>233</v>
      </c>
      <c r="F1467" s="217" t="s">
        <v>1747</v>
      </c>
      <c r="G1467" s="217" t="s">
        <v>339</v>
      </c>
      <c r="H1467" s="217" t="s">
        <v>139</v>
      </c>
      <c r="I1467" s="219">
        <v>1</v>
      </c>
      <c r="J1467" s="221">
        <v>5092.2</v>
      </c>
      <c r="K1467" s="221">
        <v>4614.84</v>
      </c>
      <c r="L1467" s="218">
        <v>477.36</v>
      </c>
      <c r="M1467" s="218">
        <f t="shared" si="32"/>
        <v>2036.88</v>
      </c>
      <c r="N1467" s="216" t="str">
        <f t="shared" si="31"/>
        <v>stvarna uporabna</v>
      </c>
    </row>
    <row r="1468" spans="1:14" x14ac:dyDescent="0.25">
      <c r="A1468" s="216">
        <v>1</v>
      </c>
      <c r="B1468" s="217" t="s">
        <v>926</v>
      </c>
      <c r="C1468" s="217" t="s">
        <v>926</v>
      </c>
      <c r="D1468" s="217" t="s">
        <v>1755</v>
      </c>
      <c r="E1468" s="217" t="s">
        <v>233</v>
      </c>
      <c r="F1468" s="217" t="s">
        <v>1747</v>
      </c>
      <c r="G1468" s="217" t="s">
        <v>339</v>
      </c>
      <c r="H1468" s="217" t="s">
        <v>139</v>
      </c>
      <c r="I1468" s="219">
        <v>1</v>
      </c>
      <c r="J1468" s="221">
        <v>5092.2</v>
      </c>
      <c r="K1468" s="221">
        <v>4614.84</v>
      </c>
      <c r="L1468" s="218">
        <v>477.36</v>
      </c>
      <c r="M1468" s="218">
        <f t="shared" si="32"/>
        <v>2036.88</v>
      </c>
      <c r="N1468" s="216" t="str">
        <f t="shared" ref="N1468:N1531" si="33">IF(L1468&lt;J1468*0.4,"stvarna uporabna", "nova vrijednost")</f>
        <v>stvarna uporabna</v>
      </c>
    </row>
    <row r="1469" spans="1:14" x14ac:dyDescent="0.25">
      <c r="A1469" s="216">
        <v>1</v>
      </c>
      <c r="B1469" s="217" t="s">
        <v>926</v>
      </c>
      <c r="C1469" s="217" t="s">
        <v>926</v>
      </c>
      <c r="D1469" s="217" t="s">
        <v>1756</v>
      </c>
      <c r="E1469" s="217" t="s">
        <v>233</v>
      </c>
      <c r="F1469" s="217" t="s">
        <v>1747</v>
      </c>
      <c r="G1469" s="217" t="s">
        <v>339</v>
      </c>
      <c r="H1469" s="217" t="s">
        <v>139</v>
      </c>
      <c r="I1469" s="219">
        <v>1</v>
      </c>
      <c r="J1469" s="221">
        <v>5092.2</v>
      </c>
      <c r="K1469" s="221">
        <v>4614.84</v>
      </c>
      <c r="L1469" s="218">
        <v>477.36</v>
      </c>
      <c r="M1469" s="218">
        <f t="shared" si="32"/>
        <v>2036.88</v>
      </c>
      <c r="N1469" s="216" t="str">
        <f t="shared" si="33"/>
        <v>stvarna uporabna</v>
      </c>
    </row>
    <row r="1470" spans="1:14" x14ac:dyDescent="0.25">
      <c r="A1470" s="216">
        <v>1</v>
      </c>
      <c r="B1470" s="217" t="s">
        <v>926</v>
      </c>
      <c r="C1470" s="217" t="s">
        <v>926</v>
      </c>
      <c r="D1470" s="217" t="s">
        <v>1757</v>
      </c>
      <c r="E1470" s="217" t="s">
        <v>233</v>
      </c>
      <c r="F1470" s="217" t="s">
        <v>1747</v>
      </c>
      <c r="G1470" s="217" t="s">
        <v>339</v>
      </c>
      <c r="H1470" s="217" t="s">
        <v>139</v>
      </c>
      <c r="I1470" s="219">
        <v>1</v>
      </c>
      <c r="J1470" s="221">
        <v>5092.2</v>
      </c>
      <c r="K1470" s="221">
        <v>4614.84</v>
      </c>
      <c r="L1470" s="218">
        <v>477.36</v>
      </c>
      <c r="M1470" s="218">
        <f t="shared" si="32"/>
        <v>2036.88</v>
      </c>
      <c r="N1470" s="216" t="str">
        <f t="shared" si="33"/>
        <v>stvarna uporabna</v>
      </c>
    </row>
    <row r="1471" spans="1:14" x14ac:dyDescent="0.25">
      <c r="A1471" s="220">
        <v>1</v>
      </c>
      <c r="B1471" s="217" t="s">
        <v>926</v>
      </c>
      <c r="C1471" s="217" t="s">
        <v>926</v>
      </c>
      <c r="D1471" s="217" t="s">
        <v>1758</v>
      </c>
      <c r="E1471" s="217" t="s">
        <v>233</v>
      </c>
      <c r="F1471" s="217" t="s">
        <v>1747</v>
      </c>
      <c r="G1471" s="217" t="s">
        <v>339</v>
      </c>
      <c r="H1471" s="217" t="s">
        <v>139</v>
      </c>
      <c r="I1471" s="219">
        <v>1</v>
      </c>
      <c r="J1471" s="221">
        <v>5092.2</v>
      </c>
      <c r="K1471" s="221">
        <v>4614.84</v>
      </c>
      <c r="L1471" s="218">
        <v>477.36</v>
      </c>
      <c r="M1471" s="218">
        <f t="shared" si="32"/>
        <v>2036.88</v>
      </c>
      <c r="N1471" s="216" t="str">
        <f t="shared" si="33"/>
        <v>stvarna uporabna</v>
      </c>
    </row>
    <row r="1472" spans="1:14" x14ac:dyDescent="0.25">
      <c r="A1472" s="220">
        <v>1</v>
      </c>
      <c r="B1472" s="217" t="s">
        <v>926</v>
      </c>
      <c r="C1472" s="217" t="s">
        <v>926</v>
      </c>
      <c r="D1472" s="217" t="s">
        <v>1759</v>
      </c>
      <c r="E1472" s="217" t="s">
        <v>233</v>
      </c>
      <c r="F1472" s="217" t="s">
        <v>1747</v>
      </c>
      <c r="G1472" s="217" t="s">
        <v>339</v>
      </c>
      <c r="H1472" s="217" t="s">
        <v>139</v>
      </c>
      <c r="I1472" s="219">
        <v>1</v>
      </c>
      <c r="J1472" s="221">
        <v>5092.2</v>
      </c>
      <c r="K1472" s="221">
        <v>4614.84</v>
      </c>
      <c r="L1472" s="218">
        <v>477.36</v>
      </c>
      <c r="M1472" s="218">
        <f t="shared" si="32"/>
        <v>2036.88</v>
      </c>
      <c r="N1472" s="216" t="str">
        <f t="shared" si="33"/>
        <v>stvarna uporabna</v>
      </c>
    </row>
    <row r="1473" spans="1:14" x14ac:dyDescent="0.25">
      <c r="A1473" s="216">
        <v>1</v>
      </c>
      <c r="B1473" s="217" t="s">
        <v>926</v>
      </c>
      <c r="C1473" s="217" t="s">
        <v>926</v>
      </c>
      <c r="D1473" s="217" t="s">
        <v>1760</v>
      </c>
      <c r="E1473" s="217" t="s">
        <v>233</v>
      </c>
      <c r="F1473" s="217" t="s">
        <v>1747</v>
      </c>
      <c r="G1473" s="217" t="s">
        <v>339</v>
      </c>
      <c r="H1473" s="217" t="s">
        <v>139</v>
      </c>
      <c r="I1473" s="219">
        <v>1</v>
      </c>
      <c r="J1473" s="221">
        <v>5092.2</v>
      </c>
      <c r="K1473" s="221">
        <v>4614.84</v>
      </c>
      <c r="L1473" s="218">
        <v>477.36</v>
      </c>
      <c r="M1473" s="218">
        <f t="shared" si="32"/>
        <v>2036.88</v>
      </c>
      <c r="N1473" s="216" t="str">
        <f t="shared" si="33"/>
        <v>stvarna uporabna</v>
      </c>
    </row>
    <row r="1474" spans="1:14" x14ac:dyDescent="0.25">
      <c r="A1474" s="216">
        <v>1</v>
      </c>
      <c r="B1474" s="217" t="s">
        <v>926</v>
      </c>
      <c r="C1474" s="217" t="s">
        <v>926</v>
      </c>
      <c r="D1474" s="217" t="s">
        <v>1761</v>
      </c>
      <c r="E1474" s="217" t="s">
        <v>233</v>
      </c>
      <c r="F1474" s="217" t="s">
        <v>1747</v>
      </c>
      <c r="G1474" s="217" t="s">
        <v>339</v>
      </c>
      <c r="H1474" s="217" t="s">
        <v>139</v>
      </c>
      <c r="I1474" s="219">
        <v>1</v>
      </c>
      <c r="J1474" s="221">
        <v>5092.2</v>
      </c>
      <c r="K1474" s="221">
        <v>4614.84</v>
      </c>
      <c r="L1474" s="218">
        <v>477.36</v>
      </c>
      <c r="M1474" s="218">
        <f t="shared" si="32"/>
        <v>2036.88</v>
      </c>
      <c r="N1474" s="216" t="str">
        <f t="shared" si="33"/>
        <v>stvarna uporabna</v>
      </c>
    </row>
    <row r="1475" spans="1:14" x14ac:dyDescent="0.25">
      <c r="A1475" s="216">
        <v>1</v>
      </c>
      <c r="B1475" s="217" t="s">
        <v>926</v>
      </c>
      <c r="C1475" s="217" t="s">
        <v>926</v>
      </c>
      <c r="D1475" s="217" t="s">
        <v>1762</v>
      </c>
      <c r="E1475" s="217" t="s">
        <v>233</v>
      </c>
      <c r="F1475" s="217" t="s">
        <v>1747</v>
      </c>
      <c r="G1475" s="217" t="s">
        <v>339</v>
      </c>
      <c r="H1475" s="217" t="s">
        <v>139</v>
      </c>
      <c r="I1475" s="219">
        <v>1</v>
      </c>
      <c r="J1475" s="221">
        <v>5092.2</v>
      </c>
      <c r="K1475" s="221">
        <v>4614.84</v>
      </c>
      <c r="L1475" s="218">
        <v>477.36</v>
      </c>
      <c r="M1475" s="218">
        <f t="shared" ref="M1475:M1538" si="34">IF(L1475&lt;J1475*0.4,J1475*0.4,L1475)</f>
        <v>2036.88</v>
      </c>
      <c r="N1475" s="216" t="str">
        <f t="shared" si="33"/>
        <v>stvarna uporabna</v>
      </c>
    </row>
    <row r="1476" spans="1:14" x14ac:dyDescent="0.25">
      <c r="A1476" s="220">
        <v>1</v>
      </c>
      <c r="B1476" s="217" t="s">
        <v>926</v>
      </c>
      <c r="C1476" s="217" t="s">
        <v>926</v>
      </c>
      <c r="D1476" s="217" t="s">
        <v>1763</v>
      </c>
      <c r="E1476" s="217" t="s">
        <v>233</v>
      </c>
      <c r="F1476" s="217" t="s">
        <v>1764</v>
      </c>
      <c r="G1476" s="217" t="s">
        <v>339</v>
      </c>
      <c r="H1476" s="217" t="s">
        <v>139</v>
      </c>
      <c r="I1476" s="219">
        <v>1</v>
      </c>
      <c r="J1476" s="221">
        <v>1439.1</v>
      </c>
      <c r="K1476" s="221">
        <v>1304.2</v>
      </c>
      <c r="L1476" s="218">
        <v>134.9</v>
      </c>
      <c r="M1476" s="218">
        <f t="shared" si="34"/>
        <v>575.64</v>
      </c>
      <c r="N1476" s="216" t="str">
        <f t="shared" si="33"/>
        <v>stvarna uporabna</v>
      </c>
    </row>
    <row r="1477" spans="1:14" x14ac:dyDescent="0.25">
      <c r="A1477" s="220">
        <v>1</v>
      </c>
      <c r="B1477" s="217" t="s">
        <v>926</v>
      </c>
      <c r="C1477" s="217" t="s">
        <v>926</v>
      </c>
      <c r="D1477" s="217" t="s">
        <v>1765</v>
      </c>
      <c r="E1477" s="217" t="s">
        <v>233</v>
      </c>
      <c r="F1477" s="217" t="s">
        <v>1766</v>
      </c>
      <c r="G1477" s="217" t="s">
        <v>339</v>
      </c>
      <c r="H1477" s="217" t="s">
        <v>139</v>
      </c>
      <c r="I1477" s="219">
        <v>1</v>
      </c>
      <c r="J1477" s="221">
        <v>9162.9599999999991</v>
      </c>
      <c r="K1477" s="221">
        <v>8303.93</v>
      </c>
      <c r="L1477" s="218">
        <v>859.03</v>
      </c>
      <c r="M1477" s="218">
        <f t="shared" si="34"/>
        <v>3665.1839999999997</v>
      </c>
      <c r="N1477" s="216" t="str">
        <f t="shared" si="33"/>
        <v>stvarna uporabna</v>
      </c>
    </row>
    <row r="1478" spans="1:14" x14ac:dyDescent="0.25">
      <c r="A1478" s="216">
        <v>1</v>
      </c>
      <c r="B1478" s="217" t="s">
        <v>926</v>
      </c>
      <c r="C1478" s="217" t="s">
        <v>926</v>
      </c>
      <c r="D1478" s="217" t="s">
        <v>1767</v>
      </c>
      <c r="E1478" s="217" t="s">
        <v>233</v>
      </c>
      <c r="F1478" s="217" t="s">
        <v>1766</v>
      </c>
      <c r="G1478" s="217" t="s">
        <v>339</v>
      </c>
      <c r="H1478" s="217" t="s">
        <v>139</v>
      </c>
      <c r="I1478" s="219">
        <v>1</v>
      </c>
      <c r="J1478" s="221">
        <v>9162.9599999999991</v>
      </c>
      <c r="K1478" s="221">
        <v>8303.93</v>
      </c>
      <c r="L1478" s="218">
        <v>859.03</v>
      </c>
      <c r="M1478" s="218">
        <f t="shared" si="34"/>
        <v>3665.1839999999997</v>
      </c>
      <c r="N1478" s="216" t="str">
        <f t="shared" si="33"/>
        <v>stvarna uporabna</v>
      </c>
    </row>
    <row r="1479" spans="1:14" x14ac:dyDescent="0.25">
      <c r="A1479" s="216">
        <v>1</v>
      </c>
      <c r="B1479" s="217" t="s">
        <v>926</v>
      </c>
      <c r="C1479" s="217" t="s">
        <v>926</v>
      </c>
      <c r="D1479" s="217" t="s">
        <v>1768</v>
      </c>
      <c r="E1479" s="217" t="s">
        <v>233</v>
      </c>
      <c r="F1479" s="217" t="s">
        <v>1766</v>
      </c>
      <c r="G1479" s="217" t="s">
        <v>339</v>
      </c>
      <c r="H1479" s="217" t="s">
        <v>139</v>
      </c>
      <c r="I1479" s="219">
        <v>1</v>
      </c>
      <c r="J1479" s="221">
        <v>9162.9599999999991</v>
      </c>
      <c r="K1479" s="221">
        <v>8303.93</v>
      </c>
      <c r="L1479" s="218">
        <v>859.03</v>
      </c>
      <c r="M1479" s="218">
        <f t="shared" si="34"/>
        <v>3665.1839999999997</v>
      </c>
      <c r="N1479" s="216" t="str">
        <f t="shared" si="33"/>
        <v>stvarna uporabna</v>
      </c>
    </row>
    <row r="1480" spans="1:14" x14ac:dyDescent="0.25">
      <c r="A1480" s="216">
        <v>1</v>
      </c>
      <c r="B1480" s="217" t="s">
        <v>926</v>
      </c>
      <c r="C1480" s="217" t="s">
        <v>926</v>
      </c>
      <c r="D1480" s="217" t="s">
        <v>1769</v>
      </c>
      <c r="E1480" s="217" t="s">
        <v>233</v>
      </c>
      <c r="F1480" s="217" t="s">
        <v>1766</v>
      </c>
      <c r="G1480" s="217" t="s">
        <v>339</v>
      </c>
      <c r="H1480" s="217" t="s">
        <v>139</v>
      </c>
      <c r="I1480" s="219">
        <v>1</v>
      </c>
      <c r="J1480" s="221">
        <v>9162.9599999999991</v>
      </c>
      <c r="K1480" s="221">
        <v>8303.93</v>
      </c>
      <c r="L1480" s="218">
        <v>859.03</v>
      </c>
      <c r="M1480" s="218">
        <f t="shared" si="34"/>
        <v>3665.1839999999997</v>
      </c>
      <c r="N1480" s="216" t="str">
        <f t="shared" si="33"/>
        <v>stvarna uporabna</v>
      </c>
    </row>
    <row r="1481" spans="1:14" x14ac:dyDescent="0.25">
      <c r="A1481" s="220">
        <v>1</v>
      </c>
      <c r="B1481" s="217" t="s">
        <v>926</v>
      </c>
      <c r="C1481" s="217" t="s">
        <v>926</v>
      </c>
      <c r="D1481" s="217" t="s">
        <v>1770</v>
      </c>
      <c r="E1481" s="217" t="s">
        <v>233</v>
      </c>
      <c r="F1481" s="217" t="s">
        <v>1766</v>
      </c>
      <c r="G1481" s="217" t="s">
        <v>339</v>
      </c>
      <c r="H1481" s="217" t="s">
        <v>139</v>
      </c>
      <c r="I1481" s="219">
        <v>1</v>
      </c>
      <c r="J1481" s="221">
        <v>9162.9599999999991</v>
      </c>
      <c r="K1481" s="221">
        <v>8303.93</v>
      </c>
      <c r="L1481" s="218">
        <v>859.03</v>
      </c>
      <c r="M1481" s="218">
        <f t="shared" si="34"/>
        <v>3665.1839999999997</v>
      </c>
      <c r="N1481" s="216" t="str">
        <f t="shared" si="33"/>
        <v>stvarna uporabna</v>
      </c>
    </row>
    <row r="1482" spans="1:14" x14ac:dyDescent="0.25">
      <c r="A1482" s="220">
        <v>1</v>
      </c>
      <c r="B1482" s="217" t="s">
        <v>926</v>
      </c>
      <c r="C1482" s="217" t="s">
        <v>926</v>
      </c>
      <c r="D1482" s="217" t="s">
        <v>1771</v>
      </c>
      <c r="E1482" s="217" t="s">
        <v>233</v>
      </c>
      <c r="F1482" s="217" t="s">
        <v>1766</v>
      </c>
      <c r="G1482" s="217" t="s">
        <v>339</v>
      </c>
      <c r="H1482" s="217" t="s">
        <v>139</v>
      </c>
      <c r="I1482" s="219">
        <v>1</v>
      </c>
      <c r="J1482" s="221">
        <v>9162.9599999999991</v>
      </c>
      <c r="K1482" s="221">
        <v>8303.93</v>
      </c>
      <c r="L1482" s="218">
        <v>859.03</v>
      </c>
      <c r="M1482" s="218">
        <f t="shared" si="34"/>
        <v>3665.1839999999997</v>
      </c>
      <c r="N1482" s="216" t="str">
        <f t="shared" si="33"/>
        <v>stvarna uporabna</v>
      </c>
    </row>
    <row r="1483" spans="1:14" x14ac:dyDescent="0.25">
      <c r="A1483" s="216">
        <v>1</v>
      </c>
      <c r="B1483" s="217" t="s">
        <v>926</v>
      </c>
      <c r="C1483" s="217" t="s">
        <v>926</v>
      </c>
      <c r="D1483" s="217" t="s">
        <v>1772</v>
      </c>
      <c r="E1483" s="217" t="s">
        <v>233</v>
      </c>
      <c r="F1483" s="217" t="s">
        <v>1766</v>
      </c>
      <c r="G1483" s="217" t="s">
        <v>339</v>
      </c>
      <c r="H1483" s="217" t="s">
        <v>139</v>
      </c>
      <c r="I1483" s="219">
        <v>1</v>
      </c>
      <c r="J1483" s="221">
        <v>9162.9599999999991</v>
      </c>
      <c r="K1483" s="221">
        <v>8303.93</v>
      </c>
      <c r="L1483" s="218">
        <v>859.03</v>
      </c>
      <c r="M1483" s="218">
        <f t="shared" si="34"/>
        <v>3665.1839999999997</v>
      </c>
      <c r="N1483" s="216" t="str">
        <f t="shared" si="33"/>
        <v>stvarna uporabna</v>
      </c>
    </row>
    <row r="1484" spans="1:14" x14ac:dyDescent="0.25">
      <c r="A1484" s="216">
        <v>1</v>
      </c>
      <c r="B1484" s="217" t="s">
        <v>926</v>
      </c>
      <c r="C1484" s="217" t="s">
        <v>926</v>
      </c>
      <c r="D1484" s="217" t="s">
        <v>1773</v>
      </c>
      <c r="E1484" s="217" t="s">
        <v>233</v>
      </c>
      <c r="F1484" s="217" t="s">
        <v>1766</v>
      </c>
      <c r="G1484" s="217" t="s">
        <v>339</v>
      </c>
      <c r="H1484" s="217" t="s">
        <v>139</v>
      </c>
      <c r="I1484" s="219">
        <v>1</v>
      </c>
      <c r="J1484" s="221">
        <v>9162.9599999999991</v>
      </c>
      <c r="K1484" s="221">
        <v>8303.93</v>
      </c>
      <c r="L1484" s="218">
        <v>859.03</v>
      </c>
      <c r="M1484" s="218">
        <f t="shared" si="34"/>
        <v>3665.1839999999997</v>
      </c>
      <c r="N1484" s="216" t="str">
        <f t="shared" si="33"/>
        <v>stvarna uporabna</v>
      </c>
    </row>
    <row r="1485" spans="1:14" x14ac:dyDescent="0.25">
      <c r="A1485" s="216">
        <v>1</v>
      </c>
      <c r="B1485" s="217" t="s">
        <v>926</v>
      </c>
      <c r="C1485" s="217" t="s">
        <v>926</v>
      </c>
      <c r="D1485" s="217" t="s">
        <v>1774</v>
      </c>
      <c r="E1485" s="217" t="s">
        <v>233</v>
      </c>
      <c r="F1485" s="217" t="s">
        <v>1766</v>
      </c>
      <c r="G1485" s="217" t="s">
        <v>339</v>
      </c>
      <c r="H1485" s="217" t="s">
        <v>139</v>
      </c>
      <c r="I1485" s="219">
        <v>1</v>
      </c>
      <c r="J1485" s="221">
        <v>9162.9599999999991</v>
      </c>
      <c r="K1485" s="221">
        <v>8303.93</v>
      </c>
      <c r="L1485" s="218">
        <v>859.03</v>
      </c>
      <c r="M1485" s="218">
        <f t="shared" si="34"/>
        <v>3665.1839999999997</v>
      </c>
      <c r="N1485" s="216" t="str">
        <f t="shared" si="33"/>
        <v>stvarna uporabna</v>
      </c>
    </row>
    <row r="1486" spans="1:14" x14ac:dyDescent="0.25">
      <c r="A1486" s="216">
        <v>1</v>
      </c>
      <c r="B1486" s="217" t="s">
        <v>926</v>
      </c>
      <c r="C1486" s="217" t="s">
        <v>926</v>
      </c>
      <c r="D1486" s="217" t="s">
        <v>1775</v>
      </c>
      <c r="E1486" s="217" t="s">
        <v>233</v>
      </c>
      <c r="F1486" s="217" t="s">
        <v>1766</v>
      </c>
      <c r="G1486" s="217" t="s">
        <v>339</v>
      </c>
      <c r="H1486" s="217" t="s">
        <v>139</v>
      </c>
      <c r="I1486" s="219">
        <v>1</v>
      </c>
      <c r="J1486" s="221">
        <v>9162.9599999999991</v>
      </c>
      <c r="K1486" s="221">
        <v>8303.93</v>
      </c>
      <c r="L1486" s="218">
        <v>859.03</v>
      </c>
      <c r="M1486" s="218">
        <f t="shared" si="34"/>
        <v>3665.1839999999997</v>
      </c>
      <c r="N1486" s="216" t="str">
        <f t="shared" si="33"/>
        <v>stvarna uporabna</v>
      </c>
    </row>
    <row r="1487" spans="1:14" x14ac:dyDescent="0.25">
      <c r="A1487" s="220">
        <v>1</v>
      </c>
      <c r="B1487" s="217" t="s">
        <v>926</v>
      </c>
      <c r="C1487" s="217" t="s">
        <v>926</v>
      </c>
      <c r="D1487" s="217" t="s">
        <v>1776</v>
      </c>
      <c r="E1487" s="217" t="s">
        <v>233</v>
      </c>
      <c r="F1487" s="217" t="s">
        <v>1766</v>
      </c>
      <c r="G1487" s="217" t="s">
        <v>339</v>
      </c>
      <c r="H1487" s="217" t="s">
        <v>139</v>
      </c>
      <c r="I1487" s="219">
        <v>1</v>
      </c>
      <c r="J1487" s="221">
        <v>9162.9599999999991</v>
      </c>
      <c r="K1487" s="221">
        <v>8303.93</v>
      </c>
      <c r="L1487" s="218">
        <v>859.03</v>
      </c>
      <c r="M1487" s="218">
        <f t="shared" si="34"/>
        <v>3665.1839999999997</v>
      </c>
      <c r="N1487" s="216" t="str">
        <f t="shared" si="33"/>
        <v>stvarna uporabna</v>
      </c>
    </row>
    <row r="1488" spans="1:14" x14ac:dyDescent="0.25">
      <c r="A1488" s="220">
        <v>1</v>
      </c>
      <c r="B1488" s="217" t="s">
        <v>926</v>
      </c>
      <c r="C1488" s="217" t="s">
        <v>926</v>
      </c>
      <c r="D1488" s="217" t="s">
        <v>1777</v>
      </c>
      <c r="E1488" s="217" t="s">
        <v>233</v>
      </c>
      <c r="F1488" s="217" t="s">
        <v>1766</v>
      </c>
      <c r="G1488" s="217" t="s">
        <v>339</v>
      </c>
      <c r="H1488" s="217" t="s">
        <v>139</v>
      </c>
      <c r="I1488" s="219">
        <v>1</v>
      </c>
      <c r="J1488" s="221">
        <v>9162.9599999999991</v>
      </c>
      <c r="K1488" s="221">
        <v>8303.93</v>
      </c>
      <c r="L1488" s="218">
        <v>859.03</v>
      </c>
      <c r="M1488" s="218">
        <f t="shared" si="34"/>
        <v>3665.1839999999997</v>
      </c>
      <c r="N1488" s="216" t="str">
        <f t="shared" si="33"/>
        <v>stvarna uporabna</v>
      </c>
    </row>
    <row r="1489" spans="1:14" x14ac:dyDescent="0.25">
      <c r="A1489" s="216">
        <v>1</v>
      </c>
      <c r="B1489" s="217" t="s">
        <v>926</v>
      </c>
      <c r="C1489" s="217" t="s">
        <v>926</v>
      </c>
      <c r="D1489" s="217" t="s">
        <v>1778</v>
      </c>
      <c r="E1489" s="217" t="s">
        <v>233</v>
      </c>
      <c r="F1489" s="217" t="s">
        <v>1766</v>
      </c>
      <c r="G1489" s="217" t="s">
        <v>339</v>
      </c>
      <c r="H1489" s="217" t="s">
        <v>139</v>
      </c>
      <c r="I1489" s="219">
        <v>1</v>
      </c>
      <c r="J1489" s="221">
        <v>9162.9599999999991</v>
      </c>
      <c r="K1489" s="221">
        <v>8303.93</v>
      </c>
      <c r="L1489" s="218">
        <v>859.03</v>
      </c>
      <c r="M1489" s="218">
        <f t="shared" si="34"/>
        <v>3665.1839999999997</v>
      </c>
      <c r="N1489" s="216" t="str">
        <f t="shared" si="33"/>
        <v>stvarna uporabna</v>
      </c>
    </row>
    <row r="1490" spans="1:14" x14ac:dyDescent="0.25">
      <c r="A1490" s="216">
        <v>1</v>
      </c>
      <c r="B1490" s="217" t="s">
        <v>926</v>
      </c>
      <c r="C1490" s="217" t="s">
        <v>926</v>
      </c>
      <c r="D1490" s="217" t="s">
        <v>1779</v>
      </c>
      <c r="E1490" s="217" t="s">
        <v>233</v>
      </c>
      <c r="F1490" s="217" t="s">
        <v>1766</v>
      </c>
      <c r="G1490" s="217" t="s">
        <v>339</v>
      </c>
      <c r="H1490" s="217" t="s">
        <v>139</v>
      </c>
      <c r="I1490" s="219">
        <v>1</v>
      </c>
      <c r="J1490" s="221">
        <v>9162.9599999999991</v>
      </c>
      <c r="K1490" s="221">
        <v>8303.93</v>
      </c>
      <c r="L1490" s="218">
        <v>859.03</v>
      </c>
      <c r="M1490" s="218">
        <f t="shared" si="34"/>
        <v>3665.1839999999997</v>
      </c>
      <c r="N1490" s="216" t="str">
        <f t="shared" si="33"/>
        <v>stvarna uporabna</v>
      </c>
    </row>
    <row r="1491" spans="1:14" x14ac:dyDescent="0.25">
      <c r="A1491" s="216">
        <v>1</v>
      </c>
      <c r="B1491" s="217" t="s">
        <v>926</v>
      </c>
      <c r="C1491" s="217" t="s">
        <v>926</v>
      </c>
      <c r="D1491" s="217" t="s">
        <v>1780</v>
      </c>
      <c r="E1491" s="217" t="s">
        <v>233</v>
      </c>
      <c r="F1491" s="217" t="s">
        <v>1766</v>
      </c>
      <c r="G1491" s="217" t="s">
        <v>339</v>
      </c>
      <c r="H1491" s="217" t="s">
        <v>139</v>
      </c>
      <c r="I1491" s="219">
        <v>1</v>
      </c>
      <c r="J1491" s="221">
        <v>9162.9599999999991</v>
      </c>
      <c r="K1491" s="221">
        <v>8303.93</v>
      </c>
      <c r="L1491" s="218">
        <v>859.03</v>
      </c>
      <c r="M1491" s="218">
        <f t="shared" si="34"/>
        <v>3665.1839999999997</v>
      </c>
      <c r="N1491" s="216" t="str">
        <f t="shared" si="33"/>
        <v>stvarna uporabna</v>
      </c>
    </row>
    <row r="1492" spans="1:14" x14ac:dyDescent="0.25">
      <c r="A1492" s="220">
        <v>1</v>
      </c>
      <c r="B1492" s="217" t="s">
        <v>926</v>
      </c>
      <c r="C1492" s="217" t="s">
        <v>926</v>
      </c>
      <c r="D1492" s="217" t="s">
        <v>1781</v>
      </c>
      <c r="E1492" s="217" t="s">
        <v>233</v>
      </c>
      <c r="F1492" s="217" t="s">
        <v>1766</v>
      </c>
      <c r="G1492" s="217" t="s">
        <v>339</v>
      </c>
      <c r="H1492" s="217" t="s">
        <v>139</v>
      </c>
      <c r="I1492" s="219">
        <v>1</v>
      </c>
      <c r="J1492" s="221">
        <v>9162.9599999999991</v>
      </c>
      <c r="K1492" s="221">
        <v>8303.93</v>
      </c>
      <c r="L1492" s="218">
        <v>859.03</v>
      </c>
      <c r="M1492" s="218">
        <f t="shared" si="34"/>
        <v>3665.1839999999997</v>
      </c>
      <c r="N1492" s="216" t="str">
        <f t="shared" si="33"/>
        <v>stvarna uporabna</v>
      </c>
    </row>
    <row r="1493" spans="1:14" x14ac:dyDescent="0.25">
      <c r="A1493" s="220">
        <v>1</v>
      </c>
      <c r="B1493" s="217" t="s">
        <v>926</v>
      </c>
      <c r="C1493" s="217" t="s">
        <v>926</v>
      </c>
      <c r="D1493" s="217" t="s">
        <v>1782</v>
      </c>
      <c r="E1493" s="217" t="s">
        <v>233</v>
      </c>
      <c r="F1493" s="217" t="s">
        <v>1766</v>
      </c>
      <c r="G1493" s="217" t="s">
        <v>339</v>
      </c>
      <c r="H1493" s="217" t="s">
        <v>139</v>
      </c>
      <c r="I1493" s="219">
        <v>1</v>
      </c>
      <c r="J1493" s="221">
        <v>9162.9599999999991</v>
      </c>
      <c r="K1493" s="221">
        <v>8303.93</v>
      </c>
      <c r="L1493" s="218">
        <v>859.03</v>
      </c>
      <c r="M1493" s="218">
        <f t="shared" si="34"/>
        <v>3665.1839999999997</v>
      </c>
      <c r="N1493" s="216" t="str">
        <f t="shared" si="33"/>
        <v>stvarna uporabna</v>
      </c>
    </row>
    <row r="1494" spans="1:14" x14ac:dyDescent="0.25">
      <c r="A1494" s="216">
        <v>1</v>
      </c>
      <c r="B1494" s="217" t="s">
        <v>926</v>
      </c>
      <c r="C1494" s="217" t="s">
        <v>926</v>
      </c>
      <c r="D1494" s="217" t="s">
        <v>1783</v>
      </c>
      <c r="E1494" s="217" t="s">
        <v>233</v>
      </c>
      <c r="F1494" s="217" t="s">
        <v>1766</v>
      </c>
      <c r="G1494" s="217" t="s">
        <v>339</v>
      </c>
      <c r="H1494" s="217" t="s">
        <v>139</v>
      </c>
      <c r="I1494" s="219">
        <v>1</v>
      </c>
      <c r="J1494" s="221">
        <v>9162.9599999999991</v>
      </c>
      <c r="K1494" s="221">
        <v>8303.93</v>
      </c>
      <c r="L1494" s="218">
        <v>859.03</v>
      </c>
      <c r="M1494" s="218">
        <f t="shared" si="34"/>
        <v>3665.1839999999997</v>
      </c>
      <c r="N1494" s="216" t="str">
        <f t="shared" si="33"/>
        <v>stvarna uporabna</v>
      </c>
    </row>
    <row r="1495" spans="1:14" x14ac:dyDescent="0.25">
      <c r="A1495" s="216">
        <v>1</v>
      </c>
      <c r="B1495" s="217" t="s">
        <v>926</v>
      </c>
      <c r="C1495" s="217" t="s">
        <v>926</v>
      </c>
      <c r="D1495" s="217" t="s">
        <v>1784</v>
      </c>
      <c r="E1495" s="217" t="s">
        <v>233</v>
      </c>
      <c r="F1495" s="217" t="s">
        <v>1766</v>
      </c>
      <c r="G1495" s="217" t="s">
        <v>339</v>
      </c>
      <c r="H1495" s="217" t="s">
        <v>139</v>
      </c>
      <c r="I1495" s="219">
        <v>1</v>
      </c>
      <c r="J1495" s="221">
        <v>9162.9599999999991</v>
      </c>
      <c r="K1495" s="221">
        <v>8303.93</v>
      </c>
      <c r="L1495" s="218">
        <v>859.03</v>
      </c>
      <c r="M1495" s="218">
        <f t="shared" si="34"/>
        <v>3665.1839999999997</v>
      </c>
      <c r="N1495" s="216" t="str">
        <f t="shared" si="33"/>
        <v>stvarna uporabna</v>
      </c>
    </row>
    <row r="1496" spans="1:14" x14ac:dyDescent="0.25">
      <c r="A1496" s="216">
        <v>1</v>
      </c>
      <c r="B1496" s="217" t="s">
        <v>926</v>
      </c>
      <c r="C1496" s="217" t="s">
        <v>926</v>
      </c>
      <c r="D1496" s="217" t="s">
        <v>1785</v>
      </c>
      <c r="E1496" s="217" t="s">
        <v>233</v>
      </c>
      <c r="F1496" s="217" t="s">
        <v>1766</v>
      </c>
      <c r="G1496" s="217" t="s">
        <v>339</v>
      </c>
      <c r="H1496" s="217" t="s">
        <v>139</v>
      </c>
      <c r="I1496" s="219">
        <v>1</v>
      </c>
      <c r="J1496" s="221">
        <v>9162.9599999999991</v>
      </c>
      <c r="K1496" s="221">
        <v>8303.93</v>
      </c>
      <c r="L1496" s="218">
        <v>859.03</v>
      </c>
      <c r="M1496" s="218">
        <f t="shared" si="34"/>
        <v>3665.1839999999997</v>
      </c>
      <c r="N1496" s="216" t="str">
        <f t="shared" si="33"/>
        <v>stvarna uporabna</v>
      </c>
    </row>
    <row r="1497" spans="1:14" x14ac:dyDescent="0.25">
      <c r="A1497" s="220">
        <v>1</v>
      </c>
      <c r="B1497" s="217" t="s">
        <v>926</v>
      </c>
      <c r="C1497" s="217" t="s">
        <v>926</v>
      </c>
      <c r="D1497" s="217" t="s">
        <v>1786</v>
      </c>
      <c r="E1497" s="217" t="s">
        <v>233</v>
      </c>
      <c r="F1497" s="217" t="s">
        <v>1766</v>
      </c>
      <c r="G1497" s="217" t="s">
        <v>339</v>
      </c>
      <c r="H1497" s="217" t="s">
        <v>139</v>
      </c>
      <c r="I1497" s="219">
        <v>1</v>
      </c>
      <c r="J1497" s="221">
        <v>9162.9599999999991</v>
      </c>
      <c r="K1497" s="221">
        <v>8303.93</v>
      </c>
      <c r="L1497" s="218">
        <v>859.03</v>
      </c>
      <c r="M1497" s="218">
        <f t="shared" si="34"/>
        <v>3665.1839999999997</v>
      </c>
      <c r="N1497" s="216" t="str">
        <f t="shared" si="33"/>
        <v>stvarna uporabna</v>
      </c>
    </row>
    <row r="1498" spans="1:14" x14ac:dyDescent="0.25">
      <c r="A1498" s="220">
        <v>1</v>
      </c>
      <c r="B1498" s="217" t="s">
        <v>926</v>
      </c>
      <c r="C1498" s="217" t="s">
        <v>926</v>
      </c>
      <c r="D1498" s="217" t="s">
        <v>1787</v>
      </c>
      <c r="E1498" s="217" t="s">
        <v>233</v>
      </c>
      <c r="F1498" s="217" t="s">
        <v>1766</v>
      </c>
      <c r="G1498" s="217" t="s">
        <v>339</v>
      </c>
      <c r="H1498" s="217" t="s">
        <v>139</v>
      </c>
      <c r="I1498" s="219">
        <v>1</v>
      </c>
      <c r="J1498" s="221">
        <v>9162.9599999999991</v>
      </c>
      <c r="K1498" s="221">
        <v>8303.93</v>
      </c>
      <c r="L1498" s="218">
        <v>859.03</v>
      </c>
      <c r="M1498" s="218">
        <f t="shared" si="34"/>
        <v>3665.1839999999997</v>
      </c>
      <c r="N1498" s="216" t="str">
        <f t="shared" si="33"/>
        <v>stvarna uporabna</v>
      </c>
    </row>
    <row r="1499" spans="1:14" x14ac:dyDescent="0.25">
      <c r="A1499" s="216">
        <v>1</v>
      </c>
      <c r="B1499" s="217" t="s">
        <v>926</v>
      </c>
      <c r="C1499" s="217" t="s">
        <v>926</v>
      </c>
      <c r="D1499" s="217" t="s">
        <v>1788</v>
      </c>
      <c r="E1499" s="217" t="s">
        <v>233</v>
      </c>
      <c r="F1499" s="217" t="s">
        <v>1766</v>
      </c>
      <c r="G1499" s="217" t="s">
        <v>339</v>
      </c>
      <c r="H1499" s="217" t="s">
        <v>139</v>
      </c>
      <c r="I1499" s="219">
        <v>1</v>
      </c>
      <c r="J1499" s="221">
        <v>9162.9599999999991</v>
      </c>
      <c r="K1499" s="221">
        <v>8303.93</v>
      </c>
      <c r="L1499" s="218">
        <v>859.03</v>
      </c>
      <c r="M1499" s="218">
        <f t="shared" si="34"/>
        <v>3665.1839999999997</v>
      </c>
      <c r="N1499" s="216" t="str">
        <f t="shared" si="33"/>
        <v>stvarna uporabna</v>
      </c>
    </row>
    <row r="1500" spans="1:14" x14ac:dyDescent="0.25">
      <c r="A1500" s="216">
        <v>1</v>
      </c>
      <c r="B1500" s="217" t="s">
        <v>926</v>
      </c>
      <c r="C1500" s="217" t="s">
        <v>926</v>
      </c>
      <c r="D1500" s="217" t="s">
        <v>1789</v>
      </c>
      <c r="E1500" s="217" t="s">
        <v>233</v>
      </c>
      <c r="F1500" s="217" t="s">
        <v>1766</v>
      </c>
      <c r="G1500" s="217" t="s">
        <v>339</v>
      </c>
      <c r="H1500" s="217" t="s">
        <v>139</v>
      </c>
      <c r="I1500" s="219">
        <v>1</v>
      </c>
      <c r="J1500" s="221">
        <v>9162.9599999999991</v>
      </c>
      <c r="K1500" s="221">
        <v>8303.93</v>
      </c>
      <c r="L1500" s="218">
        <v>859.03</v>
      </c>
      <c r="M1500" s="218">
        <f t="shared" si="34"/>
        <v>3665.1839999999997</v>
      </c>
      <c r="N1500" s="216" t="str">
        <f t="shared" si="33"/>
        <v>stvarna uporabna</v>
      </c>
    </row>
    <row r="1501" spans="1:14" x14ac:dyDescent="0.25">
      <c r="A1501" s="216">
        <v>1</v>
      </c>
      <c r="B1501" s="217" t="s">
        <v>926</v>
      </c>
      <c r="C1501" s="217" t="s">
        <v>926</v>
      </c>
      <c r="D1501" s="217" t="s">
        <v>1790</v>
      </c>
      <c r="E1501" s="217" t="s">
        <v>233</v>
      </c>
      <c r="F1501" s="217" t="s">
        <v>1766</v>
      </c>
      <c r="G1501" s="217" t="s">
        <v>339</v>
      </c>
      <c r="H1501" s="217" t="s">
        <v>139</v>
      </c>
      <c r="I1501" s="219">
        <v>1</v>
      </c>
      <c r="J1501" s="221">
        <v>9162.9599999999991</v>
      </c>
      <c r="K1501" s="221">
        <v>8303.93</v>
      </c>
      <c r="L1501" s="218">
        <v>859.03</v>
      </c>
      <c r="M1501" s="218">
        <f t="shared" si="34"/>
        <v>3665.1839999999997</v>
      </c>
      <c r="N1501" s="216" t="str">
        <f t="shared" si="33"/>
        <v>stvarna uporabna</v>
      </c>
    </row>
    <row r="1502" spans="1:14" x14ac:dyDescent="0.25">
      <c r="A1502" s="220">
        <v>1</v>
      </c>
      <c r="B1502" s="217" t="s">
        <v>926</v>
      </c>
      <c r="C1502" s="217" t="s">
        <v>926</v>
      </c>
      <c r="D1502" s="217" t="s">
        <v>1791</v>
      </c>
      <c r="E1502" s="217" t="s">
        <v>233</v>
      </c>
      <c r="F1502" s="217" t="s">
        <v>1766</v>
      </c>
      <c r="G1502" s="217" t="s">
        <v>339</v>
      </c>
      <c r="H1502" s="217" t="s">
        <v>139</v>
      </c>
      <c r="I1502" s="219">
        <v>1</v>
      </c>
      <c r="J1502" s="221">
        <v>9162.9599999999991</v>
      </c>
      <c r="K1502" s="221">
        <v>8303.93</v>
      </c>
      <c r="L1502" s="218">
        <v>859.03</v>
      </c>
      <c r="M1502" s="218">
        <f t="shared" si="34"/>
        <v>3665.1839999999997</v>
      </c>
      <c r="N1502" s="216" t="str">
        <f t="shared" si="33"/>
        <v>stvarna uporabna</v>
      </c>
    </row>
    <row r="1503" spans="1:14" x14ac:dyDescent="0.25">
      <c r="A1503" s="220">
        <v>1</v>
      </c>
      <c r="B1503" s="217" t="s">
        <v>926</v>
      </c>
      <c r="C1503" s="217" t="s">
        <v>926</v>
      </c>
      <c r="D1503" s="217" t="s">
        <v>1792</v>
      </c>
      <c r="E1503" s="217" t="s">
        <v>233</v>
      </c>
      <c r="F1503" s="217" t="s">
        <v>1766</v>
      </c>
      <c r="G1503" s="217" t="s">
        <v>339</v>
      </c>
      <c r="H1503" s="217" t="s">
        <v>139</v>
      </c>
      <c r="I1503" s="219">
        <v>1</v>
      </c>
      <c r="J1503" s="221">
        <v>9162.9599999999991</v>
      </c>
      <c r="K1503" s="221">
        <v>8303.93</v>
      </c>
      <c r="L1503" s="218">
        <v>859.03</v>
      </c>
      <c r="M1503" s="218">
        <f t="shared" si="34"/>
        <v>3665.1839999999997</v>
      </c>
      <c r="N1503" s="216" t="str">
        <f t="shared" si="33"/>
        <v>stvarna uporabna</v>
      </c>
    </row>
    <row r="1504" spans="1:14" x14ac:dyDescent="0.25">
      <c r="A1504" s="216">
        <v>1</v>
      </c>
      <c r="B1504" s="217" t="s">
        <v>926</v>
      </c>
      <c r="C1504" s="217" t="s">
        <v>926</v>
      </c>
      <c r="D1504" s="217" t="s">
        <v>1793</v>
      </c>
      <c r="E1504" s="217" t="s">
        <v>233</v>
      </c>
      <c r="F1504" s="217" t="s">
        <v>1766</v>
      </c>
      <c r="G1504" s="217" t="s">
        <v>339</v>
      </c>
      <c r="H1504" s="217" t="s">
        <v>139</v>
      </c>
      <c r="I1504" s="219">
        <v>1</v>
      </c>
      <c r="J1504" s="221">
        <v>9162.9599999999991</v>
      </c>
      <c r="K1504" s="221">
        <v>8303.93</v>
      </c>
      <c r="L1504" s="218">
        <v>859.03</v>
      </c>
      <c r="M1504" s="218">
        <f t="shared" si="34"/>
        <v>3665.1839999999997</v>
      </c>
      <c r="N1504" s="216" t="str">
        <f t="shared" si="33"/>
        <v>stvarna uporabna</v>
      </c>
    </row>
    <row r="1505" spans="1:14" x14ac:dyDescent="0.25">
      <c r="A1505" s="216">
        <v>1</v>
      </c>
      <c r="B1505" s="217" t="s">
        <v>926</v>
      </c>
      <c r="C1505" s="217" t="s">
        <v>926</v>
      </c>
      <c r="D1505" s="217" t="s">
        <v>1794</v>
      </c>
      <c r="E1505" s="217" t="s">
        <v>233</v>
      </c>
      <c r="F1505" s="217" t="s">
        <v>1766</v>
      </c>
      <c r="G1505" s="217" t="s">
        <v>339</v>
      </c>
      <c r="H1505" s="217" t="s">
        <v>139</v>
      </c>
      <c r="I1505" s="219">
        <v>1</v>
      </c>
      <c r="J1505" s="221">
        <v>9162.9599999999991</v>
      </c>
      <c r="K1505" s="221">
        <v>8303.93</v>
      </c>
      <c r="L1505" s="218">
        <v>859.03</v>
      </c>
      <c r="M1505" s="218">
        <f t="shared" si="34"/>
        <v>3665.1839999999997</v>
      </c>
      <c r="N1505" s="216" t="str">
        <f t="shared" si="33"/>
        <v>stvarna uporabna</v>
      </c>
    </row>
    <row r="1506" spans="1:14" x14ac:dyDescent="0.25">
      <c r="A1506" s="216">
        <v>1</v>
      </c>
      <c r="B1506" s="217" t="s">
        <v>926</v>
      </c>
      <c r="C1506" s="217" t="s">
        <v>926</v>
      </c>
      <c r="D1506" s="217" t="s">
        <v>1795</v>
      </c>
      <c r="E1506" s="217" t="s">
        <v>233</v>
      </c>
      <c r="F1506" s="217" t="s">
        <v>1766</v>
      </c>
      <c r="G1506" s="217" t="s">
        <v>339</v>
      </c>
      <c r="H1506" s="217" t="s">
        <v>139</v>
      </c>
      <c r="I1506" s="219">
        <v>1</v>
      </c>
      <c r="J1506" s="221">
        <v>9162.9599999999991</v>
      </c>
      <c r="K1506" s="221">
        <v>8303.93</v>
      </c>
      <c r="L1506" s="218">
        <v>859.03</v>
      </c>
      <c r="M1506" s="218">
        <f t="shared" si="34"/>
        <v>3665.1839999999997</v>
      </c>
      <c r="N1506" s="216" t="str">
        <f t="shared" si="33"/>
        <v>stvarna uporabna</v>
      </c>
    </row>
    <row r="1507" spans="1:14" x14ac:dyDescent="0.25">
      <c r="A1507" s="220">
        <v>1</v>
      </c>
      <c r="B1507" s="217" t="s">
        <v>926</v>
      </c>
      <c r="C1507" s="217" t="s">
        <v>926</v>
      </c>
      <c r="D1507" s="217" t="s">
        <v>1796</v>
      </c>
      <c r="E1507" s="217" t="s">
        <v>233</v>
      </c>
      <c r="F1507" s="217" t="s">
        <v>1766</v>
      </c>
      <c r="G1507" s="217" t="s">
        <v>339</v>
      </c>
      <c r="H1507" s="217" t="s">
        <v>139</v>
      </c>
      <c r="I1507" s="219">
        <v>1</v>
      </c>
      <c r="J1507" s="221">
        <v>9162.9599999999991</v>
      </c>
      <c r="K1507" s="221">
        <v>8303.93</v>
      </c>
      <c r="L1507" s="218">
        <v>859.03</v>
      </c>
      <c r="M1507" s="218">
        <f t="shared" si="34"/>
        <v>3665.1839999999997</v>
      </c>
      <c r="N1507" s="216" t="str">
        <f t="shared" si="33"/>
        <v>stvarna uporabna</v>
      </c>
    </row>
    <row r="1508" spans="1:14" x14ac:dyDescent="0.25">
      <c r="A1508" s="220">
        <v>1</v>
      </c>
      <c r="B1508" s="217" t="s">
        <v>926</v>
      </c>
      <c r="C1508" s="217" t="s">
        <v>926</v>
      </c>
      <c r="D1508" s="217" t="s">
        <v>1797</v>
      </c>
      <c r="E1508" s="217" t="s">
        <v>233</v>
      </c>
      <c r="F1508" s="217" t="s">
        <v>1766</v>
      </c>
      <c r="G1508" s="217" t="s">
        <v>339</v>
      </c>
      <c r="H1508" s="217" t="s">
        <v>139</v>
      </c>
      <c r="I1508" s="219">
        <v>1</v>
      </c>
      <c r="J1508" s="221">
        <v>9162.9599999999991</v>
      </c>
      <c r="K1508" s="221">
        <v>8303.93</v>
      </c>
      <c r="L1508" s="218">
        <v>859.03</v>
      </c>
      <c r="M1508" s="218">
        <f t="shared" si="34"/>
        <v>3665.1839999999997</v>
      </c>
      <c r="N1508" s="216" t="str">
        <f t="shared" si="33"/>
        <v>stvarna uporabna</v>
      </c>
    </row>
    <row r="1509" spans="1:14" x14ac:dyDescent="0.25">
      <c r="A1509" s="216">
        <v>1</v>
      </c>
      <c r="B1509" s="217" t="s">
        <v>926</v>
      </c>
      <c r="C1509" s="217" t="s">
        <v>926</v>
      </c>
      <c r="D1509" s="217" t="s">
        <v>1798</v>
      </c>
      <c r="E1509" s="217" t="s">
        <v>233</v>
      </c>
      <c r="F1509" s="217" t="s">
        <v>1766</v>
      </c>
      <c r="G1509" s="217" t="s">
        <v>339</v>
      </c>
      <c r="H1509" s="217" t="s">
        <v>139</v>
      </c>
      <c r="I1509" s="219">
        <v>1</v>
      </c>
      <c r="J1509" s="221">
        <v>9162.9599999999991</v>
      </c>
      <c r="K1509" s="221">
        <v>8303.93</v>
      </c>
      <c r="L1509" s="218">
        <v>859.03</v>
      </c>
      <c r="M1509" s="218">
        <f t="shared" si="34"/>
        <v>3665.1839999999997</v>
      </c>
      <c r="N1509" s="216" t="str">
        <f t="shared" si="33"/>
        <v>stvarna uporabna</v>
      </c>
    </row>
    <row r="1510" spans="1:14" x14ac:dyDescent="0.25">
      <c r="A1510" s="216">
        <v>1</v>
      </c>
      <c r="B1510" s="217" t="s">
        <v>926</v>
      </c>
      <c r="C1510" s="217" t="s">
        <v>926</v>
      </c>
      <c r="D1510" s="217" t="s">
        <v>1799</v>
      </c>
      <c r="E1510" s="217" t="s">
        <v>233</v>
      </c>
      <c r="F1510" s="217" t="s">
        <v>1766</v>
      </c>
      <c r="G1510" s="217" t="s">
        <v>339</v>
      </c>
      <c r="H1510" s="217" t="s">
        <v>139</v>
      </c>
      <c r="I1510" s="219">
        <v>1</v>
      </c>
      <c r="J1510" s="221">
        <v>9162.9599999999991</v>
      </c>
      <c r="K1510" s="221">
        <v>8303.93</v>
      </c>
      <c r="L1510" s="218">
        <v>859.03</v>
      </c>
      <c r="M1510" s="218">
        <f t="shared" si="34"/>
        <v>3665.1839999999997</v>
      </c>
      <c r="N1510" s="216" t="str">
        <f t="shared" si="33"/>
        <v>stvarna uporabna</v>
      </c>
    </row>
    <row r="1511" spans="1:14" x14ac:dyDescent="0.25">
      <c r="A1511" s="216">
        <v>1</v>
      </c>
      <c r="B1511" s="217" t="s">
        <v>926</v>
      </c>
      <c r="C1511" s="217" t="s">
        <v>926</v>
      </c>
      <c r="D1511" s="217" t="s">
        <v>1800</v>
      </c>
      <c r="E1511" s="217" t="s">
        <v>233</v>
      </c>
      <c r="F1511" s="217" t="s">
        <v>1766</v>
      </c>
      <c r="G1511" s="217" t="s">
        <v>339</v>
      </c>
      <c r="H1511" s="217" t="s">
        <v>139</v>
      </c>
      <c r="I1511" s="219">
        <v>1</v>
      </c>
      <c r="J1511" s="221">
        <v>9162.9599999999991</v>
      </c>
      <c r="K1511" s="221">
        <v>8303.93</v>
      </c>
      <c r="L1511" s="218">
        <v>859.03</v>
      </c>
      <c r="M1511" s="218">
        <f t="shared" si="34"/>
        <v>3665.1839999999997</v>
      </c>
      <c r="N1511" s="216" t="str">
        <f t="shared" si="33"/>
        <v>stvarna uporabna</v>
      </c>
    </row>
    <row r="1512" spans="1:14" x14ac:dyDescent="0.25">
      <c r="A1512" s="220">
        <v>1</v>
      </c>
      <c r="B1512" s="217" t="s">
        <v>926</v>
      </c>
      <c r="C1512" s="217" t="s">
        <v>926</v>
      </c>
      <c r="D1512" s="217" t="s">
        <v>1801</v>
      </c>
      <c r="E1512" s="217" t="s">
        <v>233</v>
      </c>
      <c r="F1512" s="217" t="s">
        <v>1766</v>
      </c>
      <c r="G1512" s="217" t="s">
        <v>339</v>
      </c>
      <c r="H1512" s="217" t="s">
        <v>139</v>
      </c>
      <c r="I1512" s="219">
        <v>1</v>
      </c>
      <c r="J1512" s="221">
        <v>9162.9599999999991</v>
      </c>
      <c r="K1512" s="221">
        <v>8303.93</v>
      </c>
      <c r="L1512" s="218">
        <v>859.03</v>
      </c>
      <c r="M1512" s="218">
        <f t="shared" si="34"/>
        <v>3665.1839999999997</v>
      </c>
      <c r="N1512" s="216" t="str">
        <f t="shared" si="33"/>
        <v>stvarna uporabna</v>
      </c>
    </row>
    <row r="1513" spans="1:14" x14ac:dyDescent="0.25">
      <c r="A1513" s="220">
        <v>1</v>
      </c>
      <c r="B1513" s="217" t="s">
        <v>926</v>
      </c>
      <c r="C1513" s="217" t="s">
        <v>926</v>
      </c>
      <c r="D1513" s="217" t="s">
        <v>1802</v>
      </c>
      <c r="E1513" s="217" t="s">
        <v>233</v>
      </c>
      <c r="F1513" s="217" t="s">
        <v>1766</v>
      </c>
      <c r="G1513" s="217" t="s">
        <v>339</v>
      </c>
      <c r="H1513" s="217" t="s">
        <v>139</v>
      </c>
      <c r="I1513" s="219">
        <v>1</v>
      </c>
      <c r="J1513" s="221">
        <v>9162.9599999999991</v>
      </c>
      <c r="K1513" s="221">
        <v>8303.93</v>
      </c>
      <c r="L1513" s="218">
        <v>859.03</v>
      </c>
      <c r="M1513" s="218">
        <f t="shared" si="34"/>
        <v>3665.1839999999997</v>
      </c>
      <c r="N1513" s="216" t="str">
        <f t="shared" si="33"/>
        <v>stvarna uporabna</v>
      </c>
    </row>
    <row r="1514" spans="1:14" x14ac:dyDescent="0.25">
      <c r="A1514" s="216">
        <v>1</v>
      </c>
      <c r="B1514" s="217" t="s">
        <v>926</v>
      </c>
      <c r="C1514" s="217" t="s">
        <v>926</v>
      </c>
      <c r="D1514" s="217" t="s">
        <v>1803</v>
      </c>
      <c r="E1514" s="217" t="s">
        <v>233</v>
      </c>
      <c r="F1514" s="217" t="s">
        <v>1766</v>
      </c>
      <c r="G1514" s="217" t="s">
        <v>339</v>
      </c>
      <c r="H1514" s="217" t="s">
        <v>139</v>
      </c>
      <c r="I1514" s="219">
        <v>1</v>
      </c>
      <c r="J1514" s="221">
        <v>4583.28</v>
      </c>
      <c r="K1514" s="221">
        <v>4153.6000000000004</v>
      </c>
      <c r="L1514" s="218">
        <v>429.68</v>
      </c>
      <c r="M1514" s="218">
        <f t="shared" si="34"/>
        <v>1833.3119999999999</v>
      </c>
      <c r="N1514" s="216" t="str">
        <f t="shared" si="33"/>
        <v>stvarna uporabna</v>
      </c>
    </row>
    <row r="1515" spans="1:14" x14ac:dyDescent="0.25">
      <c r="A1515" s="216">
        <v>1</v>
      </c>
      <c r="B1515" s="217" t="s">
        <v>926</v>
      </c>
      <c r="C1515" s="217" t="s">
        <v>926</v>
      </c>
      <c r="D1515" s="217" t="s">
        <v>1804</v>
      </c>
      <c r="E1515" s="217" t="s">
        <v>233</v>
      </c>
      <c r="F1515" s="217" t="s">
        <v>1805</v>
      </c>
      <c r="G1515" s="217" t="s">
        <v>339</v>
      </c>
      <c r="H1515" s="217" t="s">
        <v>139</v>
      </c>
      <c r="I1515" s="219">
        <v>1</v>
      </c>
      <c r="J1515" s="221">
        <v>1180.8</v>
      </c>
      <c r="K1515" s="221">
        <v>1070.0999999999999</v>
      </c>
      <c r="L1515" s="218">
        <v>110.7</v>
      </c>
      <c r="M1515" s="218">
        <f t="shared" si="34"/>
        <v>472.32</v>
      </c>
      <c r="N1515" s="216" t="str">
        <f t="shared" si="33"/>
        <v>stvarna uporabna</v>
      </c>
    </row>
    <row r="1516" spans="1:14" x14ac:dyDescent="0.25">
      <c r="A1516" s="216">
        <v>1</v>
      </c>
      <c r="B1516" s="217" t="s">
        <v>926</v>
      </c>
      <c r="C1516" s="217" t="s">
        <v>926</v>
      </c>
      <c r="D1516" s="217" t="s">
        <v>1806</v>
      </c>
      <c r="E1516" s="217" t="s">
        <v>233</v>
      </c>
      <c r="F1516" s="217" t="s">
        <v>1805</v>
      </c>
      <c r="G1516" s="217" t="s">
        <v>339</v>
      </c>
      <c r="H1516" s="217" t="s">
        <v>139</v>
      </c>
      <c r="I1516" s="219">
        <v>1</v>
      </c>
      <c r="J1516" s="221">
        <v>1180.8</v>
      </c>
      <c r="K1516" s="221">
        <v>1070.0999999999999</v>
      </c>
      <c r="L1516" s="218">
        <v>110.7</v>
      </c>
      <c r="M1516" s="218">
        <f t="shared" si="34"/>
        <v>472.32</v>
      </c>
      <c r="N1516" s="216" t="str">
        <f t="shared" si="33"/>
        <v>stvarna uporabna</v>
      </c>
    </row>
    <row r="1517" spans="1:14" x14ac:dyDescent="0.25">
      <c r="A1517" s="220">
        <v>1</v>
      </c>
      <c r="B1517" s="217" t="s">
        <v>926</v>
      </c>
      <c r="C1517" s="217" t="s">
        <v>926</v>
      </c>
      <c r="D1517" s="217" t="s">
        <v>1807</v>
      </c>
      <c r="E1517" s="217" t="s">
        <v>233</v>
      </c>
      <c r="F1517" s="217" t="s">
        <v>1805</v>
      </c>
      <c r="G1517" s="217" t="s">
        <v>339</v>
      </c>
      <c r="H1517" s="217" t="s">
        <v>139</v>
      </c>
      <c r="I1517" s="219">
        <v>1</v>
      </c>
      <c r="J1517" s="221">
        <v>1180.8</v>
      </c>
      <c r="K1517" s="221">
        <v>1070.0999999999999</v>
      </c>
      <c r="L1517" s="218">
        <v>110.7</v>
      </c>
      <c r="M1517" s="218">
        <f t="shared" si="34"/>
        <v>472.32</v>
      </c>
      <c r="N1517" s="216" t="str">
        <f t="shared" si="33"/>
        <v>stvarna uporabna</v>
      </c>
    </row>
    <row r="1518" spans="1:14" x14ac:dyDescent="0.25">
      <c r="A1518" s="220">
        <v>1</v>
      </c>
      <c r="B1518" s="217" t="s">
        <v>926</v>
      </c>
      <c r="C1518" s="217" t="s">
        <v>926</v>
      </c>
      <c r="D1518" s="217" t="s">
        <v>1808</v>
      </c>
      <c r="E1518" s="217" t="s">
        <v>233</v>
      </c>
      <c r="F1518" s="217" t="s">
        <v>1805</v>
      </c>
      <c r="G1518" s="217" t="s">
        <v>339</v>
      </c>
      <c r="H1518" s="217" t="s">
        <v>139</v>
      </c>
      <c r="I1518" s="219">
        <v>1</v>
      </c>
      <c r="J1518" s="221">
        <v>1180.8</v>
      </c>
      <c r="K1518" s="221">
        <v>1070.0999999999999</v>
      </c>
      <c r="L1518" s="218">
        <v>110.7</v>
      </c>
      <c r="M1518" s="218">
        <f t="shared" si="34"/>
        <v>472.32</v>
      </c>
      <c r="N1518" s="216" t="str">
        <f t="shared" si="33"/>
        <v>stvarna uporabna</v>
      </c>
    </row>
    <row r="1519" spans="1:14" x14ac:dyDescent="0.25">
      <c r="A1519" s="216">
        <v>1</v>
      </c>
      <c r="B1519" s="217" t="s">
        <v>926</v>
      </c>
      <c r="C1519" s="217" t="s">
        <v>926</v>
      </c>
      <c r="D1519" s="217" t="s">
        <v>1809</v>
      </c>
      <c r="E1519" s="217" t="s">
        <v>233</v>
      </c>
      <c r="F1519" s="217" t="s">
        <v>1810</v>
      </c>
      <c r="G1519" s="217" t="s">
        <v>1811</v>
      </c>
      <c r="H1519" s="217" t="s">
        <v>139</v>
      </c>
      <c r="I1519" s="219">
        <v>1</v>
      </c>
      <c r="J1519" s="221">
        <v>2118.7800000000002</v>
      </c>
      <c r="K1519" s="221">
        <v>1809.81</v>
      </c>
      <c r="L1519" s="218">
        <v>308.97000000000003</v>
      </c>
      <c r="M1519" s="218">
        <f t="shared" si="34"/>
        <v>847.51200000000017</v>
      </c>
      <c r="N1519" s="216" t="str">
        <f t="shared" si="33"/>
        <v>stvarna uporabna</v>
      </c>
    </row>
    <row r="1520" spans="1:14" x14ac:dyDescent="0.25">
      <c r="A1520" s="216">
        <v>1</v>
      </c>
      <c r="B1520" s="217" t="s">
        <v>926</v>
      </c>
      <c r="C1520" s="217" t="s">
        <v>926</v>
      </c>
      <c r="D1520" s="217" t="s">
        <v>1812</v>
      </c>
      <c r="E1520" s="217" t="s">
        <v>233</v>
      </c>
      <c r="F1520" s="217" t="s">
        <v>1813</v>
      </c>
      <c r="G1520" s="217" t="s">
        <v>367</v>
      </c>
      <c r="H1520" s="217" t="s">
        <v>139</v>
      </c>
      <c r="I1520" s="219">
        <v>1</v>
      </c>
      <c r="J1520" s="221">
        <v>14071.21</v>
      </c>
      <c r="K1520" s="221">
        <v>11828.45</v>
      </c>
      <c r="L1520" s="221">
        <v>2242.7600000000002</v>
      </c>
      <c r="M1520" s="218">
        <f t="shared" si="34"/>
        <v>5628.4840000000004</v>
      </c>
      <c r="N1520" s="216" t="str">
        <f t="shared" si="33"/>
        <v>stvarna uporabna</v>
      </c>
    </row>
    <row r="1521" spans="1:14" x14ac:dyDescent="0.25">
      <c r="A1521" s="216">
        <v>1</v>
      </c>
      <c r="B1521" s="217" t="s">
        <v>926</v>
      </c>
      <c r="C1521" s="217" t="s">
        <v>926</v>
      </c>
      <c r="D1521" s="217" t="s">
        <v>1814</v>
      </c>
      <c r="E1521" s="217" t="s">
        <v>233</v>
      </c>
      <c r="F1521" s="217" t="s">
        <v>1815</v>
      </c>
      <c r="G1521" s="217" t="s">
        <v>1816</v>
      </c>
      <c r="H1521" s="217" t="s">
        <v>139</v>
      </c>
      <c r="I1521" s="219">
        <v>1</v>
      </c>
      <c r="J1521" s="218">
        <v>805.65</v>
      </c>
      <c r="K1521" s="218">
        <v>629.44000000000005</v>
      </c>
      <c r="L1521" s="218">
        <v>176.21</v>
      </c>
      <c r="M1521" s="218">
        <f t="shared" si="34"/>
        <v>322.26</v>
      </c>
      <c r="N1521" s="216" t="str">
        <f t="shared" si="33"/>
        <v>stvarna uporabna</v>
      </c>
    </row>
    <row r="1522" spans="1:14" x14ac:dyDescent="0.25">
      <c r="A1522" s="220">
        <v>1</v>
      </c>
      <c r="B1522" s="217" t="s">
        <v>926</v>
      </c>
      <c r="C1522" s="217" t="s">
        <v>926</v>
      </c>
      <c r="D1522" s="217" t="s">
        <v>1817</v>
      </c>
      <c r="E1522" s="217" t="s">
        <v>233</v>
      </c>
      <c r="F1522" s="217" t="s">
        <v>1818</v>
      </c>
      <c r="G1522" s="217" t="s">
        <v>430</v>
      </c>
      <c r="H1522" s="217" t="s">
        <v>139</v>
      </c>
      <c r="I1522" s="219">
        <v>1</v>
      </c>
      <c r="J1522" s="221">
        <v>4160</v>
      </c>
      <c r="K1522" s="221">
        <v>1863.33</v>
      </c>
      <c r="L1522" s="221">
        <v>2296.67</v>
      </c>
      <c r="M1522" s="218">
        <f t="shared" si="34"/>
        <v>2296.67</v>
      </c>
      <c r="N1522" s="216" t="str">
        <f t="shared" si="33"/>
        <v>nova vrijednost</v>
      </c>
    </row>
    <row r="1523" spans="1:14" x14ac:dyDescent="0.25">
      <c r="A1523" s="220">
        <v>1</v>
      </c>
      <c r="B1523" s="217" t="s">
        <v>926</v>
      </c>
      <c r="C1523" s="217" t="s">
        <v>926</v>
      </c>
      <c r="D1523" s="217" t="s">
        <v>1819</v>
      </c>
      <c r="E1523" s="217" t="s">
        <v>233</v>
      </c>
      <c r="F1523" s="217" t="s">
        <v>1820</v>
      </c>
      <c r="G1523" s="217" t="s">
        <v>657</v>
      </c>
      <c r="H1523" s="217" t="s">
        <v>139</v>
      </c>
      <c r="I1523" s="219">
        <v>1</v>
      </c>
      <c r="J1523" s="221">
        <v>81800.149999999994</v>
      </c>
      <c r="K1523" s="221">
        <v>81800.149999999994</v>
      </c>
      <c r="L1523" s="218">
        <v>0</v>
      </c>
      <c r="M1523" s="218">
        <f t="shared" si="34"/>
        <v>32720.059999999998</v>
      </c>
      <c r="N1523" s="216" t="str">
        <f t="shared" si="33"/>
        <v>stvarna uporabna</v>
      </c>
    </row>
    <row r="1524" spans="1:14" x14ac:dyDescent="0.25">
      <c r="A1524" s="216">
        <v>1</v>
      </c>
      <c r="B1524" s="217" t="s">
        <v>926</v>
      </c>
      <c r="C1524" s="217" t="s">
        <v>926</v>
      </c>
      <c r="D1524" s="217" t="s">
        <v>1821</v>
      </c>
      <c r="E1524" s="217" t="s">
        <v>233</v>
      </c>
      <c r="F1524" s="217" t="s">
        <v>109</v>
      </c>
      <c r="G1524" s="217" t="s">
        <v>586</v>
      </c>
      <c r="H1524" s="217" t="s">
        <v>139</v>
      </c>
      <c r="I1524" s="219">
        <v>1</v>
      </c>
      <c r="J1524" s="218">
        <v>735.11</v>
      </c>
      <c r="K1524" s="218">
        <v>245.04</v>
      </c>
      <c r="L1524" s="218">
        <v>490.07</v>
      </c>
      <c r="M1524" s="218">
        <f t="shared" si="34"/>
        <v>490.07</v>
      </c>
      <c r="N1524" s="216" t="str">
        <f t="shared" si="33"/>
        <v>nova vrijednost</v>
      </c>
    </row>
    <row r="1525" spans="1:14" x14ac:dyDescent="0.25">
      <c r="A1525" s="216">
        <v>1</v>
      </c>
      <c r="B1525" s="217" t="s">
        <v>926</v>
      </c>
      <c r="C1525" s="217" t="s">
        <v>926</v>
      </c>
      <c r="D1525" s="217" t="s">
        <v>1822</v>
      </c>
      <c r="E1525" s="217" t="s">
        <v>233</v>
      </c>
      <c r="F1525" s="217" t="s">
        <v>109</v>
      </c>
      <c r="G1525" s="217" t="s">
        <v>586</v>
      </c>
      <c r="H1525" s="217" t="s">
        <v>139</v>
      </c>
      <c r="I1525" s="219">
        <v>1</v>
      </c>
      <c r="J1525" s="218">
        <v>735.11</v>
      </c>
      <c r="K1525" s="218">
        <v>245.04</v>
      </c>
      <c r="L1525" s="218">
        <v>490.07</v>
      </c>
      <c r="M1525" s="218">
        <f t="shared" si="34"/>
        <v>490.07</v>
      </c>
      <c r="N1525" s="216" t="str">
        <f t="shared" si="33"/>
        <v>nova vrijednost</v>
      </c>
    </row>
    <row r="1526" spans="1:14" x14ac:dyDescent="0.25">
      <c r="A1526" s="216">
        <v>1</v>
      </c>
      <c r="B1526" s="217" t="s">
        <v>926</v>
      </c>
      <c r="C1526" s="217" t="s">
        <v>926</v>
      </c>
      <c r="D1526" s="217" t="s">
        <v>1823</v>
      </c>
      <c r="E1526" s="217" t="s">
        <v>233</v>
      </c>
      <c r="F1526" s="217" t="s">
        <v>109</v>
      </c>
      <c r="G1526" s="217" t="s">
        <v>586</v>
      </c>
      <c r="H1526" s="217" t="s">
        <v>139</v>
      </c>
      <c r="I1526" s="219">
        <v>1</v>
      </c>
      <c r="J1526" s="218">
        <v>735.11</v>
      </c>
      <c r="K1526" s="218">
        <v>245.04</v>
      </c>
      <c r="L1526" s="218">
        <v>490.07</v>
      </c>
      <c r="M1526" s="218">
        <f t="shared" si="34"/>
        <v>490.07</v>
      </c>
      <c r="N1526" s="216" t="str">
        <f t="shared" si="33"/>
        <v>nova vrijednost</v>
      </c>
    </row>
    <row r="1527" spans="1:14" x14ac:dyDescent="0.25">
      <c r="A1527" s="220">
        <v>1</v>
      </c>
      <c r="B1527" s="217" t="s">
        <v>926</v>
      </c>
      <c r="C1527" s="217" t="s">
        <v>926</v>
      </c>
      <c r="D1527" s="217" t="s">
        <v>1824</v>
      </c>
      <c r="E1527" s="217" t="s">
        <v>233</v>
      </c>
      <c r="F1527" s="217" t="s">
        <v>109</v>
      </c>
      <c r="G1527" s="217" t="s">
        <v>586</v>
      </c>
      <c r="H1527" s="217" t="s">
        <v>139</v>
      </c>
      <c r="I1527" s="219">
        <v>1</v>
      </c>
      <c r="J1527" s="218">
        <v>735.11</v>
      </c>
      <c r="K1527" s="218">
        <v>245.04</v>
      </c>
      <c r="L1527" s="218">
        <v>490.07</v>
      </c>
      <c r="M1527" s="218">
        <f t="shared" si="34"/>
        <v>490.07</v>
      </c>
      <c r="N1527" s="216" t="str">
        <f t="shared" si="33"/>
        <v>nova vrijednost</v>
      </c>
    </row>
    <row r="1528" spans="1:14" x14ac:dyDescent="0.25">
      <c r="A1528" s="220">
        <v>1</v>
      </c>
      <c r="B1528" s="217" t="s">
        <v>926</v>
      </c>
      <c r="C1528" s="217" t="s">
        <v>926</v>
      </c>
      <c r="D1528" s="217" t="s">
        <v>1825</v>
      </c>
      <c r="E1528" s="217" t="s">
        <v>233</v>
      </c>
      <c r="F1528" s="217" t="s">
        <v>109</v>
      </c>
      <c r="G1528" s="217" t="s">
        <v>586</v>
      </c>
      <c r="H1528" s="217" t="s">
        <v>139</v>
      </c>
      <c r="I1528" s="219">
        <v>1</v>
      </c>
      <c r="J1528" s="218">
        <v>735.11</v>
      </c>
      <c r="K1528" s="218">
        <v>245.04</v>
      </c>
      <c r="L1528" s="218">
        <v>490.07</v>
      </c>
      <c r="M1528" s="218">
        <f t="shared" si="34"/>
        <v>490.07</v>
      </c>
      <c r="N1528" s="216" t="str">
        <f t="shared" si="33"/>
        <v>nova vrijednost</v>
      </c>
    </row>
    <row r="1529" spans="1:14" x14ac:dyDescent="0.25">
      <c r="A1529" s="216">
        <v>1</v>
      </c>
      <c r="B1529" s="217" t="s">
        <v>926</v>
      </c>
      <c r="C1529" s="217" t="s">
        <v>926</v>
      </c>
      <c r="D1529" s="217" t="s">
        <v>1826</v>
      </c>
      <c r="E1529" s="217" t="s">
        <v>233</v>
      </c>
      <c r="F1529" s="217" t="s">
        <v>109</v>
      </c>
      <c r="G1529" s="217" t="s">
        <v>586</v>
      </c>
      <c r="H1529" s="217" t="s">
        <v>139</v>
      </c>
      <c r="I1529" s="219">
        <v>1</v>
      </c>
      <c r="J1529" s="218">
        <v>735.11</v>
      </c>
      <c r="K1529" s="218">
        <v>245.04</v>
      </c>
      <c r="L1529" s="218">
        <v>490.07</v>
      </c>
      <c r="M1529" s="218">
        <f t="shared" si="34"/>
        <v>490.07</v>
      </c>
      <c r="N1529" s="216" t="str">
        <f t="shared" si="33"/>
        <v>nova vrijednost</v>
      </c>
    </row>
    <row r="1530" spans="1:14" x14ac:dyDescent="0.25">
      <c r="A1530" s="216">
        <v>1</v>
      </c>
      <c r="B1530" s="217" t="s">
        <v>926</v>
      </c>
      <c r="C1530" s="217" t="s">
        <v>926</v>
      </c>
      <c r="D1530" s="217" t="s">
        <v>1827</v>
      </c>
      <c r="E1530" s="217" t="s">
        <v>233</v>
      </c>
      <c r="F1530" s="217" t="s">
        <v>109</v>
      </c>
      <c r="G1530" s="217" t="s">
        <v>586</v>
      </c>
      <c r="H1530" s="217" t="s">
        <v>139</v>
      </c>
      <c r="I1530" s="219">
        <v>1</v>
      </c>
      <c r="J1530" s="218">
        <v>735.11</v>
      </c>
      <c r="K1530" s="218">
        <v>245.04</v>
      </c>
      <c r="L1530" s="218">
        <v>490.07</v>
      </c>
      <c r="M1530" s="218">
        <f t="shared" si="34"/>
        <v>490.07</v>
      </c>
      <c r="N1530" s="216" t="str">
        <f t="shared" si="33"/>
        <v>nova vrijednost</v>
      </c>
    </row>
    <row r="1531" spans="1:14" x14ac:dyDescent="0.25">
      <c r="A1531" s="216">
        <v>1</v>
      </c>
      <c r="B1531" s="217" t="s">
        <v>926</v>
      </c>
      <c r="C1531" s="217" t="s">
        <v>926</v>
      </c>
      <c r="D1531" s="217" t="s">
        <v>1828</v>
      </c>
      <c r="E1531" s="217" t="s">
        <v>233</v>
      </c>
      <c r="F1531" s="217" t="s">
        <v>109</v>
      </c>
      <c r="G1531" s="217" t="s">
        <v>586</v>
      </c>
      <c r="H1531" s="217" t="s">
        <v>139</v>
      </c>
      <c r="I1531" s="219">
        <v>1</v>
      </c>
      <c r="J1531" s="218">
        <v>735.11</v>
      </c>
      <c r="K1531" s="218">
        <v>245.04</v>
      </c>
      <c r="L1531" s="218">
        <v>490.07</v>
      </c>
      <c r="M1531" s="218">
        <f t="shared" si="34"/>
        <v>490.07</v>
      </c>
      <c r="N1531" s="216" t="str">
        <f t="shared" si="33"/>
        <v>nova vrijednost</v>
      </c>
    </row>
    <row r="1532" spans="1:14" x14ac:dyDescent="0.25">
      <c r="A1532" s="220">
        <v>1</v>
      </c>
      <c r="B1532" s="217" t="s">
        <v>926</v>
      </c>
      <c r="C1532" s="217" t="s">
        <v>926</v>
      </c>
      <c r="D1532" s="217" t="s">
        <v>1829</v>
      </c>
      <c r="E1532" s="217" t="s">
        <v>233</v>
      </c>
      <c r="F1532" s="217" t="s">
        <v>109</v>
      </c>
      <c r="G1532" s="217" t="s">
        <v>586</v>
      </c>
      <c r="H1532" s="217" t="s">
        <v>139</v>
      </c>
      <c r="I1532" s="219">
        <v>1</v>
      </c>
      <c r="J1532" s="218">
        <v>735.11</v>
      </c>
      <c r="K1532" s="218">
        <v>245.04</v>
      </c>
      <c r="L1532" s="218">
        <v>490.07</v>
      </c>
      <c r="M1532" s="218">
        <f t="shared" si="34"/>
        <v>490.07</v>
      </c>
      <c r="N1532" s="216" t="str">
        <f t="shared" ref="N1532:N1595" si="35">IF(L1532&lt;J1532*0.4,"stvarna uporabna", "nova vrijednost")</f>
        <v>nova vrijednost</v>
      </c>
    </row>
    <row r="1533" spans="1:14" x14ac:dyDescent="0.25">
      <c r="A1533" s="220">
        <v>1</v>
      </c>
      <c r="B1533" s="217" t="s">
        <v>926</v>
      </c>
      <c r="C1533" s="217" t="s">
        <v>926</v>
      </c>
      <c r="D1533" s="217" t="s">
        <v>1830</v>
      </c>
      <c r="E1533" s="217" t="s">
        <v>233</v>
      </c>
      <c r="F1533" s="217" t="s">
        <v>1831</v>
      </c>
      <c r="G1533" s="217" t="s">
        <v>154</v>
      </c>
      <c r="H1533" s="217" t="s">
        <v>139</v>
      </c>
      <c r="I1533" s="219">
        <v>1</v>
      </c>
      <c r="J1533" s="218">
        <v>620</v>
      </c>
      <c r="K1533" s="218">
        <v>187.29</v>
      </c>
      <c r="L1533" s="218">
        <v>432.71</v>
      </c>
      <c r="M1533" s="218">
        <f t="shared" si="34"/>
        <v>432.71</v>
      </c>
      <c r="N1533" s="216" t="str">
        <f t="shared" si="35"/>
        <v>nova vrijednost</v>
      </c>
    </row>
    <row r="1534" spans="1:14" x14ac:dyDescent="0.25">
      <c r="A1534" s="216">
        <v>1</v>
      </c>
      <c r="B1534" s="217" t="s">
        <v>926</v>
      </c>
      <c r="C1534" s="217" t="s">
        <v>926</v>
      </c>
      <c r="D1534" s="217" t="s">
        <v>1832</v>
      </c>
      <c r="E1534" s="217" t="s">
        <v>233</v>
      </c>
      <c r="F1534" s="217" t="s">
        <v>1831</v>
      </c>
      <c r="G1534" s="217" t="s">
        <v>154</v>
      </c>
      <c r="H1534" s="217" t="s">
        <v>139</v>
      </c>
      <c r="I1534" s="219">
        <v>1</v>
      </c>
      <c r="J1534" s="218">
        <v>620</v>
      </c>
      <c r="K1534" s="218">
        <v>187.29</v>
      </c>
      <c r="L1534" s="218">
        <v>432.71</v>
      </c>
      <c r="M1534" s="218">
        <f t="shared" si="34"/>
        <v>432.71</v>
      </c>
      <c r="N1534" s="216" t="str">
        <f t="shared" si="35"/>
        <v>nova vrijednost</v>
      </c>
    </row>
    <row r="1535" spans="1:14" x14ac:dyDescent="0.25">
      <c r="A1535" s="216">
        <v>1</v>
      </c>
      <c r="B1535" s="217" t="s">
        <v>926</v>
      </c>
      <c r="C1535" s="217" t="s">
        <v>926</v>
      </c>
      <c r="D1535" s="217" t="s">
        <v>1833</v>
      </c>
      <c r="E1535" s="217" t="s">
        <v>233</v>
      </c>
      <c r="F1535" s="217" t="s">
        <v>1831</v>
      </c>
      <c r="G1535" s="217" t="s">
        <v>154</v>
      </c>
      <c r="H1535" s="217" t="s">
        <v>139</v>
      </c>
      <c r="I1535" s="219">
        <v>1</v>
      </c>
      <c r="J1535" s="218">
        <v>620</v>
      </c>
      <c r="K1535" s="218">
        <v>187.29</v>
      </c>
      <c r="L1535" s="218">
        <v>432.71</v>
      </c>
      <c r="M1535" s="218">
        <f t="shared" si="34"/>
        <v>432.71</v>
      </c>
      <c r="N1535" s="216" t="str">
        <f t="shared" si="35"/>
        <v>nova vrijednost</v>
      </c>
    </row>
    <row r="1536" spans="1:14" x14ac:dyDescent="0.25">
      <c r="A1536" s="216">
        <v>1</v>
      </c>
      <c r="B1536" s="217" t="s">
        <v>926</v>
      </c>
      <c r="C1536" s="217" t="s">
        <v>926</v>
      </c>
      <c r="D1536" s="217" t="s">
        <v>1834</v>
      </c>
      <c r="E1536" s="217" t="s">
        <v>233</v>
      </c>
      <c r="F1536" s="217" t="s">
        <v>1831</v>
      </c>
      <c r="G1536" s="217" t="s">
        <v>154</v>
      </c>
      <c r="H1536" s="217" t="s">
        <v>139</v>
      </c>
      <c r="I1536" s="219">
        <v>1</v>
      </c>
      <c r="J1536" s="218">
        <v>620</v>
      </c>
      <c r="K1536" s="218">
        <v>187.29</v>
      </c>
      <c r="L1536" s="218">
        <v>432.71</v>
      </c>
      <c r="M1536" s="218">
        <f t="shared" si="34"/>
        <v>432.71</v>
      </c>
      <c r="N1536" s="216" t="str">
        <f t="shared" si="35"/>
        <v>nova vrijednost</v>
      </c>
    </row>
    <row r="1537" spans="1:14" x14ac:dyDescent="0.25">
      <c r="A1537" s="220">
        <v>1</v>
      </c>
      <c r="B1537" s="217" t="s">
        <v>926</v>
      </c>
      <c r="C1537" s="217" t="s">
        <v>926</v>
      </c>
      <c r="D1537" s="217" t="s">
        <v>1835</v>
      </c>
      <c r="E1537" s="217" t="s">
        <v>233</v>
      </c>
      <c r="F1537" s="217" t="s">
        <v>1831</v>
      </c>
      <c r="G1537" s="217" t="s">
        <v>154</v>
      </c>
      <c r="H1537" s="217" t="s">
        <v>139</v>
      </c>
      <c r="I1537" s="219">
        <v>1</v>
      </c>
      <c r="J1537" s="218">
        <v>620</v>
      </c>
      <c r="K1537" s="218">
        <v>187.29</v>
      </c>
      <c r="L1537" s="218">
        <v>432.71</v>
      </c>
      <c r="M1537" s="218">
        <f t="shared" si="34"/>
        <v>432.71</v>
      </c>
      <c r="N1537" s="216" t="str">
        <f t="shared" si="35"/>
        <v>nova vrijednost</v>
      </c>
    </row>
    <row r="1538" spans="1:14" x14ac:dyDescent="0.25">
      <c r="A1538" s="220">
        <v>1</v>
      </c>
      <c r="B1538" s="217" t="s">
        <v>926</v>
      </c>
      <c r="C1538" s="217" t="s">
        <v>926</v>
      </c>
      <c r="D1538" s="217" t="s">
        <v>1836</v>
      </c>
      <c r="E1538" s="217" t="s">
        <v>233</v>
      </c>
      <c r="F1538" s="217" t="s">
        <v>1831</v>
      </c>
      <c r="G1538" s="217" t="s">
        <v>154</v>
      </c>
      <c r="H1538" s="217" t="s">
        <v>139</v>
      </c>
      <c r="I1538" s="219">
        <v>1</v>
      </c>
      <c r="J1538" s="218">
        <v>620</v>
      </c>
      <c r="K1538" s="218">
        <v>187.29</v>
      </c>
      <c r="L1538" s="218">
        <v>432.71</v>
      </c>
      <c r="M1538" s="218">
        <f t="shared" si="34"/>
        <v>432.71</v>
      </c>
      <c r="N1538" s="216" t="str">
        <f t="shared" si="35"/>
        <v>nova vrijednost</v>
      </c>
    </row>
    <row r="1539" spans="1:14" x14ac:dyDescent="0.25">
      <c r="A1539" s="216">
        <v>1</v>
      </c>
      <c r="B1539" s="217" t="s">
        <v>926</v>
      </c>
      <c r="C1539" s="217" t="s">
        <v>926</v>
      </c>
      <c r="D1539" s="217" t="s">
        <v>1837</v>
      </c>
      <c r="E1539" s="217" t="s">
        <v>233</v>
      </c>
      <c r="F1539" s="217" t="s">
        <v>1831</v>
      </c>
      <c r="G1539" s="217" t="s">
        <v>154</v>
      </c>
      <c r="H1539" s="217" t="s">
        <v>139</v>
      </c>
      <c r="I1539" s="219">
        <v>1</v>
      </c>
      <c r="J1539" s="218">
        <v>620</v>
      </c>
      <c r="K1539" s="218">
        <v>187.29</v>
      </c>
      <c r="L1539" s="218">
        <v>432.71</v>
      </c>
      <c r="M1539" s="218">
        <f t="shared" ref="M1539:M1602" si="36">IF(L1539&lt;J1539*0.4,J1539*0.4,L1539)</f>
        <v>432.71</v>
      </c>
      <c r="N1539" s="216" t="str">
        <f t="shared" si="35"/>
        <v>nova vrijednost</v>
      </c>
    </row>
    <row r="1540" spans="1:14" x14ac:dyDescent="0.25">
      <c r="A1540" s="216">
        <v>1</v>
      </c>
      <c r="B1540" s="217" t="s">
        <v>926</v>
      </c>
      <c r="C1540" s="217" t="s">
        <v>926</v>
      </c>
      <c r="D1540" s="217" t="s">
        <v>1838</v>
      </c>
      <c r="E1540" s="217" t="s">
        <v>233</v>
      </c>
      <c r="F1540" s="217" t="s">
        <v>1831</v>
      </c>
      <c r="G1540" s="217" t="s">
        <v>154</v>
      </c>
      <c r="H1540" s="217" t="s">
        <v>139</v>
      </c>
      <c r="I1540" s="219">
        <v>1</v>
      </c>
      <c r="J1540" s="218">
        <v>620</v>
      </c>
      <c r="K1540" s="218">
        <v>187.29</v>
      </c>
      <c r="L1540" s="218">
        <v>432.71</v>
      </c>
      <c r="M1540" s="218">
        <f t="shared" si="36"/>
        <v>432.71</v>
      </c>
      <c r="N1540" s="216" t="str">
        <f t="shared" si="35"/>
        <v>nova vrijednost</v>
      </c>
    </row>
    <row r="1541" spans="1:14" x14ac:dyDescent="0.25">
      <c r="A1541" s="216">
        <v>1</v>
      </c>
      <c r="B1541" s="217" t="s">
        <v>926</v>
      </c>
      <c r="C1541" s="217" t="s">
        <v>926</v>
      </c>
      <c r="D1541" s="217" t="s">
        <v>1839</v>
      </c>
      <c r="E1541" s="217" t="s">
        <v>233</v>
      </c>
      <c r="F1541" s="217" t="s">
        <v>1840</v>
      </c>
      <c r="G1541" s="218">
        <v>12.14</v>
      </c>
      <c r="H1541" s="217" t="s">
        <v>139</v>
      </c>
      <c r="I1541" s="219">
        <v>1</v>
      </c>
      <c r="J1541" s="221">
        <v>9886.6</v>
      </c>
      <c r="K1541" s="221">
        <v>2471.66</v>
      </c>
      <c r="L1541" s="221">
        <v>7414.94</v>
      </c>
      <c r="M1541" s="218">
        <f t="shared" si="36"/>
        <v>7414.94</v>
      </c>
      <c r="N1541" s="216" t="str">
        <f t="shared" si="35"/>
        <v>nova vrijednost</v>
      </c>
    </row>
    <row r="1542" spans="1:14" x14ac:dyDescent="0.25">
      <c r="A1542" s="220">
        <v>1</v>
      </c>
      <c r="B1542" s="217" t="s">
        <v>926</v>
      </c>
      <c r="C1542" s="217" t="s">
        <v>926</v>
      </c>
      <c r="D1542" s="217" t="s">
        <v>1841</v>
      </c>
      <c r="E1542" s="217" t="s">
        <v>233</v>
      </c>
      <c r="F1542" s="217" t="s">
        <v>1842</v>
      </c>
      <c r="G1542" s="218">
        <v>12.14</v>
      </c>
      <c r="H1542" s="217" t="s">
        <v>139</v>
      </c>
      <c r="I1542" s="219">
        <v>1</v>
      </c>
      <c r="J1542" s="221">
        <v>1520</v>
      </c>
      <c r="K1542" s="218">
        <v>380</v>
      </c>
      <c r="L1542" s="221">
        <v>1140</v>
      </c>
      <c r="M1542" s="218">
        <f t="shared" si="36"/>
        <v>1140</v>
      </c>
      <c r="N1542" s="216" t="str">
        <f t="shared" si="35"/>
        <v>nova vrijednost</v>
      </c>
    </row>
    <row r="1543" spans="1:14" x14ac:dyDescent="0.25">
      <c r="A1543" s="220">
        <v>1</v>
      </c>
      <c r="B1543" s="217" t="s">
        <v>926</v>
      </c>
      <c r="C1543" s="217" t="s">
        <v>926</v>
      </c>
      <c r="D1543" s="217" t="s">
        <v>1843</v>
      </c>
      <c r="E1543" s="217" t="s">
        <v>233</v>
      </c>
      <c r="F1543" s="217" t="s">
        <v>1844</v>
      </c>
      <c r="G1543" s="218">
        <v>12.14</v>
      </c>
      <c r="H1543" s="217" t="s">
        <v>139</v>
      </c>
      <c r="I1543" s="219">
        <v>1</v>
      </c>
      <c r="J1543" s="221">
        <v>1775</v>
      </c>
      <c r="K1543" s="218">
        <v>443.76</v>
      </c>
      <c r="L1543" s="221">
        <v>1331.24</v>
      </c>
      <c r="M1543" s="218">
        <f t="shared" si="36"/>
        <v>1331.24</v>
      </c>
      <c r="N1543" s="216" t="str">
        <f t="shared" si="35"/>
        <v>nova vrijednost</v>
      </c>
    </row>
    <row r="1544" spans="1:14" x14ac:dyDescent="0.25">
      <c r="A1544" s="216">
        <v>1</v>
      </c>
      <c r="B1544" s="217" t="s">
        <v>926</v>
      </c>
      <c r="C1544" s="217" t="s">
        <v>926</v>
      </c>
      <c r="D1544" s="217" t="s">
        <v>1845</v>
      </c>
      <c r="E1544" s="217" t="s">
        <v>233</v>
      </c>
      <c r="F1544" s="217" t="s">
        <v>1134</v>
      </c>
      <c r="G1544" s="217" t="s">
        <v>534</v>
      </c>
      <c r="H1544" s="217" t="s">
        <v>139</v>
      </c>
      <c r="I1544" s="219">
        <v>1</v>
      </c>
      <c r="J1544" s="218">
        <v>756.82</v>
      </c>
      <c r="K1544" s="218">
        <v>181.32</v>
      </c>
      <c r="L1544" s="218">
        <v>575.5</v>
      </c>
      <c r="M1544" s="218">
        <f t="shared" si="36"/>
        <v>575.5</v>
      </c>
      <c r="N1544" s="216" t="str">
        <f t="shared" si="35"/>
        <v>nova vrijednost</v>
      </c>
    </row>
    <row r="1545" spans="1:14" x14ac:dyDescent="0.25">
      <c r="A1545" s="216">
        <v>1</v>
      </c>
      <c r="B1545" s="217" t="s">
        <v>926</v>
      </c>
      <c r="C1545" s="217" t="s">
        <v>926</v>
      </c>
      <c r="D1545" s="217" t="s">
        <v>1846</v>
      </c>
      <c r="E1545" s="217" t="s">
        <v>233</v>
      </c>
      <c r="F1545" s="217" t="s">
        <v>1134</v>
      </c>
      <c r="G1545" s="217" t="s">
        <v>534</v>
      </c>
      <c r="H1545" s="217" t="s">
        <v>139</v>
      </c>
      <c r="I1545" s="219">
        <v>1</v>
      </c>
      <c r="J1545" s="218">
        <v>756.82</v>
      </c>
      <c r="K1545" s="218">
        <v>181.32</v>
      </c>
      <c r="L1545" s="218">
        <v>575.5</v>
      </c>
      <c r="M1545" s="218">
        <f t="shared" si="36"/>
        <v>575.5</v>
      </c>
      <c r="N1545" s="216" t="str">
        <f t="shared" si="35"/>
        <v>nova vrijednost</v>
      </c>
    </row>
    <row r="1546" spans="1:14" x14ac:dyDescent="0.25">
      <c r="A1546" s="216">
        <v>1</v>
      </c>
      <c r="B1546" s="217" t="s">
        <v>926</v>
      </c>
      <c r="C1546" s="217" t="s">
        <v>926</v>
      </c>
      <c r="D1546" s="217" t="s">
        <v>1847</v>
      </c>
      <c r="E1546" s="217" t="s">
        <v>233</v>
      </c>
      <c r="F1546" s="217" t="s">
        <v>1848</v>
      </c>
      <c r="G1546" s="217" t="s">
        <v>490</v>
      </c>
      <c r="H1546" s="217" t="s">
        <v>139</v>
      </c>
      <c r="I1546" s="219">
        <v>1</v>
      </c>
      <c r="J1546" s="221">
        <v>5748.75</v>
      </c>
      <c r="K1546" s="218">
        <v>778.47</v>
      </c>
      <c r="L1546" s="221">
        <v>4970.28</v>
      </c>
      <c r="M1546" s="218">
        <f t="shared" si="36"/>
        <v>4970.28</v>
      </c>
      <c r="N1546" s="216" t="str">
        <f t="shared" si="35"/>
        <v>nova vrijednost</v>
      </c>
    </row>
    <row r="1547" spans="1:14" x14ac:dyDescent="0.25">
      <c r="A1547" s="220">
        <v>1</v>
      </c>
      <c r="B1547" s="219" t="s">
        <v>926</v>
      </c>
      <c r="C1547" s="219" t="s">
        <v>926</v>
      </c>
      <c r="D1547" s="219">
        <v>100800</v>
      </c>
      <c r="E1547" s="217" t="s">
        <v>250</v>
      </c>
      <c r="F1547" s="217" t="s">
        <v>1849</v>
      </c>
      <c r="G1547" s="217" t="s">
        <v>929</v>
      </c>
      <c r="H1547" s="217" t="s">
        <v>139</v>
      </c>
      <c r="I1547" s="219">
        <v>1</v>
      </c>
      <c r="J1547" s="218">
        <v>706.5</v>
      </c>
      <c r="K1547" s="218">
        <v>706.5</v>
      </c>
      <c r="L1547" s="218">
        <v>0</v>
      </c>
      <c r="M1547" s="218">
        <f t="shared" si="36"/>
        <v>282.60000000000002</v>
      </c>
      <c r="N1547" s="216" t="str">
        <f t="shared" si="35"/>
        <v>stvarna uporabna</v>
      </c>
    </row>
    <row r="1548" spans="1:14" x14ac:dyDescent="0.25">
      <c r="A1548" s="220">
        <v>1</v>
      </c>
      <c r="B1548" s="219" t="s">
        <v>926</v>
      </c>
      <c r="C1548" s="219" t="s">
        <v>926</v>
      </c>
      <c r="D1548" s="219">
        <v>100801</v>
      </c>
      <c r="E1548" s="217" t="s">
        <v>250</v>
      </c>
      <c r="F1548" s="217" t="s">
        <v>1850</v>
      </c>
      <c r="G1548" s="217" t="s">
        <v>929</v>
      </c>
      <c r="H1548" s="217" t="s">
        <v>139</v>
      </c>
      <c r="I1548" s="219">
        <v>1</v>
      </c>
      <c r="J1548" s="221">
        <v>1130.45</v>
      </c>
      <c r="K1548" s="221">
        <v>1130.45</v>
      </c>
      <c r="L1548" s="218">
        <v>0</v>
      </c>
      <c r="M1548" s="218">
        <f t="shared" si="36"/>
        <v>452.18000000000006</v>
      </c>
      <c r="N1548" s="216" t="str">
        <f t="shared" si="35"/>
        <v>stvarna uporabna</v>
      </c>
    </row>
    <row r="1549" spans="1:14" x14ac:dyDescent="0.25">
      <c r="A1549" s="216">
        <v>1</v>
      </c>
      <c r="B1549" s="219" t="s">
        <v>926</v>
      </c>
      <c r="C1549" s="219" t="s">
        <v>926</v>
      </c>
      <c r="D1549" s="219">
        <v>100802</v>
      </c>
      <c r="E1549" s="217" t="s">
        <v>250</v>
      </c>
      <c r="F1549" s="217" t="s">
        <v>1850</v>
      </c>
      <c r="G1549" s="217" t="s">
        <v>929</v>
      </c>
      <c r="H1549" s="217" t="s">
        <v>139</v>
      </c>
      <c r="I1549" s="219">
        <v>1</v>
      </c>
      <c r="J1549" s="221">
        <v>1130.45</v>
      </c>
      <c r="K1549" s="221">
        <v>1130.45</v>
      </c>
      <c r="L1549" s="218">
        <v>0</v>
      </c>
      <c r="M1549" s="218">
        <f t="shared" si="36"/>
        <v>452.18000000000006</v>
      </c>
      <c r="N1549" s="216" t="str">
        <f t="shared" si="35"/>
        <v>stvarna uporabna</v>
      </c>
    </row>
    <row r="1550" spans="1:14" x14ac:dyDescent="0.25">
      <c r="A1550" s="216">
        <v>1</v>
      </c>
      <c r="B1550" s="219" t="s">
        <v>926</v>
      </c>
      <c r="C1550" s="219" t="s">
        <v>926</v>
      </c>
      <c r="D1550" s="219">
        <v>100803</v>
      </c>
      <c r="E1550" s="217" t="s">
        <v>250</v>
      </c>
      <c r="F1550" s="217" t="s">
        <v>1107</v>
      </c>
      <c r="G1550" s="217" t="s">
        <v>929</v>
      </c>
      <c r="H1550" s="217" t="s">
        <v>139</v>
      </c>
      <c r="I1550" s="219">
        <v>1</v>
      </c>
      <c r="J1550" s="221">
        <v>2260.9299999999998</v>
      </c>
      <c r="K1550" s="221">
        <v>2260.9299999999998</v>
      </c>
      <c r="L1550" s="218">
        <v>0</v>
      </c>
      <c r="M1550" s="218">
        <f t="shared" si="36"/>
        <v>904.37199999999996</v>
      </c>
      <c r="N1550" s="216" t="str">
        <f t="shared" si="35"/>
        <v>stvarna uporabna</v>
      </c>
    </row>
    <row r="1551" spans="1:14" x14ac:dyDescent="0.25">
      <c r="A1551" s="216">
        <v>1</v>
      </c>
      <c r="B1551" s="219" t="s">
        <v>926</v>
      </c>
      <c r="C1551" s="219" t="s">
        <v>926</v>
      </c>
      <c r="D1551" s="219">
        <v>100804</v>
      </c>
      <c r="E1551" s="217" t="s">
        <v>250</v>
      </c>
      <c r="F1551" s="217" t="s">
        <v>1107</v>
      </c>
      <c r="G1551" s="217" t="s">
        <v>929</v>
      </c>
      <c r="H1551" s="217" t="s">
        <v>139</v>
      </c>
      <c r="I1551" s="219">
        <v>1</v>
      </c>
      <c r="J1551" s="221">
        <v>2260.94</v>
      </c>
      <c r="K1551" s="221">
        <v>2260.94</v>
      </c>
      <c r="L1551" s="218">
        <v>0</v>
      </c>
      <c r="M1551" s="218">
        <f t="shared" si="36"/>
        <v>904.37600000000009</v>
      </c>
      <c r="N1551" s="216" t="str">
        <f t="shared" si="35"/>
        <v>stvarna uporabna</v>
      </c>
    </row>
    <row r="1552" spans="1:14" x14ac:dyDescent="0.25">
      <c r="A1552" s="220">
        <v>1</v>
      </c>
      <c r="B1552" s="219" t="s">
        <v>926</v>
      </c>
      <c r="C1552" s="219" t="s">
        <v>926</v>
      </c>
      <c r="D1552" s="219">
        <v>100805</v>
      </c>
      <c r="E1552" s="217" t="s">
        <v>250</v>
      </c>
      <c r="F1552" s="217" t="s">
        <v>1107</v>
      </c>
      <c r="G1552" s="217" t="s">
        <v>929</v>
      </c>
      <c r="H1552" s="217" t="s">
        <v>139</v>
      </c>
      <c r="I1552" s="219">
        <v>1</v>
      </c>
      <c r="J1552" s="221">
        <v>2260.94</v>
      </c>
      <c r="K1552" s="221">
        <v>2260.94</v>
      </c>
      <c r="L1552" s="218">
        <v>0</v>
      </c>
      <c r="M1552" s="218">
        <f t="shared" si="36"/>
        <v>904.37600000000009</v>
      </c>
      <c r="N1552" s="216" t="str">
        <f t="shared" si="35"/>
        <v>stvarna uporabna</v>
      </c>
    </row>
    <row r="1553" spans="1:14" x14ac:dyDescent="0.25">
      <c r="A1553" s="220">
        <v>1</v>
      </c>
      <c r="B1553" s="219" t="s">
        <v>926</v>
      </c>
      <c r="C1553" s="219" t="s">
        <v>926</v>
      </c>
      <c r="D1553" s="219">
        <v>100806</v>
      </c>
      <c r="E1553" s="217" t="s">
        <v>250</v>
      </c>
      <c r="F1553" s="217" t="s">
        <v>1107</v>
      </c>
      <c r="G1553" s="217" t="s">
        <v>929</v>
      </c>
      <c r="H1553" s="217" t="s">
        <v>139</v>
      </c>
      <c r="I1553" s="219">
        <v>1</v>
      </c>
      <c r="J1553" s="221">
        <v>2260.94</v>
      </c>
      <c r="K1553" s="221">
        <v>2260.94</v>
      </c>
      <c r="L1553" s="218">
        <v>0</v>
      </c>
      <c r="M1553" s="218">
        <f t="shared" si="36"/>
        <v>904.37600000000009</v>
      </c>
      <c r="N1553" s="216" t="str">
        <f t="shared" si="35"/>
        <v>stvarna uporabna</v>
      </c>
    </row>
    <row r="1554" spans="1:14" x14ac:dyDescent="0.25">
      <c r="A1554" s="216">
        <v>1</v>
      </c>
      <c r="B1554" s="219" t="s">
        <v>926</v>
      </c>
      <c r="C1554" s="219" t="s">
        <v>926</v>
      </c>
      <c r="D1554" s="219">
        <v>100807</v>
      </c>
      <c r="E1554" s="217" t="s">
        <v>250</v>
      </c>
      <c r="F1554" s="217" t="s">
        <v>1851</v>
      </c>
      <c r="G1554" s="217" t="s">
        <v>929</v>
      </c>
      <c r="H1554" s="217" t="s">
        <v>139</v>
      </c>
      <c r="I1554" s="219">
        <v>1</v>
      </c>
      <c r="J1554" s="221">
        <v>1130.46</v>
      </c>
      <c r="K1554" s="221">
        <v>1130.46</v>
      </c>
      <c r="L1554" s="218">
        <v>0</v>
      </c>
      <c r="M1554" s="218">
        <f t="shared" si="36"/>
        <v>452.18400000000003</v>
      </c>
      <c r="N1554" s="216" t="str">
        <f t="shared" si="35"/>
        <v>stvarna uporabna</v>
      </c>
    </row>
    <row r="1555" spans="1:14" x14ac:dyDescent="0.25">
      <c r="A1555" s="216">
        <v>1</v>
      </c>
      <c r="B1555" s="219" t="s">
        <v>926</v>
      </c>
      <c r="C1555" s="219" t="s">
        <v>926</v>
      </c>
      <c r="D1555" s="219">
        <v>100808</v>
      </c>
      <c r="E1555" s="217" t="s">
        <v>250</v>
      </c>
      <c r="F1555" s="217" t="s">
        <v>1143</v>
      </c>
      <c r="G1555" s="217" t="s">
        <v>929</v>
      </c>
      <c r="H1555" s="217" t="s">
        <v>139</v>
      </c>
      <c r="I1555" s="219">
        <v>1</v>
      </c>
      <c r="J1555" s="221">
        <v>1695.69</v>
      </c>
      <c r="K1555" s="221">
        <v>1695.69</v>
      </c>
      <c r="L1555" s="218">
        <v>0</v>
      </c>
      <c r="M1555" s="218">
        <f t="shared" si="36"/>
        <v>678.27600000000007</v>
      </c>
      <c r="N1555" s="216" t="str">
        <f t="shared" si="35"/>
        <v>stvarna uporabna</v>
      </c>
    </row>
    <row r="1556" spans="1:14" x14ac:dyDescent="0.25">
      <c r="A1556" s="216">
        <v>1</v>
      </c>
      <c r="B1556" s="219" t="s">
        <v>926</v>
      </c>
      <c r="C1556" s="219" t="s">
        <v>926</v>
      </c>
      <c r="D1556" s="219">
        <v>100809</v>
      </c>
      <c r="E1556" s="217" t="s">
        <v>250</v>
      </c>
      <c r="F1556" s="217" t="s">
        <v>1850</v>
      </c>
      <c r="G1556" s="217" t="s">
        <v>929</v>
      </c>
      <c r="H1556" s="217" t="s">
        <v>139</v>
      </c>
      <c r="I1556" s="219">
        <v>1</v>
      </c>
      <c r="J1556" s="218">
        <v>424.65</v>
      </c>
      <c r="K1556" s="218">
        <v>424.65</v>
      </c>
      <c r="L1556" s="218">
        <v>0</v>
      </c>
      <c r="M1556" s="218">
        <f t="shared" si="36"/>
        <v>169.86</v>
      </c>
      <c r="N1556" s="216" t="str">
        <f t="shared" si="35"/>
        <v>stvarna uporabna</v>
      </c>
    </row>
    <row r="1557" spans="1:14" x14ac:dyDescent="0.25">
      <c r="A1557" s="220">
        <v>1</v>
      </c>
      <c r="B1557" s="219" t="s">
        <v>926</v>
      </c>
      <c r="C1557" s="219" t="s">
        <v>926</v>
      </c>
      <c r="D1557" s="219">
        <v>100810</v>
      </c>
      <c r="E1557" s="217" t="s">
        <v>250</v>
      </c>
      <c r="F1557" s="217" t="s">
        <v>1852</v>
      </c>
      <c r="G1557" s="217" t="s">
        <v>929</v>
      </c>
      <c r="H1557" s="217" t="s">
        <v>139</v>
      </c>
      <c r="I1557" s="219">
        <v>1</v>
      </c>
      <c r="J1557" s="218">
        <v>565.22</v>
      </c>
      <c r="K1557" s="218">
        <v>565.22</v>
      </c>
      <c r="L1557" s="218">
        <v>0</v>
      </c>
      <c r="M1557" s="218">
        <f t="shared" si="36"/>
        <v>226.08800000000002</v>
      </c>
      <c r="N1557" s="216" t="str">
        <f t="shared" si="35"/>
        <v>stvarna uporabna</v>
      </c>
    </row>
    <row r="1558" spans="1:14" x14ac:dyDescent="0.25">
      <c r="A1558" s="220">
        <v>1</v>
      </c>
      <c r="B1558" s="219" t="s">
        <v>926</v>
      </c>
      <c r="C1558" s="219" t="s">
        <v>926</v>
      </c>
      <c r="D1558" s="219">
        <v>100811</v>
      </c>
      <c r="E1558" s="217" t="s">
        <v>250</v>
      </c>
      <c r="F1558" s="217" t="s">
        <v>109</v>
      </c>
      <c r="G1558" s="217" t="s">
        <v>263</v>
      </c>
      <c r="H1558" s="217" t="s">
        <v>139</v>
      </c>
      <c r="I1558" s="219">
        <v>1</v>
      </c>
      <c r="J1558" s="218">
        <v>646.29999999999995</v>
      </c>
      <c r="K1558" s="218">
        <v>646.29999999999995</v>
      </c>
      <c r="L1558" s="218">
        <v>0</v>
      </c>
      <c r="M1558" s="218">
        <f t="shared" si="36"/>
        <v>258.52</v>
      </c>
      <c r="N1558" s="216" t="str">
        <f t="shared" si="35"/>
        <v>stvarna uporabna</v>
      </c>
    </row>
    <row r="1559" spans="1:14" x14ac:dyDescent="0.25">
      <c r="A1559" s="216">
        <v>1</v>
      </c>
      <c r="B1559" s="219" t="s">
        <v>926</v>
      </c>
      <c r="C1559" s="219" t="s">
        <v>926</v>
      </c>
      <c r="D1559" s="219">
        <v>100814</v>
      </c>
      <c r="E1559" s="217" t="s">
        <v>250</v>
      </c>
      <c r="F1559" s="217" t="s">
        <v>1107</v>
      </c>
      <c r="G1559" s="217" t="s">
        <v>929</v>
      </c>
      <c r="H1559" s="217" t="s">
        <v>139</v>
      </c>
      <c r="I1559" s="219">
        <v>1</v>
      </c>
      <c r="J1559" s="221">
        <v>2260.9299999999998</v>
      </c>
      <c r="K1559" s="221">
        <v>2260.9299999999998</v>
      </c>
      <c r="L1559" s="218">
        <v>0</v>
      </c>
      <c r="M1559" s="218">
        <f t="shared" si="36"/>
        <v>904.37199999999996</v>
      </c>
      <c r="N1559" s="216" t="str">
        <f t="shared" si="35"/>
        <v>stvarna uporabna</v>
      </c>
    </row>
    <row r="1560" spans="1:14" x14ac:dyDescent="0.25">
      <c r="A1560" s="216">
        <v>1</v>
      </c>
      <c r="B1560" s="219" t="s">
        <v>926</v>
      </c>
      <c r="C1560" s="219" t="s">
        <v>926</v>
      </c>
      <c r="D1560" s="219">
        <v>100815</v>
      </c>
      <c r="E1560" s="217" t="s">
        <v>250</v>
      </c>
      <c r="F1560" s="217" t="s">
        <v>1143</v>
      </c>
      <c r="G1560" s="217" t="s">
        <v>929</v>
      </c>
      <c r="H1560" s="217" t="s">
        <v>139</v>
      </c>
      <c r="I1560" s="219">
        <v>1</v>
      </c>
      <c r="J1560" s="221">
        <v>1695.69</v>
      </c>
      <c r="K1560" s="221">
        <v>1695.69</v>
      </c>
      <c r="L1560" s="218">
        <v>0</v>
      </c>
      <c r="M1560" s="218">
        <f t="shared" si="36"/>
        <v>678.27600000000007</v>
      </c>
      <c r="N1560" s="216" t="str">
        <f t="shared" si="35"/>
        <v>stvarna uporabna</v>
      </c>
    </row>
    <row r="1561" spans="1:14" x14ac:dyDescent="0.25">
      <c r="A1561" s="216">
        <v>1</v>
      </c>
      <c r="B1561" s="219" t="s">
        <v>926</v>
      </c>
      <c r="C1561" s="219" t="s">
        <v>926</v>
      </c>
      <c r="D1561" s="219">
        <v>100816</v>
      </c>
      <c r="E1561" s="217" t="s">
        <v>250</v>
      </c>
      <c r="F1561" s="217" t="s">
        <v>1850</v>
      </c>
      <c r="G1561" s="217" t="s">
        <v>929</v>
      </c>
      <c r="H1561" s="217" t="s">
        <v>139</v>
      </c>
      <c r="I1561" s="219">
        <v>1</v>
      </c>
      <c r="J1561" s="221">
        <v>1130.45</v>
      </c>
      <c r="K1561" s="221">
        <v>1130.45</v>
      </c>
      <c r="L1561" s="218">
        <v>0</v>
      </c>
      <c r="M1561" s="218">
        <f t="shared" si="36"/>
        <v>452.18000000000006</v>
      </c>
      <c r="N1561" s="216" t="str">
        <f t="shared" si="35"/>
        <v>stvarna uporabna</v>
      </c>
    </row>
    <row r="1562" spans="1:14" x14ac:dyDescent="0.25">
      <c r="A1562" s="220">
        <v>1</v>
      </c>
      <c r="B1562" s="219" t="s">
        <v>926</v>
      </c>
      <c r="C1562" s="219" t="s">
        <v>926</v>
      </c>
      <c r="D1562" s="219">
        <v>100817</v>
      </c>
      <c r="E1562" s="217" t="s">
        <v>250</v>
      </c>
      <c r="F1562" s="217" t="s">
        <v>1850</v>
      </c>
      <c r="G1562" s="217" t="s">
        <v>929</v>
      </c>
      <c r="H1562" s="217" t="s">
        <v>139</v>
      </c>
      <c r="I1562" s="219">
        <v>1</v>
      </c>
      <c r="J1562" s="221">
        <v>1130.45</v>
      </c>
      <c r="K1562" s="221">
        <v>1130.45</v>
      </c>
      <c r="L1562" s="218">
        <v>0</v>
      </c>
      <c r="M1562" s="218">
        <f t="shared" si="36"/>
        <v>452.18000000000006</v>
      </c>
      <c r="N1562" s="216" t="str">
        <f t="shared" si="35"/>
        <v>stvarna uporabna</v>
      </c>
    </row>
    <row r="1563" spans="1:14" x14ac:dyDescent="0.25">
      <c r="A1563" s="220">
        <v>1</v>
      </c>
      <c r="B1563" s="219" t="s">
        <v>926</v>
      </c>
      <c r="C1563" s="219" t="s">
        <v>926</v>
      </c>
      <c r="D1563" s="219">
        <v>100818</v>
      </c>
      <c r="E1563" s="217" t="s">
        <v>250</v>
      </c>
      <c r="F1563" s="217" t="s">
        <v>1853</v>
      </c>
      <c r="G1563" s="217" t="s">
        <v>929</v>
      </c>
      <c r="H1563" s="217" t="s">
        <v>139</v>
      </c>
      <c r="I1563" s="219">
        <v>1</v>
      </c>
      <c r="J1563" s="221">
        <v>1695.68</v>
      </c>
      <c r="K1563" s="221">
        <v>1695.68</v>
      </c>
      <c r="L1563" s="218">
        <v>0</v>
      </c>
      <c r="M1563" s="218">
        <f t="shared" si="36"/>
        <v>678.27200000000005</v>
      </c>
      <c r="N1563" s="216" t="str">
        <f t="shared" si="35"/>
        <v>stvarna uporabna</v>
      </c>
    </row>
    <row r="1564" spans="1:14" x14ac:dyDescent="0.25">
      <c r="A1564" s="216">
        <v>1</v>
      </c>
      <c r="B1564" s="219" t="s">
        <v>926</v>
      </c>
      <c r="C1564" s="219" t="s">
        <v>926</v>
      </c>
      <c r="D1564" s="219">
        <v>100819</v>
      </c>
      <c r="E1564" s="217" t="s">
        <v>250</v>
      </c>
      <c r="F1564" s="217" t="s">
        <v>1854</v>
      </c>
      <c r="G1564" s="217" t="s">
        <v>929</v>
      </c>
      <c r="H1564" s="217" t="s">
        <v>139</v>
      </c>
      <c r="I1564" s="219">
        <v>1</v>
      </c>
      <c r="J1564" s="218">
        <v>217.54</v>
      </c>
      <c r="K1564" s="218">
        <v>217.54</v>
      </c>
      <c r="L1564" s="218">
        <v>0</v>
      </c>
      <c r="M1564" s="218">
        <f t="shared" si="36"/>
        <v>87.016000000000005</v>
      </c>
      <c r="N1564" s="216" t="str">
        <f t="shared" si="35"/>
        <v>stvarna uporabna</v>
      </c>
    </row>
    <row r="1565" spans="1:14" x14ac:dyDescent="0.25">
      <c r="A1565" s="216">
        <v>1</v>
      </c>
      <c r="B1565" s="219" t="s">
        <v>926</v>
      </c>
      <c r="C1565" s="219" t="s">
        <v>926</v>
      </c>
      <c r="D1565" s="219">
        <v>100820</v>
      </c>
      <c r="E1565" s="217" t="s">
        <v>250</v>
      </c>
      <c r="F1565" s="217" t="s">
        <v>1805</v>
      </c>
      <c r="G1565" s="217" t="s">
        <v>929</v>
      </c>
      <c r="H1565" s="217" t="s">
        <v>139</v>
      </c>
      <c r="I1565" s="219">
        <v>1</v>
      </c>
      <c r="J1565" s="218">
        <v>565.29999999999995</v>
      </c>
      <c r="K1565" s="218">
        <v>565.29999999999995</v>
      </c>
      <c r="L1565" s="218">
        <v>0</v>
      </c>
      <c r="M1565" s="218">
        <f t="shared" si="36"/>
        <v>226.12</v>
      </c>
      <c r="N1565" s="216" t="str">
        <f t="shared" si="35"/>
        <v>stvarna uporabna</v>
      </c>
    </row>
    <row r="1566" spans="1:14" x14ac:dyDescent="0.25">
      <c r="A1566" s="216">
        <v>1</v>
      </c>
      <c r="B1566" s="219" t="s">
        <v>926</v>
      </c>
      <c r="C1566" s="219" t="s">
        <v>926</v>
      </c>
      <c r="D1566" s="219">
        <v>100821</v>
      </c>
      <c r="E1566" s="217" t="s">
        <v>250</v>
      </c>
      <c r="F1566" s="217" t="s">
        <v>1855</v>
      </c>
      <c r="G1566" s="217" t="s">
        <v>263</v>
      </c>
      <c r="H1566" s="217" t="s">
        <v>139</v>
      </c>
      <c r="I1566" s="219">
        <v>1</v>
      </c>
      <c r="J1566" s="218">
        <v>534.73</v>
      </c>
      <c r="K1566" s="218">
        <v>534.73</v>
      </c>
      <c r="L1566" s="218">
        <v>0</v>
      </c>
      <c r="M1566" s="218">
        <f t="shared" si="36"/>
        <v>213.89200000000002</v>
      </c>
      <c r="N1566" s="216" t="str">
        <f t="shared" si="35"/>
        <v>stvarna uporabna</v>
      </c>
    </row>
    <row r="1567" spans="1:14" x14ac:dyDescent="0.25">
      <c r="A1567" s="220">
        <v>1</v>
      </c>
      <c r="B1567" s="219" t="s">
        <v>926</v>
      </c>
      <c r="C1567" s="219" t="s">
        <v>926</v>
      </c>
      <c r="D1567" s="219">
        <v>100824</v>
      </c>
      <c r="E1567" s="217" t="s">
        <v>250</v>
      </c>
      <c r="F1567" s="217" t="s">
        <v>1143</v>
      </c>
      <c r="G1567" s="217" t="s">
        <v>929</v>
      </c>
      <c r="H1567" s="217" t="s">
        <v>139</v>
      </c>
      <c r="I1567" s="219">
        <v>1</v>
      </c>
      <c r="J1567" s="221">
        <v>1695.69</v>
      </c>
      <c r="K1567" s="221">
        <v>1695.69</v>
      </c>
      <c r="L1567" s="218">
        <v>0</v>
      </c>
      <c r="M1567" s="218">
        <f t="shared" si="36"/>
        <v>678.27600000000007</v>
      </c>
      <c r="N1567" s="216" t="str">
        <f t="shared" si="35"/>
        <v>stvarna uporabna</v>
      </c>
    </row>
    <row r="1568" spans="1:14" x14ac:dyDescent="0.25">
      <c r="A1568" s="220">
        <v>1</v>
      </c>
      <c r="B1568" s="219" t="s">
        <v>926</v>
      </c>
      <c r="C1568" s="219" t="s">
        <v>926</v>
      </c>
      <c r="D1568" s="219">
        <v>100825</v>
      </c>
      <c r="E1568" s="217" t="s">
        <v>250</v>
      </c>
      <c r="F1568" s="217" t="s">
        <v>1850</v>
      </c>
      <c r="G1568" s="217" t="s">
        <v>929</v>
      </c>
      <c r="H1568" s="217" t="s">
        <v>139</v>
      </c>
      <c r="I1568" s="219">
        <v>1</v>
      </c>
      <c r="J1568" s="221">
        <v>1130.45</v>
      </c>
      <c r="K1568" s="221">
        <v>1130.45</v>
      </c>
      <c r="L1568" s="218">
        <v>0</v>
      </c>
      <c r="M1568" s="218">
        <f t="shared" si="36"/>
        <v>452.18000000000006</v>
      </c>
      <c r="N1568" s="216" t="str">
        <f t="shared" si="35"/>
        <v>stvarna uporabna</v>
      </c>
    </row>
    <row r="1569" spans="1:14" x14ac:dyDescent="0.25">
      <c r="A1569" s="216">
        <v>1</v>
      </c>
      <c r="B1569" s="219" t="s">
        <v>926</v>
      </c>
      <c r="C1569" s="219" t="s">
        <v>926</v>
      </c>
      <c r="D1569" s="219">
        <v>100826</v>
      </c>
      <c r="E1569" s="217" t="s">
        <v>250</v>
      </c>
      <c r="F1569" s="217" t="s">
        <v>1850</v>
      </c>
      <c r="G1569" s="217" t="s">
        <v>929</v>
      </c>
      <c r="H1569" s="217" t="s">
        <v>139</v>
      </c>
      <c r="I1569" s="219">
        <v>1</v>
      </c>
      <c r="J1569" s="221">
        <v>1130.54</v>
      </c>
      <c r="K1569" s="221">
        <v>1130.54</v>
      </c>
      <c r="L1569" s="218">
        <v>0</v>
      </c>
      <c r="M1569" s="218">
        <f t="shared" si="36"/>
        <v>452.21600000000001</v>
      </c>
      <c r="N1569" s="216" t="str">
        <f t="shared" si="35"/>
        <v>stvarna uporabna</v>
      </c>
    </row>
    <row r="1570" spans="1:14" x14ac:dyDescent="0.25">
      <c r="A1570" s="216">
        <v>1</v>
      </c>
      <c r="B1570" s="219" t="s">
        <v>926</v>
      </c>
      <c r="C1570" s="219" t="s">
        <v>926</v>
      </c>
      <c r="D1570" s="219">
        <v>100827</v>
      </c>
      <c r="E1570" s="217" t="s">
        <v>250</v>
      </c>
      <c r="F1570" s="217" t="s">
        <v>1855</v>
      </c>
      <c r="G1570" s="217" t="s">
        <v>263</v>
      </c>
      <c r="H1570" s="217" t="s">
        <v>139</v>
      </c>
      <c r="I1570" s="219">
        <v>1</v>
      </c>
      <c r="J1570" s="218">
        <v>423.83</v>
      </c>
      <c r="K1570" s="218">
        <v>423.83</v>
      </c>
      <c r="L1570" s="218">
        <v>0</v>
      </c>
      <c r="M1570" s="218">
        <f t="shared" si="36"/>
        <v>169.53200000000001</v>
      </c>
      <c r="N1570" s="216" t="str">
        <f t="shared" si="35"/>
        <v>stvarna uporabna</v>
      </c>
    </row>
    <row r="1571" spans="1:14" x14ac:dyDescent="0.25">
      <c r="A1571" s="216">
        <v>1</v>
      </c>
      <c r="B1571" s="219" t="s">
        <v>926</v>
      </c>
      <c r="C1571" s="219" t="s">
        <v>926</v>
      </c>
      <c r="D1571" s="219">
        <v>100829</v>
      </c>
      <c r="E1571" s="217" t="s">
        <v>250</v>
      </c>
      <c r="F1571" s="217" t="s">
        <v>1850</v>
      </c>
      <c r="G1571" s="217" t="s">
        <v>929</v>
      </c>
      <c r="H1571" s="217" t="s">
        <v>139</v>
      </c>
      <c r="I1571" s="219">
        <v>1</v>
      </c>
      <c r="J1571" s="221">
        <v>1130.45</v>
      </c>
      <c r="K1571" s="221">
        <v>1130.45</v>
      </c>
      <c r="L1571" s="218">
        <v>0</v>
      </c>
      <c r="M1571" s="218">
        <f t="shared" si="36"/>
        <v>452.18000000000006</v>
      </c>
      <c r="N1571" s="216" t="str">
        <f t="shared" si="35"/>
        <v>stvarna uporabna</v>
      </c>
    </row>
    <row r="1572" spans="1:14" x14ac:dyDescent="0.25">
      <c r="A1572" s="220">
        <v>1</v>
      </c>
      <c r="B1572" s="219" t="s">
        <v>926</v>
      </c>
      <c r="C1572" s="219" t="s">
        <v>926</v>
      </c>
      <c r="D1572" s="219">
        <v>100830</v>
      </c>
      <c r="E1572" s="217" t="s">
        <v>250</v>
      </c>
      <c r="F1572" s="217" t="s">
        <v>1852</v>
      </c>
      <c r="G1572" s="217" t="s">
        <v>929</v>
      </c>
      <c r="H1572" s="217" t="s">
        <v>139</v>
      </c>
      <c r="I1572" s="219">
        <v>1</v>
      </c>
      <c r="J1572" s="218">
        <v>367.39</v>
      </c>
      <c r="K1572" s="218">
        <v>367.39</v>
      </c>
      <c r="L1572" s="218">
        <v>0</v>
      </c>
      <c r="M1572" s="218">
        <f t="shared" si="36"/>
        <v>146.95599999999999</v>
      </c>
      <c r="N1572" s="216" t="str">
        <f t="shared" si="35"/>
        <v>stvarna uporabna</v>
      </c>
    </row>
    <row r="1573" spans="1:14" x14ac:dyDescent="0.25">
      <c r="A1573" s="220">
        <v>1</v>
      </c>
      <c r="B1573" s="219" t="s">
        <v>926</v>
      </c>
      <c r="C1573" s="219" t="s">
        <v>926</v>
      </c>
      <c r="D1573" s="219">
        <v>100831</v>
      </c>
      <c r="E1573" s="217" t="s">
        <v>250</v>
      </c>
      <c r="F1573" s="217" t="s">
        <v>1856</v>
      </c>
      <c r="G1573" s="217" t="s">
        <v>929</v>
      </c>
      <c r="H1573" s="217" t="s">
        <v>139</v>
      </c>
      <c r="I1573" s="219">
        <v>1</v>
      </c>
      <c r="J1573" s="221">
        <v>2351.2600000000002</v>
      </c>
      <c r="K1573" s="221">
        <v>2351.2600000000002</v>
      </c>
      <c r="L1573" s="218">
        <v>0</v>
      </c>
      <c r="M1573" s="218">
        <f t="shared" si="36"/>
        <v>940.50400000000013</v>
      </c>
      <c r="N1573" s="216" t="str">
        <f t="shared" si="35"/>
        <v>stvarna uporabna</v>
      </c>
    </row>
    <row r="1574" spans="1:14" x14ac:dyDescent="0.25">
      <c r="A1574" s="216">
        <v>1</v>
      </c>
      <c r="B1574" s="219" t="s">
        <v>926</v>
      </c>
      <c r="C1574" s="219" t="s">
        <v>926</v>
      </c>
      <c r="D1574" s="219">
        <v>100832</v>
      </c>
      <c r="E1574" s="217" t="s">
        <v>250</v>
      </c>
      <c r="F1574" s="217" t="s">
        <v>1107</v>
      </c>
      <c r="G1574" s="217" t="s">
        <v>929</v>
      </c>
      <c r="H1574" s="217" t="s">
        <v>139</v>
      </c>
      <c r="I1574" s="219">
        <v>1</v>
      </c>
      <c r="J1574" s="218">
        <v>847.84</v>
      </c>
      <c r="K1574" s="218">
        <v>847.84</v>
      </c>
      <c r="L1574" s="218">
        <v>0</v>
      </c>
      <c r="M1574" s="218">
        <f t="shared" si="36"/>
        <v>339.13600000000002</v>
      </c>
      <c r="N1574" s="216" t="str">
        <f t="shared" si="35"/>
        <v>stvarna uporabna</v>
      </c>
    </row>
    <row r="1575" spans="1:14" x14ac:dyDescent="0.25">
      <c r="A1575" s="216">
        <v>1</v>
      </c>
      <c r="B1575" s="219" t="s">
        <v>926</v>
      </c>
      <c r="C1575" s="219" t="s">
        <v>926</v>
      </c>
      <c r="D1575" s="219">
        <v>100833</v>
      </c>
      <c r="E1575" s="217" t="s">
        <v>250</v>
      </c>
      <c r="F1575" s="217" t="s">
        <v>1857</v>
      </c>
      <c r="G1575" s="217" t="s">
        <v>929</v>
      </c>
      <c r="H1575" s="217" t="s">
        <v>139</v>
      </c>
      <c r="I1575" s="219">
        <v>1</v>
      </c>
      <c r="J1575" s="218">
        <v>565.29</v>
      </c>
      <c r="K1575" s="218">
        <v>565.29</v>
      </c>
      <c r="L1575" s="218">
        <v>0</v>
      </c>
      <c r="M1575" s="218">
        <f t="shared" si="36"/>
        <v>226.11599999999999</v>
      </c>
      <c r="N1575" s="216" t="str">
        <f t="shared" si="35"/>
        <v>stvarna uporabna</v>
      </c>
    </row>
    <row r="1576" spans="1:14" x14ac:dyDescent="0.25">
      <c r="A1576" s="216">
        <v>1</v>
      </c>
      <c r="B1576" s="219" t="s">
        <v>926</v>
      </c>
      <c r="C1576" s="219" t="s">
        <v>926</v>
      </c>
      <c r="D1576" s="219">
        <v>100834</v>
      </c>
      <c r="E1576" s="217" t="s">
        <v>250</v>
      </c>
      <c r="F1576" s="217" t="s">
        <v>1858</v>
      </c>
      <c r="G1576" s="217" t="s">
        <v>929</v>
      </c>
      <c r="H1576" s="217" t="s">
        <v>139</v>
      </c>
      <c r="I1576" s="219">
        <v>1</v>
      </c>
      <c r="J1576" s="218">
        <v>847.77</v>
      </c>
      <c r="K1576" s="218">
        <v>847.77</v>
      </c>
      <c r="L1576" s="218">
        <v>0</v>
      </c>
      <c r="M1576" s="218">
        <f t="shared" si="36"/>
        <v>339.108</v>
      </c>
      <c r="N1576" s="216" t="str">
        <f t="shared" si="35"/>
        <v>stvarna uporabna</v>
      </c>
    </row>
    <row r="1577" spans="1:14" x14ac:dyDescent="0.25">
      <c r="A1577" s="220">
        <v>1</v>
      </c>
      <c r="B1577" s="219" t="s">
        <v>926</v>
      </c>
      <c r="C1577" s="219" t="s">
        <v>926</v>
      </c>
      <c r="D1577" s="219">
        <v>100835</v>
      </c>
      <c r="E1577" s="217" t="s">
        <v>250</v>
      </c>
      <c r="F1577" s="217" t="s">
        <v>1858</v>
      </c>
      <c r="G1577" s="217" t="s">
        <v>929</v>
      </c>
      <c r="H1577" s="217" t="s">
        <v>139</v>
      </c>
      <c r="I1577" s="219">
        <v>1</v>
      </c>
      <c r="J1577" s="218">
        <v>847.77</v>
      </c>
      <c r="K1577" s="218">
        <v>847.77</v>
      </c>
      <c r="L1577" s="218">
        <v>0</v>
      </c>
      <c r="M1577" s="218">
        <f t="shared" si="36"/>
        <v>339.108</v>
      </c>
      <c r="N1577" s="216" t="str">
        <f t="shared" si="35"/>
        <v>stvarna uporabna</v>
      </c>
    </row>
    <row r="1578" spans="1:14" x14ac:dyDescent="0.25">
      <c r="A1578" s="220">
        <v>1</v>
      </c>
      <c r="B1578" s="219" t="s">
        <v>926</v>
      </c>
      <c r="C1578" s="219" t="s">
        <v>926</v>
      </c>
      <c r="D1578" s="219">
        <v>100839</v>
      </c>
      <c r="E1578" s="217" t="s">
        <v>250</v>
      </c>
      <c r="F1578" s="217" t="s">
        <v>1850</v>
      </c>
      <c r="G1578" s="217" t="s">
        <v>929</v>
      </c>
      <c r="H1578" s="217" t="s">
        <v>139</v>
      </c>
      <c r="I1578" s="219">
        <v>1</v>
      </c>
      <c r="J1578" s="221">
        <v>1130.45</v>
      </c>
      <c r="K1578" s="221">
        <v>1130.45</v>
      </c>
      <c r="L1578" s="218">
        <v>0</v>
      </c>
      <c r="M1578" s="218">
        <f t="shared" si="36"/>
        <v>452.18000000000006</v>
      </c>
      <c r="N1578" s="216" t="str">
        <f t="shared" si="35"/>
        <v>stvarna uporabna</v>
      </c>
    </row>
    <row r="1579" spans="1:14" x14ac:dyDescent="0.25">
      <c r="A1579" s="216">
        <v>1</v>
      </c>
      <c r="B1579" s="219" t="s">
        <v>926</v>
      </c>
      <c r="C1579" s="219" t="s">
        <v>926</v>
      </c>
      <c r="D1579" s="219">
        <v>100840</v>
      </c>
      <c r="E1579" s="217" t="s">
        <v>250</v>
      </c>
      <c r="F1579" s="217" t="s">
        <v>1859</v>
      </c>
      <c r="G1579" s="218">
        <v>11.97</v>
      </c>
      <c r="H1579" s="217" t="s">
        <v>139</v>
      </c>
      <c r="I1579" s="219">
        <v>1</v>
      </c>
      <c r="J1579" s="218">
        <v>615.6</v>
      </c>
      <c r="K1579" s="218">
        <v>615.6</v>
      </c>
      <c r="L1579" s="218">
        <v>0</v>
      </c>
      <c r="M1579" s="218">
        <f t="shared" si="36"/>
        <v>246.24</v>
      </c>
      <c r="N1579" s="216" t="str">
        <f t="shared" si="35"/>
        <v>stvarna uporabna</v>
      </c>
    </row>
    <row r="1580" spans="1:14" x14ac:dyDescent="0.25">
      <c r="A1580" s="216">
        <v>1</v>
      </c>
      <c r="B1580" s="219" t="s">
        <v>926</v>
      </c>
      <c r="C1580" s="219" t="s">
        <v>926</v>
      </c>
      <c r="D1580" s="219">
        <v>100841</v>
      </c>
      <c r="E1580" s="217" t="s">
        <v>250</v>
      </c>
      <c r="F1580" s="217" t="s">
        <v>1860</v>
      </c>
      <c r="G1580" s="217" t="s">
        <v>929</v>
      </c>
      <c r="H1580" s="217" t="s">
        <v>139</v>
      </c>
      <c r="I1580" s="219">
        <v>1</v>
      </c>
      <c r="J1580" s="218">
        <v>474.44</v>
      </c>
      <c r="K1580" s="218">
        <v>474.44</v>
      </c>
      <c r="L1580" s="218">
        <v>0</v>
      </c>
      <c r="M1580" s="218">
        <f t="shared" si="36"/>
        <v>189.77600000000001</v>
      </c>
      <c r="N1580" s="216" t="str">
        <f t="shared" si="35"/>
        <v>stvarna uporabna</v>
      </c>
    </row>
    <row r="1581" spans="1:14" x14ac:dyDescent="0.25">
      <c r="A1581" s="216">
        <v>1</v>
      </c>
      <c r="B1581" s="219" t="s">
        <v>926</v>
      </c>
      <c r="C1581" s="219" t="s">
        <v>926</v>
      </c>
      <c r="D1581" s="219">
        <v>100842</v>
      </c>
      <c r="E1581" s="217" t="s">
        <v>250</v>
      </c>
      <c r="F1581" s="217" t="s">
        <v>1861</v>
      </c>
      <c r="G1581" s="217" t="s">
        <v>929</v>
      </c>
      <c r="H1581" s="217" t="s">
        <v>139</v>
      </c>
      <c r="I1581" s="219">
        <v>1</v>
      </c>
      <c r="J1581" s="218">
        <v>847.84</v>
      </c>
      <c r="K1581" s="218">
        <v>847.84</v>
      </c>
      <c r="L1581" s="218">
        <v>0</v>
      </c>
      <c r="M1581" s="218">
        <f t="shared" si="36"/>
        <v>339.13600000000002</v>
      </c>
      <c r="N1581" s="216" t="str">
        <f t="shared" si="35"/>
        <v>stvarna uporabna</v>
      </c>
    </row>
    <row r="1582" spans="1:14" x14ac:dyDescent="0.25">
      <c r="A1582" s="220">
        <v>1</v>
      </c>
      <c r="B1582" s="219" t="s">
        <v>926</v>
      </c>
      <c r="C1582" s="219" t="s">
        <v>926</v>
      </c>
      <c r="D1582" s="219">
        <v>100843</v>
      </c>
      <c r="E1582" s="217" t="s">
        <v>250</v>
      </c>
      <c r="F1582" s="217" t="s">
        <v>1143</v>
      </c>
      <c r="G1582" s="217" t="s">
        <v>929</v>
      </c>
      <c r="H1582" s="217" t="s">
        <v>139</v>
      </c>
      <c r="I1582" s="219">
        <v>1</v>
      </c>
      <c r="J1582" s="221">
        <v>1695.68</v>
      </c>
      <c r="K1582" s="221">
        <v>1695.68</v>
      </c>
      <c r="L1582" s="218">
        <v>0</v>
      </c>
      <c r="M1582" s="218">
        <f t="shared" si="36"/>
        <v>678.27200000000005</v>
      </c>
      <c r="N1582" s="216" t="str">
        <f t="shared" si="35"/>
        <v>stvarna uporabna</v>
      </c>
    </row>
    <row r="1583" spans="1:14" x14ac:dyDescent="0.25">
      <c r="A1583" s="220">
        <v>1</v>
      </c>
      <c r="B1583" s="219" t="s">
        <v>926</v>
      </c>
      <c r="C1583" s="219" t="s">
        <v>926</v>
      </c>
      <c r="D1583" s="219">
        <v>100844</v>
      </c>
      <c r="E1583" s="217" t="s">
        <v>250</v>
      </c>
      <c r="F1583" s="217" t="s">
        <v>1850</v>
      </c>
      <c r="G1583" s="217" t="s">
        <v>929</v>
      </c>
      <c r="H1583" s="217" t="s">
        <v>139</v>
      </c>
      <c r="I1583" s="219">
        <v>1</v>
      </c>
      <c r="J1583" s="221">
        <v>1130.45</v>
      </c>
      <c r="K1583" s="221">
        <v>1130.45</v>
      </c>
      <c r="L1583" s="218">
        <v>0</v>
      </c>
      <c r="M1583" s="218">
        <f t="shared" si="36"/>
        <v>452.18000000000006</v>
      </c>
      <c r="N1583" s="216" t="str">
        <f t="shared" si="35"/>
        <v>stvarna uporabna</v>
      </c>
    </row>
    <row r="1584" spans="1:14" x14ac:dyDescent="0.25">
      <c r="A1584" s="216">
        <v>1</v>
      </c>
      <c r="B1584" s="219" t="s">
        <v>926</v>
      </c>
      <c r="C1584" s="219" t="s">
        <v>926</v>
      </c>
      <c r="D1584" s="219">
        <v>100845</v>
      </c>
      <c r="E1584" s="217" t="s">
        <v>250</v>
      </c>
      <c r="F1584" s="217" t="s">
        <v>1107</v>
      </c>
      <c r="G1584" s="217" t="s">
        <v>929</v>
      </c>
      <c r="H1584" s="217" t="s">
        <v>139</v>
      </c>
      <c r="I1584" s="219">
        <v>1</v>
      </c>
      <c r="J1584" s="221">
        <v>2260.9299999999998</v>
      </c>
      <c r="K1584" s="221">
        <v>2260.9299999999998</v>
      </c>
      <c r="L1584" s="218">
        <v>0</v>
      </c>
      <c r="M1584" s="218">
        <f t="shared" si="36"/>
        <v>904.37199999999996</v>
      </c>
      <c r="N1584" s="216" t="str">
        <f t="shared" si="35"/>
        <v>stvarna uporabna</v>
      </c>
    </row>
    <row r="1585" spans="1:14" x14ac:dyDescent="0.25">
      <c r="A1585" s="216">
        <v>1</v>
      </c>
      <c r="B1585" s="219" t="s">
        <v>926</v>
      </c>
      <c r="C1585" s="219" t="s">
        <v>926</v>
      </c>
      <c r="D1585" s="219">
        <v>100846</v>
      </c>
      <c r="E1585" s="217" t="s">
        <v>250</v>
      </c>
      <c r="F1585" s="217" t="s">
        <v>1107</v>
      </c>
      <c r="G1585" s="217" t="s">
        <v>929</v>
      </c>
      <c r="H1585" s="217" t="s">
        <v>139</v>
      </c>
      <c r="I1585" s="219">
        <v>1</v>
      </c>
      <c r="J1585" s="221">
        <v>2260.9299999999998</v>
      </c>
      <c r="K1585" s="221">
        <v>2260.9299999999998</v>
      </c>
      <c r="L1585" s="218">
        <v>0</v>
      </c>
      <c r="M1585" s="218">
        <f t="shared" si="36"/>
        <v>904.37199999999996</v>
      </c>
      <c r="N1585" s="216" t="str">
        <f t="shared" si="35"/>
        <v>stvarna uporabna</v>
      </c>
    </row>
    <row r="1586" spans="1:14" x14ac:dyDescent="0.25">
      <c r="A1586" s="216">
        <v>1</v>
      </c>
      <c r="B1586" s="219" t="s">
        <v>926</v>
      </c>
      <c r="C1586" s="219" t="s">
        <v>926</v>
      </c>
      <c r="D1586" s="219">
        <v>100847</v>
      </c>
      <c r="E1586" s="217" t="s">
        <v>250</v>
      </c>
      <c r="F1586" s="217" t="s">
        <v>1107</v>
      </c>
      <c r="G1586" s="217" t="s">
        <v>929</v>
      </c>
      <c r="H1586" s="217" t="s">
        <v>139</v>
      </c>
      <c r="I1586" s="219">
        <v>1</v>
      </c>
      <c r="J1586" s="221">
        <v>2260.9299999999998</v>
      </c>
      <c r="K1586" s="221">
        <v>2260.9299999999998</v>
      </c>
      <c r="L1586" s="218">
        <v>0</v>
      </c>
      <c r="M1586" s="218">
        <f t="shared" si="36"/>
        <v>904.37199999999996</v>
      </c>
      <c r="N1586" s="216" t="str">
        <f t="shared" si="35"/>
        <v>stvarna uporabna</v>
      </c>
    </row>
    <row r="1587" spans="1:14" x14ac:dyDescent="0.25">
      <c r="A1587" s="220">
        <v>1</v>
      </c>
      <c r="B1587" s="219" t="s">
        <v>926</v>
      </c>
      <c r="C1587" s="219" t="s">
        <v>926</v>
      </c>
      <c r="D1587" s="219">
        <v>100848</v>
      </c>
      <c r="E1587" s="217" t="s">
        <v>250</v>
      </c>
      <c r="F1587" s="217" t="s">
        <v>1862</v>
      </c>
      <c r="G1587" s="217" t="s">
        <v>929</v>
      </c>
      <c r="H1587" s="217" t="s">
        <v>139</v>
      </c>
      <c r="I1587" s="219">
        <v>1</v>
      </c>
      <c r="J1587" s="218">
        <v>226.31</v>
      </c>
      <c r="K1587" s="218">
        <v>226.31</v>
      </c>
      <c r="L1587" s="218">
        <v>0</v>
      </c>
      <c r="M1587" s="218">
        <f t="shared" si="36"/>
        <v>90.524000000000001</v>
      </c>
      <c r="N1587" s="216" t="str">
        <f t="shared" si="35"/>
        <v>stvarna uporabna</v>
      </c>
    </row>
    <row r="1588" spans="1:14" x14ac:dyDescent="0.25">
      <c r="A1588" s="220">
        <v>1</v>
      </c>
      <c r="B1588" s="219" t="s">
        <v>926</v>
      </c>
      <c r="C1588" s="219" t="s">
        <v>926</v>
      </c>
      <c r="D1588" s="219">
        <v>100849</v>
      </c>
      <c r="E1588" s="217" t="s">
        <v>250</v>
      </c>
      <c r="F1588" s="217" t="s">
        <v>1069</v>
      </c>
      <c r="G1588" s="217" t="s">
        <v>929</v>
      </c>
      <c r="H1588" s="217" t="s">
        <v>139</v>
      </c>
      <c r="I1588" s="219">
        <v>1</v>
      </c>
      <c r="J1588" s="218">
        <v>56.51</v>
      </c>
      <c r="K1588" s="218">
        <v>56.51</v>
      </c>
      <c r="L1588" s="218">
        <v>0</v>
      </c>
      <c r="M1588" s="218">
        <f t="shared" si="36"/>
        <v>22.603999999999999</v>
      </c>
      <c r="N1588" s="216" t="str">
        <f t="shared" si="35"/>
        <v>stvarna uporabna</v>
      </c>
    </row>
    <row r="1589" spans="1:14" x14ac:dyDescent="0.25">
      <c r="A1589" s="216">
        <v>1</v>
      </c>
      <c r="B1589" s="219" t="s">
        <v>926</v>
      </c>
      <c r="C1589" s="219" t="s">
        <v>926</v>
      </c>
      <c r="D1589" s="219">
        <v>100850</v>
      </c>
      <c r="E1589" s="217" t="s">
        <v>250</v>
      </c>
      <c r="F1589" s="217" t="s">
        <v>1143</v>
      </c>
      <c r="G1589" s="217" t="s">
        <v>929</v>
      </c>
      <c r="H1589" s="217" t="s">
        <v>139</v>
      </c>
      <c r="I1589" s="219">
        <v>1</v>
      </c>
      <c r="J1589" s="221">
        <v>1695.69</v>
      </c>
      <c r="K1589" s="221">
        <v>1695.69</v>
      </c>
      <c r="L1589" s="218">
        <v>0</v>
      </c>
      <c r="M1589" s="218">
        <f t="shared" si="36"/>
        <v>678.27600000000007</v>
      </c>
      <c r="N1589" s="216" t="str">
        <f t="shared" si="35"/>
        <v>stvarna uporabna</v>
      </c>
    </row>
    <row r="1590" spans="1:14" x14ac:dyDescent="0.25">
      <c r="A1590" s="216">
        <v>1</v>
      </c>
      <c r="B1590" s="219" t="s">
        <v>926</v>
      </c>
      <c r="C1590" s="219" t="s">
        <v>926</v>
      </c>
      <c r="D1590" s="219">
        <v>100851</v>
      </c>
      <c r="E1590" s="217" t="s">
        <v>250</v>
      </c>
      <c r="F1590" s="217" t="s">
        <v>1850</v>
      </c>
      <c r="G1590" s="217" t="s">
        <v>929</v>
      </c>
      <c r="H1590" s="217" t="s">
        <v>139</v>
      </c>
      <c r="I1590" s="219">
        <v>1</v>
      </c>
      <c r="J1590" s="221">
        <v>1130.45</v>
      </c>
      <c r="K1590" s="221">
        <v>1130.45</v>
      </c>
      <c r="L1590" s="218">
        <v>0</v>
      </c>
      <c r="M1590" s="218">
        <f t="shared" si="36"/>
        <v>452.18000000000006</v>
      </c>
      <c r="N1590" s="216" t="str">
        <f t="shared" si="35"/>
        <v>stvarna uporabna</v>
      </c>
    </row>
    <row r="1591" spans="1:14" x14ac:dyDescent="0.25">
      <c r="A1591" s="216">
        <v>1</v>
      </c>
      <c r="B1591" s="219" t="s">
        <v>926</v>
      </c>
      <c r="C1591" s="219" t="s">
        <v>926</v>
      </c>
      <c r="D1591" s="219">
        <v>100855</v>
      </c>
      <c r="E1591" s="217" t="s">
        <v>250</v>
      </c>
      <c r="F1591" s="217" t="s">
        <v>1107</v>
      </c>
      <c r="G1591" s="217" t="s">
        <v>929</v>
      </c>
      <c r="H1591" s="217" t="s">
        <v>139</v>
      </c>
      <c r="I1591" s="219">
        <v>1</v>
      </c>
      <c r="J1591" s="221">
        <v>2260.9299999999998</v>
      </c>
      <c r="K1591" s="221">
        <v>2260.9299999999998</v>
      </c>
      <c r="L1591" s="218">
        <v>0</v>
      </c>
      <c r="M1591" s="218">
        <f t="shared" si="36"/>
        <v>904.37199999999996</v>
      </c>
      <c r="N1591" s="216" t="str">
        <f t="shared" si="35"/>
        <v>stvarna uporabna</v>
      </c>
    </row>
    <row r="1592" spans="1:14" x14ac:dyDescent="0.25">
      <c r="A1592" s="216">
        <v>1</v>
      </c>
      <c r="B1592" s="219" t="s">
        <v>926</v>
      </c>
      <c r="C1592" s="219" t="s">
        <v>926</v>
      </c>
      <c r="D1592" s="219">
        <v>100856</v>
      </c>
      <c r="E1592" s="217" t="s">
        <v>250</v>
      </c>
      <c r="F1592" s="217" t="s">
        <v>1863</v>
      </c>
      <c r="G1592" s="217" t="s">
        <v>929</v>
      </c>
      <c r="H1592" s="217" t="s">
        <v>139</v>
      </c>
      <c r="I1592" s="219">
        <v>1</v>
      </c>
      <c r="J1592" s="221">
        <v>1695.7</v>
      </c>
      <c r="K1592" s="221">
        <v>1695.7</v>
      </c>
      <c r="L1592" s="218">
        <v>0</v>
      </c>
      <c r="M1592" s="218">
        <f t="shared" si="36"/>
        <v>678.28000000000009</v>
      </c>
      <c r="N1592" s="216" t="str">
        <f t="shared" si="35"/>
        <v>stvarna uporabna</v>
      </c>
    </row>
    <row r="1593" spans="1:14" x14ac:dyDescent="0.25">
      <c r="A1593" s="220">
        <v>1</v>
      </c>
      <c r="B1593" s="219" t="s">
        <v>926</v>
      </c>
      <c r="C1593" s="219" t="s">
        <v>926</v>
      </c>
      <c r="D1593" s="219">
        <v>100857</v>
      </c>
      <c r="E1593" s="217" t="s">
        <v>250</v>
      </c>
      <c r="F1593" s="217" t="s">
        <v>1071</v>
      </c>
      <c r="G1593" s="217" t="s">
        <v>929</v>
      </c>
      <c r="H1593" s="217" t="s">
        <v>139</v>
      </c>
      <c r="I1593" s="219">
        <v>1</v>
      </c>
      <c r="J1593" s="218">
        <v>551.11</v>
      </c>
      <c r="K1593" s="218">
        <v>551.11</v>
      </c>
      <c r="L1593" s="218">
        <v>0</v>
      </c>
      <c r="M1593" s="218">
        <f t="shared" si="36"/>
        <v>220.44400000000002</v>
      </c>
      <c r="N1593" s="216" t="str">
        <f t="shared" si="35"/>
        <v>stvarna uporabna</v>
      </c>
    </row>
    <row r="1594" spans="1:14" x14ac:dyDescent="0.25">
      <c r="A1594" s="220">
        <v>1</v>
      </c>
      <c r="B1594" s="219" t="s">
        <v>926</v>
      </c>
      <c r="C1594" s="219" t="s">
        <v>926</v>
      </c>
      <c r="D1594" s="219">
        <v>100858</v>
      </c>
      <c r="E1594" s="217" t="s">
        <v>250</v>
      </c>
      <c r="F1594" s="217" t="s">
        <v>1143</v>
      </c>
      <c r="G1594" s="217" t="s">
        <v>929</v>
      </c>
      <c r="H1594" s="217" t="s">
        <v>139</v>
      </c>
      <c r="I1594" s="219">
        <v>1</v>
      </c>
      <c r="J1594" s="221">
        <v>1695.68</v>
      </c>
      <c r="K1594" s="221">
        <v>1695.68</v>
      </c>
      <c r="L1594" s="218">
        <v>0</v>
      </c>
      <c r="M1594" s="218">
        <f t="shared" si="36"/>
        <v>678.27200000000005</v>
      </c>
      <c r="N1594" s="216" t="str">
        <f t="shared" si="35"/>
        <v>stvarna uporabna</v>
      </c>
    </row>
    <row r="1595" spans="1:14" x14ac:dyDescent="0.25">
      <c r="A1595" s="216">
        <v>1</v>
      </c>
      <c r="B1595" s="219" t="s">
        <v>926</v>
      </c>
      <c r="C1595" s="219" t="s">
        <v>926</v>
      </c>
      <c r="D1595" s="219">
        <v>100859</v>
      </c>
      <c r="E1595" s="217" t="s">
        <v>250</v>
      </c>
      <c r="F1595" s="217" t="s">
        <v>1850</v>
      </c>
      <c r="G1595" s="217" t="s">
        <v>929</v>
      </c>
      <c r="H1595" s="217" t="s">
        <v>139</v>
      </c>
      <c r="I1595" s="219">
        <v>1</v>
      </c>
      <c r="J1595" s="221">
        <v>1130.45</v>
      </c>
      <c r="K1595" s="221">
        <v>1130.45</v>
      </c>
      <c r="L1595" s="218">
        <v>0</v>
      </c>
      <c r="M1595" s="218">
        <f t="shared" si="36"/>
        <v>452.18000000000006</v>
      </c>
      <c r="N1595" s="216" t="str">
        <f t="shared" si="35"/>
        <v>stvarna uporabna</v>
      </c>
    </row>
    <row r="1596" spans="1:14" x14ac:dyDescent="0.25">
      <c r="A1596" s="216">
        <v>1</v>
      </c>
      <c r="B1596" s="219" t="s">
        <v>926</v>
      </c>
      <c r="C1596" s="219" t="s">
        <v>926</v>
      </c>
      <c r="D1596" s="219">
        <v>100860</v>
      </c>
      <c r="E1596" s="217" t="s">
        <v>250</v>
      </c>
      <c r="F1596" s="217" t="s">
        <v>1850</v>
      </c>
      <c r="G1596" s="217" t="s">
        <v>929</v>
      </c>
      <c r="H1596" s="217" t="s">
        <v>139</v>
      </c>
      <c r="I1596" s="219">
        <v>1</v>
      </c>
      <c r="J1596" s="221">
        <v>1130.45</v>
      </c>
      <c r="K1596" s="221">
        <v>1130.45</v>
      </c>
      <c r="L1596" s="218">
        <v>0</v>
      </c>
      <c r="M1596" s="218">
        <f t="shared" si="36"/>
        <v>452.18000000000006</v>
      </c>
      <c r="N1596" s="216" t="str">
        <f t="shared" ref="N1596:N1659" si="37">IF(L1596&lt;J1596*0.4,"stvarna uporabna", "nova vrijednost")</f>
        <v>stvarna uporabna</v>
      </c>
    </row>
    <row r="1597" spans="1:14" x14ac:dyDescent="0.25">
      <c r="A1597" s="216">
        <v>1</v>
      </c>
      <c r="B1597" s="219" t="s">
        <v>926</v>
      </c>
      <c r="C1597" s="219" t="s">
        <v>926</v>
      </c>
      <c r="D1597" s="219">
        <v>100861</v>
      </c>
      <c r="E1597" s="217" t="s">
        <v>250</v>
      </c>
      <c r="F1597" s="217" t="s">
        <v>1862</v>
      </c>
      <c r="G1597" s="217" t="s">
        <v>929</v>
      </c>
      <c r="H1597" s="217" t="s">
        <v>139</v>
      </c>
      <c r="I1597" s="219">
        <v>1</v>
      </c>
      <c r="J1597" s="218">
        <v>226.31</v>
      </c>
      <c r="K1597" s="218">
        <v>226.31</v>
      </c>
      <c r="L1597" s="218">
        <v>0</v>
      </c>
      <c r="M1597" s="218">
        <f t="shared" si="36"/>
        <v>90.524000000000001</v>
      </c>
      <c r="N1597" s="216" t="str">
        <f t="shared" si="37"/>
        <v>stvarna uporabna</v>
      </c>
    </row>
    <row r="1598" spans="1:14" x14ac:dyDescent="0.25">
      <c r="A1598" s="220">
        <v>1</v>
      </c>
      <c r="B1598" s="219" t="s">
        <v>926</v>
      </c>
      <c r="C1598" s="219" t="s">
        <v>926</v>
      </c>
      <c r="D1598" s="219">
        <v>100862</v>
      </c>
      <c r="E1598" s="217" t="s">
        <v>250</v>
      </c>
      <c r="F1598" s="217" t="s">
        <v>1107</v>
      </c>
      <c r="G1598" s="217" t="s">
        <v>929</v>
      </c>
      <c r="H1598" s="217" t="s">
        <v>139</v>
      </c>
      <c r="I1598" s="219">
        <v>1</v>
      </c>
      <c r="J1598" s="221">
        <v>2260.9299999999998</v>
      </c>
      <c r="K1598" s="221">
        <v>2260.9299999999998</v>
      </c>
      <c r="L1598" s="218">
        <v>0</v>
      </c>
      <c r="M1598" s="218">
        <f t="shared" si="36"/>
        <v>904.37199999999996</v>
      </c>
      <c r="N1598" s="216" t="str">
        <f t="shared" si="37"/>
        <v>stvarna uporabna</v>
      </c>
    </row>
    <row r="1599" spans="1:14" x14ac:dyDescent="0.25">
      <c r="A1599" s="220">
        <v>1</v>
      </c>
      <c r="B1599" s="219" t="s">
        <v>926</v>
      </c>
      <c r="C1599" s="219" t="s">
        <v>926</v>
      </c>
      <c r="D1599" s="219">
        <v>100863</v>
      </c>
      <c r="E1599" s="217" t="s">
        <v>250</v>
      </c>
      <c r="F1599" s="217" t="s">
        <v>1107</v>
      </c>
      <c r="G1599" s="217" t="s">
        <v>929</v>
      </c>
      <c r="H1599" s="217" t="s">
        <v>139</v>
      </c>
      <c r="I1599" s="219">
        <v>1</v>
      </c>
      <c r="J1599" s="221">
        <v>2260.9299999999998</v>
      </c>
      <c r="K1599" s="221">
        <v>2260.9299999999998</v>
      </c>
      <c r="L1599" s="218">
        <v>0</v>
      </c>
      <c r="M1599" s="218">
        <f t="shared" si="36"/>
        <v>904.37199999999996</v>
      </c>
      <c r="N1599" s="216" t="str">
        <f t="shared" si="37"/>
        <v>stvarna uporabna</v>
      </c>
    </row>
    <row r="1600" spans="1:14" x14ac:dyDescent="0.25">
      <c r="A1600" s="216">
        <v>1</v>
      </c>
      <c r="B1600" s="219" t="s">
        <v>926</v>
      </c>
      <c r="C1600" s="219" t="s">
        <v>926</v>
      </c>
      <c r="D1600" s="219">
        <v>100864</v>
      </c>
      <c r="E1600" s="217" t="s">
        <v>250</v>
      </c>
      <c r="F1600" s="217" t="s">
        <v>1851</v>
      </c>
      <c r="G1600" s="217" t="s">
        <v>929</v>
      </c>
      <c r="H1600" s="217" t="s">
        <v>139</v>
      </c>
      <c r="I1600" s="219">
        <v>1</v>
      </c>
      <c r="J1600" s="221">
        <v>1130.45</v>
      </c>
      <c r="K1600" s="221">
        <v>1130.45</v>
      </c>
      <c r="L1600" s="218">
        <v>0</v>
      </c>
      <c r="M1600" s="218">
        <f t="shared" si="36"/>
        <v>452.18000000000006</v>
      </c>
      <c r="N1600" s="216" t="str">
        <f t="shared" si="37"/>
        <v>stvarna uporabna</v>
      </c>
    </row>
    <row r="1601" spans="1:14" x14ac:dyDescent="0.25">
      <c r="A1601" s="216">
        <v>1</v>
      </c>
      <c r="B1601" s="219" t="s">
        <v>926</v>
      </c>
      <c r="C1601" s="219" t="s">
        <v>926</v>
      </c>
      <c r="D1601" s="219">
        <v>100865</v>
      </c>
      <c r="E1601" s="217" t="s">
        <v>250</v>
      </c>
      <c r="F1601" s="217" t="s">
        <v>1849</v>
      </c>
      <c r="G1601" s="217" t="s">
        <v>929</v>
      </c>
      <c r="H1601" s="217" t="s">
        <v>139</v>
      </c>
      <c r="I1601" s="219">
        <v>1</v>
      </c>
      <c r="J1601" s="218">
        <v>706.5</v>
      </c>
      <c r="K1601" s="218">
        <v>706.5</v>
      </c>
      <c r="L1601" s="218">
        <v>0</v>
      </c>
      <c r="M1601" s="218">
        <f t="shared" si="36"/>
        <v>282.60000000000002</v>
      </c>
      <c r="N1601" s="216" t="str">
        <f t="shared" si="37"/>
        <v>stvarna uporabna</v>
      </c>
    </row>
    <row r="1602" spans="1:14" x14ac:dyDescent="0.25">
      <c r="A1602" s="216">
        <v>1</v>
      </c>
      <c r="B1602" s="219" t="s">
        <v>926</v>
      </c>
      <c r="C1602" s="219" t="s">
        <v>926</v>
      </c>
      <c r="D1602" s="219">
        <v>100872</v>
      </c>
      <c r="E1602" s="217" t="s">
        <v>250</v>
      </c>
      <c r="F1602" s="217" t="s">
        <v>1852</v>
      </c>
      <c r="G1602" s="217" t="s">
        <v>929</v>
      </c>
      <c r="H1602" s="217" t="s">
        <v>139</v>
      </c>
      <c r="I1602" s="219">
        <v>1</v>
      </c>
      <c r="J1602" s="218">
        <v>565.23</v>
      </c>
      <c r="K1602" s="218">
        <v>565.23</v>
      </c>
      <c r="L1602" s="218">
        <v>0</v>
      </c>
      <c r="M1602" s="218">
        <f t="shared" si="36"/>
        <v>226.09200000000001</v>
      </c>
      <c r="N1602" s="216" t="str">
        <f t="shared" si="37"/>
        <v>stvarna uporabna</v>
      </c>
    </row>
    <row r="1603" spans="1:14" x14ac:dyDescent="0.25">
      <c r="A1603" s="220">
        <v>1</v>
      </c>
      <c r="B1603" s="219" t="s">
        <v>926</v>
      </c>
      <c r="C1603" s="219" t="s">
        <v>926</v>
      </c>
      <c r="D1603" s="219">
        <v>100873</v>
      </c>
      <c r="E1603" s="217" t="s">
        <v>250</v>
      </c>
      <c r="F1603" s="217" t="s">
        <v>1148</v>
      </c>
      <c r="G1603" s="217" t="s">
        <v>929</v>
      </c>
      <c r="H1603" s="217" t="s">
        <v>139</v>
      </c>
      <c r="I1603" s="219">
        <v>1</v>
      </c>
      <c r="J1603" s="218">
        <v>339.14</v>
      </c>
      <c r="K1603" s="218">
        <v>339.14</v>
      </c>
      <c r="L1603" s="218">
        <v>0</v>
      </c>
      <c r="M1603" s="218">
        <f t="shared" ref="M1603:M1666" si="38">IF(L1603&lt;J1603*0.4,J1603*0.4,L1603)</f>
        <v>135.65600000000001</v>
      </c>
      <c r="N1603" s="216" t="str">
        <f t="shared" si="37"/>
        <v>stvarna uporabna</v>
      </c>
    </row>
    <row r="1604" spans="1:14" x14ac:dyDescent="0.25">
      <c r="A1604" s="220">
        <v>1</v>
      </c>
      <c r="B1604" s="219" t="s">
        <v>926</v>
      </c>
      <c r="C1604" s="219" t="s">
        <v>926</v>
      </c>
      <c r="D1604" s="219">
        <v>100874</v>
      </c>
      <c r="E1604" s="217" t="s">
        <v>250</v>
      </c>
      <c r="F1604" s="217" t="s">
        <v>1148</v>
      </c>
      <c r="G1604" s="217" t="s">
        <v>929</v>
      </c>
      <c r="H1604" s="217" t="s">
        <v>139</v>
      </c>
      <c r="I1604" s="219">
        <v>1</v>
      </c>
      <c r="J1604" s="218">
        <v>339.14</v>
      </c>
      <c r="K1604" s="218">
        <v>339.14</v>
      </c>
      <c r="L1604" s="218">
        <v>0</v>
      </c>
      <c r="M1604" s="218">
        <f t="shared" si="38"/>
        <v>135.65600000000001</v>
      </c>
      <c r="N1604" s="216" t="str">
        <f t="shared" si="37"/>
        <v>stvarna uporabna</v>
      </c>
    </row>
    <row r="1605" spans="1:14" x14ac:dyDescent="0.25">
      <c r="A1605" s="216">
        <v>1</v>
      </c>
      <c r="B1605" s="219" t="s">
        <v>926</v>
      </c>
      <c r="C1605" s="219" t="s">
        <v>926</v>
      </c>
      <c r="D1605" s="219">
        <v>100875</v>
      </c>
      <c r="E1605" s="217" t="s">
        <v>250</v>
      </c>
      <c r="F1605" s="217" t="s">
        <v>1864</v>
      </c>
      <c r="G1605" s="217" t="s">
        <v>929</v>
      </c>
      <c r="H1605" s="217" t="s">
        <v>139</v>
      </c>
      <c r="I1605" s="219">
        <v>1</v>
      </c>
      <c r="J1605" s="218">
        <v>551.11</v>
      </c>
      <c r="K1605" s="218">
        <v>551.11</v>
      </c>
      <c r="L1605" s="218">
        <v>0</v>
      </c>
      <c r="M1605" s="218">
        <f t="shared" si="38"/>
        <v>220.44400000000002</v>
      </c>
      <c r="N1605" s="216" t="str">
        <f t="shared" si="37"/>
        <v>stvarna uporabna</v>
      </c>
    </row>
    <row r="1606" spans="1:14" x14ac:dyDescent="0.25">
      <c r="A1606" s="216">
        <v>1</v>
      </c>
      <c r="B1606" s="219" t="s">
        <v>926</v>
      </c>
      <c r="C1606" s="219" t="s">
        <v>926</v>
      </c>
      <c r="D1606" s="219">
        <v>100876</v>
      </c>
      <c r="E1606" s="217" t="s">
        <v>250</v>
      </c>
      <c r="F1606" s="217" t="s">
        <v>1865</v>
      </c>
      <c r="G1606" s="217" t="s">
        <v>398</v>
      </c>
      <c r="H1606" s="217" t="s">
        <v>139</v>
      </c>
      <c r="I1606" s="219">
        <v>1</v>
      </c>
      <c r="J1606" s="218">
        <v>883.39</v>
      </c>
      <c r="K1606" s="218">
        <v>616.51</v>
      </c>
      <c r="L1606" s="218">
        <v>266.88</v>
      </c>
      <c r="M1606" s="218">
        <f t="shared" si="38"/>
        <v>353.35599999999999</v>
      </c>
      <c r="N1606" s="216" t="str">
        <f t="shared" si="37"/>
        <v>stvarna uporabna</v>
      </c>
    </row>
    <row r="1607" spans="1:14" x14ac:dyDescent="0.25">
      <c r="A1607" s="216">
        <v>1</v>
      </c>
      <c r="B1607" s="219" t="s">
        <v>926</v>
      </c>
      <c r="C1607" s="219" t="s">
        <v>926</v>
      </c>
      <c r="D1607" s="219">
        <v>100895</v>
      </c>
      <c r="E1607" s="217" t="s">
        <v>250</v>
      </c>
      <c r="F1607" s="217" t="s">
        <v>1143</v>
      </c>
      <c r="G1607" s="217" t="s">
        <v>929</v>
      </c>
      <c r="H1607" s="217" t="s">
        <v>139</v>
      </c>
      <c r="I1607" s="219">
        <v>1</v>
      </c>
      <c r="J1607" s="218">
        <v>616.61</v>
      </c>
      <c r="K1607" s="218">
        <v>616.61</v>
      </c>
      <c r="L1607" s="218">
        <v>0</v>
      </c>
      <c r="M1607" s="218">
        <f t="shared" si="38"/>
        <v>246.64400000000001</v>
      </c>
      <c r="N1607" s="216" t="str">
        <f t="shared" si="37"/>
        <v>stvarna uporabna</v>
      </c>
    </row>
    <row r="1608" spans="1:14" x14ac:dyDescent="0.25">
      <c r="A1608" s="220">
        <v>1</v>
      </c>
      <c r="B1608" s="219" t="s">
        <v>926</v>
      </c>
      <c r="C1608" s="219" t="s">
        <v>926</v>
      </c>
      <c r="D1608" s="219">
        <v>100896</v>
      </c>
      <c r="E1608" s="217" t="s">
        <v>250</v>
      </c>
      <c r="F1608" s="217" t="s">
        <v>1866</v>
      </c>
      <c r="G1608" s="217" t="s">
        <v>929</v>
      </c>
      <c r="H1608" s="217" t="s">
        <v>139</v>
      </c>
      <c r="I1608" s="219">
        <v>1</v>
      </c>
      <c r="J1608" s="221">
        <v>1130.45</v>
      </c>
      <c r="K1608" s="221">
        <v>1130.45</v>
      </c>
      <c r="L1608" s="218">
        <v>0</v>
      </c>
      <c r="M1608" s="218">
        <f t="shared" si="38"/>
        <v>452.18000000000006</v>
      </c>
      <c r="N1608" s="216" t="str">
        <f t="shared" si="37"/>
        <v>stvarna uporabna</v>
      </c>
    </row>
    <row r="1609" spans="1:14" x14ac:dyDescent="0.25">
      <c r="A1609" s="220">
        <v>1</v>
      </c>
      <c r="B1609" s="219" t="s">
        <v>926</v>
      </c>
      <c r="C1609" s="219" t="s">
        <v>926</v>
      </c>
      <c r="D1609" s="219">
        <v>100897</v>
      </c>
      <c r="E1609" s="217" t="s">
        <v>250</v>
      </c>
      <c r="F1609" s="217" t="s">
        <v>1867</v>
      </c>
      <c r="G1609" s="217" t="s">
        <v>929</v>
      </c>
      <c r="H1609" s="217" t="s">
        <v>139</v>
      </c>
      <c r="I1609" s="219">
        <v>1</v>
      </c>
      <c r="J1609" s="218">
        <v>452.17</v>
      </c>
      <c r="K1609" s="218">
        <v>452.17</v>
      </c>
      <c r="L1609" s="218">
        <v>0</v>
      </c>
      <c r="M1609" s="218">
        <f t="shared" si="38"/>
        <v>180.86800000000002</v>
      </c>
      <c r="N1609" s="216" t="str">
        <f t="shared" si="37"/>
        <v>stvarna uporabna</v>
      </c>
    </row>
    <row r="1610" spans="1:14" x14ac:dyDescent="0.25">
      <c r="A1610" s="216">
        <v>1</v>
      </c>
      <c r="B1610" s="219" t="s">
        <v>926</v>
      </c>
      <c r="C1610" s="219" t="s">
        <v>926</v>
      </c>
      <c r="D1610" s="219">
        <v>100898</v>
      </c>
      <c r="E1610" s="217" t="s">
        <v>250</v>
      </c>
      <c r="F1610" s="217" t="s">
        <v>1868</v>
      </c>
      <c r="G1610" s="217" t="s">
        <v>929</v>
      </c>
      <c r="H1610" s="217" t="s">
        <v>139</v>
      </c>
      <c r="I1610" s="219">
        <v>1</v>
      </c>
      <c r="J1610" s="218">
        <v>452.17</v>
      </c>
      <c r="K1610" s="218">
        <v>452.17</v>
      </c>
      <c r="L1610" s="218">
        <v>0</v>
      </c>
      <c r="M1610" s="218">
        <f t="shared" si="38"/>
        <v>180.86800000000002</v>
      </c>
      <c r="N1610" s="216" t="str">
        <f t="shared" si="37"/>
        <v>stvarna uporabna</v>
      </c>
    </row>
    <row r="1611" spans="1:14" x14ac:dyDescent="0.25">
      <c r="A1611" s="216">
        <v>1</v>
      </c>
      <c r="B1611" s="219" t="s">
        <v>926</v>
      </c>
      <c r="C1611" s="219" t="s">
        <v>926</v>
      </c>
      <c r="D1611" s="219">
        <v>100899</v>
      </c>
      <c r="E1611" s="217" t="s">
        <v>250</v>
      </c>
      <c r="F1611" s="217" t="s">
        <v>1868</v>
      </c>
      <c r="G1611" s="217" t="s">
        <v>929</v>
      </c>
      <c r="H1611" s="217" t="s">
        <v>139</v>
      </c>
      <c r="I1611" s="219">
        <v>1</v>
      </c>
      <c r="J1611" s="218">
        <v>452.17</v>
      </c>
      <c r="K1611" s="218">
        <v>452.17</v>
      </c>
      <c r="L1611" s="218">
        <v>0</v>
      </c>
      <c r="M1611" s="218">
        <f t="shared" si="38"/>
        <v>180.86800000000002</v>
      </c>
      <c r="N1611" s="216" t="str">
        <f t="shared" si="37"/>
        <v>stvarna uporabna</v>
      </c>
    </row>
    <row r="1612" spans="1:14" x14ac:dyDescent="0.25">
      <c r="A1612" s="216">
        <v>1</v>
      </c>
      <c r="B1612" s="219" t="s">
        <v>926</v>
      </c>
      <c r="C1612" s="219" t="s">
        <v>926</v>
      </c>
      <c r="D1612" s="219">
        <v>100900</v>
      </c>
      <c r="E1612" s="217" t="s">
        <v>250</v>
      </c>
      <c r="F1612" s="217" t="s">
        <v>1867</v>
      </c>
      <c r="G1612" s="217" t="s">
        <v>929</v>
      </c>
      <c r="H1612" s="217" t="s">
        <v>139</v>
      </c>
      <c r="I1612" s="219">
        <v>1</v>
      </c>
      <c r="J1612" s="218">
        <v>452.17</v>
      </c>
      <c r="K1612" s="218">
        <v>452.17</v>
      </c>
      <c r="L1612" s="218">
        <v>0</v>
      </c>
      <c r="M1612" s="218">
        <f t="shared" si="38"/>
        <v>180.86800000000002</v>
      </c>
      <c r="N1612" s="216" t="str">
        <f t="shared" si="37"/>
        <v>stvarna uporabna</v>
      </c>
    </row>
    <row r="1613" spans="1:14" x14ac:dyDescent="0.25">
      <c r="A1613" s="220">
        <v>1</v>
      </c>
      <c r="B1613" s="219" t="s">
        <v>926</v>
      </c>
      <c r="C1613" s="219" t="s">
        <v>926</v>
      </c>
      <c r="D1613" s="219">
        <v>100901</v>
      </c>
      <c r="E1613" s="217" t="s">
        <v>250</v>
      </c>
      <c r="F1613" s="217" t="s">
        <v>1107</v>
      </c>
      <c r="G1613" s="217" t="s">
        <v>929</v>
      </c>
      <c r="H1613" s="217" t="s">
        <v>139</v>
      </c>
      <c r="I1613" s="219">
        <v>1</v>
      </c>
      <c r="J1613" s="221">
        <v>2260.9299999999998</v>
      </c>
      <c r="K1613" s="221">
        <v>2260.9299999999998</v>
      </c>
      <c r="L1613" s="218">
        <v>0</v>
      </c>
      <c r="M1613" s="218">
        <f t="shared" si="38"/>
        <v>904.37199999999996</v>
      </c>
      <c r="N1613" s="216" t="str">
        <f t="shared" si="37"/>
        <v>stvarna uporabna</v>
      </c>
    </row>
    <row r="1614" spans="1:14" x14ac:dyDescent="0.25">
      <c r="A1614" s="220">
        <v>1</v>
      </c>
      <c r="B1614" s="219" t="s">
        <v>926</v>
      </c>
      <c r="C1614" s="219" t="s">
        <v>926</v>
      </c>
      <c r="D1614" s="219">
        <v>100902</v>
      </c>
      <c r="E1614" s="217" t="s">
        <v>250</v>
      </c>
      <c r="F1614" s="217" t="s">
        <v>1869</v>
      </c>
      <c r="G1614" s="217" t="s">
        <v>929</v>
      </c>
      <c r="H1614" s="217" t="s">
        <v>139</v>
      </c>
      <c r="I1614" s="219">
        <v>1</v>
      </c>
      <c r="J1614" s="221">
        <v>1695.68</v>
      </c>
      <c r="K1614" s="221">
        <v>1695.68</v>
      </c>
      <c r="L1614" s="218">
        <v>0</v>
      </c>
      <c r="M1614" s="218">
        <f t="shared" si="38"/>
        <v>678.27200000000005</v>
      </c>
      <c r="N1614" s="216" t="str">
        <f t="shared" si="37"/>
        <v>stvarna uporabna</v>
      </c>
    </row>
    <row r="1615" spans="1:14" x14ac:dyDescent="0.25">
      <c r="A1615" s="216">
        <v>1</v>
      </c>
      <c r="B1615" s="219" t="s">
        <v>926</v>
      </c>
      <c r="C1615" s="219" t="s">
        <v>926</v>
      </c>
      <c r="D1615" s="219">
        <v>100903</v>
      </c>
      <c r="E1615" s="217" t="s">
        <v>250</v>
      </c>
      <c r="F1615" s="217" t="s">
        <v>1107</v>
      </c>
      <c r="G1615" s="217" t="s">
        <v>929</v>
      </c>
      <c r="H1615" s="217" t="s">
        <v>139</v>
      </c>
      <c r="I1615" s="219">
        <v>1</v>
      </c>
      <c r="J1615" s="221">
        <v>2260.9299999999998</v>
      </c>
      <c r="K1615" s="221">
        <v>2260.9299999999998</v>
      </c>
      <c r="L1615" s="218">
        <v>0</v>
      </c>
      <c r="M1615" s="218">
        <f t="shared" si="38"/>
        <v>904.37199999999996</v>
      </c>
      <c r="N1615" s="216" t="str">
        <f t="shared" si="37"/>
        <v>stvarna uporabna</v>
      </c>
    </row>
    <row r="1616" spans="1:14" x14ac:dyDescent="0.25">
      <c r="A1616" s="216">
        <v>1</v>
      </c>
      <c r="B1616" s="219" t="s">
        <v>926</v>
      </c>
      <c r="C1616" s="219" t="s">
        <v>926</v>
      </c>
      <c r="D1616" s="219">
        <v>100904</v>
      </c>
      <c r="E1616" s="217" t="s">
        <v>250</v>
      </c>
      <c r="F1616" s="217" t="s">
        <v>1862</v>
      </c>
      <c r="G1616" s="217" t="s">
        <v>929</v>
      </c>
      <c r="H1616" s="217" t="s">
        <v>139</v>
      </c>
      <c r="I1616" s="219">
        <v>1</v>
      </c>
      <c r="J1616" s="218">
        <v>226.31</v>
      </c>
      <c r="K1616" s="218">
        <v>226.31</v>
      </c>
      <c r="L1616" s="218">
        <v>0</v>
      </c>
      <c r="M1616" s="218">
        <f t="shared" si="38"/>
        <v>90.524000000000001</v>
      </c>
      <c r="N1616" s="216" t="str">
        <f t="shared" si="37"/>
        <v>stvarna uporabna</v>
      </c>
    </row>
    <row r="1617" spans="1:14" x14ac:dyDescent="0.25">
      <c r="A1617" s="216">
        <v>1</v>
      </c>
      <c r="B1617" s="219" t="s">
        <v>926</v>
      </c>
      <c r="C1617" s="219" t="s">
        <v>926</v>
      </c>
      <c r="D1617" s="219">
        <v>100905</v>
      </c>
      <c r="E1617" s="217" t="s">
        <v>250</v>
      </c>
      <c r="F1617" s="217" t="s">
        <v>1870</v>
      </c>
      <c r="G1617" s="217" t="s">
        <v>1122</v>
      </c>
      <c r="H1617" s="217" t="s">
        <v>139</v>
      </c>
      <c r="I1617" s="219">
        <v>1</v>
      </c>
      <c r="J1617" s="218">
        <v>905.26</v>
      </c>
      <c r="K1617" s="218">
        <v>905.26</v>
      </c>
      <c r="L1617" s="218">
        <v>0</v>
      </c>
      <c r="M1617" s="218">
        <f t="shared" si="38"/>
        <v>362.10400000000004</v>
      </c>
      <c r="N1617" s="216" t="str">
        <f t="shared" si="37"/>
        <v>stvarna uporabna</v>
      </c>
    </row>
    <row r="1618" spans="1:14" x14ac:dyDescent="0.25">
      <c r="A1618" s="220">
        <v>1</v>
      </c>
      <c r="B1618" s="219" t="s">
        <v>926</v>
      </c>
      <c r="C1618" s="219" t="s">
        <v>926</v>
      </c>
      <c r="D1618" s="219">
        <v>100910</v>
      </c>
      <c r="E1618" s="217" t="s">
        <v>250</v>
      </c>
      <c r="F1618" s="217" t="s">
        <v>1871</v>
      </c>
      <c r="G1618" s="218">
        <v>11.1</v>
      </c>
      <c r="H1618" s="217" t="s">
        <v>139</v>
      </c>
      <c r="I1618" s="219">
        <v>1</v>
      </c>
      <c r="J1618" s="221">
        <v>1980.42</v>
      </c>
      <c r="K1618" s="221">
        <v>1505.93</v>
      </c>
      <c r="L1618" s="218">
        <v>474.49</v>
      </c>
      <c r="M1618" s="218">
        <f t="shared" si="38"/>
        <v>792.16800000000012</v>
      </c>
      <c r="N1618" s="216" t="str">
        <f t="shared" si="37"/>
        <v>stvarna uporabna</v>
      </c>
    </row>
    <row r="1619" spans="1:14" x14ac:dyDescent="0.25">
      <c r="A1619" s="220">
        <v>1</v>
      </c>
      <c r="B1619" s="219" t="s">
        <v>926</v>
      </c>
      <c r="C1619" s="219" t="s">
        <v>926</v>
      </c>
      <c r="D1619" s="219">
        <v>100921</v>
      </c>
      <c r="E1619" s="217" t="s">
        <v>192</v>
      </c>
      <c r="F1619" s="217" t="s">
        <v>1699</v>
      </c>
      <c r="G1619" s="217" t="s">
        <v>339</v>
      </c>
      <c r="H1619" s="217" t="s">
        <v>139</v>
      </c>
      <c r="I1619" s="219">
        <v>1</v>
      </c>
      <c r="J1619" s="218">
        <v>940.95</v>
      </c>
      <c r="K1619" s="218">
        <v>852.74</v>
      </c>
      <c r="L1619" s="218">
        <v>88.21</v>
      </c>
      <c r="M1619" s="218">
        <f t="shared" si="38"/>
        <v>376.38000000000005</v>
      </c>
      <c r="N1619" s="216" t="str">
        <f t="shared" si="37"/>
        <v>stvarna uporabna</v>
      </c>
    </row>
    <row r="1620" spans="1:14" x14ac:dyDescent="0.25">
      <c r="A1620" s="216">
        <v>1</v>
      </c>
      <c r="B1620" s="219" t="s">
        <v>926</v>
      </c>
      <c r="C1620" s="219" t="s">
        <v>926</v>
      </c>
      <c r="D1620" s="219">
        <v>100948</v>
      </c>
      <c r="E1620" s="217" t="s">
        <v>250</v>
      </c>
      <c r="F1620" s="217" t="s">
        <v>1862</v>
      </c>
      <c r="G1620" s="217" t="s">
        <v>929</v>
      </c>
      <c r="H1620" s="217" t="s">
        <v>139</v>
      </c>
      <c r="I1620" s="219">
        <v>1</v>
      </c>
      <c r="J1620" s="218">
        <v>226.31</v>
      </c>
      <c r="K1620" s="218">
        <v>226.31</v>
      </c>
      <c r="L1620" s="218">
        <v>0</v>
      </c>
      <c r="M1620" s="218">
        <f t="shared" si="38"/>
        <v>90.524000000000001</v>
      </c>
      <c r="N1620" s="216" t="str">
        <f t="shared" si="37"/>
        <v>stvarna uporabna</v>
      </c>
    </row>
    <row r="1621" spans="1:14" x14ac:dyDescent="0.25">
      <c r="A1621" s="216">
        <v>1</v>
      </c>
      <c r="B1621" s="219" t="s">
        <v>926</v>
      </c>
      <c r="C1621" s="219" t="s">
        <v>926</v>
      </c>
      <c r="D1621" s="219">
        <v>100953</v>
      </c>
      <c r="E1621" s="217" t="s">
        <v>250</v>
      </c>
      <c r="F1621" s="217" t="s">
        <v>1805</v>
      </c>
      <c r="G1621" s="217" t="s">
        <v>929</v>
      </c>
      <c r="H1621" s="217" t="s">
        <v>139</v>
      </c>
      <c r="I1621" s="219">
        <v>1</v>
      </c>
      <c r="J1621" s="218">
        <v>565.29</v>
      </c>
      <c r="K1621" s="218">
        <v>565.29</v>
      </c>
      <c r="L1621" s="218">
        <v>0</v>
      </c>
      <c r="M1621" s="218">
        <f t="shared" si="38"/>
        <v>226.11599999999999</v>
      </c>
      <c r="N1621" s="216" t="str">
        <f t="shared" si="37"/>
        <v>stvarna uporabna</v>
      </c>
    </row>
    <row r="1622" spans="1:14" x14ac:dyDescent="0.25">
      <c r="A1622" s="216">
        <v>1</v>
      </c>
      <c r="B1622" s="219" t="s">
        <v>926</v>
      </c>
      <c r="C1622" s="219" t="s">
        <v>926</v>
      </c>
      <c r="D1622" s="219">
        <v>101052</v>
      </c>
      <c r="E1622" s="217" t="s">
        <v>218</v>
      </c>
      <c r="F1622" s="217" t="s">
        <v>1872</v>
      </c>
      <c r="G1622" s="217" t="s">
        <v>339</v>
      </c>
      <c r="H1622" s="217" t="s">
        <v>139</v>
      </c>
      <c r="I1622" s="219">
        <v>1</v>
      </c>
      <c r="J1622" s="221">
        <v>6531.3</v>
      </c>
      <c r="K1622" s="221">
        <v>5918.97</v>
      </c>
      <c r="L1622" s="218">
        <v>612.33000000000004</v>
      </c>
      <c r="M1622" s="218">
        <f t="shared" si="38"/>
        <v>2612.5200000000004</v>
      </c>
      <c r="N1622" s="216" t="str">
        <f t="shared" si="37"/>
        <v>stvarna uporabna</v>
      </c>
    </row>
    <row r="1623" spans="1:14" x14ac:dyDescent="0.25">
      <c r="A1623" s="220">
        <v>1</v>
      </c>
      <c r="B1623" s="219" t="s">
        <v>926</v>
      </c>
      <c r="C1623" s="219" t="s">
        <v>926</v>
      </c>
      <c r="D1623" s="219">
        <v>101053</v>
      </c>
      <c r="E1623" s="217" t="s">
        <v>218</v>
      </c>
      <c r="F1623" s="217" t="s">
        <v>1873</v>
      </c>
      <c r="G1623" s="217" t="s">
        <v>339</v>
      </c>
      <c r="H1623" s="217" t="s">
        <v>139</v>
      </c>
      <c r="I1623" s="219">
        <v>1</v>
      </c>
      <c r="J1623" s="221">
        <v>1660.5</v>
      </c>
      <c r="K1623" s="221">
        <v>1504.81</v>
      </c>
      <c r="L1623" s="218">
        <v>155.69</v>
      </c>
      <c r="M1623" s="218">
        <f t="shared" si="38"/>
        <v>664.2</v>
      </c>
      <c r="N1623" s="216" t="str">
        <f t="shared" si="37"/>
        <v>stvarna uporabna</v>
      </c>
    </row>
    <row r="1624" spans="1:14" x14ac:dyDescent="0.25">
      <c r="A1624" s="220">
        <v>1</v>
      </c>
      <c r="B1624" s="219" t="s">
        <v>926</v>
      </c>
      <c r="C1624" s="219" t="s">
        <v>926</v>
      </c>
      <c r="D1624" s="219">
        <v>101056</v>
      </c>
      <c r="E1624" s="217" t="s">
        <v>218</v>
      </c>
      <c r="F1624" s="217" t="s">
        <v>1874</v>
      </c>
      <c r="G1624" s="218">
        <v>12.09</v>
      </c>
      <c r="H1624" s="217" t="s">
        <v>139</v>
      </c>
      <c r="I1624" s="219">
        <v>1</v>
      </c>
      <c r="J1624" s="218">
        <v>431.73</v>
      </c>
      <c r="K1624" s="218">
        <v>377.79</v>
      </c>
      <c r="L1624" s="218">
        <v>53.94</v>
      </c>
      <c r="M1624" s="218">
        <f t="shared" si="38"/>
        <v>172.69200000000001</v>
      </c>
      <c r="N1624" s="216" t="str">
        <f t="shared" si="37"/>
        <v>stvarna uporabna</v>
      </c>
    </row>
    <row r="1625" spans="1:14" x14ac:dyDescent="0.25">
      <c r="A1625" s="216">
        <v>1</v>
      </c>
      <c r="B1625" s="219" t="s">
        <v>926</v>
      </c>
      <c r="C1625" s="219" t="s">
        <v>926</v>
      </c>
      <c r="D1625" s="219">
        <v>101057</v>
      </c>
      <c r="E1625" s="217" t="s">
        <v>218</v>
      </c>
      <c r="F1625" s="217" t="s">
        <v>1874</v>
      </c>
      <c r="G1625" s="218">
        <v>12.09</v>
      </c>
      <c r="H1625" s="217" t="s">
        <v>139</v>
      </c>
      <c r="I1625" s="219">
        <v>1</v>
      </c>
      <c r="J1625" s="218">
        <v>431.73</v>
      </c>
      <c r="K1625" s="218">
        <v>377.79</v>
      </c>
      <c r="L1625" s="218">
        <v>53.94</v>
      </c>
      <c r="M1625" s="218">
        <f t="shared" si="38"/>
        <v>172.69200000000001</v>
      </c>
      <c r="N1625" s="216" t="str">
        <f t="shared" si="37"/>
        <v>stvarna uporabna</v>
      </c>
    </row>
    <row r="1626" spans="1:14" x14ac:dyDescent="0.25">
      <c r="A1626" s="216">
        <v>1</v>
      </c>
      <c r="B1626" s="219" t="s">
        <v>926</v>
      </c>
      <c r="C1626" s="219" t="s">
        <v>926</v>
      </c>
      <c r="D1626" s="219">
        <v>101058</v>
      </c>
      <c r="E1626" s="217" t="s">
        <v>218</v>
      </c>
      <c r="F1626" s="217" t="s">
        <v>1874</v>
      </c>
      <c r="G1626" s="218">
        <v>12.09</v>
      </c>
      <c r="H1626" s="217" t="s">
        <v>139</v>
      </c>
      <c r="I1626" s="219">
        <v>1</v>
      </c>
      <c r="J1626" s="218">
        <v>431.73</v>
      </c>
      <c r="K1626" s="218">
        <v>377.79</v>
      </c>
      <c r="L1626" s="218">
        <v>53.94</v>
      </c>
      <c r="M1626" s="218">
        <f t="shared" si="38"/>
        <v>172.69200000000001</v>
      </c>
      <c r="N1626" s="216" t="str">
        <f t="shared" si="37"/>
        <v>stvarna uporabna</v>
      </c>
    </row>
    <row r="1627" spans="1:14" x14ac:dyDescent="0.25">
      <c r="A1627" s="216">
        <v>1</v>
      </c>
      <c r="B1627" s="219" t="s">
        <v>926</v>
      </c>
      <c r="C1627" s="219" t="s">
        <v>926</v>
      </c>
      <c r="D1627" s="219">
        <v>101059</v>
      </c>
      <c r="E1627" s="217" t="s">
        <v>218</v>
      </c>
      <c r="F1627" s="217" t="s">
        <v>1874</v>
      </c>
      <c r="G1627" s="218">
        <v>12.09</v>
      </c>
      <c r="H1627" s="217" t="s">
        <v>139</v>
      </c>
      <c r="I1627" s="219">
        <v>1</v>
      </c>
      <c r="J1627" s="218">
        <v>431.73</v>
      </c>
      <c r="K1627" s="218">
        <v>377.79</v>
      </c>
      <c r="L1627" s="218">
        <v>53.94</v>
      </c>
      <c r="M1627" s="218">
        <f t="shared" si="38"/>
        <v>172.69200000000001</v>
      </c>
      <c r="N1627" s="216" t="str">
        <f t="shared" si="37"/>
        <v>stvarna uporabna</v>
      </c>
    </row>
    <row r="1628" spans="1:14" x14ac:dyDescent="0.25">
      <c r="A1628" s="220">
        <v>1</v>
      </c>
      <c r="B1628" s="219" t="s">
        <v>926</v>
      </c>
      <c r="C1628" s="219" t="s">
        <v>926</v>
      </c>
      <c r="D1628" s="219">
        <v>101060</v>
      </c>
      <c r="E1628" s="217" t="s">
        <v>218</v>
      </c>
      <c r="F1628" s="217" t="s">
        <v>1874</v>
      </c>
      <c r="G1628" s="218">
        <v>12.09</v>
      </c>
      <c r="H1628" s="217" t="s">
        <v>139</v>
      </c>
      <c r="I1628" s="219">
        <v>1</v>
      </c>
      <c r="J1628" s="218">
        <v>431.73</v>
      </c>
      <c r="K1628" s="218">
        <v>377.79</v>
      </c>
      <c r="L1628" s="218">
        <v>53.94</v>
      </c>
      <c r="M1628" s="218">
        <f t="shared" si="38"/>
        <v>172.69200000000001</v>
      </c>
      <c r="N1628" s="216" t="str">
        <f t="shared" si="37"/>
        <v>stvarna uporabna</v>
      </c>
    </row>
    <row r="1629" spans="1:14" x14ac:dyDescent="0.25">
      <c r="A1629" s="220">
        <v>1</v>
      </c>
      <c r="B1629" s="219" t="s">
        <v>926</v>
      </c>
      <c r="C1629" s="219" t="s">
        <v>926</v>
      </c>
      <c r="D1629" s="219">
        <v>101061</v>
      </c>
      <c r="E1629" s="217" t="s">
        <v>218</v>
      </c>
      <c r="F1629" s="217" t="s">
        <v>1874</v>
      </c>
      <c r="G1629" s="218">
        <v>12.09</v>
      </c>
      <c r="H1629" s="217" t="s">
        <v>139</v>
      </c>
      <c r="I1629" s="219">
        <v>1</v>
      </c>
      <c r="J1629" s="218">
        <v>431.73</v>
      </c>
      <c r="K1629" s="218">
        <v>377.79</v>
      </c>
      <c r="L1629" s="218">
        <v>53.94</v>
      </c>
      <c r="M1629" s="218">
        <f t="shared" si="38"/>
        <v>172.69200000000001</v>
      </c>
      <c r="N1629" s="216" t="str">
        <f t="shared" si="37"/>
        <v>stvarna uporabna</v>
      </c>
    </row>
    <row r="1630" spans="1:14" x14ac:dyDescent="0.25">
      <c r="A1630" s="216">
        <v>1</v>
      </c>
      <c r="B1630" s="219" t="s">
        <v>926</v>
      </c>
      <c r="C1630" s="219" t="s">
        <v>926</v>
      </c>
      <c r="D1630" s="219">
        <v>101062</v>
      </c>
      <c r="E1630" s="217" t="s">
        <v>218</v>
      </c>
      <c r="F1630" s="217" t="s">
        <v>1874</v>
      </c>
      <c r="G1630" s="218">
        <v>12.09</v>
      </c>
      <c r="H1630" s="217" t="s">
        <v>139</v>
      </c>
      <c r="I1630" s="219">
        <v>1</v>
      </c>
      <c r="J1630" s="218">
        <v>431.73</v>
      </c>
      <c r="K1630" s="218">
        <v>377.79</v>
      </c>
      <c r="L1630" s="218">
        <v>53.94</v>
      </c>
      <c r="M1630" s="218">
        <f t="shared" si="38"/>
        <v>172.69200000000001</v>
      </c>
      <c r="N1630" s="216" t="str">
        <f t="shared" si="37"/>
        <v>stvarna uporabna</v>
      </c>
    </row>
    <row r="1631" spans="1:14" x14ac:dyDescent="0.25">
      <c r="A1631" s="216">
        <v>1</v>
      </c>
      <c r="B1631" s="219" t="s">
        <v>926</v>
      </c>
      <c r="C1631" s="219" t="s">
        <v>926</v>
      </c>
      <c r="D1631" s="219">
        <v>101063</v>
      </c>
      <c r="E1631" s="217" t="s">
        <v>218</v>
      </c>
      <c r="F1631" s="217" t="s">
        <v>1874</v>
      </c>
      <c r="G1631" s="218">
        <v>12.09</v>
      </c>
      <c r="H1631" s="217" t="s">
        <v>139</v>
      </c>
      <c r="I1631" s="219">
        <v>1</v>
      </c>
      <c r="J1631" s="218">
        <v>431.73</v>
      </c>
      <c r="K1631" s="218">
        <v>377.79</v>
      </c>
      <c r="L1631" s="218">
        <v>53.94</v>
      </c>
      <c r="M1631" s="218">
        <f t="shared" si="38"/>
        <v>172.69200000000001</v>
      </c>
      <c r="N1631" s="216" t="str">
        <f t="shared" si="37"/>
        <v>stvarna uporabna</v>
      </c>
    </row>
    <row r="1632" spans="1:14" x14ac:dyDescent="0.25">
      <c r="A1632" s="216">
        <v>1</v>
      </c>
      <c r="B1632" s="219" t="s">
        <v>926</v>
      </c>
      <c r="C1632" s="219" t="s">
        <v>926</v>
      </c>
      <c r="D1632" s="219">
        <v>101064</v>
      </c>
      <c r="E1632" s="217" t="s">
        <v>218</v>
      </c>
      <c r="F1632" s="217" t="s">
        <v>1874</v>
      </c>
      <c r="G1632" s="218">
        <v>12.09</v>
      </c>
      <c r="H1632" s="217" t="s">
        <v>139</v>
      </c>
      <c r="I1632" s="219">
        <v>1</v>
      </c>
      <c r="J1632" s="218">
        <v>431.73</v>
      </c>
      <c r="K1632" s="218">
        <v>377.79</v>
      </c>
      <c r="L1632" s="218">
        <v>53.94</v>
      </c>
      <c r="M1632" s="218">
        <f t="shared" si="38"/>
        <v>172.69200000000001</v>
      </c>
      <c r="N1632" s="216" t="str">
        <f t="shared" si="37"/>
        <v>stvarna uporabna</v>
      </c>
    </row>
    <row r="1633" spans="1:14" x14ac:dyDescent="0.25">
      <c r="A1633" s="220">
        <v>1</v>
      </c>
      <c r="B1633" s="219" t="s">
        <v>926</v>
      </c>
      <c r="C1633" s="219" t="s">
        <v>926</v>
      </c>
      <c r="D1633" s="219">
        <v>101065</v>
      </c>
      <c r="E1633" s="217" t="s">
        <v>218</v>
      </c>
      <c r="F1633" s="217" t="s">
        <v>1874</v>
      </c>
      <c r="G1633" s="218">
        <v>12.09</v>
      </c>
      <c r="H1633" s="217" t="s">
        <v>139</v>
      </c>
      <c r="I1633" s="219">
        <v>1</v>
      </c>
      <c r="J1633" s="218">
        <v>431.73</v>
      </c>
      <c r="K1633" s="218">
        <v>377.79</v>
      </c>
      <c r="L1633" s="218">
        <v>53.94</v>
      </c>
      <c r="M1633" s="218">
        <f t="shared" si="38"/>
        <v>172.69200000000001</v>
      </c>
      <c r="N1633" s="216" t="str">
        <f t="shared" si="37"/>
        <v>stvarna uporabna</v>
      </c>
    </row>
    <row r="1634" spans="1:14" x14ac:dyDescent="0.25">
      <c r="A1634" s="220">
        <v>1</v>
      </c>
      <c r="B1634" s="219" t="s">
        <v>926</v>
      </c>
      <c r="C1634" s="219" t="s">
        <v>926</v>
      </c>
      <c r="D1634" s="219">
        <v>101066</v>
      </c>
      <c r="E1634" s="217" t="s">
        <v>218</v>
      </c>
      <c r="F1634" s="217" t="s">
        <v>1874</v>
      </c>
      <c r="G1634" s="218">
        <v>12.09</v>
      </c>
      <c r="H1634" s="217" t="s">
        <v>139</v>
      </c>
      <c r="I1634" s="219">
        <v>1</v>
      </c>
      <c r="J1634" s="218">
        <v>431.73</v>
      </c>
      <c r="K1634" s="218">
        <v>377.79</v>
      </c>
      <c r="L1634" s="218">
        <v>53.94</v>
      </c>
      <c r="M1634" s="218">
        <f t="shared" si="38"/>
        <v>172.69200000000001</v>
      </c>
      <c r="N1634" s="216" t="str">
        <f t="shared" si="37"/>
        <v>stvarna uporabna</v>
      </c>
    </row>
    <row r="1635" spans="1:14" x14ac:dyDescent="0.25">
      <c r="A1635" s="216">
        <v>1</v>
      </c>
      <c r="B1635" s="219" t="s">
        <v>926</v>
      </c>
      <c r="C1635" s="219" t="s">
        <v>926</v>
      </c>
      <c r="D1635" s="219">
        <v>101067</v>
      </c>
      <c r="E1635" s="217" t="s">
        <v>218</v>
      </c>
      <c r="F1635" s="217" t="s">
        <v>1874</v>
      </c>
      <c r="G1635" s="218">
        <v>12.09</v>
      </c>
      <c r="H1635" s="217" t="s">
        <v>139</v>
      </c>
      <c r="I1635" s="219">
        <v>1</v>
      </c>
      <c r="J1635" s="218">
        <v>431.73</v>
      </c>
      <c r="K1635" s="218">
        <v>377.79</v>
      </c>
      <c r="L1635" s="218">
        <v>53.94</v>
      </c>
      <c r="M1635" s="218">
        <f t="shared" si="38"/>
        <v>172.69200000000001</v>
      </c>
      <c r="N1635" s="216" t="str">
        <f t="shared" si="37"/>
        <v>stvarna uporabna</v>
      </c>
    </row>
    <row r="1636" spans="1:14" x14ac:dyDescent="0.25">
      <c r="A1636" s="216">
        <v>1</v>
      </c>
      <c r="B1636" s="219" t="s">
        <v>926</v>
      </c>
      <c r="C1636" s="219" t="s">
        <v>926</v>
      </c>
      <c r="D1636" s="219">
        <v>101068</v>
      </c>
      <c r="E1636" s="217" t="s">
        <v>218</v>
      </c>
      <c r="F1636" s="217" t="s">
        <v>1874</v>
      </c>
      <c r="G1636" s="218">
        <v>12.09</v>
      </c>
      <c r="H1636" s="217" t="s">
        <v>139</v>
      </c>
      <c r="I1636" s="219">
        <v>1</v>
      </c>
      <c r="J1636" s="218">
        <v>431.73</v>
      </c>
      <c r="K1636" s="218">
        <v>377.79</v>
      </c>
      <c r="L1636" s="218">
        <v>53.94</v>
      </c>
      <c r="M1636" s="218">
        <f t="shared" si="38"/>
        <v>172.69200000000001</v>
      </c>
      <c r="N1636" s="216" t="str">
        <f t="shared" si="37"/>
        <v>stvarna uporabna</v>
      </c>
    </row>
    <row r="1637" spans="1:14" x14ac:dyDescent="0.25">
      <c r="A1637" s="216">
        <v>1</v>
      </c>
      <c r="B1637" s="219" t="s">
        <v>926</v>
      </c>
      <c r="C1637" s="219" t="s">
        <v>926</v>
      </c>
      <c r="D1637" s="219">
        <v>101069</v>
      </c>
      <c r="E1637" s="217" t="s">
        <v>218</v>
      </c>
      <c r="F1637" s="217" t="s">
        <v>1874</v>
      </c>
      <c r="G1637" s="218">
        <v>12.09</v>
      </c>
      <c r="H1637" s="217" t="s">
        <v>139</v>
      </c>
      <c r="I1637" s="219">
        <v>1</v>
      </c>
      <c r="J1637" s="218">
        <v>431.73</v>
      </c>
      <c r="K1637" s="218">
        <v>377.79</v>
      </c>
      <c r="L1637" s="218">
        <v>53.94</v>
      </c>
      <c r="M1637" s="218">
        <f t="shared" si="38"/>
        <v>172.69200000000001</v>
      </c>
      <c r="N1637" s="216" t="str">
        <f t="shared" si="37"/>
        <v>stvarna uporabna</v>
      </c>
    </row>
    <row r="1638" spans="1:14" x14ac:dyDescent="0.25">
      <c r="A1638" s="220">
        <v>1</v>
      </c>
      <c r="B1638" s="219" t="s">
        <v>926</v>
      </c>
      <c r="C1638" s="219" t="s">
        <v>926</v>
      </c>
      <c r="D1638" s="219">
        <v>101070</v>
      </c>
      <c r="E1638" s="217" t="s">
        <v>218</v>
      </c>
      <c r="F1638" s="217" t="s">
        <v>1874</v>
      </c>
      <c r="G1638" s="218">
        <v>12.09</v>
      </c>
      <c r="H1638" s="217" t="s">
        <v>139</v>
      </c>
      <c r="I1638" s="219">
        <v>1</v>
      </c>
      <c r="J1638" s="218">
        <v>431.73</v>
      </c>
      <c r="K1638" s="218">
        <v>377.79</v>
      </c>
      <c r="L1638" s="218">
        <v>53.94</v>
      </c>
      <c r="M1638" s="218">
        <f t="shared" si="38"/>
        <v>172.69200000000001</v>
      </c>
      <c r="N1638" s="216" t="str">
        <f t="shared" si="37"/>
        <v>stvarna uporabna</v>
      </c>
    </row>
    <row r="1639" spans="1:14" x14ac:dyDescent="0.25">
      <c r="A1639" s="220">
        <v>1</v>
      </c>
      <c r="B1639" s="219" t="s">
        <v>926</v>
      </c>
      <c r="C1639" s="219" t="s">
        <v>926</v>
      </c>
      <c r="D1639" s="219">
        <v>101071</v>
      </c>
      <c r="E1639" s="217" t="s">
        <v>218</v>
      </c>
      <c r="F1639" s="217" t="s">
        <v>1874</v>
      </c>
      <c r="G1639" s="218">
        <v>12.09</v>
      </c>
      <c r="H1639" s="217" t="s">
        <v>139</v>
      </c>
      <c r="I1639" s="219">
        <v>1</v>
      </c>
      <c r="J1639" s="218">
        <v>431.73</v>
      </c>
      <c r="K1639" s="218">
        <v>377.79</v>
      </c>
      <c r="L1639" s="218">
        <v>53.94</v>
      </c>
      <c r="M1639" s="218">
        <f t="shared" si="38"/>
        <v>172.69200000000001</v>
      </c>
      <c r="N1639" s="216" t="str">
        <f t="shared" si="37"/>
        <v>stvarna uporabna</v>
      </c>
    </row>
    <row r="1640" spans="1:14" x14ac:dyDescent="0.25">
      <c r="A1640" s="216">
        <v>1</v>
      </c>
      <c r="B1640" s="219" t="s">
        <v>926</v>
      </c>
      <c r="C1640" s="219" t="s">
        <v>926</v>
      </c>
      <c r="D1640" s="219">
        <v>101072</v>
      </c>
      <c r="E1640" s="217" t="s">
        <v>218</v>
      </c>
      <c r="F1640" s="217" t="s">
        <v>1874</v>
      </c>
      <c r="G1640" s="218">
        <v>12.09</v>
      </c>
      <c r="H1640" s="217" t="s">
        <v>139</v>
      </c>
      <c r="I1640" s="219">
        <v>1</v>
      </c>
      <c r="J1640" s="218">
        <v>431.73</v>
      </c>
      <c r="K1640" s="218">
        <v>377.79</v>
      </c>
      <c r="L1640" s="218">
        <v>53.94</v>
      </c>
      <c r="M1640" s="218">
        <f t="shared" si="38"/>
        <v>172.69200000000001</v>
      </c>
      <c r="N1640" s="216" t="str">
        <f t="shared" si="37"/>
        <v>stvarna uporabna</v>
      </c>
    </row>
    <row r="1641" spans="1:14" x14ac:dyDescent="0.25">
      <c r="A1641" s="216">
        <v>1</v>
      </c>
      <c r="B1641" s="219" t="s">
        <v>926</v>
      </c>
      <c r="C1641" s="219" t="s">
        <v>926</v>
      </c>
      <c r="D1641" s="219">
        <v>101073</v>
      </c>
      <c r="E1641" s="217" t="s">
        <v>218</v>
      </c>
      <c r="F1641" s="217" t="s">
        <v>1874</v>
      </c>
      <c r="G1641" s="218">
        <v>12.09</v>
      </c>
      <c r="H1641" s="217" t="s">
        <v>139</v>
      </c>
      <c r="I1641" s="219">
        <v>1</v>
      </c>
      <c r="J1641" s="218">
        <v>431.73</v>
      </c>
      <c r="K1641" s="218">
        <v>377.79</v>
      </c>
      <c r="L1641" s="218">
        <v>53.94</v>
      </c>
      <c r="M1641" s="218">
        <f t="shared" si="38"/>
        <v>172.69200000000001</v>
      </c>
      <c r="N1641" s="216" t="str">
        <f t="shared" si="37"/>
        <v>stvarna uporabna</v>
      </c>
    </row>
    <row r="1642" spans="1:14" x14ac:dyDescent="0.25">
      <c r="A1642" s="216">
        <v>1</v>
      </c>
      <c r="B1642" s="219" t="s">
        <v>926</v>
      </c>
      <c r="C1642" s="219" t="s">
        <v>926</v>
      </c>
      <c r="D1642" s="219">
        <v>101074</v>
      </c>
      <c r="E1642" s="217" t="s">
        <v>218</v>
      </c>
      <c r="F1642" s="217" t="s">
        <v>1874</v>
      </c>
      <c r="G1642" s="218">
        <v>12.09</v>
      </c>
      <c r="H1642" s="217" t="s">
        <v>139</v>
      </c>
      <c r="I1642" s="219">
        <v>1</v>
      </c>
      <c r="J1642" s="218">
        <v>431.73</v>
      </c>
      <c r="K1642" s="218">
        <v>377.79</v>
      </c>
      <c r="L1642" s="218">
        <v>53.94</v>
      </c>
      <c r="M1642" s="218">
        <f t="shared" si="38"/>
        <v>172.69200000000001</v>
      </c>
      <c r="N1642" s="216" t="str">
        <f t="shared" si="37"/>
        <v>stvarna uporabna</v>
      </c>
    </row>
    <row r="1643" spans="1:14" x14ac:dyDescent="0.25">
      <c r="A1643" s="220">
        <v>1</v>
      </c>
      <c r="B1643" s="219" t="s">
        <v>926</v>
      </c>
      <c r="C1643" s="219" t="s">
        <v>926</v>
      </c>
      <c r="D1643" s="219">
        <v>101075</v>
      </c>
      <c r="E1643" s="217" t="s">
        <v>218</v>
      </c>
      <c r="F1643" s="217" t="s">
        <v>1874</v>
      </c>
      <c r="G1643" s="218">
        <v>12.09</v>
      </c>
      <c r="H1643" s="217" t="s">
        <v>139</v>
      </c>
      <c r="I1643" s="219">
        <v>1</v>
      </c>
      <c r="J1643" s="218">
        <v>431.73</v>
      </c>
      <c r="K1643" s="218">
        <v>377.79</v>
      </c>
      <c r="L1643" s="218">
        <v>53.94</v>
      </c>
      <c r="M1643" s="218">
        <f t="shared" si="38"/>
        <v>172.69200000000001</v>
      </c>
      <c r="N1643" s="216" t="str">
        <f t="shared" si="37"/>
        <v>stvarna uporabna</v>
      </c>
    </row>
    <row r="1644" spans="1:14" x14ac:dyDescent="0.25">
      <c r="A1644" s="220">
        <v>1</v>
      </c>
      <c r="B1644" s="219" t="s">
        <v>926</v>
      </c>
      <c r="C1644" s="219" t="s">
        <v>926</v>
      </c>
      <c r="D1644" s="219">
        <v>101076</v>
      </c>
      <c r="E1644" s="217" t="s">
        <v>218</v>
      </c>
      <c r="F1644" s="217" t="s">
        <v>1874</v>
      </c>
      <c r="G1644" s="218">
        <v>12.09</v>
      </c>
      <c r="H1644" s="217" t="s">
        <v>139</v>
      </c>
      <c r="I1644" s="219">
        <v>1</v>
      </c>
      <c r="J1644" s="218">
        <v>431.73</v>
      </c>
      <c r="K1644" s="218">
        <v>377.79</v>
      </c>
      <c r="L1644" s="218">
        <v>53.94</v>
      </c>
      <c r="M1644" s="218">
        <f t="shared" si="38"/>
        <v>172.69200000000001</v>
      </c>
      <c r="N1644" s="216" t="str">
        <f t="shared" si="37"/>
        <v>stvarna uporabna</v>
      </c>
    </row>
    <row r="1645" spans="1:14" x14ac:dyDescent="0.25">
      <c r="A1645" s="216">
        <v>1</v>
      </c>
      <c r="B1645" s="219" t="s">
        <v>926</v>
      </c>
      <c r="C1645" s="219" t="s">
        <v>926</v>
      </c>
      <c r="D1645" s="219">
        <v>101077</v>
      </c>
      <c r="E1645" s="217" t="s">
        <v>218</v>
      </c>
      <c r="F1645" s="217" t="s">
        <v>1874</v>
      </c>
      <c r="G1645" s="218">
        <v>12.09</v>
      </c>
      <c r="H1645" s="217" t="s">
        <v>139</v>
      </c>
      <c r="I1645" s="219">
        <v>1</v>
      </c>
      <c r="J1645" s="218">
        <v>431.73</v>
      </c>
      <c r="K1645" s="218">
        <v>377.79</v>
      </c>
      <c r="L1645" s="218">
        <v>53.94</v>
      </c>
      <c r="M1645" s="218">
        <f t="shared" si="38"/>
        <v>172.69200000000001</v>
      </c>
      <c r="N1645" s="216" t="str">
        <f t="shared" si="37"/>
        <v>stvarna uporabna</v>
      </c>
    </row>
    <row r="1646" spans="1:14" x14ac:dyDescent="0.25">
      <c r="A1646" s="216">
        <v>1</v>
      </c>
      <c r="B1646" s="219" t="s">
        <v>926</v>
      </c>
      <c r="C1646" s="219" t="s">
        <v>926</v>
      </c>
      <c r="D1646" s="219">
        <v>101078</v>
      </c>
      <c r="E1646" s="217" t="s">
        <v>218</v>
      </c>
      <c r="F1646" s="217" t="s">
        <v>1874</v>
      </c>
      <c r="G1646" s="218">
        <v>12.09</v>
      </c>
      <c r="H1646" s="217" t="s">
        <v>139</v>
      </c>
      <c r="I1646" s="219">
        <v>1</v>
      </c>
      <c r="J1646" s="218">
        <v>431.73</v>
      </c>
      <c r="K1646" s="218">
        <v>377.79</v>
      </c>
      <c r="L1646" s="218">
        <v>53.94</v>
      </c>
      <c r="M1646" s="218">
        <f t="shared" si="38"/>
        <v>172.69200000000001</v>
      </c>
      <c r="N1646" s="216" t="str">
        <f t="shared" si="37"/>
        <v>stvarna uporabna</v>
      </c>
    </row>
    <row r="1647" spans="1:14" x14ac:dyDescent="0.25">
      <c r="A1647" s="216">
        <v>1</v>
      </c>
      <c r="B1647" s="219" t="s">
        <v>926</v>
      </c>
      <c r="C1647" s="219" t="s">
        <v>926</v>
      </c>
      <c r="D1647" s="219">
        <v>101079</v>
      </c>
      <c r="E1647" s="217" t="s">
        <v>218</v>
      </c>
      <c r="F1647" s="217" t="s">
        <v>1874</v>
      </c>
      <c r="G1647" s="218">
        <v>12.09</v>
      </c>
      <c r="H1647" s="217" t="s">
        <v>139</v>
      </c>
      <c r="I1647" s="219">
        <v>1</v>
      </c>
      <c r="J1647" s="218">
        <v>431.73</v>
      </c>
      <c r="K1647" s="218">
        <v>377.79</v>
      </c>
      <c r="L1647" s="218">
        <v>53.94</v>
      </c>
      <c r="M1647" s="218">
        <f t="shared" si="38"/>
        <v>172.69200000000001</v>
      </c>
      <c r="N1647" s="216" t="str">
        <f t="shared" si="37"/>
        <v>stvarna uporabna</v>
      </c>
    </row>
    <row r="1648" spans="1:14" x14ac:dyDescent="0.25">
      <c r="A1648" s="220">
        <v>1</v>
      </c>
      <c r="B1648" s="219" t="s">
        <v>926</v>
      </c>
      <c r="C1648" s="219" t="s">
        <v>926</v>
      </c>
      <c r="D1648" s="219">
        <v>101080</v>
      </c>
      <c r="E1648" s="217" t="s">
        <v>218</v>
      </c>
      <c r="F1648" s="217" t="s">
        <v>1874</v>
      </c>
      <c r="G1648" s="218">
        <v>12.09</v>
      </c>
      <c r="H1648" s="217" t="s">
        <v>139</v>
      </c>
      <c r="I1648" s="219">
        <v>1</v>
      </c>
      <c r="J1648" s="218">
        <v>431.73</v>
      </c>
      <c r="K1648" s="218">
        <v>377.79</v>
      </c>
      <c r="L1648" s="218">
        <v>53.94</v>
      </c>
      <c r="M1648" s="218">
        <f t="shared" si="38"/>
        <v>172.69200000000001</v>
      </c>
      <c r="N1648" s="216" t="str">
        <f t="shared" si="37"/>
        <v>stvarna uporabna</v>
      </c>
    </row>
    <row r="1649" spans="1:14" x14ac:dyDescent="0.25">
      <c r="A1649" s="220">
        <v>1</v>
      </c>
      <c r="B1649" s="219" t="s">
        <v>926</v>
      </c>
      <c r="C1649" s="219" t="s">
        <v>926</v>
      </c>
      <c r="D1649" s="219">
        <v>101081</v>
      </c>
      <c r="E1649" s="217" t="s">
        <v>218</v>
      </c>
      <c r="F1649" s="217" t="s">
        <v>1874</v>
      </c>
      <c r="G1649" s="218">
        <v>12.09</v>
      </c>
      <c r="H1649" s="217" t="s">
        <v>139</v>
      </c>
      <c r="I1649" s="219">
        <v>1</v>
      </c>
      <c r="J1649" s="218">
        <v>431.73</v>
      </c>
      <c r="K1649" s="218">
        <v>377.79</v>
      </c>
      <c r="L1649" s="218">
        <v>53.94</v>
      </c>
      <c r="M1649" s="218">
        <f t="shared" si="38"/>
        <v>172.69200000000001</v>
      </c>
      <c r="N1649" s="216" t="str">
        <f t="shared" si="37"/>
        <v>stvarna uporabna</v>
      </c>
    </row>
    <row r="1650" spans="1:14" x14ac:dyDescent="0.25">
      <c r="A1650" s="216">
        <v>1</v>
      </c>
      <c r="B1650" s="219" t="s">
        <v>926</v>
      </c>
      <c r="C1650" s="219" t="s">
        <v>926</v>
      </c>
      <c r="D1650" s="219">
        <v>101082</v>
      </c>
      <c r="E1650" s="217" t="s">
        <v>218</v>
      </c>
      <c r="F1650" s="217" t="s">
        <v>1874</v>
      </c>
      <c r="G1650" s="218">
        <v>12.09</v>
      </c>
      <c r="H1650" s="217" t="s">
        <v>139</v>
      </c>
      <c r="I1650" s="219">
        <v>1</v>
      </c>
      <c r="J1650" s="218">
        <v>431.73</v>
      </c>
      <c r="K1650" s="218">
        <v>377.79</v>
      </c>
      <c r="L1650" s="218">
        <v>53.94</v>
      </c>
      <c r="M1650" s="218">
        <f t="shared" si="38"/>
        <v>172.69200000000001</v>
      </c>
      <c r="N1650" s="216" t="str">
        <f t="shared" si="37"/>
        <v>stvarna uporabna</v>
      </c>
    </row>
    <row r="1651" spans="1:14" x14ac:dyDescent="0.25">
      <c r="A1651" s="216">
        <v>1</v>
      </c>
      <c r="B1651" s="219" t="s">
        <v>926</v>
      </c>
      <c r="C1651" s="219" t="s">
        <v>926</v>
      </c>
      <c r="D1651" s="219">
        <v>101083</v>
      </c>
      <c r="E1651" s="217" t="s">
        <v>218</v>
      </c>
      <c r="F1651" s="217" t="s">
        <v>1874</v>
      </c>
      <c r="G1651" s="218">
        <v>12.09</v>
      </c>
      <c r="H1651" s="217" t="s">
        <v>139</v>
      </c>
      <c r="I1651" s="219">
        <v>1</v>
      </c>
      <c r="J1651" s="218">
        <v>431.73</v>
      </c>
      <c r="K1651" s="218">
        <v>377.79</v>
      </c>
      <c r="L1651" s="218">
        <v>53.94</v>
      </c>
      <c r="M1651" s="218">
        <f t="shared" si="38"/>
        <v>172.69200000000001</v>
      </c>
      <c r="N1651" s="216" t="str">
        <f t="shared" si="37"/>
        <v>stvarna uporabna</v>
      </c>
    </row>
    <row r="1652" spans="1:14" x14ac:dyDescent="0.25">
      <c r="A1652" s="216">
        <v>1</v>
      </c>
      <c r="B1652" s="219" t="s">
        <v>926</v>
      </c>
      <c r="C1652" s="219" t="s">
        <v>926</v>
      </c>
      <c r="D1652" s="219">
        <v>101084</v>
      </c>
      <c r="E1652" s="217" t="s">
        <v>218</v>
      </c>
      <c r="F1652" s="217" t="s">
        <v>1874</v>
      </c>
      <c r="G1652" s="218">
        <v>12.09</v>
      </c>
      <c r="H1652" s="217" t="s">
        <v>139</v>
      </c>
      <c r="I1652" s="219">
        <v>1</v>
      </c>
      <c r="J1652" s="218">
        <v>431.73</v>
      </c>
      <c r="K1652" s="218">
        <v>377.79</v>
      </c>
      <c r="L1652" s="218">
        <v>53.94</v>
      </c>
      <c r="M1652" s="218">
        <f t="shared" si="38"/>
        <v>172.69200000000001</v>
      </c>
      <c r="N1652" s="216" t="str">
        <f t="shared" si="37"/>
        <v>stvarna uporabna</v>
      </c>
    </row>
    <row r="1653" spans="1:14" x14ac:dyDescent="0.25">
      <c r="A1653" s="220">
        <v>1</v>
      </c>
      <c r="B1653" s="219" t="s">
        <v>926</v>
      </c>
      <c r="C1653" s="219" t="s">
        <v>926</v>
      </c>
      <c r="D1653" s="219">
        <v>101085</v>
      </c>
      <c r="E1653" s="217" t="s">
        <v>218</v>
      </c>
      <c r="F1653" s="217" t="s">
        <v>1874</v>
      </c>
      <c r="G1653" s="218">
        <v>12.09</v>
      </c>
      <c r="H1653" s="217" t="s">
        <v>139</v>
      </c>
      <c r="I1653" s="219">
        <v>1</v>
      </c>
      <c r="J1653" s="218">
        <v>431.73</v>
      </c>
      <c r="K1653" s="218">
        <v>377.79</v>
      </c>
      <c r="L1653" s="218">
        <v>53.94</v>
      </c>
      <c r="M1653" s="218">
        <f t="shared" si="38"/>
        <v>172.69200000000001</v>
      </c>
      <c r="N1653" s="216" t="str">
        <f t="shared" si="37"/>
        <v>stvarna uporabna</v>
      </c>
    </row>
    <row r="1654" spans="1:14" x14ac:dyDescent="0.25">
      <c r="A1654" s="220">
        <v>1</v>
      </c>
      <c r="B1654" s="219" t="s">
        <v>926</v>
      </c>
      <c r="C1654" s="219" t="s">
        <v>926</v>
      </c>
      <c r="D1654" s="219">
        <v>101086</v>
      </c>
      <c r="E1654" s="217" t="s">
        <v>218</v>
      </c>
      <c r="F1654" s="217" t="s">
        <v>1875</v>
      </c>
      <c r="G1654" s="218">
        <v>12.09</v>
      </c>
      <c r="H1654" s="217" t="s">
        <v>139</v>
      </c>
      <c r="I1654" s="219">
        <v>1</v>
      </c>
      <c r="J1654" s="221">
        <v>1162.3499999999999</v>
      </c>
      <c r="K1654" s="221">
        <v>1017.03</v>
      </c>
      <c r="L1654" s="218">
        <v>145.32</v>
      </c>
      <c r="M1654" s="218">
        <f t="shared" si="38"/>
        <v>464.94</v>
      </c>
      <c r="N1654" s="216" t="str">
        <f t="shared" si="37"/>
        <v>stvarna uporabna</v>
      </c>
    </row>
    <row r="1655" spans="1:14" x14ac:dyDescent="0.25">
      <c r="A1655" s="216">
        <v>1</v>
      </c>
      <c r="B1655" s="219" t="s">
        <v>926</v>
      </c>
      <c r="C1655" s="219" t="s">
        <v>926</v>
      </c>
      <c r="D1655" s="219">
        <v>101087</v>
      </c>
      <c r="E1655" s="217" t="s">
        <v>218</v>
      </c>
      <c r="F1655" s="217" t="s">
        <v>1875</v>
      </c>
      <c r="G1655" s="218">
        <v>12.09</v>
      </c>
      <c r="H1655" s="217" t="s">
        <v>139</v>
      </c>
      <c r="I1655" s="219">
        <v>1</v>
      </c>
      <c r="J1655" s="221">
        <v>1162.3499999999999</v>
      </c>
      <c r="K1655" s="221">
        <v>1017.03</v>
      </c>
      <c r="L1655" s="218">
        <v>145.32</v>
      </c>
      <c r="M1655" s="218">
        <f t="shared" si="38"/>
        <v>464.94</v>
      </c>
      <c r="N1655" s="216" t="str">
        <f t="shared" si="37"/>
        <v>stvarna uporabna</v>
      </c>
    </row>
    <row r="1656" spans="1:14" x14ac:dyDescent="0.25">
      <c r="A1656" s="216">
        <v>1</v>
      </c>
      <c r="B1656" s="219" t="s">
        <v>926</v>
      </c>
      <c r="C1656" s="219" t="s">
        <v>926</v>
      </c>
      <c r="D1656" s="219">
        <v>101088</v>
      </c>
      <c r="E1656" s="217" t="s">
        <v>218</v>
      </c>
      <c r="F1656" s="217" t="s">
        <v>1875</v>
      </c>
      <c r="G1656" s="218">
        <v>12.09</v>
      </c>
      <c r="H1656" s="217" t="s">
        <v>139</v>
      </c>
      <c r="I1656" s="219">
        <v>1</v>
      </c>
      <c r="J1656" s="221">
        <v>1162.3499999999999</v>
      </c>
      <c r="K1656" s="221">
        <v>1017.03</v>
      </c>
      <c r="L1656" s="218">
        <v>145.32</v>
      </c>
      <c r="M1656" s="218">
        <f t="shared" si="38"/>
        <v>464.94</v>
      </c>
      <c r="N1656" s="216" t="str">
        <f t="shared" si="37"/>
        <v>stvarna uporabna</v>
      </c>
    </row>
    <row r="1657" spans="1:14" x14ac:dyDescent="0.25">
      <c r="A1657" s="216">
        <v>1</v>
      </c>
      <c r="B1657" s="219" t="s">
        <v>926</v>
      </c>
      <c r="C1657" s="219" t="s">
        <v>926</v>
      </c>
      <c r="D1657" s="219">
        <v>101089</v>
      </c>
      <c r="E1657" s="217" t="s">
        <v>218</v>
      </c>
      <c r="F1657" s="217" t="s">
        <v>1875</v>
      </c>
      <c r="G1657" s="218">
        <v>12.09</v>
      </c>
      <c r="H1657" s="217" t="s">
        <v>139</v>
      </c>
      <c r="I1657" s="219">
        <v>1</v>
      </c>
      <c r="J1657" s="221">
        <v>1162.3499999999999</v>
      </c>
      <c r="K1657" s="221">
        <v>1017.03</v>
      </c>
      <c r="L1657" s="218">
        <v>145.32</v>
      </c>
      <c r="M1657" s="218">
        <f t="shared" si="38"/>
        <v>464.94</v>
      </c>
      <c r="N1657" s="216" t="str">
        <f t="shared" si="37"/>
        <v>stvarna uporabna</v>
      </c>
    </row>
    <row r="1658" spans="1:14" x14ac:dyDescent="0.25">
      <c r="A1658" s="220">
        <v>1</v>
      </c>
      <c r="B1658" s="219" t="s">
        <v>926</v>
      </c>
      <c r="C1658" s="219" t="s">
        <v>926</v>
      </c>
      <c r="D1658" s="219">
        <v>101090</v>
      </c>
      <c r="E1658" s="217" t="s">
        <v>218</v>
      </c>
      <c r="F1658" s="217" t="s">
        <v>1875</v>
      </c>
      <c r="G1658" s="218">
        <v>12.09</v>
      </c>
      <c r="H1658" s="217" t="s">
        <v>139</v>
      </c>
      <c r="I1658" s="219">
        <v>1</v>
      </c>
      <c r="J1658" s="221">
        <v>1162.3499999999999</v>
      </c>
      <c r="K1658" s="221">
        <v>1017.03</v>
      </c>
      <c r="L1658" s="218">
        <v>145.32</v>
      </c>
      <c r="M1658" s="218">
        <f t="shared" si="38"/>
        <v>464.94</v>
      </c>
      <c r="N1658" s="216" t="str">
        <f t="shared" si="37"/>
        <v>stvarna uporabna</v>
      </c>
    </row>
    <row r="1659" spans="1:14" x14ac:dyDescent="0.25">
      <c r="A1659" s="220">
        <v>1</v>
      </c>
      <c r="B1659" s="219" t="s">
        <v>926</v>
      </c>
      <c r="C1659" s="219" t="s">
        <v>926</v>
      </c>
      <c r="D1659" s="219">
        <v>101091</v>
      </c>
      <c r="E1659" s="217" t="s">
        <v>218</v>
      </c>
      <c r="F1659" s="217" t="s">
        <v>1875</v>
      </c>
      <c r="G1659" s="218">
        <v>12.09</v>
      </c>
      <c r="H1659" s="217" t="s">
        <v>139</v>
      </c>
      <c r="I1659" s="219">
        <v>1</v>
      </c>
      <c r="J1659" s="221">
        <v>1162.3499999999999</v>
      </c>
      <c r="K1659" s="221">
        <v>1017.03</v>
      </c>
      <c r="L1659" s="218">
        <v>145.32</v>
      </c>
      <c r="M1659" s="218">
        <f t="shared" si="38"/>
        <v>464.94</v>
      </c>
      <c r="N1659" s="216" t="str">
        <f t="shared" si="37"/>
        <v>stvarna uporabna</v>
      </c>
    </row>
    <row r="1660" spans="1:14" x14ac:dyDescent="0.25">
      <c r="A1660" s="216">
        <v>1</v>
      </c>
      <c r="B1660" s="219" t="s">
        <v>926</v>
      </c>
      <c r="C1660" s="219" t="s">
        <v>926</v>
      </c>
      <c r="D1660" s="219">
        <v>101092</v>
      </c>
      <c r="E1660" s="217" t="s">
        <v>218</v>
      </c>
      <c r="F1660" s="217" t="s">
        <v>1875</v>
      </c>
      <c r="G1660" s="218">
        <v>12.09</v>
      </c>
      <c r="H1660" s="217" t="s">
        <v>139</v>
      </c>
      <c r="I1660" s="219">
        <v>1</v>
      </c>
      <c r="J1660" s="221">
        <v>1162.3499999999999</v>
      </c>
      <c r="K1660" s="221">
        <v>1017.03</v>
      </c>
      <c r="L1660" s="218">
        <v>145.32</v>
      </c>
      <c r="M1660" s="218">
        <f t="shared" si="38"/>
        <v>464.94</v>
      </c>
      <c r="N1660" s="216" t="str">
        <f t="shared" ref="N1660:N1723" si="39">IF(L1660&lt;J1660*0.4,"stvarna uporabna", "nova vrijednost")</f>
        <v>stvarna uporabna</v>
      </c>
    </row>
    <row r="1661" spans="1:14" x14ac:dyDescent="0.25">
      <c r="A1661" s="216">
        <v>1</v>
      </c>
      <c r="B1661" s="219" t="s">
        <v>926</v>
      </c>
      <c r="C1661" s="219" t="s">
        <v>926</v>
      </c>
      <c r="D1661" s="219">
        <v>101093</v>
      </c>
      <c r="E1661" s="217" t="s">
        <v>218</v>
      </c>
      <c r="F1661" s="217" t="s">
        <v>1875</v>
      </c>
      <c r="G1661" s="218">
        <v>12.09</v>
      </c>
      <c r="H1661" s="217" t="s">
        <v>139</v>
      </c>
      <c r="I1661" s="219">
        <v>1</v>
      </c>
      <c r="J1661" s="221">
        <v>1162.3499999999999</v>
      </c>
      <c r="K1661" s="221">
        <v>1017.03</v>
      </c>
      <c r="L1661" s="218">
        <v>145.32</v>
      </c>
      <c r="M1661" s="218">
        <f t="shared" si="38"/>
        <v>464.94</v>
      </c>
      <c r="N1661" s="216" t="str">
        <f t="shared" si="39"/>
        <v>stvarna uporabna</v>
      </c>
    </row>
    <row r="1662" spans="1:14" x14ac:dyDescent="0.25">
      <c r="A1662" s="216">
        <v>1</v>
      </c>
      <c r="B1662" s="219" t="s">
        <v>926</v>
      </c>
      <c r="C1662" s="219" t="s">
        <v>926</v>
      </c>
      <c r="D1662" s="219">
        <v>101094</v>
      </c>
      <c r="E1662" s="217" t="s">
        <v>218</v>
      </c>
      <c r="F1662" s="217" t="s">
        <v>1875</v>
      </c>
      <c r="G1662" s="218">
        <v>12.09</v>
      </c>
      <c r="H1662" s="217" t="s">
        <v>139</v>
      </c>
      <c r="I1662" s="219">
        <v>1</v>
      </c>
      <c r="J1662" s="221">
        <v>1162.3499999999999</v>
      </c>
      <c r="K1662" s="221">
        <v>1017.03</v>
      </c>
      <c r="L1662" s="218">
        <v>145.32</v>
      </c>
      <c r="M1662" s="218">
        <f t="shared" si="38"/>
        <v>464.94</v>
      </c>
      <c r="N1662" s="216" t="str">
        <f t="shared" si="39"/>
        <v>stvarna uporabna</v>
      </c>
    </row>
    <row r="1663" spans="1:14" x14ac:dyDescent="0.25">
      <c r="A1663" s="220">
        <v>1</v>
      </c>
      <c r="B1663" s="219" t="s">
        <v>926</v>
      </c>
      <c r="C1663" s="219" t="s">
        <v>926</v>
      </c>
      <c r="D1663" s="219">
        <v>101095</v>
      </c>
      <c r="E1663" s="217" t="s">
        <v>218</v>
      </c>
      <c r="F1663" s="217" t="s">
        <v>1875</v>
      </c>
      <c r="G1663" s="218">
        <v>12.09</v>
      </c>
      <c r="H1663" s="217" t="s">
        <v>139</v>
      </c>
      <c r="I1663" s="219">
        <v>1</v>
      </c>
      <c r="J1663" s="221">
        <v>1162.3499999999999</v>
      </c>
      <c r="K1663" s="221">
        <v>1017.03</v>
      </c>
      <c r="L1663" s="218">
        <v>145.32</v>
      </c>
      <c r="M1663" s="218">
        <f t="shared" si="38"/>
        <v>464.94</v>
      </c>
      <c r="N1663" s="216" t="str">
        <f t="shared" si="39"/>
        <v>stvarna uporabna</v>
      </c>
    </row>
    <row r="1664" spans="1:14" x14ac:dyDescent="0.25">
      <c r="A1664" s="220">
        <v>1</v>
      </c>
      <c r="B1664" s="219" t="s">
        <v>926</v>
      </c>
      <c r="C1664" s="219" t="s">
        <v>926</v>
      </c>
      <c r="D1664" s="219">
        <v>101096</v>
      </c>
      <c r="E1664" s="217" t="s">
        <v>218</v>
      </c>
      <c r="F1664" s="217" t="s">
        <v>1875</v>
      </c>
      <c r="G1664" s="218">
        <v>12.09</v>
      </c>
      <c r="H1664" s="217" t="s">
        <v>139</v>
      </c>
      <c r="I1664" s="219">
        <v>1</v>
      </c>
      <c r="J1664" s="221">
        <v>1162.3499999999999</v>
      </c>
      <c r="K1664" s="221">
        <v>1017.03</v>
      </c>
      <c r="L1664" s="218">
        <v>145.32</v>
      </c>
      <c r="M1664" s="218">
        <f t="shared" si="38"/>
        <v>464.94</v>
      </c>
      <c r="N1664" s="216" t="str">
        <f t="shared" si="39"/>
        <v>stvarna uporabna</v>
      </c>
    </row>
    <row r="1665" spans="1:14" x14ac:dyDescent="0.25">
      <c r="A1665" s="216">
        <v>1</v>
      </c>
      <c r="B1665" s="219" t="s">
        <v>926</v>
      </c>
      <c r="C1665" s="219" t="s">
        <v>926</v>
      </c>
      <c r="D1665" s="219">
        <v>101097</v>
      </c>
      <c r="E1665" s="217" t="s">
        <v>218</v>
      </c>
      <c r="F1665" s="217" t="s">
        <v>1875</v>
      </c>
      <c r="G1665" s="218">
        <v>12.09</v>
      </c>
      <c r="H1665" s="217" t="s">
        <v>139</v>
      </c>
      <c r="I1665" s="219">
        <v>1</v>
      </c>
      <c r="J1665" s="221">
        <v>1162.3499999999999</v>
      </c>
      <c r="K1665" s="221">
        <v>1017.03</v>
      </c>
      <c r="L1665" s="218">
        <v>145.32</v>
      </c>
      <c r="M1665" s="218">
        <f t="shared" si="38"/>
        <v>464.94</v>
      </c>
      <c r="N1665" s="216" t="str">
        <f t="shared" si="39"/>
        <v>stvarna uporabna</v>
      </c>
    </row>
    <row r="1666" spans="1:14" x14ac:dyDescent="0.25">
      <c r="A1666" s="216">
        <v>1</v>
      </c>
      <c r="B1666" s="219" t="s">
        <v>926</v>
      </c>
      <c r="C1666" s="219" t="s">
        <v>926</v>
      </c>
      <c r="D1666" s="219">
        <v>101098</v>
      </c>
      <c r="E1666" s="217" t="s">
        <v>218</v>
      </c>
      <c r="F1666" s="217" t="s">
        <v>1875</v>
      </c>
      <c r="G1666" s="218">
        <v>12.09</v>
      </c>
      <c r="H1666" s="217" t="s">
        <v>139</v>
      </c>
      <c r="I1666" s="219">
        <v>1</v>
      </c>
      <c r="J1666" s="221">
        <v>1162.3499999999999</v>
      </c>
      <c r="K1666" s="221">
        <v>1017.03</v>
      </c>
      <c r="L1666" s="218">
        <v>145.32</v>
      </c>
      <c r="M1666" s="218">
        <f t="shared" si="38"/>
        <v>464.94</v>
      </c>
      <c r="N1666" s="216" t="str">
        <f t="shared" si="39"/>
        <v>stvarna uporabna</v>
      </c>
    </row>
    <row r="1667" spans="1:14" x14ac:dyDescent="0.25">
      <c r="A1667" s="216">
        <v>1</v>
      </c>
      <c r="B1667" s="219" t="s">
        <v>926</v>
      </c>
      <c r="C1667" s="219" t="s">
        <v>926</v>
      </c>
      <c r="D1667" s="219">
        <v>101099</v>
      </c>
      <c r="E1667" s="217" t="s">
        <v>218</v>
      </c>
      <c r="F1667" s="217" t="s">
        <v>1875</v>
      </c>
      <c r="G1667" s="218">
        <v>12.09</v>
      </c>
      <c r="H1667" s="217" t="s">
        <v>139</v>
      </c>
      <c r="I1667" s="219">
        <v>1</v>
      </c>
      <c r="J1667" s="221">
        <v>1162.3499999999999</v>
      </c>
      <c r="K1667" s="221">
        <v>1017.03</v>
      </c>
      <c r="L1667" s="218">
        <v>145.32</v>
      </c>
      <c r="M1667" s="218">
        <f t="shared" ref="M1667:M1730" si="40">IF(L1667&lt;J1667*0.4,J1667*0.4,L1667)</f>
        <v>464.94</v>
      </c>
      <c r="N1667" s="216" t="str">
        <f t="shared" si="39"/>
        <v>stvarna uporabna</v>
      </c>
    </row>
    <row r="1668" spans="1:14" x14ac:dyDescent="0.25">
      <c r="A1668" s="220">
        <v>1</v>
      </c>
      <c r="B1668" s="219" t="s">
        <v>926</v>
      </c>
      <c r="C1668" s="219" t="s">
        <v>926</v>
      </c>
      <c r="D1668" s="219">
        <v>101100</v>
      </c>
      <c r="E1668" s="217" t="s">
        <v>218</v>
      </c>
      <c r="F1668" s="217" t="s">
        <v>1875</v>
      </c>
      <c r="G1668" s="218">
        <v>12.09</v>
      </c>
      <c r="H1668" s="217" t="s">
        <v>139</v>
      </c>
      <c r="I1668" s="219">
        <v>1</v>
      </c>
      <c r="J1668" s="221">
        <v>1162.3499999999999</v>
      </c>
      <c r="K1668" s="221">
        <v>1017.03</v>
      </c>
      <c r="L1668" s="218">
        <v>145.32</v>
      </c>
      <c r="M1668" s="218">
        <f t="shared" si="40"/>
        <v>464.94</v>
      </c>
      <c r="N1668" s="216" t="str">
        <f t="shared" si="39"/>
        <v>stvarna uporabna</v>
      </c>
    </row>
    <row r="1669" spans="1:14" x14ac:dyDescent="0.25">
      <c r="A1669" s="220">
        <v>1</v>
      </c>
      <c r="B1669" s="219" t="s">
        <v>926</v>
      </c>
      <c r="C1669" s="219" t="s">
        <v>926</v>
      </c>
      <c r="D1669" s="219">
        <v>101101</v>
      </c>
      <c r="E1669" s="217" t="s">
        <v>218</v>
      </c>
      <c r="F1669" s="217" t="s">
        <v>1875</v>
      </c>
      <c r="G1669" s="218">
        <v>12.09</v>
      </c>
      <c r="H1669" s="217" t="s">
        <v>139</v>
      </c>
      <c r="I1669" s="219">
        <v>1</v>
      </c>
      <c r="J1669" s="221">
        <v>1162.3499999999999</v>
      </c>
      <c r="K1669" s="221">
        <v>1017.03</v>
      </c>
      <c r="L1669" s="218">
        <v>145.32</v>
      </c>
      <c r="M1669" s="218">
        <f t="shared" si="40"/>
        <v>464.94</v>
      </c>
      <c r="N1669" s="216" t="str">
        <f t="shared" si="39"/>
        <v>stvarna uporabna</v>
      </c>
    </row>
    <row r="1670" spans="1:14" x14ac:dyDescent="0.25">
      <c r="A1670" s="216">
        <v>1</v>
      </c>
      <c r="B1670" s="219" t="s">
        <v>926</v>
      </c>
      <c r="C1670" s="219" t="s">
        <v>926</v>
      </c>
      <c r="D1670" s="219">
        <v>101102</v>
      </c>
      <c r="E1670" s="217" t="s">
        <v>218</v>
      </c>
      <c r="F1670" s="217" t="s">
        <v>1875</v>
      </c>
      <c r="G1670" s="218">
        <v>12.09</v>
      </c>
      <c r="H1670" s="217" t="s">
        <v>139</v>
      </c>
      <c r="I1670" s="219">
        <v>1</v>
      </c>
      <c r="J1670" s="221">
        <v>1162.3499999999999</v>
      </c>
      <c r="K1670" s="221">
        <v>1017.03</v>
      </c>
      <c r="L1670" s="218">
        <v>145.32</v>
      </c>
      <c r="M1670" s="218">
        <f t="shared" si="40"/>
        <v>464.94</v>
      </c>
      <c r="N1670" s="216" t="str">
        <f t="shared" si="39"/>
        <v>stvarna uporabna</v>
      </c>
    </row>
    <row r="1671" spans="1:14" x14ac:dyDescent="0.25">
      <c r="A1671" s="216">
        <v>1</v>
      </c>
      <c r="B1671" s="219" t="s">
        <v>926</v>
      </c>
      <c r="C1671" s="219" t="s">
        <v>926</v>
      </c>
      <c r="D1671" s="219">
        <v>101103</v>
      </c>
      <c r="E1671" s="217" t="s">
        <v>218</v>
      </c>
      <c r="F1671" s="217" t="s">
        <v>1875</v>
      </c>
      <c r="G1671" s="218">
        <v>12.09</v>
      </c>
      <c r="H1671" s="217" t="s">
        <v>139</v>
      </c>
      <c r="I1671" s="219">
        <v>1</v>
      </c>
      <c r="J1671" s="221">
        <v>1162.3499999999999</v>
      </c>
      <c r="K1671" s="221">
        <v>1017.03</v>
      </c>
      <c r="L1671" s="218">
        <v>145.32</v>
      </c>
      <c r="M1671" s="218">
        <f t="shared" si="40"/>
        <v>464.94</v>
      </c>
      <c r="N1671" s="216" t="str">
        <f t="shared" si="39"/>
        <v>stvarna uporabna</v>
      </c>
    </row>
    <row r="1672" spans="1:14" x14ac:dyDescent="0.25">
      <c r="A1672" s="216">
        <v>1</v>
      </c>
      <c r="B1672" s="219" t="s">
        <v>926</v>
      </c>
      <c r="C1672" s="219" t="s">
        <v>926</v>
      </c>
      <c r="D1672" s="219">
        <v>101104</v>
      </c>
      <c r="E1672" s="217" t="s">
        <v>218</v>
      </c>
      <c r="F1672" s="217" t="s">
        <v>1875</v>
      </c>
      <c r="G1672" s="218">
        <v>12.09</v>
      </c>
      <c r="H1672" s="217" t="s">
        <v>139</v>
      </c>
      <c r="I1672" s="219">
        <v>1</v>
      </c>
      <c r="J1672" s="221">
        <v>1162.3499999999999</v>
      </c>
      <c r="K1672" s="221">
        <v>1017.03</v>
      </c>
      <c r="L1672" s="218">
        <v>145.32</v>
      </c>
      <c r="M1672" s="218">
        <f t="shared" si="40"/>
        <v>464.94</v>
      </c>
      <c r="N1672" s="216" t="str">
        <f t="shared" si="39"/>
        <v>stvarna uporabna</v>
      </c>
    </row>
    <row r="1673" spans="1:14" x14ac:dyDescent="0.25">
      <c r="A1673" s="220">
        <v>1</v>
      </c>
      <c r="B1673" s="219" t="s">
        <v>926</v>
      </c>
      <c r="C1673" s="219" t="s">
        <v>926</v>
      </c>
      <c r="D1673" s="219">
        <v>101105</v>
      </c>
      <c r="E1673" s="217" t="s">
        <v>218</v>
      </c>
      <c r="F1673" s="217" t="s">
        <v>1875</v>
      </c>
      <c r="G1673" s="218">
        <v>12.09</v>
      </c>
      <c r="H1673" s="217" t="s">
        <v>139</v>
      </c>
      <c r="I1673" s="219">
        <v>1</v>
      </c>
      <c r="J1673" s="221">
        <v>1162.3499999999999</v>
      </c>
      <c r="K1673" s="221">
        <v>1017.03</v>
      </c>
      <c r="L1673" s="218">
        <v>145.32</v>
      </c>
      <c r="M1673" s="218">
        <f t="shared" si="40"/>
        <v>464.94</v>
      </c>
      <c r="N1673" s="216" t="str">
        <f t="shared" si="39"/>
        <v>stvarna uporabna</v>
      </c>
    </row>
    <row r="1674" spans="1:14" x14ac:dyDescent="0.25">
      <c r="A1674" s="220">
        <v>1</v>
      </c>
      <c r="B1674" s="219" t="s">
        <v>926</v>
      </c>
      <c r="C1674" s="219" t="s">
        <v>926</v>
      </c>
      <c r="D1674" s="219">
        <v>101106</v>
      </c>
      <c r="E1674" s="217" t="s">
        <v>218</v>
      </c>
      <c r="F1674" s="217" t="s">
        <v>1875</v>
      </c>
      <c r="G1674" s="218">
        <v>12.09</v>
      </c>
      <c r="H1674" s="217" t="s">
        <v>139</v>
      </c>
      <c r="I1674" s="219">
        <v>1</v>
      </c>
      <c r="J1674" s="221">
        <v>1162.3499999999999</v>
      </c>
      <c r="K1674" s="221">
        <v>1017.03</v>
      </c>
      <c r="L1674" s="218">
        <v>145.32</v>
      </c>
      <c r="M1674" s="218">
        <f t="shared" si="40"/>
        <v>464.94</v>
      </c>
      <c r="N1674" s="216" t="str">
        <f t="shared" si="39"/>
        <v>stvarna uporabna</v>
      </c>
    </row>
    <row r="1675" spans="1:14" x14ac:dyDescent="0.25">
      <c r="A1675" s="216">
        <v>1</v>
      </c>
      <c r="B1675" s="219" t="s">
        <v>926</v>
      </c>
      <c r="C1675" s="219" t="s">
        <v>926</v>
      </c>
      <c r="D1675" s="219">
        <v>101107</v>
      </c>
      <c r="E1675" s="217" t="s">
        <v>218</v>
      </c>
      <c r="F1675" s="217" t="s">
        <v>1875</v>
      </c>
      <c r="G1675" s="218">
        <v>12.09</v>
      </c>
      <c r="H1675" s="217" t="s">
        <v>139</v>
      </c>
      <c r="I1675" s="219">
        <v>1</v>
      </c>
      <c r="J1675" s="221">
        <v>1162.3499999999999</v>
      </c>
      <c r="K1675" s="221">
        <v>1017.03</v>
      </c>
      <c r="L1675" s="218">
        <v>145.32</v>
      </c>
      <c r="M1675" s="218">
        <f t="shared" si="40"/>
        <v>464.94</v>
      </c>
      <c r="N1675" s="216" t="str">
        <f t="shared" si="39"/>
        <v>stvarna uporabna</v>
      </c>
    </row>
    <row r="1676" spans="1:14" x14ac:dyDescent="0.25">
      <c r="A1676" s="216">
        <v>1</v>
      </c>
      <c r="B1676" s="219" t="s">
        <v>926</v>
      </c>
      <c r="C1676" s="219" t="s">
        <v>926</v>
      </c>
      <c r="D1676" s="219">
        <v>101108</v>
      </c>
      <c r="E1676" s="217" t="s">
        <v>218</v>
      </c>
      <c r="F1676" s="217" t="s">
        <v>1875</v>
      </c>
      <c r="G1676" s="218">
        <v>12.09</v>
      </c>
      <c r="H1676" s="217" t="s">
        <v>139</v>
      </c>
      <c r="I1676" s="219">
        <v>1</v>
      </c>
      <c r="J1676" s="221">
        <v>1162.3499999999999</v>
      </c>
      <c r="K1676" s="221">
        <v>1017.03</v>
      </c>
      <c r="L1676" s="218">
        <v>145.32</v>
      </c>
      <c r="M1676" s="218">
        <f t="shared" si="40"/>
        <v>464.94</v>
      </c>
      <c r="N1676" s="216" t="str">
        <f t="shared" si="39"/>
        <v>stvarna uporabna</v>
      </c>
    </row>
    <row r="1677" spans="1:14" x14ac:dyDescent="0.25">
      <c r="A1677" s="216">
        <v>1</v>
      </c>
      <c r="B1677" s="219" t="s">
        <v>926</v>
      </c>
      <c r="C1677" s="219" t="s">
        <v>926</v>
      </c>
      <c r="D1677" s="219">
        <v>101109</v>
      </c>
      <c r="E1677" s="217" t="s">
        <v>218</v>
      </c>
      <c r="F1677" s="217" t="s">
        <v>1875</v>
      </c>
      <c r="G1677" s="218">
        <v>12.09</v>
      </c>
      <c r="H1677" s="217" t="s">
        <v>139</v>
      </c>
      <c r="I1677" s="219">
        <v>1</v>
      </c>
      <c r="J1677" s="221">
        <v>1162.3499999999999</v>
      </c>
      <c r="K1677" s="221">
        <v>1017.03</v>
      </c>
      <c r="L1677" s="218">
        <v>145.32</v>
      </c>
      <c r="M1677" s="218">
        <f t="shared" si="40"/>
        <v>464.94</v>
      </c>
      <c r="N1677" s="216" t="str">
        <f t="shared" si="39"/>
        <v>stvarna uporabna</v>
      </c>
    </row>
    <row r="1678" spans="1:14" x14ac:dyDescent="0.25">
      <c r="A1678" s="220">
        <v>1</v>
      </c>
      <c r="B1678" s="219" t="s">
        <v>926</v>
      </c>
      <c r="C1678" s="219" t="s">
        <v>926</v>
      </c>
      <c r="D1678" s="219">
        <v>101110</v>
      </c>
      <c r="E1678" s="217" t="s">
        <v>218</v>
      </c>
      <c r="F1678" s="217" t="s">
        <v>1875</v>
      </c>
      <c r="G1678" s="218">
        <v>12.09</v>
      </c>
      <c r="H1678" s="217" t="s">
        <v>139</v>
      </c>
      <c r="I1678" s="219">
        <v>1</v>
      </c>
      <c r="J1678" s="221">
        <v>1162.3499999999999</v>
      </c>
      <c r="K1678" s="221">
        <v>1017.03</v>
      </c>
      <c r="L1678" s="218">
        <v>145.32</v>
      </c>
      <c r="M1678" s="218">
        <f t="shared" si="40"/>
        <v>464.94</v>
      </c>
      <c r="N1678" s="216" t="str">
        <f t="shared" si="39"/>
        <v>stvarna uporabna</v>
      </c>
    </row>
    <row r="1679" spans="1:14" x14ac:dyDescent="0.25">
      <c r="A1679" s="220">
        <v>1</v>
      </c>
      <c r="B1679" s="219" t="s">
        <v>926</v>
      </c>
      <c r="C1679" s="219" t="s">
        <v>926</v>
      </c>
      <c r="D1679" s="219">
        <v>101111</v>
      </c>
      <c r="E1679" s="217" t="s">
        <v>218</v>
      </c>
      <c r="F1679" s="217" t="s">
        <v>1875</v>
      </c>
      <c r="G1679" s="218">
        <v>12.09</v>
      </c>
      <c r="H1679" s="217" t="s">
        <v>139</v>
      </c>
      <c r="I1679" s="219">
        <v>1</v>
      </c>
      <c r="J1679" s="221">
        <v>1162.3499999999999</v>
      </c>
      <c r="K1679" s="221">
        <v>1017.03</v>
      </c>
      <c r="L1679" s="218">
        <v>145.32</v>
      </c>
      <c r="M1679" s="218">
        <f t="shared" si="40"/>
        <v>464.94</v>
      </c>
      <c r="N1679" s="216" t="str">
        <f t="shared" si="39"/>
        <v>stvarna uporabna</v>
      </c>
    </row>
    <row r="1680" spans="1:14" x14ac:dyDescent="0.25">
      <c r="A1680" s="216">
        <v>1</v>
      </c>
      <c r="B1680" s="219" t="s">
        <v>926</v>
      </c>
      <c r="C1680" s="219" t="s">
        <v>926</v>
      </c>
      <c r="D1680" s="219">
        <v>101112</v>
      </c>
      <c r="E1680" s="217" t="s">
        <v>218</v>
      </c>
      <c r="F1680" s="217" t="s">
        <v>1875</v>
      </c>
      <c r="G1680" s="218">
        <v>12.09</v>
      </c>
      <c r="H1680" s="217" t="s">
        <v>139</v>
      </c>
      <c r="I1680" s="219">
        <v>1</v>
      </c>
      <c r="J1680" s="221">
        <v>1162.3499999999999</v>
      </c>
      <c r="K1680" s="221">
        <v>1017.03</v>
      </c>
      <c r="L1680" s="218">
        <v>145.32</v>
      </c>
      <c r="M1680" s="218">
        <f t="shared" si="40"/>
        <v>464.94</v>
      </c>
      <c r="N1680" s="216" t="str">
        <f t="shared" si="39"/>
        <v>stvarna uporabna</v>
      </c>
    </row>
    <row r="1681" spans="1:14" x14ac:dyDescent="0.25">
      <c r="A1681" s="216">
        <v>1</v>
      </c>
      <c r="B1681" s="219" t="s">
        <v>926</v>
      </c>
      <c r="C1681" s="219" t="s">
        <v>926</v>
      </c>
      <c r="D1681" s="219">
        <v>101113</v>
      </c>
      <c r="E1681" s="217" t="s">
        <v>218</v>
      </c>
      <c r="F1681" s="217" t="s">
        <v>1875</v>
      </c>
      <c r="G1681" s="218">
        <v>12.09</v>
      </c>
      <c r="H1681" s="217" t="s">
        <v>139</v>
      </c>
      <c r="I1681" s="219">
        <v>1</v>
      </c>
      <c r="J1681" s="221">
        <v>1162.3499999999999</v>
      </c>
      <c r="K1681" s="221">
        <v>1017.03</v>
      </c>
      <c r="L1681" s="218">
        <v>145.32</v>
      </c>
      <c r="M1681" s="218">
        <f t="shared" si="40"/>
        <v>464.94</v>
      </c>
      <c r="N1681" s="216" t="str">
        <f t="shared" si="39"/>
        <v>stvarna uporabna</v>
      </c>
    </row>
    <row r="1682" spans="1:14" x14ac:dyDescent="0.25">
      <c r="A1682" s="216">
        <v>1</v>
      </c>
      <c r="B1682" s="219" t="s">
        <v>926</v>
      </c>
      <c r="C1682" s="219" t="s">
        <v>926</v>
      </c>
      <c r="D1682" s="219">
        <v>101114</v>
      </c>
      <c r="E1682" s="217" t="s">
        <v>218</v>
      </c>
      <c r="F1682" s="217" t="s">
        <v>1876</v>
      </c>
      <c r="G1682" s="218">
        <v>12.09</v>
      </c>
      <c r="H1682" s="217" t="s">
        <v>139</v>
      </c>
      <c r="I1682" s="219">
        <v>1</v>
      </c>
      <c r="J1682" s="221">
        <v>1549.8</v>
      </c>
      <c r="K1682" s="221">
        <v>1356.11</v>
      </c>
      <c r="L1682" s="218">
        <v>193.69</v>
      </c>
      <c r="M1682" s="218">
        <f t="shared" si="40"/>
        <v>619.92000000000007</v>
      </c>
      <c r="N1682" s="216" t="str">
        <f t="shared" si="39"/>
        <v>stvarna uporabna</v>
      </c>
    </row>
    <row r="1683" spans="1:14" x14ac:dyDescent="0.25">
      <c r="A1683" s="220">
        <v>1</v>
      </c>
      <c r="B1683" s="219" t="s">
        <v>926</v>
      </c>
      <c r="C1683" s="219" t="s">
        <v>926</v>
      </c>
      <c r="D1683" s="219">
        <v>101116</v>
      </c>
      <c r="E1683" s="217" t="s">
        <v>218</v>
      </c>
      <c r="F1683" s="217" t="s">
        <v>1877</v>
      </c>
      <c r="G1683" s="218">
        <v>12.09</v>
      </c>
      <c r="H1683" s="217" t="s">
        <v>139</v>
      </c>
      <c r="I1683" s="219">
        <v>1</v>
      </c>
      <c r="J1683" s="218">
        <v>846.86</v>
      </c>
      <c r="K1683" s="218">
        <v>741.02</v>
      </c>
      <c r="L1683" s="218">
        <v>105.84</v>
      </c>
      <c r="M1683" s="218">
        <f t="shared" si="40"/>
        <v>338.74400000000003</v>
      </c>
      <c r="N1683" s="216" t="str">
        <f t="shared" si="39"/>
        <v>stvarna uporabna</v>
      </c>
    </row>
    <row r="1684" spans="1:14" x14ac:dyDescent="0.25">
      <c r="A1684" s="220">
        <v>1</v>
      </c>
      <c r="B1684" s="219" t="s">
        <v>926</v>
      </c>
      <c r="C1684" s="219" t="s">
        <v>926</v>
      </c>
      <c r="D1684" s="219">
        <v>101118</v>
      </c>
      <c r="E1684" s="217" t="s">
        <v>218</v>
      </c>
      <c r="F1684" s="217" t="s">
        <v>1878</v>
      </c>
      <c r="G1684" s="217" t="s">
        <v>557</v>
      </c>
      <c r="H1684" s="217" t="s">
        <v>139</v>
      </c>
      <c r="I1684" s="219">
        <v>1</v>
      </c>
      <c r="J1684" s="218">
        <v>330</v>
      </c>
      <c r="K1684" s="218">
        <v>51.56</v>
      </c>
      <c r="L1684" s="218">
        <v>278.44</v>
      </c>
      <c r="M1684" s="218">
        <f t="shared" si="40"/>
        <v>278.44</v>
      </c>
      <c r="N1684" s="216" t="str">
        <f t="shared" si="39"/>
        <v>nova vrijednost</v>
      </c>
    </row>
    <row r="1685" spans="1:14" x14ac:dyDescent="0.25">
      <c r="A1685" s="216">
        <v>1</v>
      </c>
      <c r="B1685" s="219" t="s">
        <v>926</v>
      </c>
      <c r="C1685" s="219" t="s">
        <v>926</v>
      </c>
      <c r="D1685" s="219">
        <v>101119</v>
      </c>
      <c r="E1685" s="217" t="s">
        <v>218</v>
      </c>
      <c r="F1685" s="217" t="s">
        <v>1878</v>
      </c>
      <c r="G1685" s="217" t="s">
        <v>557</v>
      </c>
      <c r="H1685" s="217" t="s">
        <v>139</v>
      </c>
      <c r="I1685" s="219">
        <v>1</v>
      </c>
      <c r="J1685" s="218">
        <v>330</v>
      </c>
      <c r="K1685" s="218">
        <v>51.56</v>
      </c>
      <c r="L1685" s="218">
        <v>278.44</v>
      </c>
      <c r="M1685" s="218">
        <f t="shared" si="40"/>
        <v>278.44</v>
      </c>
      <c r="N1685" s="216" t="str">
        <f t="shared" si="39"/>
        <v>nova vrijednost</v>
      </c>
    </row>
    <row r="1686" spans="1:14" x14ac:dyDescent="0.25">
      <c r="A1686" s="216">
        <v>1</v>
      </c>
      <c r="B1686" s="219" t="s">
        <v>926</v>
      </c>
      <c r="C1686" s="219" t="s">
        <v>926</v>
      </c>
      <c r="D1686" s="219">
        <v>101120</v>
      </c>
      <c r="E1686" s="217" t="s">
        <v>218</v>
      </c>
      <c r="F1686" s="217" t="s">
        <v>1878</v>
      </c>
      <c r="G1686" s="217" t="s">
        <v>557</v>
      </c>
      <c r="H1686" s="217" t="s">
        <v>139</v>
      </c>
      <c r="I1686" s="219">
        <v>1</v>
      </c>
      <c r="J1686" s="218">
        <v>330</v>
      </c>
      <c r="K1686" s="218">
        <v>51.56</v>
      </c>
      <c r="L1686" s="218">
        <v>278.44</v>
      </c>
      <c r="M1686" s="218">
        <f t="shared" si="40"/>
        <v>278.44</v>
      </c>
      <c r="N1686" s="216" t="str">
        <f t="shared" si="39"/>
        <v>nova vrijednost</v>
      </c>
    </row>
    <row r="1687" spans="1:14" x14ac:dyDescent="0.25">
      <c r="A1687" s="216">
        <v>1</v>
      </c>
      <c r="B1687" s="219" t="s">
        <v>926</v>
      </c>
      <c r="C1687" s="219" t="s">
        <v>926</v>
      </c>
      <c r="D1687" s="219">
        <v>101121</v>
      </c>
      <c r="E1687" s="217" t="s">
        <v>218</v>
      </c>
      <c r="F1687" s="217" t="s">
        <v>1878</v>
      </c>
      <c r="G1687" s="217" t="s">
        <v>557</v>
      </c>
      <c r="H1687" s="217" t="s">
        <v>139</v>
      </c>
      <c r="I1687" s="219">
        <v>1</v>
      </c>
      <c r="J1687" s="218">
        <v>330</v>
      </c>
      <c r="K1687" s="218">
        <v>51.56</v>
      </c>
      <c r="L1687" s="218">
        <v>278.44</v>
      </c>
      <c r="M1687" s="218">
        <f t="shared" si="40"/>
        <v>278.44</v>
      </c>
      <c r="N1687" s="216" t="str">
        <f t="shared" si="39"/>
        <v>nova vrijednost</v>
      </c>
    </row>
    <row r="1688" spans="1:14" x14ac:dyDescent="0.25">
      <c r="A1688" s="220">
        <v>1</v>
      </c>
      <c r="B1688" s="219" t="s">
        <v>926</v>
      </c>
      <c r="C1688" s="219" t="s">
        <v>926</v>
      </c>
      <c r="D1688" s="219">
        <v>101122</v>
      </c>
      <c r="E1688" s="217" t="s">
        <v>218</v>
      </c>
      <c r="F1688" s="217" t="s">
        <v>1878</v>
      </c>
      <c r="G1688" s="217" t="s">
        <v>557</v>
      </c>
      <c r="H1688" s="217" t="s">
        <v>139</v>
      </c>
      <c r="I1688" s="219">
        <v>1</v>
      </c>
      <c r="J1688" s="218">
        <v>330</v>
      </c>
      <c r="K1688" s="218">
        <v>51.56</v>
      </c>
      <c r="L1688" s="218">
        <v>278.44</v>
      </c>
      <c r="M1688" s="218">
        <f t="shared" si="40"/>
        <v>278.44</v>
      </c>
      <c r="N1688" s="216" t="str">
        <f t="shared" si="39"/>
        <v>nova vrijednost</v>
      </c>
    </row>
    <row r="1689" spans="1:14" x14ac:dyDescent="0.25">
      <c r="A1689" s="220">
        <v>1</v>
      </c>
      <c r="B1689" s="219" t="s">
        <v>926</v>
      </c>
      <c r="C1689" s="219" t="s">
        <v>926</v>
      </c>
      <c r="D1689" s="219">
        <v>101123</v>
      </c>
      <c r="E1689" s="217" t="s">
        <v>218</v>
      </c>
      <c r="F1689" s="217" t="s">
        <v>1878</v>
      </c>
      <c r="G1689" s="217" t="s">
        <v>557</v>
      </c>
      <c r="H1689" s="217" t="s">
        <v>139</v>
      </c>
      <c r="I1689" s="219">
        <v>1</v>
      </c>
      <c r="J1689" s="218">
        <v>330</v>
      </c>
      <c r="K1689" s="218">
        <v>51.56</v>
      </c>
      <c r="L1689" s="218">
        <v>278.44</v>
      </c>
      <c r="M1689" s="218">
        <f t="shared" si="40"/>
        <v>278.44</v>
      </c>
      <c r="N1689" s="216" t="str">
        <f t="shared" si="39"/>
        <v>nova vrijednost</v>
      </c>
    </row>
    <row r="1690" spans="1:14" x14ac:dyDescent="0.25">
      <c r="A1690" s="216">
        <v>1</v>
      </c>
      <c r="B1690" s="219" t="s">
        <v>926</v>
      </c>
      <c r="C1690" s="219" t="s">
        <v>926</v>
      </c>
      <c r="D1690" s="219">
        <v>101124</v>
      </c>
      <c r="E1690" s="217" t="s">
        <v>218</v>
      </c>
      <c r="F1690" s="217" t="s">
        <v>1878</v>
      </c>
      <c r="G1690" s="217" t="s">
        <v>557</v>
      </c>
      <c r="H1690" s="217" t="s">
        <v>139</v>
      </c>
      <c r="I1690" s="219">
        <v>1</v>
      </c>
      <c r="J1690" s="218">
        <v>330</v>
      </c>
      <c r="K1690" s="218">
        <v>51.56</v>
      </c>
      <c r="L1690" s="218">
        <v>278.44</v>
      </c>
      <c r="M1690" s="218">
        <f t="shared" si="40"/>
        <v>278.44</v>
      </c>
      <c r="N1690" s="216" t="str">
        <f t="shared" si="39"/>
        <v>nova vrijednost</v>
      </c>
    </row>
    <row r="1691" spans="1:14" x14ac:dyDescent="0.25">
      <c r="A1691" s="216">
        <v>1</v>
      </c>
      <c r="B1691" s="219" t="s">
        <v>926</v>
      </c>
      <c r="C1691" s="219" t="s">
        <v>926</v>
      </c>
      <c r="D1691" s="219">
        <v>101125</v>
      </c>
      <c r="E1691" s="217" t="s">
        <v>218</v>
      </c>
      <c r="F1691" s="217" t="s">
        <v>1878</v>
      </c>
      <c r="G1691" s="217" t="s">
        <v>557</v>
      </c>
      <c r="H1691" s="217" t="s">
        <v>139</v>
      </c>
      <c r="I1691" s="219">
        <v>1</v>
      </c>
      <c r="J1691" s="218">
        <v>330</v>
      </c>
      <c r="K1691" s="218">
        <v>51.56</v>
      </c>
      <c r="L1691" s="218">
        <v>278.44</v>
      </c>
      <c r="M1691" s="218">
        <f t="shared" si="40"/>
        <v>278.44</v>
      </c>
      <c r="N1691" s="216" t="str">
        <f t="shared" si="39"/>
        <v>nova vrijednost</v>
      </c>
    </row>
    <row r="1692" spans="1:14" x14ac:dyDescent="0.25">
      <c r="A1692" s="216">
        <v>1</v>
      </c>
      <c r="B1692" s="219" t="s">
        <v>926</v>
      </c>
      <c r="C1692" s="219" t="s">
        <v>926</v>
      </c>
      <c r="D1692" s="219">
        <v>101126</v>
      </c>
      <c r="E1692" s="217" t="s">
        <v>218</v>
      </c>
      <c r="F1692" s="217" t="s">
        <v>1878</v>
      </c>
      <c r="G1692" s="217" t="s">
        <v>557</v>
      </c>
      <c r="H1692" s="217" t="s">
        <v>139</v>
      </c>
      <c r="I1692" s="219">
        <v>1</v>
      </c>
      <c r="J1692" s="218">
        <v>330</v>
      </c>
      <c r="K1692" s="218">
        <v>51.56</v>
      </c>
      <c r="L1692" s="218">
        <v>278.44</v>
      </c>
      <c r="M1692" s="218">
        <f t="shared" si="40"/>
        <v>278.44</v>
      </c>
      <c r="N1692" s="216" t="str">
        <f t="shared" si="39"/>
        <v>nova vrijednost</v>
      </c>
    </row>
    <row r="1693" spans="1:14" x14ac:dyDescent="0.25">
      <c r="A1693" s="220">
        <v>1</v>
      </c>
      <c r="B1693" s="219" t="s">
        <v>926</v>
      </c>
      <c r="C1693" s="219" t="s">
        <v>926</v>
      </c>
      <c r="D1693" s="219">
        <v>101127</v>
      </c>
      <c r="E1693" s="217" t="s">
        <v>218</v>
      </c>
      <c r="F1693" s="217" t="s">
        <v>1878</v>
      </c>
      <c r="G1693" s="217" t="s">
        <v>557</v>
      </c>
      <c r="H1693" s="217" t="s">
        <v>139</v>
      </c>
      <c r="I1693" s="219">
        <v>1</v>
      </c>
      <c r="J1693" s="218">
        <v>330</v>
      </c>
      <c r="K1693" s="218">
        <v>51.56</v>
      </c>
      <c r="L1693" s="218">
        <v>278.44</v>
      </c>
      <c r="M1693" s="218">
        <f t="shared" si="40"/>
        <v>278.44</v>
      </c>
      <c r="N1693" s="216" t="str">
        <f t="shared" si="39"/>
        <v>nova vrijednost</v>
      </c>
    </row>
    <row r="1694" spans="1:14" x14ac:dyDescent="0.25">
      <c r="A1694" s="220">
        <v>1</v>
      </c>
      <c r="B1694" s="219" t="s">
        <v>926</v>
      </c>
      <c r="C1694" s="219" t="s">
        <v>926</v>
      </c>
      <c r="D1694" s="219">
        <v>101128</v>
      </c>
      <c r="E1694" s="217" t="s">
        <v>218</v>
      </c>
      <c r="F1694" s="217" t="s">
        <v>1878</v>
      </c>
      <c r="G1694" s="217" t="s">
        <v>557</v>
      </c>
      <c r="H1694" s="217" t="s">
        <v>139</v>
      </c>
      <c r="I1694" s="219">
        <v>1</v>
      </c>
      <c r="J1694" s="218">
        <v>330</v>
      </c>
      <c r="K1694" s="218">
        <v>51.56</v>
      </c>
      <c r="L1694" s="218">
        <v>278.44</v>
      </c>
      <c r="M1694" s="218">
        <f t="shared" si="40"/>
        <v>278.44</v>
      </c>
      <c r="N1694" s="216" t="str">
        <f t="shared" si="39"/>
        <v>nova vrijednost</v>
      </c>
    </row>
    <row r="1695" spans="1:14" x14ac:dyDescent="0.25">
      <c r="A1695" s="216">
        <v>1</v>
      </c>
      <c r="B1695" s="219" t="s">
        <v>926</v>
      </c>
      <c r="C1695" s="219" t="s">
        <v>926</v>
      </c>
      <c r="D1695" s="219">
        <v>101129</v>
      </c>
      <c r="E1695" s="217" t="s">
        <v>218</v>
      </c>
      <c r="F1695" s="217" t="s">
        <v>1878</v>
      </c>
      <c r="G1695" s="217" t="s">
        <v>557</v>
      </c>
      <c r="H1695" s="217" t="s">
        <v>139</v>
      </c>
      <c r="I1695" s="219">
        <v>1</v>
      </c>
      <c r="J1695" s="218">
        <v>330</v>
      </c>
      <c r="K1695" s="218">
        <v>51.56</v>
      </c>
      <c r="L1695" s="218">
        <v>278.44</v>
      </c>
      <c r="M1695" s="218">
        <f t="shared" si="40"/>
        <v>278.44</v>
      </c>
      <c r="N1695" s="216" t="str">
        <f t="shared" si="39"/>
        <v>nova vrijednost</v>
      </c>
    </row>
    <row r="1696" spans="1:14" x14ac:dyDescent="0.25">
      <c r="A1696" s="216">
        <v>1</v>
      </c>
      <c r="B1696" s="219" t="s">
        <v>926</v>
      </c>
      <c r="C1696" s="219" t="s">
        <v>926</v>
      </c>
      <c r="D1696" s="219">
        <v>101130</v>
      </c>
      <c r="E1696" s="217" t="s">
        <v>218</v>
      </c>
      <c r="F1696" s="217" t="s">
        <v>1878</v>
      </c>
      <c r="G1696" s="217" t="s">
        <v>557</v>
      </c>
      <c r="H1696" s="217" t="s">
        <v>139</v>
      </c>
      <c r="I1696" s="219">
        <v>1</v>
      </c>
      <c r="J1696" s="218">
        <v>330</v>
      </c>
      <c r="K1696" s="218">
        <v>51.56</v>
      </c>
      <c r="L1696" s="218">
        <v>278.44</v>
      </c>
      <c r="M1696" s="218">
        <f t="shared" si="40"/>
        <v>278.44</v>
      </c>
      <c r="N1696" s="216" t="str">
        <f t="shared" si="39"/>
        <v>nova vrijednost</v>
      </c>
    </row>
    <row r="1697" spans="1:14" x14ac:dyDescent="0.25">
      <c r="A1697" s="216">
        <v>1</v>
      </c>
      <c r="B1697" s="219" t="s">
        <v>926</v>
      </c>
      <c r="C1697" s="219" t="s">
        <v>926</v>
      </c>
      <c r="D1697" s="219">
        <v>101131</v>
      </c>
      <c r="E1697" s="217" t="s">
        <v>218</v>
      </c>
      <c r="F1697" s="217" t="s">
        <v>1878</v>
      </c>
      <c r="G1697" s="217" t="s">
        <v>557</v>
      </c>
      <c r="H1697" s="217" t="s">
        <v>139</v>
      </c>
      <c r="I1697" s="219">
        <v>1</v>
      </c>
      <c r="J1697" s="218">
        <v>330</v>
      </c>
      <c r="K1697" s="218">
        <v>51.56</v>
      </c>
      <c r="L1697" s="218">
        <v>278.44</v>
      </c>
      <c r="M1697" s="218">
        <f t="shared" si="40"/>
        <v>278.44</v>
      </c>
      <c r="N1697" s="216" t="str">
        <f t="shared" si="39"/>
        <v>nova vrijednost</v>
      </c>
    </row>
    <row r="1698" spans="1:14" x14ac:dyDescent="0.25">
      <c r="A1698" s="216">
        <v>1</v>
      </c>
      <c r="B1698" s="219" t="s">
        <v>926</v>
      </c>
      <c r="C1698" s="219" t="s">
        <v>926</v>
      </c>
      <c r="D1698" s="219">
        <v>101132</v>
      </c>
      <c r="E1698" s="217" t="s">
        <v>218</v>
      </c>
      <c r="F1698" s="217" t="s">
        <v>1878</v>
      </c>
      <c r="G1698" s="217" t="s">
        <v>557</v>
      </c>
      <c r="H1698" s="217" t="s">
        <v>139</v>
      </c>
      <c r="I1698" s="219">
        <v>1</v>
      </c>
      <c r="J1698" s="218">
        <v>330</v>
      </c>
      <c r="K1698" s="218">
        <v>51.56</v>
      </c>
      <c r="L1698" s="218">
        <v>278.44</v>
      </c>
      <c r="M1698" s="218">
        <f t="shared" si="40"/>
        <v>278.44</v>
      </c>
      <c r="N1698" s="216" t="str">
        <f t="shared" si="39"/>
        <v>nova vrijednost</v>
      </c>
    </row>
    <row r="1699" spans="1:14" x14ac:dyDescent="0.25">
      <c r="A1699" s="220">
        <v>1</v>
      </c>
      <c r="B1699" s="219" t="s">
        <v>926</v>
      </c>
      <c r="C1699" s="219" t="s">
        <v>926</v>
      </c>
      <c r="D1699" s="219">
        <v>101137</v>
      </c>
      <c r="E1699" s="217" t="s">
        <v>218</v>
      </c>
      <c r="F1699" s="217" t="s">
        <v>1879</v>
      </c>
      <c r="G1699" s="217" t="s">
        <v>263</v>
      </c>
      <c r="H1699" s="217" t="s">
        <v>139</v>
      </c>
      <c r="I1699" s="219">
        <v>1</v>
      </c>
      <c r="J1699" s="221">
        <v>1098.46</v>
      </c>
      <c r="K1699" s="221">
        <v>1098.46</v>
      </c>
      <c r="L1699" s="218">
        <v>0</v>
      </c>
      <c r="M1699" s="218">
        <f t="shared" si="40"/>
        <v>439.38400000000001</v>
      </c>
      <c r="N1699" s="216" t="str">
        <f t="shared" si="39"/>
        <v>stvarna uporabna</v>
      </c>
    </row>
    <row r="1700" spans="1:14" x14ac:dyDescent="0.25">
      <c r="A1700" s="220">
        <v>1</v>
      </c>
      <c r="B1700" s="219" t="s">
        <v>926</v>
      </c>
      <c r="C1700" s="219" t="s">
        <v>926</v>
      </c>
      <c r="D1700" s="219">
        <v>101138</v>
      </c>
      <c r="E1700" s="217" t="s">
        <v>218</v>
      </c>
      <c r="F1700" s="217" t="s">
        <v>1880</v>
      </c>
      <c r="G1700" s="217" t="s">
        <v>263</v>
      </c>
      <c r="H1700" s="217" t="s">
        <v>139</v>
      </c>
      <c r="I1700" s="219">
        <v>1</v>
      </c>
      <c r="J1700" s="218">
        <v>539.67999999999995</v>
      </c>
      <c r="K1700" s="218">
        <v>539.67999999999995</v>
      </c>
      <c r="L1700" s="218">
        <v>0</v>
      </c>
      <c r="M1700" s="218">
        <f t="shared" si="40"/>
        <v>215.87199999999999</v>
      </c>
      <c r="N1700" s="216" t="str">
        <f t="shared" si="39"/>
        <v>stvarna uporabna</v>
      </c>
    </row>
    <row r="1701" spans="1:14" x14ac:dyDescent="0.25">
      <c r="A1701" s="216">
        <v>1</v>
      </c>
      <c r="B1701" s="219" t="s">
        <v>926</v>
      </c>
      <c r="C1701" s="219" t="s">
        <v>926</v>
      </c>
      <c r="D1701" s="219">
        <v>101139</v>
      </c>
      <c r="E1701" s="217" t="s">
        <v>218</v>
      </c>
      <c r="F1701" s="217" t="s">
        <v>1881</v>
      </c>
      <c r="G1701" s="217" t="s">
        <v>263</v>
      </c>
      <c r="H1701" s="217" t="s">
        <v>139</v>
      </c>
      <c r="I1701" s="219">
        <v>1</v>
      </c>
      <c r="J1701" s="218">
        <v>661</v>
      </c>
      <c r="K1701" s="218">
        <v>661</v>
      </c>
      <c r="L1701" s="218">
        <v>0</v>
      </c>
      <c r="M1701" s="218">
        <f t="shared" si="40"/>
        <v>264.40000000000003</v>
      </c>
      <c r="N1701" s="216" t="str">
        <f t="shared" si="39"/>
        <v>stvarna uporabna</v>
      </c>
    </row>
    <row r="1702" spans="1:14" x14ac:dyDescent="0.25">
      <c r="A1702" s="216">
        <v>1</v>
      </c>
      <c r="B1702" s="219" t="s">
        <v>926</v>
      </c>
      <c r="C1702" s="219" t="s">
        <v>926</v>
      </c>
      <c r="D1702" s="219">
        <v>101140</v>
      </c>
      <c r="E1702" s="217" t="s">
        <v>218</v>
      </c>
      <c r="F1702" s="217" t="s">
        <v>1130</v>
      </c>
      <c r="G1702" s="217" t="s">
        <v>263</v>
      </c>
      <c r="H1702" s="217" t="s">
        <v>139</v>
      </c>
      <c r="I1702" s="219">
        <v>1</v>
      </c>
      <c r="J1702" s="218">
        <v>799.83</v>
      </c>
      <c r="K1702" s="218">
        <v>799.83</v>
      </c>
      <c r="L1702" s="218">
        <v>0</v>
      </c>
      <c r="M1702" s="218">
        <f t="shared" si="40"/>
        <v>319.93200000000002</v>
      </c>
      <c r="N1702" s="216" t="str">
        <f t="shared" si="39"/>
        <v>stvarna uporabna</v>
      </c>
    </row>
    <row r="1703" spans="1:14" x14ac:dyDescent="0.25">
      <c r="A1703" s="216">
        <v>1</v>
      </c>
      <c r="B1703" s="219" t="s">
        <v>926</v>
      </c>
      <c r="C1703" s="219" t="s">
        <v>926</v>
      </c>
      <c r="D1703" s="219">
        <v>101141</v>
      </c>
      <c r="E1703" s="217" t="s">
        <v>218</v>
      </c>
      <c r="F1703" s="217" t="s">
        <v>1130</v>
      </c>
      <c r="G1703" s="217" t="s">
        <v>263</v>
      </c>
      <c r="H1703" s="217" t="s">
        <v>139</v>
      </c>
      <c r="I1703" s="219">
        <v>1</v>
      </c>
      <c r="J1703" s="218">
        <v>799.83</v>
      </c>
      <c r="K1703" s="218">
        <v>799.83</v>
      </c>
      <c r="L1703" s="218">
        <v>0</v>
      </c>
      <c r="M1703" s="218">
        <f t="shared" si="40"/>
        <v>319.93200000000002</v>
      </c>
      <c r="N1703" s="216" t="str">
        <f t="shared" si="39"/>
        <v>stvarna uporabna</v>
      </c>
    </row>
    <row r="1704" spans="1:14" x14ac:dyDescent="0.25">
      <c r="A1704" s="220">
        <v>1</v>
      </c>
      <c r="B1704" s="219" t="s">
        <v>926</v>
      </c>
      <c r="C1704" s="219" t="s">
        <v>926</v>
      </c>
      <c r="D1704" s="219">
        <v>101142</v>
      </c>
      <c r="E1704" s="217" t="s">
        <v>218</v>
      </c>
      <c r="F1704" s="217" t="s">
        <v>1882</v>
      </c>
      <c r="G1704" s="217" t="s">
        <v>263</v>
      </c>
      <c r="H1704" s="217" t="s">
        <v>139</v>
      </c>
      <c r="I1704" s="219">
        <v>1</v>
      </c>
      <c r="J1704" s="221">
        <v>1631.87</v>
      </c>
      <c r="K1704" s="221">
        <v>1631.87</v>
      </c>
      <c r="L1704" s="218">
        <v>0</v>
      </c>
      <c r="M1704" s="218">
        <f t="shared" si="40"/>
        <v>652.74800000000005</v>
      </c>
      <c r="N1704" s="216" t="str">
        <f t="shared" si="39"/>
        <v>stvarna uporabna</v>
      </c>
    </row>
    <row r="1705" spans="1:14" x14ac:dyDescent="0.25">
      <c r="A1705" s="220">
        <v>1</v>
      </c>
      <c r="B1705" s="219" t="s">
        <v>926</v>
      </c>
      <c r="C1705" s="219" t="s">
        <v>926</v>
      </c>
      <c r="D1705" s="219">
        <v>101143</v>
      </c>
      <c r="E1705" s="217" t="s">
        <v>218</v>
      </c>
      <c r="F1705" s="217" t="s">
        <v>1883</v>
      </c>
      <c r="G1705" s="217" t="s">
        <v>263</v>
      </c>
      <c r="H1705" s="217" t="s">
        <v>139</v>
      </c>
      <c r="I1705" s="219">
        <v>1</v>
      </c>
      <c r="J1705" s="218">
        <v>295.36</v>
      </c>
      <c r="K1705" s="218">
        <v>295.36</v>
      </c>
      <c r="L1705" s="218">
        <v>0</v>
      </c>
      <c r="M1705" s="218">
        <f t="shared" si="40"/>
        <v>118.14400000000001</v>
      </c>
      <c r="N1705" s="216" t="str">
        <f t="shared" si="39"/>
        <v>stvarna uporabna</v>
      </c>
    </row>
    <row r="1706" spans="1:14" x14ac:dyDescent="0.25">
      <c r="A1706" s="216">
        <v>1</v>
      </c>
      <c r="B1706" s="219" t="s">
        <v>926</v>
      </c>
      <c r="C1706" s="219" t="s">
        <v>926</v>
      </c>
      <c r="D1706" s="219">
        <v>101144</v>
      </c>
      <c r="E1706" s="217" t="s">
        <v>218</v>
      </c>
      <c r="F1706" s="217" t="s">
        <v>1883</v>
      </c>
      <c r="G1706" s="217" t="s">
        <v>263</v>
      </c>
      <c r="H1706" s="217" t="s">
        <v>139</v>
      </c>
      <c r="I1706" s="219">
        <v>1</v>
      </c>
      <c r="J1706" s="218">
        <v>295.36</v>
      </c>
      <c r="K1706" s="218">
        <v>295.36</v>
      </c>
      <c r="L1706" s="218">
        <v>0</v>
      </c>
      <c r="M1706" s="218">
        <f t="shared" si="40"/>
        <v>118.14400000000001</v>
      </c>
      <c r="N1706" s="216" t="str">
        <f t="shared" si="39"/>
        <v>stvarna uporabna</v>
      </c>
    </row>
    <row r="1707" spans="1:14" x14ac:dyDescent="0.25">
      <c r="A1707" s="216">
        <v>1</v>
      </c>
      <c r="B1707" s="219" t="s">
        <v>926</v>
      </c>
      <c r="C1707" s="219" t="s">
        <v>926</v>
      </c>
      <c r="D1707" s="219">
        <v>101145</v>
      </c>
      <c r="E1707" s="217" t="s">
        <v>218</v>
      </c>
      <c r="F1707" s="217" t="s">
        <v>1883</v>
      </c>
      <c r="G1707" s="217" t="s">
        <v>263</v>
      </c>
      <c r="H1707" s="217" t="s">
        <v>139</v>
      </c>
      <c r="I1707" s="219">
        <v>1</v>
      </c>
      <c r="J1707" s="218">
        <v>295.36</v>
      </c>
      <c r="K1707" s="218">
        <v>295.36</v>
      </c>
      <c r="L1707" s="218">
        <v>0</v>
      </c>
      <c r="M1707" s="218">
        <f t="shared" si="40"/>
        <v>118.14400000000001</v>
      </c>
      <c r="N1707" s="216" t="str">
        <f t="shared" si="39"/>
        <v>stvarna uporabna</v>
      </c>
    </row>
    <row r="1708" spans="1:14" x14ac:dyDescent="0.25">
      <c r="A1708" s="216">
        <v>1</v>
      </c>
      <c r="B1708" s="219" t="s">
        <v>926</v>
      </c>
      <c r="C1708" s="219" t="s">
        <v>926</v>
      </c>
      <c r="D1708" s="219">
        <v>101146</v>
      </c>
      <c r="E1708" s="217" t="s">
        <v>218</v>
      </c>
      <c r="F1708" s="217" t="s">
        <v>1883</v>
      </c>
      <c r="G1708" s="217" t="s">
        <v>263</v>
      </c>
      <c r="H1708" s="217" t="s">
        <v>139</v>
      </c>
      <c r="I1708" s="219">
        <v>1</v>
      </c>
      <c r="J1708" s="218">
        <v>295.36</v>
      </c>
      <c r="K1708" s="218">
        <v>295.36</v>
      </c>
      <c r="L1708" s="218">
        <v>0</v>
      </c>
      <c r="M1708" s="218">
        <f t="shared" si="40"/>
        <v>118.14400000000001</v>
      </c>
      <c r="N1708" s="216" t="str">
        <f t="shared" si="39"/>
        <v>stvarna uporabna</v>
      </c>
    </row>
    <row r="1709" spans="1:14" x14ac:dyDescent="0.25">
      <c r="A1709" s="220">
        <v>1</v>
      </c>
      <c r="B1709" s="219" t="s">
        <v>926</v>
      </c>
      <c r="C1709" s="219" t="s">
        <v>926</v>
      </c>
      <c r="D1709" s="219">
        <v>101147</v>
      </c>
      <c r="E1709" s="217" t="s">
        <v>218</v>
      </c>
      <c r="F1709" s="217" t="s">
        <v>1884</v>
      </c>
      <c r="G1709" s="217" t="s">
        <v>263</v>
      </c>
      <c r="H1709" s="217" t="s">
        <v>139</v>
      </c>
      <c r="I1709" s="219">
        <v>1</v>
      </c>
      <c r="J1709" s="218">
        <v>289.88</v>
      </c>
      <c r="K1709" s="218">
        <v>289.88</v>
      </c>
      <c r="L1709" s="218">
        <v>0</v>
      </c>
      <c r="M1709" s="218">
        <f t="shared" si="40"/>
        <v>115.952</v>
      </c>
      <c r="N1709" s="216" t="str">
        <f t="shared" si="39"/>
        <v>stvarna uporabna</v>
      </c>
    </row>
    <row r="1710" spans="1:14" x14ac:dyDescent="0.25">
      <c r="A1710" s="220">
        <v>1</v>
      </c>
      <c r="B1710" s="219" t="s">
        <v>926</v>
      </c>
      <c r="C1710" s="219" t="s">
        <v>926</v>
      </c>
      <c r="D1710" s="219">
        <v>101148</v>
      </c>
      <c r="E1710" s="217" t="s">
        <v>218</v>
      </c>
      <c r="F1710" s="217" t="s">
        <v>1882</v>
      </c>
      <c r="G1710" s="217" t="s">
        <v>263</v>
      </c>
      <c r="H1710" s="217" t="s">
        <v>139</v>
      </c>
      <c r="I1710" s="219">
        <v>1</v>
      </c>
      <c r="J1710" s="221">
        <v>1631.87</v>
      </c>
      <c r="K1710" s="221">
        <v>1631.87</v>
      </c>
      <c r="L1710" s="218">
        <v>0</v>
      </c>
      <c r="M1710" s="218">
        <f t="shared" si="40"/>
        <v>652.74800000000005</v>
      </c>
      <c r="N1710" s="216" t="str">
        <f t="shared" si="39"/>
        <v>stvarna uporabna</v>
      </c>
    </row>
    <row r="1711" spans="1:14" x14ac:dyDescent="0.25">
      <c r="A1711" s="216">
        <v>1</v>
      </c>
      <c r="B1711" s="219" t="s">
        <v>926</v>
      </c>
      <c r="C1711" s="219" t="s">
        <v>926</v>
      </c>
      <c r="D1711" s="219">
        <v>101149</v>
      </c>
      <c r="E1711" s="217" t="s">
        <v>218</v>
      </c>
      <c r="F1711" s="217" t="s">
        <v>1885</v>
      </c>
      <c r="G1711" s="217" t="s">
        <v>263</v>
      </c>
      <c r="H1711" s="217" t="s">
        <v>139</v>
      </c>
      <c r="I1711" s="219">
        <v>1</v>
      </c>
      <c r="J1711" s="221">
        <v>1351.66</v>
      </c>
      <c r="K1711" s="221">
        <v>1351.66</v>
      </c>
      <c r="L1711" s="218">
        <v>0</v>
      </c>
      <c r="M1711" s="218">
        <f t="shared" si="40"/>
        <v>540.6640000000001</v>
      </c>
      <c r="N1711" s="216" t="str">
        <f t="shared" si="39"/>
        <v>stvarna uporabna</v>
      </c>
    </row>
    <row r="1712" spans="1:14" x14ac:dyDescent="0.25">
      <c r="A1712" s="216">
        <v>1</v>
      </c>
      <c r="B1712" s="219" t="s">
        <v>926</v>
      </c>
      <c r="C1712" s="219" t="s">
        <v>926</v>
      </c>
      <c r="D1712" s="219">
        <v>101150</v>
      </c>
      <c r="E1712" s="217" t="s">
        <v>218</v>
      </c>
      <c r="F1712" s="217" t="s">
        <v>1886</v>
      </c>
      <c r="G1712" s="217" t="s">
        <v>263</v>
      </c>
      <c r="H1712" s="217" t="s">
        <v>139</v>
      </c>
      <c r="I1712" s="219">
        <v>1</v>
      </c>
      <c r="J1712" s="221">
        <v>2081.71</v>
      </c>
      <c r="K1712" s="221">
        <v>2081.71</v>
      </c>
      <c r="L1712" s="218">
        <v>0</v>
      </c>
      <c r="M1712" s="218">
        <f t="shared" si="40"/>
        <v>832.68400000000008</v>
      </c>
      <c r="N1712" s="216" t="str">
        <f t="shared" si="39"/>
        <v>stvarna uporabna</v>
      </c>
    </row>
    <row r="1713" spans="1:14" x14ac:dyDescent="0.25">
      <c r="A1713" s="216">
        <v>1</v>
      </c>
      <c r="B1713" s="219" t="s">
        <v>926</v>
      </c>
      <c r="C1713" s="219" t="s">
        <v>926</v>
      </c>
      <c r="D1713" s="219">
        <v>101151</v>
      </c>
      <c r="E1713" s="217" t="s">
        <v>218</v>
      </c>
      <c r="F1713" s="217" t="s">
        <v>1879</v>
      </c>
      <c r="G1713" s="217" t="s">
        <v>263</v>
      </c>
      <c r="H1713" s="217" t="s">
        <v>139</v>
      </c>
      <c r="I1713" s="219">
        <v>1</v>
      </c>
      <c r="J1713" s="221">
        <v>1316.4</v>
      </c>
      <c r="K1713" s="221">
        <v>1316.4</v>
      </c>
      <c r="L1713" s="218">
        <v>0</v>
      </c>
      <c r="M1713" s="218">
        <f t="shared" si="40"/>
        <v>526.56000000000006</v>
      </c>
      <c r="N1713" s="216" t="str">
        <f t="shared" si="39"/>
        <v>stvarna uporabna</v>
      </c>
    </row>
    <row r="1714" spans="1:14" x14ac:dyDescent="0.25">
      <c r="A1714" s="220">
        <v>1</v>
      </c>
      <c r="B1714" s="219" t="s">
        <v>926</v>
      </c>
      <c r="C1714" s="219" t="s">
        <v>926</v>
      </c>
      <c r="D1714" s="219">
        <v>101153</v>
      </c>
      <c r="E1714" s="217" t="s">
        <v>218</v>
      </c>
      <c r="F1714" s="217" t="s">
        <v>1887</v>
      </c>
      <c r="G1714" s="217" t="s">
        <v>566</v>
      </c>
      <c r="H1714" s="217" t="s">
        <v>139</v>
      </c>
      <c r="I1714" s="219">
        <v>1</v>
      </c>
      <c r="J1714" s="218">
        <v>298.83999999999997</v>
      </c>
      <c r="K1714" s="218">
        <v>136.97999999999999</v>
      </c>
      <c r="L1714" s="218">
        <v>161.86000000000001</v>
      </c>
      <c r="M1714" s="218">
        <f t="shared" si="40"/>
        <v>161.86000000000001</v>
      </c>
      <c r="N1714" s="216" t="str">
        <f t="shared" si="39"/>
        <v>nova vrijednost</v>
      </c>
    </row>
    <row r="1715" spans="1:14" x14ac:dyDescent="0.25">
      <c r="A1715" s="220">
        <v>1</v>
      </c>
      <c r="B1715" s="219" t="s">
        <v>926</v>
      </c>
      <c r="C1715" s="219" t="s">
        <v>926</v>
      </c>
      <c r="D1715" s="219">
        <v>101172</v>
      </c>
      <c r="E1715" s="217" t="s">
        <v>218</v>
      </c>
      <c r="F1715" s="217" t="s">
        <v>1888</v>
      </c>
      <c r="G1715" s="217" t="s">
        <v>929</v>
      </c>
      <c r="H1715" s="217" t="s">
        <v>139</v>
      </c>
      <c r="I1715" s="219">
        <v>1</v>
      </c>
      <c r="J1715" s="218">
        <v>706.5</v>
      </c>
      <c r="K1715" s="218">
        <v>706.5</v>
      </c>
      <c r="L1715" s="218">
        <v>0</v>
      </c>
      <c r="M1715" s="218">
        <f t="shared" si="40"/>
        <v>282.60000000000002</v>
      </c>
      <c r="N1715" s="216" t="str">
        <f t="shared" si="39"/>
        <v>stvarna uporabna</v>
      </c>
    </row>
    <row r="1716" spans="1:14" x14ac:dyDescent="0.25">
      <c r="A1716" s="216">
        <v>1</v>
      </c>
      <c r="B1716" s="219" t="s">
        <v>926</v>
      </c>
      <c r="C1716" s="219" t="s">
        <v>926</v>
      </c>
      <c r="D1716" s="219">
        <v>101173</v>
      </c>
      <c r="E1716" s="217" t="s">
        <v>218</v>
      </c>
      <c r="F1716" s="217" t="s">
        <v>1889</v>
      </c>
      <c r="G1716" s="217" t="s">
        <v>929</v>
      </c>
      <c r="H1716" s="217" t="s">
        <v>139</v>
      </c>
      <c r="I1716" s="219">
        <v>1</v>
      </c>
      <c r="J1716" s="221">
        <v>1978.3</v>
      </c>
      <c r="K1716" s="221">
        <v>1978.3</v>
      </c>
      <c r="L1716" s="218">
        <v>0</v>
      </c>
      <c r="M1716" s="218">
        <f t="shared" si="40"/>
        <v>791.32</v>
      </c>
      <c r="N1716" s="216" t="str">
        <f t="shared" si="39"/>
        <v>stvarna uporabna</v>
      </c>
    </row>
    <row r="1717" spans="1:14" x14ac:dyDescent="0.25">
      <c r="A1717" s="216">
        <v>1</v>
      </c>
      <c r="B1717" s="219" t="s">
        <v>926</v>
      </c>
      <c r="C1717" s="219" t="s">
        <v>926</v>
      </c>
      <c r="D1717" s="219">
        <v>101174</v>
      </c>
      <c r="E1717" s="217" t="s">
        <v>218</v>
      </c>
      <c r="F1717" s="217" t="s">
        <v>1889</v>
      </c>
      <c r="G1717" s="217" t="s">
        <v>929</v>
      </c>
      <c r="H1717" s="217" t="s">
        <v>139</v>
      </c>
      <c r="I1717" s="219">
        <v>1</v>
      </c>
      <c r="J1717" s="221">
        <v>1978.3</v>
      </c>
      <c r="K1717" s="221">
        <v>1978.3</v>
      </c>
      <c r="L1717" s="218">
        <v>0</v>
      </c>
      <c r="M1717" s="218">
        <f t="shared" si="40"/>
        <v>791.32</v>
      </c>
      <c r="N1717" s="216" t="str">
        <f t="shared" si="39"/>
        <v>stvarna uporabna</v>
      </c>
    </row>
    <row r="1718" spans="1:14" x14ac:dyDescent="0.25">
      <c r="A1718" s="216">
        <v>1</v>
      </c>
      <c r="B1718" s="219" t="s">
        <v>926</v>
      </c>
      <c r="C1718" s="219" t="s">
        <v>926</v>
      </c>
      <c r="D1718" s="219">
        <v>101175</v>
      </c>
      <c r="E1718" s="217" t="s">
        <v>218</v>
      </c>
      <c r="F1718" s="217" t="s">
        <v>1143</v>
      </c>
      <c r="G1718" s="217" t="s">
        <v>929</v>
      </c>
      <c r="H1718" s="217" t="s">
        <v>139</v>
      </c>
      <c r="I1718" s="219">
        <v>1</v>
      </c>
      <c r="J1718" s="221">
        <v>1639.12</v>
      </c>
      <c r="K1718" s="221">
        <v>1639.12</v>
      </c>
      <c r="L1718" s="218">
        <v>0</v>
      </c>
      <c r="M1718" s="218">
        <f t="shared" si="40"/>
        <v>655.64800000000002</v>
      </c>
      <c r="N1718" s="216" t="str">
        <f t="shared" si="39"/>
        <v>stvarna uporabna</v>
      </c>
    </row>
    <row r="1719" spans="1:14" x14ac:dyDescent="0.25">
      <c r="A1719" s="220">
        <v>1</v>
      </c>
      <c r="B1719" s="219" t="s">
        <v>926</v>
      </c>
      <c r="C1719" s="219" t="s">
        <v>926</v>
      </c>
      <c r="D1719" s="219">
        <v>101176</v>
      </c>
      <c r="E1719" s="217" t="s">
        <v>218</v>
      </c>
      <c r="F1719" s="217" t="s">
        <v>1890</v>
      </c>
      <c r="G1719" s="217" t="s">
        <v>929</v>
      </c>
      <c r="H1719" s="217" t="s">
        <v>139</v>
      </c>
      <c r="I1719" s="219">
        <v>1</v>
      </c>
      <c r="J1719" s="221">
        <v>1413.14</v>
      </c>
      <c r="K1719" s="221">
        <v>1413.14</v>
      </c>
      <c r="L1719" s="218">
        <v>0</v>
      </c>
      <c r="M1719" s="218">
        <f t="shared" si="40"/>
        <v>565.25600000000009</v>
      </c>
      <c r="N1719" s="216" t="str">
        <f t="shared" si="39"/>
        <v>stvarna uporabna</v>
      </c>
    </row>
    <row r="1720" spans="1:14" x14ac:dyDescent="0.25">
      <c r="A1720" s="220">
        <v>1</v>
      </c>
      <c r="B1720" s="219" t="s">
        <v>926</v>
      </c>
      <c r="C1720" s="219" t="s">
        <v>926</v>
      </c>
      <c r="D1720" s="219">
        <v>101177</v>
      </c>
      <c r="E1720" s="217" t="s">
        <v>218</v>
      </c>
      <c r="F1720" s="217" t="s">
        <v>1891</v>
      </c>
      <c r="G1720" s="217" t="s">
        <v>929</v>
      </c>
      <c r="H1720" s="217" t="s">
        <v>139</v>
      </c>
      <c r="I1720" s="219">
        <v>1</v>
      </c>
      <c r="J1720" s="218">
        <v>282.68</v>
      </c>
      <c r="K1720" s="218">
        <v>282.68</v>
      </c>
      <c r="L1720" s="218">
        <v>0</v>
      </c>
      <c r="M1720" s="218">
        <f t="shared" si="40"/>
        <v>113.072</v>
      </c>
      <c r="N1720" s="216" t="str">
        <f t="shared" si="39"/>
        <v>stvarna uporabna</v>
      </c>
    </row>
    <row r="1721" spans="1:14" x14ac:dyDescent="0.25">
      <c r="A1721" s="216">
        <v>1</v>
      </c>
      <c r="B1721" s="219" t="s">
        <v>926</v>
      </c>
      <c r="C1721" s="219" t="s">
        <v>926</v>
      </c>
      <c r="D1721" s="219">
        <v>101178</v>
      </c>
      <c r="E1721" s="217" t="s">
        <v>218</v>
      </c>
      <c r="F1721" s="217" t="s">
        <v>1892</v>
      </c>
      <c r="G1721" s="217" t="s">
        <v>929</v>
      </c>
      <c r="H1721" s="217" t="s">
        <v>139</v>
      </c>
      <c r="I1721" s="219">
        <v>1</v>
      </c>
      <c r="J1721" s="218">
        <v>56.62</v>
      </c>
      <c r="K1721" s="218">
        <v>56.62</v>
      </c>
      <c r="L1721" s="218">
        <v>0</v>
      </c>
      <c r="M1721" s="218">
        <f t="shared" si="40"/>
        <v>22.648</v>
      </c>
      <c r="N1721" s="216" t="str">
        <f t="shared" si="39"/>
        <v>stvarna uporabna</v>
      </c>
    </row>
    <row r="1722" spans="1:14" x14ac:dyDescent="0.25">
      <c r="A1722" s="216">
        <v>1</v>
      </c>
      <c r="B1722" s="219" t="s">
        <v>926</v>
      </c>
      <c r="C1722" s="219" t="s">
        <v>926</v>
      </c>
      <c r="D1722" s="219">
        <v>101179</v>
      </c>
      <c r="E1722" s="217" t="s">
        <v>218</v>
      </c>
      <c r="F1722" s="217" t="s">
        <v>1892</v>
      </c>
      <c r="G1722" s="217" t="s">
        <v>929</v>
      </c>
      <c r="H1722" s="217" t="s">
        <v>139</v>
      </c>
      <c r="I1722" s="219">
        <v>1</v>
      </c>
      <c r="J1722" s="218">
        <v>56.62</v>
      </c>
      <c r="K1722" s="218">
        <v>56.62</v>
      </c>
      <c r="L1722" s="218">
        <v>0</v>
      </c>
      <c r="M1722" s="218">
        <f t="shared" si="40"/>
        <v>22.648</v>
      </c>
      <c r="N1722" s="216" t="str">
        <f t="shared" si="39"/>
        <v>stvarna uporabna</v>
      </c>
    </row>
    <row r="1723" spans="1:14" x14ac:dyDescent="0.25">
      <c r="A1723" s="216">
        <v>1</v>
      </c>
      <c r="B1723" s="219" t="s">
        <v>926</v>
      </c>
      <c r="C1723" s="219" t="s">
        <v>926</v>
      </c>
      <c r="D1723" s="219">
        <v>101180</v>
      </c>
      <c r="E1723" s="217" t="s">
        <v>218</v>
      </c>
      <c r="F1723" s="217" t="s">
        <v>1893</v>
      </c>
      <c r="G1723" s="217" t="s">
        <v>929</v>
      </c>
      <c r="H1723" s="217" t="s">
        <v>139</v>
      </c>
      <c r="I1723" s="219">
        <v>1</v>
      </c>
      <c r="J1723" s="218">
        <v>565.23</v>
      </c>
      <c r="K1723" s="218">
        <v>565.23</v>
      </c>
      <c r="L1723" s="218">
        <v>0</v>
      </c>
      <c r="M1723" s="218">
        <f t="shared" si="40"/>
        <v>226.09200000000001</v>
      </c>
      <c r="N1723" s="216" t="str">
        <f t="shared" si="39"/>
        <v>stvarna uporabna</v>
      </c>
    </row>
    <row r="1724" spans="1:14" x14ac:dyDescent="0.25">
      <c r="A1724" s="220">
        <v>1</v>
      </c>
      <c r="B1724" s="219" t="s">
        <v>926</v>
      </c>
      <c r="C1724" s="219" t="s">
        <v>926</v>
      </c>
      <c r="D1724" s="219">
        <v>101181</v>
      </c>
      <c r="E1724" s="217" t="s">
        <v>218</v>
      </c>
      <c r="F1724" s="217" t="s">
        <v>1893</v>
      </c>
      <c r="G1724" s="217" t="s">
        <v>929</v>
      </c>
      <c r="H1724" s="217" t="s">
        <v>139</v>
      </c>
      <c r="I1724" s="219">
        <v>1</v>
      </c>
      <c r="J1724" s="218">
        <v>565.23</v>
      </c>
      <c r="K1724" s="218">
        <v>565.23</v>
      </c>
      <c r="L1724" s="218">
        <v>0</v>
      </c>
      <c r="M1724" s="218">
        <f t="shared" si="40"/>
        <v>226.09200000000001</v>
      </c>
      <c r="N1724" s="216" t="str">
        <f t="shared" ref="N1724:N1787" si="41">IF(L1724&lt;J1724*0.4,"stvarna uporabna", "nova vrijednost")</f>
        <v>stvarna uporabna</v>
      </c>
    </row>
    <row r="1725" spans="1:14" x14ac:dyDescent="0.25">
      <c r="A1725" s="220">
        <v>1</v>
      </c>
      <c r="B1725" s="219" t="s">
        <v>926</v>
      </c>
      <c r="C1725" s="219" t="s">
        <v>926</v>
      </c>
      <c r="D1725" s="219">
        <v>101182</v>
      </c>
      <c r="E1725" s="217" t="s">
        <v>218</v>
      </c>
      <c r="F1725" s="217" t="s">
        <v>1894</v>
      </c>
      <c r="G1725" s="217" t="s">
        <v>929</v>
      </c>
      <c r="H1725" s="217" t="s">
        <v>139</v>
      </c>
      <c r="I1725" s="219">
        <v>1</v>
      </c>
      <c r="J1725" s="218">
        <v>706.5</v>
      </c>
      <c r="K1725" s="218">
        <v>706.5</v>
      </c>
      <c r="L1725" s="218">
        <v>0</v>
      </c>
      <c r="M1725" s="218">
        <f t="shared" si="40"/>
        <v>282.60000000000002</v>
      </c>
      <c r="N1725" s="216" t="str">
        <f t="shared" si="41"/>
        <v>stvarna uporabna</v>
      </c>
    </row>
    <row r="1726" spans="1:14" x14ac:dyDescent="0.25">
      <c r="A1726" s="216">
        <v>1</v>
      </c>
      <c r="B1726" s="219" t="s">
        <v>926</v>
      </c>
      <c r="C1726" s="219" t="s">
        <v>926</v>
      </c>
      <c r="D1726" s="219">
        <v>101183</v>
      </c>
      <c r="E1726" s="217" t="s">
        <v>218</v>
      </c>
      <c r="F1726" s="217" t="s">
        <v>1895</v>
      </c>
      <c r="G1726" s="217" t="s">
        <v>929</v>
      </c>
      <c r="H1726" s="217" t="s">
        <v>139</v>
      </c>
      <c r="I1726" s="219">
        <v>1</v>
      </c>
      <c r="J1726" s="218">
        <v>847.91</v>
      </c>
      <c r="K1726" s="218">
        <v>847.91</v>
      </c>
      <c r="L1726" s="218">
        <v>0</v>
      </c>
      <c r="M1726" s="218">
        <f t="shared" si="40"/>
        <v>339.16399999999999</v>
      </c>
      <c r="N1726" s="216" t="str">
        <f t="shared" si="41"/>
        <v>stvarna uporabna</v>
      </c>
    </row>
    <row r="1727" spans="1:14" x14ac:dyDescent="0.25">
      <c r="A1727" s="216">
        <v>1</v>
      </c>
      <c r="B1727" s="219" t="s">
        <v>926</v>
      </c>
      <c r="C1727" s="219" t="s">
        <v>926</v>
      </c>
      <c r="D1727" s="219">
        <v>101184</v>
      </c>
      <c r="E1727" s="217" t="s">
        <v>218</v>
      </c>
      <c r="F1727" s="217" t="s">
        <v>1895</v>
      </c>
      <c r="G1727" s="217" t="s">
        <v>929</v>
      </c>
      <c r="H1727" s="217" t="s">
        <v>139</v>
      </c>
      <c r="I1727" s="219">
        <v>1</v>
      </c>
      <c r="J1727" s="218">
        <v>847.91</v>
      </c>
      <c r="K1727" s="218">
        <v>847.91</v>
      </c>
      <c r="L1727" s="218">
        <v>0</v>
      </c>
      <c r="M1727" s="218">
        <f t="shared" si="40"/>
        <v>339.16399999999999</v>
      </c>
      <c r="N1727" s="216" t="str">
        <f t="shared" si="41"/>
        <v>stvarna uporabna</v>
      </c>
    </row>
    <row r="1728" spans="1:14" x14ac:dyDescent="0.25">
      <c r="A1728" s="216">
        <v>1</v>
      </c>
      <c r="B1728" s="219" t="s">
        <v>926</v>
      </c>
      <c r="C1728" s="219" t="s">
        <v>926</v>
      </c>
      <c r="D1728" s="219">
        <v>101185</v>
      </c>
      <c r="E1728" s="217" t="s">
        <v>218</v>
      </c>
      <c r="F1728" s="217" t="s">
        <v>1896</v>
      </c>
      <c r="G1728" s="217" t="s">
        <v>929</v>
      </c>
      <c r="H1728" s="217" t="s">
        <v>139</v>
      </c>
      <c r="I1728" s="219">
        <v>1</v>
      </c>
      <c r="J1728" s="218">
        <v>474.43</v>
      </c>
      <c r="K1728" s="218">
        <v>474.43</v>
      </c>
      <c r="L1728" s="218">
        <v>0</v>
      </c>
      <c r="M1728" s="218">
        <f t="shared" si="40"/>
        <v>189.77200000000002</v>
      </c>
      <c r="N1728" s="216" t="str">
        <f t="shared" si="41"/>
        <v>stvarna uporabna</v>
      </c>
    </row>
    <row r="1729" spans="1:14" x14ac:dyDescent="0.25">
      <c r="A1729" s="220">
        <v>1</v>
      </c>
      <c r="B1729" s="219" t="s">
        <v>926</v>
      </c>
      <c r="C1729" s="219" t="s">
        <v>926</v>
      </c>
      <c r="D1729" s="219">
        <v>101186</v>
      </c>
      <c r="E1729" s="217" t="s">
        <v>218</v>
      </c>
      <c r="F1729" s="217" t="s">
        <v>1198</v>
      </c>
      <c r="G1729" s="217" t="s">
        <v>929</v>
      </c>
      <c r="H1729" s="217" t="s">
        <v>139</v>
      </c>
      <c r="I1729" s="219">
        <v>1</v>
      </c>
      <c r="J1729" s="221">
        <v>1290</v>
      </c>
      <c r="K1729" s="221">
        <v>1290</v>
      </c>
      <c r="L1729" s="218">
        <v>0</v>
      </c>
      <c r="M1729" s="218">
        <f t="shared" si="40"/>
        <v>516</v>
      </c>
      <c r="N1729" s="216" t="str">
        <f t="shared" si="41"/>
        <v>stvarna uporabna</v>
      </c>
    </row>
    <row r="1730" spans="1:14" x14ac:dyDescent="0.25">
      <c r="A1730" s="220">
        <v>1</v>
      </c>
      <c r="B1730" s="219" t="s">
        <v>926</v>
      </c>
      <c r="C1730" s="219" t="s">
        <v>926</v>
      </c>
      <c r="D1730" s="219">
        <v>101187</v>
      </c>
      <c r="E1730" s="217" t="s">
        <v>218</v>
      </c>
      <c r="F1730" s="217" t="s">
        <v>1897</v>
      </c>
      <c r="G1730" s="217" t="s">
        <v>929</v>
      </c>
      <c r="H1730" s="217" t="s">
        <v>139</v>
      </c>
      <c r="I1730" s="219">
        <v>1</v>
      </c>
      <c r="J1730" s="221">
        <v>1894.5</v>
      </c>
      <c r="K1730" s="221">
        <v>1894.5</v>
      </c>
      <c r="L1730" s="218">
        <v>0</v>
      </c>
      <c r="M1730" s="218">
        <f t="shared" si="40"/>
        <v>757.80000000000007</v>
      </c>
      <c r="N1730" s="216" t="str">
        <f t="shared" si="41"/>
        <v>stvarna uporabna</v>
      </c>
    </row>
    <row r="1731" spans="1:14" x14ac:dyDescent="0.25">
      <c r="A1731" s="216">
        <v>1</v>
      </c>
      <c r="B1731" s="219" t="s">
        <v>926</v>
      </c>
      <c r="C1731" s="219" t="s">
        <v>926</v>
      </c>
      <c r="D1731" s="219">
        <v>101188</v>
      </c>
      <c r="E1731" s="217" t="s">
        <v>218</v>
      </c>
      <c r="F1731" s="217" t="s">
        <v>1897</v>
      </c>
      <c r="G1731" s="217" t="s">
        <v>929</v>
      </c>
      <c r="H1731" s="217" t="s">
        <v>139</v>
      </c>
      <c r="I1731" s="219">
        <v>1</v>
      </c>
      <c r="J1731" s="221">
        <v>1894.5</v>
      </c>
      <c r="K1731" s="221">
        <v>1894.5</v>
      </c>
      <c r="L1731" s="218">
        <v>0</v>
      </c>
      <c r="M1731" s="218">
        <f t="shared" ref="M1731:M1794" si="42">IF(L1731&lt;J1731*0.4,J1731*0.4,L1731)</f>
        <v>757.80000000000007</v>
      </c>
      <c r="N1731" s="216" t="str">
        <f t="shared" si="41"/>
        <v>stvarna uporabna</v>
      </c>
    </row>
    <row r="1732" spans="1:14" x14ac:dyDescent="0.25">
      <c r="A1732" s="216">
        <v>1</v>
      </c>
      <c r="B1732" s="219" t="s">
        <v>926</v>
      </c>
      <c r="C1732" s="219" t="s">
        <v>926</v>
      </c>
      <c r="D1732" s="219">
        <v>101192</v>
      </c>
      <c r="E1732" s="217" t="s">
        <v>218</v>
      </c>
      <c r="F1732" s="217" t="s">
        <v>1898</v>
      </c>
      <c r="G1732" s="217" t="s">
        <v>929</v>
      </c>
      <c r="H1732" s="217" t="s">
        <v>139</v>
      </c>
      <c r="I1732" s="219">
        <v>1</v>
      </c>
      <c r="J1732" s="218">
        <v>847.91</v>
      </c>
      <c r="K1732" s="218">
        <v>847.91</v>
      </c>
      <c r="L1732" s="218">
        <v>0</v>
      </c>
      <c r="M1732" s="218">
        <f t="shared" si="42"/>
        <v>339.16399999999999</v>
      </c>
      <c r="N1732" s="216" t="str">
        <f t="shared" si="41"/>
        <v>stvarna uporabna</v>
      </c>
    </row>
    <row r="1733" spans="1:14" x14ac:dyDescent="0.25">
      <c r="A1733" s="216">
        <v>1</v>
      </c>
      <c r="B1733" s="219" t="s">
        <v>926</v>
      </c>
      <c r="C1733" s="219" t="s">
        <v>926</v>
      </c>
      <c r="D1733" s="219">
        <v>101193</v>
      </c>
      <c r="E1733" s="217" t="s">
        <v>218</v>
      </c>
      <c r="F1733" s="217" t="s">
        <v>1899</v>
      </c>
      <c r="G1733" s="217" t="s">
        <v>929</v>
      </c>
      <c r="H1733" s="217" t="s">
        <v>139</v>
      </c>
      <c r="I1733" s="219">
        <v>1</v>
      </c>
      <c r="J1733" s="218">
        <v>695.3</v>
      </c>
      <c r="K1733" s="218">
        <v>695.3</v>
      </c>
      <c r="L1733" s="218">
        <v>0</v>
      </c>
      <c r="M1733" s="218">
        <f t="shared" si="42"/>
        <v>278.12</v>
      </c>
      <c r="N1733" s="216" t="str">
        <f t="shared" si="41"/>
        <v>stvarna uporabna</v>
      </c>
    </row>
    <row r="1734" spans="1:14" x14ac:dyDescent="0.25">
      <c r="A1734" s="220">
        <v>1</v>
      </c>
      <c r="B1734" s="219" t="s">
        <v>926</v>
      </c>
      <c r="C1734" s="219" t="s">
        <v>926</v>
      </c>
      <c r="D1734" s="219">
        <v>101194</v>
      </c>
      <c r="E1734" s="217" t="s">
        <v>218</v>
      </c>
      <c r="F1734" s="217" t="s">
        <v>1899</v>
      </c>
      <c r="G1734" s="217" t="s">
        <v>929</v>
      </c>
      <c r="H1734" s="217" t="s">
        <v>139</v>
      </c>
      <c r="I1734" s="219">
        <v>1</v>
      </c>
      <c r="J1734" s="218">
        <v>695.3</v>
      </c>
      <c r="K1734" s="218">
        <v>695.3</v>
      </c>
      <c r="L1734" s="218">
        <v>0</v>
      </c>
      <c r="M1734" s="218">
        <f t="shared" si="42"/>
        <v>278.12</v>
      </c>
      <c r="N1734" s="216" t="str">
        <f t="shared" si="41"/>
        <v>stvarna uporabna</v>
      </c>
    </row>
    <row r="1735" spans="1:14" x14ac:dyDescent="0.25">
      <c r="A1735" s="220">
        <v>1</v>
      </c>
      <c r="B1735" s="219" t="s">
        <v>926</v>
      </c>
      <c r="C1735" s="219" t="s">
        <v>926</v>
      </c>
      <c r="D1735" s="219">
        <v>101195</v>
      </c>
      <c r="E1735" s="217" t="s">
        <v>218</v>
      </c>
      <c r="F1735" s="217" t="s">
        <v>1899</v>
      </c>
      <c r="G1735" s="217" t="s">
        <v>929</v>
      </c>
      <c r="H1735" s="217" t="s">
        <v>139</v>
      </c>
      <c r="I1735" s="219">
        <v>1</v>
      </c>
      <c r="J1735" s="218">
        <v>695.3</v>
      </c>
      <c r="K1735" s="218">
        <v>695.3</v>
      </c>
      <c r="L1735" s="218">
        <v>0</v>
      </c>
      <c r="M1735" s="218">
        <f t="shared" si="42"/>
        <v>278.12</v>
      </c>
      <c r="N1735" s="216" t="str">
        <f t="shared" si="41"/>
        <v>stvarna uporabna</v>
      </c>
    </row>
    <row r="1736" spans="1:14" x14ac:dyDescent="0.25">
      <c r="A1736" s="216">
        <v>1</v>
      </c>
      <c r="B1736" s="219" t="s">
        <v>926</v>
      </c>
      <c r="C1736" s="219" t="s">
        <v>926</v>
      </c>
      <c r="D1736" s="219">
        <v>101196</v>
      </c>
      <c r="E1736" s="217" t="s">
        <v>218</v>
      </c>
      <c r="F1736" s="217" t="s">
        <v>1900</v>
      </c>
      <c r="G1736" s="218">
        <v>10.02</v>
      </c>
      <c r="H1736" s="217" t="s">
        <v>139</v>
      </c>
      <c r="I1736" s="219">
        <v>1</v>
      </c>
      <c r="J1736" s="221">
        <v>1421.91</v>
      </c>
      <c r="K1736" s="221">
        <v>1421.91</v>
      </c>
      <c r="L1736" s="218">
        <v>0</v>
      </c>
      <c r="M1736" s="218">
        <f t="shared" si="42"/>
        <v>568.76400000000001</v>
      </c>
      <c r="N1736" s="216" t="str">
        <f t="shared" si="41"/>
        <v>stvarna uporabna</v>
      </c>
    </row>
    <row r="1737" spans="1:14" x14ac:dyDescent="0.25">
      <c r="A1737" s="216">
        <v>1</v>
      </c>
      <c r="B1737" s="219" t="s">
        <v>926</v>
      </c>
      <c r="C1737" s="219" t="s">
        <v>926</v>
      </c>
      <c r="D1737" s="219">
        <v>101208</v>
      </c>
      <c r="E1737" s="217" t="s">
        <v>218</v>
      </c>
      <c r="F1737" s="217" t="s">
        <v>1901</v>
      </c>
      <c r="G1737" s="217" t="s">
        <v>929</v>
      </c>
      <c r="H1737" s="217" t="s">
        <v>139</v>
      </c>
      <c r="I1737" s="219">
        <v>1</v>
      </c>
      <c r="J1737" s="218">
        <v>452.19</v>
      </c>
      <c r="K1737" s="218">
        <v>452.19</v>
      </c>
      <c r="L1737" s="218">
        <v>0</v>
      </c>
      <c r="M1737" s="218">
        <f t="shared" si="42"/>
        <v>180.876</v>
      </c>
      <c r="N1737" s="216" t="str">
        <f t="shared" si="41"/>
        <v>stvarna uporabna</v>
      </c>
    </row>
    <row r="1738" spans="1:14" x14ac:dyDescent="0.25">
      <c r="A1738" s="216">
        <v>1</v>
      </c>
      <c r="B1738" s="219" t="s">
        <v>926</v>
      </c>
      <c r="C1738" s="219" t="s">
        <v>926</v>
      </c>
      <c r="D1738" s="219">
        <v>101209</v>
      </c>
      <c r="E1738" s="217" t="s">
        <v>218</v>
      </c>
      <c r="F1738" s="217" t="s">
        <v>1901</v>
      </c>
      <c r="G1738" s="217" t="s">
        <v>929</v>
      </c>
      <c r="H1738" s="217" t="s">
        <v>139</v>
      </c>
      <c r="I1738" s="219">
        <v>1</v>
      </c>
      <c r="J1738" s="218">
        <v>452.19</v>
      </c>
      <c r="K1738" s="218">
        <v>452.19</v>
      </c>
      <c r="L1738" s="218">
        <v>0</v>
      </c>
      <c r="M1738" s="218">
        <f t="shared" si="42"/>
        <v>180.876</v>
      </c>
      <c r="N1738" s="216" t="str">
        <f t="shared" si="41"/>
        <v>stvarna uporabna</v>
      </c>
    </row>
    <row r="1739" spans="1:14" x14ac:dyDescent="0.25">
      <c r="A1739" s="220">
        <v>1</v>
      </c>
      <c r="B1739" s="219" t="s">
        <v>926</v>
      </c>
      <c r="C1739" s="219" t="s">
        <v>926</v>
      </c>
      <c r="D1739" s="219">
        <v>101210</v>
      </c>
      <c r="E1739" s="217" t="s">
        <v>218</v>
      </c>
      <c r="F1739" s="217" t="s">
        <v>1902</v>
      </c>
      <c r="G1739" s="217" t="s">
        <v>929</v>
      </c>
      <c r="H1739" s="217" t="s">
        <v>139</v>
      </c>
      <c r="I1739" s="219">
        <v>1</v>
      </c>
      <c r="J1739" s="221">
        <v>1132.67</v>
      </c>
      <c r="K1739" s="221">
        <v>1132.67</v>
      </c>
      <c r="L1739" s="218">
        <v>0</v>
      </c>
      <c r="M1739" s="218">
        <f t="shared" si="42"/>
        <v>453.06800000000004</v>
      </c>
      <c r="N1739" s="216" t="str">
        <f t="shared" si="41"/>
        <v>stvarna uporabna</v>
      </c>
    </row>
    <row r="1740" spans="1:14" x14ac:dyDescent="0.25">
      <c r="A1740" s="220">
        <v>1</v>
      </c>
      <c r="B1740" s="219" t="s">
        <v>926</v>
      </c>
      <c r="C1740" s="219" t="s">
        <v>926</v>
      </c>
      <c r="D1740" s="219">
        <v>101211</v>
      </c>
      <c r="E1740" s="217" t="s">
        <v>218</v>
      </c>
      <c r="F1740" s="217" t="s">
        <v>1902</v>
      </c>
      <c r="G1740" s="217" t="s">
        <v>929</v>
      </c>
      <c r="H1740" s="217" t="s">
        <v>139</v>
      </c>
      <c r="I1740" s="219">
        <v>1</v>
      </c>
      <c r="J1740" s="221">
        <v>1132.67</v>
      </c>
      <c r="K1740" s="221">
        <v>1132.67</v>
      </c>
      <c r="L1740" s="218">
        <v>0</v>
      </c>
      <c r="M1740" s="218">
        <f t="shared" si="42"/>
        <v>453.06800000000004</v>
      </c>
      <c r="N1740" s="216" t="str">
        <f t="shared" si="41"/>
        <v>stvarna uporabna</v>
      </c>
    </row>
    <row r="1741" spans="1:14" x14ac:dyDescent="0.25">
      <c r="A1741" s="216">
        <v>1</v>
      </c>
      <c r="B1741" s="219" t="s">
        <v>926</v>
      </c>
      <c r="C1741" s="219" t="s">
        <v>926</v>
      </c>
      <c r="D1741" s="219">
        <v>101212</v>
      </c>
      <c r="E1741" s="217" t="s">
        <v>218</v>
      </c>
      <c r="F1741" s="217" t="s">
        <v>1071</v>
      </c>
      <c r="G1741" s="217" t="s">
        <v>929</v>
      </c>
      <c r="H1741" s="217" t="s">
        <v>139</v>
      </c>
      <c r="I1741" s="219">
        <v>1</v>
      </c>
      <c r="J1741" s="221">
        <v>2181.87</v>
      </c>
      <c r="K1741" s="221">
        <v>2181.87</v>
      </c>
      <c r="L1741" s="218">
        <v>0</v>
      </c>
      <c r="M1741" s="218">
        <f t="shared" si="42"/>
        <v>872.74800000000005</v>
      </c>
      <c r="N1741" s="216" t="str">
        <f t="shared" si="41"/>
        <v>stvarna uporabna</v>
      </c>
    </row>
    <row r="1742" spans="1:14" x14ac:dyDescent="0.25">
      <c r="A1742" s="216">
        <v>1</v>
      </c>
      <c r="B1742" s="219" t="s">
        <v>926</v>
      </c>
      <c r="C1742" s="219" t="s">
        <v>926</v>
      </c>
      <c r="D1742" s="219">
        <v>101213</v>
      </c>
      <c r="E1742" s="217" t="s">
        <v>218</v>
      </c>
      <c r="F1742" s="217" t="s">
        <v>1148</v>
      </c>
      <c r="G1742" s="217" t="s">
        <v>929</v>
      </c>
      <c r="H1742" s="217" t="s">
        <v>139</v>
      </c>
      <c r="I1742" s="219">
        <v>1</v>
      </c>
      <c r="J1742" s="218">
        <v>396.43</v>
      </c>
      <c r="K1742" s="218">
        <v>396.43</v>
      </c>
      <c r="L1742" s="218">
        <v>0</v>
      </c>
      <c r="M1742" s="218">
        <f t="shared" si="42"/>
        <v>158.572</v>
      </c>
      <c r="N1742" s="216" t="str">
        <f t="shared" si="41"/>
        <v>stvarna uporabna</v>
      </c>
    </row>
    <row r="1743" spans="1:14" x14ac:dyDescent="0.25">
      <c r="A1743" s="216">
        <v>1</v>
      </c>
      <c r="B1743" s="219" t="s">
        <v>926</v>
      </c>
      <c r="C1743" s="219" t="s">
        <v>926</v>
      </c>
      <c r="D1743" s="219">
        <v>101214</v>
      </c>
      <c r="E1743" s="217" t="s">
        <v>218</v>
      </c>
      <c r="F1743" s="217" t="s">
        <v>1903</v>
      </c>
      <c r="G1743" s="217" t="s">
        <v>929</v>
      </c>
      <c r="H1743" s="217" t="s">
        <v>139</v>
      </c>
      <c r="I1743" s="219">
        <v>1</v>
      </c>
      <c r="J1743" s="218">
        <v>847.91</v>
      </c>
      <c r="K1743" s="218">
        <v>847.91</v>
      </c>
      <c r="L1743" s="218">
        <v>0</v>
      </c>
      <c r="M1743" s="218">
        <f t="shared" si="42"/>
        <v>339.16399999999999</v>
      </c>
      <c r="N1743" s="216" t="str">
        <f t="shared" si="41"/>
        <v>stvarna uporabna</v>
      </c>
    </row>
    <row r="1744" spans="1:14" x14ac:dyDescent="0.25">
      <c r="A1744" s="220">
        <v>1</v>
      </c>
      <c r="B1744" s="219" t="s">
        <v>926</v>
      </c>
      <c r="C1744" s="219" t="s">
        <v>926</v>
      </c>
      <c r="D1744" s="219">
        <v>101215</v>
      </c>
      <c r="E1744" s="217" t="s">
        <v>218</v>
      </c>
      <c r="F1744" s="217" t="s">
        <v>1904</v>
      </c>
      <c r="G1744" s="217" t="s">
        <v>929</v>
      </c>
      <c r="H1744" s="217" t="s">
        <v>139</v>
      </c>
      <c r="I1744" s="219">
        <v>1</v>
      </c>
      <c r="J1744" s="221">
        <v>1132.67</v>
      </c>
      <c r="K1744" s="221">
        <v>1132.67</v>
      </c>
      <c r="L1744" s="218">
        <v>0</v>
      </c>
      <c r="M1744" s="218">
        <f t="shared" si="42"/>
        <v>453.06800000000004</v>
      </c>
      <c r="N1744" s="216" t="str">
        <f t="shared" si="41"/>
        <v>stvarna uporabna</v>
      </c>
    </row>
    <row r="1745" spans="1:14" x14ac:dyDescent="0.25">
      <c r="A1745" s="220">
        <v>1</v>
      </c>
      <c r="B1745" s="219" t="s">
        <v>926</v>
      </c>
      <c r="C1745" s="219" t="s">
        <v>926</v>
      </c>
      <c r="D1745" s="219">
        <v>101216</v>
      </c>
      <c r="E1745" s="217" t="s">
        <v>218</v>
      </c>
      <c r="F1745" s="217" t="s">
        <v>1905</v>
      </c>
      <c r="G1745" s="217" t="s">
        <v>929</v>
      </c>
      <c r="H1745" s="217" t="s">
        <v>139</v>
      </c>
      <c r="I1745" s="219">
        <v>1</v>
      </c>
      <c r="J1745" s="221">
        <v>1132.67</v>
      </c>
      <c r="K1745" s="221">
        <v>1132.67</v>
      </c>
      <c r="L1745" s="218">
        <v>0</v>
      </c>
      <c r="M1745" s="218">
        <f t="shared" si="42"/>
        <v>453.06800000000004</v>
      </c>
      <c r="N1745" s="216" t="str">
        <f t="shared" si="41"/>
        <v>stvarna uporabna</v>
      </c>
    </row>
    <row r="1746" spans="1:14" x14ac:dyDescent="0.25">
      <c r="A1746" s="216">
        <v>1</v>
      </c>
      <c r="B1746" s="219" t="s">
        <v>926</v>
      </c>
      <c r="C1746" s="219" t="s">
        <v>926</v>
      </c>
      <c r="D1746" s="219">
        <v>101217</v>
      </c>
      <c r="E1746" s="217" t="s">
        <v>218</v>
      </c>
      <c r="F1746" s="217" t="s">
        <v>1906</v>
      </c>
      <c r="G1746" s="217" t="s">
        <v>929</v>
      </c>
      <c r="H1746" s="217" t="s">
        <v>139</v>
      </c>
      <c r="I1746" s="219">
        <v>1</v>
      </c>
      <c r="J1746" s="221">
        <v>1413</v>
      </c>
      <c r="K1746" s="221">
        <v>1413</v>
      </c>
      <c r="L1746" s="218">
        <v>0</v>
      </c>
      <c r="M1746" s="218">
        <f t="shared" si="42"/>
        <v>565.20000000000005</v>
      </c>
      <c r="N1746" s="216" t="str">
        <f t="shared" si="41"/>
        <v>stvarna uporabna</v>
      </c>
    </row>
    <row r="1747" spans="1:14" x14ac:dyDescent="0.25">
      <c r="A1747" s="216">
        <v>1</v>
      </c>
      <c r="B1747" s="219" t="s">
        <v>926</v>
      </c>
      <c r="C1747" s="219" t="s">
        <v>926</v>
      </c>
      <c r="D1747" s="219">
        <v>101218</v>
      </c>
      <c r="E1747" s="217" t="s">
        <v>218</v>
      </c>
      <c r="F1747" s="217" t="s">
        <v>1907</v>
      </c>
      <c r="G1747" s="217" t="s">
        <v>1908</v>
      </c>
      <c r="H1747" s="217" t="s">
        <v>139</v>
      </c>
      <c r="I1747" s="219">
        <v>1</v>
      </c>
      <c r="J1747" s="218">
        <v>726.82</v>
      </c>
      <c r="K1747" s="218">
        <v>726.82</v>
      </c>
      <c r="L1747" s="218">
        <v>0</v>
      </c>
      <c r="M1747" s="218">
        <f t="shared" si="42"/>
        <v>290.72800000000001</v>
      </c>
      <c r="N1747" s="216" t="str">
        <f t="shared" si="41"/>
        <v>stvarna uporabna</v>
      </c>
    </row>
    <row r="1748" spans="1:14" x14ac:dyDescent="0.25">
      <c r="A1748" s="216">
        <v>1</v>
      </c>
      <c r="B1748" s="219" t="s">
        <v>926</v>
      </c>
      <c r="C1748" s="219" t="s">
        <v>926</v>
      </c>
      <c r="D1748" s="219">
        <v>101221</v>
      </c>
      <c r="E1748" s="217" t="s">
        <v>218</v>
      </c>
      <c r="F1748" s="217" t="s">
        <v>1909</v>
      </c>
      <c r="G1748" s="218">
        <v>11.02</v>
      </c>
      <c r="H1748" s="217" t="s">
        <v>139</v>
      </c>
      <c r="I1748" s="219">
        <v>1</v>
      </c>
      <c r="J1748" s="218">
        <v>231.97</v>
      </c>
      <c r="K1748" s="218">
        <v>231.97</v>
      </c>
      <c r="L1748" s="218">
        <v>0</v>
      </c>
      <c r="M1748" s="218">
        <f t="shared" si="42"/>
        <v>92.788000000000011</v>
      </c>
      <c r="N1748" s="216" t="str">
        <f t="shared" si="41"/>
        <v>stvarna uporabna</v>
      </c>
    </row>
    <row r="1749" spans="1:14" x14ac:dyDescent="0.25">
      <c r="A1749" s="220">
        <v>1</v>
      </c>
      <c r="B1749" s="219" t="s">
        <v>926</v>
      </c>
      <c r="C1749" s="219" t="s">
        <v>926</v>
      </c>
      <c r="D1749" s="219">
        <v>101222</v>
      </c>
      <c r="E1749" s="217" t="s">
        <v>218</v>
      </c>
      <c r="F1749" s="217" t="s">
        <v>1910</v>
      </c>
      <c r="G1749" s="217" t="s">
        <v>929</v>
      </c>
      <c r="H1749" s="217" t="s">
        <v>139</v>
      </c>
      <c r="I1749" s="219">
        <v>1</v>
      </c>
      <c r="J1749" s="221">
        <v>1132.67</v>
      </c>
      <c r="K1749" s="221">
        <v>1132.67</v>
      </c>
      <c r="L1749" s="218">
        <v>0</v>
      </c>
      <c r="M1749" s="218">
        <f t="shared" si="42"/>
        <v>453.06800000000004</v>
      </c>
      <c r="N1749" s="216" t="str">
        <f t="shared" si="41"/>
        <v>stvarna uporabna</v>
      </c>
    </row>
    <row r="1750" spans="1:14" x14ac:dyDescent="0.25">
      <c r="A1750" s="220">
        <v>1</v>
      </c>
      <c r="B1750" s="219" t="s">
        <v>926</v>
      </c>
      <c r="C1750" s="219" t="s">
        <v>926</v>
      </c>
      <c r="D1750" s="219">
        <v>101223</v>
      </c>
      <c r="E1750" s="217" t="s">
        <v>218</v>
      </c>
      <c r="F1750" s="217" t="s">
        <v>1910</v>
      </c>
      <c r="G1750" s="217" t="s">
        <v>929</v>
      </c>
      <c r="H1750" s="217" t="s">
        <v>139</v>
      </c>
      <c r="I1750" s="219">
        <v>1</v>
      </c>
      <c r="J1750" s="221">
        <v>1132.67</v>
      </c>
      <c r="K1750" s="221">
        <v>1132.67</v>
      </c>
      <c r="L1750" s="218">
        <v>0</v>
      </c>
      <c r="M1750" s="218">
        <f t="shared" si="42"/>
        <v>453.06800000000004</v>
      </c>
      <c r="N1750" s="216" t="str">
        <f t="shared" si="41"/>
        <v>stvarna uporabna</v>
      </c>
    </row>
    <row r="1751" spans="1:14" x14ac:dyDescent="0.25">
      <c r="A1751" s="216">
        <v>1</v>
      </c>
      <c r="B1751" s="219" t="s">
        <v>926</v>
      </c>
      <c r="C1751" s="219" t="s">
        <v>926</v>
      </c>
      <c r="D1751" s="219">
        <v>101224</v>
      </c>
      <c r="E1751" s="217" t="s">
        <v>218</v>
      </c>
      <c r="F1751" s="217" t="s">
        <v>1910</v>
      </c>
      <c r="G1751" s="217" t="s">
        <v>929</v>
      </c>
      <c r="H1751" s="217" t="s">
        <v>139</v>
      </c>
      <c r="I1751" s="219">
        <v>1</v>
      </c>
      <c r="J1751" s="221">
        <v>1132.67</v>
      </c>
      <c r="K1751" s="221">
        <v>1132.67</v>
      </c>
      <c r="L1751" s="218">
        <v>0</v>
      </c>
      <c r="M1751" s="218">
        <f t="shared" si="42"/>
        <v>453.06800000000004</v>
      </c>
      <c r="N1751" s="216" t="str">
        <f t="shared" si="41"/>
        <v>stvarna uporabna</v>
      </c>
    </row>
    <row r="1752" spans="1:14" x14ac:dyDescent="0.25">
      <c r="A1752" s="216">
        <v>1</v>
      </c>
      <c r="B1752" s="219" t="s">
        <v>926</v>
      </c>
      <c r="C1752" s="219" t="s">
        <v>926</v>
      </c>
      <c r="D1752" s="219">
        <v>101225</v>
      </c>
      <c r="E1752" s="217" t="s">
        <v>218</v>
      </c>
      <c r="F1752" s="217" t="s">
        <v>1910</v>
      </c>
      <c r="G1752" s="217" t="s">
        <v>929</v>
      </c>
      <c r="H1752" s="217" t="s">
        <v>139</v>
      </c>
      <c r="I1752" s="219">
        <v>1</v>
      </c>
      <c r="J1752" s="221">
        <v>1132.67</v>
      </c>
      <c r="K1752" s="221">
        <v>1132.67</v>
      </c>
      <c r="L1752" s="218">
        <v>0</v>
      </c>
      <c r="M1752" s="218">
        <f t="shared" si="42"/>
        <v>453.06800000000004</v>
      </c>
      <c r="N1752" s="216" t="str">
        <f t="shared" si="41"/>
        <v>stvarna uporabna</v>
      </c>
    </row>
    <row r="1753" spans="1:14" x14ac:dyDescent="0.25">
      <c r="A1753" s="216">
        <v>1</v>
      </c>
      <c r="B1753" s="219" t="s">
        <v>926</v>
      </c>
      <c r="C1753" s="219" t="s">
        <v>926</v>
      </c>
      <c r="D1753" s="219">
        <v>101226</v>
      </c>
      <c r="E1753" s="217" t="s">
        <v>218</v>
      </c>
      <c r="F1753" s="217" t="s">
        <v>1911</v>
      </c>
      <c r="G1753" s="217" t="s">
        <v>929</v>
      </c>
      <c r="H1753" s="217" t="s">
        <v>139</v>
      </c>
      <c r="I1753" s="219">
        <v>1</v>
      </c>
      <c r="J1753" s="218">
        <v>396.36</v>
      </c>
      <c r="K1753" s="218">
        <v>396.36</v>
      </c>
      <c r="L1753" s="218">
        <v>0</v>
      </c>
      <c r="M1753" s="218">
        <f t="shared" si="42"/>
        <v>158.54400000000001</v>
      </c>
      <c r="N1753" s="216" t="str">
        <f t="shared" si="41"/>
        <v>stvarna uporabna</v>
      </c>
    </row>
    <row r="1754" spans="1:14" x14ac:dyDescent="0.25">
      <c r="A1754" s="220">
        <v>1</v>
      </c>
      <c r="B1754" s="219" t="s">
        <v>926</v>
      </c>
      <c r="C1754" s="219" t="s">
        <v>926</v>
      </c>
      <c r="D1754" s="219">
        <v>101227</v>
      </c>
      <c r="E1754" s="217" t="s">
        <v>218</v>
      </c>
      <c r="F1754" s="217" t="s">
        <v>1911</v>
      </c>
      <c r="G1754" s="217" t="s">
        <v>929</v>
      </c>
      <c r="H1754" s="217" t="s">
        <v>139</v>
      </c>
      <c r="I1754" s="219">
        <v>1</v>
      </c>
      <c r="J1754" s="218">
        <v>396.36</v>
      </c>
      <c r="K1754" s="218">
        <v>396.36</v>
      </c>
      <c r="L1754" s="218">
        <v>0</v>
      </c>
      <c r="M1754" s="218">
        <f t="shared" si="42"/>
        <v>158.54400000000001</v>
      </c>
      <c r="N1754" s="216" t="str">
        <f t="shared" si="41"/>
        <v>stvarna uporabna</v>
      </c>
    </row>
    <row r="1755" spans="1:14" x14ac:dyDescent="0.25">
      <c r="A1755" s="220">
        <v>1</v>
      </c>
      <c r="B1755" s="219" t="s">
        <v>926</v>
      </c>
      <c r="C1755" s="219" t="s">
        <v>926</v>
      </c>
      <c r="D1755" s="219">
        <v>101228</v>
      </c>
      <c r="E1755" s="217" t="s">
        <v>218</v>
      </c>
      <c r="F1755" s="217" t="s">
        <v>1912</v>
      </c>
      <c r="G1755" s="217" t="s">
        <v>929</v>
      </c>
      <c r="H1755" s="217" t="s">
        <v>139</v>
      </c>
      <c r="I1755" s="219">
        <v>1</v>
      </c>
      <c r="J1755" s="218">
        <v>396.36</v>
      </c>
      <c r="K1755" s="218">
        <v>396.36</v>
      </c>
      <c r="L1755" s="218">
        <v>0</v>
      </c>
      <c r="M1755" s="218">
        <f t="shared" si="42"/>
        <v>158.54400000000001</v>
      </c>
      <c r="N1755" s="216" t="str">
        <f t="shared" si="41"/>
        <v>stvarna uporabna</v>
      </c>
    </row>
    <row r="1756" spans="1:14" x14ac:dyDescent="0.25">
      <c r="A1756" s="216">
        <v>1</v>
      </c>
      <c r="B1756" s="219" t="s">
        <v>926</v>
      </c>
      <c r="C1756" s="219" t="s">
        <v>926</v>
      </c>
      <c r="D1756" s="219">
        <v>101229</v>
      </c>
      <c r="E1756" s="217" t="s">
        <v>218</v>
      </c>
      <c r="F1756" s="217" t="s">
        <v>1071</v>
      </c>
      <c r="G1756" s="217" t="s">
        <v>929</v>
      </c>
      <c r="H1756" s="217" t="s">
        <v>139</v>
      </c>
      <c r="I1756" s="219">
        <v>1</v>
      </c>
      <c r="J1756" s="221">
        <v>2181.87</v>
      </c>
      <c r="K1756" s="221">
        <v>2181.87</v>
      </c>
      <c r="L1756" s="218">
        <v>0</v>
      </c>
      <c r="M1756" s="218">
        <f t="shared" si="42"/>
        <v>872.74800000000005</v>
      </c>
      <c r="N1756" s="216" t="str">
        <f t="shared" si="41"/>
        <v>stvarna uporabna</v>
      </c>
    </row>
    <row r="1757" spans="1:14" x14ac:dyDescent="0.25">
      <c r="A1757" s="216">
        <v>1</v>
      </c>
      <c r="B1757" s="219" t="s">
        <v>926</v>
      </c>
      <c r="C1757" s="219" t="s">
        <v>926</v>
      </c>
      <c r="D1757" s="219">
        <v>101230</v>
      </c>
      <c r="E1757" s="217" t="s">
        <v>218</v>
      </c>
      <c r="F1757" s="217" t="s">
        <v>1913</v>
      </c>
      <c r="G1757" s="217" t="s">
        <v>929</v>
      </c>
      <c r="H1757" s="217" t="s">
        <v>139</v>
      </c>
      <c r="I1757" s="219">
        <v>1</v>
      </c>
      <c r="J1757" s="218">
        <v>398.58</v>
      </c>
      <c r="K1757" s="218">
        <v>398.58</v>
      </c>
      <c r="L1757" s="218">
        <v>0</v>
      </c>
      <c r="M1757" s="218">
        <f t="shared" si="42"/>
        <v>159.43200000000002</v>
      </c>
      <c r="N1757" s="216" t="str">
        <f t="shared" si="41"/>
        <v>stvarna uporabna</v>
      </c>
    </row>
    <row r="1758" spans="1:14" x14ac:dyDescent="0.25">
      <c r="A1758" s="216">
        <v>1</v>
      </c>
      <c r="B1758" s="219" t="s">
        <v>926</v>
      </c>
      <c r="C1758" s="219" t="s">
        <v>926</v>
      </c>
      <c r="D1758" s="219">
        <v>101232</v>
      </c>
      <c r="E1758" s="217" t="s">
        <v>218</v>
      </c>
      <c r="F1758" s="217" t="s">
        <v>1914</v>
      </c>
      <c r="G1758" s="217" t="s">
        <v>1206</v>
      </c>
      <c r="H1758" s="217" t="s">
        <v>139</v>
      </c>
      <c r="I1758" s="219">
        <v>1</v>
      </c>
      <c r="J1758" s="218">
        <v>382.1</v>
      </c>
      <c r="K1758" s="218">
        <v>382.1</v>
      </c>
      <c r="L1758" s="218">
        <v>0</v>
      </c>
      <c r="M1758" s="218">
        <f t="shared" si="42"/>
        <v>152.84</v>
      </c>
      <c r="N1758" s="216" t="str">
        <f t="shared" si="41"/>
        <v>stvarna uporabna</v>
      </c>
    </row>
    <row r="1759" spans="1:14" x14ac:dyDescent="0.25">
      <c r="A1759" s="220">
        <v>1</v>
      </c>
      <c r="B1759" s="219" t="s">
        <v>926</v>
      </c>
      <c r="C1759" s="219" t="s">
        <v>926</v>
      </c>
      <c r="D1759" s="219">
        <v>101233</v>
      </c>
      <c r="E1759" s="217" t="s">
        <v>218</v>
      </c>
      <c r="F1759" s="217" t="s">
        <v>1914</v>
      </c>
      <c r="G1759" s="217" t="s">
        <v>1206</v>
      </c>
      <c r="H1759" s="217" t="s">
        <v>139</v>
      </c>
      <c r="I1759" s="219">
        <v>1</v>
      </c>
      <c r="J1759" s="218">
        <v>382.1</v>
      </c>
      <c r="K1759" s="218">
        <v>382.1</v>
      </c>
      <c r="L1759" s="218">
        <v>0</v>
      </c>
      <c r="M1759" s="218">
        <f t="shared" si="42"/>
        <v>152.84</v>
      </c>
      <c r="N1759" s="216" t="str">
        <f t="shared" si="41"/>
        <v>stvarna uporabna</v>
      </c>
    </row>
    <row r="1760" spans="1:14" x14ac:dyDescent="0.25">
      <c r="A1760" s="220">
        <v>1</v>
      </c>
      <c r="B1760" s="219" t="s">
        <v>926</v>
      </c>
      <c r="C1760" s="219" t="s">
        <v>926</v>
      </c>
      <c r="D1760" s="219">
        <v>101234</v>
      </c>
      <c r="E1760" s="217" t="s">
        <v>218</v>
      </c>
      <c r="F1760" s="217" t="s">
        <v>1914</v>
      </c>
      <c r="G1760" s="217" t="s">
        <v>1206</v>
      </c>
      <c r="H1760" s="217" t="s">
        <v>139</v>
      </c>
      <c r="I1760" s="219">
        <v>1</v>
      </c>
      <c r="J1760" s="218">
        <v>382.1</v>
      </c>
      <c r="K1760" s="218">
        <v>382.1</v>
      </c>
      <c r="L1760" s="218">
        <v>0</v>
      </c>
      <c r="M1760" s="218">
        <f t="shared" si="42"/>
        <v>152.84</v>
      </c>
      <c r="N1760" s="216" t="str">
        <f t="shared" si="41"/>
        <v>stvarna uporabna</v>
      </c>
    </row>
    <row r="1761" spans="1:14" x14ac:dyDescent="0.25">
      <c r="A1761" s="216">
        <v>1</v>
      </c>
      <c r="B1761" s="219" t="s">
        <v>926</v>
      </c>
      <c r="C1761" s="219" t="s">
        <v>926</v>
      </c>
      <c r="D1761" s="219">
        <v>101235</v>
      </c>
      <c r="E1761" s="217" t="s">
        <v>218</v>
      </c>
      <c r="F1761" s="217" t="s">
        <v>1914</v>
      </c>
      <c r="G1761" s="217" t="s">
        <v>1206</v>
      </c>
      <c r="H1761" s="217" t="s">
        <v>139</v>
      </c>
      <c r="I1761" s="219">
        <v>1</v>
      </c>
      <c r="J1761" s="218">
        <v>382.1</v>
      </c>
      <c r="K1761" s="218">
        <v>382.1</v>
      </c>
      <c r="L1761" s="218">
        <v>0</v>
      </c>
      <c r="M1761" s="218">
        <f t="shared" si="42"/>
        <v>152.84</v>
      </c>
      <c r="N1761" s="216" t="str">
        <f t="shared" si="41"/>
        <v>stvarna uporabna</v>
      </c>
    </row>
    <row r="1762" spans="1:14" x14ac:dyDescent="0.25">
      <c r="A1762" s="216">
        <v>1</v>
      </c>
      <c r="B1762" s="219" t="s">
        <v>926</v>
      </c>
      <c r="C1762" s="219" t="s">
        <v>926</v>
      </c>
      <c r="D1762" s="219">
        <v>101236</v>
      </c>
      <c r="E1762" s="217" t="s">
        <v>218</v>
      </c>
      <c r="F1762" s="217" t="s">
        <v>1915</v>
      </c>
      <c r="G1762" s="218">
        <v>11.02</v>
      </c>
      <c r="H1762" s="217" t="s">
        <v>139</v>
      </c>
      <c r="I1762" s="219">
        <v>1</v>
      </c>
      <c r="J1762" s="218">
        <v>923.83</v>
      </c>
      <c r="K1762" s="218">
        <v>923.83</v>
      </c>
      <c r="L1762" s="218">
        <v>0</v>
      </c>
      <c r="M1762" s="218">
        <f t="shared" si="42"/>
        <v>369.53200000000004</v>
      </c>
      <c r="N1762" s="216" t="str">
        <f t="shared" si="41"/>
        <v>stvarna uporabna</v>
      </c>
    </row>
    <row r="1763" spans="1:14" x14ac:dyDescent="0.25">
      <c r="A1763" s="216">
        <v>1</v>
      </c>
      <c r="B1763" s="219" t="s">
        <v>926</v>
      </c>
      <c r="C1763" s="219" t="s">
        <v>926</v>
      </c>
      <c r="D1763" s="219">
        <v>101237</v>
      </c>
      <c r="E1763" s="217" t="s">
        <v>218</v>
      </c>
      <c r="F1763" s="217" t="s">
        <v>1916</v>
      </c>
      <c r="G1763" s="217" t="s">
        <v>929</v>
      </c>
      <c r="H1763" s="217" t="s">
        <v>139</v>
      </c>
      <c r="I1763" s="219">
        <v>1</v>
      </c>
      <c r="J1763" s="218">
        <v>396.36</v>
      </c>
      <c r="K1763" s="218">
        <v>396.36</v>
      </c>
      <c r="L1763" s="218">
        <v>0</v>
      </c>
      <c r="M1763" s="218">
        <f t="shared" si="42"/>
        <v>158.54400000000001</v>
      </c>
      <c r="N1763" s="216" t="str">
        <f t="shared" si="41"/>
        <v>stvarna uporabna</v>
      </c>
    </row>
    <row r="1764" spans="1:14" x14ac:dyDescent="0.25">
      <c r="A1764" s="220">
        <v>1</v>
      </c>
      <c r="B1764" s="219" t="s">
        <v>926</v>
      </c>
      <c r="C1764" s="219" t="s">
        <v>926</v>
      </c>
      <c r="D1764" s="219">
        <v>101238</v>
      </c>
      <c r="E1764" s="217" t="s">
        <v>218</v>
      </c>
      <c r="F1764" s="217" t="s">
        <v>1887</v>
      </c>
      <c r="G1764" s="217" t="s">
        <v>566</v>
      </c>
      <c r="H1764" s="217" t="s">
        <v>139</v>
      </c>
      <c r="I1764" s="219">
        <v>1</v>
      </c>
      <c r="J1764" s="218">
        <v>298.83999999999997</v>
      </c>
      <c r="K1764" s="218">
        <v>136.97999999999999</v>
      </c>
      <c r="L1764" s="218">
        <v>161.86000000000001</v>
      </c>
      <c r="M1764" s="218">
        <f t="shared" si="42"/>
        <v>161.86000000000001</v>
      </c>
      <c r="N1764" s="216" t="str">
        <f t="shared" si="41"/>
        <v>nova vrijednost</v>
      </c>
    </row>
    <row r="1765" spans="1:14" x14ac:dyDescent="0.25">
      <c r="A1765" s="220">
        <v>1</v>
      </c>
      <c r="B1765" s="219" t="s">
        <v>926</v>
      </c>
      <c r="C1765" s="219" t="s">
        <v>926</v>
      </c>
      <c r="D1765" s="219">
        <v>101261</v>
      </c>
      <c r="E1765" s="217" t="s">
        <v>218</v>
      </c>
      <c r="F1765" s="217" t="s">
        <v>1917</v>
      </c>
      <c r="G1765" s="218">
        <v>10.02</v>
      </c>
      <c r="H1765" s="217" t="s">
        <v>139</v>
      </c>
      <c r="I1765" s="219">
        <v>1</v>
      </c>
      <c r="J1765" s="221">
        <v>2851.52</v>
      </c>
      <c r="K1765" s="221">
        <v>2851.52</v>
      </c>
      <c r="L1765" s="218">
        <v>0</v>
      </c>
      <c r="M1765" s="218">
        <f t="shared" si="42"/>
        <v>1140.6079999999999</v>
      </c>
      <c r="N1765" s="216" t="str">
        <f t="shared" si="41"/>
        <v>stvarna uporabna</v>
      </c>
    </row>
    <row r="1766" spans="1:14" x14ac:dyDescent="0.25">
      <c r="A1766" s="216">
        <v>1</v>
      </c>
      <c r="B1766" s="219" t="s">
        <v>926</v>
      </c>
      <c r="C1766" s="219" t="s">
        <v>926</v>
      </c>
      <c r="D1766" s="219">
        <v>101262</v>
      </c>
      <c r="E1766" s="217" t="s">
        <v>218</v>
      </c>
      <c r="F1766" s="217" t="s">
        <v>1918</v>
      </c>
      <c r="G1766" s="218">
        <v>10.02</v>
      </c>
      <c r="H1766" s="217" t="s">
        <v>139</v>
      </c>
      <c r="I1766" s="219">
        <v>1</v>
      </c>
      <c r="J1766" s="221">
        <v>2328.86</v>
      </c>
      <c r="K1766" s="221">
        <v>2328.86</v>
      </c>
      <c r="L1766" s="218">
        <v>0</v>
      </c>
      <c r="M1766" s="218">
        <f t="shared" si="42"/>
        <v>931.5440000000001</v>
      </c>
      <c r="N1766" s="216" t="str">
        <f t="shared" si="41"/>
        <v>stvarna uporabna</v>
      </c>
    </row>
    <row r="1767" spans="1:14" x14ac:dyDescent="0.25">
      <c r="A1767" s="216">
        <v>1</v>
      </c>
      <c r="B1767" s="219" t="s">
        <v>926</v>
      </c>
      <c r="C1767" s="219" t="s">
        <v>926</v>
      </c>
      <c r="D1767" s="219">
        <v>101263</v>
      </c>
      <c r="E1767" s="217" t="s">
        <v>218</v>
      </c>
      <c r="F1767" s="217" t="s">
        <v>1919</v>
      </c>
      <c r="G1767" s="218">
        <v>10.02</v>
      </c>
      <c r="H1767" s="217" t="s">
        <v>139</v>
      </c>
      <c r="I1767" s="219">
        <v>1</v>
      </c>
      <c r="J1767" s="221">
        <v>1886.36</v>
      </c>
      <c r="K1767" s="221">
        <v>1886.36</v>
      </c>
      <c r="L1767" s="218">
        <v>0</v>
      </c>
      <c r="M1767" s="218">
        <f t="shared" si="42"/>
        <v>754.54399999999998</v>
      </c>
      <c r="N1767" s="216" t="str">
        <f t="shared" si="41"/>
        <v>stvarna uporabna</v>
      </c>
    </row>
    <row r="1768" spans="1:14" x14ac:dyDescent="0.25">
      <c r="A1768" s="216">
        <v>1</v>
      </c>
      <c r="B1768" s="219" t="s">
        <v>926</v>
      </c>
      <c r="C1768" s="219" t="s">
        <v>926</v>
      </c>
      <c r="D1768" s="219">
        <v>101264</v>
      </c>
      <c r="E1768" s="217" t="s">
        <v>218</v>
      </c>
      <c r="F1768" s="217" t="s">
        <v>1920</v>
      </c>
      <c r="G1768" s="218">
        <v>10.02</v>
      </c>
      <c r="H1768" s="217" t="s">
        <v>139</v>
      </c>
      <c r="I1768" s="219">
        <v>1</v>
      </c>
      <c r="J1768" s="221">
        <v>1335.17</v>
      </c>
      <c r="K1768" s="221">
        <v>1335.17</v>
      </c>
      <c r="L1768" s="218">
        <v>0</v>
      </c>
      <c r="M1768" s="218">
        <f t="shared" si="42"/>
        <v>534.0680000000001</v>
      </c>
      <c r="N1768" s="216" t="str">
        <f t="shared" si="41"/>
        <v>stvarna uporabna</v>
      </c>
    </row>
    <row r="1769" spans="1:14" x14ac:dyDescent="0.25">
      <c r="A1769" s="220">
        <v>1</v>
      </c>
      <c r="B1769" s="219" t="s">
        <v>926</v>
      </c>
      <c r="C1769" s="219" t="s">
        <v>926</v>
      </c>
      <c r="D1769" s="219">
        <v>101265</v>
      </c>
      <c r="E1769" s="217" t="s">
        <v>218</v>
      </c>
      <c r="F1769" s="217" t="s">
        <v>1921</v>
      </c>
      <c r="G1769" s="218">
        <v>10.02</v>
      </c>
      <c r="H1769" s="217" t="s">
        <v>139</v>
      </c>
      <c r="I1769" s="219">
        <v>1</v>
      </c>
      <c r="J1769" s="221">
        <v>5298.95</v>
      </c>
      <c r="K1769" s="221">
        <v>5298.95</v>
      </c>
      <c r="L1769" s="218">
        <v>0</v>
      </c>
      <c r="M1769" s="218">
        <f t="shared" si="42"/>
        <v>2119.58</v>
      </c>
      <c r="N1769" s="216" t="str">
        <f t="shared" si="41"/>
        <v>stvarna uporabna</v>
      </c>
    </row>
    <row r="1770" spans="1:14" x14ac:dyDescent="0.25">
      <c r="A1770" s="220">
        <v>1</v>
      </c>
      <c r="B1770" s="219" t="s">
        <v>926</v>
      </c>
      <c r="C1770" s="219" t="s">
        <v>926</v>
      </c>
      <c r="D1770" s="219">
        <v>101266</v>
      </c>
      <c r="E1770" s="217" t="s">
        <v>218</v>
      </c>
      <c r="F1770" s="217" t="s">
        <v>1922</v>
      </c>
      <c r="G1770" s="218">
        <v>10.02</v>
      </c>
      <c r="H1770" s="217" t="s">
        <v>139</v>
      </c>
      <c r="I1770" s="219">
        <v>1</v>
      </c>
      <c r="J1770" s="221">
        <v>3942.92</v>
      </c>
      <c r="K1770" s="221">
        <v>3942.92</v>
      </c>
      <c r="L1770" s="218">
        <v>0</v>
      </c>
      <c r="M1770" s="218">
        <f t="shared" si="42"/>
        <v>1577.1680000000001</v>
      </c>
      <c r="N1770" s="216" t="str">
        <f t="shared" si="41"/>
        <v>stvarna uporabna</v>
      </c>
    </row>
    <row r="1771" spans="1:14" x14ac:dyDescent="0.25">
      <c r="A1771" s="216">
        <v>1</v>
      </c>
      <c r="B1771" s="219" t="s">
        <v>926</v>
      </c>
      <c r="C1771" s="219" t="s">
        <v>926</v>
      </c>
      <c r="D1771" s="219">
        <v>101267</v>
      </c>
      <c r="E1771" s="217" t="s">
        <v>218</v>
      </c>
      <c r="F1771" s="217" t="s">
        <v>1923</v>
      </c>
      <c r="G1771" s="218">
        <v>10.02</v>
      </c>
      <c r="H1771" s="217" t="s">
        <v>139</v>
      </c>
      <c r="I1771" s="219">
        <v>1</v>
      </c>
      <c r="J1771" s="218">
        <v>356.85</v>
      </c>
      <c r="K1771" s="218">
        <v>356.85</v>
      </c>
      <c r="L1771" s="218">
        <v>0</v>
      </c>
      <c r="M1771" s="218">
        <f t="shared" si="42"/>
        <v>142.74</v>
      </c>
      <c r="N1771" s="216" t="str">
        <f t="shared" si="41"/>
        <v>stvarna uporabna</v>
      </c>
    </row>
    <row r="1772" spans="1:14" x14ac:dyDescent="0.25">
      <c r="A1772" s="216">
        <v>1</v>
      </c>
      <c r="B1772" s="219" t="s">
        <v>926</v>
      </c>
      <c r="C1772" s="219" t="s">
        <v>926</v>
      </c>
      <c r="D1772" s="219">
        <v>101268</v>
      </c>
      <c r="E1772" s="217" t="s">
        <v>218</v>
      </c>
      <c r="F1772" s="217" t="s">
        <v>1914</v>
      </c>
      <c r="G1772" s="218">
        <v>10.02</v>
      </c>
      <c r="H1772" s="217" t="s">
        <v>139</v>
      </c>
      <c r="I1772" s="219">
        <v>1</v>
      </c>
      <c r="J1772" s="218">
        <v>382.1</v>
      </c>
      <c r="K1772" s="218">
        <v>382.1</v>
      </c>
      <c r="L1772" s="218">
        <v>0</v>
      </c>
      <c r="M1772" s="218">
        <f t="shared" si="42"/>
        <v>152.84</v>
      </c>
      <c r="N1772" s="216" t="str">
        <f t="shared" si="41"/>
        <v>stvarna uporabna</v>
      </c>
    </row>
    <row r="1773" spans="1:14" x14ac:dyDescent="0.25">
      <c r="A1773" s="216">
        <v>1</v>
      </c>
      <c r="B1773" s="219" t="s">
        <v>926</v>
      </c>
      <c r="C1773" s="219" t="s">
        <v>926</v>
      </c>
      <c r="D1773" s="219">
        <v>101269</v>
      </c>
      <c r="E1773" s="217" t="s">
        <v>218</v>
      </c>
      <c r="F1773" s="217" t="s">
        <v>1914</v>
      </c>
      <c r="G1773" s="218">
        <v>10.02</v>
      </c>
      <c r="H1773" s="217" t="s">
        <v>139</v>
      </c>
      <c r="I1773" s="219">
        <v>1</v>
      </c>
      <c r="J1773" s="218">
        <v>382.1</v>
      </c>
      <c r="K1773" s="218">
        <v>382.1</v>
      </c>
      <c r="L1773" s="218">
        <v>0</v>
      </c>
      <c r="M1773" s="218">
        <f t="shared" si="42"/>
        <v>152.84</v>
      </c>
      <c r="N1773" s="216" t="str">
        <f t="shared" si="41"/>
        <v>stvarna uporabna</v>
      </c>
    </row>
    <row r="1774" spans="1:14" x14ac:dyDescent="0.25">
      <c r="A1774" s="220">
        <v>1</v>
      </c>
      <c r="B1774" s="219" t="s">
        <v>926</v>
      </c>
      <c r="C1774" s="219" t="s">
        <v>926</v>
      </c>
      <c r="D1774" s="219">
        <v>101270</v>
      </c>
      <c r="E1774" s="217" t="s">
        <v>218</v>
      </c>
      <c r="F1774" s="217" t="s">
        <v>1914</v>
      </c>
      <c r="G1774" s="218">
        <v>10.02</v>
      </c>
      <c r="H1774" s="217" t="s">
        <v>139</v>
      </c>
      <c r="I1774" s="219">
        <v>1</v>
      </c>
      <c r="J1774" s="218">
        <v>382.1</v>
      </c>
      <c r="K1774" s="218">
        <v>382.1</v>
      </c>
      <c r="L1774" s="218">
        <v>0</v>
      </c>
      <c r="M1774" s="218">
        <f t="shared" si="42"/>
        <v>152.84</v>
      </c>
      <c r="N1774" s="216" t="str">
        <f t="shared" si="41"/>
        <v>stvarna uporabna</v>
      </c>
    </row>
    <row r="1775" spans="1:14" x14ac:dyDescent="0.25">
      <c r="A1775" s="220">
        <v>1</v>
      </c>
      <c r="B1775" s="219" t="s">
        <v>926</v>
      </c>
      <c r="C1775" s="219" t="s">
        <v>926</v>
      </c>
      <c r="D1775" s="219">
        <v>101271</v>
      </c>
      <c r="E1775" s="217" t="s">
        <v>218</v>
      </c>
      <c r="F1775" s="217" t="s">
        <v>1914</v>
      </c>
      <c r="G1775" s="218">
        <v>10.02</v>
      </c>
      <c r="H1775" s="217" t="s">
        <v>139</v>
      </c>
      <c r="I1775" s="219">
        <v>1</v>
      </c>
      <c r="J1775" s="218">
        <v>382.1</v>
      </c>
      <c r="K1775" s="218">
        <v>382.1</v>
      </c>
      <c r="L1775" s="218">
        <v>0</v>
      </c>
      <c r="M1775" s="218">
        <f t="shared" si="42"/>
        <v>152.84</v>
      </c>
      <c r="N1775" s="216" t="str">
        <f t="shared" si="41"/>
        <v>stvarna uporabna</v>
      </c>
    </row>
    <row r="1776" spans="1:14" x14ac:dyDescent="0.25">
      <c r="A1776" s="216">
        <v>1</v>
      </c>
      <c r="B1776" s="219" t="s">
        <v>926</v>
      </c>
      <c r="C1776" s="219" t="s">
        <v>926</v>
      </c>
      <c r="D1776" s="219">
        <v>101281</v>
      </c>
      <c r="E1776" s="217" t="s">
        <v>218</v>
      </c>
      <c r="F1776" s="217" t="s">
        <v>1071</v>
      </c>
      <c r="G1776" s="217" t="s">
        <v>929</v>
      </c>
      <c r="H1776" s="217" t="s">
        <v>139</v>
      </c>
      <c r="I1776" s="219">
        <v>1</v>
      </c>
      <c r="J1776" s="221">
        <v>2181.87</v>
      </c>
      <c r="K1776" s="221">
        <v>2181.87</v>
      </c>
      <c r="L1776" s="218">
        <v>0</v>
      </c>
      <c r="M1776" s="218">
        <f t="shared" si="42"/>
        <v>872.74800000000005</v>
      </c>
      <c r="N1776" s="216" t="str">
        <f t="shared" si="41"/>
        <v>stvarna uporabna</v>
      </c>
    </row>
    <row r="1777" spans="1:14" x14ac:dyDescent="0.25">
      <c r="A1777" s="216">
        <v>1</v>
      </c>
      <c r="B1777" s="219" t="s">
        <v>926</v>
      </c>
      <c r="C1777" s="219" t="s">
        <v>926</v>
      </c>
      <c r="D1777" s="219">
        <v>101282</v>
      </c>
      <c r="E1777" s="217" t="s">
        <v>218</v>
      </c>
      <c r="F1777" s="217" t="s">
        <v>1924</v>
      </c>
      <c r="G1777" s="217" t="s">
        <v>929</v>
      </c>
      <c r="H1777" s="217" t="s">
        <v>139</v>
      </c>
      <c r="I1777" s="219">
        <v>1</v>
      </c>
      <c r="J1777" s="218">
        <v>84.71</v>
      </c>
      <c r="K1777" s="218">
        <v>84.71</v>
      </c>
      <c r="L1777" s="218">
        <v>0</v>
      </c>
      <c r="M1777" s="218">
        <f t="shared" si="42"/>
        <v>33.884</v>
      </c>
      <c r="N1777" s="216" t="str">
        <f t="shared" si="41"/>
        <v>stvarna uporabna</v>
      </c>
    </row>
    <row r="1778" spans="1:14" x14ac:dyDescent="0.25">
      <c r="A1778" s="216">
        <v>1</v>
      </c>
      <c r="B1778" s="219" t="s">
        <v>926</v>
      </c>
      <c r="C1778" s="219" t="s">
        <v>926</v>
      </c>
      <c r="D1778" s="219">
        <v>101283</v>
      </c>
      <c r="E1778" s="217" t="s">
        <v>218</v>
      </c>
      <c r="F1778" s="217" t="s">
        <v>1925</v>
      </c>
      <c r="G1778" s="217" t="s">
        <v>929</v>
      </c>
      <c r="H1778" s="217" t="s">
        <v>139</v>
      </c>
      <c r="I1778" s="219">
        <v>1</v>
      </c>
      <c r="J1778" s="221">
        <v>1132.67</v>
      </c>
      <c r="K1778" s="221">
        <v>1132.67</v>
      </c>
      <c r="L1778" s="218">
        <v>0</v>
      </c>
      <c r="M1778" s="218">
        <f t="shared" si="42"/>
        <v>453.06800000000004</v>
      </c>
      <c r="N1778" s="216" t="str">
        <f t="shared" si="41"/>
        <v>stvarna uporabna</v>
      </c>
    </row>
    <row r="1779" spans="1:14" x14ac:dyDescent="0.25">
      <c r="A1779" s="220">
        <v>1</v>
      </c>
      <c r="B1779" s="219" t="s">
        <v>926</v>
      </c>
      <c r="C1779" s="219" t="s">
        <v>926</v>
      </c>
      <c r="D1779" s="219">
        <v>101284</v>
      </c>
      <c r="E1779" s="217" t="s">
        <v>218</v>
      </c>
      <c r="F1779" s="217" t="s">
        <v>1925</v>
      </c>
      <c r="G1779" s="217" t="s">
        <v>929</v>
      </c>
      <c r="H1779" s="217" t="s">
        <v>139</v>
      </c>
      <c r="I1779" s="219">
        <v>1</v>
      </c>
      <c r="J1779" s="221">
        <v>1132.67</v>
      </c>
      <c r="K1779" s="221">
        <v>1132.67</v>
      </c>
      <c r="L1779" s="218">
        <v>0</v>
      </c>
      <c r="M1779" s="218">
        <f t="shared" si="42"/>
        <v>453.06800000000004</v>
      </c>
      <c r="N1779" s="216" t="str">
        <f t="shared" si="41"/>
        <v>stvarna uporabna</v>
      </c>
    </row>
    <row r="1780" spans="1:14" x14ac:dyDescent="0.25">
      <c r="A1780" s="220">
        <v>1</v>
      </c>
      <c r="B1780" s="219" t="s">
        <v>926</v>
      </c>
      <c r="C1780" s="219" t="s">
        <v>926</v>
      </c>
      <c r="D1780" s="219">
        <v>101285</v>
      </c>
      <c r="E1780" s="217" t="s">
        <v>218</v>
      </c>
      <c r="F1780" s="217" t="s">
        <v>1925</v>
      </c>
      <c r="G1780" s="217" t="s">
        <v>929</v>
      </c>
      <c r="H1780" s="217" t="s">
        <v>139</v>
      </c>
      <c r="I1780" s="219">
        <v>1</v>
      </c>
      <c r="J1780" s="221">
        <v>1132.67</v>
      </c>
      <c r="K1780" s="221">
        <v>1132.67</v>
      </c>
      <c r="L1780" s="218">
        <v>0</v>
      </c>
      <c r="M1780" s="218">
        <f t="shared" si="42"/>
        <v>453.06800000000004</v>
      </c>
      <c r="N1780" s="216" t="str">
        <f t="shared" si="41"/>
        <v>stvarna uporabna</v>
      </c>
    </row>
    <row r="1781" spans="1:14" x14ac:dyDescent="0.25">
      <c r="A1781" s="216">
        <v>1</v>
      </c>
      <c r="B1781" s="219" t="s">
        <v>926</v>
      </c>
      <c r="C1781" s="219" t="s">
        <v>926</v>
      </c>
      <c r="D1781" s="219">
        <v>101286</v>
      </c>
      <c r="E1781" s="217" t="s">
        <v>218</v>
      </c>
      <c r="F1781" s="217" t="s">
        <v>1926</v>
      </c>
      <c r="G1781" s="217" t="s">
        <v>929</v>
      </c>
      <c r="H1781" s="217" t="s">
        <v>139</v>
      </c>
      <c r="I1781" s="219">
        <v>1</v>
      </c>
      <c r="J1781" s="221">
        <v>6782.61</v>
      </c>
      <c r="K1781" s="221">
        <v>6782.61</v>
      </c>
      <c r="L1781" s="218">
        <v>0</v>
      </c>
      <c r="M1781" s="218">
        <f t="shared" si="42"/>
        <v>2713.0439999999999</v>
      </c>
      <c r="N1781" s="216" t="str">
        <f t="shared" si="41"/>
        <v>stvarna uporabna</v>
      </c>
    </row>
    <row r="1782" spans="1:14" x14ac:dyDescent="0.25">
      <c r="A1782" s="216">
        <v>1</v>
      </c>
      <c r="B1782" s="219" t="s">
        <v>926</v>
      </c>
      <c r="C1782" s="219" t="s">
        <v>926</v>
      </c>
      <c r="D1782" s="219">
        <v>101287</v>
      </c>
      <c r="E1782" s="217" t="s">
        <v>218</v>
      </c>
      <c r="F1782" s="217" t="s">
        <v>1927</v>
      </c>
      <c r="G1782" s="217" t="s">
        <v>929</v>
      </c>
      <c r="H1782" s="217" t="s">
        <v>139</v>
      </c>
      <c r="I1782" s="219">
        <v>1</v>
      </c>
      <c r="J1782" s="221">
        <v>1695.68</v>
      </c>
      <c r="K1782" s="221">
        <v>1695.68</v>
      </c>
      <c r="L1782" s="218">
        <v>0</v>
      </c>
      <c r="M1782" s="218">
        <f t="shared" si="42"/>
        <v>678.27200000000005</v>
      </c>
      <c r="N1782" s="216" t="str">
        <f t="shared" si="41"/>
        <v>stvarna uporabna</v>
      </c>
    </row>
    <row r="1783" spans="1:14" x14ac:dyDescent="0.25">
      <c r="A1783" s="216">
        <v>1</v>
      </c>
      <c r="B1783" s="219" t="s">
        <v>926</v>
      </c>
      <c r="C1783" s="219" t="s">
        <v>926</v>
      </c>
      <c r="D1783" s="219">
        <v>101288</v>
      </c>
      <c r="E1783" s="217" t="s">
        <v>218</v>
      </c>
      <c r="F1783" s="217" t="s">
        <v>1928</v>
      </c>
      <c r="G1783" s="217" t="s">
        <v>929</v>
      </c>
      <c r="H1783" s="217" t="s">
        <v>139</v>
      </c>
      <c r="I1783" s="219">
        <v>1</v>
      </c>
      <c r="J1783" s="221">
        <v>1695.69</v>
      </c>
      <c r="K1783" s="221">
        <v>1695.69</v>
      </c>
      <c r="L1783" s="218">
        <v>0</v>
      </c>
      <c r="M1783" s="218">
        <f t="shared" si="42"/>
        <v>678.27600000000007</v>
      </c>
      <c r="N1783" s="216" t="str">
        <f t="shared" si="41"/>
        <v>stvarna uporabna</v>
      </c>
    </row>
    <row r="1784" spans="1:14" x14ac:dyDescent="0.25">
      <c r="A1784" s="220">
        <v>1</v>
      </c>
      <c r="B1784" s="219" t="s">
        <v>926</v>
      </c>
      <c r="C1784" s="219" t="s">
        <v>926</v>
      </c>
      <c r="D1784" s="219">
        <v>101289</v>
      </c>
      <c r="E1784" s="217" t="s">
        <v>218</v>
      </c>
      <c r="F1784" s="217" t="s">
        <v>1928</v>
      </c>
      <c r="G1784" s="217" t="s">
        <v>929</v>
      </c>
      <c r="H1784" s="217" t="s">
        <v>139</v>
      </c>
      <c r="I1784" s="219">
        <v>1</v>
      </c>
      <c r="J1784" s="221">
        <v>1695.68</v>
      </c>
      <c r="K1784" s="221">
        <v>1695.68</v>
      </c>
      <c r="L1784" s="218">
        <v>0</v>
      </c>
      <c r="M1784" s="218">
        <f t="shared" si="42"/>
        <v>678.27200000000005</v>
      </c>
      <c r="N1784" s="216" t="str">
        <f t="shared" si="41"/>
        <v>stvarna uporabna</v>
      </c>
    </row>
    <row r="1785" spans="1:14" x14ac:dyDescent="0.25">
      <c r="A1785" s="220">
        <v>1</v>
      </c>
      <c r="B1785" s="219" t="s">
        <v>926</v>
      </c>
      <c r="C1785" s="219" t="s">
        <v>926</v>
      </c>
      <c r="D1785" s="219">
        <v>101290</v>
      </c>
      <c r="E1785" s="217" t="s">
        <v>218</v>
      </c>
      <c r="F1785" s="217" t="s">
        <v>1929</v>
      </c>
      <c r="G1785" s="217" t="s">
        <v>929</v>
      </c>
      <c r="H1785" s="217" t="s">
        <v>139</v>
      </c>
      <c r="I1785" s="219">
        <v>1</v>
      </c>
      <c r="J1785" s="218">
        <v>611.39</v>
      </c>
      <c r="K1785" s="218">
        <v>611.39</v>
      </c>
      <c r="L1785" s="218">
        <v>0</v>
      </c>
      <c r="M1785" s="218">
        <f t="shared" si="42"/>
        <v>244.55600000000001</v>
      </c>
      <c r="N1785" s="216" t="str">
        <f t="shared" si="41"/>
        <v>stvarna uporabna</v>
      </c>
    </row>
    <row r="1786" spans="1:14" x14ac:dyDescent="0.25">
      <c r="A1786" s="216">
        <v>1</v>
      </c>
      <c r="B1786" s="219" t="s">
        <v>926</v>
      </c>
      <c r="C1786" s="219" t="s">
        <v>926</v>
      </c>
      <c r="D1786" s="219">
        <v>101302</v>
      </c>
      <c r="E1786" s="217" t="s">
        <v>218</v>
      </c>
      <c r="F1786" s="217" t="s">
        <v>1930</v>
      </c>
      <c r="G1786" s="218">
        <v>12</v>
      </c>
      <c r="H1786" s="217" t="s">
        <v>139</v>
      </c>
      <c r="I1786" s="219">
        <v>1</v>
      </c>
      <c r="J1786" s="218">
        <v>747.74</v>
      </c>
      <c r="K1786" s="218">
        <v>747.74</v>
      </c>
      <c r="L1786" s="218">
        <v>0</v>
      </c>
      <c r="M1786" s="218">
        <f t="shared" si="42"/>
        <v>299.096</v>
      </c>
      <c r="N1786" s="216" t="str">
        <f t="shared" si="41"/>
        <v>stvarna uporabna</v>
      </c>
    </row>
    <row r="1787" spans="1:14" x14ac:dyDescent="0.25">
      <c r="A1787" s="216">
        <v>1</v>
      </c>
      <c r="B1787" s="219" t="s">
        <v>926</v>
      </c>
      <c r="C1787" s="219" t="s">
        <v>926</v>
      </c>
      <c r="D1787" s="219">
        <v>101309</v>
      </c>
      <c r="E1787" s="217" t="s">
        <v>218</v>
      </c>
      <c r="F1787" s="217" t="s">
        <v>1071</v>
      </c>
      <c r="G1787" s="217" t="s">
        <v>1931</v>
      </c>
      <c r="H1787" s="217" t="s">
        <v>139</v>
      </c>
      <c r="I1787" s="219">
        <v>1</v>
      </c>
      <c r="J1787" s="218">
        <v>956.38</v>
      </c>
      <c r="K1787" s="218">
        <v>956.38</v>
      </c>
      <c r="L1787" s="218">
        <v>0</v>
      </c>
      <c r="M1787" s="218">
        <f t="shared" si="42"/>
        <v>382.55200000000002</v>
      </c>
      <c r="N1787" s="216" t="str">
        <f t="shared" si="41"/>
        <v>stvarna uporabna</v>
      </c>
    </row>
    <row r="1788" spans="1:14" x14ac:dyDescent="0.25">
      <c r="A1788" s="216">
        <v>1</v>
      </c>
      <c r="B1788" s="219" t="s">
        <v>926</v>
      </c>
      <c r="C1788" s="219" t="s">
        <v>926</v>
      </c>
      <c r="D1788" s="219">
        <v>101310</v>
      </c>
      <c r="E1788" s="217" t="s">
        <v>218</v>
      </c>
      <c r="F1788" s="217" t="s">
        <v>1130</v>
      </c>
      <c r="G1788" s="217" t="s">
        <v>1931</v>
      </c>
      <c r="H1788" s="217" t="s">
        <v>139</v>
      </c>
      <c r="I1788" s="219">
        <v>1</v>
      </c>
      <c r="J1788" s="218">
        <v>975.39</v>
      </c>
      <c r="K1788" s="218">
        <v>975.39</v>
      </c>
      <c r="L1788" s="218">
        <v>0</v>
      </c>
      <c r="M1788" s="218">
        <f t="shared" si="42"/>
        <v>390.15600000000001</v>
      </c>
      <c r="N1788" s="216" t="str">
        <f t="shared" ref="N1788:N1851" si="43">IF(L1788&lt;J1788*0.4,"stvarna uporabna", "nova vrijednost")</f>
        <v>stvarna uporabna</v>
      </c>
    </row>
    <row r="1789" spans="1:14" x14ac:dyDescent="0.25">
      <c r="A1789" s="220">
        <v>1</v>
      </c>
      <c r="B1789" s="219" t="s">
        <v>926</v>
      </c>
      <c r="C1789" s="219" t="s">
        <v>926</v>
      </c>
      <c r="D1789" s="219">
        <v>101311</v>
      </c>
      <c r="E1789" s="217" t="s">
        <v>218</v>
      </c>
      <c r="F1789" s="217" t="s">
        <v>1130</v>
      </c>
      <c r="G1789" s="217" t="s">
        <v>1931</v>
      </c>
      <c r="H1789" s="217" t="s">
        <v>139</v>
      </c>
      <c r="I1789" s="219">
        <v>1</v>
      </c>
      <c r="J1789" s="218">
        <v>975.39</v>
      </c>
      <c r="K1789" s="218">
        <v>975.39</v>
      </c>
      <c r="L1789" s="218">
        <v>0</v>
      </c>
      <c r="M1789" s="218">
        <f t="shared" si="42"/>
        <v>390.15600000000001</v>
      </c>
      <c r="N1789" s="216" t="str">
        <f t="shared" si="43"/>
        <v>stvarna uporabna</v>
      </c>
    </row>
    <row r="1790" spans="1:14" x14ac:dyDescent="0.25">
      <c r="A1790" s="220">
        <v>1</v>
      </c>
      <c r="B1790" s="219" t="s">
        <v>926</v>
      </c>
      <c r="C1790" s="219" t="s">
        <v>926</v>
      </c>
      <c r="D1790" s="219">
        <v>101315</v>
      </c>
      <c r="E1790" s="217" t="s">
        <v>218</v>
      </c>
      <c r="F1790" s="217" t="s">
        <v>1932</v>
      </c>
      <c r="G1790" s="217" t="s">
        <v>1933</v>
      </c>
      <c r="H1790" s="217" t="s">
        <v>139</v>
      </c>
      <c r="I1790" s="219">
        <v>1</v>
      </c>
      <c r="J1790" s="218">
        <v>274.5</v>
      </c>
      <c r="K1790" s="218">
        <v>274.5</v>
      </c>
      <c r="L1790" s="218">
        <v>0</v>
      </c>
      <c r="M1790" s="218">
        <f t="shared" si="42"/>
        <v>109.80000000000001</v>
      </c>
      <c r="N1790" s="216" t="str">
        <f t="shared" si="43"/>
        <v>stvarna uporabna</v>
      </c>
    </row>
    <row r="1791" spans="1:14" x14ac:dyDescent="0.25">
      <c r="A1791" s="216">
        <v>1</v>
      </c>
      <c r="B1791" s="219" t="s">
        <v>926</v>
      </c>
      <c r="C1791" s="219" t="s">
        <v>926</v>
      </c>
      <c r="D1791" s="219">
        <v>101316</v>
      </c>
      <c r="E1791" s="217" t="s">
        <v>218</v>
      </c>
      <c r="F1791" s="217" t="s">
        <v>1934</v>
      </c>
      <c r="G1791" s="217" t="s">
        <v>1933</v>
      </c>
      <c r="H1791" s="217" t="s">
        <v>139</v>
      </c>
      <c r="I1791" s="219">
        <v>1</v>
      </c>
      <c r="J1791" s="221">
        <v>17667.63</v>
      </c>
      <c r="K1791" s="221">
        <v>17667.63</v>
      </c>
      <c r="L1791" s="218">
        <v>0</v>
      </c>
      <c r="M1791" s="218">
        <f t="shared" si="42"/>
        <v>7067.0520000000006</v>
      </c>
      <c r="N1791" s="216" t="str">
        <f t="shared" si="43"/>
        <v>stvarna uporabna</v>
      </c>
    </row>
    <row r="1792" spans="1:14" x14ac:dyDescent="0.25">
      <c r="A1792" s="216">
        <v>1</v>
      </c>
      <c r="B1792" s="219" t="s">
        <v>926</v>
      </c>
      <c r="C1792" s="219" t="s">
        <v>926</v>
      </c>
      <c r="D1792" s="219">
        <v>101317</v>
      </c>
      <c r="E1792" s="217" t="s">
        <v>218</v>
      </c>
      <c r="F1792" s="217" t="s">
        <v>1932</v>
      </c>
      <c r="G1792" s="217" t="s">
        <v>1933</v>
      </c>
      <c r="H1792" s="217" t="s">
        <v>139</v>
      </c>
      <c r="I1792" s="219">
        <v>1</v>
      </c>
      <c r="J1792" s="218">
        <v>274.5</v>
      </c>
      <c r="K1792" s="218">
        <v>274.5</v>
      </c>
      <c r="L1792" s="218">
        <v>0</v>
      </c>
      <c r="M1792" s="218">
        <f t="shared" si="42"/>
        <v>109.80000000000001</v>
      </c>
      <c r="N1792" s="216" t="str">
        <f t="shared" si="43"/>
        <v>stvarna uporabna</v>
      </c>
    </row>
    <row r="1793" spans="1:14" x14ac:dyDescent="0.25">
      <c r="A1793" s="216">
        <v>1</v>
      </c>
      <c r="B1793" s="219" t="s">
        <v>926</v>
      </c>
      <c r="C1793" s="219" t="s">
        <v>926</v>
      </c>
      <c r="D1793" s="219">
        <v>101320</v>
      </c>
      <c r="E1793" s="217" t="s">
        <v>218</v>
      </c>
      <c r="F1793" s="217" t="s">
        <v>1932</v>
      </c>
      <c r="G1793" s="217" t="s">
        <v>1933</v>
      </c>
      <c r="H1793" s="217" t="s">
        <v>139</v>
      </c>
      <c r="I1793" s="219">
        <v>1</v>
      </c>
      <c r="J1793" s="218">
        <v>274.5</v>
      </c>
      <c r="K1793" s="218">
        <v>274.5</v>
      </c>
      <c r="L1793" s="218">
        <v>0</v>
      </c>
      <c r="M1793" s="218">
        <f t="shared" si="42"/>
        <v>109.80000000000001</v>
      </c>
      <c r="N1793" s="216" t="str">
        <f t="shared" si="43"/>
        <v>stvarna uporabna</v>
      </c>
    </row>
    <row r="1794" spans="1:14" x14ac:dyDescent="0.25">
      <c r="A1794" s="220">
        <v>1</v>
      </c>
      <c r="B1794" s="219" t="s">
        <v>926</v>
      </c>
      <c r="C1794" s="219" t="s">
        <v>926</v>
      </c>
      <c r="D1794" s="219">
        <v>101321</v>
      </c>
      <c r="E1794" s="217" t="s">
        <v>218</v>
      </c>
      <c r="F1794" s="217" t="s">
        <v>1932</v>
      </c>
      <c r="G1794" s="217" t="s">
        <v>1933</v>
      </c>
      <c r="H1794" s="217" t="s">
        <v>139</v>
      </c>
      <c r="I1794" s="219">
        <v>1</v>
      </c>
      <c r="J1794" s="218">
        <v>274.5</v>
      </c>
      <c r="K1794" s="218">
        <v>274.5</v>
      </c>
      <c r="L1794" s="218">
        <v>0</v>
      </c>
      <c r="M1794" s="218">
        <f t="shared" si="42"/>
        <v>109.80000000000001</v>
      </c>
      <c r="N1794" s="216" t="str">
        <f t="shared" si="43"/>
        <v>stvarna uporabna</v>
      </c>
    </row>
    <row r="1795" spans="1:14" x14ac:dyDescent="0.25">
      <c r="A1795" s="220">
        <v>1</v>
      </c>
      <c r="B1795" s="219" t="s">
        <v>926</v>
      </c>
      <c r="C1795" s="219" t="s">
        <v>926</v>
      </c>
      <c r="D1795" s="219">
        <v>101322</v>
      </c>
      <c r="E1795" s="217" t="s">
        <v>218</v>
      </c>
      <c r="F1795" s="217" t="s">
        <v>1932</v>
      </c>
      <c r="G1795" s="217" t="s">
        <v>1933</v>
      </c>
      <c r="H1795" s="217" t="s">
        <v>139</v>
      </c>
      <c r="I1795" s="219">
        <v>1</v>
      </c>
      <c r="J1795" s="218">
        <v>274.5</v>
      </c>
      <c r="K1795" s="218">
        <v>274.5</v>
      </c>
      <c r="L1795" s="218">
        <v>0</v>
      </c>
      <c r="M1795" s="218">
        <f t="shared" ref="M1795:M1858" si="44">IF(L1795&lt;J1795*0.4,J1795*0.4,L1795)</f>
        <v>109.80000000000001</v>
      </c>
      <c r="N1795" s="216" t="str">
        <f t="shared" si="43"/>
        <v>stvarna uporabna</v>
      </c>
    </row>
    <row r="1796" spans="1:14" x14ac:dyDescent="0.25">
      <c r="A1796" s="216">
        <v>1</v>
      </c>
      <c r="B1796" s="219" t="s">
        <v>926</v>
      </c>
      <c r="C1796" s="219" t="s">
        <v>926</v>
      </c>
      <c r="D1796" s="219">
        <v>101323</v>
      </c>
      <c r="E1796" s="217" t="s">
        <v>218</v>
      </c>
      <c r="F1796" s="217" t="s">
        <v>1932</v>
      </c>
      <c r="G1796" s="217" t="s">
        <v>1933</v>
      </c>
      <c r="H1796" s="217" t="s">
        <v>139</v>
      </c>
      <c r="I1796" s="219">
        <v>1</v>
      </c>
      <c r="J1796" s="218">
        <v>274.5</v>
      </c>
      <c r="K1796" s="218">
        <v>274.5</v>
      </c>
      <c r="L1796" s="218">
        <v>0</v>
      </c>
      <c r="M1796" s="218">
        <f t="shared" si="44"/>
        <v>109.80000000000001</v>
      </c>
      <c r="N1796" s="216" t="str">
        <f t="shared" si="43"/>
        <v>stvarna uporabna</v>
      </c>
    </row>
    <row r="1797" spans="1:14" x14ac:dyDescent="0.25">
      <c r="A1797" s="216">
        <v>1</v>
      </c>
      <c r="B1797" s="219" t="s">
        <v>926</v>
      </c>
      <c r="C1797" s="219" t="s">
        <v>926</v>
      </c>
      <c r="D1797" s="219">
        <v>101324</v>
      </c>
      <c r="E1797" s="217" t="s">
        <v>218</v>
      </c>
      <c r="F1797" s="217" t="s">
        <v>1932</v>
      </c>
      <c r="G1797" s="217" t="s">
        <v>1933</v>
      </c>
      <c r="H1797" s="217" t="s">
        <v>139</v>
      </c>
      <c r="I1797" s="219">
        <v>1</v>
      </c>
      <c r="J1797" s="218">
        <v>274.5</v>
      </c>
      <c r="K1797" s="218">
        <v>274.5</v>
      </c>
      <c r="L1797" s="218">
        <v>0</v>
      </c>
      <c r="M1797" s="218">
        <f t="shared" si="44"/>
        <v>109.80000000000001</v>
      </c>
      <c r="N1797" s="216" t="str">
        <f t="shared" si="43"/>
        <v>stvarna uporabna</v>
      </c>
    </row>
    <row r="1798" spans="1:14" x14ac:dyDescent="0.25">
      <c r="A1798" s="216">
        <v>1</v>
      </c>
      <c r="B1798" s="219" t="s">
        <v>926</v>
      </c>
      <c r="C1798" s="219" t="s">
        <v>926</v>
      </c>
      <c r="D1798" s="219">
        <v>101325</v>
      </c>
      <c r="E1798" s="217" t="s">
        <v>218</v>
      </c>
      <c r="F1798" s="217" t="s">
        <v>1071</v>
      </c>
      <c r="G1798" s="217" t="s">
        <v>1935</v>
      </c>
      <c r="H1798" s="217" t="s">
        <v>139</v>
      </c>
      <c r="I1798" s="219">
        <v>1</v>
      </c>
      <c r="J1798" s="218">
        <v>851.56</v>
      </c>
      <c r="K1798" s="218">
        <v>851.56</v>
      </c>
      <c r="L1798" s="218">
        <v>0</v>
      </c>
      <c r="M1798" s="218">
        <f t="shared" si="44"/>
        <v>340.62400000000002</v>
      </c>
      <c r="N1798" s="216" t="str">
        <f t="shared" si="43"/>
        <v>stvarna uporabna</v>
      </c>
    </row>
    <row r="1799" spans="1:14" x14ac:dyDescent="0.25">
      <c r="A1799" s="220">
        <v>1</v>
      </c>
      <c r="B1799" s="219" t="s">
        <v>926</v>
      </c>
      <c r="C1799" s="219" t="s">
        <v>926</v>
      </c>
      <c r="D1799" s="219">
        <v>101326</v>
      </c>
      <c r="E1799" s="217" t="s">
        <v>218</v>
      </c>
      <c r="F1799" s="217" t="s">
        <v>1071</v>
      </c>
      <c r="G1799" s="217" t="s">
        <v>1935</v>
      </c>
      <c r="H1799" s="217" t="s">
        <v>139</v>
      </c>
      <c r="I1799" s="219">
        <v>1</v>
      </c>
      <c r="J1799" s="218">
        <v>851.56</v>
      </c>
      <c r="K1799" s="218">
        <v>851.56</v>
      </c>
      <c r="L1799" s="218">
        <v>0</v>
      </c>
      <c r="M1799" s="218">
        <f t="shared" si="44"/>
        <v>340.62400000000002</v>
      </c>
      <c r="N1799" s="216" t="str">
        <f t="shared" si="43"/>
        <v>stvarna uporabna</v>
      </c>
    </row>
    <row r="1800" spans="1:14" x14ac:dyDescent="0.25">
      <c r="A1800" s="220">
        <v>1</v>
      </c>
      <c r="B1800" s="219" t="s">
        <v>926</v>
      </c>
      <c r="C1800" s="219" t="s">
        <v>926</v>
      </c>
      <c r="D1800" s="219">
        <v>101327</v>
      </c>
      <c r="E1800" s="217" t="s">
        <v>218</v>
      </c>
      <c r="F1800" s="217" t="s">
        <v>1071</v>
      </c>
      <c r="G1800" s="217" t="s">
        <v>1935</v>
      </c>
      <c r="H1800" s="217" t="s">
        <v>139</v>
      </c>
      <c r="I1800" s="219">
        <v>1</v>
      </c>
      <c r="J1800" s="218">
        <v>851.56</v>
      </c>
      <c r="K1800" s="218">
        <v>851.56</v>
      </c>
      <c r="L1800" s="218">
        <v>0</v>
      </c>
      <c r="M1800" s="218">
        <f t="shared" si="44"/>
        <v>340.62400000000002</v>
      </c>
      <c r="N1800" s="216" t="str">
        <f t="shared" si="43"/>
        <v>stvarna uporabna</v>
      </c>
    </row>
    <row r="1801" spans="1:14" x14ac:dyDescent="0.25">
      <c r="A1801" s="216">
        <v>1</v>
      </c>
      <c r="B1801" s="219" t="s">
        <v>926</v>
      </c>
      <c r="C1801" s="219" t="s">
        <v>926</v>
      </c>
      <c r="D1801" s="219">
        <v>101328</v>
      </c>
      <c r="E1801" s="217" t="s">
        <v>218</v>
      </c>
      <c r="F1801" s="217" t="s">
        <v>1071</v>
      </c>
      <c r="G1801" s="217" t="s">
        <v>1935</v>
      </c>
      <c r="H1801" s="217" t="s">
        <v>139</v>
      </c>
      <c r="I1801" s="219">
        <v>1</v>
      </c>
      <c r="J1801" s="218">
        <v>851.56</v>
      </c>
      <c r="K1801" s="218">
        <v>851.56</v>
      </c>
      <c r="L1801" s="218">
        <v>0</v>
      </c>
      <c r="M1801" s="218">
        <f t="shared" si="44"/>
        <v>340.62400000000002</v>
      </c>
      <c r="N1801" s="216" t="str">
        <f t="shared" si="43"/>
        <v>stvarna uporabna</v>
      </c>
    </row>
    <row r="1802" spans="1:14" x14ac:dyDescent="0.25">
      <c r="A1802" s="216">
        <v>1</v>
      </c>
      <c r="B1802" s="219" t="s">
        <v>926</v>
      </c>
      <c r="C1802" s="219" t="s">
        <v>926</v>
      </c>
      <c r="D1802" s="219">
        <v>101329</v>
      </c>
      <c r="E1802" s="217" t="s">
        <v>218</v>
      </c>
      <c r="F1802" s="217" t="s">
        <v>1936</v>
      </c>
      <c r="G1802" s="217" t="s">
        <v>1935</v>
      </c>
      <c r="H1802" s="217" t="s">
        <v>139</v>
      </c>
      <c r="I1802" s="219">
        <v>1</v>
      </c>
      <c r="J1802" s="221">
        <v>1190.72</v>
      </c>
      <c r="K1802" s="221">
        <v>1190.72</v>
      </c>
      <c r="L1802" s="218">
        <v>0</v>
      </c>
      <c r="M1802" s="218">
        <f t="shared" si="44"/>
        <v>476.28800000000001</v>
      </c>
      <c r="N1802" s="216" t="str">
        <f t="shared" si="43"/>
        <v>stvarna uporabna</v>
      </c>
    </row>
    <row r="1803" spans="1:14" x14ac:dyDescent="0.25">
      <c r="A1803" s="216">
        <v>1</v>
      </c>
      <c r="B1803" s="219" t="s">
        <v>926</v>
      </c>
      <c r="C1803" s="219" t="s">
        <v>926</v>
      </c>
      <c r="D1803" s="219">
        <v>101330</v>
      </c>
      <c r="E1803" s="217" t="s">
        <v>218</v>
      </c>
      <c r="F1803" s="217" t="s">
        <v>1937</v>
      </c>
      <c r="G1803" s="217" t="s">
        <v>1935</v>
      </c>
      <c r="H1803" s="217" t="s">
        <v>139</v>
      </c>
      <c r="I1803" s="219">
        <v>1</v>
      </c>
      <c r="J1803" s="221">
        <v>1157.78</v>
      </c>
      <c r="K1803" s="221">
        <v>1157.78</v>
      </c>
      <c r="L1803" s="218">
        <v>0</v>
      </c>
      <c r="M1803" s="218">
        <f t="shared" si="44"/>
        <v>463.11200000000002</v>
      </c>
      <c r="N1803" s="216" t="str">
        <f t="shared" si="43"/>
        <v>stvarna uporabna</v>
      </c>
    </row>
    <row r="1804" spans="1:14" x14ac:dyDescent="0.25">
      <c r="A1804" s="216">
        <v>1</v>
      </c>
      <c r="B1804" s="219" t="s">
        <v>926</v>
      </c>
      <c r="C1804" s="219" t="s">
        <v>926</v>
      </c>
      <c r="D1804" s="219">
        <v>101331</v>
      </c>
      <c r="E1804" s="217" t="s">
        <v>218</v>
      </c>
      <c r="F1804" s="217" t="s">
        <v>1938</v>
      </c>
      <c r="G1804" s="217" t="s">
        <v>1935</v>
      </c>
      <c r="H1804" s="217" t="s">
        <v>139</v>
      </c>
      <c r="I1804" s="219">
        <v>1</v>
      </c>
      <c r="J1804" s="221">
        <v>1087.02</v>
      </c>
      <c r="K1804" s="221">
        <v>1087.02</v>
      </c>
      <c r="L1804" s="218">
        <v>0</v>
      </c>
      <c r="M1804" s="218">
        <f t="shared" si="44"/>
        <v>434.80799999999999</v>
      </c>
      <c r="N1804" s="216" t="str">
        <f t="shared" si="43"/>
        <v>stvarna uporabna</v>
      </c>
    </row>
    <row r="1805" spans="1:14" x14ac:dyDescent="0.25">
      <c r="A1805" s="220">
        <v>1</v>
      </c>
      <c r="B1805" s="219" t="s">
        <v>926</v>
      </c>
      <c r="C1805" s="219" t="s">
        <v>926</v>
      </c>
      <c r="D1805" s="219">
        <v>101332</v>
      </c>
      <c r="E1805" s="217" t="s">
        <v>218</v>
      </c>
      <c r="F1805" s="217" t="s">
        <v>1938</v>
      </c>
      <c r="G1805" s="217" t="s">
        <v>1935</v>
      </c>
      <c r="H1805" s="217" t="s">
        <v>139</v>
      </c>
      <c r="I1805" s="219">
        <v>1</v>
      </c>
      <c r="J1805" s="221">
        <v>1087.02</v>
      </c>
      <c r="K1805" s="221">
        <v>1087.02</v>
      </c>
      <c r="L1805" s="218">
        <v>0</v>
      </c>
      <c r="M1805" s="218">
        <f t="shared" si="44"/>
        <v>434.80799999999999</v>
      </c>
      <c r="N1805" s="216" t="str">
        <f t="shared" si="43"/>
        <v>stvarna uporabna</v>
      </c>
    </row>
    <row r="1806" spans="1:14" x14ac:dyDescent="0.25">
      <c r="A1806" s="220">
        <v>1</v>
      </c>
      <c r="B1806" s="219" t="s">
        <v>926</v>
      </c>
      <c r="C1806" s="219" t="s">
        <v>926</v>
      </c>
      <c r="D1806" s="219">
        <v>101333</v>
      </c>
      <c r="E1806" s="217" t="s">
        <v>218</v>
      </c>
      <c r="F1806" s="217" t="s">
        <v>1939</v>
      </c>
      <c r="G1806" s="217" t="s">
        <v>1935</v>
      </c>
      <c r="H1806" s="217" t="s">
        <v>139</v>
      </c>
      <c r="I1806" s="219">
        <v>1</v>
      </c>
      <c r="J1806" s="221">
        <v>1654.32</v>
      </c>
      <c r="K1806" s="221">
        <v>1654.32</v>
      </c>
      <c r="L1806" s="218">
        <v>0</v>
      </c>
      <c r="M1806" s="218">
        <f t="shared" si="44"/>
        <v>661.72800000000007</v>
      </c>
      <c r="N1806" s="216" t="str">
        <f t="shared" si="43"/>
        <v>stvarna uporabna</v>
      </c>
    </row>
    <row r="1807" spans="1:14" x14ac:dyDescent="0.25">
      <c r="A1807" s="216">
        <v>1</v>
      </c>
      <c r="B1807" s="219" t="s">
        <v>926</v>
      </c>
      <c r="C1807" s="219" t="s">
        <v>926</v>
      </c>
      <c r="D1807" s="219">
        <v>101334</v>
      </c>
      <c r="E1807" s="217" t="s">
        <v>218</v>
      </c>
      <c r="F1807" s="217" t="s">
        <v>1940</v>
      </c>
      <c r="G1807" s="217" t="s">
        <v>1935</v>
      </c>
      <c r="H1807" s="217" t="s">
        <v>139</v>
      </c>
      <c r="I1807" s="219">
        <v>1</v>
      </c>
      <c r="J1807" s="221">
        <v>4575</v>
      </c>
      <c r="K1807" s="221">
        <v>4575</v>
      </c>
      <c r="L1807" s="218">
        <v>0</v>
      </c>
      <c r="M1807" s="218">
        <f t="shared" si="44"/>
        <v>1830</v>
      </c>
      <c r="N1807" s="216" t="str">
        <f t="shared" si="43"/>
        <v>stvarna uporabna</v>
      </c>
    </row>
    <row r="1808" spans="1:14" x14ac:dyDescent="0.25">
      <c r="A1808" s="216">
        <v>1</v>
      </c>
      <c r="B1808" s="219" t="s">
        <v>926</v>
      </c>
      <c r="C1808" s="219" t="s">
        <v>926</v>
      </c>
      <c r="D1808" s="219">
        <v>101335</v>
      </c>
      <c r="E1808" s="217" t="s">
        <v>218</v>
      </c>
      <c r="F1808" s="217" t="s">
        <v>1941</v>
      </c>
      <c r="G1808" s="217" t="s">
        <v>1935</v>
      </c>
      <c r="H1808" s="217" t="s">
        <v>139</v>
      </c>
      <c r="I1808" s="219">
        <v>1</v>
      </c>
      <c r="J1808" s="218">
        <v>666.12</v>
      </c>
      <c r="K1808" s="218">
        <v>666.12</v>
      </c>
      <c r="L1808" s="218">
        <v>0</v>
      </c>
      <c r="M1808" s="218">
        <f t="shared" si="44"/>
        <v>266.44800000000004</v>
      </c>
      <c r="N1808" s="216" t="str">
        <f t="shared" si="43"/>
        <v>stvarna uporabna</v>
      </c>
    </row>
    <row r="1809" spans="1:14" x14ac:dyDescent="0.25">
      <c r="A1809" s="216">
        <v>1</v>
      </c>
      <c r="B1809" s="219" t="s">
        <v>926</v>
      </c>
      <c r="C1809" s="219" t="s">
        <v>926</v>
      </c>
      <c r="D1809" s="219">
        <v>101336</v>
      </c>
      <c r="E1809" s="217" t="s">
        <v>218</v>
      </c>
      <c r="F1809" s="217" t="s">
        <v>1942</v>
      </c>
      <c r="G1809" s="217" t="s">
        <v>1935</v>
      </c>
      <c r="H1809" s="217" t="s">
        <v>139</v>
      </c>
      <c r="I1809" s="219">
        <v>1</v>
      </c>
      <c r="J1809" s="221">
        <v>2178.92</v>
      </c>
      <c r="K1809" s="221">
        <v>2178.92</v>
      </c>
      <c r="L1809" s="218">
        <v>0</v>
      </c>
      <c r="M1809" s="218">
        <f t="shared" si="44"/>
        <v>871.5680000000001</v>
      </c>
      <c r="N1809" s="216" t="str">
        <f t="shared" si="43"/>
        <v>stvarna uporabna</v>
      </c>
    </row>
    <row r="1810" spans="1:14" x14ac:dyDescent="0.25">
      <c r="A1810" s="220">
        <v>1</v>
      </c>
      <c r="B1810" s="219" t="s">
        <v>926</v>
      </c>
      <c r="C1810" s="219" t="s">
        <v>926</v>
      </c>
      <c r="D1810" s="219">
        <v>101337</v>
      </c>
      <c r="E1810" s="217" t="s">
        <v>218</v>
      </c>
      <c r="F1810" s="217" t="s">
        <v>1943</v>
      </c>
      <c r="G1810" s="217" t="s">
        <v>1935</v>
      </c>
      <c r="H1810" s="217" t="s">
        <v>139</v>
      </c>
      <c r="I1810" s="219">
        <v>1</v>
      </c>
      <c r="J1810" s="221">
        <v>2703.7</v>
      </c>
      <c r="K1810" s="221">
        <v>2703.7</v>
      </c>
      <c r="L1810" s="218">
        <v>0</v>
      </c>
      <c r="M1810" s="218">
        <f t="shared" si="44"/>
        <v>1081.48</v>
      </c>
      <c r="N1810" s="216" t="str">
        <f t="shared" si="43"/>
        <v>stvarna uporabna</v>
      </c>
    </row>
    <row r="1811" spans="1:14" x14ac:dyDescent="0.25">
      <c r="A1811" s="220">
        <v>1</v>
      </c>
      <c r="B1811" s="219" t="s">
        <v>926</v>
      </c>
      <c r="C1811" s="219" t="s">
        <v>926</v>
      </c>
      <c r="D1811" s="219">
        <v>101338</v>
      </c>
      <c r="E1811" s="217" t="s">
        <v>218</v>
      </c>
      <c r="F1811" s="217" t="s">
        <v>1177</v>
      </c>
      <c r="G1811" s="217" t="s">
        <v>1935</v>
      </c>
      <c r="H1811" s="217" t="s">
        <v>139</v>
      </c>
      <c r="I1811" s="219">
        <v>1</v>
      </c>
      <c r="J1811" s="221">
        <v>2703.72</v>
      </c>
      <c r="K1811" s="221">
        <v>2703.72</v>
      </c>
      <c r="L1811" s="218">
        <v>0</v>
      </c>
      <c r="M1811" s="218">
        <f t="shared" si="44"/>
        <v>1081.4880000000001</v>
      </c>
      <c r="N1811" s="216" t="str">
        <f t="shared" si="43"/>
        <v>stvarna uporabna</v>
      </c>
    </row>
    <row r="1812" spans="1:14" x14ac:dyDescent="0.25">
      <c r="A1812" s="216">
        <v>1</v>
      </c>
      <c r="B1812" s="219" t="s">
        <v>926</v>
      </c>
      <c r="C1812" s="219" t="s">
        <v>926</v>
      </c>
      <c r="D1812" s="219">
        <v>101339</v>
      </c>
      <c r="E1812" s="217" t="s">
        <v>218</v>
      </c>
      <c r="F1812" s="217" t="s">
        <v>1177</v>
      </c>
      <c r="G1812" s="217" t="s">
        <v>1935</v>
      </c>
      <c r="H1812" s="217" t="s">
        <v>139</v>
      </c>
      <c r="I1812" s="219">
        <v>1</v>
      </c>
      <c r="J1812" s="221">
        <v>2703.69</v>
      </c>
      <c r="K1812" s="221">
        <v>2703.69</v>
      </c>
      <c r="L1812" s="218">
        <v>0</v>
      </c>
      <c r="M1812" s="218">
        <f t="shared" si="44"/>
        <v>1081.4760000000001</v>
      </c>
      <c r="N1812" s="216" t="str">
        <f t="shared" si="43"/>
        <v>stvarna uporabna</v>
      </c>
    </row>
    <row r="1813" spans="1:14" x14ac:dyDescent="0.25">
      <c r="A1813" s="216">
        <v>1</v>
      </c>
      <c r="B1813" s="219" t="s">
        <v>926</v>
      </c>
      <c r="C1813" s="219" t="s">
        <v>926</v>
      </c>
      <c r="D1813" s="219">
        <v>101340</v>
      </c>
      <c r="E1813" s="217" t="s">
        <v>218</v>
      </c>
      <c r="F1813" s="217" t="s">
        <v>1944</v>
      </c>
      <c r="G1813" s="217" t="s">
        <v>1935</v>
      </c>
      <c r="H1813" s="217" t="s">
        <v>139</v>
      </c>
      <c r="I1813" s="219">
        <v>1</v>
      </c>
      <c r="J1813" s="221">
        <v>5301.27</v>
      </c>
      <c r="K1813" s="221">
        <v>5301.27</v>
      </c>
      <c r="L1813" s="218">
        <v>0</v>
      </c>
      <c r="M1813" s="218">
        <f t="shared" si="44"/>
        <v>2120.5080000000003</v>
      </c>
      <c r="N1813" s="216" t="str">
        <f t="shared" si="43"/>
        <v>stvarna uporabna</v>
      </c>
    </row>
    <row r="1814" spans="1:14" x14ac:dyDescent="0.25">
      <c r="A1814" s="216">
        <v>1</v>
      </c>
      <c r="B1814" s="219" t="s">
        <v>926</v>
      </c>
      <c r="C1814" s="219" t="s">
        <v>926</v>
      </c>
      <c r="D1814" s="219">
        <v>101341</v>
      </c>
      <c r="E1814" s="217" t="s">
        <v>218</v>
      </c>
      <c r="F1814" s="217" t="s">
        <v>1945</v>
      </c>
      <c r="G1814" s="217" t="s">
        <v>1935</v>
      </c>
      <c r="H1814" s="217" t="s">
        <v>139</v>
      </c>
      <c r="I1814" s="219">
        <v>1</v>
      </c>
      <c r="J1814" s="221">
        <v>8924.7800000000007</v>
      </c>
      <c r="K1814" s="221">
        <v>8924.7800000000007</v>
      </c>
      <c r="L1814" s="218">
        <v>0</v>
      </c>
      <c r="M1814" s="218">
        <f t="shared" si="44"/>
        <v>3569.9120000000003</v>
      </c>
      <c r="N1814" s="216" t="str">
        <f t="shared" si="43"/>
        <v>stvarna uporabna</v>
      </c>
    </row>
    <row r="1815" spans="1:14" x14ac:dyDescent="0.25">
      <c r="A1815" s="220">
        <v>1</v>
      </c>
      <c r="B1815" s="219" t="s">
        <v>926</v>
      </c>
      <c r="C1815" s="219" t="s">
        <v>926</v>
      </c>
      <c r="D1815" s="219">
        <v>101342</v>
      </c>
      <c r="E1815" s="217" t="s">
        <v>218</v>
      </c>
      <c r="F1815" s="217" t="s">
        <v>1177</v>
      </c>
      <c r="G1815" s="217" t="s">
        <v>1935</v>
      </c>
      <c r="H1815" s="217" t="s">
        <v>139</v>
      </c>
      <c r="I1815" s="219">
        <v>1</v>
      </c>
      <c r="J1815" s="221">
        <v>2703.69</v>
      </c>
      <c r="K1815" s="221">
        <v>2703.69</v>
      </c>
      <c r="L1815" s="218">
        <v>0</v>
      </c>
      <c r="M1815" s="218">
        <f t="shared" si="44"/>
        <v>1081.4760000000001</v>
      </c>
      <c r="N1815" s="216" t="str">
        <f t="shared" si="43"/>
        <v>stvarna uporabna</v>
      </c>
    </row>
    <row r="1816" spans="1:14" x14ac:dyDescent="0.25">
      <c r="A1816" s="220">
        <v>1</v>
      </c>
      <c r="B1816" s="219" t="s">
        <v>926</v>
      </c>
      <c r="C1816" s="219" t="s">
        <v>926</v>
      </c>
      <c r="D1816" s="219">
        <v>101343</v>
      </c>
      <c r="E1816" s="217" t="s">
        <v>218</v>
      </c>
      <c r="F1816" s="217" t="s">
        <v>1177</v>
      </c>
      <c r="G1816" s="217" t="s">
        <v>1935</v>
      </c>
      <c r="H1816" s="217" t="s">
        <v>139</v>
      </c>
      <c r="I1816" s="219">
        <v>1</v>
      </c>
      <c r="J1816" s="221">
        <v>2703.69</v>
      </c>
      <c r="K1816" s="221">
        <v>2703.69</v>
      </c>
      <c r="L1816" s="218">
        <v>0</v>
      </c>
      <c r="M1816" s="218">
        <f t="shared" si="44"/>
        <v>1081.4760000000001</v>
      </c>
      <c r="N1816" s="216" t="str">
        <f t="shared" si="43"/>
        <v>stvarna uporabna</v>
      </c>
    </row>
    <row r="1817" spans="1:14" x14ac:dyDescent="0.25">
      <c r="A1817" s="216">
        <v>1</v>
      </c>
      <c r="B1817" s="219" t="s">
        <v>926</v>
      </c>
      <c r="C1817" s="219" t="s">
        <v>926</v>
      </c>
      <c r="D1817" s="219">
        <v>101344</v>
      </c>
      <c r="E1817" s="217" t="s">
        <v>218</v>
      </c>
      <c r="F1817" s="217" t="s">
        <v>1177</v>
      </c>
      <c r="G1817" s="217" t="s">
        <v>1935</v>
      </c>
      <c r="H1817" s="217" t="s">
        <v>139</v>
      </c>
      <c r="I1817" s="219">
        <v>1</v>
      </c>
      <c r="J1817" s="221">
        <v>2703.69</v>
      </c>
      <c r="K1817" s="221">
        <v>2703.69</v>
      </c>
      <c r="L1817" s="218">
        <v>0</v>
      </c>
      <c r="M1817" s="218">
        <f t="shared" si="44"/>
        <v>1081.4760000000001</v>
      </c>
      <c r="N1817" s="216" t="str">
        <f t="shared" si="43"/>
        <v>stvarna uporabna</v>
      </c>
    </row>
    <row r="1818" spans="1:14" x14ac:dyDescent="0.25">
      <c r="A1818" s="216">
        <v>1</v>
      </c>
      <c r="B1818" s="219" t="s">
        <v>926</v>
      </c>
      <c r="C1818" s="219" t="s">
        <v>926</v>
      </c>
      <c r="D1818" s="219">
        <v>101345</v>
      </c>
      <c r="E1818" s="217" t="s">
        <v>218</v>
      </c>
      <c r="F1818" s="217" t="s">
        <v>1177</v>
      </c>
      <c r="G1818" s="217" t="s">
        <v>1935</v>
      </c>
      <c r="H1818" s="217" t="s">
        <v>139</v>
      </c>
      <c r="I1818" s="219">
        <v>1</v>
      </c>
      <c r="J1818" s="221">
        <v>2703.69</v>
      </c>
      <c r="K1818" s="221">
        <v>2703.69</v>
      </c>
      <c r="L1818" s="218">
        <v>0</v>
      </c>
      <c r="M1818" s="218">
        <f t="shared" si="44"/>
        <v>1081.4760000000001</v>
      </c>
      <c r="N1818" s="216" t="str">
        <f t="shared" si="43"/>
        <v>stvarna uporabna</v>
      </c>
    </row>
    <row r="1819" spans="1:14" x14ac:dyDescent="0.25">
      <c r="A1819" s="216">
        <v>1</v>
      </c>
      <c r="B1819" s="219" t="s">
        <v>926</v>
      </c>
      <c r="C1819" s="219" t="s">
        <v>926</v>
      </c>
      <c r="D1819" s="219">
        <v>101346</v>
      </c>
      <c r="E1819" s="217" t="s">
        <v>218</v>
      </c>
      <c r="F1819" s="217" t="s">
        <v>1177</v>
      </c>
      <c r="G1819" s="217" t="s">
        <v>1935</v>
      </c>
      <c r="H1819" s="217" t="s">
        <v>139</v>
      </c>
      <c r="I1819" s="219">
        <v>1</v>
      </c>
      <c r="J1819" s="221">
        <v>2703.69</v>
      </c>
      <c r="K1819" s="221">
        <v>2703.69</v>
      </c>
      <c r="L1819" s="218">
        <v>0</v>
      </c>
      <c r="M1819" s="218">
        <f t="shared" si="44"/>
        <v>1081.4760000000001</v>
      </c>
      <c r="N1819" s="216" t="str">
        <f t="shared" si="43"/>
        <v>stvarna uporabna</v>
      </c>
    </row>
    <row r="1820" spans="1:14" x14ac:dyDescent="0.25">
      <c r="A1820" s="220">
        <v>1</v>
      </c>
      <c r="B1820" s="219" t="s">
        <v>926</v>
      </c>
      <c r="C1820" s="219" t="s">
        <v>926</v>
      </c>
      <c r="D1820" s="219">
        <v>101347</v>
      </c>
      <c r="E1820" s="217" t="s">
        <v>218</v>
      </c>
      <c r="F1820" s="217" t="s">
        <v>1177</v>
      </c>
      <c r="G1820" s="217" t="s">
        <v>1935</v>
      </c>
      <c r="H1820" s="217" t="s">
        <v>139</v>
      </c>
      <c r="I1820" s="219">
        <v>1</v>
      </c>
      <c r="J1820" s="221">
        <v>2703.69</v>
      </c>
      <c r="K1820" s="221">
        <v>2703.69</v>
      </c>
      <c r="L1820" s="218">
        <v>0</v>
      </c>
      <c r="M1820" s="218">
        <f t="shared" si="44"/>
        <v>1081.4760000000001</v>
      </c>
      <c r="N1820" s="216" t="str">
        <f t="shared" si="43"/>
        <v>stvarna uporabna</v>
      </c>
    </row>
    <row r="1821" spans="1:14" x14ac:dyDescent="0.25">
      <c r="A1821" s="220">
        <v>1</v>
      </c>
      <c r="B1821" s="219" t="s">
        <v>926</v>
      </c>
      <c r="C1821" s="219" t="s">
        <v>926</v>
      </c>
      <c r="D1821" s="219">
        <v>101348</v>
      </c>
      <c r="E1821" s="217" t="s">
        <v>218</v>
      </c>
      <c r="F1821" s="217" t="s">
        <v>1177</v>
      </c>
      <c r="G1821" s="217" t="s">
        <v>1935</v>
      </c>
      <c r="H1821" s="217" t="s">
        <v>139</v>
      </c>
      <c r="I1821" s="219">
        <v>1</v>
      </c>
      <c r="J1821" s="221">
        <v>2703.69</v>
      </c>
      <c r="K1821" s="221">
        <v>2703.69</v>
      </c>
      <c r="L1821" s="218">
        <v>0</v>
      </c>
      <c r="M1821" s="218">
        <f t="shared" si="44"/>
        <v>1081.4760000000001</v>
      </c>
      <c r="N1821" s="216" t="str">
        <f t="shared" si="43"/>
        <v>stvarna uporabna</v>
      </c>
    </row>
    <row r="1822" spans="1:14" x14ac:dyDescent="0.25">
      <c r="A1822" s="216">
        <v>1</v>
      </c>
      <c r="B1822" s="219" t="s">
        <v>926</v>
      </c>
      <c r="C1822" s="219" t="s">
        <v>926</v>
      </c>
      <c r="D1822" s="219">
        <v>101349</v>
      </c>
      <c r="E1822" s="217" t="s">
        <v>218</v>
      </c>
      <c r="F1822" s="217" t="s">
        <v>1177</v>
      </c>
      <c r="G1822" s="217" t="s">
        <v>1935</v>
      </c>
      <c r="H1822" s="217" t="s">
        <v>139</v>
      </c>
      <c r="I1822" s="219">
        <v>1</v>
      </c>
      <c r="J1822" s="221">
        <v>2703.69</v>
      </c>
      <c r="K1822" s="221">
        <v>2703.69</v>
      </c>
      <c r="L1822" s="218">
        <v>0</v>
      </c>
      <c r="M1822" s="218">
        <f t="shared" si="44"/>
        <v>1081.4760000000001</v>
      </c>
      <c r="N1822" s="216" t="str">
        <f t="shared" si="43"/>
        <v>stvarna uporabna</v>
      </c>
    </row>
    <row r="1823" spans="1:14" x14ac:dyDescent="0.25">
      <c r="A1823" s="216">
        <v>1</v>
      </c>
      <c r="B1823" s="219" t="s">
        <v>926</v>
      </c>
      <c r="C1823" s="219" t="s">
        <v>926</v>
      </c>
      <c r="D1823" s="219">
        <v>101350</v>
      </c>
      <c r="E1823" s="217" t="s">
        <v>218</v>
      </c>
      <c r="F1823" s="217" t="s">
        <v>1177</v>
      </c>
      <c r="G1823" s="217" t="s">
        <v>1935</v>
      </c>
      <c r="H1823" s="217" t="s">
        <v>139</v>
      </c>
      <c r="I1823" s="219">
        <v>1</v>
      </c>
      <c r="J1823" s="221">
        <v>2703.69</v>
      </c>
      <c r="K1823" s="221">
        <v>2703.69</v>
      </c>
      <c r="L1823" s="218">
        <v>0</v>
      </c>
      <c r="M1823" s="218">
        <f t="shared" si="44"/>
        <v>1081.4760000000001</v>
      </c>
      <c r="N1823" s="216" t="str">
        <f t="shared" si="43"/>
        <v>stvarna uporabna</v>
      </c>
    </row>
    <row r="1824" spans="1:14" x14ac:dyDescent="0.25">
      <c r="A1824" s="216">
        <v>1</v>
      </c>
      <c r="B1824" s="219" t="s">
        <v>926</v>
      </c>
      <c r="C1824" s="219" t="s">
        <v>926</v>
      </c>
      <c r="D1824" s="219">
        <v>101351</v>
      </c>
      <c r="E1824" s="217" t="s">
        <v>218</v>
      </c>
      <c r="F1824" s="217" t="s">
        <v>1944</v>
      </c>
      <c r="G1824" s="217" t="s">
        <v>1935</v>
      </c>
      <c r="H1824" s="217" t="s">
        <v>139</v>
      </c>
      <c r="I1824" s="219">
        <v>1</v>
      </c>
      <c r="J1824" s="221">
        <v>5301.27</v>
      </c>
      <c r="K1824" s="221">
        <v>5301.27</v>
      </c>
      <c r="L1824" s="218">
        <v>0</v>
      </c>
      <c r="M1824" s="218">
        <f t="shared" si="44"/>
        <v>2120.5080000000003</v>
      </c>
      <c r="N1824" s="216" t="str">
        <f t="shared" si="43"/>
        <v>stvarna uporabna</v>
      </c>
    </row>
    <row r="1825" spans="1:14" x14ac:dyDescent="0.25">
      <c r="A1825" s="220">
        <v>1</v>
      </c>
      <c r="B1825" s="219" t="s">
        <v>926</v>
      </c>
      <c r="C1825" s="219" t="s">
        <v>926</v>
      </c>
      <c r="D1825" s="219">
        <v>101352</v>
      </c>
      <c r="E1825" s="217" t="s">
        <v>218</v>
      </c>
      <c r="F1825" s="217" t="s">
        <v>1946</v>
      </c>
      <c r="G1825" s="217" t="s">
        <v>1935</v>
      </c>
      <c r="H1825" s="217" t="s">
        <v>139</v>
      </c>
      <c r="I1825" s="219">
        <v>1</v>
      </c>
      <c r="J1825" s="221">
        <v>16873.57</v>
      </c>
      <c r="K1825" s="221">
        <v>16873.57</v>
      </c>
      <c r="L1825" s="218">
        <v>0</v>
      </c>
      <c r="M1825" s="218">
        <f t="shared" si="44"/>
        <v>6749.4279999999999</v>
      </c>
      <c r="N1825" s="216" t="str">
        <f t="shared" si="43"/>
        <v>stvarna uporabna</v>
      </c>
    </row>
    <row r="1826" spans="1:14" x14ac:dyDescent="0.25">
      <c r="A1826" s="220">
        <v>1</v>
      </c>
      <c r="B1826" s="219" t="s">
        <v>926</v>
      </c>
      <c r="C1826" s="219" t="s">
        <v>926</v>
      </c>
      <c r="D1826" s="219">
        <v>101353</v>
      </c>
      <c r="E1826" s="217" t="s">
        <v>218</v>
      </c>
      <c r="F1826" s="217" t="s">
        <v>1947</v>
      </c>
      <c r="G1826" s="217" t="s">
        <v>1935</v>
      </c>
      <c r="H1826" s="217" t="s">
        <v>139</v>
      </c>
      <c r="I1826" s="219">
        <v>1</v>
      </c>
      <c r="J1826" s="221">
        <v>8360.66</v>
      </c>
      <c r="K1826" s="221">
        <v>8360.66</v>
      </c>
      <c r="L1826" s="218">
        <v>0</v>
      </c>
      <c r="M1826" s="218">
        <f t="shared" si="44"/>
        <v>3344.2640000000001</v>
      </c>
      <c r="N1826" s="216" t="str">
        <f t="shared" si="43"/>
        <v>stvarna uporabna</v>
      </c>
    </row>
    <row r="1827" spans="1:14" x14ac:dyDescent="0.25">
      <c r="A1827" s="216">
        <v>1</v>
      </c>
      <c r="B1827" s="219" t="s">
        <v>926</v>
      </c>
      <c r="C1827" s="219" t="s">
        <v>926</v>
      </c>
      <c r="D1827" s="219">
        <v>101354</v>
      </c>
      <c r="E1827" s="217" t="s">
        <v>218</v>
      </c>
      <c r="F1827" s="217" t="s">
        <v>1948</v>
      </c>
      <c r="G1827" s="217" t="s">
        <v>1935</v>
      </c>
      <c r="H1827" s="217" t="s">
        <v>139</v>
      </c>
      <c r="I1827" s="219">
        <v>1</v>
      </c>
      <c r="J1827" s="221">
        <v>1819.02</v>
      </c>
      <c r="K1827" s="221">
        <v>1819.02</v>
      </c>
      <c r="L1827" s="218">
        <v>0</v>
      </c>
      <c r="M1827" s="218">
        <f t="shared" si="44"/>
        <v>727.60800000000006</v>
      </c>
      <c r="N1827" s="216" t="str">
        <f t="shared" si="43"/>
        <v>stvarna uporabna</v>
      </c>
    </row>
    <row r="1828" spans="1:14" x14ac:dyDescent="0.25">
      <c r="A1828" s="216">
        <v>1</v>
      </c>
      <c r="B1828" s="219" t="s">
        <v>926</v>
      </c>
      <c r="C1828" s="219" t="s">
        <v>926</v>
      </c>
      <c r="D1828" s="219">
        <v>101358</v>
      </c>
      <c r="E1828" s="217" t="s">
        <v>218</v>
      </c>
      <c r="F1828" s="217" t="s">
        <v>1932</v>
      </c>
      <c r="G1828" s="217" t="s">
        <v>1933</v>
      </c>
      <c r="H1828" s="217" t="s">
        <v>139</v>
      </c>
      <c r="I1828" s="219">
        <v>1</v>
      </c>
      <c r="J1828" s="218">
        <v>274.5</v>
      </c>
      <c r="K1828" s="218">
        <v>274.5</v>
      </c>
      <c r="L1828" s="218">
        <v>0</v>
      </c>
      <c r="M1828" s="218">
        <f t="shared" si="44"/>
        <v>109.80000000000001</v>
      </c>
      <c r="N1828" s="216" t="str">
        <f t="shared" si="43"/>
        <v>stvarna uporabna</v>
      </c>
    </row>
    <row r="1829" spans="1:14" x14ac:dyDescent="0.25">
      <c r="A1829" s="216">
        <v>1</v>
      </c>
      <c r="B1829" s="219" t="s">
        <v>926</v>
      </c>
      <c r="C1829" s="219" t="s">
        <v>926</v>
      </c>
      <c r="D1829" s="219">
        <v>101369</v>
      </c>
      <c r="E1829" s="217" t="s">
        <v>218</v>
      </c>
      <c r="F1829" s="217" t="s">
        <v>1887</v>
      </c>
      <c r="G1829" s="217" t="s">
        <v>566</v>
      </c>
      <c r="H1829" s="217" t="s">
        <v>139</v>
      </c>
      <c r="I1829" s="219">
        <v>1</v>
      </c>
      <c r="J1829" s="218">
        <v>298.83999999999997</v>
      </c>
      <c r="K1829" s="218">
        <v>136.97999999999999</v>
      </c>
      <c r="L1829" s="218">
        <v>161.86000000000001</v>
      </c>
      <c r="M1829" s="218">
        <f t="shared" si="44"/>
        <v>161.86000000000001</v>
      </c>
      <c r="N1829" s="216" t="str">
        <f t="shared" si="43"/>
        <v>nova vrijednost</v>
      </c>
    </row>
    <row r="1830" spans="1:14" x14ac:dyDescent="0.25">
      <c r="A1830" s="220">
        <v>1</v>
      </c>
      <c r="B1830" s="219" t="s">
        <v>926</v>
      </c>
      <c r="C1830" s="219" t="s">
        <v>926</v>
      </c>
      <c r="D1830" s="219">
        <v>101477</v>
      </c>
      <c r="E1830" s="217" t="s">
        <v>218</v>
      </c>
      <c r="F1830" s="217" t="s">
        <v>1949</v>
      </c>
      <c r="G1830" s="217" t="s">
        <v>929</v>
      </c>
      <c r="H1830" s="217" t="s">
        <v>139</v>
      </c>
      <c r="I1830" s="219">
        <v>1</v>
      </c>
      <c r="J1830" s="218">
        <v>452.19</v>
      </c>
      <c r="K1830" s="218">
        <v>452.19</v>
      </c>
      <c r="L1830" s="218">
        <v>0</v>
      </c>
      <c r="M1830" s="218">
        <f t="shared" si="44"/>
        <v>180.876</v>
      </c>
      <c r="N1830" s="216" t="str">
        <f t="shared" si="43"/>
        <v>stvarna uporabna</v>
      </c>
    </row>
    <row r="1831" spans="1:14" x14ac:dyDescent="0.25">
      <c r="A1831" s="220">
        <v>1</v>
      </c>
      <c r="B1831" s="219" t="s">
        <v>926</v>
      </c>
      <c r="C1831" s="219" t="s">
        <v>926</v>
      </c>
      <c r="D1831" s="219">
        <v>101478</v>
      </c>
      <c r="E1831" s="217" t="s">
        <v>218</v>
      </c>
      <c r="F1831" s="217" t="s">
        <v>1950</v>
      </c>
      <c r="G1831" s="217" t="s">
        <v>854</v>
      </c>
      <c r="H1831" s="217" t="s">
        <v>139</v>
      </c>
      <c r="I1831" s="219">
        <v>1</v>
      </c>
      <c r="J1831" s="221">
        <v>1511.95</v>
      </c>
      <c r="K1831" s="221">
        <v>1448.93</v>
      </c>
      <c r="L1831" s="218">
        <v>63.02</v>
      </c>
      <c r="M1831" s="218">
        <f t="shared" si="44"/>
        <v>604.78000000000009</v>
      </c>
      <c r="N1831" s="216" t="str">
        <f t="shared" si="43"/>
        <v>stvarna uporabna</v>
      </c>
    </row>
    <row r="1832" spans="1:14" x14ac:dyDescent="0.25">
      <c r="A1832" s="216">
        <v>1</v>
      </c>
      <c r="B1832" s="219" t="s">
        <v>926</v>
      </c>
      <c r="C1832" s="219" t="s">
        <v>926</v>
      </c>
      <c r="D1832" s="219">
        <v>101479</v>
      </c>
      <c r="E1832" s="217" t="s">
        <v>218</v>
      </c>
      <c r="F1832" s="217" t="s">
        <v>1951</v>
      </c>
      <c r="G1832" s="218">
        <v>12.02</v>
      </c>
      <c r="H1832" s="217" t="s">
        <v>139</v>
      </c>
      <c r="I1832" s="219">
        <v>1</v>
      </c>
      <c r="J1832" s="218">
        <v>285.48</v>
      </c>
      <c r="K1832" s="218">
        <v>285.48</v>
      </c>
      <c r="L1832" s="218">
        <v>0</v>
      </c>
      <c r="M1832" s="218">
        <f t="shared" si="44"/>
        <v>114.19200000000001</v>
      </c>
      <c r="N1832" s="216" t="str">
        <f t="shared" si="43"/>
        <v>stvarna uporabna</v>
      </c>
    </row>
    <row r="1833" spans="1:14" x14ac:dyDescent="0.25">
      <c r="A1833" s="216">
        <v>1</v>
      </c>
      <c r="B1833" s="219" t="s">
        <v>926</v>
      </c>
      <c r="C1833" s="219" t="s">
        <v>926</v>
      </c>
      <c r="D1833" s="219">
        <v>101480</v>
      </c>
      <c r="E1833" s="217" t="s">
        <v>218</v>
      </c>
      <c r="F1833" s="217" t="s">
        <v>1952</v>
      </c>
      <c r="G1833" s="218">
        <v>11.13</v>
      </c>
      <c r="H1833" s="217" t="s">
        <v>139</v>
      </c>
      <c r="I1833" s="219">
        <v>1</v>
      </c>
      <c r="J1833" s="218">
        <v>466</v>
      </c>
      <c r="K1833" s="218">
        <v>179.6</v>
      </c>
      <c r="L1833" s="218">
        <v>286.39999999999998</v>
      </c>
      <c r="M1833" s="218">
        <f t="shared" si="44"/>
        <v>286.39999999999998</v>
      </c>
      <c r="N1833" s="216" t="str">
        <f t="shared" si="43"/>
        <v>nova vrijednost</v>
      </c>
    </row>
    <row r="1834" spans="1:14" x14ac:dyDescent="0.25">
      <c r="A1834" s="216">
        <v>1</v>
      </c>
      <c r="B1834" s="219" t="s">
        <v>926</v>
      </c>
      <c r="C1834" s="219" t="s">
        <v>926</v>
      </c>
      <c r="D1834" s="219">
        <v>101481</v>
      </c>
      <c r="E1834" s="217" t="s">
        <v>218</v>
      </c>
      <c r="F1834" s="217" t="s">
        <v>1953</v>
      </c>
      <c r="G1834" s="218">
        <v>11.13</v>
      </c>
      <c r="H1834" s="217" t="s">
        <v>139</v>
      </c>
      <c r="I1834" s="219">
        <v>1</v>
      </c>
      <c r="J1834" s="218">
        <v>245</v>
      </c>
      <c r="K1834" s="218">
        <v>94.41</v>
      </c>
      <c r="L1834" s="218">
        <v>150.59</v>
      </c>
      <c r="M1834" s="218">
        <f t="shared" si="44"/>
        <v>150.59</v>
      </c>
      <c r="N1834" s="216" t="str">
        <f t="shared" si="43"/>
        <v>nova vrijednost</v>
      </c>
    </row>
    <row r="1835" spans="1:14" x14ac:dyDescent="0.25">
      <c r="A1835" s="220">
        <v>1</v>
      </c>
      <c r="B1835" s="219" t="s">
        <v>926</v>
      </c>
      <c r="C1835" s="219" t="s">
        <v>926</v>
      </c>
      <c r="D1835" s="219">
        <v>101482</v>
      </c>
      <c r="E1835" s="217" t="s">
        <v>218</v>
      </c>
      <c r="F1835" s="217" t="s">
        <v>1954</v>
      </c>
      <c r="G1835" s="218">
        <v>11.13</v>
      </c>
      <c r="H1835" s="217" t="s">
        <v>139</v>
      </c>
      <c r="I1835" s="219">
        <v>1</v>
      </c>
      <c r="J1835" s="218">
        <v>802</v>
      </c>
      <c r="K1835" s="218">
        <v>309.10000000000002</v>
      </c>
      <c r="L1835" s="218">
        <v>492.9</v>
      </c>
      <c r="M1835" s="218">
        <f t="shared" si="44"/>
        <v>492.9</v>
      </c>
      <c r="N1835" s="216" t="str">
        <f t="shared" si="43"/>
        <v>nova vrijednost</v>
      </c>
    </row>
    <row r="1836" spans="1:14" x14ac:dyDescent="0.25">
      <c r="A1836" s="220">
        <v>1</v>
      </c>
      <c r="B1836" s="219" t="s">
        <v>926</v>
      </c>
      <c r="C1836" s="219" t="s">
        <v>926</v>
      </c>
      <c r="D1836" s="219">
        <v>101483</v>
      </c>
      <c r="E1836" s="217" t="s">
        <v>218</v>
      </c>
      <c r="F1836" s="217" t="s">
        <v>1955</v>
      </c>
      <c r="G1836" s="218">
        <v>11.13</v>
      </c>
      <c r="H1836" s="217" t="s">
        <v>139</v>
      </c>
      <c r="I1836" s="219">
        <v>1</v>
      </c>
      <c r="J1836" s="218">
        <v>784</v>
      </c>
      <c r="K1836" s="218">
        <v>302.17</v>
      </c>
      <c r="L1836" s="218">
        <v>481.83</v>
      </c>
      <c r="M1836" s="218">
        <f t="shared" si="44"/>
        <v>481.83</v>
      </c>
      <c r="N1836" s="216" t="str">
        <f t="shared" si="43"/>
        <v>nova vrijednost</v>
      </c>
    </row>
    <row r="1837" spans="1:14" x14ac:dyDescent="0.25">
      <c r="A1837" s="216">
        <v>1</v>
      </c>
      <c r="B1837" s="219" t="s">
        <v>926</v>
      </c>
      <c r="C1837" s="219" t="s">
        <v>926</v>
      </c>
      <c r="D1837" s="219">
        <v>101486</v>
      </c>
      <c r="E1837" s="217" t="s">
        <v>218</v>
      </c>
      <c r="F1837" s="217" t="s">
        <v>1956</v>
      </c>
      <c r="G1837" s="217" t="s">
        <v>929</v>
      </c>
      <c r="H1837" s="217" t="s">
        <v>139</v>
      </c>
      <c r="I1837" s="219">
        <v>1</v>
      </c>
      <c r="J1837" s="221">
        <v>1132.67</v>
      </c>
      <c r="K1837" s="221">
        <v>1132.67</v>
      </c>
      <c r="L1837" s="218">
        <v>0</v>
      </c>
      <c r="M1837" s="218">
        <f t="shared" si="44"/>
        <v>453.06800000000004</v>
      </c>
      <c r="N1837" s="216" t="str">
        <f t="shared" si="43"/>
        <v>stvarna uporabna</v>
      </c>
    </row>
    <row r="1838" spans="1:14" x14ac:dyDescent="0.25">
      <c r="A1838" s="216">
        <v>1</v>
      </c>
      <c r="B1838" s="219" t="s">
        <v>926</v>
      </c>
      <c r="C1838" s="219" t="s">
        <v>926</v>
      </c>
      <c r="D1838" s="219">
        <v>101487</v>
      </c>
      <c r="E1838" s="217" t="s">
        <v>218</v>
      </c>
      <c r="F1838" s="217" t="s">
        <v>1957</v>
      </c>
      <c r="G1838" s="217" t="s">
        <v>929</v>
      </c>
      <c r="H1838" s="217" t="s">
        <v>139</v>
      </c>
      <c r="I1838" s="219">
        <v>1</v>
      </c>
      <c r="J1838" s="221">
        <v>1132.67</v>
      </c>
      <c r="K1838" s="221">
        <v>1132.67</v>
      </c>
      <c r="L1838" s="218">
        <v>0</v>
      </c>
      <c r="M1838" s="218">
        <f t="shared" si="44"/>
        <v>453.06800000000004</v>
      </c>
      <c r="N1838" s="216" t="str">
        <f t="shared" si="43"/>
        <v>stvarna uporabna</v>
      </c>
    </row>
    <row r="1839" spans="1:14" x14ac:dyDescent="0.25">
      <c r="A1839" s="216">
        <v>1</v>
      </c>
      <c r="B1839" s="219" t="s">
        <v>926</v>
      </c>
      <c r="C1839" s="219" t="s">
        <v>926</v>
      </c>
      <c r="D1839" s="219">
        <v>101488</v>
      </c>
      <c r="E1839" s="217" t="s">
        <v>218</v>
      </c>
      <c r="F1839" s="217" t="s">
        <v>1958</v>
      </c>
      <c r="G1839" s="217" t="s">
        <v>929</v>
      </c>
      <c r="H1839" s="217" t="s">
        <v>139</v>
      </c>
      <c r="I1839" s="219">
        <v>1</v>
      </c>
      <c r="J1839" s="218">
        <v>474.44</v>
      </c>
      <c r="K1839" s="218">
        <v>474.44</v>
      </c>
      <c r="L1839" s="218">
        <v>0</v>
      </c>
      <c r="M1839" s="218">
        <f t="shared" si="44"/>
        <v>189.77600000000001</v>
      </c>
      <c r="N1839" s="216" t="str">
        <f t="shared" si="43"/>
        <v>stvarna uporabna</v>
      </c>
    </row>
    <row r="1840" spans="1:14" x14ac:dyDescent="0.25">
      <c r="A1840" s="220">
        <v>1</v>
      </c>
      <c r="B1840" s="219" t="s">
        <v>926</v>
      </c>
      <c r="C1840" s="219" t="s">
        <v>926</v>
      </c>
      <c r="D1840" s="219">
        <v>101489</v>
      </c>
      <c r="E1840" s="217" t="s">
        <v>218</v>
      </c>
      <c r="F1840" s="217" t="s">
        <v>1212</v>
      </c>
      <c r="G1840" s="217" t="s">
        <v>854</v>
      </c>
      <c r="H1840" s="217" t="s">
        <v>139</v>
      </c>
      <c r="I1840" s="219">
        <v>1</v>
      </c>
      <c r="J1840" s="218">
        <v>226.53</v>
      </c>
      <c r="K1840" s="218">
        <v>217.12</v>
      </c>
      <c r="L1840" s="218">
        <v>9.41</v>
      </c>
      <c r="M1840" s="218">
        <f t="shared" si="44"/>
        <v>90.612000000000009</v>
      </c>
      <c r="N1840" s="216" t="str">
        <f t="shared" si="43"/>
        <v>stvarna uporabna</v>
      </c>
    </row>
    <row r="1841" spans="1:14" x14ac:dyDescent="0.25">
      <c r="A1841" s="220">
        <v>1</v>
      </c>
      <c r="B1841" s="219" t="s">
        <v>926</v>
      </c>
      <c r="C1841" s="219" t="s">
        <v>926</v>
      </c>
      <c r="D1841" s="219">
        <v>101490</v>
      </c>
      <c r="E1841" s="217" t="s">
        <v>218</v>
      </c>
      <c r="F1841" s="217" t="s">
        <v>109</v>
      </c>
      <c r="G1841" s="217" t="s">
        <v>586</v>
      </c>
      <c r="H1841" s="217" t="s">
        <v>139</v>
      </c>
      <c r="I1841" s="219">
        <v>1</v>
      </c>
      <c r="J1841" s="218">
        <v>735.11</v>
      </c>
      <c r="K1841" s="218">
        <v>245.04</v>
      </c>
      <c r="L1841" s="218">
        <v>490.07</v>
      </c>
      <c r="M1841" s="218">
        <f t="shared" si="44"/>
        <v>490.07</v>
      </c>
      <c r="N1841" s="216" t="str">
        <f t="shared" si="43"/>
        <v>nova vrijednost</v>
      </c>
    </row>
    <row r="1842" spans="1:14" x14ac:dyDescent="0.25">
      <c r="A1842" s="216">
        <v>1</v>
      </c>
      <c r="B1842" s="219" t="s">
        <v>926</v>
      </c>
      <c r="C1842" s="219" t="s">
        <v>926</v>
      </c>
      <c r="D1842" s="219">
        <v>101491</v>
      </c>
      <c r="E1842" s="217" t="s">
        <v>218</v>
      </c>
      <c r="F1842" s="217" t="s">
        <v>1154</v>
      </c>
      <c r="G1842" s="217" t="s">
        <v>929</v>
      </c>
      <c r="H1842" s="217" t="s">
        <v>139</v>
      </c>
      <c r="I1842" s="219">
        <v>1</v>
      </c>
      <c r="J1842" s="218">
        <v>849.51</v>
      </c>
      <c r="K1842" s="218">
        <v>849.51</v>
      </c>
      <c r="L1842" s="218">
        <v>0</v>
      </c>
      <c r="M1842" s="218">
        <f t="shared" si="44"/>
        <v>339.80400000000003</v>
      </c>
      <c r="N1842" s="216" t="str">
        <f t="shared" si="43"/>
        <v>stvarna uporabna</v>
      </c>
    </row>
    <row r="1843" spans="1:14" x14ac:dyDescent="0.25">
      <c r="A1843" s="216">
        <v>1</v>
      </c>
      <c r="B1843" s="219" t="s">
        <v>926</v>
      </c>
      <c r="C1843" s="219" t="s">
        <v>926</v>
      </c>
      <c r="D1843" s="219">
        <v>101492</v>
      </c>
      <c r="E1843" s="217" t="s">
        <v>218</v>
      </c>
      <c r="F1843" s="217" t="s">
        <v>1959</v>
      </c>
      <c r="G1843" s="217" t="s">
        <v>929</v>
      </c>
      <c r="H1843" s="217" t="s">
        <v>139</v>
      </c>
      <c r="I1843" s="219">
        <v>1</v>
      </c>
      <c r="J1843" s="218">
        <v>910.64</v>
      </c>
      <c r="K1843" s="218">
        <v>910.64</v>
      </c>
      <c r="L1843" s="218">
        <v>0</v>
      </c>
      <c r="M1843" s="218">
        <f t="shared" si="44"/>
        <v>364.25600000000003</v>
      </c>
      <c r="N1843" s="216" t="str">
        <f t="shared" si="43"/>
        <v>stvarna uporabna</v>
      </c>
    </row>
    <row r="1844" spans="1:14" x14ac:dyDescent="0.25">
      <c r="A1844" s="216">
        <v>1</v>
      </c>
      <c r="B1844" s="219" t="s">
        <v>926</v>
      </c>
      <c r="C1844" s="219" t="s">
        <v>926</v>
      </c>
      <c r="D1844" s="219">
        <v>101493</v>
      </c>
      <c r="E1844" s="217" t="s">
        <v>218</v>
      </c>
      <c r="F1844" s="217" t="s">
        <v>1154</v>
      </c>
      <c r="G1844" s="217" t="s">
        <v>929</v>
      </c>
      <c r="H1844" s="217" t="s">
        <v>139</v>
      </c>
      <c r="I1844" s="219">
        <v>1</v>
      </c>
      <c r="J1844" s="218">
        <v>474.44</v>
      </c>
      <c r="K1844" s="218">
        <v>474.44</v>
      </c>
      <c r="L1844" s="218">
        <v>0</v>
      </c>
      <c r="M1844" s="218">
        <f t="shared" si="44"/>
        <v>189.77600000000001</v>
      </c>
      <c r="N1844" s="216" t="str">
        <f t="shared" si="43"/>
        <v>stvarna uporabna</v>
      </c>
    </row>
    <row r="1845" spans="1:14" x14ac:dyDescent="0.25">
      <c r="A1845" s="220">
        <v>1</v>
      </c>
      <c r="B1845" s="219" t="s">
        <v>926</v>
      </c>
      <c r="C1845" s="219" t="s">
        <v>926</v>
      </c>
      <c r="D1845" s="219">
        <v>101494</v>
      </c>
      <c r="E1845" s="217" t="s">
        <v>218</v>
      </c>
      <c r="F1845" s="217" t="s">
        <v>1154</v>
      </c>
      <c r="G1845" s="217" t="s">
        <v>929</v>
      </c>
      <c r="H1845" s="217" t="s">
        <v>139</v>
      </c>
      <c r="I1845" s="219">
        <v>1</v>
      </c>
      <c r="J1845" s="218">
        <v>474.43</v>
      </c>
      <c r="K1845" s="218">
        <v>474.43</v>
      </c>
      <c r="L1845" s="218">
        <v>0</v>
      </c>
      <c r="M1845" s="218">
        <f t="shared" si="44"/>
        <v>189.77200000000002</v>
      </c>
      <c r="N1845" s="216" t="str">
        <f t="shared" si="43"/>
        <v>stvarna uporabna</v>
      </c>
    </row>
    <row r="1846" spans="1:14" x14ac:dyDescent="0.25">
      <c r="A1846" s="220">
        <v>1</v>
      </c>
      <c r="B1846" s="219" t="s">
        <v>926</v>
      </c>
      <c r="C1846" s="219" t="s">
        <v>926</v>
      </c>
      <c r="D1846" s="219">
        <v>101495</v>
      </c>
      <c r="E1846" s="217" t="s">
        <v>218</v>
      </c>
      <c r="F1846" s="217" t="s">
        <v>1154</v>
      </c>
      <c r="G1846" s="217" t="s">
        <v>929</v>
      </c>
      <c r="H1846" s="217" t="s">
        <v>139</v>
      </c>
      <c r="I1846" s="219">
        <v>1</v>
      </c>
      <c r="J1846" s="218">
        <v>474.43</v>
      </c>
      <c r="K1846" s="218">
        <v>474.43</v>
      </c>
      <c r="L1846" s="218">
        <v>0</v>
      </c>
      <c r="M1846" s="218">
        <f t="shared" si="44"/>
        <v>189.77200000000002</v>
      </c>
      <c r="N1846" s="216" t="str">
        <f t="shared" si="43"/>
        <v>stvarna uporabna</v>
      </c>
    </row>
    <row r="1847" spans="1:14" x14ac:dyDescent="0.25">
      <c r="A1847" s="216">
        <v>1</v>
      </c>
      <c r="B1847" s="219" t="s">
        <v>926</v>
      </c>
      <c r="C1847" s="219" t="s">
        <v>926</v>
      </c>
      <c r="D1847" s="219">
        <v>101496</v>
      </c>
      <c r="E1847" s="217" t="s">
        <v>218</v>
      </c>
      <c r="F1847" s="217" t="s">
        <v>1154</v>
      </c>
      <c r="G1847" s="217" t="s">
        <v>929</v>
      </c>
      <c r="H1847" s="217" t="s">
        <v>139</v>
      </c>
      <c r="I1847" s="219">
        <v>1</v>
      </c>
      <c r="J1847" s="218">
        <v>474.43</v>
      </c>
      <c r="K1847" s="218">
        <v>474.43</v>
      </c>
      <c r="L1847" s="218">
        <v>0</v>
      </c>
      <c r="M1847" s="218">
        <f t="shared" si="44"/>
        <v>189.77200000000002</v>
      </c>
      <c r="N1847" s="216" t="str">
        <f t="shared" si="43"/>
        <v>stvarna uporabna</v>
      </c>
    </row>
    <row r="1848" spans="1:14" x14ac:dyDescent="0.25">
      <c r="A1848" s="216">
        <v>1</v>
      </c>
      <c r="B1848" s="219" t="s">
        <v>926</v>
      </c>
      <c r="C1848" s="219" t="s">
        <v>926</v>
      </c>
      <c r="D1848" s="219">
        <v>101497</v>
      </c>
      <c r="E1848" s="217" t="s">
        <v>218</v>
      </c>
      <c r="F1848" s="217" t="s">
        <v>1154</v>
      </c>
      <c r="G1848" s="217" t="s">
        <v>929</v>
      </c>
      <c r="H1848" s="217" t="s">
        <v>139</v>
      </c>
      <c r="I1848" s="219">
        <v>1</v>
      </c>
      <c r="J1848" s="218">
        <v>474.43</v>
      </c>
      <c r="K1848" s="218">
        <v>474.43</v>
      </c>
      <c r="L1848" s="218">
        <v>0</v>
      </c>
      <c r="M1848" s="218">
        <f t="shared" si="44"/>
        <v>189.77200000000002</v>
      </c>
      <c r="N1848" s="216" t="str">
        <f t="shared" si="43"/>
        <v>stvarna uporabna</v>
      </c>
    </row>
    <row r="1849" spans="1:14" x14ac:dyDescent="0.25">
      <c r="A1849" s="216">
        <v>1</v>
      </c>
      <c r="B1849" s="219" t="s">
        <v>926</v>
      </c>
      <c r="C1849" s="219" t="s">
        <v>926</v>
      </c>
      <c r="D1849" s="219">
        <v>101498</v>
      </c>
      <c r="E1849" s="217" t="s">
        <v>218</v>
      </c>
      <c r="F1849" s="217" t="s">
        <v>1154</v>
      </c>
      <c r="G1849" s="217" t="s">
        <v>929</v>
      </c>
      <c r="H1849" s="217" t="s">
        <v>139</v>
      </c>
      <c r="I1849" s="219">
        <v>1</v>
      </c>
      <c r="J1849" s="218">
        <v>474.43</v>
      </c>
      <c r="K1849" s="218">
        <v>474.43</v>
      </c>
      <c r="L1849" s="218">
        <v>0</v>
      </c>
      <c r="M1849" s="218">
        <f t="shared" si="44"/>
        <v>189.77200000000002</v>
      </c>
      <c r="N1849" s="216" t="str">
        <f t="shared" si="43"/>
        <v>stvarna uporabna</v>
      </c>
    </row>
    <row r="1850" spans="1:14" x14ac:dyDescent="0.25">
      <c r="A1850" s="220">
        <v>1</v>
      </c>
      <c r="B1850" s="219" t="s">
        <v>926</v>
      </c>
      <c r="C1850" s="219" t="s">
        <v>926</v>
      </c>
      <c r="D1850" s="219">
        <v>101499</v>
      </c>
      <c r="E1850" s="217" t="s">
        <v>218</v>
      </c>
      <c r="F1850" s="217" t="s">
        <v>1960</v>
      </c>
      <c r="G1850" s="217" t="s">
        <v>929</v>
      </c>
      <c r="H1850" s="217" t="s">
        <v>139</v>
      </c>
      <c r="I1850" s="219">
        <v>1</v>
      </c>
      <c r="J1850" s="218">
        <v>474.43</v>
      </c>
      <c r="K1850" s="218">
        <v>474.43</v>
      </c>
      <c r="L1850" s="218">
        <v>0</v>
      </c>
      <c r="M1850" s="218">
        <f t="shared" si="44"/>
        <v>189.77200000000002</v>
      </c>
      <c r="N1850" s="216" t="str">
        <f t="shared" si="43"/>
        <v>stvarna uporabna</v>
      </c>
    </row>
    <row r="1851" spans="1:14" x14ac:dyDescent="0.25">
      <c r="A1851" s="220">
        <v>1</v>
      </c>
      <c r="B1851" s="219" t="s">
        <v>926</v>
      </c>
      <c r="C1851" s="219" t="s">
        <v>926</v>
      </c>
      <c r="D1851" s="219">
        <v>101500</v>
      </c>
      <c r="E1851" s="217" t="s">
        <v>218</v>
      </c>
      <c r="F1851" s="217" t="s">
        <v>1961</v>
      </c>
      <c r="G1851" s="217" t="s">
        <v>1962</v>
      </c>
      <c r="H1851" s="217" t="s">
        <v>139</v>
      </c>
      <c r="I1851" s="219">
        <v>1</v>
      </c>
      <c r="J1851" s="221">
        <v>2785.99</v>
      </c>
      <c r="K1851" s="221">
        <v>2785.99</v>
      </c>
      <c r="L1851" s="218">
        <v>0</v>
      </c>
      <c r="M1851" s="218">
        <f t="shared" si="44"/>
        <v>1114.396</v>
      </c>
      <c r="N1851" s="216" t="str">
        <f t="shared" si="43"/>
        <v>stvarna uporabna</v>
      </c>
    </row>
    <row r="1852" spans="1:14" x14ac:dyDescent="0.25">
      <c r="A1852" s="216">
        <v>1</v>
      </c>
      <c r="B1852" s="219" t="s">
        <v>926</v>
      </c>
      <c r="C1852" s="219" t="s">
        <v>926</v>
      </c>
      <c r="D1852" s="219">
        <v>101501</v>
      </c>
      <c r="E1852" s="217" t="s">
        <v>218</v>
      </c>
      <c r="F1852" s="217" t="s">
        <v>1963</v>
      </c>
      <c r="G1852" s="217" t="s">
        <v>1962</v>
      </c>
      <c r="H1852" s="217" t="s">
        <v>139</v>
      </c>
      <c r="I1852" s="219">
        <v>1</v>
      </c>
      <c r="J1852" s="221">
        <v>1839.15</v>
      </c>
      <c r="K1852" s="221">
        <v>1839.15</v>
      </c>
      <c r="L1852" s="218">
        <v>0</v>
      </c>
      <c r="M1852" s="218">
        <f t="shared" si="44"/>
        <v>735.66000000000008</v>
      </c>
      <c r="N1852" s="216" t="str">
        <f t="shared" ref="N1852:N1915" si="45">IF(L1852&lt;J1852*0.4,"stvarna uporabna", "nova vrijednost")</f>
        <v>stvarna uporabna</v>
      </c>
    </row>
    <row r="1853" spans="1:14" x14ac:dyDescent="0.25">
      <c r="A1853" s="216">
        <v>1</v>
      </c>
      <c r="B1853" s="219" t="s">
        <v>926</v>
      </c>
      <c r="C1853" s="219" t="s">
        <v>926</v>
      </c>
      <c r="D1853" s="219">
        <v>101502</v>
      </c>
      <c r="E1853" s="217" t="s">
        <v>218</v>
      </c>
      <c r="F1853" s="217" t="s">
        <v>1964</v>
      </c>
      <c r="G1853" s="217" t="s">
        <v>1962</v>
      </c>
      <c r="H1853" s="217" t="s">
        <v>139</v>
      </c>
      <c r="I1853" s="219">
        <v>1</v>
      </c>
      <c r="J1853" s="221">
        <v>2415.5300000000002</v>
      </c>
      <c r="K1853" s="221">
        <v>2415.5300000000002</v>
      </c>
      <c r="L1853" s="218">
        <v>0</v>
      </c>
      <c r="M1853" s="218">
        <f t="shared" si="44"/>
        <v>966.2120000000001</v>
      </c>
      <c r="N1853" s="216" t="str">
        <f t="shared" si="45"/>
        <v>stvarna uporabna</v>
      </c>
    </row>
    <row r="1854" spans="1:14" x14ac:dyDescent="0.25">
      <c r="A1854" s="216">
        <v>1</v>
      </c>
      <c r="B1854" s="219" t="s">
        <v>926</v>
      </c>
      <c r="C1854" s="219" t="s">
        <v>926</v>
      </c>
      <c r="D1854" s="219">
        <v>101503</v>
      </c>
      <c r="E1854" s="217" t="s">
        <v>218</v>
      </c>
      <c r="F1854" s="217" t="s">
        <v>1965</v>
      </c>
      <c r="G1854" s="217" t="s">
        <v>1962</v>
      </c>
      <c r="H1854" s="217" t="s">
        <v>139</v>
      </c>
      <c r="I1854" s="219">
        <v>1</v>
      </c>
      <c r="J1854" s="221">
        <v>2181.56</v>
      </c>
      <c r="K1854" s="221">
        <v>2181.56</v>
      </c>
      <c r="L1854" s="218">
        <v>0</v>
      </c>
      <c r="M1854" s="218">
        <f t="shared" si="44"/>
        <v>872.62400000000002</v>
      </c>
      <c r="N1854" s="216" t="str">
        <f t="shared" si="45"/>
        <v>stvarna uporabna</v>
      </c>
    </row>
    <row r="1855" spans="1:14" x14ac:dyDescent="0.25">
      <c r="A1855" s="220">
        <v>1</v>
      </c>
      <c r="B1855" s="219" t="s">
        <v>926</v>
      </c>
      <c r="C1855" s="219" t="s">
        <v>926</v>
      </c>
      <c r="D1855" s="219">
        <v>101504</v>
      </c>
      <c r="E1855" s="217" t="s">
        <v>218</v>
      </c>
      <c r="F1855" s="217" t="s">
        <v>1966</v>
      </c>
      <c r="G1855" s="217" t="s">
        <v>1962</v>
      </c>
      <c r="H1855" s="217" t="s">
        <v>139</v>
      </c>
      <c r="I1855" s="219">
        <v>1</v>
      </c>
      <c r="J1855" s="221">
        <v>1462.25</v>
      </c>
      <c r="K1855" s="221">
        <v>1462.25</v>
      </c>
      <c r="L1855" s="218">
        <v>0</v>
      </c>
      <c r="M1855" s="218">
        <f t="shared" si="44"/>
        <v>584.9</v>
      </c>
      <c r="N1855" s="216" t="str">
        <f t="shared" si="45"/>
        <v>stvarna uporabna</v>
      </c>
    </row>
    <row r="1856" spans="1:14" x14ac:dyDescent="0.25">
      <c r="A1856" s="220">
        <v>1</v>
      </c>
      <c r="B1856" s="219" t="s">
        <v>926</v>
      </c>
      <c r="C1856" s="219" t="s">
        <v>926</v>
      </c>
      <c r="D1856" s="219">
        <v>101505</v>
      </c>
      <c r="E1856" s="217" t="s">
        <v>218</v>
      </c>
      <c r="F1856" s="217" t="s">
        <v>1130</v>
      </c>
      <c r="G1856" s="217" t="s">
        <v>1962</v>
      </c>
      <c r="H1856" s="217" t="s">
        <v>139</v>
      </c>
      <c r="I1856" s="219">
        <v>1</v>
      </c>
      <c r="J1856" s="221">
        <v>1185.25</v>
      </c>
      <c r="K1856" s="221">
        <v>1185.25</v>
      </c>
      <c r="L1856" s="218">
        <v>0</v>
      </c>
      <c r="M1856" s="218">
        <f t="shared" si="44"/>
        <v>474.1</v>
      </c>
      <c r="N1856" s="216" t="str">
        <f t="shared" si="45"/>
        <v>stvarna uporabna</v>
      </c>
    </row>
    <row r="1857" spans="1:14" x14ac:dyDescent="0.25">
      <c r="A1857" s="216">
        <v>1</v>
      </c>
      <c r="B1857" s="219" t="s">
        <v>926</v>
      </c>
      <c r="C1857" s="219" t="s">
        <v>926</v>
      </c>
      <c r="D1857" s="219">
        <v>101506</v>
      </c>
      <c r="E1857" s="217" t="s">
        <v>218</v>
      </c>
      <c r="F1857" s="217" t="s">
        <v>1130</v>
      </c>
      <c r="G1857" s="217" t="s">
        <v>1962</v>
      </c>
      <c r="H1857" s="217" t="s">
        <v>139</v>
      </c>
      <c r="I1857" s="219">
        <v>1</v>
      </c>
      <c r="J1857" s="221">
        <v>1185.25</v>
      </c>
      <c r="K1857" s="221">
        <v>1185.25</v>
      </c>
      <c r="L1857" s="218">
        <v>0</v>
      </c>
      <c r="M1857" s="218">
        <f t="shared" si="44"/>
        <v>474.1</v>
      </c>
      <c r="N1857" s="216" t="str">
        <f t="shared" si="45"/>
        <v>stvarna uporabna</v>
      </c>
    </row>
    <row r="1858" spans="1:14" x14ac:dyDescent="0.25">
      <c r="A1858" s="216">
        <v>1</v>
      </c>
      <c r="B1858" s="219" t="s">
        <v>926</v>
      </c>
      <c r="C1858" s="219" t="s">
        <v>926</v>
      </c>
      <c r="D1858" s="219">
        <v>101507</v>
      </c>
      <c r="E1858" s="217" t="s">
        <v>218</v>
      </c>
      <c r="F1858" s="217" t="s">
        <v>1914</v>
      </c>
      <c r="G1858" s="217" t="s">
        <v>1962</v>
      </c>
      <c r="H1858" s="217" t="s">
        <v>139</v>
      </c>
      <c r="I1858" s="219">
        <v>1</v>
      </c>
      <c r="J1858" s="218">
        <v>283.27999999999997</v>
      </c>
      <c r="K1858" s="218">
        <v>283.27999999999997</v>
      </c>
      <c r="L1858" s="218">
        <v>0</v>
      </c>
      <c r="M1858" s="218">
        <f t="shared" si="44"/>
        <v>113.312</v>
      </c>
      <c r="N1858" s="216" t="str">
        <f t="shared" si="45"/>
        <v>stvarna uporabna</v>
      </c>
    </row>
    <row r="1859" spans="1:14" x14ac:dyDescent="0.25">
      <c r="A1859" s="216">
        <v>1</v>
      </c>
      <c r="B1859" s="219" t="s">
        <v>926</v>
      </c>
      <c r="C1859" s="219" t="s">
        <v>926</v>
      </c>
      <c r="D1859" s="219">
        <v>101508</v>
      </c>
      <c r="E1859" s="217" t="s">
        <v>218</v>
      </c>
      <c r="F1859" s="217" t="s">
        <v>1914</v>
      </c>
      <c r="G1859" s="217" t="s">
        <v>1962</v>
      </c>
      <c r="H1859" s="217" t="s">
        <v>139</v>
      </c>
      <c r="I1859" s="219">
        <v>1</v>
      </c>
      <c r="J1859" s="218">
        <v>283.27999999999997</v>
      </c>
      <c r="K1859" s="218">
        <v>283.27999999999997</v>
      </c>
      <c r="L1859" s="218">
        <v>0</v>
      </c>
      <c r="M1859" s="218">
        <f t="shared" ref="M1859:M1922" si="46">IF(L1859&lt;J1859*0.4,J1859*0.4,L1859)</f>
        <v>113.312</v>
      </c>
      <c r="N1859" s="216" t="str">
        <f t="shared" si="45"/>
        <v>stvarna uporabna</v>
      </c>
    </row>
    <row r="1860" spans="1:14" x14ac:dyDescent="0.25">
      <c r="A1860" s="220">
        <v>1</v>
      </c>
      <c r="B1860" s="219" t="s">
        <v>926</v>
      </c>
      <c r="C1860" s="219" t="s">
        <v>926</v>
      </c>
      <c r="D1860" s="219">
        <v>101512</v>
      </c>
      <c r="E1860" s="217" t="s">
        <v>218</v>
      </c>
      <c r="F1860" s="217" t="s">
        <v>1172</v>
      </c>
      <c r="G1860" s="217" t="s">
        <v>929</v>
      </c>
      <c r="H1860" s="217" t="s">
        <v>139</v>
      </c>
      <c r="I1860" s="219">
        <v>1</v>
      </c>
      <c r="J1860" s="218">
        <v>474.43</v>
      </c>
      <c r="K1860" s="218">
        <v>474.43</v>
      </c>
      <c r="L1860" s="218">
        <v>0</v>
      </c>
      <c r="M1860" s="218">
        <f t="shared" si="46"/>
        <v>189.77200000000002</v>
      </c>
      <c r="N1860" s="216" t="str">
        <f t="shared" si="45"/>
        <v>stvarna uporabna</v>
      </c>
    </row>
    <row r="1861" spans="1:14" x14ac:dyDescent="0.25">
      <c r="A1861" s="220">
        <v>1</v>
      </c>
      <c r="B1861" s="219" t="s">
        <v>926</v>
      </c>
      <c r="C1861" s="219" t="s">
        <v>926</v>
      </c>
      <c r="D1861" s="219">
        <v>101513</v>
      </c>
      <c r="E1861" s="217" t="s">
        <v>218</v>
      </c>
      <c r="F1861" s="217" t="s">
        <v>1172</v>
      </c>
      <c r="G1861" s="217" t="s">
        <v>929</v>
      </c>
      <c r="H1861" s="217" t="s">
        <v>139</v>
      </c>
      <c r="I1861" s="219">
        <v>1</v>
      </c>
      <c r="J1861" s="218">
        <v>474.43</v>
      </c>
      <c r="K1861" s="218">
        <v>474.43</v>
      </c>
      <c r="L1861" s="218">
        <v>0</v>
      </c>
      <c r="M1861" s="218">
        <f t="shared" si="46"/>
        <v>189.77200000000002</v>
      </c>
      <c r="N1861" s="216" t="str">
        <f t="shared" si="45"/>
        <v>stvarna uporabna</v>
      </c>
    </row>
    <row r="1862" spans="1:14" x14ac:dyDescent="0.25">
      <c r="A1862" s="216">
        <v>1</v>
      </c>
      <c r="B1862" s="219" t="s">
        <v>926</v>
      </c>
      <c r="C1862" s="219" t="s">
        <v>926</v>
      </c>
      <c r="D1862" s="219">
        <v>101514</v>
      </c>
      <c r="E1862" s="217" t="s">
        <v>218</v>
      </c>
      <c r="F1862" s="217" t="s">
        <v>1172</v>
      </c>
      <c r="G1862" s="217" t="s">
        <v>929</v>
      </c>
      <c r="H1862" s="217" t="s">
        <v>139</v>
      </c>
      <c r="I1862" s="219">
        <v>1</v>
      </c>
      <c r="J1862" s="221">
        <v>1130.46</v>
      </c>
      <c r="K1862" s="221">
        <v>1130.46</v>
      </c>
      <c r="L1862" s="218">
        <v>0</v>
      </c>
      <c r="M1862" s="218">
        <f t="shared" si="46"/>
        <v>452.18400000000003</v>
      </c>
      <c r="N1862" s="216" t="str">
        <f t="shared" si="45"/>
        <v>stvarna uporabna</v>
      </c>
    </row>
    <row r="1863" spans="1:14" x14ac:dyDescent="0.25">
      <c r="A1863" s="216">
        <v>1</v>
      </c>
      <c r="B1863" s="219" t="s">
        <v>926</v>
      </c>
      <c r="C1863" s="219" t="s">
        <v>926</v>
      </c>
      <c r="D1863" s="219">
        <v>101518</v>
      </c>
      <c r="E1863" s="217" t="s">
        <v>218</v>
      </c>
      <c r="F1863" s="217" t="s">
        <v>1967</v>
      </c>
      <c r="G1863" s="217" t="s">
        <v>929</v>
      </c>
      <c r="H1863" s="217" t="s">
        <v>139</v>
      </c>
      <c r="I1863" s="219">
        <v>1</v>
      </c>
      <c r="J1863" s="221">
        <v>2355.15</v>
      </c>
      <c r="K1863" s="221">
        <v>2355.15</v>
      </c>
      <c r="L1863" s="218">
        <v>0</v>
      </c>
      <c r="M1863" s="218">
        <f t="shared" si="46"/>
        <v>942.06000000000006</v>
      </c>
      <c r="N1863" s="216" t="str">
        <f t="shared" si="45"/>
        <v>stvarna uporabna</v>
      </c>
    </row>
    <row r="1864" spans="1:14" x14ac:dyDescent="0.25">
      <c r="A1864" s="216">
        <v>1</v>
      </c>
      <c r="B1864" s="219" t="s">
        <v>926</v>
      </c>
      <c r="C1864" s="219" t="s">
        <v>926</v>
      </c>
      <c r="D1864" s="219">
        <v>101519</v>
      </c>
      <c r="E1864" s="217" t="s">
        <v>218</v>
      </c>
      <c r="F1864" s="217" t="s">
        <v>1015</v>
      </c>
      <c r="G1864" s="217" t="s">
        <v>1213</v>
      </c>
      <c r="H1864" s="217" t="s">
        <v>139</v>
      </c>
      <c r="I1864" s="219">
        <v>1</v>
      </c>
      <c r="J1864" s="218">
        <v>405.43</v>
      </c>
      <c r="K1864" s="218">
        <v>405.43</v>
      </c>
      <c r="L1864" s="218">
        <v>0</v>
      </c>
      <c r="M1864" s="218">
        <f t="shared" si="46"/>
        <v>162.17200000000003</v>
      </c>
      <c r="N1864" s="216" t="str">
        <f t="shared" si="45"/>
        <v>stvarna uporabna</v>
      </c>
    </row>
    <row r="1865" spans="1:14" x14ac:dyDescent="0.25">
      <c r="A1865" s="220">
        <v>1</v>
      </c>
      <c r="B1865" s="219" t="s">
        <v>926</v>
      </c>
      <c r="C1865" s="219" t="s">
        <v>926</v>
      </c>
      <c r="D1865" s="219">
        <v>101521</v>
      </c>
      <c r="E1865" s="217" t="s">
        <v>218</v>
      </c>
      <c r="F1865" s="217" t="s">
        <v>1968</v>
      </c>
      <c r="G1865" s="217" t="s">
        <v>1201</v>
      </c>
      <c r="H1865" s="217" t="s">
        <v>139</v>
      </c>
      <c r="I1865" s="219">
        <v>1</v>
      </c>
      <c r="J1865" s="218">
        <v>868.01</v>
      </c>
      <c r="K1865" s="218">
        <v>868.01</v>
      </c>
      <c r="L1865" s="218">
        <v>0</v>
      </c>
      <c r="M1865" s="218">
        <f t="shared" si="46"/>
        <v>347.20400000000001</v>
      </c>
      <c r="N1865" s="216" t="str">
        <f t="shared" si="45"/>
        <v>stvarna uporabna</v>
      </c>
    </row>
    <row r="1866" spans="1:14" x14ac:dyDescent="0.25">
      <c r="A1866" s="220">
        <v>1</v>
      </c>
      <c r="B1866" s="219" t="s">
        <v>926</v>
      </c>
      <c r="C1866" s="219" t="s">
        <v>926</v>
      </c>
      <c r="D1866" s="219">
        <v>101523</v>
      </c>
      <c r="E1866" s="217" t="s">
        <v>218</v>
      </c>
      <c r="F1866" s="217" t="s">
        <v>1969</v>
      </c>
      <c r="G1866" s="217" t="s">
        <v>929</v>
      </c>
      <c r="H1866" s="217" t="s">
        <v>139</v>
      </c>
      <c r="I1866" s="219">
        <v>1</v>
      </c>
      <c r="J1866" s="218">
        <v>226.31</v>
      </c>
      <c r="K1866" s="218">
        <v>226.31</v>
      </c>
      <c r="L1866" s="218">
        <v>0</v>
      </c>
      <c r="M1866" s="218">
        <f t="shared" si="46"/>
        <v>90.524000000000001</v>
      </c>
      <c r="N1866" s="216" t="str">
        <f t="shared" si="45"/>
        <v>stvarna uporabna</v>
      </c>
    </row>
    <row r="1867" spans="1:14" x14ac:dyDescent="0.25">
      <c r="A1867" s="216">
        <v>1</v>
      </c>
      <c r="B1867" s="219" t="s">
        <v>926</v>
      </c>
      <c r="C1867" s="219" t="s">
        <v>926</v>
      </c>
      <c r="D1867" s="219">
        <v>101524</v>
      </c>
      <c r="E1867" s="217" t="s">
        <v>218</v>
      </c>
      <c r="F1867" s="217" t="s">
        <v>1148</v>
      </c>
      <c r="G1867" s="217" t="s">
        <v>929</v>
      </c>
      <c r="H1867" s="217" t="s">
        <v>139</v>
      </c>
      <c r="I1867" s="219">
        <v>1</v>
      </c>
      <c r="J1867" s="218">
        <v>396.36</v>
      </c>
      <c r="K1867" s="218">
        <v>396.36</v>
      </c>
      <c r="L1867" s="218">
        <v>0</v>
      </c>
      <c r="M1867" s="218">
        <f t="shared" si="46"/>
        <v>158.54400000000001</v>
      </c>
      <c r="N1867" s="216" t="str">
        <f t="shared" si="45"/>
        <v>stvarna uporabna</v>
      </c>
    </row>
    <row r="1868" spans="1:14" x14ac:dyDescent="0.25">
      <c r="A1868" s="216">
        <v>1</v>
      </c>
      <c r="B1868" s="219" t="s">
        <v>926</v>
      </c>
      <c r="C1868" s="219" t="s">
        <v>926</v>
      </c>
      <c r="D1868" s="219">
        <v>101525</v>
      </c>
      <c r="E1868" s="217" t="s">
        <v>218</v>
      </c>
      <c r="F1868" s="217" t="s">
        <v>1970</v>
      </c>
      <c r="G1868" s="217" t="s">
        <v>929</v>
      </c>
      <c r="H1868" s="217" t="s">
        <v>139</v>
      </c>
      <c r="I1868" s="219">
        <v>1</v>
      </c>
      <c r="J1868" s="218">
        <v>474.43</v>
      </c>
      <c r="K1868" s="218">
        <v>474.43</v>
      </c>
      <c r="L1868" s="218">
        <v>0</v>
      </c>
      <c r="M1868" s="218">
        <f t="shared" si="46"/>
        <v>189.77200000000002</v>
      </c>
      <c r="N1868" s="216" t="str">
        <f t="shared" si="45"/>
        <v>stvarna uporabna</v>
      </c>
    </row>
    <row r="1869" spans="1:14" x14ac:dyDescent="0.25">
      <c r="A1869" s="216">
        <v>1</v>
      </c>
      <c r="B1869" s="219" t="s">
        <v>926</v>
      </c>
      <c r="C1869" s="219" t="s">
        <v>926</v>
      </c>
      <c r="D1869" s="219">
        <v>101526</v>
      </c>
      <c r="E1869" s="217" t="s">
        <v>218</v>
      </c>
      <c r="F1869" s="217" t="s">
        <v>1970</v>
      </c>
      <c r="G1869" s="217" t="s">
        <v>929</v>
      </c>
      <c r="H1869" s="217" t="s">
        <v>139</v>
      </c>
      <c r="I1869" s="219">
        <v>1</v>
      </c>
      <c r="J1869" s="218">
        <v>474.43</v>
      </c>
      <c r="K1869" s="218">
        <v>474.43</v>
      </c>
      <c r="L1869" s="218">
        <v>0</v>
      </c>
      <c r="M1869" s="218">
        <f t="shared" si="46"/>
        <v>189.77200000000002</v>
      </c>
      <c r="N1869" s="216" t="str">
        <f t="shared" si="45"/>
        <v>stvarna uporabna</v>
      </c>
    </row>
    <row r="1870" spans="1:14" x14ac:dyDescent="0.25">
      <c r="A1870" s="220">
        <v>1</v>
      </c>
      <c r="B1870" s="219" t="s">
        <v>926</v>
      </c>
      <c r="C1870" s="219" t="s">
        <v>926</v>
      </c>
      <c r="D1870" s="219">
        <v>101527</v>
      </c>
      <c r="E1870" s="217" t="s">
        <v>218</v>
      </c>
      <c r="F1870" s="217" t="s">
        <v>1180</v>
      </c>
      <c r="G1870" s="217" t="s">
        <v>929</v>
      </c>
      <c r="H1870" s="217" t="s">
        <v>139</v>
      </c>
      <c r="I1870" s="219">
        <v>1</v>
      </c>
      <c r="J1870" s="218">
        <v>847.91</v>
      </c>
      <c r="K1870" s="218">
        <v>847.91</v>
      </c>
      <c r="L1870" s="218">
        <v>0</v>
      </c>
      <c r="M1870" s="218">
        <f t="shared" si="46"/>
        <v>339.16399999999999</v>
      </c>
      <c r="N1870" s="216" t="str">
        <f t="shared" si="45"/>
        <v>stvarna uporabna</v>
      </c>
    </row>
    <row r="1871" spans="1:14" x14ac:dyDescent="0.25">
      <c r="A1871" s="220">
        <v>1</v>
      </c>
      <c r="B1871" s="219" t="s">
        <v>926</v>
      </c>
      <c r="C1871" s="219" t="s">
        <v>926</v>
      </c>
      <c r="D1871" s="219">
        <v>101528</v>
      </c>
      <c r="E1871" s="217" t="s">
        <v>218</v>
      </c>
      <c r="F1871" s="217" t="s">
        <v>1180</v>
      </c>
      <c r="G1871" s="217" t="s">
        <v>929</v>
      </c>
      <c r="H1871" s="217" t="s">
        <v>139</v>
      </c>
      <c r="I1871" s="219">
        <v>1</v>
      </c>
      <c r="J1871" s="218">
        <v>474.43</v>
      </c>
      <c r="K1871" s="218">
        <v>474.43</v>
      </c>
      <c r="L1871" s="218">
        <v>0</v>
      </c>
      <c r="M1871" s="218">
        <f t="shared" si="46"/>
        <v>189.77200000000002</v>
      </c>
      <c r="N1871" s="216" t="str">
        <f t="shared" si="45"/>
        <v>stvarna uporabna</v>
      </c>
    </row>
    <row r="1872" spans="1:14" x14ac:dyDescent="0.25">
      <c r="A1872" s="216">
        <v>1</v>
      </c>
      <c r="B1872" s="219" t="s">
        <v>926</v>
      </c>
      <c r="C1872" s="219" t="s">
        <v>926</v>
      </c>
      <c r="D1872" s="219">
        <v>101530</v>
      </c>
      <c r="E1872" s="217" t="s">
        <v>218</v>
      </c>
      <c r="F1872" s="217" t="s">
        <v>1212</v>
      </c>
      <c r="G1872" s="217" t="s">
        <v>854</v>
      </c>
      <c r="H1872" s="217" t="s">
        <v>139</v>
      </c>
      <c r="I1872" s="219">
        <v>1</v>
      </c>
      <c r="J1872" s="218">
        <v>226.53</v>
      </c>
      <c r="K1872" s="218">
        <v>217.12</v>
      </c>
      <c r="L1872" s="218">
        <v>9.41</v>
      </c>
      <c r="M1872" s="218">
        <f t="shared" si="46"/>
        <v>90.612000000000009</v>
      </c>
      <c r="N1872" s="216" t="str">
        <f t="shared" si="45"/>
        <v>stvarna uporabna</v>
      </c>
    </row>
    <row r="1873" spans="1:14" x14ac:dyDescent="0.25">
      <c r="A1873" s="216">
        <v>1</v>
      </c>
      <c r="B1873" s="219" t="s">
        <v>926</v>
      </c>
      <c r="C1873" s="219" t="s">
        <v>926</v>
      </c>
      <c r="D1873" s="219">
        <v>101531</v>
      </c>
      <c r="E1873" s="217" t="s">
        <v>218</v>
      </c>
      <c r="F1873" s="217" t="s">
        <v>1212</v>
      </c>
      <c r="G1873" s="217" t="s">
        <v>854</v>
      </c>
      <c r="H1873" s="217" t="s">
        <v>139</v>
      </c>
      <c r="I1873" s="219">
        <v>1</v>
      </c>
      <c r="J1873" s="218">
        <v>226.53</v>
      </c>
      <c r="K1873" s="218">
        <v>217.12</v>
      </c>
      <c r="L1873" s="218">
        <v>9.41</v>
      </c>
      <c r="M1873" s="218">
        <f t="shared" si="46"/>
        <v>90.612000000000009</v>
      </c>
      <c r="N1873" s="216" t="str">
        <f t="shared" si="45"/>
        <v>stvarna uporabna</v>
      </c>
    </row>
    <row r="1874" spans="1:14" x14ac:dyDescent="0.25">
      <c r="A1874" s="216">
        <v>1</v>
      </c>
      <c r="B1874" s="219" t="s">
        <v>926</v>
      </c>
      <c r="C1874" s="219" t="s">
        <v>926</v>
      </c>
      <c r="D1874" s="219">
        <v>101532</v>
      </c>
      <c r="E1874" s="217" t="s">
        <v>218</v>
      </c>
      <c r="F1874" s="217" t="s">
        <v>1212</v>
      </c>
      <c r="G1874" s="217" t="s">
        <v>854</v>
      </c>
      <c r="H1874" s="217" t="s">
        <v>139</v>
      </c>
      <c r="I1874" s="219">
        <v>1</v>
      </c>
      <c r="J1874" s="218">
        <v>226.53</v>
      </c>
      <c r="K1874" s="218">
        <v>217.12</v>
      </c>
      <c r="L1874" s="218">
        <v>9.41</v>
      </c>
      <c r="M1874" s="218">
        <f t="shared" si="46"/>
        <v>90.612000000000009</v>
      </c>
      <c r="N1874" s="216" t="str">
        <f t="shared" si="45"/>
        <v>stvarna uporabna</v>
      </c>
    </row>
    <row r="1875" spans="1:14" x14ac:dyDescent="0.25">
      <c r="A1875" s="220">
        <v>1</v>
      </c>
      <c r="B1875" s="219" t="s">
        <v>926</v>
      </c>
      <c r="C1875" s="219" t="s">
        <v>926</v>
      </c>
      <c r="D1875" s="219">
        <v>101533</v>
      </c>
      <c r="E1875" s="217" t="s">
        <v>218</v>
      </c>
      <c r="F1875" s="217" t="s">
        <v>1212</v>
      </c>
      <c r="G1875" s="217" t="s">
        <v>854</v>
      </c>
      <c r="H1875" s="217" t="s">
        <v>139</v>
      </c>
      <c r="I1875" s="219">
        <v>1</v>
      </c>
      <c r="J1875" s="218">
        <v>226.53</v>
      </c>
      <c r="K1875" s="218">
        <v>217.12</v>
      </c>
      <c r="L1875" s="218">
        <v>9.41</v>
      </c>
      <c r="M1875" s="218">
        <f t="shared" si="46"/>
        <v>90.612000000000009</v>
      </c>
      <c r="N1875" s="216" t="str">
        <f t="shared" si="45"/>
        <v>stvarna uporabna</v>
      </c>
    </row>
    <row r="1876" spans="1:14" x14ac:dyDescent="0.25">
      <c r="A1876" s="220">
        <v>1</v>
      </c>
      <c r="B1876" s="219" t="s">
        <v>926</v>
      </c>
      <c r="C1876" s="219" t="s">
        <v>926</v>
      </c>
      <c r="D1876" s="219">
        <v>101534</v>
      </c>
      <c r="E1876" s="217" t="s">
        <v>218</v>
      </c>
      <c r="F1876" s="217" t="s">
        <v>1212</v>
      </c>
      <c r="G1876" s="217" t="s">
        <v>854</v>
      </c>
      <c r="H1876" s="217" t="s">
        <v>139</v>
      </c>
      <c r="I1876" s="219">
        <v>1</v>
      </c>
      <c r="J1876" s="218">
        <v>226.53</v>
      </c>
      <c r="K1876" s="218">
        <v>217.12</v>
      </c>
      <c r="L1876" s="218">
        <v>9.41</v>
      </c>
      <c r="M1876" s="218">
        <f t="shared" si="46"/>
        <v>90.612000000000009</v>
      </c>
      <c r="N1876" s="216" t="str">
        <f t="shared" si="45"/>
        <v>stvarna uporabna</v>
      </c>
    </row>
    <row r="1877" spans="1:14" x14ac:dyDescent="0.25">
      <c r="A1877" s="216">
        <v>1</v>
      </c>
      <c r="B1877" s="219" t="s">
        <v>926</v>
      </c>
      <c r="C1877" s="219" t="s">
        <v>926</v>
      </c>
      <c r="D1877" s="219">
        <v>101535</v>
      </c>
      <c r="E1877" s="217" t="s">
        <v>218</v>
      </c>
      <c r="F1877" s="217" t="s">
        <v>1212</v>
      </c>
      <c r="G1877" s="217" t="s">
        <v>854</v>
      </c>
      <c r="H1877" s="217" t="s">
        <v>139</v>
      </c>
      <c r="I1877" s="219">
        <v>1</v>
      </c>
      <c r="J1877" s="218">
        <v>226.53</v>
      </c>
      <c r="K1877" s="218">
        <v>217.12</v>
      </c>
      <c r="L1877" s="218">
        <v>9.41</v>
      </c>
      <c r="M1877" s="218">
        <f t="shared" si="46"/>
        <v>90.612000000000009</v>
      </c>
      <c r="N1877" s="216" t="str">
        <f t="shared" si="45"/>
        <v>stvarna uporabna</v>
      </c>
    </row>
    <row r="1878" spans="1:14" x14ac:dyDescent="0.25">
      <c r="A1878" s="216">
        <v>1</v>
      </c>
      <c r="B1878" s="219" t="s">
        <v>926</v>
      </c>
      <c r="C1878" s="219" t="s">
        <v>926</v>
      </c>
      <c r="D1878" s="219">
        <v>101536</v>
      </c>
      <c r="E1878" s="217" t="s">
        <v>218</v>
      </c>
      <c r="F1878" s="217" t="s">
        <v>1212</v>
      </c>
      <c r="G1878" s="217" t="s">
        <v>854</v>
      </c>
      <c r="H1878" s="217" t="s">
        <v>139</v>
      </c>
      <c r="I1878" s="219">
        <v>1</v>
      </c>
      <c r="J1878" s="218">
        <v>226.53</v>
      </c>
      <c r="K1878" s="218">
        <v>217.12</v>
      </c>
      <c r="L1878" s="218">
        <v>9.41</v>
      </c>
      <c r="M1878" s="218">
        <f t="shared" si="46"/>
        <v>90.612000000000009</v>
      </c>
      <c r="N1878" s="216" t="str">
        <f t="shared" si="45"/>
        <v>stvarna uporabna</v>
      </c>
    </row>
    <row r="1879" spans="1:14" x14ac:dyDescent="0.25">
      <c r="A1879" s="216">
        <v>1</v>
      </c>
      <c r="B1879" s="219" t="s">
        <v>926</v>
      </c>
      <c r="C1879" s="219" t="s">
        <v>926</v>
      </c>
      <c r="D1879" s="219">
        <v>101537</v>
      </c>
      <c r="E1879" s="217" t="s">
        <v>218</v>
      </c>
      <c r="F1879" s="217" t="s">
        <v>1212</v>
      </c>
      <c r="G1879" s="217" t="s">
        <v>854</v>
      </c>
      <c r="H1879" s="217" t="s">
        <v>139</v>
      </c>
      <c r="I1879" s="219">
        <v>1</v>
      </c>
      <c r="J1879" s="218">
        <v>226.53</v>
      </c>
      <c r="K1879" s="218">
        <v>217.12</v>
      </c>
      <c r="L1879" s="218">
        <v>9.41</v>
      </c>
      <c r="M1879" s="218">
        <f t="shared" si="46"/>
        <v>90.612000000000009</v>
      </c>
      <c r="N1879" s="216" t="str">
        <f t="shared" si="45"/>
        <v>stvarna uporabna</v>
      </c>
    </row>
    <row r="1880" spans="1:14" x14ac:dyDescent="0.25">
      <c r="A1880" s="220">
        <v>1</v>
      </c>
      <c r="B1880" s="219" t="s">
        <v>926</v>
      </c>
      <c r="C1880" s="219" t="s">
        <v>926</v>
      </c>
      <c r="D1880" s="219">
        <v>101538</v>
      </c>
      <c r="E1880" s="217" t="s">
        <v>218</v>
      </c>
      <c r="F1880" s="217" t="s">
        <v>1212</v>
      </c>
      <c r="G1880" s="217" t="s">
        <v>854</v>
      </c>
      <c r="H1880" s="217" t="s">
        <v>139</v>
      </c>
      <c r="I1880" s="219">
        <v>1</v>
      </c>
      <c r="J1880" s="218">
        <v>226.53</v>
      </c>
      <c r="K1880" s="218">
        <v>217.12</v>
      </c>
      <c r="L1880" s="218">
        <v>9.41</v>
      </c>
      <c r="M1880" s="218">
        <f t="shared" si="46"/>
        <v>90.612000000000009</v>
      </c>
      <c r="N1880" s="216" t="str">
        <f t="shared" si="45"/>
        <v>stvarna uporabna</v>
      </c>
    </row>
    <row r="1881" spans="1:14" x14ac:dyDescent="0.25">
      <c r="A1881" s="220">
        <v>1</v>
      </c>
      <c r="B1881" s="219" t="s">
        <v>926</v>
      </c>
      <c r="C1881" s="219" t="s">
        <v>926</v>
      </c>
      <c r="D1881" s="219">
        <v>101549</v>
      </c>
      <c r="E1881" s="217" t="s">
        <v>218</v>
      </c>
      <c r="F1881" s="217" t="s">
        <v>1971</v>
      </c>
      <c r="G1881" s="218">
        <v>12.13</v>
      </c>
      <c r="H1881" s="217" t="s">
        <v>139</v>
      </c>
      <c r="I1881" s="219">
        <v>1</v>
      </c>
      <c r="J1881" s="218">
        <v>179.99</v>
      </c>
      <c r="K1881" s="218">
        <v>67.5</v>
      </c>
      <c r="L1881" s="218">
        <v>112.49</v>
      </c>
      <c r="M1881" s="218">
        <f t="shared" si="46"/>
        <v>112.49</v>
      </c>
      <c r="N1881" s="216" t="str">
        <f t="shared" si="45"/>
        <v>nova vrijednost</v>
      </c>
    </row>
    <row r="1882" spans="1:14" x14ac:dyDescent="0.25">
      <c r="A1882" s="216">
        <v>1</v>
      </c>
      <c r="B1882" s="219" t="s">
        <v>926</v>
      </c>
      <c r="C1882" s="219" t="s">
        <v>926</v>
      </c>
      <c r="D1882" s="219">
        <v>101550</v>
      </c>
      <c r="E1882" s="217" t="s">
        <v>218</v>
      </c>
      <c r="F1882" s="217" t="s">
        <v>1971</v>
      </c>
      <c r="G1882" s="218">
        <v>12.13</v>
      </c>
      <c r="H1882" s="217" t="s">
        <v>139</v>
      </c>
      <c r="I1882" s="219">
        <v>1</v>
      </c>
      <c r="J1882" s="218">
        <v>179.99</v>
      </c>
      <c r="K1882" s="218">
        <v>67.5</v>
      </c>
      <c r="L1882" s="218">
        <v>112.49</v>
      </c>
      <c r="M1882" s="218">
        <f t="shared" si="46"/>
        <v>112.49</v>
      </c>
      <c r="N1882" s="216" t="str">
        <f t="shared" si="45"/>
        <v>nova vrijednost</v>
      </c>
    </row>
    <row r="1883" spans="1:14" x14ac:dyDescent="0.25">
      <c r="A1883" s="216">
        <v>1</v>
      </c>
      <c r="B1883" s="219" t="s">
        <v>926</v>
      </c>
      <c r="C1883" s="219" t="s">
        <v>926</v>
      </c>
      <c r="D1883" s="219">
        <v>101551</v>
      </c>
      <c r="E1883" s="217" t="s">
        <v>218</v>
      </c>
      <c r="F1883" s="217" t="s">
        <v>1971</v>
      </c>
      <c r="G1883" s="218">
        <v>12.13</v>
      </c>
      <c r="H1883" s="217" t="s">
        <v>139</v>
      </c>
      <c r="I1883" s="219">
        <v>1</v>
      </c>
      <c r="J1883" s="218">
        <v>179.99</v>
      </c>
      <c r="K1883" s="218">
        <v>67.5</v>
      </c>
      <c r="L1883" s="218">
        <v>112.49</v>
      </c>
      <c r="M1883" s="218">
        <f t="shared" si="46"/>
        <v>112.49</v>
      </c>
      <c r="N1883" s="216" t="str">
        <f t="shared" si="45"/>
        <v>nova vrijednost</v>
      </c>
    </row>
    <row r="1884" spans="1:14" x14ac:dyDescent="0.25">
      <c r="A1884" s="216">
        <v>1</v>
      </c>
      <c r="B1884" s="219" t="s">
        <v>926</v>
      </c>
      <c r="C1884" s="219" t="s">
        <v>926</v>
      </c>
      <c r="D1884" s="219">
        <v>101552</v>
      </c>
      <c r="E1884" s="217" t="s">
        <v>218</v>
      </c>
      <c r="F1884" s="217" t="s">
        <v>1972</v>
      </c>
      <c r="G1884" s="218">
        <v>12.13</v>
      </c>
      <c r="H1884" s="217" t="s">
        <v>139</v>
      </c>
      <c r="I1884" s="219">
        <v>1</v>
      </c>
      <c r="J1884" s="218">
        <v>449.99</v>
      </c>
      <c r="K1884" s="218">
        <v>168.75</v>
      </c>
      <c r="L1884" s="218">
        <v>281.24</v>
      </c>
      <c r="M1884" s="218">
        <f t="shared" si="46"/>
        <v>281.24</v>
      </c>
      <c r="N1884" s="216" t="str">
        <f t="shared" si="45"/>
        <v>nova vrijednost</v>
      </c>
    </row>
    <row r="1885" spans="1:14" x14ac:dyDescent="0.25">
      <c r="A1885" s="220">
        <v>1</v>
      </c>
      <c r="B1885" s="219" t="s">
        <v>926</v>
      </c>
      <c r="C1885" s="219" t="s">
        <v>926</v>
      </c>
      <c r="D1885" s="219">
        <v>101553</v>
      </c>
      <c r="E1885" s="217" t="s">
        <v>218</v>
      </c>
      <c r="F1885" s="217" t="s">
        <v>1973</v>
      </c>
      <c r="G1885" s="218">
        <v>12.13</v>
      </c>
      <c r="H1885" s="217" t="s">
        <v>139</v>
      </c>
      <c r="I1885" s="219">
        <v>1</v>
      </c>
      <c r="J1885" s="221">
        <v>1349.99</v>
      </c>
      <c r="K1885" s="218">
        <v>506.25</v>
      </c>
      <c r="L1885" s="218">
        <v>843.74</v>
      </c>
      <c r="M1885" s="218">
        <f t="shared" si="46"/>
        <v>843.74</v>
      </c>
      <c r="N1885" s="216" t="str">
        <f t="shared" si="45"/>
        <v>nova vrijednost</v>
      </c>
    </row>
    <row r="1886" spans="1:14" x14ac:dyDescent="0.25">
      <c r="A1886" s="220">
        <v>1</v>
      </c>
      <c r="B1886" s="219" t="s">
        <v>926</v>
      </c>
      <c r="C1886" s="219" t="s">
        <v>926</v>
      </c>
      <c r="D1886" s="219">
        <v>101556</v>
      </c>
      <c r="E1886" s="217" t="s">
        <v>218</v>
      </c>
      <c r="F1886" s="217" t="s">
        <v>1974</v>
      </c>
      <c r="G1886" s="217" t="s">
        <v>608</v>
      </c>
      <c r="H1886" s="217" t="s">
        <v>139</v>
      </c>
      <c r="I1886" s="219">
        <v>1</v>
      </c>
      <c r="J1886" s="221">
        <v>2732.8</v>
      </c>
      <c r="K1886" s="221">
        <v>2732.8</v>
      </c>
      <c r="L1886" s="218">
        <v>0</v>
      </c>
      <c r="M1886" s="218">
        <f t="shared" si="46"/>
        <v>1093.1200000000001</v>
      </c>
      <c r="N1886" s="216" t="str">
        <f t="shared" si="45"/>
        <v>stvarna uporabna</v>
      </c>
    </row>
    <row r="1887" spans="1:14" x14ac:dyDescent="0.25">
      <c r="A1887" s="216">
        <v>1</v>
      </c>
      <c r="B1887" s="219" t="s">
        <v>926</v>
      </c>
      <c r="C1887" s="219" t="s">
        <v>926</v>
      </c>
      <c r="D1887" s="219">
        <v>101558</v>
      </c>
      <c r="E1887" s="217" t="s">
        <v>218</v>
      </c>
      <c r="F1887" s="217" t="s">
        <v>1951</v>
      </c>
      <c r="G1887" s="218">
        <v>12.02</v>
      </c>
      <c r="H1887" s="217" t="s">
        <v>139</v>
      </c>
      <c r="I1887" s="219">
        <v>1</v>
      </c>
      <c r="J1887" s="218">
        <v>285.48</v>
      </c>
      <c r="K1887" s="218">
        <v>285.48</v>
      </c>
      <c r="L1887" s="218">
        <v>0</v>
      </c>
      <c r="M1887" s="218">
        <f t="shared" si="46"/>
        <v>114.19200000000001</v>
      </c>
      <c r="N1887" s="216" t="str">
        <f t="shared" si="45"/>
        <v>stvarna uporabna</v>
      </c>
    </row>
    <row r="1888" spans="1:14" x14ac:dyDescent="0.25">
      <c r="A1888" s="216">
        <v>1</v>
      </c>
      <c r="B1888" s="219" t="s">
        <v>926</v>
      </c>
      <c r="C1888" s="219" t="s">
        <v>926</v>
      </c>
      <c r="D1888" s="219">
        <v>101559</v>
      </c>
      <c r="E1888" s="217" t="s">
        <v>218</v>
      </c>
      <c r="F1888" s="217" t="s">
        <v>1152</v>
      </c>
      <c r="G1888" s="217" t="s">
        <v>929</v>
      </c>
      <c r="H1888" s="217" t="s">
        <v>139</v>
      </c>
      <c r="I1888" s="219">
        <v>1</v>
      </c>
      <c r="J1888" s="221">
        <v>2279.86</v>
      </c>
      <c r="K1888" s="221">
        <v>2279.86</v>
      </c>
      <c r="L1888" s="218">
        <v>0</v>
      </c>
      <c r="M1888" s="218">
        <f t="shared" si="46"/>
        <v>911.94400000000007</v>
      </c>
      <c r="N1888" s="216" t="str">
        <f t="shared" si="45"/>
        <v>stvarna uporabna</v>
      </c>
    </row>
    <row r="1889" spans="1:14" x14ac:dyDescent="0.25">
      <c r="A1889" s="216">
        <v>1</v>
      </c>
      <c r="B1889" s="219" t="s">
        <v>926</v>
      </c>
      <c r="C1889" s="219" t="s">
        <v>926</v>
      </c>
      <c r="D1889" s="219">
        <v>101560</v>
      </c>
      <c r="E1889" s="217" t="s">
        <v>218</v>
      </c>
      <c r="F1889" s="217" t="s">
        <v>1152</v>
      </c>
      <c r="G1889" s="217" t="s">
        <v>929</v>
      </c>
      <c r="H1889" s="217" t="s">
        <v>139</v>
      </c>
      <c r="I1889" s="219">
        <v>1</v>
      </c>
      <c r="J1889" s="221">
        <v>2523.86</v>
      </c>
      <c r="K1889" s="221">
        <v>2523.86</v>
      </c>
      <c r="L1889" s="218">
        <v>0</v>
      </c>
      <c r="M1889" s="218">
        <f t="shared" si="46"/>
        <v>1009.5440000000001</v>
      </c>
      <c r="N1889" s="216" t="str">
        <f t="shared" si="45"/>
        <v>stvarna uporabna</v>
      </c>
    </row>
    <row r="1890" spans="1:14" x14ac:dyDescent="0.25">
      <c r="A1890" s="220">
        <v>1</v>
      </c>
      <c r="B1890" s="219" t="s">
        <v>926</v>
      </c>
      <c r="C1890" s="219" t="s">
        <v>926</v>
      </c>
      <c r="D1890" s="219">
        <v>101561</v>
      </c>
      <c r="E1890" s="217" t="s">
        <v>218</v>
      </c>
      <c r="F1890" s="217" t="s">
        <v>1152</v>
      </c>
      <c r="G1890" s="217" t="s">
        <v>929</v>
      </c>
      <c r="H1890" s="217" t="s">
        <v>139</v>
      </c>
      <c r="I1890" s="219">
        <v>1</v>
      </c>
      <c r="J1890" s="221">
        <v>2279.85</v>
      </c>
      <c r="K1890" s="221">
        <v>2279.85</v>
      </c>
      <c r="L1890" s="218">
        <v>0</v>
      </c>
      <c r="M1890" s="218">
        <f t="shared" si="46"/>
        <v>911.94</v>
      </c>
      <c r="N1890" s="216" t="str">
        <f t="shared" si="45"/>
        <v>stvarna uporabna</v>
      </c>
    </row>
    <row r="1891" spans="1:14" x14ac:dyDescent="0.25">
      <c r="A1891" s="220">
        <v>1</v>
      </c>
      <c r="B1891" s="219" t="s">
        <v>926</v>
      </c>
      <c r="C1891" s="219" t="s">
        <v>926</v>
      </c>
      <c r="D1891" s="219">
        <v>101562</v>
      </c>
      <c r="E1891" s="217" t="s">
        <v>218</v>
      </c>
      <c r="F1891" s="217" t="s">
        <v>1152</v>
      </c>
      <c r="G1891" s="217" t="s">
        <v>929</v>
      </c>
      <c r="H1891" s="217" t="s">
        <v>139</v>
      </c>
      <c r="I1891" s="219">
        <v>1</v>
      </c>
      <c r="J1891" s="221">
        <v>2523.85</v>
      </c>
      <c r="K1891" s="221">
        <v>2523.85</v>
      </c>
      <c r="L1891" s="218">
        <v>0</v>
      </c>
      <c r="M1891" s="218">
        <f t="shared" si="46"/>
        <v>1009.54</v>
      </c>
      <c r="N1891" s="216" t="str">
        <f t="shared" si="45"/>
        <v>stvarna uporabna</v>
      </c>
    </row>
    <row r="1892" spans="1:14" x14ac:dyDescent="0.25">
      <c r="A1892" s="216">
        <v>1</v>
      </c>
      <c r="B1892" s="219" t="s">
        <v>926</v>
      </c>
      <c r="C1892" s="219" t="s">
        <v>926</v>
      </c>
      <c r="D1892" s="219">
        <v>101569</v>
      </c>
      <c r="E1892" s="217" t="s">
        <v>218</v>
      </c>
      <c r="F1892" s="217" t="s">
        <v>1975</v>
      </c>
      <c r="G1892" s="217" t="s">
        <v>1976</v>
      </c>
      <c r="H1892" s="217" t="s">
        <v>139</v>
      </c>
      <c r="I1892" s="219">
        <v>1</v>
      </c>
      <c r="J1892" s="218">
        <v>988.2</v>
      </c>
      <c r="K1892" s="218">
        <v>988.2</v>
      </c>
      <c r="L1892" s="218">
        <v>0</v>
      </c>
      <c r="M1892" s="218">
        <f t="shared" si="46"/>
        <v>395.28000000000003</v>
      </c>
      <c r="N1892" s="216" t="str">
        <f t="shared" si="45"/>
        <v>stvarna uporabna</v>
      </c>
    </row>
    <row r="1893" spans="1:14" x14ac:dyDescent="0.25">
      <c r="A1893" s="216">
        <v>1</v>
      </c>
      <c r="B1893" s="219" t="s">
        <v>926</v>
      </c>
      <c r="C1893" s="219" t="s">
        <v>926</v>
      </c>
      <c r="D1893" s="219">
        <v>101570</v>
      </c>
      <c r="E1893" s="217" t="s">
        <v>218</v>
      </c>
      <c r="F1893" s="217" t="s">
        <v>1977</v>
      </c>
      <c r="G1893" s="217" t="s">
        <v>1976</v>
      </c>
      <c r="H1893" s="217" t="s">
        <v>139</v>
      </c>
      <c r="I1893" s="219">
        <v>1</v>
      </c>
      <c r="J1893" s="221">
        <v>1758.25</v>
      </c>
      <c r="K1893" s="221">
        <v>1758.25</v>
      </c>
      <c r="L1893" s="218">
        <v>0</v>
      </c>
      <c r="M1893" s="218">
        <f t="shared" si="46"/>
        <v>703.30000000000007</v>
      </c>
      <c r="N1893" s="216" t="str">
        <f t="shared" si="45"/>
        <v>stvarna uporabna</v>
      </c>
    </row>
    <row r="1894" spans="1:14" x14ac:dyDescent="0.25">
      <c r="A1894" s="216">
        <v>1</v>
      </c>
      <c r="B1894" s="219" t="s">
        <v>926</v>
      </c>
      <c r="C1894" s="219" t="s">
        <v>926</v>
      </c>
      <c r="D1894" s="219">
        <v>101571</v>
      </c>
      <c r="E1894" s="217" t="s">
        <v>218</v>
      </c>
      <c r="F1894" s="217" t="s">
        <v>1978</v>
      </c>
      <c r="G1894" s="217" t="s">
        <v>1976</v>
      </c>
      <c r="H1894" s="217" t="s">
        <v>139</v>
      </c>
      <c r="I1894" s="219">
        <v>1</v>
      </c>
      <c r="J1894" s="221">
        <v>4191.54</v>
      </c>
      <c r="K1894" s="221">
        <v>4191.54</v>
      </c>
      <c r="L1894" s="218">
        <v>0</v>
      </c>
      <c r="M1894" s="218">
        <f t="shared" si="46"/>
        <v>1676.616</v>
      </c>
      <c r="N1894" s="216" t="str">
        <f t="shared" si="45"/>
        <v>stvarna uporabna</v>
      </c>
    </row>
    <row r="1895" spans="1:14" x14ac:dyDescent="0.25">
      <c r="A1895" s="220">
        <v>1</v>
      </c>
      <c r="B1895" s="219" t="s">
        <v>926</v>
      </c>
      <c r="C1895" s="219" t="s">
        <v>926</v>
      </c>
      <c r="D1895" s="219">
        <v>101572</v>
      </c>
      <c r="E1895" s="217" t="s">
        <v>218</v>
      </c>
      <c r="F1895" s="217" t="s">
        <v>1958</v>
      </c>
      <c r="G1895" s="217" t="s">
        <v>929</v>
      </c>
      <c r="H1895" s="217" t="s">
        <v>139</v>
      </c>
      <c r="I1895" s="219">
        <v>1</v>
      </c>
      <c r="J1895" s="218">
        <v>474.44</v>
      </c>
      <c r="K1895" s="218">
        <v>474.44</v>
      </c>
      <c r="L1895" s="218">
        <v>0</v>
      </c>
      <c r="M1895" s="218">
        <f t="shared" si="46"/>
        <v>189.77600000000001</v>
      </c>
      <c r="N1895" s="216" t="str">
        <f t="shared" si="45"/>
        <v>stvarna uporabna</v>
      </c>
    </row>
    <row r="1896" spans="1:14" x14ac:dyDescent="0.25">
      <c r="A1896" s="220">
        <v>1</v>
      </c>
      <c r="B1896" s="219" t="s">
        <v>926</v>
      </c>
      <c r="C1896" s="219" t="s">
        <v>926</v>
      </c>
      <c r="D1896" s="219">
        <v>101584</v>
      </c>
      <c r="E1896" s="217" t="s">
        <v>218</v>
      </c>
      <c r="F1896" s="217" t="s">
        <v>1141</v>
      </c>
      <c r="G1896" s="217" t="s">
        <v>929</v>
      </c>
      <c r="H1896" s="217" t="s">
        <v>139</v>
      </c>
      <c r="I1896" s="219">
        <v>1</v>
      </c>
      <c r="J1896" s="221">
        <v>1639.12</v>
      </c>
      <c r="K1896" s="221">
        <v>1639.12</v>
      </c>
      <c r="L1896" s="218">
        <v>0</v>
      </c>
      <c r="M1896" s="218">
        <f t="shared" si="46"/>
        <v>655.64800000000002</v>
      </c>
      <c r="N1896" s="216" t="str">
        <f t="shared" si="45"/>
        <v>stvarna uporabna</v>
      </c>
    </row>
    <row r="1897" spans="1:14" x14ac:dyDescent="0.25">
      <c r="A1897" s="216">
        <v>1</v>
      </c>
      <c r="B1897" s="219" t="s">
        <v>926</v>
      </c>
      <c r="C1897" s="219" t="s">
        <v>926</v>
      </c>
      <c r="D1897" s="219">
        <v>101585</v>
      </c>
      <c r="E1897" s="217" t="s">
        <v>218</v>
      </c>
      <c r="F1897" s="217" t="s">
        <v>107</v>
      </c>
      <c r="G1897" s="217" t="s">
        <v>929</v>
      </c>
      <c r="H1897" s="217" t="s">
        <v>139</v>
      </c>
      <c r="I1897" s="219">
        <v>1</v>
      </c>
      <c r="J1897" s="221">
        <v>2826.14</v>
      </c>
      <c r="K1897" s="221">
        <v>2826.14</v>
      </c>
      <c r="L1897" s="218">
        <v>0</v>
      </c>
      <c r="M1897" s="218">
        <f t="shared" si="46"/>
        <v>1130.4559999999999</v>
      </c>
      <c r="N1897" s="216" t="str">
        <f t="shared" si="45"/>
        <v>stvarna uporabna</v>
      </c>
    </row>
    <row r="1898" spans="1:14" x14ac:dyDescent="0.25">
      <c r="A1898" s="216">
        <v>1</v>
      </c>
      <c r="B1898" s="219" t="s">
        <v>926</v>
      </c>
      <c r="C1898" s="219" t="s">
        <v>926</v>
      </c>
      <c r="D1898" s="219">
        <v>101586</v>
      </c>
      <c r="E1898" s="217" t="s">
        <v>218</v>
      </c>
      <c r="F1898" s="217" t="s">
        <v>1979</v>
      </c>
      <c r="G1898" s="217" t="s">
        <v>929</v>
      </c>
      <c r="H1898" s="217" t="s">
        <v>139</v>
      </c>
      <c r="I1898" s="219">
        <v>1</v>
      </c>
      <c r="J1898" s="221">
        <v>6782.61</v>
      </c>
      <c r="K1898" s="221">
        <v>6782.61</v>
      </c>
      <c r="L1898" s="218">
        <v>0</v>
      </c>
      <c r="M1898" s="218">
        <f t="shared" si="46"/>
        <v>2713.0439999999999</v>
      </c>
      <c r="N1898" s="216" t="str">
        <f t="shared" si="45"/>
        <v>stvarna uporabna</v>
      </c>
    </row>
    <row r="1899" spans="1:14" x14ac:dyDescent="0.25">
      <c r="A1899" s="216">
        <v>1</v>
      </c>
      <c r="B1899" s="219" t="s">
        <v>926</v>
      </c>
      <c r="C1899" s="219" t="s">
        <v>926</v>
      </c>
      <c r="D1899" s="219">
        <v>101587</v>
      </c>
      <c r="E1899" s="217" t="s">
        <v>218</v>
      </c>
      <c r="F1899" s="217" t="s">
        <v>942</v>
      </c>
      <c r="G1899" s="217" t="s">
        <v>929</v>
      </c>
      <c r="H1899" s="217" t="s">
        <v>139</v>
      </c>
      <c r="I1899" s="219">
        <v>1</v>
      </c>
      <c r="J1899" s="218">
        <v>114.65</v>
      </c>
      <c r="K1899" s="218">
        <v>114.65</v>
      </c>
      <c r="L1899" s="218">
        <v>0</v>
      </c>
      <c r="M1899" s="218">
        <f t="shared" si="46"/>
        <v>45.860000000000007</v>
      </c>
      <c r="N1899" s="216" t="str">
        <f t="shared" si="45"/>
        <v>stvarna uporabna</v>
      </c>
    </row>
    <row r="1900" spans="1:14" x14ac:dyDescent="0.25">
      <c r="A1900" s="220">
        <v>1</v>
      </c>
      <c r="B1900" s="219" t="s">
        <v>926</v>
      </c>
      <c r="C1900" s="219" t="s">
        <v>926</v>
      </c>
      <c r="D1900" s="219">
        <v>101588</v>
      </c>
      <c r="E1900" s="217" t="s">
        <v>218</v>
      </c>
      <c r="F1900" s="217" t="s">
        <v>942</v>
      </c>
      <c r="G1900" s="217" t="s">
        <v>929</v>
      </c>
      <c r="H1900" s="217" t="s">
        <v>139</v>
      </c>
      <c r="I1900" s="219">
        <v>1</v>
      </c>
      <c r="J1900" s="218">
        <v>114.65</v>
      </c>
      <c r="K1900" s="218">
        <v>114.65</v>
      </c>
      <c r="L1900" s="218">
        <v>0</v>
      </c>
      <c r="M1900" s="218">
        <f t="shared" si="46"/>
        <v>45.860000000000007</v>
      </c>
      <c r="N1900" s="216" t="str">
        <f t="shared" si="45"/>
        <v>stvarna uporabna</v>
      </c>
    </row>
    <row r="1901" spans="1:14" x14ac:dyDescent="0.25">
      <c r="A1901" s="220">
        <v>1</v>
      </c>
      <c r="B1901" s="219" t="s">
        <v>926</v>
      </c>
      <c r="C1901" s="219" t="s">
        <v>926</v>
      </c>
      <c r="D1901" s="219">
        <v>101589</v>
      </c>
      <c r="E1901" s="217" t="s">
        <v>218</v>
      </c>
      <c r="F1901" s="217" t="s">
        <v>942</v>
      </c>
      <c r="G1901" s="217" t="s">
        <v>929</v>
      </c>
      <c r="H1901" s="217" t="s">
        <v>139</v>
      </c>
      <c r="I1901" s="219">
        <v>1</v>
      </c>
      <c r="J1901" s="218">
        <v>114.65</v>
      </c>
      <c r="K1901" s="218">
        <v>114.65</v>
      </c>
      <c r="L1901" s="218">
        <v>0</v>
      </c>
      <c r="M1901" s="218">
        <f t="shared" si="46"/>
        <v>45.860000000000007</v>
      </c>
      <c r="N1901" s="216" t="str">
        <f t="shared" si="45"/>
        <v>stvarna uporabna</v>
      </c>
    </row>
    <row r="1902" spans="1:14" x14ac:dyDescent="0.25">
      <c r="A1902" s="216">
        <v>1</v>
      </c>
      <c r="B1902" s="219" t="s">
        <v>926</v>
      </c>
      <c r="C1902" s="219" t="s">
        <v>926</v>
      </c>
      <c r="D1902" s="219">
        <v>101590</v>
      </c>
      <c r="E1902" s="217" t="s">
        <v>218</v>
      </c>
      <c r="F1902" s="217" t="s">
        <v>942</v>
      </c>
      <c r="G1902" s="217" t="s">
        <v>929</v>
      </c>
      <c r="H1902" s="217" t="s">
        <v>139</v>
      </c>
      <c r="I1902" s="219">
        <v>1</v>
      </c>
      <c r="J1902" s="218">
        <v>114.65</v>
      </c>
      <c r="K1902" s="218">
        <v>114.65</v>
      </c>
      <c r="L1902" s="218">
        <v>0</v>
      </c>
      <c r="M1902" s="218">
        <f t="shared" si="46"/>
        <v>45.860000000000007</v>
      </c>
      <c r="N1902" s="216" t="str">
        <f t="shared" si="45"/>
        <v>stvarna uporabna</v>
      </c>
    </row>
    <row r="1903" spans="1:14" x14ac:dyDescent="0.25">
      <c r="A1903" s="216">
        <v>1</v>
      </c>
      <c r="B1903" s="219" t="s">
        <v>926</v>
      </c>
      <c r="C1903" s="219" t="s">
        <v>926</v>
      </c>
      <c r="D1903" s="219">
        <v>101591</v>
      </c>
      <c r="E1903" s="217" t="s">
        <v>218</v>
      </c>
      <c r="F1903" s="217" t="s">
        <v>1090</v>
      </c>
      <c r="G1903" s="217" t="s">
        <v>929</v>
      </c>
      <c r="H1903" s="217" t="s">
        <v>139</v>
      </c>
      <c r="I1903" s="219">
        <v>1</v>
      </c>
      <c r="J1903" s="218">
        <v>659.41</v>
      </c>
      <c r="K1903" s="218">
        <v>659.41</v>
      </c>
      <c r="L1903" s="218">
        <v>0</v>
      </c>
      <c r="M1903" s="218">
        <f t="shared" si="46"/>
        <v>263.76400000000001</v>
      </c>
      <c r="N1903" s="216" t="str">
        <f t="shared" si="45"/>
        <v>stvarna uporabna</v>
      </c>
    </row>
    <row r="1904" spans="1:14" x14ac:dyDescent="0.25">
      <c r="A1904" s="216">
        <v>1</v>
      </c>
      <c r="B1904" s="219" t="s">
        <v>926</v>
      </c>
      <c r="C1904" s="219" t="s">
        <v>926</v>
      </c>
      <c r="D1904" s="219">
        <v>101592</v>
      </c>
      <c r="E1904" s="217" t="s">
        <v>218</v>
      </c>
      <c r="F1904" s="217" t="s">
        <v>1090</v>
      </c>
      <c r="G1904" s="217" t="s">
        <v>929</v>
      </c>
      <c r="H1904" s="217" t="s">
        <v>139</v>
      </c>
      <c r="I1904" s="219">
        <v>1</v>
      </c>
      <c r="J1904" s="218">
        <v>659.41</v>
      </c>
      <c r="K1904" s="218">
        <v>659.41</v>
      </c>
      <c r="L1904" s="218">
        <v>0</v>
      </c>
      <c r="M1904" s="218">
        <f t="shared" si="46"/>
        <v>263.76400000000001</v>
      </c>
      <c r="N1904" s="216" t="str">
        <f t="shared" si="45"/>
        <v>stvarna uporabna</v>
      </c>
    </row>
    <row r="1905" spans="1:14" x14ac:dyDescent="0.25">
      <c r="A1905" s="220">
        <v>1</v>
      </c>
      <c r="B1905" s="219" t="s">
        <v>926</v>
      </c>
      <c r="C1905" s="219" t="s">
        <v>926</v>
      </c>
      <c r="D1905" s="219">
        <v>101595</v>
      </c>
      <c r="E1905" s="217" t="s">
        <v>218</v>
      </c>
      <c r="F1905" s="217" t="s">
        <v>1071</v>
      </c>
      <c r="G1905" s="217" t="s">
        <v>929</v>
      </c>
      <c r="H1905" s="217" t="s">
        <v>139</v>
      </c>
      <c r="I1905" s="219">
        <v>1</v>
      </c>
      <c r="J1905" s="221">
        <v>2181.87</v>
      </c>
      <c r="K1905" s="221">
        <v>2181.87</v>
      </c>
      <c r="L1905" s="218">
        <v>0</v>
      </c>
      <c r="M1905" s="218">
        <f t="shared" si="46"/>
        <v>872.74800000000005</v>
      </c>
      <c r="N1905" s="216" t="str">
        <f t="shared" si="45"/>
        <v>stvarna uporabna</v>
      </c>
    </row>
    <row r="1906" spans="1:14" x14ac:dyDescent="0.25">
      <c r="A1906" s="220">
        <v>1</v>
      </c>
      <c r="B1906" s="219" t="s">
        <v>926</v>
      </c>
      <c r="C1906" s="219" t="s">
        <v>926</v>
      </c>
      <c r="D1906" s="219">
        <v>101596</v>
      </c>
      <c r="E1906" s="217" t="s">
        <v>218</v>
      </c>
      <c r="F1906" s="217" t="s">
        <v>1071</v>
      </c>
      <c r="G1906" s="217" t="s">
        <v>929</v>
      </c>
      <c r="H1906" s="217" t="s">
        <v>139</v>
      </c>
      <c r="I1906" s="219">
        <v>1</v>
      </c>
      <c r="J1906" s="221">
        <v>2181.87</v>
      </c>
      <c r="K1906" s="221">
        <v>2181.87</v>
      </c>
      <c r="L1906" s="218">
        <v>0</v>
      </c>
      <c r="M1906" s="218">
        <f t="shared" si="46"/>
        <v>872.74800000000005</v>
      </c>
      <c r="N1906" s="216" t="str">
        <f t="shared" si="45"/>
        <v>stvarna uporabna</v>
      </c>
    </row>
    <row r="1907" spans="1:14" x14ac:dyDescent="0.25">
      <c r="A1907" s="216">
        <v>1</v>
      </c>
      <c r="B1907" s="219" t="s">
        <v>926</v>
      </c>
      <c r="C1907" s="219" t="s">
        <v>926</v>
      </c>
      <c r="D1907" s="219">
        <v>101597</v>
      </c>
      <c r="E1907" s="217" t="s">
        <v>218</v>
      </c>
      <c r="F1907" s="217" t="s">
        <v>1071</v>
      </c>
      <c r="G1907" s="217" t="s">
        <v>929</v>
      </c>
      <c r="H1907" s="217" t="s">
        <v>139</v>
      </c>
      <c r="I1907" s="219">
        <v>1</v>
      </c>
      <c r="J1907" s="221">
        <v>2181.87</v>
      </c>
      <c r="K1907" s="221">
        <v>2181.87</v>
      </c>
      <c r="L1907" s="218">
        <v>0</v>
      </c>
      <c r="M1907" s="218">
        <f t="shared" si="46"/>
        <v>872.74800000000005</v>
      </c>
      <c r="N1907" s="216" t="str">
        <f t="shared" si="45"/>
        <v>stvarna uporabna</v>
      </c>
    </row>
    <row r="1908" spans="1:14" x14ac:dyDescent="0.25">
      <c r="A1908" s="216">
        <v>1</v>
      </c>
      <c r="B1908" s="219" t="s">
        <v>926</v>
      </c>
      <c r="C1908" s="219" t="s">
        <v>926</v>
      </c>
      <c r="D1908" s="219">
        <v>101598</v>
      </c>
      <c r="E1908" s="217" t="s">
        <v>218</v>
      </c>
      <c r="F1908" s="217" t="s">
        <v>1071</v>
      </c>
      <c r="G1908" s="217" t="s">
        <v>929</v>
      </c>
      <c r="H1908" s="217" t="s">
        <v>139</v>
      </c>
      <c r="I1908" s="219">
        <v>1</v>
      </c>
      <c r="J1908" s="221">
        <v>2181.87</v>
      </c>
      <c r="K1908" s="221">
        <v>2181.87</v>
      </c>
      <c r="L1908" s="218">
        <v>0</v>
      </c>
      <c r="M1908" s="218">
        <f t="shared" si="46"/>
        <v>872.74800000000005</v>
      </c>
      <c r="N1908" s="216" t="str">
        <f t="shared" si="45"/>
        <v>stvarna uporabna</v>
      </c>
    </row>
    <row r="1909" spans="1:14" x14ac:dyDescent="0.25">
      <c r="A1909" s="216">
        <v>1</v>
      </c>
      <c r="B1909" s="219" t="s">
        <v>926</v>
      </c>
      <c r="C1909" s="219" t="s">
        <v>926</v>
      </c>
      <c r="D1909" s="219">
        <v>101609</v>
      </c>
      <c r="E1909" s="217" t="s">
        <v>218</v>
      </c>
      <c r="F1909" s="217" t="s">
        <v>1980</v>
      </c>
      <c r="G1909" s="217" t="s">
        <v>929</v>
      </c>
      <c r="H1909" s="217" t="s">
        <v>139</v>
      </c>
      <c r="I1909" s="219">
        <v>1</v>
      </c>
      <c r="J1909" s="218">
        <v>500</v>
      </c>
      <c r="K1909" s="218">
        <v>500</v>
      </c>
      <c r="L1909" s="218">
        <v>0</v>
      </c>
      <c r="M1909" s="218">
        <f t="shared" si="46"/>
        <v>200</v>
      </c>
      <c r="N1909" s="216" t="str">
        <f t="shared" si="45"/>
        <v>stvarna uporabna</v>
      </c>
    </row>
    <row r="1910" spans="1:14" x14ac:dyDescent="0.25">
      <c r="A1910" s="216">
        <v>1</v>
      </c>
      <c r="B1910" s="219" t="s">
        <v>926</v>
      </c>
      <c r="C1910" s="219" t="s">
        <v>926</v>
      </c>
      <c r="D1910" s="219">
        <v>101613</v>
      </c>
      <c r="E1910" s="217" t="s">
        <v>218</v>
      </c>
      <c r="F1910" s="217" t="s">
        <v>1210</v>
      </c>
      <c r="G1910" s="218">
        <v>10.02</v>
      </c>
      <c r="H1910" s="217" t="s">
        <v>139</v>
      </c>
      <c r="I1910" s="219">
        <v>1</v>
      </c>
      <c r="J1910" s="218">
        <v>109.8</v>
      </c>
      <c r="K1910" s="218">
        <v>109.8</v>
      </c>
      <c r="L1910" s="218">
        <v>0</v>
      </c>
      <c r="M1910" s="218">
        <f t="shared" si="46"/>
        <v>43.92</v>
      </c>
      <c r="N1910" s="216" t="str">
        <f t="shared" si="45"/>
        <v>stvarna uporabna</v>
      </c>
    </row>
    <row r="1911" spans="1:14" x14ac:dyDescent="0.25">
      <c r="A1911" s="220">
        <v>1</v>
      </c>
      <c r="B1911" s="219" t="s">
        <v>926</v>
      </c>
      <c r="C1911" s="219" t="s">
        <v>926</v>
      </c>
      <c r="D1911" s="219">
        <v>101614</v>
      </c>
      <c r="E1911" s="217" t="s">
        <v>218</v>
      </c>
      <c r="F1911" s="217" t="s">
        <v>1210</v>
      </c>
      <c r="G1911" s="218">
        <v>10.02</v>
      </c>
      <c r="H1911" s="217" t="s">
        <v>139</v>
      </c>
      <c r="I1911" s="219">
        <v>1</v>
      </c>
      <c r="J1911" s="218">
        <v>109.8</v>
      </c>
      <c r="K1911" s="218">
        <v>109.8</v>
      </c>
      <c r="L1911" s="218">
        <v>0</v>
      </c>
      <c r="M1911" s="218">
        <f t="shared" si="46"/>
        <v>43.92</v>
      </c>
      <c r="N1911" s="216" t="str">
        <f t="shared" si="45"/>
        <v>stvarna uporabna</v>
      </c>
    </row>
    <row r="1912" spans="1:14" x14ac:dyDescent="0.25">
      <c r="A1912" s="220">
        <v>1</v>
      </c>
      <c r="B1912" s="219" t="s">
        <v>926</v>
      </c>
      <c r="C1912" s="219" t="s">
        <v>926</v>
      </c>
      <c r="D1912" s="219">
        <v>101615</v>
      </c>
      <c r="E1912" s="217" t="s">
        <v>218</v>
      </c>
      <c r="F1912" s="217" t="s">
        <v>1210</v>
      </c>
      <c r="G1912" s="218">
        <v>10.02</v>
      </c>
      <c r="H1912" s="217" t="s">
        <v>139</v>
      </c>
      <c r="I1912" s="219">
        <v>1</v>
      </c>
      <c r="J1912" s="218">
        <v>109.8</v>
      </c>
      <c r="K1912" s="218">
        <v>109.8</v>
      </c>
      <c r="L1912" s="218">
        <v>0</v>
      </c>
      <c r="M1912" s="218">
        <f t="shared" si="46"/>
        <v>43.92</v>
      </c>
      <c r="N1912" s="216" t="str">
        <f t="shared" si="45"/>
        <v>stvarna uporabna</v>
      </c>
    </row>
    <row r="1913" spans="1:14" x14ac:dyDescent="0.25">
      <c r="A1913" s="216">
        <v>1</v>
      </c>
      <c r="B1913" s="219" t="s">
        <v>926</v>
      </c>
      <c r="C1913" s="219" t="s">
        <v>926</v>
      </c>
      <c r="D1913" s="219">
        <v>101616</v>
      </c>
      <c r="E1913" s="217" t="s">
        <v>218</v>
      </c>
      <c r="F1913" s="217" t="s">
        <v>1981</v>
      </c>
      <c r="G1913" s="217" t="s">
        <v>220</v>
      </c>
      <c r="H1913" s="217" t="s">
        <v>139</v>
      </c>
      <c r="I1913" s="219">
        <v>1</v>
      </c>
      <c r="J1913" s="221">
        <v>1439.6</v>
      </c>
      <c r="K1913" s="221">
        <v>1439.6</v>
      </c>
      <c r="L1913" s="218">
        <v>0</v>
      </c>
      <c r="M1913" s="218">
        <f t="shared" si="46"/>
        <v>575.84</v>
      </c>
      <c r="N1913" s="216" t="str">
        <f t="shared" si="45"/>
        <v>stvarna uporabna</v>
      </c>
    </row>
    <row r="1914" spans="1:14" x14ac:dyDescent="0.25">
      <c r="A1914" s="216">
        <v>1</v>
      </c>
      <c r="B1914" s="219" t="s">
        <v>926</v>
      </c>
      <c r="C1914" s="219" t="s">
        <v>926</v>
      </c>
      <c r="D1914" s="219">
        <v>101617</v>
      </c>
      <c r="E1914" s="217" t="s">
        <v>218</v>
      </c>
      <c r="F1914" s="217" t="s">
        <v>1982</v>
      </c>
      <c r="G1914" s="217" t="s">
        <v>223</v>
      </c>
      <c r="H1914" s="217" t="s">
        <v>139</v>
      </c>
      <c r="I1914" s="219">
        <v>1</v>
      </c>
      <c r="J1914" s="221">
        <v>2379</v>
      </c>
      <c r="K1914" s="221">
        <v>2379</v>
      </c>
      <c r="L1914" s="218">
        <v>0</v>
      </c>
      <c r="M1914" s="218">
        <f t="shared" si="46"/>
        <v>951.6</v>
      </c>
      <c r="N1914" s="216" t="str">
        <f t="shared" si="45"/>
        <v>stvarna uporabna</v>
      </c>
    </row>
    <row r="1915" spans="1:14" x14ac:dyDescent="0.25">
      <c r="A1915" s="216">
        <v>1</v>
      </c>
      <c r="B1915" s="219" t="s">
        <v>926</v>
      </c>
      <c r="C1915" s="219" t="s">
        <v>926</v>
      </c>
      <c r="D1915" s="219">
        <v>101618</v>
      </c>
      <c r="E1915" s="217" t="s">
        <v>218</v>
      </c>
      <c r="F1915" s="217" t="s">
        <v>1983</v>
      </c>
      <c r="G1915" s="217" t="s">
        <v>220</v>
      </c>
      <c r="H1915" s="217" t="s">
        <v>139</v>
      </c>
      <c r="I1915" s="219">
        <v>1</v>
      </c>
      <c r="J1915" s="218">
        <v>764.94</v>
      </c>
      <c r="K1915" s="218">
        <v>764.94</v>
      </c>
      <c r="L1915" s="218">
        <v>0</v>
      </c>
      <c r="M1915" s="218">
        <f t="shared" si="46"/>
        <v>305.97600000000006</v>
      </c>
      <c r="N1915" s="216" t="str">
        <f t="shared" si="45"/>
        <v>stvarna uporabna</v>
      </c>
    </row>
    <row r="1916" spans="1:14" x14ac:dyDescent="0.25">
      <c r="A1916" s="220">
        <v>1</v>
      </c>
      <c r="B1916" s="219" t="s">
        <v>926</v>
      </c>
      <c r="C1916" s="219" t="s">
        <v>926</v>
      </c>
      <c r="D1916" s="219">
        <v>101619</v>
      </c>
      <c r="E1916" s="217" t="s">
        <v>218</v>
      </c>
      <c r="F1916" s="217" t="s">
        <v>1983</v>
      </c>
      <c r="G1916" s="217" t="s">
        <v>220</v>
      </c>
      <c r="H1916" s="217" t="s">
        <v>139</v>
      </c>
      <c r="I1916" s="219">
        <v>1</v>
      </c>
      <c r="J1916" s="218">
        <v>764.94</v>
      </c>
      <c r="K1916" s="218">
        <v>764.94</v>
      </c>
      <c r="L1916" s="218">
        <v>0</v>
      </c>
      <c r="M1916" s="218">
        <f t="shared" si="46"/>
        <v>305.97600000000006</v>
      </c>
      <c r="N1916" s="216" t="str">
        <f t="shared" ref="N1916:N1979" si="47">IF(L1916&lt;J1916*0.4,"stvarna uporabna", "nova vrijednost")</f>
        <v>stvarna uporabna</v>
      </c>
    </row>
    <row r="1917" spans="1:14" x14ac:dyDescent="0.25">
      <c r="A1917" s="220">
        <v>1</v>
      </c>
      <c r="B1917" s="219" t="s">
        <v>926</v>
      </c>
      <c r="C1917" s="219" t="s">
        <v>926</v>
      </c>
      <c r="D1917" s="219">
        <v>101620</v>
      </c>
      <c r="E1917" s="217" t="s">
        <v>218</v>
      </c>
      <c r="F1917" s="217" t="s">
        <v>1984</v>
      </c>
      <c r="G1917" s="217" t="s">
        <v>220</v>
      </c>
      <c r="H1917" s="217" t="s">
        <v>139</v>
      </c>
      <c r="I1917" s="219">
        <v>1</v>
      </c>
      <c r="J1917" s="221">
        <v>5185</v>
      </c>
      <c r="K1917" s="221">
        <v>5185</v>
      </c>
      <c r="L1917" s="218">
        <v>0</v>
      </c>
      <c r="M1917" s="218">
        <f t="shared" si="46"/>
        <v>2074</v>
      </c>
      <c r="N1917" s="216" t="str">
        <f t="shared" si="47"/>
        <v>stvarna uporabna</v>
      </c>
    </row>
    <row r="1918" spans="1:14" x14ac:dyDescent="0.25">
      <c r="A1918" s="216">
        <v>1</v>
      </c>
      <c r="B1918" s="219" t="s">
        <v>926</v>
      </c>
      <c r="C1918" s="219" t="s">
        <v>926</v>
      </c>
      <c r="D1918" s="219">
        <v>101622</v>
      </c>
      <c r="E1918" s="217" t="s">
        <v>218</v>
      </c>
      <c r="F1918" s="217" t="s">
        <v>1985</v>
      </c>
      <c r="G1918" s="217" t="s">
        <v>220</v>
      </c>
      <c r="H1918" s="217" t="s">
        <v>139</v>
      </c>
      <c r="I1918" s="219">
        <v>1</v>
      </c>
      <c r="J1918" s="221">
        <v>1610.4</v>
      </c>
      <c r="K1918" s="221">
        <v>1610.4</v>
      </c>
      <c r="L1918" s="218">
        <v>0</v>
      </c>
      <c r="M1918" s="218">
        <f t="shared" si="46"/>
        <v>644.16000000000008</v>
      </c>
      <c r="N1918" s="216" t="str">
        <f t="shared" si="47"/>
        <v>stvarna uporabna</v>
      </c>
    </row>
    <row r="1919" spans="1:14" x14ac:dyDescent="0.25">
      <c r="A1919" s="216">
        <v>1</v>
      </c>
      <c r="B1919" s="219" t="s">
        <v>926</v>
      </c>
      <c r="C1919" s="219" t="s">
        <v>926</v>
      </c>
      <c r="D1919" s="219">
        <v>101623</v>
      </c>
      <c r="E1919" s="217" t="s">
        <v>218</v>
      </c>
      <c r="F1919" s="217" t="s">
        <v>1986</v>
      </c>
      <c r="G1919" s="217" t="s">
        <v>220</v>
      </c>
      <c r="H1919" s="217" t="s">
        <v>139</v>
      </c>
      <c r="I1919" s="219">
        <v>1</v>
      </c>
      <c r="J1919" s="221">
        <v>7930</v>
      </c>
      <c r="K1919" s="221">
        <v>7930</v>
      </c>
      <c r="L1919" s="218">
        <v>0</v>
      </c>
      <c r="M1919" s="218">
        <f t="shared" si="46"/>
        <v>3172</v>
      </c>
      <c r="N1919" s="216" t="str">
        <f t="shared" si="47"/>
        <v>stvarna uporabna</v>
      </c>
    </row>
    <row r="1920" spans="1:14" x14ac:dyDescent="0.25">
      <c r="A1920" s="216">
        <v>1</v>
      </c>
      <c r="B1920" s="219" t="s">
        <v>926</v>
      </c>
      <c r="C1920" s="219" t="s">
        <v>926</v>
      </c>
      <c r="D1920" s="219">
        <v>101624</v>
      </c>
      <c r="E1920" s="217" t="s">
        <v>218</v>
      </c>
      <c r="F1920" s="217" t="s">
        <v>1987</v>
      </c>
      <c r="G1920" s="217" t="s">
        <v>220</v>
      </c>
      <c r="H1920" s="217" t="s">
        <v>139</v>
      </c>
      <c r="I1920" s="219">
        <v>1</v>
      </c>
      <c r="J1920" s="221">
        <v>15616</v>
      </c>
      <c r="K1920" s="221">
        <v>15616</v>
      </c>
      <c r="L1920" s="218">
        <v>0</v>
      </c>
      <c r="M1920" s="218">
        <f t="shared" si="46"/>
        <v>6246.4000000000005</v>
      </c>
      <c r="N1920" s="216" t="str">
        <f t="shared" si="47"/>
        <v>stvarna uporabna</v>
      </c>
    </row>
    <row r="1921" spans="1:14" x14ac:dyDescent="0.25">
      <c r="A1921" s="220">
        <v>1</v>
      </c>
      <c r="B1921" s="219" t="s">
        <v>926</v>
      </c>
      <c r="C1921" s="219" t="s">
        <v>926</v>
      </c>
      <c r="D1921" s="219">
        <v>101628</v>
      </c>
      <c r="E1921" s="217" t="s">
        <v>218</v>
      </c>
      <c r="F1921" s="217" t="s">
        <v>1988</v>
      </c>
      <c r="G1921" s="218">
        <v>12.02</v>
      </c>
      <c r="H1921" s="217" t="s">
        <v>139</v>
      </c>
      <c r="I1921" s="219">
        <v>1</v>
      </c>
      <c r="J1921" s="221">
        <v>1421.91</v>
      </c>
      <c r="K1921" s="221">
        <v>1421.91</v>
      </c>
      <c r="L1921" s="218">
        <v>0</v>
      </c>
      <c r="M1921" s="218">
        <f t="shared" si="46"/>
        <v>568.76400000000001</v>
      </c>
      <c r="N1921" s="216" t="str">
        <f t="shared" si="47"/>
        <v>stvarna uporabna</v>
      </c>
    </row>
    <row r="1922" spans="1:14" x14ac:dyDescent="0.25">
      <c r="A1922" s="220">
        <v>1</v>
      </c>
      <c r="B1922" s="219" t="s">
        <v>926</v>
      </c>
      <c r="C1922" s="219" t="s">
        <v>926</v>
      </c>
      <c r="D1922" s="219">
        <v>101629</v>
      </c>
      <c r="E1922" s="217" t="s">
        <v>218</v>
      </c>
      <c r="F1922" s="217" t="s">
        <v>1989</v>
      </c>
      <c r="G1922" s="217" t="s">
        <v>220</v>
      </c>
      <c r="H1922" s="217" t="s">
        <v>139</v>
      </c>
      <c r="I1922" s="219">
        <v>1</v>
      </c>
      <c r="J1922" s="221">
        <v>2293.6</v>
      </c>
      <c r="K1922" s="221">
        <v>2293.6</v>
      </c>
      <c r="L1922" s="218">
        <v>0</v>
      </c>
      <c r="M1922" s="218">
        <f t="shared" si="46"/>
        <v>917.44</v>
      </c>
      <c r="N1922" s="216" t="str">
        <f t="shared" si="47"/>
        <v>stvarna uporabna</v>
      </c>
    </row>
    <row r="1923" spans="1:14" x14ac:dyDescent="0.25">
      <c r="A1923" s="216">
        <v>1</v>
      </c>
      <c r="B1923" s="219" t="s">
        <v>926</v>
      </c>
      <c r="C1923" s="219" t="s">
        <v>926</v>
      </c>
      <c r="D1923" s="219">
        <v>101633</v>
      </c>
      <c r="E1923" s="217" t="s">
        <v>218</v>
      </c>
      <c r="F1923" s="217" t="s">
        <v>1990</v>
      </c>
      <c r="G1923" s="217" t="s">
        <v>1991</v>
      </c>
      <c r="H1923" s="217" t="s">
        <v>139</v>
      </c>
      <c r="I1923" s="219">
        <v>1</v>
      </c>
      <c r="J1923" s="221">
        <v>3748.17</v>
      </c>
      <c r="K1923" s="221">
        <v>3748.17</v>
      </c>
      <c r="L1923" s="218">
        <v>0</v>
      </c>
      <c r="M1923" s="218">
        <f t="shared" ref="M1923:M1986" si="48">IF(L1923&lt;J1923*0.4,J1923*0.4,L1923)</f>
        <v>1499.268</v>
      </c>
      <c r="N1923" s="216" t="str">
        <f t="shared" si="47"/>
        <v>stvarna uporabna</v>
      </c>
    </row>
    <row r="1924" spans="1:14" x14ac:dyDescent="0.25">
      <c r="A1924" s="216">
        <v>1</v>
      </c>
      <c r="B1924" s="219" t="s">
        <v>926</v>
      </c>
      <c r="C1924" s="219" t="s">
        <v>926</v>
      </c>
      <c r="D1924" s="219">
        <v>101634</v>
      </c>
      <c r="E1924" s="217" t="s">
        <v>218</v>
      </c>
      <c r="F1924" s="217" t="s">
        <v>1992</v>
      </c>
      <c r="G1924" s="218">
        <v>10.039999999999999</v>
      </c>
      <c r="H1924" s="217" t="s">
        <v>139</v>
      </c>
      <c r="I1924" s="219">
        <v>1</v>
      </c>
      <c r="J1924" s="221">
        <v>1057.74</v>
      </c>
      <c r="K1924" s="221">
        <v>1057.74</v>
      </c>
      <c r="L1924" s="218">
        <v>0</v>
      </c>
      <c r="M1924" s="218">
        <f t="shared" si="48"/>
        <v>423.096</v>
      </c>
      <c r="N1924" s="216" t="str">
        <f t="shared" si="47"/>
        <v>stvarna uporabna</v>
      </c>
    </row>
    <row r="1925" spans="1:14" x14ac:dyDescent="0.25">
      <c r="A1925" s="216">
        <v>1</v>
      </c>
      <c r="B1925" s="219" t="s">
        <v>926</v>
      </c>
      <c r="C1925" s="219" t="s">
        <v>926</v>
      </c>
      <c r="D1925" s="219">
        <v>101636</v>
      </c>
      <c r="E1925" s="217" t="s">
        <v>218</v>
      </c>
      <c r="F1925" s="217" t="s">
        <v>1993</v>
      </c>
      <c r="G1925" s="217" t="s">
        <v>1213</v>
      </c>
      <c r="H1925" s="217" t="s">
        <v>139</v>
      </c>
      <c r="I1925" s="219">
        <v>1</v>
      </c>
      <c r="J1925" s="221">
        <v>1463.82</v>
      </c>
      <c r="K1925" s="221">
        <v>1463.82</v>
      </c>
      <c r="L1925" s="218">
        <v>0</v>
      </c>
      <c r="M1925" s="218">
        <f t="shared" si="48"/>
        <v>585.52800000000002</v>
      </c>
      <c r="N1925" s="216" t="str">
        <f t="shared" si="47"/>
        <v>stvarna uporabna</v>
      </c>
    </row>
    <row r="1926" spans="1:14" x14ac:dyDescent="0.25">
      <c r="A1926" s="220">
        <v>1</v>
      </c>
      <c r="B1926" s="219" t="s">
        <v>926</v>
      </c>
      <c r="C1926" s="219" t="s">
        <v>926</v>
      </c>
      <c r="D1926" s="219">
        <v>101637</v>
      </c>
      <c r="E1926" s="217" t="s">
        <v>218</v>
      </c>
      <c r="F1926" s="217" t="s">
        <v>1993</v>
      </c>
      <c r="G1926" s="217" t="s">
        <v>1213</v>
      </c>
      <c r="H1926" s="217" t="s">
        <v>139</v>
      </c>
      <c r="I1926" s="219">
        <v>1</v>
      </c>
      <c r="J1926" s="221">
        <v>1463.82</v>
      </c>
      <c r="K1926" s="221">
        <v>1463.82</v>
      </c>
      <c r="L1926" s="218">
        <v>0</v>
      </c>
      <c r="M1926" s="218">
        <f t="shared" si="48"/>
        <v>585.52800000000002</v>
      </c>
      <c r="N1926" s="216" t="str">
        <f t="shared" si="47"/>
        <v>stvarna uporabna</v>
      </c>
    </row>
    <row r="1927" spans="1:14" x14ac:dyDescent="0.25">
      <c r="A1927" s="220">
        <v>1</v>
      </c>
      <c r="B1927" s="219" t="s">
        <v>926</v>
      </c>
      <c r="C1927" s="219" t="s">
        <v>926</v>
      </c>
      <c r="D1927" s="219">
        <v>101638</v>
      </c>
      <c r="E1927" s="217" t="s">
        <v>218</v>
      </c>
      <c r="F1927" s="217" t="s">
        <v>108</v>
      </c>
      <c r="G1927" s="218">
        <v>11.13</v>
      </c>
      <c r="H1927" s="217" t="s">
        <v>139</v>
      </c>
      <c r="I1927" s="219">
        <v>1</v>
      </c>
      <c r="J1927" s="221">
        <v>1037.5</v>
      </c>
      <c r="K1927" s="218">
        <v>399.88</v>
      </c>
      <c r="L1927" s="218">
        <v>637.62</v>
      </c>
      <c r="M1927" s="218">
        <f t="shared" si="48"/>
        <v>637.62</v>
      </c>
      <c r="N1927" s="216" t="str">
        <f t="shared" si="47"/>
        <v>nova vrijednost</v>
      </c>
    </row>
    <row r="1928" spans="1:14" x14ac:dyDescent="0.25">
      <c r="A1928" s="216">
        <v>1</v>
      </c>
      <c r="B1928" s="219" t="s">
        <v>926</v>
      </c>
      <c r="C1928" s="219" t="s">
        <v>926</v>
      </c>
      <c r="D1928" s="219">
        <v>101639</v>
      </c>
      <c r="E1928" s="217" t="s">
        <v>218</v>
      </c>
      <c r="F1928" s="217" t="s">
        <v>108</v>
      </c>
      <c r="G1928" s="218">
        <v>11.13</v>
      </c>
      <c r="H1928" s="217" t="s">
        <v>139</v>
      </c>
      <c r="I1928" s="219">
        <v>1</v>
      </c>
      <c r="J1928" s="221">
        <v>1037.5</v>
      </c>
      <c r="K1928" s="218">
        <v>399.88</v>
      </c>
      <c r="L1928" s="218">
        <v>637.62</v>
      </c>
      <c r="M1928" s="218">
        <f t="shared" si="48"/>
        <v>637.62</v>
      </c>
      <c r="N1928" s="216" t="str">
        <f t="shared" si="47"/>
        <v>nova vrijednost</v>
      </c>
    </row>
    <row r="1929" spans="1:14" x14ac:dyDescent="0.25">
      <c r="A1929" s="216">
        <v>1</v>
      </c>
      <c r="B1929" s="219" t="s">
        <v>926</v>
      </c>
      <c r="C1929" s="219" t="s">
        <v>926</v>
      </c>
      <c r="D1929" s="219">
        <v>101640</v>
      </c>
      <c r="E1929" s="217" t="s">
        <v>218</v>
      </c>
      <c r="F1929" s="217" t="s">
        <v>108</v>
      </c>
      <c r="G1929" s="218">
        <v>11.13</v>
      </c>
      <c r="H1929" s="217" t="s">
        <v>139</v>
      </c>
      <c r="I1929" s="219">
        <v>1</v>
      </c>
      <c r="J1929" s="221">
        <v>1037.5</v>
      </c>
      <c r="K1929" s="218">
        <v>399.88</v>
      </c>
      <c r="L1929" s="218">
        <v>637.62</v>
      </c>
      <c r="M1929" s="218">
        <f t="shared" si="48"/>
        <v>637.62</v>
      </c>
      <c r="N1929" s="216" t="str">
        <f t="shared" si="47"/>
        <v>nova vrijednost</v>
      </c>
    </row>
    <row r="1930" spans="1:14" x14ac:dyDescent="0.25">
      <c r="A1930" s="216">
        <v>1</v>
      </c>
      <c r="B1930" s="219" t="s">
        <v>926</v>
      </c>
      <c r="C1930" s="219" t="s">
        <v>926</v>
      </c>
      <c r="D1930" s="219">
        <v>101641</v>
      </c>
      <c r="E1930" s="217" t="s">
        <v>218</v>
      </c>
      <c r="F1930" s="217" t="s">
        <v>1994</v>
      </c>
      <c r="G1930" s="217" t="s">
        <v>1213</v>
      </c>
      <c r="H1930" s="217" t="s">
        <v>139</v>
      </c>
      <c r="I1930" s="219">
        <v>1</v>
      </c>
      <c r="J1930" s="218">
        <v>708.15</v>
      </c>
      <c r="K1930" s="218">
        <v>708.15</v>
      </c>
      <c r="L1930" s="218">
        <v>0</v>
      </c>
      <c r="M1930" s="218">
        <f t="shared" si="48"/>
        <v>283.26</v>
      </c>
      <c r="N1930" s="216" t="str">
        <f t="shared" si="47"/>
        <v>stvarna uporabna</v>
      </c>
    </row>
    <row r="1931" spans="1:14" x14ac:dyDescent="0.25">
      <c r="A1931" s="220">
        <v>1</v>
      </c>
      <c r="B1931" s="219" t="s">
        <v>926</v>
      </c>
      <c r="C1931" s="219" t="s">
        <v>926</v>
      </c>
      <c r="D1931" s="219">
        <v>101642</v>
      </c>
      <c r="E1931" s="217" t="s">
        <v>218</v>
      </c>
      <c r="F1931" s="217" t="s">
        <v>1994</v>
      </c>
      <c r="G1931" s="217" t="s">
        <v>1213</v>
      </c>
      <c r="H1931" s="217" t="s">
        <v>139</v>
      </c>
      <c r="I1931" s="219">
        <v>1</v>
      </c>
      <c r="J1931" s="218">
        <v>708.15</v>
      </c>
      <c r="K1931" s="218">
        <v>708.15</v>
      </c>
      <c r="L1931" s="218">
        <v>0</v>
      </c>
      <c r="M1931" s="218">
        <f t="shared" si="48"/>
        <v>283.26</v>
      </c>
      <c r="N1931" s="216" t="str">
        <f t="shared" si="47"/>
        <v>stvarna uporabna</v>
      </c>
    </row>
    <row r="1932" spans="1:14" x14ac:dyDescent="0.25">
      <c r="A1932" s="220">
        <v>1</v>
      </c>
      <c r="B1932" s="219" t="s">
        <v>926</v>
      </c>
      <c r="C1932" s="219" t="s">
        <v>926</v>
      </c>
      <c r="D1932" s="219">
        <v>101643</v>
      </c>
      <c r="E1932" s="217" t="s">
        <v>218</v>
      </c>
      <c r="F1932" s="217" t="s">
        <v>1994</v>
      </c>
      <c r="G1932" s="217" t="s">
        <v>1213</v>
      </c>
      <c r="H1932" s="217" t="s">
        <v>139</v>
      </c>
      <c r="I1932" s="219">
        <v>1</v>
      </c>
      <c r="J1932" s="218">
        <v>708.15</v>
      </c>
      <c r="K1932" s="218">
        <v>708.15</v>
      </c>
      <c r="L1932" s="218">
        <v>0</v>
      </c>
      <c r="M1932" s="218">
        <f t="shared" si="48"/>
        <v>283.26</v>
      </c>
      <c r="N1932" s="216" t="str">
        <f t="shared" si="47"/>
        <v>stvarna uporabna</v>
      </c>
    </row>
    <row r="1933" spans="1:14" x14ac:dyDescent="0.25">
      <c r="A1933" s="216">
        <v>1</v>
      </c>
      <c r="B1933" s="219" t="s">
        <v>926</v>
      </c>
      <c r="C1933" s="219" t="s">
        <v>926</v>
      </c>
      <c r="D1933" s="219">
        <v>101645</v>
      </c>
      <c r="E1933" s="217" t="s">
        <v>218</v>
      </c>
      <c r="F1933" s="217" t="s">
        <v>1994</v>
      </c>
      <c r="G1933" s="217" t="s">
        <v>1213</v>
      </c>
      <c r="H1933" s="217" t="s">
        <v>139</v>
      </c>
      <c r="I1933" s="219">
        <v>1</v>
      </c>
      <c r="J1933" s="218">
        <v>708.15</v>
      </c>
      <c r="K1933" s="218">
        <v>708.15</v>
      </c>
      <c r="L1933" s="218">
        <v>0</v>
      </c>
      <c r="M1933" s="218">
        <f t="shared" si="48"/>
        <v>283.26</v>
      </c>
      <c r="N1933" s="216" t="str">
        <f t="shared" si="47"/>
        <v>stvarna uporabna</v>
      </c>
    </row>
    <row r="1934" spans="1:14" x14ac:dyDescent="0.25">
      <c r="A1934" s="216">
        <v>1</v>
      </c>
      <c r="B1934" s="219" t="s">
        <v>926</v>
      </c>
      <c r="C1934" s="219" t="s">
        <v>926</v>
      </c>
      <c r="D1934" s="219">
        <v>101646</v>
      </c>
      <c r="E1934" s="217" t="s">
        <v>218</v>
      </c>
      <c r="F1934" s="217" t="s">
        <v>1994</v>
      </c>
      <c r="G1934" s="217" t="s">
        <v>1213</v>
      </c>
      <c r="H1934" s="217" t="s">
        <v>139</v>
      </c>
      <c r="I1934" s="219">
        <v>1</v>
      </c>
      <c r="J1934" s="218">
        <v>708.15</v>
      </c>
      <c r="K1934" s="218">
        <v>708.15</v>
      </c>
      <c r="L1934" s="218">
        <v>0</v>
      </c>
      <c r="M1934" s="218">
        <f t="shared" si="48"/>
        <v>283.26</v>
      </c>
      <c r="N1934" s="216" t="str">
        <f t="shared" si="47"/>
        <v>stvarna uporabna</v>
      </c>
    </row>
    <row r="1935" spans="1:14" x14ac:dyDescent="0.25">
      <c r="A1935" s="216">
        <v>1</v>
      </c>
      <c r="B1935" s="219" t="s">
        <v>926</v>
      </c>
      <c r="C1935" s="219" t="s">
        <v>926</v>
      </c>
      <c r="D1935" s="219">
        <v>101647</v>
      </c>
      <c r="E1935" s="217" t="s">
        <v>218</v>
      </c>
      <c r="F1935" s="217" t="s">
        <v>1994</v>
      </c>
      <c r="G1935" s="217" t="s">
        <v>1213</v>
      </c>
      <c r="H1935" s="217" t="s">
        <v>139</v>
      </c>
      <c r="I1935" s="219">
        <v>1</v>
      </c>
      <c r="J1935" s="218">
        <v>708.15</v>
      </c>
      <c r="K1935" s="218">
        <v>708.15</v>
      </c>
      <c r="L1935" s="218">
        <v>0</v>
      </c>
      <c r="M1935" s="218">
        <f t="shared" si="48"/>
        <v>283.26</v>
      </c>
      <c r="N1935" s="216" t="str">
        <f t="shared" si="47"/>
        <v>stvarna uporabna</v>
      </c>
    </row>
    <row r="1936" spans="1:14" x14ac:dyDescent="0.25">
      <c r="A1936" s="220">
        <v>1</v>
      </c>
      <c r="B1936" s="219" t="s">
        <v>926</v>
      </c>
      <c r="C1936" s="219" t="s">
        <v>926</v>
      </c>
      <c r="D1936" s="219">
        <v>101648</v>
      </c>
      <c r="E1936" s="217" t="s">
        <v>218</v>
      </c>
      <c r="F1936" s="217" t="s">
        <v>1994</v>
      </c>
      <c r="G1936" s="217" t="s">
        <v>1213</v>
      </c>
      <c r="H1936" s="217" t="s">
        <v>139</v>
      </c>
      <c r="I1936" s="219">
        <v>1</v>
      </c>
      <c r="J1936" s="218">
        <v>708.15</v>
      </c>
      <c r="K1936" s="218">
        <v>708.15</v>
      </c>
      <c r="L1936" s="218">
        <v>0</v>
      </c>
      <c r="M1936" s="218">
        <f t="shared" si="48"/>
        <v>283.26</v>
      </c>
      <c r="N1936" s="216" t="str">
        <f t="shared" si="47"/>
        <v>stvarna uporabna</v>
      </c>
    </row>
    <row r="1937" spans="1:14" x14ac:dyDescent="0.25">
      <c r="A1937" s="220">
        <v>1</v>
      </c>
      <c r="B1937" s="219" t="s">
        <v>926</v>
      </c>
      <c r="C1937" s="219" t="s">
        <v>926</v>
      </c>
      <c r="D1937" s="219">
        <v>101649</v>
      </c>
      <c r="E1937" s="217" t="s">
        <v>218</v>
      </c>
      <c r="F1937" s="217" t="s">
        <v>1995</v>
      </c>
      <c r="G1937" s="218">
        <v>10.130000000000001</v>
      </c>
      <c r="H1937" s="217" t="s">
        <v>139</v>
      </c>
      <c r="I1937" s="219">
        <v>1</v>
      </c>
      <c r="J1937" s="221">
        <v>1062.5</v>
      </c>
      <c r="K1937" s="218">
        <v>420.57</v>
      </c>
      <c r="L1937" s="218">
        <v>641.92999999999995</v>
      </c>
      <c r="M1937" s="218">
        <f t="shared" si="48"/>
        <v>641.92999999999995</v>
      </c>
      <c r="N1937" s="216" t="str">
        <f t="shared" si="47"/>
        <v>nova vrijednost</v>
      </c>
    </row>
    <row r="1938" spans="1:14" x14ac:dyDescent="0.25">
      <c r="A1938" s="216">
        <v>1</v>
      </c>
      <c r="B1938" s="219" t="s">
        <v>926</v>
      </c>
      <c r="C1938" s="219" t="s">
        <v>926</v>
      </c>
      <c r="D1938" s="219">
        <v>101650</v>
      </c>
      <c r="E1938" s="217" t="s">
        <v>218</v>
      </c>
      <c r="F1938" s="217" t="s">
        <v>1995</v>
      </c>
      <c r="G1938" s="218">
        <v>10.130000000000001</v>
      </c>
      <c r="H1938" s="217" t="s">
        <v>139</v>
      </c>
      <c r="I1938" s="219">
        <v>1</v>
      </c>
      <c r="J1938" s="221">
        <v>1062.5</v>
      </c>
      <c r="K1938" s="218">
        <v>420.57</v>
      </c>
      <c r="L1938" s="218">
        <v>641.92999999999995</v>
      </c>
      <c r="M1938" s="218">
        <f t="shared" si="48"/>
        <v>641.92999999999995</v>
      </c>
      <c r="N1938" s="216" t="str">
        <f t="shared" si="47"/>
        <v>nova vrijednost</v>
      </c>
    </row>
    <row r="1939" spans="1:14" x14ac:dyDescent="0.25">
      <c r="A1939" s="216">
        <v>1</v>
      </c>
      <c r="B1939" s="219" t="s">
        <v>926</v>
      </c>
      <c r="C1939" s="219" t="s">
        <v>926</v>
      </c>
      <c r="D1939" s="219">
        <v>101651</v>
      </c>
      <c r="E1939" s="217" t="s">
        <v>218</v>
      </c>
      <c r="F1939" s="217" t="s">
        <v>1995</v>
      </c>
      <c r="G1939" s="218">
        <v>10.130000000000001</v>
      </c>
      <c r="H1939" s="217" t="s">
        <v>139</v>
      </c>
      <c r="I1939" s="219">
        <v>1</v>
      </c>
      <c r="J1939" s="221">
        <v>1062.5</v>
      </c>
      <c r="K1939" s="218">
        <v>420.57</v>
      </c>
      <c r="L1939" s="218">
        <v>641.92999999999995</v>
      </c>
      <c r="M1939" s="218">
        <f t="shared" si="48"/>
        <v>641.92999999999995</v>
      </c>
      <c r="N1939" s="216" t="str">
        <f t="shared" si="47"/>
        <v>nova vrijednost</v>
      </c>
    </row>
    <row r="1940" spans="1:14" x14ac:dyDescent="0.25">
      <c r="A1940" s="216">
        <v>1</v>
      </c>
      <c r="B1940" s="219" t="s">
        <v>926</v>
      </c>
      <c r="C1940" s="219" t="s">
        <v>926</v>
      </c>
      <c r="D1940" s="219">
        <v>101653</v>
      </c>
      <c r="E1940" s="217" t="s">
        <v>218</v>
      </c>
      <c r="F1940" s="217" t="s">
        <v>1996</v>
      </c>
      <c r="G1940" s="218">
        <v>11.14</v>
      </c>
      <c r="H1940" s="217" t="s">
        <v>139</v>
      </c>
      <c r="I1940" s="219">
        <v>1</v>
      </c>
      <c r="J1940" s="221">
        <v>1362.5</v>
      </c>
      <c r="K1940" s="218">
        <v>354.81</v>
      </c>
      <c r="L1940" s="221">
        <v>1007.69</v>
      </c>
      <c r="M1940" s="218">
        <f t="shared" si="48"/>
        <v>1007.69</v>
      </c>
      <c r="N1940" s="216" t="str">
        <f t="shared" si="47"/>
        <v>nova vrijednost</v>
      </c>
    </row>
    <row r="1941" spans="1:14" x14ac:dyDescent="0.25">
      <c r="A1941" s="220">
        <v>1</v>
      </c>
      <c r="B1941" s="219" t="s">
        <v>926</v>
      </c>
      <c r="C1941" s="219" t="s">
        <v>926</v>
      </c>
      <c r="D1941" s="219">
        <v>101654</v>
      </c>
      <c r="E1941" s="217" t="s">
        <v>218</v>
      </c>
      <c r="F1941" s="217" t="s">
        <v>1996</v>
      </c>
      <c r="G1941" s="218">
        <v>11.14</v>
      </c>
      <c r="H1941" s="217" t="s">
        <v>139</v>
      </c>
      <c r="I1941" s="219">
        <v>1</v>
      </c>
      <c r="J1941" s="221">
        <v>1362.5</v>
      </c>
      <c r="K1941" s="218">
        <v>354.81</v>
      </c>
      <c r="L1941" s="221">
        <v>1007.69</v>
      </c>
      <c r="M1941" s="218">
        <f t="shared" si="48"/>
        <v>1007.69</v>
      </c>
      <c r="N1941" s="216" t="str">
        <f t="shared" si="47"/>
        <v>nova vrijednost</v>
      </c>
    </row>
    <row r="1942" spans="1:14" x14ac:dyDescent="0.25">
      <c r="A1942" s="220">
        <v>1</v>
      </c>
      <c r="B1942" s="219" t="s">
        <v>926</v>
      </c>
      <c r="C1942" s="219" t="s">
        <v>926</v>
      </c>
      <c r="D1942" s="219">
        <v>101656</v>
      </c>
      <c r="E1942" s="217" t="s">
        <v>218</v>
      </c>
      <c r="F1942" s="217" t="s">
        <v>1997</v>
      </c>
      <c r="G1942" s="217" t="s">
        <v>339</v>
      </c>
      <c r="H1942" s="217" t="s">
        <v>139</v>
      </c>
      <c r="I1942" s="219">
        <v>1</v>
      </c>
      <c r="J1942" s="221">
        <v>4416.93</v>
      </c>
      <c r="K1942" s="221">
        <v>4002.87</v>
      </c>
      <c r="L1942" s="218">
        <v>414.06</v>
      </c>
      <c r="M1942" s="218">
        <f t="shared" si="48"/>
        <v>1766.7720000000002</v>
      </c>
      <c r="N1942" s="216" t="str">
        <f t="shared" si="47"/>
        <v>stvarna uporabna</v>
      </c>
    </row>
    <row r="1943" spans="1:14" x14ac:dyDescent="0.25">
      <c r="A1943" s="216">
        <v>1</v>
      </c>
      <c r="B1943" s="219" t="s">
        <v>926</v>
      </c>
      <c r="C1943" s="219" t="s">
        <v>926</v>
      </c>
      <c r="D1943" s="219">
        <v>101657</v>
      </c>
      <c r="E1943" s="217" t="s">
        <v>218</v>
      </c>
      <c r="F1943" s="217" t="s">
        <v>1015</v>
      </c>
      <c r="G1943" s="217" t="s">
        <v>1213</v>
      </c>
      <c r="H1943" s="217" t="s">
        <v>139</v>
      </c>
      <c r="I1943" s="219">
        <v>1</v>
      </c>
      <c r="J1943" s="218">
        <v>405.65</v>
      </c>
      <c r="K1943" s="218">
        <v>405.65</v>
      </c>
      <c r="L1943" s="218">
        <v>0</v>
      </c>
      <c r="M1943" s="218">
        <f t="shared" si="48"/>
        <v>162.26</v>
      </c>
      <c r="N1943" s="216" t="str">
        <f t="shared" si="47"/>
        <v>stvarna uporabna</v>
      </c>
    </row>
    <row r="1944" spans="1:14" x14ac:dyDescent="0.25">
      <c r="A1944" s="216">
        <v>1</v>
      </c>
      <c r="B1944" s="219" t="s">
        <v>926</v>
      </c>
      <c r="C1944" s="219" t="s">
        <v>926</v>
      </c>
      <c r="D1944" s="219">
        <v>101658</v>
      </c>
      <c r="E1944" s="217" t="s">
        <v>218</v>
      </c>
      <c r="F1944" s="217" t="s">
        <v>1998</v>
      </c>
      <c r="G1944" s="217" t="s">
        <v>1213</v>
      </c>
      <c r="H1944" s="217" t="s">
        <v>139</v>
      </c>
      <c r="I1944" s="219">
        <v>1</v>
      </c>
      <c r="J1944" s="221">
        <v>5157.55</v>
      </c>
      <c r="K1944" s="221">
        <v>5157.55</v>
      </c>
      <c r="L1944" s="218">
        <v>0</v>
      </c>
      <c r="M1944" s="218">
        <f t="shared" si="48"/>
        <v>2063.02</v>
      </c>
      <c r="N1944" s="216" t="str">
        <f t="shared" si="47"/>
        <v>stvarna uporabna</v>
      </c>
    </row>
    <row r="1945" spans="1:14" x14ac:dyDescent="0.25">
      <c r="A1945" s="216">
        <v>1</v>
      </c>
      <c r="B1945" s="219" t="s">
        <v>926</v>
      </c>
      <c r="C1945" s="219" t="s">
        <v>926</v>
      </c>
      <c r="D1945" s="219">
        <v>101661</v>
      </c>
      <c r="E1945" s="217" t="s">
        <v>218</v>
      </c>
      <c r="F1945" s="217" t="s">
        <v>1999</v>
      </c>
      <c r="G1945" s="217" t="s">
        <v>1991</v>
      </c>
      <c r="H1945" s="217" t="s">
        <v>139</v>
      </c>
      <c r="I1945" s="219">
        <v>1</v>
      </c>
      <c r="J1945" s="221">
        <v>1045.42</v>
      </c>
      <c r="K1945" s="221">
        <v>1045.42</v>
      </c>
      <c r="L1945" s="218">
        <v>0</v>
      </c>
      <c r="M1945" s="218">
        <f t="shared" si="48"/>
        <v>418.16800000000006</v>
      </c>
      <c r="N1945" s="216" t="str">
        <f t="shared" si="47"/>
        <v>stvarna uporabna</v>
      </c>
    </row>
    <row r="1946" spans="1:14" x14ac:dyDescent="0.25">
      <c r="A1946" s="220">
        <v>1</v>
      </c>
      <c r="B1946" s="219" t="s">
        <v>926</v>
      </c>
      <c r="C1946" s="219" t="s">
        <v>926</v>
      </c>
      <c r="D1946" s="219">
        <v>101663</v>
      </c>
      <c r="E1946" s="217" t="s">
        <v>218</v>
      </c>
      <c r="F1946" s="217" t="s">
        <v>1999</v>
      </c>
      <c r="G1946" s="217" t="s">
        <v>1991</v>
      </c>
      <c r="H1946" s="217" t="s">
        <v>139</v>
      </c>
      <c r="I1946" s="219">
        <v>1</v>
      </c>
      <c r="J1946" s="221">
        <v>1045.42</v>
      </c>
      <c r="K1946" s="221">
        <v>1045.42</v>
      </c>
      <c r="L1946" s="218">
        <v>0</v>
      </c>
      <c r="M1946" s="218">
        <f t="shared" si="48"/>
        <v>418.16800000000006</v>
      </c>
      <c r="N1946" s="216" t="str">
        <f t="shared" si="47"/>
        <v>stvarna uporabna</v>
      </c>
    </row>
    <row r="1947" spans="1:14" x14ac:dyDescent="0.25">
      <c r="A1947" s="220">
        <v>1</v>
      </c>
      <c r="B1947" s="219" t="s">
        <v>926</v>
      </c>
      <c r="C1947" s="219" t="s">
        <v>926</v>
      </c>
      <c r="D1947" s="219">
        <v>101664</v>
      </c>
      <c r="E1947" s="217" t="s">
        <v>218</v>
      </c>
      <c r="F1947" s="217" t="s">
        <v>1999</v>
      </c>
      <c r="G1947" s="217" t="s">
        <v>1991</v>
      </c>
      <c r="H1947" s="217" t="s">
        <v>139</v>
      </c>
      <c r="I1947" s="219">
        <v>1</v>
      </c>
      <c r="J1947" s="221">
        <v>1045.42</v>
      </c>
      <c r="K1947" s="221">
        <v>1045.42</v>
      </c>
      <c r="L1947" s="218">
        <v>0</v>
      </c>
      <c r="M1947" s="218">
        <f t="shared" si="48"/>
        <v>418.16800000000006</v>
      </c>
      <c r="N1947" s="216" t="str">
        <f t="shared" si="47"/>
        <v>stvarna uporabna</v>
      </c>
    </row>
    <row r="1948" spans="1:14" x14ac:dyDescent="0.25">
      <c r="A1948" s="216">
        <v>1</v>
      </c>
      <c r="B1948" s="219" t="s">
        <v>926</v>
      </c>
      <c r="C1948" s="219" t="s">
        <v>926</v>
      </c>
      <c r="D1948" s="219">
        <v>101665</v>
      </c>
      <c r="E1948" s="217" t="s">
        <v>218</v>
      </c>
      <c r="F1948" s="217" t="s">
        <v>1999</v>
      </c>
      <c r="G1948" s="217" t="s">
        <v>1991</v>
      </c>
      <c r="H1948" s="217" t="s">
        <v>139</v>
      </c>
      <c r="I1948" s="219">
        <v>1</v>
      </c>
      <c r="J1948" s="221">
        <v>1045.42</v>
      </c>
      <c r="K1948" s="221">
        <v>1045.42</v>
      </c>
      <c r="L1948" s="218">
        <v>0</v>
      </c>
      <c r="M1948" s="218">
        <f t="shared" si="48"/>
        <v>418.16800000000006</v>
      </c>
      <c r="N1948" s="216" t="str">
        <f t="shared" si="47"/>
        <v>stvarna uporabna</v>
      </c>
    </row>
    <row r="1949" spans="1:14" x14ac:dyDescent="0.25">
      <c r="A1949" s="216">
        <v>1</v>
      </c>
      <c r="B1949" s="219" t="s">
        <v>926</v>
      </c>
      <c r="C1949" s="219" t="s">
        <v>926</v>
      </c>
      <c r="D1949" s="219">
        <v>101666</v>
      </c>
      <c r="E1949" s="217" t="s">
        <v>218</v>
      </c>
      <c r="F1949" s="217" t="s">
        <v>1999</v>
      </c>
      <c r="G1949" s="217" t="s">
        <v>1991</v>
      </c>
      <c r="H1949" s="217" t="s">
        <v>139</v>
      </c>
      <c r="I1949" s="219">
        <v>1</v>
      </c>
      <c r="J1949" s="221">
        <v>1045.42</v>
      </c>
      <c r="K1949" s="221">
        <v>1045.42</v>
      </c>
      <c r="L1949" s="218">
        <v>0</v>
      </c>
      <c r="M1949" s="218">
        <f t="shared" si="48"/>
        <v>418.16800000000006</v>
      </c>
      <c r="N1949" s="216" t="str">
        <f t="shared" si="47"/>
        <v>stvarna uporabna</v>
      </c>
    </row>
    <row r="1950" spans="1:14" x14ac:dyDescent="0.25">
      <c r="A1950" s="216">
        <v>1</v>
      </c>
      <c r="B1950" s="219" t="s">
        <v>926</v>
      </c>
      <c r="C1950" s="219" t="s">
        <v>926</v>
      </c>
      <c r="D1950" s="219">
        <v>101667</v>
      </c>
      <c r="E1950" s="217" t="s">
        <v>218</v>
      </c>
      <c r="F1950" s="217" t="s">
        <v>1999</v>
      </c>
      <c r="G1950" s="217" t="s">
        <v>1991</v>
      </c>
      <c r="H1950" s="217" t="s">
        <v>139</v>
      </c>
      <c r="I1950" s="219">
        <v>1</v>
      </c>
      <c r="J1950" s="221">
        <v>1045.42</v>
      </c>
      <c r="K1950" s="221">
        <v>1045.42</v>
      </c>
      <c r="L1950" s="218">
        <v>0</v>
      </c>
      <c r="M1950" s="218">
        <f t="shared" si="48"/>
        <v>418.16800000000006</v>
      </c>
      <c r="N1950" s="216" t="str">
        <f t="shared" si="47"/>
        <v>stvarna uporabna</v>
      </c>
    </row>
    <row r="1951" spans="1:14" x14ac:dyDescent="0.25">
      <c r="A1951" s="220">
        <v>1</v>
      </c>
      <c r="B1951" s="219" t="s">
        <v>926</v>
      </c>
      <c r="C1951" s="219" t="s">
        <v>926</v>
      </c>
      <c r="D1951" s="219">
        <v>101668</v>
      </c>
      <c r="E1951" s="217" t="s">
        <v>218</v>
      </c>
      <c r="F1951" s="217" t="s">
        <v>1999</v>
      </c>
      <c r="G1951" s="217" t="s">
        <v>1991</v>
      </c>
      <c r="H1951" s="217" t="s">
        <v>139</v>
      </c>
      <c r="I1951" s="219">
        <v>1</v>
      </c>
      <c r="J1951" s="221">
        <v>1045.42</v>
      </c>
      <c r="K1951" s="221">
        <v>1045.42</v>
      </c>
      <c r="L1951" s="218">
        <v>0</v>
      </c>
      <c r="M1951" s="218">
        <f t="shared" si="48"/>
        <v>418.16800000000006</v>
      </c>
      <c r="N1951" s="216" t="str">
        <f t="shared" si="47"/>
        <v>stvarna uporabna</v>
      </c>
    </row>
    <row r="1952" spans="1:14" x14ac:dyDescent="0.25">
      <c r="A1952" s="220">
        <v>1</v>
      </c>
      <c r="B1952" s="219" t="s">
        <v>926</v>
      </c>
      <c r="C1952" s="219" t="s">
        <v>926</v>
      </c>
      <c r="D1952" s="219">
        <v>101669</v>
      </c>
      <c r="E1952" s="217" t="s">
        <v>218</v>
      </c>
      <c r="F1952" s="217" t="s">
        <v>1999</v>
      </c>
      <c r="G1952" s="217" t="s">
        <v>1991</v>
      </c>
      <c r="H1952" s="217" t="s">
        <v>139</v>
      </c>
      <c r="I1952" s="219">
        <v>1</v>
      </c>
      <c r="J1952" s="221">
        <v>1045.42</v>
      </c>
      <c r="K1952" s="221">
        <v>1045.42</v>
      </c>
      <c r="L1952" s="218">
        <v>0</v>
      </c>
      <c r="M1952" s="218">
        <f t="shared" si="48"/>
        <v>418.16800000000006</v>
      </c>
      <c r="N1952" s="216" t="str">
        <f t="shared" si="47"/>
        <v>stvarna uporabna</v>
      </c>
    </row>
    <row r="1953" spans="1:14" x14ac:dyDescent="0.25">
      <c r="A1953" s="216">
        <v>1</v>
      </c>
      <c r="B1953" s="219" t="s">
        <v>926</v>
      </c>
      <c r="C1953" s="219" t="s">
        <v>926</v>
      </c>
      <c r="D1953" s="219">
        <v>101670</v>
      </c>
      <c r="E1953" s="217" t="s">
        <v>218</v>
      </c>
      <c r="F1953" s="217" t="s">
        <v>1999</v>
      </c>
      <c r="G1953" s="217" t="s">
        <v>1991</v>
      </c>
      <c r="H1953" s="217" t="s">
        <v>139</v>
      </c>
      <c r="I1953" s="219">
        <v>1</v>
      </c>
      <c r="J1953" s="221">
        <v>1045.42</v>
      </c>
      <c r="K1953" s="221">
        <v>1045.42</v>
      </c>
      <c r="L1953" s="218">
        <v>0</v>
      </c>
      <c r="M1953" s="218">
        <f t="shared" si="48"/>
        <v>418.16800000000006</v>
      </c>
      <c r="N1953" s="216" t="str">
        <f t="shared" si="47"/>
        <v>stvarna uporabna</v>
      </c>
    </row>
    <row r="1954" spans="1:14" x14ac:dyDescent="0.25">
      <c r="A1954" s="216">
        <v>1</v>
      </c>
      <c r="B1954" s="219" t="s">
        <v>926</v>
      </c>
      <c r="C1954" s="219" t="s">
        <v>926</v>
      </c>
      <c r="D1954" s="219">
        <v>101671</v>
      </c>
      <c r="E1954" s="217" t="s">
        <v>218</v>
      </c>
      <c r="F1954" s="217" t="s">
        <v>1999</v>
      </c>
      <c r="G1954" s="217" t="s">
        <v>1991</v>
      </c>
      <c r="H1954" s="217" t="s">
        <v>139</v>
      </c>
      <c r="I1954" s="219">
        <v>1</v>
      </c>
      <c r="J1954" s="221">
        <v>1045.42</v>
      </c>
      <c r="K1954" s="221">
        <v>1045.42</v>
      </c>
      <c r="L1954" s="218">
        <v>0</v>
      </c>
      <c r="M1954" s="218">
        <f t="shared" si="48"/>
        <v>418.16800000000006</v>
      </c>
      <c r="N1954" s="216" t="str">
        <f t="shared" si="47"/>
        <v>stvarna uporabna</v>
      </c>
    </row>
    <row r="1955" spans="1:14" x14ac:dyDescent="0.25">
      <c r="A1955" s="216">
        <v>1</v>
      </c>
      <c r="B1955" s="219" t="s">
        <v>926</v>
      </c>
      <c r="C1955" s="219" t="s">
        <v>926</v>
      </c>
      <c r="D1955" s="219">
        <v>101672</v>
      </c>
      <c r="E1955" s="217" t="s">
        <v>218</v>
      </c>
      <c r="F1955" s="217" t="s">
        <v>1999</v>
      </c>
      <c r="G1955" s="217" t="s">
        <v>1991</v>
      </c>
      <c r="H1955" s="217" t="s">
        <v>139</v>
      </c>
      <c r="I1955" s="219">
        <v>1</v>
      </c>
      <c r="J1955" s="221">
        <v>1045.42</v>
      </c>
      <c r="K1955" s="221">
        <v>1045.42</v>
      </c>
      <c r="L1955" s="218">
        <v>0</v>
      </c>
      <c r="M1955" s="218">
        <f t="shared" si="48"/>
        <v>418.16800000000006</v>
      </c>
      <c r="N1955" s="216" t="str">
        <f t="shared" si="47"/>
        <v>stvarna uporabna</v>
      </c>
    </row>
    <row r="1956" spans="1:14" x14ac:dyDescent="0.25">
      <c r="A1956" s="220">
        <v>1</v>
      </c>
      <c r="B1956" s="219" t="s">
        <v>926</v>
      </c>
      <c r="C1956" s="219" t="s">
        <v>926</v>
      </c>
      <c r="D1956" s="219">
        <v>101673</v>
      </c>
      <c r="E1956" s="217" t="s">
        <v>218</v>
      </c>
      <c r="F1956" s="217" t="s">
        <v>1999</v>
      </c>
      <c r="G1956" s="217" t="s">
        <v>1991</v>
      </c>
      <c r="H1956" s="217" t="s">
        <v>139</v>
      </c>
      <c r="I1956" s="219">
        <v>1</v>
      </c>
      <c r="J1956" s="221">
        <v>1045.42</v>
      </c>
      <c r="K1956" s="221">
        <v>1045.42</v>
      </c>
      <c r="L1956" s="218">
        <v>0</v>
      </c>
      <c r="M1956" s="218">
        <f t="shared" si="48"/>
        <v>418.16800000000006</v>
      </c>
      <c r="N1956" s="216" t="str">
        <f t="shared" si="47"/>
        <v>stvarna uporabna</v>
      </c>
    </row>
    <row r="1957" spans="1:14" x14ac:dyDescent="0.25">
      <c r="A1957" s="220">
        <v>1</v>
      </c>
      <c r="B1957" s="219" t="s">
        <v>926</v>
      </c>
      <c r="C1957" s="219" t="s">
        <v>926</v>
      </c>
      <c r="D1957" s="219">
        <v>101674</v>
      </c>
      <c r="E1957" s="217" t="s">
        <v>218</v>
      </c>
      <c r="F1957" s="217" t="s">
        <v>1999</v>
      </c>
      <c r="G1957" s="217" t="s">
        <v>1991</v>
      </c>
      <c r="H1957" s="217" t="s">
        <v>139</v>
      </c>
      <c r="I1957" s="219">
        <v>1</v>
      </c>
      <c r="J1957" s="221">
        <v>1045.42</v>
      </c>
      <c r="K1957" s="221">
        <v>1045.42</v>
      </c>
      <c r="L1957" s="218">
        <v>0</v>
      </c>
      <c r="M1957" s="218">
        <f t="shared" si="48"/>
        <v>418.16800000000006</v>
      </c>
      <c r="N1957" s="216" t="str">
        <f t="shared" si="47"/>
        <v>stvarna uporabna</v>
      </c>
    </row>
    <row r="1958" spans="1:14" x14ac:dyDescent="0.25">
      <c r="A1958" s="216">
        <v>1</v>
      </c>
      <c r="B1958" s="219" t="s">
        <v>926</v>
      </c>
      <c r="C1958" s="219" t="s">
        <v>926</v>
      </c>
      <c r="D1958" s="219">
        <v>101675</v>
      </c>
      <c r="E1958" s="217" t="s">
        <v>218</v>
      </c>
      <c r="F1958" s="217" t="s">
        <v>1999</v>
      </c>
      <c r="G1958" s="217" t="s">
        <v>1991</v>
      </c>
      <c r="H1958" s="217" t="s">
        <v>139</v>
      </c>
      <c r="I1958" s="219">
        <v>1</v>
      </c>
      <c r="J1958" s="221">
        <v>1045.42</v>
      </c>
      <c r="K1958" s="221">
        <v>1045.42</v>
      </c>
      <c r="L1958" s="218">
        <v>0</v>
      </c>
      <c r="M1958" s="218">
        <f t="shared" si="48"/>
        <v>418.16800000000006</v>
      </c>
      <c r="N1958" s="216" t="str">
        <f t="shared" si="47"/>
        <v>stvarna uporabna</v>
      </c>
    </row>
    <row r="1959" spans="1:14" x14ac:dyDescent="0.25">
      <c r="A1959" s="216">
        <v>1</v>
      </c>
      <c r="B1959" s="219" t="s">
        <v>926</v>
      </c>
      <c r="C1959" s="219" t="s">
        <v>926</v>
      </c>
      <c r="D1959" s="219">
        <v>101676</v>
      </c>
      <c r="E1959" s="217" t="s">
        <v>218</v>
      </c>
      <c r="F1959" s="217" t="s">
        <v>1999</v>
      </c>
      <c r="G1959" s="217" t="s">
        <v>1991</v>
      </c>
      <c r="H1959" s="217" t="s">
        <v>139</v>
      </c>
      <c r="I1959" s="219">
        <v>1</v>
      </c>
      <c r="J1959" s="221">
        <v>1045.42</v>
      </c>
      <c r="K1959" s="221">
        <v>1045.42</v>
      </c>
      <c r="L1959" s="218">
        <v>0</v>
      </c>
      <c r="M1959" s="218">
        <f t="shared" si="48"/>
        <v>418.16800000000006</v>
      </c>
      <c r="N1959" s="216" t="str">
        <f t="shared" si="47"/>
        <v>stvarna uporabna</v>
      </c>
    </row>
    <row r="1960" spans="1:14" x14ac:dyDescent="0.25">
      <c r="A1960" s="216">
        <v>1</v>
      </c>
      <c r="B1960" s="219" t="s">
        <v>926</v>
      </c>
      <c r="C1960" s="219" t="s">
        <v>926</v>
      </c>
      <c r="D1960" s="219">
        <v>101677</v>
      </c>
      <c r="E1960" s="217" t="s">
        <v>218</v>
      </c>
      <c r="F1960" s="217" t="s">
        <v>2000</v>
      </c>
      <c r="G1960" s="218">
        <v>10.15</v>
      </c>
      <c r="H1960" s="217" t="s">
        <v>139</v>
      </c>
      <c r="I1960" s="219">
        <v>1</v>
      </c>
      <c r="J1960" s="218">
        <v>132.5</v>
      </c>
      <c r="K1960" s="218">
        <v>19.32</v>
      </c>
      <c r="L1960" s="218">
        <v>113.18</v>
      </c>
      <c r="M1960" s="218">
        <f t="shared" si="48"/>
        <v>113.18</v>
      </c>
      <c r="N1960" s="216" t="str">
        <f t="shared" si="47"/>
        <v>nova vrijednost</v>
      </c>
    </row>
    <row r="1961" spans="1:14" x14ac:dyDescent="0.25">
      <c r="A1961" s="220">
        <v>1</v>
      </c>
      <c r="B1961" s="219" t="s">
        <v>926</v>
      </c>
      <c r="C1961" s="219" t="s">
        <v>926</v>
      </c>
      <c r="D1961" s="219">
        <v>101678</v>
      </c>
      <c r="E1961" s="217" t="s">
        <v>218</v>
      </c>
      <c r="F1961" s="217" t="s">
        <v>2000</v>
      </c>
      <c r="G1961" s="218">
        <v>10.15</v>
      </c>
      <c r="H1961" s="217" t="s">
        <v>139</v>
      </c>
      <c r="I1961" s="219">
        <v>1</v>
      </c>
      <c r="J1961" s="218">
        <v>132.5</v>
      </c>
      <c r="K1961" s="218">
        <v>19.32</v>
      </c>
      <c r="L1961" s="218">
        <v>113.18</v>
      </c>
      <c r="M1961" s="218">
        <f t="shared" si="48"/>
        <v>113.18</v>
      </c>
      <c r="N1961" s="216" t="str">
        <f t="shared" si="47"/>
        <v>nova vrijednost</v>
      </c>
    </row>
    <row r="1962" spans="1:14" x14ac:dyDescent="0.25">
      <c r="A1962" s="220">
        <v>1</v>
      </c>
      <c r="B1962" s="219" t="s">
        <v>926</v>
      </c>
      <c r="C1962" s="219" t="s">
        <v>926</v>
      </c>
      <c r="D1962" s="219">
        <v>101679</v>
      </c>
      <c r="E1962" s="217" t="s">
        <v>218</v>
      </c>
      <c r="F1962" s="217" t="s">
        <v>2000</v>
      </c>
      <c r="G1962" s="218">
        <v>10.15</v>
      </c>
      <c r="H1962" s="217" t="s">
        <v>139</v>
      </c>
      <c r="I1962" s="219">
        <v>1</v>
      </c>
      <c r="J1962" s="218">
        <v>132.5</v>
      </c>
      <c r="K1962" s="218">
        <v>19.32</v>
      </c>
      <c r="L1962" s="218">
        <v>113.18</v>
      </c>
      <c r="M1962" s="218">
        <f t="shared" si="48"/>
        <v>113.18</v>
      </c>
      <c r="N1962" s="216" t="str">
        <f t="shared" si="47"/>
        <v>nova vrijednost</v>
      </c>
    </row>
    <row r="1963" spans="1:14" x14ac:dyDescent="0.25">
      <c r="A1963" s="216">
        <v>1</v>
      </c>
      <c r="B1963" s="219" t="s">
        <v>926</v>
      </c>
      <c r="C1963" s="219" t="s">
        <v>926</v>
      </c>
      <c r="D1963" s="219">
        <v>101680</v>
      </c>
      <c r="E1963" s="217" t="s">
        <v>218</v>
      </c>
      <c r="F1963" s="217" t="s">
        <v>2000</v>
      </c>
      <c r="G1963" s="218">
        <v>10.15</v>
      </c>
      <c r="H1963" s="217" t="s">
        <v>139</v>
      </c>
      <c r="I1963" s="219">
        <v>1</v>
      </c>
      <c r="J1963" s="218">
        <v>132.5</v>
      </c>
      <c r="K1963" s="218">
        <v>19.32</v>
      </c>
      <c r="L1963" s="218">
        <v>113.18</v>
      </c>
      <c r="M1963" s="218">
        <f t="shared" si="48"/>
        <v>113.18</v>
      </c>
      <c r="N1963" s="216" t="str">
        <f t="shared" si="47"/>
        <v>nova vrijednost</v>
      </c>
    </row>
    <row r="1964" spans="1:14" x14ac:dyDescent="0.25">
      <c r="A1964" s="216">
        <v>1</v>
      </c>
      <c r="B1964" s="219" t="s">
        <v>926</v>
      </c>
      <c r="C1964" s="219" t="s">
        <v>926</v>
      </c>
      <c r="D1964" s="219">
        <v>101681</v>
      </c>
      <c r="E1964" s="217" t="s">
        <v>218</v>
      </c>
      <c r="F1964" s="217" t="s">
        <v>2000</v>
      </c>
      <c r="G1964" s="218">
        <v>10.15</v>
      </c>
      <c r="H1964" s="217" t="s">
        <v>139</v>
      </c>
      <c r="I1964" s="219">
        <v>1</v>
      </c>
      <c r="J1964" s="218">
        <v>132.5</v>
      </c>
      <c r="K1964" s="218">
        <v>19.32</v>
      </c>
      <c r="L1964" s="218">
        <v>113.18</v>
      </c>
      <c r="M1964" s="218">
        <f t="shared" si="48"/>
        <v>113.18</v>
      </c>
      <c r="N1964" s="216" t="str">
        <f t="shared" si="47"/>
        <v>nova vrijednost</v>
      </c>
    </row>
    <row r="1965" spans="1:14" x14ac:dyDescent="0.25">
      <c r="A1965" s="216">
        <v>1</v>
      </c>
      <c r="B1965" s="219" t="s">
        <v>926</v>
      </c>
      <c r="C1965" s="219" t="s">
        <v>926</v>
      </c>
      <c r="D1965" s="219">
        <v>101682</v>
      </c>
      <c r="E1965" s="217" t="s">
        <v>218</v>
      </c>
      <c r="F1965" s="217" t="s">
        <v>2000</v>
      </c>
      <c r="G1965" s="218">
        <v>10.15</v>
      </c>
      <c r="H1965" s="217" t="s">
        <v>139</v>
      </c>
      <c r="I1965" s="219">
        <v>1</v>
      </c>
      <c r="J1965" s="218">
        <v>132.5</v>
      </c>
      <c r="K1965" s="218">
        <v>19.32</v>
      </c>
      <c r="L1965" s="218">
        <v>113.18</v>
      </c>
      <c r="M1965" s="218">
        <f t="shared" si="48"/>
        <v>113.18</v>
      </c>
      <c r="N1965" s="216" t="str">
        <f t="shared" si="47"/>
        <v>nova vrijednost</v>
      </c>
    </row>
    <row r="1966" spans="1:14" x14ac:dyDescent="0.25">
      <c r="A1966" s="220">
        <v>1</v>
      </c>
      <c r="B1966" s="219" t="s">
        <v>926</v>
      </c>
      <c r="C1966" s="219" t="s">
        <v>926</v>
      </c>
      <c r="D1966" s="219">
        <v>101683</v>
      </c>
      <c r="E1966" s="217" t="s">
        <v>218</v>
      </c>
      <c r="F1966" s="217" t="s">
        <v>2000</v>
      </c>
      <c r="G1966" s="218">
        <v>10.15</v>
      </c>
      <c r="H1966" s="217" t="s">
        <v>139</v>
      </c>
      <c r="I1966" s="219">
        <v>1</v>
      </c>
      <c r="J1966" s="218">
        <v>132.5</v>
      </c>
      <c r="K1966" s="218">
        <v>19.32</v>
      </c>
      <c r="L1966" s="218">
        <v>113.18</v>
      </c>
      <c r="M1966" s="218">
        <f t="shared" si="48"/>
        <v>113.18</v>
      </c>
      <c r="N1966" s="216" t="str">
        <f t="shared" si="47"/>
        <v>nova vrijednost</v>
      </c>
    </row>
    <row r="1967" spans="1:14" x14ac:dyDescent="0.25">
      <c r="A1967" s="220">
        <v>1</v>
      </c>
      <c r="B1967" s="219" t="s">
        <v>926</v>
      </c>
      <c r="C1967" s="219" t="s">
        <v>926</v>
      </c>
      <c r="D1967" s="219">
        <v>101684</v>
      </c>
      <c r="E1967" s="217" t="s">
        <v>218</v>
      </c>
      <c r="F1967" s="217" t="s">
        <v>2000</v>
      </c>
      <c r="G1967" s="218">
        <v>10.15</v>
      </c>
      <c r="H1967" s="217" t="s">
        <v>139</v>
      </c>
      <c r="I1967" s="219">
        <v>1</v>
      </c>
      <c r="J1967" s="218">
        <v>132.5</v>
      </c>
      <c r="K1967" s="218">
        <v>19.32</v>
      </c>
      <c r="L1967" s="218">
        <v>113.18</v>
      </c>
      <c r="M1967" s="218">
        <f t="shared" si="48"/>
        <v>113.18</v>
      </c>
      <c r="N1967" s="216" t="str">
        <f t="shared" si="47"/>
        <v>nova vrijednost</v>
      </c>
    </row>
    <row r="1968" spans="1:14" x14ac:dyDescent="0.25">
      <c r="A1968" s="216">
        <v>1</v>
      </c>
      <c r="B1968" s="219" t="s">
        <v>926</v>
      </c>
      <c r="C1968" s="219" t="s">
        <v>926</v>
      </c>
      <c r="D1968" s="219">
        <v>101685</v>
      </c>
      <c r="E1968" s="217" t="s">
        <v>218</v>
      </c>
      <c r="F1968" s="217" t="s">
        <v>2000</v>
      </c>
      <c r="G1968" s="218">
        <v>10.15</v>
      </c>
      <c r="H1968" s="217" t="s">
        <v>139</v>
      </c>
      <c r="I1968" s="219">
        <v>1</v>
      </c>
      <c r="J1968" s="218">
        <v>132.5</v>
      </c>
      <c r="K1968" s="218">
        <v>19.32</v>
      </c>
      <c r="L1968" s="218">
        <v>113.18</v>
      </c>
      <c r="M1968" s="218">
        <f t="shared" si="48"/>
        <v>113.18</v>
      </c>
      <c r="N1968" s="216" t="str">
        <f t="shared" si="47"/>
        <v>nova vrijednost</v>
      </c>
    </row>
    <row r="1969" spans="1:14" x14ac:dyDescent="0.25">
      <c r="A1969" s="216">
        <v>1</v>
      </c>
      <c r="B1969" s="219" t="s">
        <v>926</v>
      </c>
      <c r="C1969" s="219" t="s">
        <v>926</v>
      </c>
      <c r="D1969" s="219">
        <v>101686</v>
      </c>
      <c r="E1969" s="217" t="s">
        <v>218</v>
      </c>
      <c r="F1969" s="217" t="s">
        <v>2000</v>
      </c>
      <c r="G1969" s="218">
        <v>10.15</v>
      </c>
      <c r="H1969" s="217" t="s">
        <v>139</v>
      </c>
      <c r="I1969" s="219">
        <v>1</v>
      </c>
      <c r="J1969" s="218">
        <v>132.5</v>
      </c>
      <c r="K1969" s="218">
        <v>19.32</v>
      </c>
      <c r="L1969" s="218">
        <v>113.18</v>
      </c>
      <c r="M1969" s="218">
        <f t="shared" si="48"/>
        <v>113.18</v>
      </c>
      <c r="N1969" s="216" t="str">
        <f t="shared" si="47"/>
        <v>nova vrijednost</v>
      </c>
    </row>
    <row r="1970" spans="1:14" x14ac:dyDescent="0.25">
      <c r="A1970" s="216">
        <v>1</v>
      </c>
      <c r="B1970" s="219" t="s">
        <v>926</v>
      </c>
      <c r="C1970" s="219" t="s">
        <v>926</v>
      </c>
      <c r="D1970" s="219">
        <v>101687</v>
      </c>
      <c r="E1970" s="217" t="s">
        <v>218</v>
      </c>
      <c r="F1970" s="217" t="s">
        <v>2000</v>
      </c>
      <c r="G1970" s="218">
        <v>10.15</v>
      </c>
      <c r="H1970" s="217" t="s">
        <v>139</v>
      </c>
      <c r="I1970" s="219">
        <v>1</v>
      </c>
      <c r="J1970" s="218">
        <v>132.5</v>
      </c>
      <c r="K1970" s="218">
        <v>19.32</v>
      </c>
      <c r="L1970" s="218">
        <v>113.18</v>
      </c>
      <c r="M1970" s="218">
        <f t="shared" si="48"/>
        <v>113.18</v>
      </c>
      <c r="N1970" s="216" t="str">
        <f t="shared" si="47"/>
        <v>nova vrijednost</v>
      </c>
    </row>
    <row r="1971" spans="1:14" x14ac:dyDescent="0.25">
      <c r="A1971" s="220">
        <v>1</v>
      </c>
      <c r="B1971" s="219" t="s">
        <v>926</v>
      </c>
      <c r="C1971" s="219" t="s">
        <v>926</v>
      </c>
      <c r="D1971" s="219">
        <v>101688</v>
      </c>
      <c r="E1971" s="217" t="s">
        <v>218</v>
      </c>
      <c r="F1971" s="217" t="s">
        <v>2000</v>
      </c>
      <c r="G1971" s="218">
        <v>10.15</v>
      </c>
      <c r="H1971" s="217" t="s">
        <v>139</v>
      </c>
      <c r="I1971" s="219">
        <v>1</v>
      </c>
      <c r="J1971" s="218">
        <v>132.5</v>
      </c>
      <c r="K1971" s="218">
        <v>19.32</v>
      </c>
      <c r="L1971" s="218">
        <v>113.18</v>
      </c>
      <c r="M1971" s="218">
        <f t="shared" si="48"/>
        <v>113.18</v>
      </c>
      <c r="N1971" s="216" t="str">
        <f t="shared" si="47"/>
        <v>nova vrijednost</v>
      </c>
    </row>
    <row r="1972" spans="1:14" x14ac:dyDescent="0.25">
      <c r="A1972" s="220">
        <v>1</v>
      </c>
      <c r="B1972" s="219" t="s">
        <v>926</v>
      </c>
      <c r="C1972" s="219" t="s">
        <v>926</v>
      </c>
      <c r="D1972" s="219">
        <v>101689</v>
      </c>
      <c r="E1972" s="217" t="s">
        <v>218</v>
      </c>
      <c r="F1972" s="217" t="s">
        <v>2000</v>
      </c>
      <c r="G1972" s="218">
        <v>10.15</v>
      </c>
      <c r="H1972" s="217" t="s">
        <v>139</v>
      </c>
      <c r="I1972" s="219">
        <v>1</v>
      </c>
      <c r="J1972" s="218">
        <v>132.5</v>
      </c>
      <c r="K1972" s="218">
        <v>19.32</v>
      </c>
      <c r="L1972" s="218">
        <v>113.18</v>
      </c>
      <c r="M1972" s="218">
        <f t="shared" si="48"/>
        <v>113.18</v>
      </c>
      <c r="N1972" s="216" t="str">
        <f t="shared" si="47"/>
        <v>nova vrijednost</v>
      </c>
    </row>
    <row r="1973" spans="1:14" x14ac:dyDescent="0.25">
      <c r="A1973" s="216">
        <v>1</v>
      </c>
      <c r="B1973" s="219" t="s">
        <v>926</v>
      </c>
      <c r="C1973" s="219" t="s">
        <v>926</v>
      </c>
      <c r="D1973" s="219">
        <v>101691</v>
      </c>
      <c r="E1973" s="217" t="s">
        <v>218</v>
      </c>
      <c r="F1973" s="217" t="s">
        <v>2000</v>
      </c>
      <c r="G1973" s="218">
        <v>10.15</v>
      </c>
      <c r="H1973" s="217" t="s">
        <v>139</v>
      </c>
      <c r="I1973" s="219">
        <v>1</v>
      </c>
      <c r="J1973" s="218">
        <v>132.5</v>
      </c>
      <c r="K1973" s="218">
        <v>19.32</v>
      </c>
      <c r="L1973" s="218">
        <v>113.18</v>
      </c>
      <c r="M1973" s="218">
        <f t="shared" si="48"/>
        <v>113.18</v>
      </c>
      <c r="N1973" s="216" t="str">
        <f t="shared" si="47"/>
        <v>nova vrijednost</v>
      </c>
    </row>
    <row r="1974" spans="1:14" x14ac:dyDescent="0.25">
      <c r="A1974" s="216">
        <v>1</v>
      </c>
      <c r="B1974" s="219" t="s">
        <v>926</v>
      </c>
      <c r="C1974" s="219" t="s">
        <v>926</v>
      </c>
      <c r="D1974" s="219">
        <v>101692</v>
      </c>
      <c r="E1974" s="217" t="s">
        <v>218</v>
      </c>
      <c r="F1974" s="217" t="s">
        <v>2000</v>
      </c>
      <c r="G1974" s="218">
        <v>10.15</v>
      </c>
      <c r="H1974" s="217" t="s">
        <v>139</v>
      </c>
      <c r="I1974" s="219">
        <v>1</v>
      </c>
      <c r="J1974" s="218">
        <v>132.5</v>
      </c>
      <c r="K1974" s="218">
        <v>19.32</v>
      </c>
      <c r="L1974" s="218">
        <v>113.18</v>
      </c>
      <c r="M1974" s="218">
        <f t="shared" si="48"/>
        <v>113.18</v>
      </c>
      <c r="N1974" s="216" t="str">
        <f t="shared" si="47"/>
        <v>nova vrijednost</v>
      </c>
    </row>
    <row r="1975" spans="1:14" x14ac:dyDescent="0.25">
      <c r="A1975" s="216">
        <v>1</v>
      </c>
      <c r="B1975" s="219" t="s">
        <v>926</v>
      </c>
      <c r="C1975" s="219" t="s">
        <v>926</v>
      </c>
      <c r="D1975" s="219">
        <v>101693</v>
      </c>
      <c r="E1975" s="217" t="s">
        <v>218</v>
      </c>
      <c r="F1975" s="217" t="s">
        <v>2000</v>
      </c>
      <c r="G1975" s="218">
        <v>10.15</v>
      </c>
      <c r="H1975" s="217" t="s">
        <v>139</v>
      </c>
      <c r="I1975" s="219">
        <v>1</v>
      </c>
      <c r="J1975" s="218">
        <v>132.5</v>
      </c>
      <c r="K1975" s="218">
        <v>19.32</v>
      </c>
      <c r="L1975" s="218">
        <v>113.18</v>
      </c>
      <c r="M1975" s="218">
        <f t="shared" si="48"/>
        <v>113.18</v>
      </c>
      <c r="N1975" s="216" t="str">
        <f t="shared" si="47"/>
        <v>nova vrijednost</v>
      </c>
    </row>
    <row r="1976" spans="1:14" x14ac:dyDescent="0.25">
      <c r="A1976" s="220">
        <v>1</v>
      </c>
      <c r="B1976" s="219" t="s">
        <v>926</v>
      </c>
      <c r="C1976" s="219" t="s">
        <v>926</v>
      </c>
      <c r="D1976" s="219">
        <v>101694</v>
      </c>
      <c r="E1976" s="217" t="s">
        <v>218</v>
      </c>
      <c r="F1976" s="217" t="s">
        <v>2000</v>
      </c>
      <c r="G1976" s="218">
        <v>10.15</v>
      </c>
      <c r="H1976" s="217" t="s">
        <v>139</v>
      </c>
      <c r="I1976" s="219">
        <v>1</v>
      </c>
      <c r="J1976" s="218">
        <v>132.5</v>
      </c>
      <c r="K1976" s="218">
        <v>19.32</v>
      </c>
      <c r="L1976" s="218">
        <v>113.18</v>
      </c>
      <c r="M1976" s="218">
        <f t="shared" si="48"/>
        <v>113.18</v>
      </c>
      <c r="N1976" s="216" t="str">
        <f t="shared" si="47"/>
        <v>nova vrijednost</v>
      </c>
    </row>
    <row r="1977" spans="1:14" x14ac:dyDescent="0.25">
      <c r="A1977" s="220">
        <v>1</v>
      </c>
      <c r="B1977" s="219" t="s">
        <v>926</v>
      </c>
      <c r="C1977" s="219" t="s">
        <v>926</v>
      </c>
      <c r="D1977" s="219">
        <v>101695</v>
      </c>
      <c r="E1977" s="217" t="s">
        <v>218</v>
      </c>
      <c r="F1977" s="217" t="s">
        <v>2000</v>
      </c>
      <c r="G1977" s="218">
        <v>10.15</v>
      </c>
      <c r="H1977" s="217" t="s">
        <v>139</v>
      </c>
      <c r="I1977" s="219">
        <v>1</v>
      </c>
      <c r="J1977" s="218">
        <v>132.5</v>
      </c>
      <c r="K1977" s="218">
        <v>19.32</v>
      </c>
      <c r="L1977" s="218">
        <v>113.18</v>
      </c>
      <c r="M1977" s="218">
        <f t="shared" si="48"/>
        <v>113.18</v>
      </c>
      <c r="N1977" s="216" t="str">
        <f t="shared" si="47"/>
        <v>nova vrijednost</v>
      </c>
    </row>
    <row r="1978" spans="1:14" x14ac:dyDescent="0.25">
      <c r="A1978" s="216">
        <v>1</v>
      </c>
      <c r="B1978" s="219" t="s">
        <v>926</v>
      </c>
      <c r="C1978" s="219" t="s">
        <v>926</v>
      </c>
      <c r="D1978" s="219">
        <v>101696</v>
      </c>
      <c r="E1978" s="217" t="s">
        <v>218</v>
      </c>
      <c r="F1978" s="217" t="s">
        <v>2000</v>
      </c>
      <c r="G1978" s="218">
        <v>10.15</v>
      </c>
      <c r="H1978" s="217" t="s">
        <v>139</v>
      </c>
      <c r="I1978" s="219">
        <v>1</v>
      </c>
      <c r="J1978" s="218">
        <v>132.5</v>
      </c>
      <c r="K1978" s="218">
        <v>19.32</v>
      </c>
      <c r="L1978" s="218">
        <v>113.18</v>
      </c>
      <c r="M1978" s="218">
        <f t="shared" si="48"/>
        <v>113.18</v>
      </c>
      <c r="N1978" s="216" t="str">
        <f t="shared" si="47"/>
        <v>nova vrijednost</v>
      </c>
    </row>
    <row r="1979" spans="1:14" x14ac:dyDescent="0.25">
      <c r="A1979" s="216">
        <v>1</v>
      </c>
      <c r="B1979" s="219" t="s">
        <v>926</v>
      </c>
      <c r="C1979" s="219" t="s">
        <v>926</v>
      </c>
      <c r="D1979" s="219">
        <v>101697</v>
      </c>
      <c r="E1979" s="217" t="s">
        <v>218</v>
      </c>
      <c r="F1979" s="217" t="s">
        <v>2000</v>
      </c>
      <c r="G1979" s="218">
        <v>10.15</v>
      </c>
      <c r="H1979" s="217" t="s">
        <v>139</v>
      </c>
      <c r="I1979" s="219">
        <v>1</v>
      </c>
      <c r="J1979" s="218">
        <v>132.5</v>
      </c>
      <c r="K1979" s="218">
        <v>19.32</v>
      </c>
      <c r="L1979" s="218">
        <v>113.18</v>
      </c>
      <c r="M1979" s="218">
        <f t="shared" si="48"/>
        <v>113.18</v>
      </c>
      <c r="N1979" s="216" t="str">
        <f t="shared" si="47"/>
        <v>nova vrijednost</v>
      </c>
    </row>
    <row r="1980" spans="1:14" x14ac:dyDescent="0.25">
      <c r="A1980" s="216">
        <v>1</v>
      </c>
      <c r="B1980" s="219" t="s">
        <v>926</v>
      </c>
      <c r="C1980" s="219" t="s">
        <v>926</v>
      </c>
      <c r="D1980" s="219">
        <v>101698</v>
      </c>
      <c r="E1980" s="217" t="s">
        <v>218</v>
      </c>
      <c r="F1980" s="217" t="s">
        <v>2000</v>
      </c>
      <c r="G1980" s="218">
        <v>10.15</v>
      </c>
      <c r="H1980" s="217" t="s">
        <v>139</v>
      </c>
      <c r="I1980" s="219">
        <v>1</v>
      </c>
      <c r="J1980" s="218">
        <v>132.5</v>
      </c>
      <c r="K1980" s="218">
        <v>19.32</v>
      </c>
      <c r="L1980" s="218">
        <v>113.18</v>
      </c>
      <c r="M1980" s="218">
        <f t="shared" si="48"/>
        <v>113.18</v>
      </c>
      <c r="N1980" s="216" t="str">
        <f t="shared" ref="N1980:N2043" si="49">IF(L1980&lt;J1980*0.4,"stvarna uporabna", "nova vrijednost")</f>
        <v>nova vrijednost</v>
      </c>
    </row>
    <row r="1981" spans="1:14" x14ac:dyDescent="0.25">
      <c r="A1981" s="220">
        <v>1</v>
      </c>
      <c r="B1981" s="219" t="s">
        <v>926</v>
      </c>
      <c r="C1981" s="219" t="s">
        <v>926</v>
      </c>
      <c r="D1981" s="219">
        <v>101699</v>
      </c>
      <c r="E1981" s="217" t="s">
        <v>218</v>
      </c>
      <c r="F1981" s="217" t="s">
        <v>2000</v>
      </c>
      <c r="G1981" s="218">
        <v>10.15</v>
      </c>
      <c r="H1981" s="217" t="s">
        <v>139</v>
      </c>
      <c r="I1981" s="219">
        <v>1</v>
      </c>
      <c r="J1981" s="218">
        <v>132.5</v>
      </c>
      <c r="K1981" s="218">
        <v>19.32</v>
      </c>
      <c r="L1981" s="218">
        <v>113.18</v>
      </c>
      <c r="M1981" s="218">
        <f t="shared" si="48"/>
        <v>113.18</v>
      </c>
      <c r="N1981" s="216" t="str">
        <f t="shared" si="49"/>
        <v>nova vrijednost</v>
      </c>
    </row>
    <row r="1982" spans="1:14" x14ac:dyDescent="0.25">
      <c r="A1982" s="220">
        <v>1</v>
      </c>
      <c r="B1982" s="219" t="s">
        <v>926</v>
      </c>
      <c r="C1982" s="219" t="s">
        <v>926</v>
      </c>
      <c r="D1982" s="219">
        <v>101700</v>
      </c>
      <c r="E1982" s="217" t="s">
        <v>218</v>
      </c>
      <c r="F1982" s="217" t="s">
        <v>2000</v>
      </c>
      <c r="G1982" s="218">
        <v>10.15</v>
      </c>
      <c r="H1982" s="217" t="s">
        <v>139</v>
      </c>
      <c r="I1982" s="219">
        <v>1</v>
      </c>
      <c r="J1982" s="218">
        <v>132.5</v>
      </c>
      <c r="K1982" s="218">
        <v>19.32</v>
      </c>
      <c r="L1982" s="218">
        <v>113.18</v>
      </c>
      <c r="M1982" s="218">
        <f t="shared" si="48"/>
        <v>113.18</v>
      </c>
      <c r="N1982" s="216" t="str">
        <f t="shared" si="49"/>
        <v>nova vrijednost</v>
      </c>
    </row>
    <row r="1983" spans="1:14" x14ac:dyDescent="0.25">
      <c r="A1983" s="216">
        <v>1</v>
      </c>
      <c r="B1983" s="219" t="s">
        <v>926</v>
      </c>
      <c r="C1983" s="219" t="s">
        <v>926</v>
      </c>
      <c r="D1983" s="219">
        <v>101701</v>
      </c>
      <c r="E1983" s="217" t="s">
        <v>218</v>
      </c>
      <c r="F1983" s="217" t="s">
        <v>2000</v>
      </c>
      <c r="G1983" s="218">
        <v>10.15</v>
      </c>
      <c r="H1983" s="217" t="s">
        <v>139</v>
      </c>
      <c r="I1983" s="219">
        <v>1</v>
      </c>
      <c r="J1983" s="218">
        <v>132.5</v>
      </c>
      <c r="K1983" s="218">
        <v>19.32</v>
      </c>
      <c r="L1983" s="218">
        <v>113.18</v>
      </c>
      <c r="M1983" s="218">
        <f t="shared" si="48"/>
        <v>113.18</v>
      </c>
      <c r="N1983" s="216" t="str">
        <f t="shared" si="49"/>
        <v>nova vrijednost</v>
      </c>
    </row>
    <row r="1984" spans="1:14" x14ac:dyDescent="0.25">
      <c r="A1984" s="216">
        <v>1</v>
      </c>
      <c r="B1984" s="219" t="s">
        <v>926</v>
      </c>
      <c r="C1984" s="219" t="s">
        <v>926</v>
      </c>
      <c r="D1984" s="219">
        <v>101702</v>
      </c>
      <c r="E1984" s="217" t="s">
        <v>218</v>
      </c>
      <c r="F1984" s="217" t="s">
        <v>2000</v>
      </c>
      <c r="G1984" s="218">
        <v>10.15</v>
      </c>
      <c r="H1984" s="217" t="s">
        <v>139</v>
      </c>
      <c r="I1984" s="219">
        <v>1</v>
      </c>
      <c r="J1984" s="218">
        <v>132.5</v>
      </c>
      <c r="K1984" s="218">
        <v>19.32</v>
      </c>
      <c r="L1984" s="218">
        <v>113.18</v>
      </c>
      <c r="M1984" s="218">
        <f t="shared" si="48"/>
        <v>113.18</v>
      </c>
      <c r="N1984" s="216" t="str">
        <f t="shared" si="49"/>
        <v>nova vrijednost</v>
      </c>
    </row>
    <row r="1985" spans="1:14" x14ac:dyDescent="0.25">
      <c r="A1985" s="216">
        <v>1</v>
      </c>
      <c r="B1985" s="219" t="s">
        <v>926</v>
      </c>
      <c r="C1985" s="219" t="s">
        <v>926</v>
      </c>
      <c r="D1985" s="219">
        <v>101703</v>
      </c>
      <c r="E1985" s="217" t="s">
        <v>218</v>
      </c>
      <c r="F1985" s="217" t="s">
        <v>2000</v>
      </c>
      <c r="G1985" s="218">
        <v>10.15</v>
      </c>
      <c r="H1985" s="217" t="s">
        <v>139</v>
      </c>
      <c r="I1985" s="219">
        <v>1</v>
      </c>
      <c r="J1985" s="218">
        <v>132.5</v>
      </c>
      <c r="K1985" s="218">
        <v>19.32</v>
      </c>
      <c r="L1985" s="218">
        <v>113.18</v>
      </c>
      <c r="M1985" s="218">
        <f t="shared" si="48"/>
        <v>113.18</v>
      </c>
      <c r="N1985" s="216" t="str">
        <f t="shared" si="49"/>
        <v>nova vrijednost</v>
      </c>
    </row>
    <row r="1986" spans="1:14" x14ac:dyDescent="0.25">
      <c r="A1986" s="220">
        <v>1</v>
      </c>
      <c r="B1986" s="219" t="s">
        <v>926</v>
      </c>
      <c r="C1986" s="219" t="s">
        <v>926</v>
      </c>
      <c r="D1986" s="219">
        <v>101704</v>
      </c>
      <c r="E1986" s="217" t="s">
        <v>218</v>
      </c>
      <c r="F1986" s="217" t="s">
        <v>2000</v>
      </c>
      <c r="G1986" s="218">
        <v>10.15</v>
      </c>
      <c r="H1986" s="217" t="s">
        <v>139</v>
      </c>
      <c r="I1986" s="219">
        <v>1</v>
      </c>
      <c r="J1986" s="218">
        <v>132.5</v>
      </c>
      <c r="K1986" s="218">
        <v>19.32</v>
      </c>
      <c r="L1986" s="218">
        <v>113.18</v>
      </c>
      <c r="M1986" s="218">
        <f t="shared" si="48"/>
        <v>113.18</v>
      </c>
      <c r="N1986" s="216" t="str">
        <f t="shared" si="49"/>
        <v>nova vrijednost</v>
      </c>
    </row>
    <row r="1987" spans="1:14" x14ac:dyDescent="0.25">
      <c r="A1987" s="220">
        <v>1</v>
      </c>
      <c r="B1987" s="219" t="s">
        <v>926</v>
      </c>
      <c r="C1987" s="219" t="s">
        <v>926</v>
      </c>
      <c r="D1987" s="219">
        <v>101705</v>
      </c>
      <c r="E1987" s="217" t="s">
        <v>218</v>
      </c>
      <c r="F1987" s="217" t="s">
        <v>2000</v>
      </c>
      <c r="G1987" s="218">
        <v>10.15</v>
      </c>
      <c r="H1987" s="217" t="s">
        <v>139</v>
      </c>
      <c r="I1987" s="219">
        <v>1</v>
      </c>
      <c r="J1987" s="218">
        <v>132.5</v>
      </c>
      <c r="K1987" s="218">
        <v>19.32</v>
      </c>
      <c r="L1987" s="218">
        <v>113.18</v>
      </c>
      <c r="M1987" s="218">
        <f t="shared" ref="M1987:M2050" si="50">IF(L1987&lt;J1987*0.4,J1987*0.4,L1987)</f>
        <v>113.18</v>
      </c>
      <c r="N1987" s="216" t="str">
        <f t="shared" si="49"/>
        <v>nova vrijednost</v>
      </c>
    </row>
    <row r="1988" spans="1:14" x14ac:dyDescent="0.25">
      <c r="A1988" s="216">
        <v>1</v>
      </c>
      <c r="B1988" s="219" t="s">
        <v>926</v>
      </c>
      <c r="C1988" s="219" t="s">
        <v>926</v>
      </c>
      <c r="D1988" s="219">
        <v>101706</v>
      </c>
      <c r="E1988" s="217" t="s">
        <v>218</v>
      </c>
      <c r="F1988" s="217" t="s">
        <v>2000</v>
      </c>
      <c r="G1988" s="218">
        <v>10.15</v>
      </c>
      <c r="H1988" s="217" t="s">
        <v>139</v>
      </c>
      <c r="I1988" s="219">
        <v>1</v>
      </c>
      <c r="J1988" s="218">
        <v>132.5</v>
      </c>
      <c r="K1988" s="218">
        <v>19.32</v>
      </c>
      <c r="L1988" s="218">
        <v>113.18</v>
      </c>
      <c r="M1988" s="218">
        <f t="shared" si="50"/>
        <v>113.18</v>
      </c>
      <c r="N1988" s="216" t="str">
        <f t="shared" si="49"/>
        <v>nova vrijednost</v>
      </c>
    </row>
    <row r="1989" spans="1:14" x14ac:dyDescent="0.25">
      <c r="A1989" s="216">
        <v>1</v>
      </c>
      <c r="B1989" s="219" t="s">
        <v>926</v>
      </c>
      <c r="C1989" s="219" t="s">
        <v>926</v>
      </c>
      <c r="D1989" s="219">
        <v>101707</v>
      </c>
      <c r="E1989" s="217" t="s">
        <v>218</v>
      </c>
      <c r="F1989" s="217" t="s">
        <v>1232</v>
      </c>
      <c r="G1989" s="218">
        <v>12.13</v>
      </c>
      <c r="H1989" s="217" t="s">
        <v>139</v>
      </c>
      <c r="I1989" s="219">
        <v>1</v>
      </c>
      <c r="J1989" s="218">
        <v>157.94</v>
      </c>
      <c r="K1989" s="218">
        <v>59.22</v>
      </c>
      <c r="L1989" s="218">
        <v>98.72</v>
      </c>
      <c r="M1989" s="218">
        <f t="shared" si="50"/>
        <v>98.72</v>
      </c>
      <c r="N1989" s="216" t="str">
        <f t="shared" si="49"/>
        <v>nova vrijednost</v>
      </c>
    </row>
    <row r="1990" spans="1:14" x14ac:dyDescent="0.25">
      <c r="A1990" s="216">
        <v>1</v>
      </c>
      <c r="B1990" s="219" t="s">
        <v>926</v>
      </c>
      <c r="C1990" s="219" t="s">
        <v>926</v>
      </c>
      <c r="D1990" s="219">
        <v>101709</v>
      </c>
      <c r="E1990" s="217" t="s">
        <v>218</v>
      </c>
      <c r="F1990" s="217" t="s">
        <v>1212</v>
      </c>
      <c r="G1990" s="217" t="s">
        <v>1213</v>
      </c>
      <c r="H1990" s="217" t="s">
        <v>139</v>
      </c>
      <c r="I1990" s="219">
        <v>1</v>
      </c>
      <c r="J1990" s="218">
        <v>260.77999999999997</v>
      </c>
      <c r="K1990" s="218">
        <v>260.77999999999997</v>
      </c>
      <c r="L1990" s="218">
        <v>0</v>
      </c>
      <c r="M1990" s="218">
        <f t="shared" si="50"/>
        <v>104.312</v>
      </c>
      <c r="N1990" s="216" t="str">
        <f t="shared" si="49"/>
        <v>stvarna uporabna</v>
      </c>
    </row>
    <row r="1991" spans="1:14" x14ac:dyDescent="0.25">
      <c r="A1991" s="220">
        <v>1</v>
      </c>
      <c r="B1991" s="219" t="s">
        <v>926</v>
      </c>
      <c r="C1991" s="219" t="s">
        <v>926</v>
      </c>
      <c r="D1991" s="219">
        <v>101710</v>
      </c>
      <c r="E1991" s="217" t="s">
        <v>218</v>
      </c>
      <c r="F1991" s="217" t="s">
        <v>1212</v>
      </c>
      <c r="G1991" s="217" t="s">
        <v>1213</v>
      </c>
      <c r="H1991" s="217" t="s">
        <v>139</v>
      </c>
      <c r="I1991" s="219">
        <v>1</v>
      </c>
      <c r="J1991" s="218">
        <v>260.77999999999997</v>
      </c>
      <c r="K1991" s="218">
        <v>260.77999999999997</v>
      </c>
      <c r="L1991" s="218">
        <v>0</v>
      </c>
      <c r="M1991" s="218">
        <f t="shared" si="50"/>
        <v>104.312</v>
      </c>
      <c r="N1991" s="216" t="str">
        <f t="shared" si="49"/>
        <v>stvarna uporabna</v>
      </c>
    </row>
    <row r="1992" spans="1:14" x14ac:dyDescent="0.25">
      <c r="A1992" s="220">
        <v>1</v>
      </c>
      <c r="B1992" s="219" t="s">
        <v>926</v>
      </c>
      <c r="C1992" s="219" t="s">
        <v>926</v>
      </c>
      <c r="D1992" s="219">
        <v>101711</v>
      </c>
      <c r="E1992" s="217" t="s">
        <v>218</v>
      </c>
      <c r="F1992" s="217" t="s">
        <v>1212</v>
      </c>
      <c r="G1992" s="217" t="s">
        <v>442</v>
      </c>
      <c r="H1992" s="217" t="s">
        <v>139</v>
      </c>
      <c r="I1992" s="219">
        <v>1</v>
      </c>
      <c r="J1992" s="218">
        <v>157.94</v>
      </c>
      <c r="K1992" s="218">
        <v>64.16</v>
      </c>
      <c r="L1992" s="218">
        <v>93.78</v>
      </c>
      <c r="M1992" s="218">
        <f t="shared" si="50"/>
        <v>93.78</v>
      </c>
      <c r="N1992" s="216" t="str">
        <f t="shared" si="49"/>
        <v>nova vrijednost</v>
      </c>
    </row>
    <row r="1993" spans="1:14" x14ac:dyDescent="0.25">
      <c r="A1993" s="216">
        <v>1</v>
      </c>
      <c r="B1993" s="219" t="s">
        <v>926</v>
      </c>
      <c r="C1993" s="219" t="s">
        <v>926</v>
      </c>
      <c r="D1993" s="219">
        <v>101712</v>
      </c>
      <c r="E1993" s="217" t="s">
        <v>218</v>
      </c>
      <c r="F1993" s="217" t="s">
        <v>1212</v>
      </c>
      <c r="G1993" s="217" t="s">
        <v>442</v>
      </c>
      <c r="H1993" s="217" t="s">
        <v>139</v>
      </c>
      <c r="I1993" s="219">
        <v>1</v>
      </c>
      <c r="J1993" s="218">
        <v>157.94</v>
      </c>
      <c r="K1993" s="218">
        <v>64.16</v>
      </c>
      <c r="L1993" s="218">
        <v>93.78</v>
      </c>
      <c r="M1993" s="218">
        <f t="shared" si="50"/>
        <v>93.78</v>
      </c>
      <c r="N1993" s="216" t="str">
        <f t="shared" si="49"/>
        <v>nova vrijednost</v>
      </c>
    </row>
    <row r="1994" spans="1:14" x14ac:dyDescent="0.25">
      <c r="A1994" s="216">
        <v>1</v>
      </c>
      <c r="B1994" s="219" t="s">
        <v>926</v>
      </c>
      <c r="C1994" s="219" t="s">
        <v>926</v>
      </c>
      <c r="D1994" s="219">
        <v>101713</v>
      </c>
      <c r="E1994" s="217" t="s">
        <v>218</v>
      </c>
      <c r="F1994" s="217" t="s">
        <v>1212</v>
      </c>
      <c r="G1994" s="217" t="s">
        <v>442</v>
      </c>
      <c r="H1994" s="217" t="s">
        <v>139</v>
      </c>
      <c r="I1994" s="219">
        <v>1</v>
      </c>
      <c r="J1994" s="218">
        <v>157.94</v>
      </c>
      <c r="K1994" s="218">
        <v>64.16</v>
      </c>
      <c r="L1994" s="218">
        <v>93.78</v>
      </c>
      <c r="M1994" s="218">
        <f t="shared" si="50"/>
        <v>93.78</v>
      </c>
      <c r="N1994" s="216" t="str">
        <f t="shared" si="49"/>
        <v>nova vrijednost</v>
      </c>
    </row>
    <row r="1995" spans="1:14" x14ac:dyDescent="0.25">
      <c r="A1995" s="216">
        <v>1</v>
      </c>
      <c r="B1995" s="219" t="s">
        <v>926</v>
      </c>
      <c r="C1995" s="219" t="s">
        <v>926</v>
      </c>
      <c r="D1995" s="219">
        <v>101714</v>
      </c>
      <c r="E1995" s="217" t="s">
        <v>218</v>
      </c>
      <c r="F1995" s="217" t="s">
        <v>1212</v>
      </c>
      <c r="G1995" s="217" t="s">
        <v>1213</v>
      </c>
      <c r="H1995" s="217" t="s">
        <v>139</v>
      </c>
      <c r="I1995" s="219">
        <v>1</v>
      </c>
      <c r="J1995" s="218">
        <v>260.77999999999997</v>
      </c>
      <c r="K1995" s="218">
        <v>260.77999999999997</v>
      </c>
      <c r="L1995" s="218">
        <v>0</v>
      </c>
      <c r="M1995" s="218">
        <f t="shared" si="50"/>
        <v>104.312</v>
      </c>
      <c r="N1995" s="216" t="str">
        <f t="shared" si="49"/>
        <v>stvarna uporabna</v>
      </c>
    </row>
    <row r="1996" spans="1:14" x14ac:dyDescent="0.25">
      <c r="A1996" s="220">
        <v>1</v>
      </c>
      <c r="B1996" s="219" t="s">
        <v>926</v>
      </c>
      <c r="C1996" s="219" t="s">
        <v>926</v>
      </c>
      <c r="D1996" s="219">
        <v>101715</v>
      </c>
      <c r="E1996" s="217" t="s">
        <v>218</v>
      </c>
      <c r="F1996" s="217" t="s">
        <v>1212</v>
      </c>
      <c r="G1996" s="217" t="s">
        <v>1213</v>
      </c>
      <c r="H1996" s="217" t="s">
        <v>139</v>
      </c>
      <c r="I1996" s="219">
        <v>1</v>
      </c>
      <c r="J1996" s="218">
        <v>260.77999999999997</v>
      </c>
      <c r="K1996" s="218">
        <v>260.77999999999997</v>
      </c>
      <c r="L1996" s="218">
        <v>0</v>
      </c>
      <c r="M1996" s="218">
        <f t="shared" si="50"/>
        <v>104.312</v>
      </c>
      <c r="N1996" s="216" t="str">
        <f t="shared" si="49"/>
        <v>stvarna uporabna</v>
      </c>
    </row>
    <row r="1997" spans="1:14" x14ac:dyDescent="0.25">
      <c r="A1997" s="220">
        <v>1</v>
      </c>
      <c r="B1997" s="219" t="s">
        <v>926</v>
      </c>
      <c r="C1997" s="219" t="s">
        <v>926</v>
      </c>
      <c r="D1997" s="219">
        <v>101716</v>
      </c>
      <c r="E1997" s="217" t="s">
        <v>218</v>
      </c>
      <c r="F1997" s="217" t="s">
        <v>1212</v>
      </c>
      <c r="G1997" s="217" t="s">
        <v>1213</v>
      </c>
      <c r="H1997" s="217" t="s">
        <v>139</v>
      </c>
      <c r="I1997" s="219">
        <v>1</v>
      </c>
      <c r="J1997" s="218">
        <v>260.77999999999997</v>
      </c>
      <c r="K1997" s="218">
        <v>260.77999999999997</v>
      </c>
      <c r="L1997" s="218">
        <v>0</v>
      </c>
      <c r="M1997" s="218">
        <f t="shared" si="50"/>
        <v>104.312</v>
      </c>
      <c r="N1997" s="216" t="str">
        <f t="shared" si="49"/>
        <v>stvarna uporabna</v>
      </c>
    </row>
    <row r="1998" spans="1:14" x14ac:dyDescent="0.25">
      <c r="A1998" s="216">
        <v>1</v>
      </c>
      <c r="B1998" s="219" t="s">
        <v>926</v>
      </c>
      <c r="C1998" s="219" t="s">
        <v>926</v>
      </c>
      <c r="D1998" s="219">
        <v>101717</v>
      </c>
      <c r="E1998" s="217" t="s">
        <v>218</v>
      </c>
      <c r="F1998" s="217" t="s">
        <v>1212</v>
      </c>
      <c r="G1998" s="217" t="s">
        <v>1213</v>
      </c>
      <c r="H1998" s="217" t="s">
        <v>139</v>
      </c>
      <c r="I1998" s="219">
        <v>1</v>
      </c>
      <c r="J1998" s="218">
        <v>260.77999999999997</v>
      </c>
      <c r="K1998" s="218">
        <v>260.77999999999997</v>
      </c>
      <c r="L1998" s="218">
        <v>0</v>
      </c>
      <c r="M1998" s="218">
        <f t="shared" si="50"/>
        <v>104.312</v>
      </c>
      <c r="N1998" s="216" t="str">
        <f t="shared" si="49"/>
        <v>stvarna uporabna</v>
      </c>
    </row>
    <row r="1999" spans="1:14" x14ac:dyDescent="0.25">
      <c r="A1999" s="216">
        <v>1</v>
      </c>
      <c r="B1999" s="219" t="s">
        <v>926</v>
      </c>
      <c r="C1999" s="219" t="s">
        <v>926</v>
      </c>
      <c r="D1999" s="219">
        <v>101718</v>
      </c>
      <c r="E1999" s="217" t="s">
        <v>218</v>
      </c>
      <c r="F1999" s="217" t="s">
        <v>1212</v>
      </c>
      <c r="G1999" s="217" t="s">
        <v>1213</v>
      </c>
      <c r="H1999" s="217" t="s">
        <v>139</v>
      </c>
      <c r="I1999" s="219">
        <v>1</v>
      </c>
      <c r="J1999" s="218">
        <v>260.77999999999997</v>
      </c>
      <c r="K1999" s="218">
        <v>260.77999999999997</v>
      </c>
      <c r="L1999" s="218">
        <v>0</v>
      </c>
      <c r="M1999" s="218">
        <f t="shared" si="50"/>
        <v>104.312</v>
      </c>
      <c r="N1999" s="216" t="str">
        <f t="shared" si="49"/>
        <v>stvarna uporabna</v>
      </c>
    </row>
    <row r="2000" spans="1:14" x14ac:dyDescent="0.25">
      <c r="A2000" s="216">
        <v>1</v>
      </c>
      <c r="B2000" s="219" t="s">
        <v>926</v>
      </c>
      <c r="C2000" s="219" t="s">
        <v>926</v>
      </c>
      <c r="D2000" s="219">
        <v>101719</v>
      </c>
      <c r="E2000" s="217" t="s">
        <v>218</v>
      </c>
      <c r="F2000" s="217" t="s">
        <v>1212</v>
      </c>
      <c r="G2000" s="217" t="s">
        <v>1213</v>
      </c>
      <c r="H2000" s="217" t="s">
        <v>139</v>
      </c>
      <c r="I2000" s="219">
        <v>1</v>
      </c>
      <c r="J2000" s="218">
        <v>260.77999999999997</v>
      </c>
      <c r="K2000" s="218">
        <v>260.77999999999997</v>
      </c>
      <c r="L2000" s="218">
        <v>0</v>
      </c>
      <c r="M2000" s="218">
        <f t="shared" si="50"/>
        <v>104.312</v>
      </c>
      <c r="N2000" s="216" t="str">
        <f t="shared" si="49"/>
        <v>stvarna uporabna</v>
      </c>
    </row>
    <row r="2001" spans="1:14" x14ac:dyDescent="0.25">
      <c r="A2001" s="220">
        <v>1</v>
      </c>
      <c r="B2001" s="219" t="s">
        <v>926</v>
      </c>
      <c r="C2001" s="219" t="s">
        <v>926</v>
      </c>
      <c r="D2001" s="219">
        <v>101720</v>
      </c>
      <c r="E2001" s="217" t="s">
        <v>218</v>
      </c>
      <c r="F2001" s="217" t="s">
        <v>1212</v>
      </c>
      <c r="G2001" s="217" t="s">
        <v>1213</v>
      </c>
      <c r="H2001" s="217" t="s">
        <v>139</v>
      </c>
      <c r="I2001" s="219">
        <v>1</v>
      </c>
      <c r="J2001" s="218">
        <v>260.77999999999997</v>
      </c>
      <c r="K2001" s="218">
        <v>260.77999999999997</v>
      </c>
      <c r="L2001" s="218">
        <v>0</v>
      </c>
      <c r="M2001" s="218">
        <f t="shared" si="50"/>
        <v>104.312</v>
      </c>
      <c r="N2001" s="216" t="str">
        <f t="shared" si="49"/>
        <v>stvarna uporabna</v>
      </c>
    </row>
    <row r="2002" spans="1:14" x14ac:dyDescent="0.25">
      <c r="A2002" s="220">
        <v>1</v>
      </c>
      <c r="B2002" s="219" t="s">
        <v>926</v>
      </c>
      <c r="C2002" s="219" t="s">
        <v>926</v>
      </c>
      <c r="D2002" s="219">
        <v>101721</v>
      </c>
      <c r="E2002" s="217" t="s">
        <v>218</v>
      </c>
      <c r="F2002" s="217" t="s">
        <v>1212</v>
      </c>
      <c r="G2002" s="217" t="s">
        <v>1213</v>
      </c>
      <c r="H2002" s="217" t="s">
        <v>139</v>
      </c>
      <c r="I2002" s="219">
        <v>1</v>
      </c>
      <c r="J2002" s="218">
        <v>260.77999999999997</v>
      </c>
      <c r="K2002" s="218">
        <v>260.77999999999997</v>
      </c>
      <c r="L2002" s="218">
        <v>0</v>
      </c>
      <c r="M2002" s="218">
        <f t="shared" si="50"/>
        <v>104.312</v>
      </c>
      <c r="N2002" s="216" t="str">
        <f t="shared" si="49"/>
        <v>stvarna uporabna</v>
      </c>
    </row>
    <row r="2003" spans="1:14" x14ac:dyDescent="0.25">
      <c r="A2003" s="216">
        <v>1</v>
      </c>
      <c r="B2003" s="219" t="s">
        <v>926</v>
      </c>
      <c r="C2003" s="219" t="s">
        <v>926</v>
      </c>
      <c r="D2003" s="219">
        <v>101722</v>
      </c>
      <c r="E2003" s="217" t="s">
        <v>218</v>
      </c>
      <c r="F2003" s="217" t="s">
        <v>1212</v>
      </c>
      <c r="G2003" s="217" t="s">
        <v>1213</v>
      </c>
      <c r="H2003" s="217" t="s">
        <v>139</v>
      </c>
      <c r="I2003" s="219">
        <v>1</v>
      </c>
      <c r="J2003" s="218">
        <v>260.77999999999997</v>
      </c>
      <c r="K2003" s="218">
        <v>260.77999999999997</v>
      </c>
      <c r="L2003" s="218">
        <v>0</v>
      </c>
      <c r="M2003" s="218">
        <f t="shared" si="50"/>
        <v>104.312</v>
      </c>
      <c r="N2003" s="216" t="str">
        <f t="shared" si="49"/>
        <v>stvarna uporabna</v>
      </c>
    </row>
    <row r="2004" spans="1:14" x14ac:dyDescent="0.25">
      <c r="A2004" s="216">
        <v>1</v>
      </c>
      <c r="B2004" s="219" t="s">
        <v>926</v>
      </c>
      <c r="C2004" s="219" t="s">
        <v>926</v>
      </c>
      <c r="D2004" s="219">
        <v>101723</v>
      </c>
      <c r="E2004" s="217" t="s">
        <v>218</v>
      </c>
      <c r="F2004" s="217" t="s">
        <v>1212</v>
      </c>
      <c r="G2004" s="217" t="s">
        <v>1213</v>
      </c>
      <c r="H2004" s="217" t="s">
        <v>139</v>
      </c>
      <c r="I2004" s="219">
        <v>1</v>
      </c>
      <c r="J2004" s="218">
        <v>260.77999999999997</v>
      </c>
      <c r="K2004" s="218">
        <v>260.77999999999997</v>
      </c>
      <c r="L2004" s="218">
        <v>0</v>
      </c>
      <c r="M2004" s="218">
        <f t="shared" si="50"/>
        <v>104.312</v>
      </c>
      <c r="N2004" s="216" t="str">
        <f t="shared" si="49"/>
        <v>stvarna uporabna</v>
      </c>
    </row>
    <row r="2005" spans="1:14" x14ac:dyDescent="0.25">
      <c r="A2005" s="216">
        <v>1</v>
      </c>
      <c r="B2005" s="219" t="s">
        <v>926</v>
      </c>
      <c r="C2005" s="219" t="s">
        <v>926</v>
      </c>
      <c r="D2005" s="219">
        <v>101724</v>
      </c>
      <c r="E2005" s="217" t="s">
        <v>218</v>
      </c>
      <c r="F2005" s="217" t="s">
        <v>1212</v>
      </c>
      <c r="G2005" s="217" t="s">
        <v>1213</v>
      </c>
      <c r="H2005" s="217" t="s">
        <v>139</v>
      </c>
      <c r="I2005" s="219">
        <v>1</v>
      </c>
      <c r="J2005" s="218">
        <v>260.77999999999997</v>
      </c>
      <c r="K2005" s="218">
        <v>260.77999999999997</v>
      </c>
      <c r="L2005" s="218">
        <v>0</v>
      </c>
      <c r="M2005" s="218">
        <f t="shared" si="50"/>
        <v>104.312</v>
      </c>
      <c r="N2005" s="216" t="str">
        <f t="shared" si="49"/>
        <v>stvarna uporabna</v>
      </c>
    </row>
    <row r="2006" spans="1:14" x14ac:dyDescent="0.25">
      <c r="A2006" s="220">
        <v>1</v>
      </c>
      <c r="B2006" s="219" t="s">
        <v>926</v>
      </c>
      <c r="C2006" s="219" t="s">
        <v>926</v>
      </c>
      <c r="D2006" s="219">
        <v>101725</v>
      </c>
      <c r="E2006" s="217" t="s">
        <v>218</v>
      </c>
      <c r="F2006" s="217" t="s">
        <v>1212</v>
      </c>
      <c r="G2006" s="217" t="s">
        <v>1213</v>
      </c>
      <c r="H2006" s="217" t="s">
        <v>139</v>
      </c>
      <c r="I2006" s="219">
        <v>1</v>
      </c>
      <c r="J2006" s="218">
        <v>260.77999999999997</v>
      </c>
      <c r="K2006" s="218">
        <v>260.77999999999997</v>
      </c>
      <c r="L2006" s="218">
        <v>0</v>
      </c>
      <c r="M2006" s="218">
        <f t="shared" si="50"/>
        <v>104.312</v>
      </c>
      <c r="N2006" s="216" t="str">
        <f t="shared" si="49"/>
        <v>stvarna uporabna</v>
      </c>
    </row>
    <row r="2007" spans="1:14" x14ac:dyDescent="0.25">
      <c r="A2007" s="220">
        <v>1</v>
      </c>
      <c r="B2007" s="219" t="s">
        <v>926</v>
      </c>
      <c r="C2007" s="219" t="s">
        <v>926</v>
      </c>
      <c r="D2007" s="219">
        <v>101726</v>
      </c>
      <c r="E2007" s="217" t="s">
        <v>218</v>
      </c>
      <c r="F2007" s="217" t="s">
        <v>1212</v>
      </c>
      <c r="G2007" s="217" t="s">
        <v>1213</v>
      </c>
      <c r="H2007" s="217" t="s">
        <v>139</v>
      </c>
      <c r="I2007" s="219">
        <v>1</v>
      </c>
      <c r="J2007" s="218">
        <v>260.77999999999997</v>
      </c>
      <c r="K2007" s="218">
        <v>260.77999999999997</v>
      </c>
      <c r="L2007" s="218">
        <v>0</v>
      </c>
      <c r="M2007" s="218">
        <f t="shared" si="50"/>
        <v>104.312</v>
      </c>
      <c r="N2007" s="216" t="str">
        <f t="shared" si="49"/>
        <v>stvarna uporabna</v>
      </c>
    </row>
    <row r="2008" spans="1:14" x14ac:dyDescent="0.25">
      <c r="A2008" s="216">
        <v>1</v>
      </c>
      <c r="B2008" s="219" t="s">
        <v>926</v>
      </c>
      <c r="C2008" s="219" t="s">
        <v>926</v>
      </c>
      <c r="D2008" s="219">
        <v>101727</v>
      </c>
      <c r="E2008" s="217" t="s">
        <v>218</v>
      </c>
      <c r="F2008" s="217" t="s">
        <v>1212</v>
      </c>
      <c r="G2008" s="217" t="s">
        <v>1213</v>
      </c>
      <c r="H2008" s="217" t="s">
        <v>139</v>
      </c>
      <c r="I2008" s="219">
        <v>1</v>
      </c>
      <c r="J2008" s="218">
        <v>260.77999999999997</v>
      </c>
      <c r="K2008" s="218">
        <v>260.77999999999997</v>
      </c>
      <c r="L2008" s="218">
        <v>0</v>
      </c>
      <c r="M2008" s="218">
        <f t="shared" si="50"/>
        <v>104.312</v>
      </c>
      <c r="N2008" s="216" t="str">
        <f t="shared" si="49"/>
        <v>stvarna uporabna</v>
      </c>
    </row>
    <row r="2009" spans="1:14" x14ac:dyDescent="0.25">
      <c r="A2009" s="216">
        <v>1</v>
      </c>
      <c r="B2009" s="219" t="s">
        <v>926</v>
      </c>
      <c r="C2009" s="219" t="s">
        <v>926</v>
      </c>
      <c r="D2009" s="219">
        <v>101728</v>
      </c>
      <c r="E2009" s="217" t="s">
        <v>218</v>
      </c>
      <c r="F2009" s="217" t="s">
        <v>1212</v>
      </c>
      <c r="G2009" s="217" t="s">
        <v>1213</v>
      </c>
      <c r="H2009" s="217" t="s">
        <v>139</v>
      </c>
      <c r="I2009" s="219">
        <v>1</v>
      </c>
      <c r="J2009" s="218">
        <v>260.77999999999997</v>
      </c>
      <c r="K2009" s="218">
        <v>260.77999999999997</v>
      </c>
      <c r="L2009" s="218">
        <v>0</v>
      </c>
      <c r="M2009" s="218">
        <f t="shared" si="50"/>
        <v>104.312</v>
      </c>
      <c r="N2009" s="216" t="str">
        <f t="shared" si="49"/>
        <v>stvarna uporabna</v>
      </c>
    </row>
    <row r="2010" spans="1:14" x14ac:dyDescent="0.25">
      <c r="A2010" s="216">
        <v>1</v>
      </c>
      <c r="B2010" s="219" t="s">
        <v>926</v>
      </c>
      <c r="C2010" s="219" t="s">
        <v>926</v>
      </c>
      <c r="D2010" s="219">
        <v>101729</v>
      </c>
      <c r="E2010" s="217" t="s">
        <v>218</v>
      </c>
      <c r="F2010" s="217" t="s">
        <v>1212</v>
      </c>
      <c r="G2010" s="217" t="s">
        <v>1213</v>
      </c>
      <c r="H2010" s="217" t="s">
        <v>139</v>
      </c>
      <c r="I2010" s="219">
        <v>1</v>
      </c>
      <c r="J2010" s="218">
        <v>260.77999999999997</v>
      </c>
      <c r="K2010" s="218">
        <v>260.77999999999997</v>
      </c>
      <c r="L2010" s="218">
        <v>0</v>
      </c>
      <c r="M2010" s="218">
        <f t="shared" si="50"/>
        <v>104.312</v>
      </c>
      <c r="N2010" s="216" t="str">
        <f t="shared" si="49"/>
        <v>stvarna uporabna</v>
      </c>
    </row>
    <row r="2011" spans="1:14" x14ac:dyDescent="0.25">
      <c r="A2011" s="220">
        <v>1</v>
      </c>
      <c r="B2011" s="219" t="s">
        <v>926</v>
      </c>
      <c r="C2011" s="219" t="s">
        <v>926</v>
      </c>
      <c r="D2011" s="219">
        <v>101730</v>
      </c>
      <c r="E2011" s="217" t="s">
        <v>218</v>
      </c>
      <c r="F2011" s="217" t="s">
        <v>1212</v>
      </c>
      <c r="G2011" s="217" t="s">
        <v>1213</v>
      </c>
      <c r="H2011" s="217" t="s">
        <v>139</v>
      </c>
      <c r="I2011" s="219">
        <v>1</v>
      </c>
      <c r="J2011" s="218">
        <v>260.77999999999997</v>
      </c>
      <c r="K2011" s="218">
        <v>260.77999999999997</v>
      </c>
      <c r="L2011" s="218">
        <v>0</v>
      </c>
      <c r="M2011" s="218">
        <f t="shared" si="50"/>
        <v>104.312</v>
      </c>
      <c r="N2011" s="216" t="str">
        <f t="shared" si="49"/>
        <v>stvarna uporabna</v>
      </c>
    </row>
    <row r="2012" spans="1:14" x14ac:dyDescent="0.25">
      <c r="A2012" s="220">
        <v>1</v>
      </c>
      <c r="B2012" s="219" t="s">
        <v>926</v>
      </c>
      <c r="C2012" s="219" t="s">
        <v>926</v>
      </c>
      <c r="D2012" s="219">
        <v>101731</v>
      </c>
      <c r="E2012" s="217" t="s">
        <v>218</v>
      </c>
      <c r="F2012" s="217" t="s">
        <v>1212</v>
      </c>
      <c r="G2012" s="217" t="s">
        <v>1213</v>
      </c>
      <c r="H2012" s="217" t="s">
        <v>139</v>
      </c>
      <c r="I2012" s="219">
        <v>1</v>
      </c>
      <c r="J2012" s="218">
        <v>260.77999999999997</v>
      </c>
      <c r="K2012" s="218">
        <v>260.77999999999997</v>
      </c>
      <c r="L2012" s="218">
        <v>0</v>
      </c>
      <c r="M2012" s="218">
        <f t="shared" si="50"/>
        <v>104.312</v>
      </c>
      <c r="N2012" s="216" t="str">
        <f t="shared" si="49"/>
        <v>stvarna uporabna</v>
      </c>
    </row>
    <row r="2013" spans="1:14" x14ac:dyDescent="0.25">
      <c r="A2013" s="216">
        <v>1</v>
      </c>
      <c r="B2013" s="219" t="s">
        <v>926</v>
      </c>
      <c r="C2013" s="219" t="s">
        <v>926</v>
      </c>
      <c r="D2013" s="219">
        <v>101732</v>
      </c>
      <c r="E2013" s="217" t="s">
        <v>218</v>
      </c>
      <c r="F2013" s="217" t="s">
        <v>1212</v>
      </c>
      <c r="G2013" s="217" t="s">
        <v>1213</v>
      </c>
      <c r="H2013" s="217" t="s">
        <v>139</v>
      </c>
      <c r="I2013" s="219">
        <v>1</v>
      </c>
      <c r="J2013" s="218">
        <v>260.77999999999997</v>
      </c>
      <c r="K2013" s="218">
        <v>260.77999999999997</v>
      </c>
      <c r="L2013" s="218">
        <v>0</v>
      </c>
      <c r="M2013" s="218">
        <f t="shared" si="50"/>
        <v>104.312</v>
      </c>
      <c r="N2013" s="216" t="str">
        <f t="shared" si="49"/>
        <v>stvarna uporabna</v>
      </c>
    </row>
    <row r="2014" spans="1:14" x14ac:dyDescent="0.25">
      <c r="A2014" s="216">
        <v>1</v>
      </c>
      <c r="B2014" s="219" t="s">
        <v>926</v>
      </c>
      <c r="C2014" s="219" t="s">
        <v>926</v>
      </c>
      <c r="D2014" s="219">
        <v>101733</v>
      </c>
      <c r="E2014" s="217" t="s">
        <v>218</v>
      </c>
      <c r="F2014" s="217" t="s">
        <v>1212</v>
      </c>
      <c r="G2014" s="217" t="s">
        <v>1213</v>
      </c>
      <c r="H2014" s="217" t="s">
        <v>139</v>
      </c>
      <c r="I2014" s="219">
        <v>1</v>
      </c>
      <c r="J2014" s="218">
        <v>260.77999999999997</v>
      </c>
      <c r="K2014" s="218">
        <v>260.77999999999997</v>
      </c>
      <c r="L2014" s="218">
        <v>0</v>
      </c>
      <c r="M2014" s="218">
        <f t="shared" si="50"/>
        <v>104.312</v>
      </c>
      <c r="N2014" s="216" t="str">
        <f t="shared" si="49"/>
        <v>stvarna uporabna</v>
      </c>
    </row>
    <row r="2015" spans="1:14" x14ac:dyDescent="0.25">
      <c r="A2015" s="216">
        <v>1</v>
      </c>
      <c r="B2015" s="219" t="s">
        <v>926</v>
      </c>
      <c r="C2015" s="219" t="s">
        <v>926</v>
      </c>
      <c r="D2015" s="219">
        <v>101734</v>
      </c>
      <c r="E2015" s="217" t="s">
        <v>218</v>
      </c>
      <c r="F2015" s="217" t="s">
        <v>1212</v>
      </c>
      <c r="G2015" s="217" t="s">
        <v>1213</v>
      </c>
      <c r="H2015" s="217" t="s">
        <v>139</v>
      </c>
      <c r="I2015" s="219">
        <v>1</v>
      </c>
      <c r="J2015" s="218">
        <v>260.77999999999997</v>
      </c>
      <c r="K2015" s="218">
        <v>260.77999999999997</v>
      </c>
      <c r="L2015" s="218">
        <v>0</v>
      </c>
      <c r="M2015" s="218">
        <f t="shared" si="50"/>
        <v>104.312</v>
      </c>
      <c r="N2015" s="216" t="str">
        <f t="shared" si="49"/>
        <v>stvarna uporabna</v>
      </c>
    </row>
    <row r="2016" spans="1:14" x14ac:dyDescent="0.25">
      <c r="A2016" s="216">
        <v>1</v>
      </c>
      <c r="B2016" s="219" t="s">
        <v>926</v>
      </c>
      <c r="C2016" s="219" t="s">
        <v>926</v>
      </c>
      <c r="D2016" s="219">
        <v>101735</v>
      </c>
      <c r="E2016" s="217" t="s">
        <v>218</v>
      </c>
      <c r="F2016" s="217" t="s">
        <v>1212</v>
      </c>
      <c r="G2016" s="217" t="s">
        <v>1213</v>
      </c>
      <c r="H2016" s="217" t="s">
        <v>139</v>
      </c>
      <c r="I2016" s="219">
        <v>1</v>
      </c>
      <c r="J2016" s="218">
        <v>260.77999999999997</v>
      </c>
      <c r="K2016" s="218">
        <v>260.77999999999997</v>
      </c>
      <c r="L2016" s="218">
        <v>0</v>
      </c>
      <c r="M2016" s="218">
        <f t="shared" si="50"/>
        <v>104.312</v>
      </c>
      <c r="N2016" s="216" t="str">
        <f t="shared" si="49"/>
        <v>stvarna uporabna</v>
      </c>
    </row>
    <row r="2017" spans="1:14" x14ac:dyDescent="0.25">
      <c r="A2017" s="220">
        <v>1</v>
      </c>
      <c r="B2017" s="219" t="s">
        <v>926</v>
      </c>
      <c r="C2017" s="219" t="s">
        <v>926</v>
      </c>
      <c r="D2017" s="219">
        <v>101736</v>
      </c>
      <c r="E2017" s="217" t="s">
        <v>218</v>
      </c>
      <c r="F2017" s="217" t="s">
        <v>1212</v>
      </c>
      <c r="G2017" s="217" t="s">
        <v>1213</v>
      </c>
      <c r="H2017" s="217" t="s">
        <v>139</v>
      </c>
      <c r="I2017" s="219">
        <v>1</v>
      </c>
      <c r="J2017" s="218">
        <v>260.77999999999997</v>
      </c>
      <c r="K2017" s="218">
        <v>260.77999999999997</v>
      </c>
      <c r="L2017" s="218">
        <v>0</v>
      </c>
      <c r="M2017" s="218">
        <f t="shared" si="50"/>
        <v>104.312</v>
      </c>
      <c r="N2017" s="216" t="str">
        <f t="shared" si="49"/>
        <v>stvarna uporabna</v>
      </c>
    </row>
    <row r="2018" spans="1:14" x14ac:dyDescent="0.25">
      <c r="A2018" s="220">
        <v>1</v>
      </c>
      <c r="B2018" s="219" t="s">
        <v>926</v>
      </c>
      <c r="C2018" s="219" t="s">
        <v>926</v>
      </c>
      <c r="D2018" s="219">
        <v>101737</v>
      </c>
      <c r="E2018" s="217" t="s">
        <v>218</v>
      </c>
      <c r="F2018" s="217" t="s">
        <v>1212</v>
      </c>
      <c r="G2018" s="217" t="s">
        <v>1213</v>
      </c>
      <c r="H2018" s="217" t="s">
        <v>139</v>
      </c>
      <c r="I2018" s="219">
        <v>1</v>
      </c>
      <c r="J2018" s="218">
        <v>260.77999999999997</v>
      </c>
      <c r="K2018" s="218">
        <v>260.77999999999997</v>
      </c>
      <c r="L2018" s="218">
        <v>0</v>
      </c>
      <c r="M2018" s="218">
        <f t="shared" si="50"/>
        <v>104.312</v>
      </c>
      <c r="N2018" s="216" t="str">
        <f t="shared" si="49"/>
        <v>stvarna uporabna</v>
      </c>
    </row>
    <row r="2019" spans="1:14" x14ac:dyDescent="0.25">
      <c r="A2019" s="216">
        <v>1</v>
      </c>
      <c r="B2019" s="219" t="s">
        <v>926</v>
      </c>
      <c r="C2019" s="219" t="s">
        <v>926</v>
      </c>
      <c r="D2019" s="219">
        <v>101738</v>
      </c>
      <c r="E2019" s="217" t="s">
        <v>218</v>
      </c>
      <c r="F2019" s="217" t="s">
        <v>1212</v>
      </c>
      <c r="G2019" s="217" t="s">
        <v>1213</v>
      </c>
      <c r="H2019" s="217" t="s">
        <v>139</v>
      </c>
      <c r="I2019" s="219">
        <v>1</v>
      </c>
      <c r="J2019" s="218">
        <v>260.77999999999997</v>
      </c>
      <c r="K2019" s="218">
        <v>260.77999999999997</v>
      </c>
      <c r="L2019" s="218">
        <v>0</v>
      </c>
      <c r="M2019" s="218">
        <f t="shared" si="50"/>
        <v>104.312</v>
      </c>
      <c r="N2019" s="216" t="str">
        <f t="shared" si="49"/>
        <v>stvarna uporabna</v>
      </c>
    </row>
    <row r="2020" spans="1:14" x14ac:dyDescent="0.25">
      <c r="A2020" s="216">
        <v>1</v>
      </c>
      <c r="B2020" s="219" t="s">
        <v>926</v>
      </c>
      <c r="C2020" s="219" t="s">
        <v>926</v>
      </c>
      <c r="D2020" s="219">
        <v>101739</v>
      </c>
      <c r="E2020" s="217" t="s">
        <v>218</v>
      </c>
      <c r="F2020" s="217" t="s">
        <v>1212</v>
      </c>
      <c r="G2020" s="217" t="s">
        <v>1213</v>
      </c>
      <c r="H2020" s="217" t="s">
        <v>139</v>
      </c>
      <c r="I2020" s="219">
        <v>1</v>
      </c>
      <c r="J2020" s="218">
        <v>260.77999999999997</v>
      </c>
      <c r="K2020" s="218">
        <v>260.77999999999997</v>
      </c>
      <c r="L2020" s="218">
        <v>0</v>
      </c>
      <c r="M2020" s="218">
        <f t="shared" si="50"/>
        <v>104.312</v>
      </c>
      <c r="N2020" s="216" t="str">
        <f t="shared" si="49"/>
        <v>stvarna uporabna</v>
      </c>
    </row>
    <row r="2021" spans="1:14" x14ac:dyDescent="0.25">
      <c r="A2021" s="216">
        <v>1</v>
      </c>
      <c r="B2021" s="219" t="s">
        <v>926</v>
      </c>
      <c r="C2021" s="219" t="s">
        <v>926</v>
      </c>
      <c r="D2021" s="219">
        <v>101740</v>
      </c>
      <c r="E2021" s="217" t="s">
        <v>218</v>
      </c>
      <c r="F2021" s="217" t="s">
        <v>1212</v>
      </c>
      <c r="G2021" s="217" t="s">
        <v>442</v>
      </c>
      <c r="H2021" s="217" t="s">
        <v>139</v>
      </c>
      <c r="I2021" s="219">
        <v>1</v>
      </c>
      <c r="J2021" s="218">
        <v>157.88999999999999</v>
      </c>
      <c r="K2021" s="218">
        <v>64.150000000000006</v>
      </c>
      <c r="L2021" s="218">
        <v>93.74</v>
      </c>
      <c r="M2021" s="218">
        <f t="shared" si="50"/>
        <v>93.74</v>
      </c>
      <c r="N2021" s="216" t="str">
        <f t="shared" si="49"/>
        <v>nova vrijednost</v>
      </c>
    </row>
    <row r="2022" spans="1:14" x14ac:dyDescent="0.25">
      <c r="A2022" s="220">
        <v>1</v>
      </c>
      <c r="B2022" s="219" t="s">
        <v>926</v>
      </c>
      <c r="C2022" s="219" t="s">
        <v>926</v>
      </c>
      <c r="D2022" s="219">
        <v>101743</v>
      </c>
      <c r="E2022" s="217" t="s">
        <v>218</v>
      </c>
      <c r="F2022" s="217" t="s">
        <v>2001</v>
      </c>
      <c r="G2022" s="217" t="s">
        <v>929</v>
      </c>
      <c r="H2022" s="217" t="s">
        <v>139</v>
      </c>
      <c r="I2022" s="219">
        <v>1</v>
      </c>
      <c r="J2022" s="221">
        <v>3317.06</v>
      </c>
      <c r="K2022" s="221">
        <v>3317.06</v>
      </c>
      <c r="L2022" s="218">
        <v>0</v>
      </c>
      <c r="M2022" s="218">
        <f t="shared" si="50"/>
        <v>1326.8240000000001</v>
      </c>
      <c r="N2022" s="216" t="str">
        <f t="shared" si="49"/>
        <v>stvarna uporabna</v>
      </c>
    </row>
    <row r="2023" spans="1:14" x14ac:dyDescent="0.25">
      <c r="A2023" s="220">
        <v>1</v>
      </c>
      <c r="B2023" s="219" t="s">
        <v>926</v>
      </c>
      <c r="C2023" s="219" t="s">
        <v>926</v>
      </c>
      <c r="D2023" s="219">
        <v>101744</v>
      </c>
      <c r="E2023" s="217" t="s">
        <v>218</v>
      </c>
      <c r="F2023" s="217" t="s">
        <v>2002</v>
      </c>
      <c r="G2023" s="217" t="s">
        <v>929</v>
      </c>
      <c r="H2023" s="217" t="s">
        <v>139</v>
      </c>
      <c r="I2023" s="219">
        <v>1</v>
      </c>
      <c r="J2023" s="221">
        <v>1413</v>
      </c>
      <c r="K2023" s="221">
        <v>1413</v>
      </c>
      <c r="L2023" s="218">
        <v>0</v>
      </c>
      <c r="M2023" s="218">
        <f t="shared" si="50"/>
        <v>565.20000000000005</v>
      </c>
      <c r="N2023" s="216" t="str">
        <f t="shared" si="49"/>
        <v>stvarna uporabna</v>
      </c>
    </row>
    <row r="2024" spans="1:14" x14ac:dyDescent="0.25">
      <c r="A2024" s="216">
        <v>1</v>
      </c>
      <c r="B2024" s="219" t="s">
        <v>926</v>
      </c>
      <c r="C2024" s="219" t="s">
        <v>926</v>
      </c>
      <c r="D2024" s="219">
        <v>101745</v>
      </c>
      <c r="E2024" s="217" t="s">
        <v>218</v>
      </c>
      <c r="F2024" s="217" t="s">
        <v>1143</v>
      </c>
      <c r="G2024" s="217" t="s">
        <v>929</v>
      </c>
      <c r="H2024" s="217" t="s">
        <v>139</v>
      </c>
      <c r="I2024" s="219">
        <v>1</v>
      </c>
      <c r="J2024" s="221">
        <v>3391.39</v>
      </c>
      <c r="K2024" s="221">
        <v>3391.39</v>
      </c>
      <c r="L2024" s="218">
        <v>0</v>
      </c>
      <c r="M2024" s="218">
        <f t="shared" si="50"/>
        <v>1356.556</v>
      </c>
      <c r="N2024" s="216" t="str">
        <f t="shared" si="49"/>
        <v>stvarna uporabna</v>
      </c>
    </row>
    <row r="2025" spans="1:14" x14ac:dyDescent="0.25">
      <c r="A2025" s="216">
        <v>1</v>
      </c>
      <c r="B2025" s="219" t="s">
        <v>926</v>
      </c>
      <c r="C2025" s="219" t="s">
        <v>926</v>
      </c>
      <c r="D2025" s="219">
        <v>101746</v>
      </c>
      <c r="E2025" s="217" t="s">
        <v>218</v>
      </c>
      <c r="F2025" s="217" t="s">
        <v>2003</v>
      </c>
      <c r="G2025" s="217" t="s">
        <v>1415</v>
      </c>
      <c r="H2025" s="217" t="s">
        <v>139</v>
      </c>
      <c r="I2025" s="219">
        <v>1</v>
      </c>
      <c r="J2025" s="221">
        <v>6695.36</v>
      </c>
      <c r="K2025" s="221">
        <v>6695.36</v>
      </c>
      <c r="L2025" s="218">
        <v>0</v>
      </c>
      <c r="M2025" s="218">
        <f t="shared" si="50"/>
        <v>2678.1440000000002</v>
      </c>
      <c r="N2025" s="216" t="str">
        <f t="shared" si="49"/>
        <v>stvarna uporabna</v>
      </c>
    </row>
    <row r="2026" spans="1:14" x14ac:dyDescent="0.25">
      <c r="A2026" s="216">
        <v>1</v>
      </c>
      <c r="B2026" s="219" t="s">
        <v>926</v>
      </c>
      <c r="C2026" s="219" t="s">
        <v>926</v>
      </c>
      <c r="D2026" s="219">
        <v>101749</v>
      </c>
      <c r="E2026" s="217" t="s">
        <v>218</v>
      </c>
      <c r="F2026" s="217" t="s">
        <v>2004</v>
      </c>
      <c r="G2026" s="217" t="s">
        <v>531</v>
      </c>
      <c r="H2026" s="217" t="s">
        <v>139</v>
      </c>
      <c r="I2026" s="219">
        <v>1</v>
      </c>
      <c r="J2026" s="221">
        <v>2156.8000000000002</v>
      </c>
      <c r="K2026" s="218">
        <v>674</v>
      </c>
      <c r="L2026" s="221">
        <v>1482.8</v>
      </c>
      <c r="M2026" s="218">
        <f t="shared" si="50"/>
        <v>1482.8</v>
      </c>
      <c r="N2026" s="216" t="str">
        <f t="shared" si="49"/>
        <v>nova vrijednost</v>
      </c>
    </row>
    <row r="2027" spans="1:14" x14ac:dyDescent="0.25">
      <c r="A2027" s="220">
        <v>1</v>
      </c>
      <c r="B2027" s="219" t="s">
        <v>926</v>
      </c>
      <c r="C2027" s="219" t="s">
        <v>926</v>
      </c>
      <c r="D2027" s="219">
        <v>101750</v>
      </c>
      <c r="E2027" s="217" t="s">
        <v>218</v>
      </c>
      <c r="F2027" s="217" t="s">
        <v>2005</v>
      </c>
      <c r="G2027" s="217" t="s">
        <v>854</v>
      </c>
      <c r="H2027" s="217" t="s">
        <v>139</v>
      </c>
      <c r="I2027" s="219">
        <v>1</v>
      </c>
      <c r="J2027" s="221">
        <v>1037.6099999999999</v>
      </c>
      <c r="K2027" s="218">
        <v>994.37</v>
      </c>
      <c r="L2027" s="218">
        <v>43.24</v>
      </c>
      <c r="M2027" s="218">
        <f t="shared" si="50"/>
        <v>415.04399999999998</v>
      </c>
      <c r="N2027" s="216" t="str">
        <f t="shared" si="49"/>
        <v>stvarna uporabna</v>
      </c>
    </row>
    <row r="2028" spans="1:14" x14ac:dyDescent="0.25">
      <c r="A2028" s="220">
        <v>1</v>
      </c>
      <c r="B2028" s="219" t="s">
        <v>926</v>
      </c>
      <c r="C2028" s="219" t="s">
        <v>926</v>
      </c>
      <c r="D2028" s="219">
        <v>101751</v>
      </c>
      <c r="E2028" s="217" t="s">
        <v>218</v>
      </c>
      <c r="F2028" s="217" t="s">
        <v>2005</v>
      </c>
      <c r="G2028" s="217" t="s">
        <v>854</v>
      </c>
      <c r="H2028" s="217" t="s">
        <v>139</v>
      </c>
      <c r="I2028" s="219">
        <v>1</v>
      </c>
      <c r="J2028" s="221">
        <v>1037.6099999999999</v>
      </c>
      <c r="K2028" s="218">
        <v>994.37</v>
      </c>
      <c r="L2028" s="218">
        <v>43.24</v>
      </c>
      <c r="M2028" s="218">
        <f t="shared" si="50"/>
        <v>415.04399999999998</v>
      </c>
      <c r="N2028" s="216" t="str">
        <f t="shared" si="49"/>
        <v>stvarna uporabna</v>
      </c>
    </row>
    <row r="2029" spans="1:14" x14ac:dyDescent="0.25">
      <c r="A2029" s="216">
        <v>1</v>
      </c>
      <c r="B2029" s="219" t="s">
        <v>926</v>
      </c>
      <c r="C2029" s="219" t="s">
        <v>926</v>
      </c>
      <c r="D2029" s="219">
        <v>101752</v>
      </c>
      <c r="E2029" s="217" t="s">
        <v>218</v>
      </c>
      <c r="F2029" s="217" t="s">
        <v>2005</v>
      </c>
      <c r="G2029" s="217" t="s">
        <v>854</v>
      </c>
      <c r="H2029" s="217" t="s">
        <v>139</v>
      </c>
      <c r="I2029" s="219">
        <v>1</v>
      </c>
      <c r="J2029" s="221">
        <v>1037.6099999999999</v>
      </c>
      <c r="K2029" s="218">
        <v>994.37</v>
      </c>
      <c r="L2029" s="218">
        <v>43.24</v>
      </c>
      <c r="M2029" s="218">
        <f t="shared" si="50"/>
        <v>415.04399999999998</v>
      </c>
      <c r="N2029" s="216" t="str">
        <f t="shared" si="49"/>
        <v>stvarna uporabna</v>
      </c>
    </row>
    <row r="2030" spans="1:14" x14ac:dyDescent="0.25">
      <c r="A2030" s="216">
        <v>1</v>
      </c>
      <c r="B2030" s="219" t="s">
        <v>926</v>
      </c>
      <c r="C2030" s="219" t="s">
        <v>926</v>
      </c>
      <c r="D2030" s="219">
        <v>101753</v>
      </c>
      <c r="E2030" s="217" t="s">
        <v>218</v>
      </c>
      <c r="F2030" s="217" t="s">
        <v>2005</v>
      </c>
      <c r="G2030" s="217" t="s">
        <v>854</v>
      </c>
      <c r="H2030" s="217" t="s">
        <v>139</v>
      </c>
      <c r="I2030" s="219">
        <v>1</v>
      </c>
      <c r="J2030" s="221">
        <v>1037.6099999999999</v>
      </c>
      <c r="K2030" s="218">
        <v>994.37</v>
      </c>
      <c r="L2030" s="218">
        <v>43.24</v>
      </c>
      <c r="M2030" s="218">
        <f t="shared" si="50"/>
        <v>415.04399999999998</v>
      </c>
      <c r="N2030" s="216" t="str">
        <f t="shared" si="49"/>
        <v>stvarna uporabna</v>
      </c>
    </row>
    <row r="2031" spans="1:14" x14ac:dyDescent="0.25">
      <c r="A2031" s="216">
        <v>1</v>
      </c>
      <c r="B2031" s="219" t="s">
        <v>926</v>
      </c>
      <c r="C2031" s="219" t="s">
        <v>926</v>
      </c>
      <c r="D2031" s="219">
        <v>101754</v>
      </c>
      <c r="E2031" s="217" t="s">
        <v>218</v>
      </c>
      <c r="F2031" s="217" t="s">
        <v>2005</v>
      </c>
      <c r="G2031" s="217" t="s">
        <v>854</v>
      </c>
      <c r="H2031" s="217" t="s">
        <v>139</v>
      </c>
      <c r="I2031" s="219">
        <v>1</v>
      </c>
      <c r="J2031" s="221">
        <v>1037.6099999999999</v>
      </c>
      <c r="K2031" s="218">
        <v>994.37</v>
      </c>
      <c r="L2031" s="218">
        <v>43.24</v>
      </c>
      <c r="M2031" s="218">
        <f t="shared" si="50"/>
        <v>415.04399999999998</v>
      </c>
      <c r="N2031" s="216" t="str">
        <f t="shared" si="49"/>
        <v>stvarna uporabna</v>
      </c>
    </row>
    <row r="2032" spans="1:14" x14ac:dyDescent="0.25">
      <c r="A2032" s="220">
        <v>1</v>
      </c>
      <c r="B2032" s="219" t="s">
        <v>926</v>
      </c>
      <c r="C2032" s="219" t="s">
        <v>926</v>
      </c>
      <c r="D2032" s="219">
        <v>101755</v>
      </c>
      <c r="E2032" s="217" t="s">
        <v>218</v>
      </c>
      <c r="F2032" s="217" t="s">
        <v>2005</v>
      </c>
      <c r="G2032" s="217" t="s">
        <v>854</v>
      </c>
      <c r="H2032" s="217" t="s">
        <v>139</v>
      </c>
      <c r="I2032" s="219">
        <v>1</v>
      </c>
      <c r="J2032" s="221">
        <v>1037.6099999999999</v>
      </c>
      <c r="K2032" s="218">
        <v>994.37</v>
      </c>
      <c r="L2032" s="218">
        <v>43.24</v>
      </c>
      <c r="M2032" s="218">
        <f t="shared" si="50"/>
        <v>415.04399999999998</v>
      </c>
      <c r="N2032" s="216" t="str">
        <f t="shared" si="49"/>
        <v>stvarna uporabna</v>
      </c>
    </row>
    <row r="2033" spans="1:14" x14ac:dyDescent="0.25">
      <c r="A2033" s="220">
        <v>1</v>
      </c>
      <c r="B2033" s="219" t="s">
        <v>926</v>
      </c>
      <c r="C2033" s="219" t="s">
        <v>926</v>
      </c>
      <c r="D2033" s="219">
        <v>101756</v>
      </c>
      <c r="E2033" s="217" t="s">
        <v>218</v>
      </c>
      <c r="F2033" s="217" t="s">
        <v>2006</v>
      </c>
      <c r="G2033" s="217" t="s">
        <v>854</v>
      </c>
      <c r="H2033" s="217" t="s">
        <v>139</v>
      </c>
      <c r="I2033" s="219">
        <v>1</v>
      </c>
      <c r="J2033" s="221">
        <v>1767.14</v>
      </c>
      <c r="K2033" s="221">
        <v>1693.49</v>
      </c>
      <c r="L2033" s="218">
        <v>73.650000000000006</v>
      </c>
      <c r="M2033" s="218">
        <f t="shared" si="50"/>
        <v>706.85600000000011</v>
      </c>
      <c r="N2033" s="216" t="str">
        <f t="shared" si="49"/>
        <v>stvarna uporabna</v>
      </c>
    </row>
    <row r="2034" spans="1:14" x14ac:dyDescent="0.25">
      <c r="A2034" s="216">
        <v>1</v>
      </c>
      <c r="B2034" s="219" t="s">
        <v>926</v>
      </c>
      <c r="C2034" s="219" t="s">
        <v>926</v>
      </c>
      <c r="D2034" s="219">
        <v>101762</v>
      </c>
      <c r="E2034" s="217" t="s">
        <v>218</v>
      </c>
      <c r="F2034" s="217" t="s">
        <v>2007</v>
      </c>
      <c r="G2034" s="217" t="s">
        <v>173</v>
      </c>
      <c r="H2034" s="217" t="s">
        <v>139</v>
      </c>
      <c r="I2034" s="219">
        <v>1</v>
      </c>
      <c r="J2034" s="221">
        <v>1930.32</v>
      </c>
      <c r="K2034" s="221">
        <v>1930.32</v>
      </c>
      <c r="L2034" s="218">
        <v>0</v>
      </c>
      <c r="M2034" s="218">
        <f t="shared" si="50"/>
        <v>772.12800000000004</v>
      </c>
      <c r="N2034" s="216" t="str">
        <f t="shared" si="49"/>
        <v>stvarna uporabna</v>
      </c>
    </row>
    <row r="2035" spans="1:14" x14ac:dyDescent="0.25">
      <c r="A2035" s="216">
        <v>1</v>
      </c>
      <c r="B2035" s="219" t="s">
        <v>926</v>
      </c>
      <c r="C2035" s="219" t="s">
        <v>926</v>
      </c>
      <c r="D2035" s="219">
        <v>101763</v>
      </c>
      <c r="E2035" s="217" t="s">
        <v>218</v>
      </c>
      <c r="F2035" s="217" t="s">
        <v>2008</v>
      </c>
      <c r="G2035" s="217" t="s">
        <v>2009</v>
      </c>
      <c r="H2035" s="217" t="s">
        <v>139</v>
      </c>
      <c r="I2035" s="219">
        <v>1</v>
      </c>
      <c r="J2035" s="221">
        <v>1281.8800000000001</v>
      </c>
      <c r="K2035" s="221">
        <v>1281.8800000000001</v>
      </c>
      <c r="L2035" s="218">
        <v>0</v>
      </c>
      <c r="M2035" s="218">
        <f t="shared" si="50"/>
        <v>512.75200000000007</v>
      </c>
      <c r="N2035" s="216" t="str">
        <f t="shared" si="49"/>
        <v>stvarna uporabna</v>
      </c>
    </row>
    <row r="2036" spans="1:14" x14ac:dyDescent="0.25">
      <c r="A2036" s="216">
        <v>1</v>
      </c>
      <c r="B2036" s="219" t="s">
        <v>926</v>
      </c>
      <c r="C2036" s="219" t="s">
        <v>926</v>
      </c>
      <c r="D2036" s="219">
        <v>101764</v>
      </c>
      <c r="E2036" s="217" t="s">
        <v>218</v>
      </c>
      <c r="F2036" s="217" t="s">
        <v>2010</v>
      </c>
      <c r="G2036" s="217" t="s">
        <v>2009</v>
      </c>
      <c r="H2036" s="217" t="s">
        <v>139</v>
      </c>
      <c r="I2036" s="219">
        <v>1</v>
      </c>
      <c r="J2036" s="221">
        <v>2037.66</v>
      </c>
      <c r="K2036" s="221">
        <v>2037.66</v>
      </c>
      <c r="L2036" s="218">
        <v>0</v>
      </c>
      <c r="M2036" s="218">
        <f t="shared" si="50"/>
        <v>815.06400000000008</v>
      </c>
      <c r="N2036" s="216" t="str">
        <f t="shared" si="49"/>
        <v>stvarna uporabna</v>
      </c>
    </row>
    <row r="2037" spans="1:14" x14ac:dyDescent="0.25">
      <c r="A2037" s="220">
        <v>1</v>
      </c>
      <c r="B2037" s="219" t="s">
        <v>926</v>
      </c>
      <c r="C2037" s="219" t="s">
        <v>926</v>
      </c>
      <c r="D2037" s="219">
        <v>101765</v>
      </c>
      <c r="E2037" s="217" t="s">
        <v>218</v>
      </c>
      <c r="F2037" s="217" t="s">
        <v>2011</v>
      </c>
      <c r="G2037" s="217" t="s">
        <v>2009</v>
      </c>
      <c r="H2037" s="217" t="s">
        <v>139</v>
      </c>
      <c r="I2037" s="219">
        <v>1</v>
      </c>
      <c r="J2037" s="221">
        <v>1417.95</v>
      </c>
      <c r="K2037" s="221">
        <v>1417.95</v>
      </c>
      <c r="L2037" s="218">
        <v>0</v>
      </c>
      <c r="M2037" s="218">
        <f t="shared" si="50"/>
        <v>567.18000000000006</v>
      </c>
      <c r="N2037" s="216" t="str">
        <f t="shared" si="49"/>
        <v>stvarna uporabna</v>
      </c>
    </row>
    <row r="2038" spans="1:14" x14ac:dyDescent="0.25">
      <c r="A2038" s="220">
        <v>1</v>
      </c>
      <c r="B2038" s="219" t="s">
        <v>926</v>
      </c>
      <c r="C2038" s="219" t="s">
        <v>926</v>
      </c>
      <c r="D2038" s="219">
        <v>101766</v>
      </c>
      <c r="E2038" s="217" t="s">
        <v>218</v>
      </c>
      <c r="F2038" s="217" t="s">
        <v>2012</v>
      </c>
      <c r="G2038" s="217" t="s">
        <v>2009</v>
      </c>
      <c r="H2038" s="217" t="s">
        <v>139</v>
      </c>
      <c r="I2038" s="219">
        <v>1</v>
      </c>
      <c r="J2038" s="221">
        <v>1124.31</v>
      </c>
      <c r="K2038" s="221">
        <v>1124.31</v>
      </c>
      <c r="L2038" s="218">
        <v>0</v>
      </c>
      <c r="M2038" s="218">
        <f t="shared" si="50"/>
        <v>449.72399999999999</v>
      </c>
      <c r="N2038" s="216" t="str">
        <f t="shared" si="49"/>
        <v>stvarna uporabna</v>
      </c>
    </row>
    <row r="2039" spans="1:14" x14ac:dyDescent="0.25">
      <c r="A2039" s="216">
        <v>1</v>
      </c>
      <c r="B2039" s="219" t="s">
        <v>926</v>
      </c>
      <c r="C2039" s="219" t="s">
        <v>926</v>
      </c>
      <c r="D2039" s="219">
        <v>101769</v>
      </c>
      <c r="E2039" s="217" t="s">
        <v>218</v>
      </c>
      <c r="F2039" s="217" t="s">
        <v>109</v>
      </c>
      <c r="G2039" s="217" t="s">
        <v>586</v>
      </c>
      <c r="H2039" s="217" t="s">
        <v>139</v>
      </c>
      <c r="I2039" s="219">
        <v>1</v>
      </c>
      <c r="J2039" s="218">
        <v>735.11</v>
      </c>
      <c r="K2039" s="218">
        <v>245.04</v>
      </c>
      <c r="L2039" s="218">
        <v>490.07</v>
      </c>
      <c r="M2039" s="218">
        <f t="shared" si="50"/>
        <v>490.07</v>
      </c>
      <c r="N2039" s="216" t="str">
        <f t="shared" si="49"/>
        <v>nova vrijednost</v>
      </c>
    </row>
    <row r="2040" spans="1:14" x14ac:dyDescent="0.25">
      <c r="A2040" s="216">
        <v>1</v>
      </c>
      <c r="B2040" s="219" t="s">
        <v>926</v>
      </c>
      <c r="C2040" s="219" t="s">
        <v>926</v>
      </c>
      <c r="D2040" s="219">
        <v>101779</v>
      </c>
      <c r="E2040" s="217" t="s">
        <v>218</v>
      </c>
      <c r="F2040" s="217" t="s">
        <v>1901</v>
      </c>
      <c r="G2040" s="217" t="s">
        <v>929</v>
      </c>
      <c r="H2040" s="217" t="s">
        <v>139</v>
      </c>
      <c r="I2040" s="219">
        <v>1</v>
      </c>
      <c r="J2040" s="218">
        <v>452.19</v>
      </c>
      <c r="K2040" s="218">
        <v>452.19</v>
      </c>
      <c r="L2040" s="218">
        <v>0</v>
      </c>
      <c r="M2040" s="218">
        <f t="shared" si="50"/>
        <v>180.876</v>
      </c>
      <c r="N2040" s="216" t="str">
        <f t="shared" si="49"/>
        <v>stvarna uporabna</v>
      </c>
    </row>
    <row r="2041" spans="1:14" x14ac:dyDescent="0.25">
      <c r="A2041" s="216">
        <v>1</v>
      </c>
      <c r="B2041" s="219" t="s">
        <v>926</v>
      </c>
      <c r="C2041" s="219" t="s">
        <v>926</v>
      </c>
      <c r="D2041" s="219">
        <v>101780</v>
      </c>
      <c r="E2041" s="217" t="s">
        <v>218</v>
      </c>
      <c r="F2041" s="217" t="s">
        <v>1901</v>
      </c>
      <c r="G2041" s="217" t="s">
        <v>929</v>
      </c>
      <c r="H2041" s="217" t="s">
        <v>139</v>
      </c>
      <c r="I2041" s="219">
        <v>1</v>
      </c>
      <c r="J2041" s="218">
        <v>452.19</v>
      </c>
      <c r="K2041" s="218">
        <v>452.19</v>
      </c>
      <c r="L2041" s="218">
        <v>0</v>
      </c>
      <c r="M2041" s="218">
        <f t="shared" si="50"/>
        <v>180.876</v>
      </c>
      <c r="N2041" s="216" t="str">
        <f t="shared" si="49"/>
        <v>stvarna uporabna</v>
      </c>
    </row>
    <row r="2042" spans="1:14" x14ac:dyDescent="0.25">
      <c r="A2042" s="220">
        <v>1</v>
      </c>
      <c r="B2042" s="219" t="s">
        <v>926</v>
      </c>
      <c r="C2042" s="219" t="s">
        <v>926</v>
      </c>
      <c r="D2042" s="219">
        <v>101781</v>
      </c>
      <c r="E2042" s="217" t="s">
        <v>218</v>
      </c>
      <c r="F2042" s="217" t="s">
        <v>1901</v>
      </c>
      <c r="G2042" s="217" t="s">
        <v>929</v>
      </c>
      <c r="H2042" s="217" t="s">
        <v>139</v>
      </c>
      <c r="I2042" s="219">
        <v>1</v>
      </c>
      <c r="J2042" s="218">
        <v>452.19</v>
      </c>
      <c r="K2042" s="218">
        <v>452.19</v>
      </c>
      <c r="L2042" s="218">
        <v>0</v>
      </c>
      <c r="M2042" s="218">
        <f t="shared" si="50"/>
        <v>180.876</v>
      </c>
      <c r="N2042" s="216" t="str">
        <f t="shared" si="49"/>
        <v>stvarna uporabna</v>
      </c>
    </row>
    <row r="2043" spans="1:14" x14ac:dyDescent="0.25">
      <c r="A2043" s="220">
        <v>1</v>
      </c>
      <c r="B2043" s="219" t="s">
        <v>926</v>
      </c>
      <c r="C2043" s="219" t="s">
        <v>926</v>
      </c>
      <c r="D2043" s="219">
        <v>101782</v>
      </c>
      <c r="E2043" s="217" t="s">
        <v>218</v>
      </c>
      <c r="F2043" s="217" t="s">
        <v>1134</v>
      </c>
      <c r="G2043" s="218">
        <v>11.05</v>
      </c>
      <c r="H2043" s="217" t="s">
        <v>139</v>
      </c>
      <c r="I2043" s="219">
        <v>1</v>
      </c>
      <c r="J2043" s="221">
        <v>1884.17</v>
      </c>
      <c r="K2043" s="221">
        <v>1884.17</v>
      </c>
      <c r="L2043" s="218">
        <v>0</v>
      </c>
      <c r="M2043" s="218">
        <f t="shared" si="50"/>
        <v>753.66800000000012</v>
      </c>
      <c r="N2043" s="216" t="str">
        <f t="shared" si="49"/>
        <v>stvarna uporabna</v>
      </c>
    </row>
    <row r="2044" spans="1:14" x14ac:dyDescent="0.25">
      <c r="A2044" s="216">
        <v>1</v>
      </c>
      <c r="B2044" s="219" t="s">
        <v>926</v>
      </c>
      <c r="C2044" s="219" t="s">
        <v>926</v>
      </c>
      <c r="D2044" s="219">
        <v>101785</v>
      </c>
      <c r="E2044" s="217" t="s">
        <v>218</v>
      </c>
      <c r="F2044" s="217" t="s">
        <v>1130</v>
      </c>
      <c r="G2044" s="217" t="s">
        <v>173</v>
      </c>
      <c r="H2044" s="217" t="s">
        <v>139</v>
      </c>
      <c r="I2044" s="219">
        <v>1</v>
      </c>
      <c r="J2044" s="218">
        <v>799.83</v>
      </c>
      <c r="K2044" s="218">
        <v>799.83</v>
      </c>
      <c r="L2044" s="218">
        <v>0</v>
      </c>
      <c r="M2044" s="218">
        <f t="shared" si="50"/>
        <v>319.93200000000002</v>
      </c>
      <c r="N2044" s="216" t="str">
        <f t="shared" ref="N2044:N2107" si="51">IF(L2044&lt;J2044*0.4,"stvarna uporabna", "nova vrijednost")</f>
        <v>stvarna uporabna</v>
      </c>
    </row>
    <row r="2045" spans="1:14" x14ac:dyDescent="0.25">
      <c r="A2045" s="216">
        <v>1</v>
      </c>
      <c r="B2045" s="219" t="s">
        <v>926</v>
      </c>
      <c r="C2045" s="219" t="s">
        <v>926</v>
      </c>
      <c r="D2045" s="219">
        <v>101786</v>
      </c>
      <c r="E2045" s="217" t="s">
        <v>218</v>
      </c>
      <c r="F2045" s="217" t="s">
        <v>2013</v>
      </c>
      <c r="G2045" s="217" t="s">
        <v>173</v>
      </c>
      <c r="H2045" s="217" t="s">
        <v>139</v>
      </c>
      <c r="I2045" s="219">
        <v>1</v>
      </c>
      <c r="J2045" s="218">
        <v>830.97</v>
      </c>
      <c r="K2045" s="218">
        <v>830.97</v>
      </c>
      <c r="L2045" s="218">
        <v>0</v>
      </c>
      <c r="M2045" s="218">
        <f t="shared" si="50"/>
        <v>332.38800000000003</v>
      </c>
      <c r="N2045" s="216" t="str">
        <f t="shared" si="51"/>
        <v>stvarna uporabna</v>
      </c>
    </row>
    <row r="2046" spans="1:14" x14ac:dyDescent="0.25">
      <c r="A2046" s="216">
        <v>1</v>
      </c>
      <c r="B2046" s="219" t="s">
        <v>926</v>
      </c>
      <c r="C2046" s="219" t="s">
        <v>926</v>
      </c>
      <c r="D2046" s="219">
        <v>101787</v>
      </c>
      <c r="E2046" s="217" t="s">
        <v>218</v>
      </c>
      <c r="F2046" s="217" t="s">
        <v>2014</v>
      </c>
      <c r="G2046" s="217" t="s">
        <v>173</v>
      </c>
      <c r="H2046" s="217" t="s">
        <v>139</v>
      </c>
      <c r="I2046" s="219">
        <v>1</v>
      </c>
      <c r="J2046" s="221">
        <v>1230.3499999999999</v>
      </c>
      <c r="K2046" s="221">
        <v>1230.3499999999999</v>
      </c>
      <c r="L2046" s="218">
        <v>0</v>
      </c>
      <c r="M2046" s="218">
        <f t="shared" si="50"/>
        <v>492.14</v>
      </c>
      <c r="N2046" s="216" t="str">
        <f t="shared" si="51"/>
        <v>stvarna uporabna</v>
      </c>
    </row>
    <row r="2047" spans="1:14" x14ac:dyDescent="0.25">
      <c r="A2047" s="220">
        <v>1</v>
      </c>
      <c r="B2047" s="219" t="s">
        <v>926</v>
      </c>
      <c r="C2047" s="219" t="s">
        <v>926</v>
      </c>
      <c r="D2047" s="219">
        <v>101790</v>
      </c>
      <c r="E2047" s="217" t="s">
        <v>218</v>
      </c>
      <c r="F2047" s="217" t="s">
        <v>1169</v>
      </c>
      <c r="G2047" s="217" t="s">
        <v>929</v>
      </c>
      <c r="H2047" s="217" t="s">
        <v>139</v>
      </c>
      <c r="I2047" s="219">
        <v>1</v>
      </c>
      <c r="J2047" s="218">
        <v>476.98</v>
      </c>
      <c r="K2047" s="218">
        <v>476.98</v>
      </c>
      <c r="L2047" s="218">
        <v>0</v>
      </c>
      <c r="M2047" s="218">
        <f t="shared" si="50"/>
        <v>190.79200000000003</v>
      </c>
      <c r="N2047" s="216" t="str">
        <f t="shared" si="51"/>
        <v>stvarna uporabna</v>
      </c>
    </row>
    <row r="2048" spans="1:14" x14ac:dyDescent="0.25">
      <c r="A2048" s="220">
        <v>1</v>
      </c>
      <c r="B2048" s="219" t="s">
        <v>926</v>
      </c>
      <c r="C2048" s="219" t="s">
        <v>926</v>
      </c>
      <c r="D2048" s="219">
        <v>101793</v>
      </c>
      <c r="E2048" s="217" t="s">
        <v>218</v>
      </c>
      <c r="F2048" s="217" t="s">
        <v>2015</v>
      </c>
      <c r="G2048" s="217" t="s">
        <v>263</v>
      </c>
      <c r="H2048" s="217" t="s">
        <v>139</v>
      </c>
      <c r="I2048" s="219">
        <v>1</v>
      </c>
      <c r="J2048" s="218">
        <v>259</v>
      </c>
      <c r="K2048" s="218">
        <v>259</v>
      </c>
      <c r="L2048" s="218">
        <v>0</v>
      </c>
      <c r="M2048" s="218">
        <f t="shared" si="50"/>
        <v>103.60000000000001</v>
      </c>
      <c r="N2048" s="216" t="str">
        <f t="shared" si="51"/>
        <v>stvarna uporabna</v>
      </c>
    </row>
    <row r="2049" spans="1:14" x14ac:dyDescent="0.25">
      <c r="A2049" s="216">
        <v>1</v>
      </c>
      <c r="B2049" s="219" t="s">
        <v>926</v>
      </c>
      <c r="C2049" s="219" t="s">
        <v>926</v>
      </c>
      <c r="D2049" s="219">
        <v>101794</v>
      </c>
      <c r="E2049" s="217" t="s">
        <v>218</v>
      </c>
      <c r="F2049" s="217" t="s">
        <v>2016</v>
      </c>
      <c r="G2049" s="218">
        <v>10.02</v>
      </c>
      <c r="H2049" s="217" t="s">
        <v>139</v>
      </c>
      <c r="I2049" s="219">
        <v>1</v>
      </c>
      <c r="J2049" s="218">
        <v>945.38</v>
      </c>
      <c r="K2049" s="218">
        <v>945.38</v>
      </c>
      <c r="L2049" s="218">
        <v>0</v>
      </c>
      <c r="M2049" s="218">
        <f t="shared" si="50"/>
        <v>378.15200000000004</v>
      </c>
      <c r="N2049" s="216" t="str">
        <f t="shared" si="51"/>
        <v>stvarna uporabna</v>
      </c>
    </row>
    <row r="2050" spans="1:14" x14ac:dyDescent="0.25">
      <c r="A2050" s="216">
        <v>1</v>
      </c>
      <c r="B2050" s="219" t="s">
        <v>926</v>
      </c>
      <c r="C2050" s="219" t="s">
        <v>926</v>
      </c>
      <c r="D2050" s="219">
        <v>101795</v>
      </c>
      <c r="E2050" s="217" t="s">
        <v>218</v>
      </c>
      <c r="F2050" s="217" t="s">
        <v>2017</v>
      </c>
      <c r="G2050" s="218">
        <v>10.02</v>
      </c>
      <c r="H2050" s="217" t="s">
        <v>139</v>
      </c>
      <c r="I2050" s="219">
        <v>1</v>
      </c>
      <c r="J2050" s="218">
        <v>485.32</v>
      </c>
      <c r="K2050" s="218">
        <v>485.32</v>
      </c>
      <c r="L2050" s="218">
        <v>0</v>
      </c>
      <c r="M2050" s="218">
        <f t="shared" si="50"/>
        <v>194.12800000000001</v>
      </c>
      <c r="N2050" s="216" t="str">
        <f t="shared" si="51"/>
        <v>stvarna uporabna</v>
      </c>
    </row>
    <row r="2051" spans="1:14" x14ac:dyDescent="0.25">
      <c r="A2051" s="216">
        <v>1</v>
      </c>
      <c r="B2051" s="219" t="s">
        <v>926</v>
      </c>
      <c r="C2051" s="219" t="s">
        <v>926</v>
      </c>
      <c r="D2051" s="219">
        <v>101796</v>
      </c>
      <c r="E2051" s="217" t="s">
        <v>218</v>
      </c>
      <c r="F2051" s="217" t="s">
        <v>2018</v>
      </c>
      <c r="G2051" s="218">
        <v>10.02</v>
      </c>
      <c r="H2051" s="217" t="s">
        <v>139</v>
      </c>
      <c r="I2051" s="219">
        <v>1</v>
      </c>
      <c r="J2051" s="221">
        <v>1022.24</v>
      </c>
      <c r="K2051" s="221">
        <v>1022.24</v>
      </c>
      <c r="L2051" s="218">
        <v>0</v>
      </c>
      <c r="M2051" s="218">
        <f t="shared" ref="M2051:M2114" si="52">IF(L2051&lt;J2051*0.4,J2051*0.4,L2051)</f>
        <v>408.89600000000002</v>
      </c>
      <c r="N2051" s="216" t="str">
        <f t="shared" si="51"/>
        <v>stvarna uporabna</v>
      </c>
    </row>
    <row r="2052" spans="1:14" x14ac:dyDescent="0.25">
      <c r="A2052" s="220">
        <v>1</v>
      </c>
      <c r="B2052" s="219" t="s">
        <v>926</v>
      </c>
      <c r="C2052" s="219" t="s">
        <v>926</v>
      </c>
      <c r="D2052" s="219">
        <v>101797</v>
      </c>
      <c r="E2052" s="217" t="s">
        <v>218</v>
      </c>
      <c r="F2052" s="217" t="s">
        <v>2019</v>
      </c>
      <c r="G2052" s="218">
        <v>10.02</v>
      </c>
      <c r="H2052" s="217" t="s">
        <v>139</v>
      </c>
      <c r="I2052" s="219">
        <v>1</v>
      </c>
      <c r="J2052" s="218">
        <v>749.93</v>
      </c>
      <c r="K2052" s="218">
        <v>749.93</v>
      </c>
      <c r="L2052" s="218">
        <v>0</v>
      </c>
      <c r="M2052" s="218">
        <f t="shared" si="52"/>
        <v>299.97199999999998</v>
      </c>
      <c r="N2052" s="216" t="str">
        <f t="shared" si="51"/>
        <v>stvarna uporabna</v>
      </c>
    </row>
    <row r="2053" spans="1:14" x14ac:dyDescent="0.25">
      <c r="A2053" s="220">
        <v>1</v>
      </c>
      <c r="B2053" s="219" t="s">
        <v>926</v>
      </c>
      <c r="C2053" s="219" t="s">
        <v>926</v>
      </c>
      <c r="D2053" s="219">
        <v>101798</v>
      </c>
      <c r="E2053" s="217" t="s">
        <v>218</v>
      </c>
      <c r="F2053" s="217" t="s">
        <v>1134</v>
      </c>
      <c r="G2053" s="217" t="s">
        <v>263</v>
      </c>
      <c r="H2053" s="217" t="s">
        <v>139</v>
      </c>
      <c r="I2053" s="219">
        <v>1</v>
      </c>
      <c r="J2053" s="218">
        <v>423.83</v>
      </c>
      <c r="K2053" s="218">
        <v>423.83</v>
      </c>
      <c r="L2053" s="218">
        <v>0</v>
      </c>
      <c r="M2053" s="218">
        <f t="shared" si="52"/>
        <v>169.53200000000001</v>
      </c>
      <c r="N2053" s="216" t="str">
        <f t="shared" si="51"/>
        <v>stvarna uporabna</v>
      </c>
    </row>
    <row r="2054" spans="1:14" x14ac:dyDescent="0.25">
      <c r="A2054" s="216">
        <v>1</v>
      </c>
      <c r="B2054" s="219" t="s">
        <v>926</v>
      </c>
      <c r="C2054" s="219" t="s">
        <v>926</v>
      </c>
      <c r="D2054" s="219">
        <v>101800</v>
      </c>
      <c r="E2054" s="217" t="s">
        <v>218</v>
      </c>
      <c r="F2054" s="217" t="s">
        <v>2020</v>
      </c>
      <c r="G2054" s="218">
        <v>10.02</v>
      </c>
      <c r="H2054" s="217" t="s">
        <v>139</v>
      </c>
      <c r="I2054" s="219">
        <v>1</v>
      </c>
      <c r="J2054" s="218">
        <v>382.1</v>
      </c>
      <c r="K2054" s="218">
        <v>382.1</v>
      </c>
      <c r="L2054" s="218">
        <v>0</v>
      </c>
      <c r="M2054" s="218">
        <f t="shared" si="52"/>
        <v>152.84</v>
      </c>
      <c r="N2054" s="216" t="str">
        <f t="shared" si="51"/>
        <v>stvarna uporabna</v>
      </c>
    </row>
    <row r="2055" spans="1:14" x14ac:dyDescent="0.25">
      <c r="A2055" s="216">
        <v>1</v>
      </c>
      <c r="B2055" s="219" t="s">
        <v>926</v>
      </c>
      <c r="C2055" s="219" t="s">
        <v>926</v>
      </c>
      <c r="D2055" s="219">
        <v>101801</v>
      </c>
      <c r="E2055" s="217" t="s">
        <v>218</v>
      </c>
      <c r="F2055" s="217" t="s">
        <v>2020</v>
      </c>
      <c r="G2055" s="218">
        <v>10.02</v>
      </c>
      <c r="H2055" s="217" t="s">
        <v>139</v>
      </c>
      <c r="I2055" s="219">
        <v>1</v>
      </c>
      <c r="J2055" s="218">
        <v>382.1</v>
      </c>
      <c r="K2055" s="218">
        <v>382.1</v>
      </c>
      <c r="L2055" s="218">
        <v>0</v>
      </c>
      <c r="M2055" s="218">
        <f t="shared" si="52"/>
        <v>152.84</v>
      </c>
      <c r="N2055" s="216" t="str">
        <f t="shared" si="51"/>
        <v>stvarna uporabna</v>
      </c>
    </row>
    <row r="2056" spans="1:14" x14ac:dyDescent="0.25">
      <c r="A2056" s="216">
        <v>1</v>
      </c>
      <c r="B2056" s="219" t="s">
        <v>926</v>
      </c>
      <c r="C2056" s="219" t="s">
        <v>926</v>
      </c>
      <c r="D2056" s="219">
        <v>101802</v>
      </c>
      <c r="E2056" s="217" t="s">
        <v>218</v>
      </c>
      <c r="F2056" s="217" t="s">
        <v>2021</v>
      </c>
      <c r="G2056" s="218">
        <v>10.02</v>
      </c>
      <c r="H2056" s="217" t="s">
        <v>139</v>
      </c>
      <c r="I2056" s="219">
        <v>1</v>
      </c>
      <c r="J2056" s="221">
        <v>1070.55</v>
      </c>
      <c r="K2056" s="221">
        <v>1070.55</v>
      </c>
      <c r="L2056" s="218">
        <v>0</v>
      </c>
      <c r="M2056" s="218">
        <f t="shared" si="52"/>
        <v>428.22</v>
      </c>
      <c r="N2056" s="216" t="str">
        <f t="shared" si="51"/>
        <v>stvarna uporabna</v>
      </c>
    </row>
    <row r="2057" spans="1:14" x14ac:dyDescent="0.25">
      <c r="A2057" s="220">
        <v>1</v>
      </c>
      <c r="B2057" s="219" t="s">
        <v>926</v>
      </c>
      <c r="C2057" s="219" t="s">
        <v>926</v>
      </c>
      <c r="D2057" s="219">
        <v>101803</v>
      </c>
      <c r="E2057" s="217" t="s">
        <v>218</v>
      </c>
      <c r="F2057" s="217" t="s">
        <v>2022</v>
      </c>
      <c r="G2057" s="218">
        <v>10.02</v>
      </c>
      <c r="H2057" s="217" t="s">
        <v>139</v>
      </c>
      <c r="I2057" s="219">
        <v>1</v>
      </c>
      <c r="J2057" s="221">
        <v>3107.34</v>
      </c>
      <c r="K2057" s="221">
        <v>3107.34</v>
      </c>
      <c r="L2057" s="218">
        <v>0</v>
      </c>
      <c r="M2057" s="218">
        <f t="shared" si="52"/>
        <v>1242.9360000000001</v>
      </c>
      <c r="N2057" s="216" t="str">
        <f t="shared" si="51"/>
        <v>stvarna uporabna</v>
      </c>
    </row>
    <row r="2058" spans="1:14" x14ac:dyDescent="0.25">
      <c r="A2058" s="220">
        <v>1</v>
      </c>
      <c r="B2058" s="219" t="s">
        <v>926</v>
      </c>
      <c r="C2058" s="219" t="s">
        <v>926</v>
      </c>
      <c r="D2058" s="219">
        <v>101805</v>
      </c>
      <c r="E2058" s="217" t="s">
        <v>218</v>
      </c>
      <c r="F2058" s="217" t="s">
        <v>2023</v>
      </c>
      <c r="G2058" s="217" t="s">
        <v>2024</v>
      </c>
      <c r="H2058" s="217" t="s">
        <v>139</v>
      </c>
      <c r="I2058" s="219">
        <v>1</v>
      </c>
      <c r="J2058" s="218">
        <v>961</v>
      </c>
      <c r="K2058" s="218">
        <v>961</v>
      </c>
      <c r="L2058" s="218">
        <v>0</v>
      </c>
      <c r="M2058" s="218">
        <f t="shared" si="52"/>
        <v>384.40000000000003</v>
      </c>
      <c r="N2058" s="216" t="str">
        <f t="shared" si="51"/>
        <v>stvarna uporabna</v>
      </c>
    </row>
    <row r="2059" spans="1:14" x14ac:dyDescent="0.25">
      <c r="A2059" s="216">
        <v>1</v>
      </c>
      <c r="B2059" s="219" t="s">
        <v>926</v>
      </c>
      <c r="C2059" s="219" t="s">
        <v>926</v>
      </c>
      <c r="D2059" s="219">
        <v>101806</v>
      </c>
      <c r="E2059" s="217" t="s">
        <v>218</v>
      </c>
      <c r="F2059" s="217" t="s">
        <v>2025</v>
      </c>
      <c r="G2059" s="217" t="s">
        <v>2024</v>
      </c>
      <c r="H2059" s="217" t="s">
        <v>139</v>
      </c>
      <c r="I2059" s="219">
        <v>1</v>
      </c>
      <c r="J2059" s="218">
        <v>282.68</v>
      </c>
      <c r="K2059" s="218">
        <v>282.68</v>
      </c>
      <c r="L2059" s="218">
        <v>0</v>
      </c>
      <c r="M2059" s="218">
        <f t="shared" si="52"/>
        <v>113.072</v>
      </c>
      <c r="N2059" s="216" t="str">
        <f t="shared" si="51"/>
        <v>stvarna uporabna</v>
      </c>
    </row>
    <row r="2060" spans="1:14" x14ac:dyDescent="0.25">
      <c r="A2060" s="216">
        <v>1</v>
      </c>
      <c r="B2060" s="219" t="s">
        <v>926</v>
      </c>
      <c r="C2060" s="219" t="s">
        <v>926</v>
      </c>
      <c r="D2060" s="219">
        <v>101807</v>
      </c>
      <c r="E2060" s="217" t="s">
        <v>218</v>
      </c>
      <c r="F2060" s="217" t="s">
        <v>2026</v>
      </c>
      <c r="G2060" s="217" t="s">
        <v>2024</v>
      </c>
      <c r="H2060" s="217" t="s">
        <v>139</v>
      </c>
      <c r="I2060" s="219">
        <v>1</v>
      </c>
      <c r="J2060" s="218">
        <v>112.98</v>
      </c>
      <c r="K2060" s="218">
        <v>112.98</v>
      </c>
      <c r="L2060" s="218">
        <v>0</v>
      </c>
      <c r="M2060" s="218">
        <f t="shared" si="52"/>
        <v>45.192000000000007</v>
      </c>
      <c r="N2060" s="216" t="str">
        <f t="shared" si="51"/>
        <v>stvarna uporabna</v>
      </c>
    </row>
    <row r="2061" spans="1:14" x14ac:dyDescent="0.25">
      <c r="A2061" s="216">
        <v>1</v>
      </c>
      <c r="B2061" s="219" t="s">
        <v>926</v>
      </c>
      <c r="C2061" s="219" t="s">
        <v>926</v>
      </c>
      <c r="D2061" s="219">
        <v>101809</v>
      </c>
      <c r="E2061" s="217" t="s">
        <v>218</v>
      </c>
      <c r="F2061" s="217" t="s">
        <v>1030</v>
      </c>
      <c r="G2061" s="217" t="s">
        <v>929</v>
      </c>
      <c r="H2061" s="217" t="s">
        <v>139</v>
      </c>
      <c r="I2061" s="219">
        <v>1</v>
      </c>
      <c r="J2061" s="218">
        <v>217.46</v>
      </c>
      <c r="K2061" s="218">
        <v>217.46</v>
      </c>
      <c r="L2061" s="218">
        <v>0</v>
      </c>
      <c r="M2061" s="218">
        <f t="shared" si="52"/>
        <v>86.984000000000009</v>
      </c>
      <c r="N2061" s="216" t="str">
        <f t="shared" si="51"/>
        <v>stvarna uporabna</v>
      </c>
    </row>
    <row r="2062" spans="1:14" x14ac:dyDescent="0.25">
      <c r="A2062" s="220">
        <v>1</v>
      </c>
      <c r="B2062" s="219" t="s">
        <v>926</v>
      </c>
      <c r="C2062" s="219" t="s">
        <v>926</v>
      </c>
      <c r="D2062" s="219">
        <v>101810</v>
      </c>
      <c r="E2062" s="217" t="s">
        <v>218</v>
      </c>
      <c r="F2062" s="217" t="s">
        <v>1143</v>
      </c>
      <c r="G2062" s="217" t="s">
        <v>929</v>
      </c>
      <c r="H2062" s="217" t="s">
        <v>139</v>
      </c>
      <c r="I2062" s="219">
        <v>1</v>
      </c>
      <c r="J2062" s="221">
        <v>2209.9699999999998</v>
      </c>
      <c r="K2062" s="221">
        <v>2209.9699999999998</v>
      </c>
      <c r="L2062" s="218">
        <v>0</v>
      </c>
      <c r="M2062" s="218">
        <f t="shared" si="52"/>
        <v>883.98799999999994</v>
      </c>
      <c r="N2062" s="216" t="str">
        <f t="shared" si="51"/>
        <v>stvarna uporabna</v>
      </c>
    </row>
    <row r="2063" spans="1:14" x14ac:dyDescent="0.25">
      <c r="A2063" s="220">
        <v>1</v>
      </c>
      <c r="B2063" s="219" t="s">
        <v>926</v>
      </c>
      <c r="C2063" s="219" t="s">
        <v>926</v>
      </c>
      <c r="D2063" s="219">
        <v>101811</v>
      </c>
      <c r="E2063" s="217" t="s">
        <v>218</v>
      </c>
      <c r="F2063" s="217" t="s">
        <v>1927</v>
      </c>
      <c r="G2063" s="217" t="s">
        <v>929</v>
      </c>
      <c r="H2063" s="217" t="s">
        <v>139</v>
      </c>
      <c r="I2063" s="219">
        <v>1</v>
      </c>
      <c r="J2063" s="221">
        <v>1695.68</v>
      </c>
      <c r="K2063" s="221">
        <v>1695.68</v>
      </c>
      <c r="L2063" s="218">
        <v>0</v>
      </c>
      <c r="M2063" s="218">
        <f t="shared" si="52"/>
        <v>678.27200000000005</v>
      </c>
      <c r="N2063" s="216" t="str">
        <f t="shared" si="51"/>
        <v>stvarna uporabna</v>
      </c>
    </row>
    <row r="2064" spans="1:14" x14ac:dyDescent="0.25">
      <c r="A2064" s="216">
        <v>1</v>
      </c>
      <c r="B2064" s="219" t="s">
        <v>926</v>
      </c>
      <c r="C2064" s="219" t="s">
        <v>926</v>
      </c>
      <c r="D2064" s="219">
        <v>101813</v>
      </c>
      <c r="E2064" s="217" t="s">
        <v>218</v>
      </c>
      <c r="F2064" s="217" t="s">
        <v>1030</v>
      </c>
      <c r="G2064" s="217" t="s">
        <v>929</v>
      </c>
      <c r="H2064" s="217" t="s">
        <v>139</v>
      </c>
      <c r="I2064" s="219">
        <v>1</v>
      </c>
      <c r="J2064" s="218">
        <v>274.14</v>
      </c>
      <c r="K2064" s="218">
        <v>274.14</v>
      </c>
      <c r="L2064" s="218">
        <v>0</v>
      </c>
      <c r="M2064" s="218">
        <f t="shared" si="52"/>
        <v>109.65600000000001</v>
      </c>
      <c r="N2064" s="216" t="str">
        <f t="shared" si="51"/>
        <v>stvarna uporabna</v>
      </c>
    </row>
    <row r="2065" spans="1:14" x14ac:dyDescent="0.25">
      <c r="A2065" s="216">
        <v>1</v>
      </c>
      <c r="B2065" s="219" t="s">
        <v>926</v>
      </c>
      <c r="C2065" s="219" t="s">
        <v>926</v>
      </c>
      <c r="D2065" s="219">
        <v>101815</v>
      </c>
      <c r="E2065" s="217" t="s">
        <v>218</v>
      </c>
      <c r="F2065" s="217" t="s">
        <v>1027</v>
      </c>
      <c r="G2065" s="217" t="s">
        <v>929</v>
      </c>
      <c r="H2065" s="217" t="s">
        <v>139</v>
      </c>
      <c r="I2065" s="219">
        <v>1</v>
      </c>
      <c r="J2065" s="221">
        <v>1053.48</v>
      </c>
      <c r="K2065" s="221">
        <v>1053.48</v>
      </c>
      <c r="L2065" s="218">
        <v>0</v>
      </c>
      <c r="M2065" s="218">
        <f t="shared" si="52"/>
        <v>421.39200000000005</v>
      </c>
      <c r="N2065" s="216" t="str">
        <f t="shared" si="51"/>
        <v>stvarna uporabna</v>
      </c>
    </row>
    <row r="2066" spans="1:14" x14ac:dyDescent="0.25">
      <c r="A2066" s="216">
        <v>1</v>
      </c>
      <c r="B2066" s="219" t="s">
        <v>926</v>
      </c>
      <c r="C2066" s="219" t="s">
        <v>926</v>
      </c>
      <c r="D2066" s="219">
        <v>101816</v>
      </c>
      <c r="E2066" s="217" t="s">
        <v>218</v>
      </c>
      <c r="F2066" s="217" t="s">
        <v>1027</v>
      </c>
      <c r="G2066" s="217" t="s">
        <v>929</v>
      </c>
      <c r="H2066" s="217" t="s">
        <v>139</v>
      </c>
      <c r="I2066" s="219">
        <v>1</v>
      </c>
      <c r="J2066" s="221">
        <v>1053.48</v>
      </c>
      <c r="K2066" s="221">
        <v>1053.48</v>
      </c>
      <c r="L2066" s="218">
        <v>0</v>
      </c>
      <c r="M2066" s="218">
        <f t="shared" si="52"/>
        <v>421.39200000000005</v>
      </c>
      <c r="N2066" s="216" t="str">
        <f t="shared" si="51"/>
        <v>stvarna uporabna</v>
      </c>
    </row>
    <row r="2067" spans="1:14" x14ac:dyDescent="0.25">
      <c r="A2067" s="220">
        <v>1</v>
      </c>
      <c r="B2067" s="219" t="s">
        <v>926</v>
      </c>
      <c r="C2067" s="219" t="s">
        <v>926</v>
      </c>
      <c r="D2067" s="219">
        <v>101817</v>
      </c>
      <c r="E2067" s="217" t="s">
        <v>218</v>
      </c>
      <c r="F2067" s="217" t="s">
        <v>1027</v>
      </c>
      <c r="G2067" s="217" t="s">
        <v>929</v>
      </c>
      <c r="H2067" s="217" t="s">
        <v>139</v>
      </c>
      <c r="I2067" s="219">
        <v>1</v>
      </c>
      <c r="J2067" s="221">
        <v>1053.48</v>
      </c>
      <c r="K2067" s="221">
        <v>1053.48</v>
      </c>
      <c r="L2067" s="218">
        <v>0</v>
      </c>
      <c r="M2067" s="218">
        <f t="shared" si="52"/>
        <v>421.39200000000005</v>
      </c>
      <c r="N2067" s="216" t="str">
        <f t="shared" si="51"/>
        <v>stvarna uporabna</v>
      </c>
    </row>
    <row r="2068" spans="1:14" x14ac:dyDescent="0.25">
      <c r="A2068" s="220">
        <v>1</v>
      </c>
      <c r="B2068" s="219" t="s">
        <v>926</v>
      </c>
      <c r="C2068" s="219" t="s">
        <v>926</v>
      </c>
      <c r="D2068" s="219">
        <v>101818</v>
      </c>
      <c r="E2068" s="217" t="s">
        <v>218</v>
      </c>
      <c r="F2068" s="217" t="s">
        <v>1030</v>
      </c>
      <c r="G2068" s="217" t="s">
        <v>929</v>
      </c>
      <c r="H2068" s="217" t="s">
        <v>139</v>
      </c>
      <c r="I2068" s="219">
        <v>1</v>
      </c>
      <c r="J2068" s="218">
        <v>217.46</v>
      </c>
      <c r="K2068" s="218">
        <v>217.46</v>
      </c>
      <c r="L2068" s="218">
        <v>0</v>
      </c>
      <c r="M2068" s="218">
        <f t="shared" si="52"/>
        <v>86.984000000000009</v>
      </c>
      <c r="N2068" s="216" t="str">
        <f t="shared" si="51"/>
        <v>stvarna uporabna</v>
      </c>
    </row>
    <row r="2069" spans="1:14" x14ac:dyDescent="0.25">
      <c r="A2069" s="216">
        <v>1</v>
      </c>
      <c r="B2069" s="219" t="s">
        <v>926</v>
      </c>
      <c r="C2069" s="219" t="s">
        <v>926</v>
      </c>
      <c r="D2069" s="219">
        <v>101820</v>
      </c>
      <c r="E2069" s="217" t="s">
        <v>218</v>
      </c>
      <c r="F2069" s="217" t="s">
        <v>1927</v>
      </c>
      <c r="G2069" s="217" t="s">
        <v>929</v>
      </c>
      <c r="H2069" s="217" t="s">
        <v>139</v>
      </c>
      <c r="I2069" s="219">
        <v>1</v>
      </c>
      <c r="J2069" s="221">
        <v>1695.68</v>
      </c>
      <c r="K2069" s="221">
        <v>1695.68</v>
      </c>
      <c r="L2069" s="218">
        <v>0</v>
      </c>
      <c r="M2069" s="218">
        <f t="shared" si="52"/>
        <v>678.27200000000005</v>
      </c>
      <c r="N2069" s="216" t="str">
        <f t="shared" si="51"/>
        <v>stvarna uporabna</v>
      </c>
    </row>
    <row r="2070" spans="1:14" x14ac:dyDescent="0.25">
      <c r="A2070" s="216">
        <v>1</v>
      </c>
      <c r="B2070" s="219" t="s">
        <v>926</v>
      </c>
      <c r="C2070" s="219" t="s">
        <v>926</v>
      </c>
      <c r="D2070" s="219">
        <v>101825</v>
      </c>
      <c r="E2070" s="217" t="s">
        <v>218</v>
      </c>
      <c r="F2070" s="217" t="s">
        <v>2027</v>
      </c>
      <c r="G2070" s="217" t="s">
        <v>2024</v>
      </c>
      <c r="H2070" s="217" t="s">
        <v>139</v>
      </c>
      <c r="I2070" s="219">
        <v>1</v>
      </c>
      <c r="J2070" s="218">
        <v>695.3</v>
      </c>
      <c r="K2070" s="218">
        <v>695.3</v>
      </c>
      <c r="L2070" s="218">
        <v>0</v>
      </c>
      <c r="M2070" s="218">
        <f t="shared" si="52"/>
        <v>278.12</v>
      </c>
      <c r="N2070" s="216" t="str">
        <f t="shared" si="51"/>
        <v>stvarna uporabna</v>
      </c>
    </row>
    <row r="2071" spans="1:14" x14ac:dyDescent="0.25">
      <c r="A2071" s="216">
        <v>1</v>
      </c>
      <c r="B2071" s="219" t="s">
        <v>926</v>
      </c>
      <c r="C2071" s="219" t="s">
        <v>926</v>
      </c>
      <c r="D2071" s="219">
        <v>101826</v>
      </c>
      <c r="E2071" s="217" t="s">
        <v>218</v>
      </c>
      <c r="F2071" s="217" t="s">
        <v>2027</v>
      </c>
      <c r="G2071" s="217" t="s">
        <v>2024</v>
      </c>
      <c r="H2071" s="217" t="s">
        <v>139</v>
      </c>
      <c r="I2071" s="219">
        <v>1</v>
      </c>
      <c r="J2071" s="218">
        <v>695.3</v>
      </c>
      <c r="K2071" s="218">
        <v>695.3</v>
      </c>
      <c r="L2071" s="218">
        <v>0</v>
      </c>
      <c r="M2071" s="218">
        <f t="shared" si="52"/>
        <v>278.12</v>
      </c>
      <c r="N2071" s="216" t="str">
        <f t="shared" si="51"/>
        <v>stvarna uporabna</v>
      </c>
    </row>
    <row r="2072" spans="1:14" x14ac:dyDescent="0.25">
      <c r="A2072" s="220">
        <v>1</v>
      </c>
      <c r="B2072" s="219" t="s">
        <v>926</v>
      </c>
      <c r="C2072" s="219" t="s">
        <v>926</v>
      </c>
      <c r="D2072" s="219">
        <v>101828</v>
      </c>
      <c r="E2072" s="217" t="s">
        <v>218</v>
      </c>
      <c r="F2072" s="217" t="s">
        <v>2028</v>
      </c>
      <c r="G2072" s="217" t="s">
        <v>2024</v>
      </c>
      <c r="H2072" s="217" t="s">
        <v>139</v>
      </c>
      <c r="I2072" s="219">
        <v>1</v>
      </c>
      <c r="J2072" s="218">
        <v>424.65</v>
      </c>
      <c r="K2072" s="218">
        <v>424.65</v>
      </c>
      <c r="L2072" s="218">
        <v>0</v>
      </c>
      <c r="M2072" s="218">
        <f t="shared" si="52"/>
        <v>169.86</v>
      </c>
      <c r="N2072" s="216" t="str">
        <f t="shared" si="51"/>
        <v>stvarna uporabna</v>
      </c>
    </row>
    <row r="2073" spans="1:14" x14ac:dyDescent="0.25">
      <c r="A2073" s="220">
        <v>1</v>
      </c>
      <c r="B2073" s="219" t="s">
        <v>926</v>
      </c>
      <c r="C2073" s="219" t="s">
        <v>926</v>
      </c>
      <c r="D2073" s="219">
        <v>101849</v>
      </c>
      <c r="E2073" s="217" t="s">
        <v>218</v>
      </c>
      <c r="F2073" s="217" t="s">
        <v>1212</v>
      </c>
      <c r="G2073" s="218">
        <v>11.15</v>
      </c>
      <c r="H2073" s="217" t="s">
        <v>139</v>
      </c>
      <c r="I2073" s="219">
        <v>1</v>
      </c>
      <c r="J2073" s="218">
        <v>750</v>
      </c>
      <c r="K2073" s="218">
        <v>94.27</v>
      </c>
      <c r="L2073" s="218">
        <v>655.73</v>
      </c>
      <c r="M2073" s="218">
        <f t="shared" si="52"/>
        <v>655.73</v>
      </c>
      <c r="N2073" s="216" t="str">
        <f t="shared" si="51"/>
        <v>nova vrijednost</v>
      </c>
    </row>
    <row r="2074" spans="1:14" x14ac:dyDescent="0.25">
      <c r="A2074" s="216">
        <v>1</v>
      </c>
      <c r="B2074" s="219" t="s">
        <v>926</v>
      </c>
      <c r="C2074" s="219" t="s">
        <v>926</v>
      </c>
      <c r="D2074" s="219">
        <v>101850</v>
      </c>
      <c r="E2074" s="217" t="s">
        <v>218</v>
      </c>
      <c r="F2074" s="217" t="s">
        <v>1212</v>
      </c>
      <c r="G2074" s="218">
        <v>11.15</v>
      </c>
      <c r="H2074" s="217" t="s">
        <v>139</v>
      </c>
      <c r="I2074" s="219">
        <v>1</v>
      </c>
      <c r="J2074" s="218">
        <v>750</v>
      </c>
      <c r="K2074" s="218">
        <v>94.27</v>
      </c>
      <c r="L2074" s="218">
        <v>655.73</v>
      </c>
      <c r="M2074" s="218">
        <f t="shared" si="52"/>
        <v>655.73</v>
      </c>
      <c r="N2074" s="216" t="str">
        <f t="shared" si="51"/>
        <v>nova vrijednost</v>
      </c>
    </row>
    <row r="2075" spans="1:14" x14ac:dyDescent="0.25">
      <c r="A2075" s="216">
        <v>1</v>
      </c>
      <c r="B2075" s="219" t="s">
        <v>926</v>
      </c>
      <c r="C2075" s="219" t="s">
        <v>926</v>
      </c>
      <c r="D2075" s="219">
        <v>101851</v>
      </c>
      <c r="E2075" s="217" t="s">
        <v>218</v>
      </c>
      <c r="F2075" s="217" t="s">
        <v>1212</v>
      </c>
      <c r="G2075" s="218">
        <v>11.15</v>
      </c>
      <c r="H2075" s="217" t="s">
        <v>139</v>
      </c>
      <c r="I2075" s="219">
        <v>1</v>
      </c>
      <c r="J2075" s="218">
        <v>750</v>
      </c>
      <c r="K2075" s="218">
        <v>94.27</v>
      </c>
      <c r="L2075" s="218">
        <v>655.73</v>
      </c>
      <c r="M2075" s="218">
        <f t="shared" si="52"/>
        <v>655.73</v>
      </c>
      <c r="N2075" s="216" t="str">
        <f t="shared" si="51"/>
        <v>nova vrijednost</v>
      </c>
    </row>
    <row r="2076" spans="1:14" x14ac:dyDescent="0.25">
      <c r="A2076" s="216">
        <v>1</v>
      </c>
      <c r="B2076" s="219" t="s">
        <v>926</v>
      </c>
      <c r="C2076" s="219" t="s">
        <v>926</v>
      </c>
      <c r="D2076" s="219">
        <v>101852</v>
      </c>
      <c r="E2076" s="217" t="s">
        <v>218</v>
      </c>
      <c r="F2076" s="217" t="s">
        <v>1212</v>
      </c>
      <c r="G2076" s="218">
        <v>11.15</v>
      </c>
      <c r="H2076" s="217" t="s">
        <v>139</v>
      </c>
      <c r="I2076" s="219">
        <v>1</v>
      </c>
      <c r="J2076" s="218">
        <v>750</v>
      </c>
      <c r="K2076" s="218">
        <v>94.27</v>
      </c>
      <c r="L2076" s="218">
        <v>655.73</v>
      </c>
      <c r="M2076" s="218">
        <f t="shared" si="52"/>
        <v>655.73</v>
      </c>
      <c r="N2076" s="216" t="str">
        <f t="shared" si="51"/>
        <v>nova vrijednost</v>
      </c>
    </row>
    <row r="2077" spans="1:14" x14ac:dyDescent="0.25">
      <c r="A2077" s="220">
        <v>1</v>
      </c>
      <c r="B2077" s="219" t="s">
        <v>926</v>
      </c>
      <c r="C2077" s="219" t="s">
        <v>926</v>
      </c>
      <c r="D2077" s="219">
        <v>101855</v>
      </c>
      <c r="E2077" s="217" t="s">
        <v>218</v>
      </c>
      <c r="F2077" s="217" t="s">
        <v>2029</v>
      </c>
      <c r="G2077" s="217" t="s">
        <v>929</v>
      </c>
      <c r="H2077" s="217" t="s">
        <v>139</v>
      </c>
      <c r="I2077" s="219">
        <v>1</v>
      </c>
      <c r="J2077" s="221">
        <v>1130.45</v>
      </c>
      <c r="K2077" s="221">
        <v>1130.45</v>
      </c>
      <c r="L2077" s="218">
        <v>0</v>
      </c>
      <c r="M2077" s="218">
        <f t="shared" si="52"/>
        <v>452.18000000000006</v>
      </c>
      <c r="N2077" s="216" t="str">
        <f t="shared" si="51"/>
        <v>stvarna uporabna</v>
      </c>
    </row>
    <row r="2078" spans="1:14" x14ac:dyDescent="0.25">
      <c r="A2078" s="220">
        <v>1</v>
      </c>
      <c r="B2078" s="219" t="s">
        <v>926</v>
      </c>
      <c r="C2078" s="219" t="s">
        <v>926</v>
      </c>
      <c r="D2078" s="219">
        <v>101857</v>
      </c>
      <c r="E2078" s="217" t="s">
        <v>218</v>
      </c>
      <c r="F2078" s="217" t="s">
        <v>2030</v>
      </c>
      <c r="G2078" s="217" t="s">
        <v>1201</v>
      </c>
      <c r="H2078" s="217" t="s">
        <v>139</v>
      </c>
      <c r="I2078" s="219">
        <v>1</v>
      </c>
      <c r="J2078" s="221">
        <v>2314.58</v>
      </c>
      <c r="K2078" s="221">
        <v>2314.58</v>
      </c>
      <c r="L2078" s="218">
        <v>0</v>
      </c>
      <c r="M2078" s="218">
        <f t="shared" si="52"/>
        <v>925.83199999999999</v>
      </c>
      <c r="N2078" s="216" t="str">
        <f t="shared" si="51"/>
        <v>stvarna uporabna</v>
      </c>
    </row>
    <row r="2079" spans="1:14" x14ac:dyDescent="0.25">
      <c r="A2079" s="216">
        <v>1</v>
      </c>
      <c r="B2079" s="219" t="s">
        <v>926</v>
      </c>
      <c r="C2079" s="219" t="s">
        <v>926</v>
      </c>
      <c r="D2079" s="219">
        <v>101858</v>
      </c>
      <c r="E2079" s="217" t="s">
        <v>218</v>
      </c>
      <c r="F2079" s="217" t="s">
        <v>2030</v>
      </c>
      <c r="G2079" s="217" t="s">
        <v>1201</v>
      </c>
      <c r="H2079" s="217" t="s">
        <v>139</v>
      </c>
      <c r="I2079" s="219">
        <v>1</v>
      </c>
      <c r="J2079" s="221">
        <v>2314.58</v>
      </c>
      <c r="K2079" s="221">
        <v>2314.58</v>
      </c>
      <c r="L2079" s="218">
        <v>0</v>
      </c>
      <c r="M2079" s="218">
        <f t="shared" si="52"/>
        <v>925.83199999999999</v>
      </c>
      <c r="N2079" s="216" t="str">
        <f t="shared" si="51"/>
        <v>stvarna uporabna</v>
      </c>
    </row>
    <row r="2080" spans="1:14" x14ac:dyDescent="0.25">
      <c r="A2080" s="216">
        <v>1</v>
      </c>
      <c r="B2080" s="219" t="s">
        <v>926</v>
      </c>
      <c r="C2080" s="219" t="s">
        <v>926</v>
      </c>
      <c r="D2080" s="219">
        <v>101859</v>
      </c>
      <c r="E2080" s="217" t="s">
        <v>218</v>
      </c>
      <c r="F2080" s="217" t="s">
        <v>2031</v>
      </c>
      <c r="G2080" s="217" t="s">
        <v>1201</v>
      </c>
      <c r="H2080" s="217" t="s">
        <v>139</v>
      </c>
      <c r="I2080" s="219">
        <v>1</v>
      </c>
      <c r="J2080" s="221">
        <v>1190.24</v>
      </c>
      <c r="K2080" s="221">
        <v>1190.24</v>
      </c>
      <c r="L2080" s="218">
        <v>0</v>
      </c>
      <c r="M2080" s="218">
        <f t="shared" si="52"/>
        <v>476.096</v>
      </c>
      <c r="N2080" s="216" t="str">
        <f t="shared" si="51"/>
        <v>stvarna uporabna</v>
      </c>
    </row>
    <row r="2081" spans="1:14" x14ac:dyDescent="0.25">
      <c r="A2081" s="216">
        <v>1</v>
      </c>
      <c r="B2081" s="219" t="s">
        <v>926</v>
      </c>
      <c r="C2081" s="219" t="s">
        <v>926</v>
      </c>
      <c r="D2081" s="219">
        <v>101860</v>
      </c>
      <c r="E2081" s="217" t="s">
        <v>218</v>
      </c>
      <c r="F2081" s="217" t="s">
        <v>2031</v>
      </c>
      <c r="G2081" s="217" t="s">
        <v>1201</v>
      </c>
      <c r="H2081" s="217" t="s">
        <v>139</v>
      </c>
      <c r="I2081" s="219">
        <v>1</v>
      </c>
      <c r="J2081" s="221">
        <v>1190.24</v>
      </c>
      <c r="K2081" s="221">
        <v>1190.24</v>
      </c>
      <c r="L2081" s="218">
        <v>0</v>
      </c>
      <c r="M2081" s="218">
        <f t="shared" si="52"/>
        <v>476.096</v>
      </c>
      <c r="N2081" s="216" t="str">
        <f t="shared" si="51"/>
        <v>stvarna uporabna</v>
      </c>
    </row>
    <row r="2082" spans="1:14" x14ac:dyDescent="0.25">
      <c r="A2082" s="220">
        <v>1</v>
      </c>
      <c r="B2082" s="219" t="s">
        <v>926</v>
      </c>
      <c r="C2082" s="219" t="s">
        <v>926</v>
      </c>
      <c r="D2082" s="219">
        <v>101862</v>
      </c>
      <c r="E2082" s="217" t="s">
        <v>218</v>
      </c>
      <c r="F2082" s="217" t="s">
        <v>2032</v>
      </c>
      <c r="G2082" s="217" t="s">
        <v>1201</v>
      </c>
      <c r="H2082" s="217" t="s">
        <v>139</v>
      </c>
      <c r="I2082" s="219">
        <v>1</v>
      </c>
      <c r="J2082" s="221">
        <v>1748.02</v>
      </c>
      <c r="K2082" s="221">
        <v>1748.02</v>
      </c>
      <c r="L2082" s="218">
        <v>0</v>
      </c>
      <c r="M2082" s="218">
        <f t="shared" si="52"/>
        <v>699.20800000000008</v>
      </c>
      <c r="N2082" s="216" t="str">
        <f t="shared" si="51"/>
        <v>stvarna uporabna</v>
      </c>
    </row>
    <row r="2083" spans="1:14" x14ac:dyDescent="0.25">
      <c r="A2083" s="220">
        <v>1</v>
      </c>
      <c r="B2083" s="219" t="s">
        <v>926</v>
      </c>
      <c r="C2083" s="219" t="s">
        <v>926</v>
      </c>
      <c r="D2083" s="219">
        <v>101863</v>
      </c>
      <c r="E2083" s="217" t="s">
        <v>218</v>
      </c>
      <c r="F2083" s="217" t="s">
        <v>2033</v>
      </c>
      <c r="G2083" s="217" t="s">
        <v>1201</v>
      </c>
      <c r="H2083" s="217" t="s">
        <v>139</v>
      </c>
      <c r="I2083" s="219">
        <v>1</v>
      </c>
      <c r="J2083" s="221">
        <v>1809.5</v>
      </c>
      <c r="K2083" s="221">
        <v>1809.5</v>
      </c>
      <c r="L2083" s="218">
        <v>0</v>
      </c>
      <c r="M2083" s="218">
        <f t="shared" si="52"/>
        <v>723.80000000000007</v>
      </c>
      <c r="N2083" s="216" t="str">
        <f t="shared" si="51"/>
        <v>stvarna uporabna</v>
      </c>
    </row>
    <row r="2084" spans="1:14" x14ac:dyDescent="0.25">
      <c r="A2084" s="216">
        <v>1</v>
      </c>
      <c r="B2084" s="219" t="s">
        <v>926</v>
      </c>
      <c r="C2084" s="219" t="s">
        <v>926</v>
      </c>
      <c r="D2084" s="219">
        <v>101864</v>
      </c>
      <c r="E2084" s="217" t="s">
        <v>218</v>
      </c>
      <c r="F2084" s="217" t="s">
        <v>2034</v>
      </c>
      <c r="G2084" s="217" t="s">
        <v>1201</v>
      </c>
      <c r="H2084" s="217" t="s">
        <v>139</v>
      </c>
      <c r="I2084" s="219">
        <v>1</v>
      </c>
      <c r="J2084" s="221">
        <v>2398.0300000000002</v>
      </c>
      <c r="K2084" s="221">
        <v>2398.0300000000002</v>
      </c>
      <c r="L2084" s="218">
        <v>0</v>
      </c>
      <c r="M2084" s="218">
        <f t="shared" si="52"/>
        <v>959.2120000000001</v>
      </c>
      <c r="N2084" s="216" t="str">
        <f t="shared" si="51"/>
        <v>stvarna uporabna</v>
      </c>
    </row>
    <row r="2085" spans="1:14" x14ac:dyDescent="0.25">
      <c r="A2085" s="216">
        <v>1</v>
      </c>
      <c r="B2085" s="219" t="s">
        <v>926</v>
      </c>
      <c r="C2085" s="219" t="s">
        <v>926</v>
      </c>
      <c r="D2085" s="219">
        <v>101865</v>
      </c>
      <c r="E2085" s="217" t="s">
        <v>218</v>
      </c>
      <c r="F2085" s="217" t="s">
        <v>1887</v>
      </c>
      <c r="G2085" s="217" t="s">
        <v>566</v>
      </c>
      <c r="H2085" s="217" t="s">
        <v>139</v>
      </c>
      <c r="I2085" s="219">
        <v>1</v>
      </c>
      <c r="J2085" s="218">
        <v>298.83999999999997</v>
      </c>
      <c r="K2085" s="218">
        <v>136.97999999999999</v>
      </c>
      <c r="L2085" s="218">
        <v>161.86000000000001</v>
      </c>
      <c r="M2085" s="218">
        <f t="shared" si="52"/>
        <v>161.86000000000001</v>
      </c>
      <c r="N2085" s="216" t="str">
        <f t="shared" si="51"/>
        <v>nova vrijednost</v>
      </c>
    </row>
    <row r="2086" spans="1:14" x14ac:dyDescent="0.25">
      <c r="A2086" s="216">
        <v>1</v>
      </c>
      <c r="B2086" s="219" t="s">
        <v>926</v>
      </c>
      <c r="C2086" s="219" t="s">
        <v>926</v>
      </c>
      <c r="D2086" s="219">
        <v>101870</v>
      </c>
      <c r="E2086" s="217" t="s">
        <v>218</v>
      </c>
      <c r="F2086" s="217" t="s">
        <v>1208</v>
      </c>
      <c r="G2086" s="217" t="s">
        <v>1201</v>
      </c>
      <c r="H2086" s="217" t="s">
        <v>139</v>
      </c>
      <c r="I2086" s="219">
        <v>1</v>
      </c>
      <c r="J2086" s="221">
        <v>1421.91</v>
      </c>
      <c r="K2086" s="221">
        <v>1421.91</v>
      </c>
      <c r="L2086" s="218">
        <v>0</v>
      </c>
      <c r="M2086" s="218">
        <f t="shared" si="52"/>
        <v>568.76400000000001</v>
      </c>
      <c r="N2086" s="216" t="str">
        <f t="shared" si="51"/>
        <v>stvarna uporabna</v>
      </c>
    </row>
    <row r="2087" spans="1:14" x14ac:dyDescent="0.25">
      <c r="A2087" s="220">
        <v>1</v>
      </c>
      <c r="B2087" s="219" t="s">
        <v>926</v>
      </c>
      <c r="C2087" s="219" t="s">
        <v>926</v>
      </c>
      <c r="D2087" s="219">
        <v>101871</v>
      </c>
      <c r="E2087" s="217" t="s">
        <v>218</v>
      </c>
      <c r="F2087" s="217" t="s">
        <v>1907</v>
      </c>
      <c r="G2087" s="217" t="s">
        <v>1201</v>
      </c>
      <c r="H2087" s="217" t="s">
        <v>139</v>
      </c>
      <c r="I2087" s="219">
        <v>1</v>
      </c>
      <c r="J2087" s="218">
        <v>613.78</v>
      </c>
      <c r="K2087" s="218">
        <v>613.78</v>
      </c>
      <c r="L2087" s="218">
        <v>0</v>
      </c>
      <c r="M2087" s="218">
        <f t="shared" si="52"/>
        <v>245.512</v>
      </c>
      <c r="N2087" s="216" t="str">
        <f t="shared" si="51"/>
        <v>stvarna uporabna</v>
      </c>
    </row>
    <row r="2088" spans="1:14" x14ac:dyDescent="0.25">
      <c r="A2088" s="220">
        <v>1</v>
      </c>
      <c r="B2088" s="219" t="s">
        <v>926</v>
      </c>
      <c r="C2088" s="219" t="s">
        <v>926</v>
      </c>
      <c r="D2088" s="219">
        <v>101906</v>
      </c>
      <c r="E2088" s="217" t="s">
        <v>218</v>
      </c>
      <c r="F2088" s="217" t="s">
        <v>2000</v>
      </c>
      <c r="G2088" s="218">
        <v>10.15</v>
      </c>
      <c r="H2088" s="217" t="s">
        <v>139</v>
      </c>
      <c r="I2088" s="219">
        <v>1</v>
      </c>
      <c r="J2088" s="218">
        <v>132.5</v>
      </c>
      <c r="K2088" s="218">
        <v>19.32</v>
      </c>
      <c r="L2088" s="218">
        <v>113.18</v>
      </c>
      <c r="M2088" s="218">
        <f t="shared" si="52"/>
        <v>113.18</v>
      </c>
      <c r="N2088" s="216" t="str">
        <f t="shared" si="51"/>
        <v>nova vrijednost</v>
      </c>
    </row>
    <row r="2089" spans="1:14" x14ac:dyDescent="0.25">
      <c r="A2089" s="216">
        <v>1</v>
      </c>
      <c r="B2089" s="219" t="s">
        <v>926</v>
      </c>
      <c r="C2089" s="219" t="s">
        <v>926</v>
      </c>
      <c r="D2089" s="219">
        <v>101907</v>
      </c>
      <c r="E2089" s="217" t="s">
        <v>218</v>
      </c>
      <c r="F2089" s="217" t="s">
        <v>2035</v>
      </c>
      <c r="G2089" s="217" t="s">
        <v>1213</v>
      </c>
      <c r="H2089" s="217" t="s">
        <v>139</v>
      </c>
      <c r="I2089" s="219">
        <v>1</v>
      </c>
      <c r="J2089" s="218">
        <v>760.3</v>
      </c>
      <c r="K2089" s="218">
        <v>760.3</v>
      </c>
      <c r="L2089" s="218">
        <v>0</v>
      </c>
      <c r="M2089" s="218">
        <f t="shared" si="52"/>
        <v>304.12</v>
      </c>
      <c r="N2089" s="216" t="str">
        <f t="shared" si="51"/>
        <v>stvarna uporabna</v>
      </c>
    </row>
    <row r="2090" spans="1:14" x14ac:dyDescent="0.25">
      <c r="A2090" s="216">
        <v>1</v>
      </c>
      <c r="B2090" s="219" t="s">
        <v>926</v>
      </c>
      <c r="C2090" s="219" t="s">
        <v>926</v>
      </c>
      <c r="D2090" s="219">
        <v>101908</v>
      </c>
      <c r="E2090" s="217" t="s">
        <v>218</v>
      </c>
      <c r="F2090" s="217" t="s">
        <v>1999</v>
      </c>
      <c r="G2090" s="217" t="s">
        <v>1991</v>
      </c>
      <c r="H2090" s="217" t="s">
        <v>139</v>
      </c>
      <c r="I2090" s="219">
        <v>1</v>
      </c>
      <c r="J2090" s="221">
        <v>1045.42</v>
      </c>
      <c r="K2090" s="221">
        <v>1045.42</v>
      </c>
      <c r="L2090" s="218">
        <v>0</v>
      </c>
      <c r="M2090" s="218">
        <f t="shared" si="52"/>
        <v>418.16800000000006</v>
      </c>
      <c r="N2090" s="216" t="str">
        <f t="shared" si="51"/>
        <v>stvarna uporabna</v>
      </c>
    </row>
    <row r="2091" spans="1:14" x14ac:dyDescent="0.25">
      <c r="A2091" s="216">
        <v>1</v>
      </c>
      <c r="B2091" s="219" t="s">
        <v>926</v>
      </c>
      <c r="C2091" s="219" t="s">
        <v>926</v>
      </c>
      <c r="D2091" s="219">
        <v>101909</v>
      </c>
      <c r="E2091" s="217" t="s">
        <v>218</v>
      </c>
      <c r="F2091" s="217" t="s">
        <v>1994</v>
      </c>
      <c r="G2091" s="217" t="s">
        <v>1213</v>
      </c>
      <c r="H2091" s="217" t="s">
        <v>139</v>
      </c>
      <c r="I2091" s="219">
        <v>1</v>
      </c>
      <c r="J2091" s="218">
        <v>708.15</v>
      </c>
      <c r="K2091" s="218">
        <v>708.15</v>
      </c>
      <c r="L2091" s="218">
        <v>0</v>
      </c>
      <c r="M2091" s="218">
        <f t="shared" si="52"/>
        <v>283.26</v>
      </c>
      <c r="N2091" s="216" t="str">
        <f t="shared" si="51"/>
        <v>stvarna uporabna</v>
      </c>
    </row>
    <row r="2092" spans="1:14" x14ac:dyDescent="0.25">
      <c r="A2092" s="220">
        <v>1</v>
      </c>
      <c r="B2092" s="219" t="s">
        <v>926</v>
      </c>
      <c r="C2092" s="219" t="s">
        <v>926</v>
      </c>
      <c r="D2092" s="219">
        <v>102000</v>
      </c>
      <c r="E2092" s="217" t="s">
        <v>171</v>
      </c>
      <c r="F2092" s="217" t="s">
        <v>2036</v>
      </c>
      <c r="G2092" s="217" t="s">
        <v>929</v>
      </c>
      <c r="H2092" s="217" t="s">
        <v>139</v>
      </c>
      <c r="I2092" s="219">
        <v>1</v>
      </c>
      <c r="J2092" s="218">
        <v>678.21</v>
      </c>
      <c r="K2092" s="218">
        <v>678.21</v>
      </c>
      <c r="L2092" s="218">
        <v>0</v>
      </c>
      <c r="M2092" s="218">
        <f t="shared" si="52"/>
        <v>271.28400000000005</v>
      </c>
      <c r="N2092" s="216" t="str">
        <f t="shared" si="51"/>
        <v>stvarna uporabna</v>
      </c>
    </row>
    <row r="2093" spans="1:14" x14ac:dyDescent="0.25">
      <c r="A2093" s="220">
        <v>1</v>
      </c>
      <c r="B2093" s="219" t="s">
        <v>926</v>
      </c>
      <c r="C2093" s="219" t="s">
        <v>926</v>
      </c>
      <c r="D2093" s="219">
        <v>102001</v>
      </c>
      <c r="E2093" s="217" t="s">
        <v>171</v>
      </c>
      <c r="F2093" s="217" t="s">
        <v>1143</v>
      </c>
      <c r="G2093" s="217" t="s">
        <v>929</v>
      </c>
      <c r="H2093" s="217" t="s">
        <v>139</v>
      </c>
      <c r="I2093" s="219">
        <v>1</v>
      </c>
      <c r="J2093" s="218">
        <v>565.23</v>
      </c>
      <c r="K2093" s="218">
        <v>565.23</v>
      </c>
      <c r="L2093" s="218">
        <v>0</v>
      </c>
      <c r="M2093" s="218">
        <f t="shared" si="52"/>
        <v>226.09200000000001</v>
      </c>
      <c r="N2093" s="216" t="str">
        <f t="shared" si="51"/>
        <v>stvarna uporabna</v>
      </c>
    </row>
    <row r="2094" spans="1:14" x14ac:dyDescent="0.25">
      <c r="A2094" s="216">
        <v>1</v>
      </c>
      <c r="B2094" s="219" t="s">
        <v>926</v>
      </c>
      <c r="C2094" s="219" t="s">
        <v>926</v>
      </c>
      <c r="D2094" s="219">
        <v>102002</v>
      </c>
      <c r="E2094" s="217" t="s">
        <v>171</v>
      </c>
      <c r="F2094" s="217" t="s">
        <v>1148</v>
      </c>
      <c r="G2094" s="217" t="s">
        <v>929</v>
      </c>
      <c r="H2094" s="217" t="s">
        <v>139</v>
      </c>
      <c r="I2094" s="219">
        <v>1</v>
      </c>
      <c r="J2094" s="218">
        <v>226.09</v>
      </c>
      <c r="K2094" s="218">
        <v>226.09</v>
      </c>
      <c r="L2094" s="218">
        <v>0</v>
      </c>
      <c r="M2094" s="218">
        <f t="shared" si="52"/>
        <v>90.436000000000007</v>
      </c>
      <c r="N2094" s="216" t="str">
        <f t="shared" si="51"/>
        <v>stvarna uporabna</v>
      </c>
    </row>
    <row r="2095" spans="1:14" x14ac:dyDescent="0.25">
      <c r="A2095" s="216">
        <v>1</v>
      </c>
      <c r="B2095" s="219" t="s">
        <v>926</v>
      </c>
      <c r="C2095" s="219" t="s">
        <v>926</v>
      </c>
      <c r="D2095" s="219">
        <v>102003</v>
      </c>
      <c r="E2095" s="217" t="s">
        <v>171</v>
      </c>
      <c r="F2095" s="217" t="s">
        <v>1148</v>
      </c>
      <c r="G2095" s="217" t="s">
        <v>929</v>
      </c>
      <c r="H2095" s="217" t="s">
        <v>139</v>
      </c>
      <c r="I2095" s="219">
        <v>1</v>
      </c>
      <c r="J2095" s="218">
        <v>226.09</v>
      </c>
      <c r="K2095" s="218">
        <v>226.09</v>
      </c>
      <c r="L2095" s="218">
        <v>0</v>
      </c>
      <c r="M2095" s="218">
        <f t="shared" si="52"/>
        <v>90.436000000000007</v>
      </c>
      <c r="N2095" s="216" t="str">
        <f t="shared" si="51"/>
        <v>stvarna uporabna</v>
      </c>
    </row>
    <row r="2096" spans="1:14" x14ac:dyDescent="0.25">
      <c r="A2096" s="216">
        <v>1</v>
      </c>
      <c r="B2096" s="219" t="s">
        <v>926</v>
      </c>
      <c r="C2096" s="219" t="s">
        <v>926</v>
      </c>
      <c r="D2096" s="219">
        <v>102004</v>
      </c>
      <c r="E2096" s="217" t="s">
        <v>171</v>
      </c>
      <c r="F2096" s="217" t="s">
        <v>1107</v>
      </c>
      <c r="G2096" s="217" t="s">
        <v>929</v>
      </c>
      <c r="H2096" s="217" t="s">
        <v>139</v>
      </c>
      <c r="I2096" s="219">
        <v>1</v>
      </c>
      <c r="J2096" s="218">
        <v>339.11</v>
      </c>
      <c r="K2096" s="218">
        <v>339.11</v>
      </c>
      <c r="L2096" s="218">
        <v>0</v>
      </c>
      <c r="M2096" s="218">
        <f t="shared" si="52"/>
        <v>135.64400000000001</v>
      </c>
      <c r="N2096" s="216" t="str">
        <f t="shared" si="51"/>
        <v>stvarna uporabna</v>
      </c>
    </row>
    <row r="2097" spans="1:14" x14ac:dyDescent="0.25">
      <c r="A2097" s="220">
        <v>1</v>
      </c>
      <c r="B2097" s="219" t="s">
        <v>926</v>
      </c>
      <c r="C2097" s="219" t="s">
        <v>926</v>
      </c>
      <c r="D2097" s="219">
        <v>102005</v>
      </c>
      <c r="E2097" s="217" t="s">
        <v>171</v>
      </c>
      <c r="F2097" s="217" t="s">
        <v>1107</v>
      </c>
      <c r="G2097" s="217" t="s">
        <v>929</v>
      </c>
      <c r="H2097" s="217" t="s">
        <v>139</v>
      </c>
      <c r="I2097" s="219">
        <v>1</v>
      </c>
      <c r="J2097" s="218">
        <v>339.1</v>
      </c>
      <c r="K2097" s="218">
        <v>339.1</v>
      </c>
      <c r="L2097" s="218">
        <v>0</v>
      </c>
      <c r="M2097" s="218">
        <f t="shared" si="52"/>
        <v>135.64000000000001</v>
      </c>
      <c r="N2097" s="216" t="str">
        <f t="shared" si="51"/>
        <v>stvarna uporabna</v>
      </c>
    </row>
    <row r="2098" spans="1:14" x14ac:dyDescent="0.25">
      <c r="A2098" s="220">
        <v>1</v>
      </c>
      <c r="B2098" s="219" t="s">
        <v>926</v>
      </c>
      <c r="C2098" s="219" t="s">
        <v>926</v>
      </c>
      <c r="D2098" s="219">
        <v>102006</v>
      </c>
      <c r="E2098" s="217" t="s">
        <v>171</v>
      </c>
      <c r="F2098" s="217" t="s">
        <v>1107</v>
      </c>
      <c r="G2098" s="217" t="s">
        <v>929</v>
      </c>
      <c r="H2098" s="217" t="s">
        <v>139</v>
      </c>
      <c r="I2098" s="219">
        <v>1</v>
      </c>
      <c r="J2098" s="218">
        <v>565.23</v>
      </c>
      <c r="K2098" s="218">
        <v>565.23</v>
      </c>
      <c r="L2098" s="218">
        <v>0</v>
      </c>
      <c r="M2098" s="218">
        <f t="shared" si="52"/>
        <v>226.09200000000001</v>
      </c>
      <c r="N2098" s="216" t="str">
        <f t="shared" si="51"/>
        <v>stvarna uporabna</v>
      </c>
    </row>
    <row r="2099" spans="1:14" x14ac:dyDescent="0.25">
      <c r="A2099" s="216">
        <v>1</v>
      </c>
      <c r="B2099" s="219" t="s">
        <v>926</v>
      </c>
      <c r="C2099" s="219" t="s">
        <v>926</v>
      </c>
      <c r="D2099" s="219">
        <v>102007</v>
      </c>
      <c r="E2099" s="217" t="s">
        <v>171</v>
      </c>
      <c r="F2099" s="217" t="s">
        <v>1107</v>
      </c>
      <c r="G2099" s="217" t="s">
        <v>929</v>
      </c>
      <c r="H2099" s="217" t="s">
        <v>139</v>
      </c>
      <c r="I2099" s="219">
        <v>1</v>
      </c>
      <c r="J2099" s="218">
        <v>452.1</v>
      </c>
      <c r="K2099" s="218">
        <v>452.1</v>
      </c>
      <c r="L2099" s="218">
        <v>0</v>
      </c>
      <c r="M2099" s="218">
        <f t="shared" si="52"/>
        <v>180.84000000000003</v>
      </c>
      <c r="N2099" s="216" t="str">
        <f t="shared" si="51"/>
        <v>stvarna uporabna</v>
      </c>
    </row>
    <row r="2100" spans="1:14" x14ac:dyDescent="0.25">
      <c r="A2100" s="216">
        <v>1</v>
      </c>
      <c r="B2100" s="219" t="s">
        <v>926</v>
      </c>
      <c r="C2100" s="219" t="s">
        <v>926</v>
      </c>
      <c r="D2100" s="219">
        <v>102008</v>
      </c>
      <c r="E2100" s="217" t="s">
        <v>171</v>
      </c>
      <c r="F2100" s="217" t="s">
        <v>1107</v>
      </c>
      <c r="G2100" s="217" t="s">
        <v>929</v>
      </c>
      <c r="H2100" s="217" t="s">
        <v>139</v>
      </c>
      <c r="I2100" s="219">
        <v>1</v>
      </c>
      <c r="J2100" s="218">
        <v>565.23</v>
      </c>
      <c r="K2100" s="218">
        <v>565.23</v>
      </c>
      <c r="L2100" s="218">
        <v>0</v>
      </c>
      <c r="M2100" s="218">
        <f t="shared" si="52"/>
        <v>226.09200000000001</v>
      </c>
      <c r="N2100" s="216" t="str">
        <f t="shared" si="51"/>
        <v>stvarna uporabna</v>
      </c>
    </row>
    <row r="2101" spans="1:14" x14ac:dyDescent="0.25">
      <c r="A2101" s="216">
        <v>1</v>
      </c>
      <c r="B2101" s="219" t="s">
        <v>926</v>
      </c>
      <c r="C2101" s="219" t="s">
        <v>926</v>
      </c>
      <c r="D2101" s="219">
        <v>102009</v>
      </c>
      <c r="E2101" s="217" t="s">
        <v>171</v>
      </c>
      <c r="F2101" s="217" t="s">
        <v>1862</v>
      </c>
      <c r="G2101" s="217" t="s">
        <v>929</v>
      </c>
      <c r="H2101" s="217" t="s">
        <v>139</v>
      </c>
      <c r="I2101" s="219">
        <v>1</v>
      </c>
      <c r="J2101" s="218">
        <v>113.05</v>
      </c>
      <c r="K2101" s="218">
        <v>113.05</v>
      </c>
      <c r="L2101" s="218">
        <v>0</v>
      </c>
      <c r="M2101" s="218">
        <f t="shared" si="52"/>
        <v>45.22</v>
      </c>
      <c r="N2101" s="216" t="str">
        <f t="shared" si="51"/>
        <v>stvarna uporabna</v>
      </c>
    </row>
    <row r="2102" spans="1:14" x14ac:dyDescent="0.25">
      <c r="A2102" s="220">
        <v>1</v>
      </c>
      <c r="B2102" s="219" t="s">
        <v>926</v>
      </c>
      <c r="C2102" s="219" t="s">
        <v>926</v>
      </c>
      <c r="D2102" s="219">
        <v>102010</v>
      </c>
      <c r="E2102" s="217" t="s">
        <v>171</v>
      </c>
      <c r="F2102" s="217" t="s">
        <v>1862</v>
      </c>
      <c r="G2102" s="217" t="s">
        <v>929</v>
      </c>
      <c r="H2102" s="217" t="s">
        <v>139</v>
      </c>
      <c r="I2102" s="219">
        <v>1</v>
      </c>
      <c r="J2102" s="218">
        <v>113.05</v>
      </c>
      <c r="K2102" s="218">
        <v>113.05</v>
      </c>
      <c r="L2102" s="218">
        <v>0</v>
      </c>
      <c r="M2102" s="218">
        <f t="shared" si="52"/>
        <v>45.22</v>
      </c>
      <c r="N2102" s="216" t="str">
        <f t="shared" si="51"/>
        <v>stvarna uporabna</v>
      </c>
    </row>
    <row r="2103" spans="1:14" x14ac:dyDescent="0.25">
      <c r="A2103" s="220">
        <v>1</v>
      </c>
      <c r="B2103" s="219" t="s">
        <v>926</v>
      </c>
      <c r="C2103" s="219" t="s">
        <v>926</v>
      </c>
      <c r="D2103" s="219">
        <v>102011</v>
      </c>
      <c r="E2103" s="217" t="s">
        <v>171</v>
      </c>
      <c r="F2103" s="217" t="s">
        <v>1865</v>
      </c>
      <c r="G2103" s="218">
        <v>11.13</v>
      </c>
      <c r="H2103" s="217" t="s">
        <v>139</v>
      </c>
      <c r="I2103" s="219">
        <v>1</v>
      </c>
      <c r="J2103" s="221">
        <v>5300.07</v>
      </c>
      <c r="K2103" s="221">
        <v>2042.74</v>
      </c>
      <c r="L2103" s="221">
        <v>3257.33</v>
      </c>
      <c r="M2103" s="218">
        <f t="shared" si="52"/>
        <v>3257.33</v>
      </c>
      <c r="N2103" s="216" t="str">
        <f t="shared" si="51"/>
        <v>nova vrijednost</v>
      </c>
    </row>
    <row r="2104" spans="1:14" x14ac:dyDescent="0.25">
      <c r="A2104" s="216">
        <v>1</v>
      </c>
      <c r="B2104" s="219" t="s">
        <v>926</v>
      </c>
      <c r="C2104" s="219" t="s">
        <v>926</v>
      </c>
      <c r="D2104" s="219">
        <v>102012</v>
      </c>
      <c r="E2104" s="217" t="s">
        <v>171</v>
      </c>
      <c r="F2104" s="217" t="s">
        <v>2037</v>
      </c>
      <c r="G2104" s="217" t="s">
        <v>929</v>
      </c>
      <c r="H2104" s="217" t="s">
        <v>139</v>
      </c>
      <c r="I2104" s="219">
        <v>1</v>
      </c>
      <c r="J2104" s="218">
        <v>112.98</v>
      </c>
      <c r="K2104" s="218">
        <v>112.98</v>
      </c>
      <c r="L2104" s="218">
        <v>0</v>
      </c>
      <c r="M2104" s="218">
        <f t="shared" si="52"/>
        <v>45.192000000000007</v>
      </c>
      <c r="N2104" s="216" t="str">
        <f t="shared" si="51"/>
        <v>stvarna uporabna</v>
      </c>
    </row>
    <row r="2105" spans="1:14" x14ac:dyDescent="0.25">
      <c r="A2105" s="216">
        <v>1</v>
      </c>
      <c r="B2105" s="219" t="s">
        <v>926</v>
      </c>
      <c r="C2105" s="219" t="s">
        <v>926</v>
      </c>
      <c r="D2105" s="219">
        <v>102015</v>
      </c>
      <c r="E2105" s="217" t="s">
        <v>171</v>
      </c>
      <c r="F2105" s="217" t="s">
        <v>1113</v>
      </c>
      <c r="G2105" s="217" t="s">
        <v>929</v>
      </c>
      <c r="H2105" s="217" t="s">
        <v>139</v>
      </c>
      <c r="I2105" s="219">
        <v>1</v>
      </c>
      <c r="J2105" s="218">
        <v>56.51</v>
      </c>
      <c r="K2105" s="218">
        <v>56.51</v>
      </c>
      <c r="L2105" s="218">
        <v>0</v>
      </c>
      <c r="M2105" s="218">
        <f t="shared" si="52"/>
        <v>22.603999999999999</v>
      </c>
      <c r="N2105" s="216" t="str">
        <f t="shared" si="51"/>
        <v>stvarna uporabna</v>
      </c>
    </row>
    <row r="2106" spans="1:14" x14ac:dyDescent="0.25">
      <c r="A2106" s="216">
        <v>1</v>
      </c>
      <c r="B2106" s="219" t="s">
        <v>926</v>
      </c>
      <c r="C2106" s="219" t="s">
        <v>926</v>
      </c>
      <c r="D2106" s="219">
        <v>102016</v>
      </c>
      <c r="E2106" s="217" t="s">
        <v>171</v>
      </c>
      <c r="F2106" s="217" t="s">
        <v>2038</v>
      </c>
      <c r="G2106" s="217" t="s">
        <v>929</v>
      </c>
      <c r="H2106" s="217" t="s">
        <v>139</v>
      </c>
      <c r="I2106" s="219">
        <v>1</v>
      </c>
      <c r="J2106" s="218">
        <v>56.52</v>
      </c>
      <c r="K2106" s="218">
        <v>56.52</v>
      </c>
      <c r="L2106" s="218">
        <v>0</v>
      </c>
      <c r="M2106" s="218">
        <f t="shared" si="52"/>
        <v>22.608000000000004</v>
      </c>
      <c r="N2106" s="216" t="str">
        <f t="shared" si="51"/>
        <v>stvarna uporabna</v>
      </c>
    </row>
    <row r="2107" spans="1:14" x14ac:dyDescent="0.25">
      <c r="A2107" s="220">
        <v>1</v>
      </c>
      <c r="B2107" s="219" t="s">
        <v>926</v>
      </c>
      <c r="C2107" s="219" t="s">
        <v>926</v>
      </c>
      <c r="D2107" s="219">
        <v>102017</v>
      </c>
      <c r="E2107" s="217" t="s">
        <v>171</v>
      </c>
      <c r="F2107" s="217" t="s">
        <v>2039</v>
      </c>
      <c r="G2107" s="217" t="s">
        <v>929</v>
      </c>
      <c r="H2107" s="217" t="s">
        <v>139</v>
      </c>
      <c r="I2107" s="219">
        <v>1</v>
      </c>
      <c r="J2107" s="218">
        <v>56.52</v>
      </c>
      <c r="K2107" s="218">
        <v>56.52</v>
      </c>
      <c r="L2107" s="218">
        <v>0</v>
      </c>
      <c r="M2107" s="218">
        <f t="shared" si="52"/>
        <v>22.608000000000004</v>
      </c>
      <c r="N2107" s="216" t="str">
        <f t="shared" si="51"/>
        <v>stvarna uporabna</v>
      </c>
    </row>
    <row r="2108" spans="1:14" x14ac:dyDescent="0.25">
      <c r="A2108" s="220">
        <v>1</v>
      </c>
      <c r="B2108" s="219" t="s">
        <v>926</v>
      </c>
      <c r="C2108" s="219" t="s">
        <v>926</v>
      </c>
      <c r="D2108" s="219">
        <v>102021</v>
      </c>
      <c r="E2108" s="217" t="s">
        <v>171</v>
      </c>
      <c r="F2108" s="217" t="s">
        <v>1107</v>
      </c>
      <c r="G2108" s="217" t="s">
        <v>929</v>
      </c>
      <c r="H2108" s="217" t="s">
        <v>139</v>
      </c>
      <c r="I2108" s="219">
        <v>1</v>
      </c>
      <c r="J2108" s="218">
        <v>339.11</v>
      </c>
      <c r="K2108" s="218">
        <v>339.11</v>
      </c>
      <c r="L2108" s="218">
        <v>0</v>
      </c>
      <c r="M2108" s="218">
        <f t="shared" si="52"/>
        <v>135.64400000000001</v>
      </c>
      <c r="N2108" s="216" t="str">
        <f t="shared" ref="N2108:N2171" si="53">IF(L2108&lt;J2108*0.4,"stvarna uporabna", "nova vrijednost")</f>
        <v>stvarna uporabna</v>
      </c>
    </row>
    <row r="2109" spans="1:14" x14ac:dyDescent="0.25">
      <c r="A2109" s="216">
        <v>1</v>
      </c>
      <c r="B2109" s="219" t="s">
        <v>926</v>
      </c>
      <c r="C2109" s="219" t="s">
        <v>926</v>
      </c>
      <c r="D2109" s="219">
        <v>102022</v>
      </c>
      <c r="E2109" s="217" t="s">
        <v>171</v>
      </c>
      <c r="F2109" s="217" t="s">
        <v>2030</v>
      </c>
      <c r="G2109" s="217" t="s">
        <v>929</v>
      </c>
      <c r="H2109" s="217" t="s">
        <v>139</v>
      </c>
      <c r="I2109" s="219">
        <v>1</v>
      </c>
      <c r="J2109" s="218">
        <v>452.1</v>
      </c>
      <c r="K2109" s="218">
        <v>452.1</v>
      </c>
      <c r="L2109" s="218">
        <v>0</v>
      </c>
      <c r="M2109" s="218">
        <f t="shared" si="52"/>
        <v>180.84000000000003</v>
      </c>
      <c r="N2109" s="216" t="str">
        <f t="shared" si="53"/>
        <v>stvarna uporabna</v>
      </c>
    </row>
    <row r="2110" spans="1:14" x14ac:dyDescent="0.25">
      <c r="A2110" s="216">
        <v>1</v>
      </c>
      <c r="B2110" s="219" t="s">
        <v>926</v>
      </c>
      <c r="C2110" s="219" t="s">
        <v>926</v>
      </c>
      <c r="D2110" s="219">
        <v>102023</v>
      </c>
      <c r="E2110" s="217" t="s">
        <v>171</v>
      </c>
      <c r="F2110" s="217" t="s">
        <v>1107</v>
      </c>
      <c r="G2110" s="217" t="s">
        <v>929</v>
      </c>
      <c r="H2110" s="217" t="s">
        <v>139</v>
      </c>
      <c r="I2110" s="219">
        <v>1</v>
      </c>
      <c r="J2110" s="218">
        <v>565.22</v>
      </c>
      <c r="K2110" s="218">
        <v>565.22</v>
      </c>
      <c r="L2110" s="218">
        <v>0</v>
      </c>
      <c r="M2110" s="218">
        <f t="shared" si="52"/>
        <v>226.08800000000002</v>
      </c>
      <c r="N2110" s="216" t="str">
        <f t="shared" si="53"/>
        <v>stvarna uporabna</v>
      </c>
    </row>
    <row r="2111" spans="1:14" x14ac:dyDescent="0.25">
      <c r="A2111" s="216">
        <v>1</v>
      </c>
      <c r="B2111" s="219" t="s">
        <v>926</v>
      </c>
      <c r="C2111" s="219" t="s">
        <v>926</v>
      </c>
      <c r="D2111" s="219">
        <v>102024</v>
      </c>
      <c r="E2111" s="217" t="s">
        <v>171</v>
      </c>
      <c r="F2111" s="217" t="s">
        <v>1107</v>
      </c>
      <c r="G2111" s="217" t="s">
        <v>929</v>
      </c>
      <c r="H2111" s="217" t="s">
        <v>139</v>
      </c>
      <c r="I2111" s="219">
        <v>1</v>
      </c>
      <c r="J2111" s="218">
        <v>452.1</v>
      </c>
      <c r="K2111" s="218">
        <v>452.1</v>
      </c>
      <c r="L2111" s="218">
        <v>0</v>
      </c>
      <c r="M2111" s="218">
        <f t="shared" si="52"/>
        <v>180.84000000000003</v>
      </c>
      <c r="N2111" s="216" t="str">
        <f t="shared" si="53"/>
        <v>stvarna uporabna</v>
      </c>
    </row>
    <row r="2112" spans="1:14" x14ac:dyDescent="0.25">
      <c r="A2112" s="220">
        <v>1</v>
      </c>
      <c r="B2112" s="219" t="s">
        <v>926</v>
      </c>
      <c r="C2112" s="219" t="s">
        <v>926</v>
      </c>
      <c r="D2112" s="219">
        <v>102025</v>
      </c>
      <c r="E2112" s="217" t="s">
        <v>171</v>
      </c>
      <c r="F2112" s="217" t="s">
        <v>1107</v>
      </c>
      <c r="G2112" s="217" t="s">
        <v>929</v>
      </c>
      <c r="H2112" s="217" t="s">
        <v>139</v>
      </c>
      <c r="I2112" s="219">
        <v>1</v>
      </c>
      <c r="J2112" s="218">
        <v>565.22</v>
      </c>
      <c r="K2112" s="218">
        <v>565.22</v>
      </c>
      <c r="L2112" s="218">
        <v>0</v>
      </c>
      <c r="M2112" s="218">
        <f t="shared" si="52"/>
        <v>226.08800000000002</v>
      </c>
      <c r="N2112" s="216" t="str">
        <f t="shared" si="53"/>
        <v>stvarna uporabna</v>
      </c>
    </row>
    <row r="2113" spans="1:14" x14ac:dyDescent="0.25">
      <c r="A2113" s="220">
        <v>1</v>
      </c>
      <c r="B2113" s="219" t="s">
        <v>926</v>
      </c>
      <c r="C2113" s="219" t="s">
        <v>926</v>
      </c>
      <c r="D2113" s="219">
        <v>102026</v>
      </c>
      <c r="E2113" s="217" t="s">
        <v>171</v>
      </c>
      <c r="F2113" s="217" t="s">
        <v>2040</v>
      </c>
      <c r="G2113" s="217" t="s">
        <v>929</v>
      </c>
      <c r="H2113" s="217" t="s">
        <v>139</v>
      </c>
      <c r="I2113" s="219">
        <v>1</v>
      </c>
      <c r="J2113" s="218">
        <v>565.22</v>
      </c>
      <c r="K2113" s="218">
        <v>565.22</v>
      </c>
      <c r="L2113" s="218">
        <v>0</v>
      </c>
      <c r="M2113" s="218">
        <f t="shared" si="52"/>
        <v>226.08800000000002</v>
      </c>
      <c r="N2113" s="216" t="str">
        <f t="shared" si="53"/>
        <v>stvarna uporabna</v>
      </c>
    </row>
    <row r="2114" spans="1:14" x14ac:dyDescent="0.25">
      <c r="A2114" s="216">
        <v>1</v>
      </c>
      <c r="B2114" s="219" t="s">
        <v>926</v>
      </c>
      <c r="C2114" s="219" t="s">
        <v>926</v>
      </c>
      <c r="D2114" s="219">
        <v>102027</v>
      </c>
      <c r="E2114" s="217" t="s">
        <v>171</v>
      </c>
      <c r="F2114" s="217" t="s">
        <v>2040</v>
      </c>
      <c r="G2114" s="217" t="s">
        <v>929</v>
      </c>
      <c r="H2114" s="217" t="s">
        <v>139</v>
      </c>
      <c r="I2114" s="219">
        <v>1</v>
      </c>
      <c r="J2114" s="218">
        <v>565.23</v>
      </c>
      <c r="K2114" s="218">
        <v>565.23</v>
      </c>
      <c r="L2114" s="218">
        <v>0</v>
      </c>
      <c r="M2114" s="218">
        <f t="shared" si="52"/>
        <v>226.09200000000001</v>
      </c>
      <c r="N2114" s="216" t="str">
        <f t="shared" si="53"/>
        <v>stvarna uporabna</v>
      </c>
    </row>
    <row r="2115" spans="1:14" x14ac:dyDescent="0.25">
      <c r="A2115" s="216">
        <v>1</v>
      </c>
      <c r="B2115" s="219" t="s">
        <v>926</v>
      </c>
      <c r="C2115" s="219" t="s">
        <v>926</v>
      </c>
      <c r="D2115" s="219">
        <v>102028</v>
      </c>
      <c r="E2115" s="217" t="s">
        <v>171</v>
      </c>
      <c r="F2115" s="217" t="s">
        <v>2040</v>
      </c>
      <c r="G2115" s="217" t="s">
        <v>929</v>
      </c>
      <c r="H2115" s="217" t="s">
        <v>139</v>
      </c>
      <c r="I2115" s="219">
        <v>1</v>
      </c>
      <c r="J2115" s="218">
        <v>565.23</v>
      </c>
      <c r="K2115" s="218">
        <v>565.23</v>
      </c>
      <c r="L2115" s="218">
        <v>0</v>
      </c>
      <c r="M2115" s="218">
        <f t="shared" ref="M2115:M2178" si="54">IF(L2115&lt;J2115*0.4,J2115*0.4,L2115)</f>
        <v>226.09200000000001</v>
      </c>
      <c r="N2115" s="216" t="str">
        <f t="shared" si="53"/>
        <v>stvarna uporabna</v>
      </c>
    </row>
    <row r="2116" spans="1:14" x14ac:dyDescent="0.25">
      <c r="A2116" s="216">
        <v>1</v>
      </c>
      <c r="B2116" s="219" t="s">
        <v>926</v>
      </c>
      <c r="C2116" s="219" t="s">
        <v>926</v>
      </c>
      <c r="D2116" s="219">
        <v>102029</v>
      </c>
      <c r="E2116" s="217" t="s">
        <v>171</v>
      </c>
      <c r="F2116" s="217" t="s">
        <v>2040</v>
      </c>
      <c r="G2116" s="217" t="s">
        <v>929</v>
      </c>
      <c r="H2116" s="217" t="s">
        <v>139</v>
      </c>
      <c r="I2116" s="219">
        <v>1</v>
      </c>
      <c r="J2116" s="218">
        <v>565.23</v>
      </c>
      <c r="K2116" s="218">
        <v>565.23</v>
      </c>
      <c r="L2116" s="218">
        <v>0</v>
      </c>
      <c r="M2116" s="218">
        <f t="shared" si="54"/>
        <v>226.09200000000001</v>
      </c>
      <c r="N2116" s="216" t="str">
        <f t="shared" si="53"/>
        <v>stvarna uporabna</v>
      </c>
    </row>
    <row r="2117" spans="1:14" x14ac:dyDescent="0.25">
      <c r="A2117" s="220">
        <v>1</v>
      </c>
      <c r="B2117" s="219" t="s">
        <v>926</v>
      </c>
      <c r="C2117" s="219" t="s">
        <v>926</v>
      </c>
      <c r="D2117" s="219">
        <v>102030</v>
      </c>
      <c r="E2117" s="217" t="s">
        <v>171</v>
      </c>
      <c r="F2117" s="217" t="s">
        <v>2040</v>
      </c>
      <c r="G2117" s="217" t="s">
        <v>929</v>
      </c>
      <c r="H2117" s="217" t="s">
        <v>139</v>
      </c>
      <c r="I2117" s="219">
        <v>1</v>
      </c>
      <c r="J2117" s="218">
        <v>565.23</v>
      </c>
      <c r="K2117" s="218">
        <v>565.23</v>
      </c>
      <c r="L2117" s="218">
        <v>0</v>
      </c>
      <c r="M2117" s="218">
        <f t="shared" si="54"/>
        <v>226.09200000000001</v>
      </c>
      <c r="N2117" s="216" t="str">
        <f t="shared" si="53"/>
        <v>stvarna uporabna</v>
      </c>
    </row>
    <row r="2118" spans="1:14" x14ac:dyDescent="0.25">
      <c r="A2118" s="220">
        <v>1</v>
      </c>
      <c r="B2118" s="219" t="s">
        <v>926</v>
      </c>
      <c r="C2118" s="219" t="s">
        <v>926</v>
      </c>
      <c r="D2118" s="219">
        <v>102031</v>
      </c>
      <c r="E2118" s="217" t="s">
        <v>171</v>
      </c>
      <c r="F2118" s="217" t="s">
        <v>2040</v>
      </c>
      <c r="G2118" s="217" t="s">
        <v>929</v>
      </c>
      <c r="H2118" s="217" t="s">
        <v>139</v>
      </c>
      <c r="I2118" s="219">
        <v>1</v>
      </c>
      <c r="J2118" s="218">
        <v>565.23</v>
      </c>
      <c r="K2118" s="218">
        <v>565.23</v>
      </c>
      <c r="L2118" s="218">
        <v>0</v>
      </c>
      <c r="M2118" s="218">
        <f t="shared" si="54"/>
        <v>226.09200000000001</v>
      </c>
      <c r="N2118" s="216" t="str">
        <f t="shared" si="53"/>
        <v>stvarna uporabna</v>
      </c>
    </row>
    <row r="2119" spans="1:14" x14ac:dyDescent="0.25">
      <c r="A2119" s="216">
        <v>1</v>
      </c>
      <c r="B2119" s="219" t="s">
        <v>926</v>
      </c>
      <c r="C2119" s="219" t="s">
        <v>926</v>
      </c>
      <c r="D2119" s="219">
        <v>102034</v>
      </c>
      <c r="E2119" s="217" t="s">
        <v>171</v>
      </c>
      <c r="F2119" s="217" t="s">
        <v>1111</v>
      </c>
      <c r="G2119" s="217" t="s">
        <v>929</v>
      </c>
      <c r="H2119" s="217" t="s">
        <v>139</v>
      </c>
      <c r="I2119" s="219">
        <v>1</v>
      </c>
      <c r="J2119" s="218">
        <v>113.05</v>
      </c>
      <c r="K2119" s="218">
        <v>113.05</v>
      </c>
      <c r="L2119" s="218">
        <v>0</v>
      </c>
      <c r="M2119" s="218">
        <f t="shared" si="54"/>
        <v>45.22</v>
      </c>
      <c r="N2119" s="216" t="str">
        <f t="shared" si="53"/>
        <v>stvarna uporabna</v>
      </c>
    </row>
    <row r="2120" spans="1:14" x14ac:dyDescent="0.25">
      <c r="A2120" s="216">
        <v>1</v>
      </c>
      <c r="B2120" s="219" t="s">
        <v>926</v>
      </c>
      <c r="C2120" s="219" t="s">
        <v>926</v>
      </c>
      <c r="D2120" s="219">
        <v>102035</v>
      </c>
      <c r="E2120" s="217" t="s">
        <v>171</v>
      </c>
      <c r="F2120" s="217" t="s">
        <v>1111</v>
      </c>
      <c r="G2120" s="217" t="s">
        <v>929</v>
      </c>
      <c r="H2120" s="217" t="s">
        <v>139</v>
      </c>
      <c r="I2120" s="219">
        <v>1</v>
      </c>
      <c r="J2120" s="218">
        <v>113.05</v>
      </c>
      <c r="K2120" s="218">
        <v>113.05</v>
      </c>
      <c r="L2120" s="218">
        <v>0</v>
      </c>
      <c r="M2120" s="218">
        <f t="shared" si="54"/>
        <v>45.22</v>
      </c>
      <c r="N2120" s="216" t="str">
        <f t="shared" si="53"/>
        <v>stvarna uporabna</v>
      </c>
    </row>
    <row r="2121" spans="1:14" x14ac:dyDescent="0.25">
      <c r="A2121" s="216">
        <v>1</v>
      </c>
      <c r="B2121" s="219" t="s">
        <v>926</v>
      </c>
      <c r="C2121" s="219" t="s">
        <v>926</v>
      </c>
      <c r="D2121" s="219">
        <v>102038</v>
      </c>
      <c r="E2121" s="217" t="s">
        <v>171</v>
      </c>
      <c r="F2121" s="217" t="s">
        <v>1111</v>
      </c>
      <c r="G2121" s="217" t="s">
        <v>929</v>
      </c>
      <c r="H2121" s="217" t="s">
        <v>139</v>
      </c>
      <c r="I2121" s="219">
        <v>1</v>
      </c>
      <c r="J2121" s="218">
        <v>113.05</v>
      </c>
      <c r="K2121" s="218">
        <v>113.05</v>
      </c>
      <c r="L2121" s="218">
        <v>0</v>
      </c>
      <c r="M2121" s="218">
        <f t="shared" si="54"/>
        <v>45.22</v>
      </c>
      <c r="N2121" s="216" t="str">
        <f t="shared" si="53"/>
        <v>stvarna uporabna</v>
      </c>
    </row>
    <row r="2122" spans="1:14" x14ac:dyDescent="0.25">
      <c r="A2122" s="216">
        <v>1</v>
      </c>
      <c r="B2122" s="219" t="s">
        <v>926</v>
      </c>
      <c r="C2122" s="219" t="s">
        <v>926</v>
      </c>
      <c r="D2122" s="219">
        <v>102039</v>
      </c>
      <c r="E2122" s="217" t="s">
        <v>171</v>
      </c>
      <c r="F2122" s="217" t="s">
        <v>1111</v>
      </c>
      <c r="G2122" s="217" t="s">
        <v>929</v>
      </c>
      <c r="H2122" s="217" t="s">
        <v>139</v>
      </c>
      <c r="I2122" s="219">
        <v>1</v>
      </c>
      <c r="J2122" s="218">
        <v>113.05</v>
      </c>
      <c r="K2122" s="218">
        <v>113.05</v>
      </c>
      <c r="L2122" s="218">
        <v>0</v>
      </c>
      <c r="M2122" s="218">
        <f t="shared" si="54"/>
        <v>45.22</v>
      </c>
      <c r="N2122" s="216" t="str">
        <f t="shared" si="53"/>
        <v>stvarna uporabna</v>
      </c>
    </row>
    <row r="2123" spans="1:14" x14ac:dyDescent="0.25">
      <c r="A2123" s="220">
        <v>1</v>
      </c>
      <c r="B2123" s="219" t="s">
        <v>926</v>
      </c>
      <c r="C2123" s="219" t="s">
        <v>926</v>
      </c>
      <c r="D2123" s="219">
        <v>102040</v>
      </c>
      <c r="E2123" s="217" t="s">
        <v>171</v>
      </c>
      <c r="F2123" s="217" t="s">
        <v>1111</v>
      </c>
      <c r="G2123" s="217" t="s">
        <v>929</v>
      </c>
      <c r="H2123" s="217" t="s">
        <v>139</v>
      </c>
      <c r="I2123" s="219">
        <v>1</v>
      </c>
      <c r="J2123" s="218">
        <v>113.05</v>
      </c>
      <c r="K2123" s="218">
        <v>113.05</v>
      </c>
      <c r="L2123" s="218">
        <v>0</v>
      </c>
      <c r="M2123" s="218">
        <f t="shared" si="54"/>
        <v>45.22</v>
      </c>
      <c r="N2123" s="216" t="str">
        <f t="shared" si="53"/>
        <v>stvarna uporabna</v>
      </c>
    </row>
    <row r="2124" spans="1:14" x14ac:dyDescent="0.25">
      <c r="A2124" s="220">
        <v>1</v>
      </c>
      <c r="B2124" s="219" t="s">
        <v>926</v>
      </c>
      <c r="C2124" s="219" t="s">
        <v>926</v>
      </c>
      <c r="D2124" s="219">
        <v>102041</v>
      </c>
      <c r="E2124" s="217" t="s">
        <v>171</v>
      </c>
      <c r="F2124" s="217" t="s">
        <v>1111</v>
      </c>
      <c r="G2124" s="217" t="s">
        <v>929</v>
      </c>
      <c r="H2124" s="217" t="s">
        <v>139</v>
      </c>
      <c r="I2124" s="219">
        <v>1</v>
      </c>
      <c r="J2124" s="218">
        <v>113.05</v>
      </c>
      <c r="K2124" s="218">
        <v>113.05</v>
      </c>
      <c r="L2124" s="218">
        <v>0</v>
      </c>
      <c r="M2124" s="218">
        <f t="shared" si="54"/>
        <v>45.22</v>
      </c>
      <c r="N2124" s="216" t="str">
        <f t="shared" si="53"/>
        <v>stvarna uporabna</v>
      </c>
    </row>
    <row r="2125" spans="1:14" x14ac:dyDescent="0.25">
      <c r="A2125" s="216">
        <v>1</v>
      </c>
      <c r="B2125" s="219" t="s">
        <v>926</v>
      </c>
      <c r="C2125" s="219" t="s">
        <v>926</v>
      </c>
      <c r="D2125" s="219">
        <v>102043</v>
      </c>
      <c r="E2125" s="217" t="s">
        <v>171</v>
      </c>
      <c r="F2125" s="217" t="s">
        <v>1143</v>
      </c>
      <c r="G2125" s="217" t="s">
        <v>929</v>
      </c>
      <c r="H2125" s="217" t="s">
        <v>139</v>
      </c>
      <c r="I2125" s="219">
        <v>1</v>
      </c>
      <c r="J2125" s="218">
        <v>226.05</v>
      </c>
      <c r="K2125" s="218">
        <v>226.05</v>
      </c>
      <c r="L2125" s="218">
        <v>0</v>
      </c>
      <c r="M2125" s="218">
        <f t="shared" si="54"/>
        <v>90.420000000000016</v>
      </c>
      <c r="N2125" s="216" t="str">
        <f t="shared" si="53"/>
        <v>stvarna uporabna</v>
      </c>
    </row>
    <row r="2126" spans="1:14" x14ac:dyDescent="0.25">
      <c r="A2126" s="216">
        <v>1</v>
      </c>
      <c r="B2126" s="219" t="s">
        <v>926</v>
      </c>
      <c r="C2126" s="219" t="s">
        <v>926</v>
      </c>
      <c r="D2126" s="219">
        <v>102044</v>
      </c>
      <c r="E2126" s="217" t="s">
        <v>171</v>
      </c>
      <c r="F2126" s="217" t="s">
        <v>1143</v>
      </c>
      <c r="G2126" s="217" t="s">
        <v>929</v>
      </c>
      <c r="H2126" s="217" t="s">
        <v>139</v>
      </c>
      <c r="I2126" s="219">
        <v>1</v>
      </c>
      <c r="J2126" s="218">
        <v>226.05</v>
      </c>
      <c r="K2126" s="218">
        <v>226.05</v>
      </c>
      <c r="L2126" s="218">
        <v>0</v>
      </c>
      <c r="M2126" s="218">
        <f t="shared" si="54"/>
        <v>90.420000000000016</v>
      </c>
      <c r="N2126" s="216" t="str">
        <f t="shared" si="53"/>
        <v>stvarna uporabna</v>
      </c>
    </row>
    <row r="2127" spans="1:14" x14ac:dyDescent="0.25">
      <c r="A2127" s="216">
        <v>1</v>
      </c>
      <c r="B2127" s="219" t="s">
        <v>926</v>
      </c>
      <c r="C2127" s="219" t="s">
        <v>926</v>
      </c>
      <c r="D2127" s="219">
        <v>102045</v>
      </c>
      <c r="E2127" s="217" t="s">
        <v>171</v>
      </c>
      <c r="F2127" s="217" t="s">
        <v>1148</v>
      </c>
      <c r="G2127" s="217" t="s">
        <v>929</v>
      </c>
      <c r="H2127" s="217" t="s">
        <v>139</v>
      </c>
      <c r="I2127" s="219">
        <v>1</v>
      </c>
      <c r="J2127" s="218">
        <v>226.09</v>
      </c>
      <c r="K2127" s="218">
        <v>226.09</v>
      </c>
      <c r="L2127" s="218">
        <v>0</v>
      </c>
      <c r="M2127" s="218">
        <f t="shared" si="54"/>
        <v>90.436000000000007</v>
      </c>
      <c r="N2127" s="216" t="str">
        <f t="shared" si="53"/>
        <v>stvarna uporabna</v>
      </c>
    </row>
    <row r="2128" spans="1:14" x14ac:dyDescent="0.25">
      <c r="A2128" s="220">
        <v>1</v>
      </c>
      <c r="B2128" s="219" t="s">
        <v>926</v>
      </c>
      <c r="C2128" s="219" t="s">
        <v>926</v>
      </c>
      <c r="D2128" s="219">
        <v>102046</v>
      </c>
      <c r="E2128" s="217" t="s">
        <v>171</v>
      </c>
      <c r="F2128" s="217" t="s">
        <v>2041</v>
      </c>
      <c r="G2128" s="217" t="s">
        <v>929</v>
      </c>
      <c r="H2128" s="217" t="s">
        <v>139</v>
      </c>
      <c r="I2128" s="219">
        <v>1</v>
      </c>
      <c r="J2128" s="218">
        <v>226.09</v>
      </c>
      <c r="K2128" s="218">
        <v>226.09</v>
      </c>
      <c r="L2128" s="218">
        <v>0</v>
      </c>
      <c r="M2128" s="218">
        <f t="shared" si="54"/>
        <v>90.436000000000007</v>
      </c>
      <c r="N2128" s="216" t="str">
        <f t="shared" si="53"/>
        <v>stvarna uporabna</v>
      </c>
    </row>
    <row r="2129" spans="1:14" x14ac:dyDescent="0.25">
      <c r="A2129" s="220">
        <v>1</v>
      </c>
      <c r="B2129" s="219" t="s">
        <v>926</v>
      </c>
      <c r="C2129" s="219" t="s">
        <v>926</v>
      </c>
      <c r="D2129" s="219">
        <v>102048</v>
      </c>
      <c r="E2129" s="217" t="s">
        <v>171</v>
      </c>
      <c r="F2129" s="217" t="s">
        <v>1851</v>
      </c>
      <c r="G2129" s="217" t="s">
        <v>929</v>
      </c>
      <c r="H2129" s="217" t="s">
        <v>139</v>
      </c>
      <c r="I2129" s="219">
        <v>1</v>
      </c>
      <c r="J2129" s="218">
        <v>282.68</v>
      </c>
      <c r="K2129" s="218">
        <v>282.68</v>
      </c>
      <c r="L2129" s="218">
        <v>0</v>
      </c>
      <c r="M2129" s="218">
        <f t="shared" si="54"/>
        <v>113.072</v>
      </c>
      <c r="N2129" s="216" t="str">
        <f t="shared" si="53"/>
        <v>stvarna uporabna</v>
      </c>
    </row>
    <row r="2130" spans="1:14" x14ac:dyDescent="0.25">
      <c r="A2130" s="216">
        <v>1</v>
      </c>
      <c r="B2130" s="219" t="s">
        <v>926</v>
      </c>
      <c r="C2130" s="219" t="s">
        <v>926</v>
      </c>
      <c r="D2130" s="219">
        <v>102052</v>
      </c>
      <c r="E2130" s="217" t="s">
        <v>171</v>
      </c>
      <c r="F2130" s="217" t="s">
        <v>2038</v>
      </c>
      <c r="G2130" s="217" t="s">
        <v>929</v>
      </c>
      <c r="H2130" s="217" t="s">
        <v>139</v>
      </c>
      <c r="I2130" s="219">
        <v>1</v>
      </c>
      <c r="J2130" s="218">
        <v>56.52</v>
      </c>
      <c r="K2130" s="218">
        <v>56.52</v>
      </c>
      <c r="L2130" s="218">
        <v>0</v>
      </c>
      <c r="M2130" s="218">
        <f t="shared" si="54"/>
        <v>22.608000000000004</v>
      </c>
      <c r="N2130" s="216" t="str">
        <f t="shared" si="53"/>
        <v>stvarna uporabna</v>
      </c>
    </row>
    <row r="2131" spans="1:14" x14ac:dyDescent="0.25">
      <c r="A2131" s="216">
        <v>1</v>
      </c>
      <c r="B2131" s="219" t="s">
        <v>926</v>
      </c>
      <c r="C2131" s="219" t="s">
        <v>926</v>
      </c>
      <c r="D2131" s="219">
        <v>102053</v>
      </c>
      <c r="E2131" s="217" t="s">
        <v>171</v>
      </c>
      <c r="F2131" s="217" t="s">
        <v>2038</v>
      </c>
      <c r="G2131" s="217" t="s">
        <v>929</v>
      </c>
      <c r="H2131" s="217" t="s">
        <v>139</v>
      </c>
      <c r="I2131" s="219">
        <v>1</v>
      </c>
      <c r="J2131" s="218">
        <v>56.52</v>
      </c>
      <c r="K2131" s="218">
        <v>56.52</v>
      </c>
      <c r="L2131" s="218">
        <v>0</v>
      </c>
      <c r="M2131" s="218">
        <f t="shared" si="54"/>
        <v>22.608000000000004</v>
      </c>
      <c r="N2131" s="216" t="str">
        <f t="shared" si="53"/>
        <v>stvarna uporabna</v>
      </c>
    </row>
    <row r="2132" spans="1:14" x14ac:dyDescent="0.25">
      <c r="A2132" s="216">
        <v>1</v>
      </c>
      <c r="B2132" s="219" t="s">
        <v>926</v>
      </c>
      <c r="C2132" s="219" t="s">
        <v>926</v>
      </c>
      <c r="D2132" s="219">
        <v>102055</v>
      </c>
      <c r="E2132" s="217" t="s">
        <v>171</v>
      </c>
      <c r="F2132" s="217" t="s">
        <v>1113</v>
      </c>
      <c r="G2132" s="217" t="s">
        <v>929</v>
      </c>
      <c r="H2132" s="217" t="s">
        <v>139</v>
      </c>
      <c r="I2132" s="219">
        <v>1</v>
      </c>
      <c r="J2132" s="218">
        <v>56.52</v>
      </c>
      <c r="K2132" s="218">
        <v>56.52</v>
      </c>
      <c r="L2132" s="218">
        <v>0</v>
      </c>
      <c r="M2132" s="218">
        <f t="shared" si="54"/>
        <v>22.608000000000004</v>
      </c>
      <c r="N2132" s="216" t="str">
        <f t="shared" si="53"/>
        <v>stvarna uporabna</v>
      </c>
    </row>
    <row r="2133" spans="1:14" x14ac:dyDescent="0.25">
      <c r="A2133" s="220">
        <v>1</v>
      </c>
      <c r="B2133" s="219" t="s">
        <v>926</v>
      </c>
      <c r="C2133" s="219" t="s">
        <v>926</v>
      </c>
      <c r="D2133" s="219">
        <v>102056</v>
      </c>
      <c r="E2133" s="217" t="s">
        <v>171</v>
      </c>
      <c r="F2133" s="217" t="s">
        <v>2042</v>
      </c>
      <c r="G2133" s="217" t="s">
        <v>929</v>
      </c>
      <c r="H2133" s="217" t="s">
        <v>139</v>
      </c>
      <c r="I2133" s="219">
        <v>1</v>
      </c>
      <c r="J2133" s="218">
        <v>56.52</v>
      </c>
      <c r="K2133" s="218">
        <v>56.52</v>
      </c>
      <c r="L2133" s="218">
        <v>0</v>
      </c>
      <c r="M2133" s="218">
        <f t="shared" si="54"/>
        <v>22.608000000000004</v>
      </c>
      <c r="N2133" s="216" t="str">
        <f t="shared" si="53"/>
        <v>stvarna uporabna</v>
      </c>
    </row>
    <row r="2134" spans="1:14" x14ac:dyDescent="0.25">
      <c r="A2134" s="220">
        <v>1</v>
      </c>
      <c r="B2134" s="219" t="s">
        <v>926</v>
      </c>
      <c r="C2134" s="219" t="s">
        <v>926</v>
      </c>
      <c r="D2134" s="219">
        <v>102058</v>
      </c>
      <c r="E2134" s="217" t="s">
        <v>171</v>
      </c>
      <c r="F2134" s="217" t="s">
        <v>1111</v>
      </c>
      <c r="G2134" s="217" t="s">
        <v>929</v>
      </c>
      <c r="H2134" s="217" t="s">
        <v>139</v>
      </c>
      <c r="I2134" s="219">
        <v>1</v>
      </c>
      <c r="J2134" s="218">
        <v>113.08</v>
      </c>
      <c r="K2134" s="218">
        <v>113.08</v>
      </c>
      <c r="L2134" s="218">
        <v>0</v>
      </c>
      <c r="M2134" s="218">
        <f t="shared" si="54"/>
        <v>45.231999999999999</v>
      </c>
      <c r="N2134" s="216" t="str">
        <f t="shared" si="53"/>
        <v>stvarna uporabna</v>
      </c>
    </row>
    <row r="2135" spans="1:14" x14ac:dyDescent="0.25">
      <c r="A2135" s="216">
        <v>1</v>
      </c>
      <c r="B2135" s="219" t="s">
        <v>926</v>
      </c>
      <c r="C2135" s="219" t="s">
        <v>926</v>
      </c>
      <c r="D2135" s="219">
        <v>102059</v>
      </c>
      <c r="E2135" s="217" t="s">
        <v>171</v>
      </c>
      <c r="F2135" s="217" t="s">
        <v>2043</v>
      </c>
      <c r="G2135" s="217" t="s">
        <v>929</v>
      </c>
      <c r="H2135" s="217" t="s">
        <v>139</v>
      </c>
      <c r="I2135" s="219">
        <v>1</v>
      </c>
      <c r="J2135" s="218">
        <v>300</v>
      </c>
      <c r="K2135" s="218">
        <v>300</v>
      </c>
      <c r="L2135" s="218">
        <v>0</v>
      </c>
      <c r="M2135" s="218">
        <f t="shared" si="54"/>
        <v>120</v>
      </c>
      <c r="N2135" s="216" t="str">
        <f t="shared" si="53"/>
        <v>stvarna uporabna</v>
      </c>
    </row>
    <row r="2136" spans="1:14" x14ac:dyDescent="0.25">
      <c r="A2136" s="216">
        <v>1</v>
      </c>
      <c r="B2136" s="219" t="s">
        <v>926</v>
      </c>
      <c r="C2136" s="219" t="s">
        <v>926</v>
      </c>
      <c r="D2136" s="219">
        <v>102066</v>
      </c>
      <c r="E2136" s="217" t="s">
        <v>171</v>
      </c>
      <c r="F2136" s="217" t="s">
        <v>1074</v>
      </c>
      <c r="G2136" s="217" t="s">
        <v>929</v>
      </c>
      <c r="H2136" s="217" t="s">
        <v>139</v>
      </c>
      <c r="I2136" s="219">
        <v>1</v>
      </c>
      <c r="J2136" s="218">
        <v>113.04</v>
      </c>
      <c r="K2136" s="218">
        <v>113.04</v>
      </c>
      <c r="L2136" s="218">
        <v>0</v>
      </c>
      <c r="M2136" s="218">
        <f t="shared" si="54"/>
        <v>45.216000000000008</v>
      </c>
      <c r="N2136" s="216" t="str">
        <f t="shared" si="53"/>
        <v>stvarna uporabna</v>
      </c>
    </row>
    <row r="2137" spans="1:14" x14ac:dyDescent="0.25">
      <c r="A2137" s="216">
        <v>1</v>
      </c>
      <c r="B2137" s="219" t="s">
        <v>926</v>
      </c>
      <c r="C2137" s="219" t="s">
        <v>926</v>
      </c>
      <c r="D2137" s="219">
        <v>102068</v>
      </c>
      <c r="E2137" s="217" t="s">
        <v>171</v>
      </c>
      <c r="F2137" s="217" t="s">
        <v>1074</v>
      </c>
      <c r="G2137" s="217" t="s">
        <v>929</v>
      </c>
      <c r="H2137" s="217" t="s">
        <v>139</v>
      </c>
      <c r="I2137" s="219">
        <v>1</v>
      </c>
      <c r="J2137" s="218">
        <v>113.04</v>
      </c>
      <c r="K2137" s="218">
        <v>113.04</v>
      </c>
      <c r="L2137" s="218">
        <v>0</v>
      </c>
      <c r="M2137" s="218">
        <f t="shared" si="54"/>
        <v>45.216000000000008</v>
      </c>
      <c r="N2137" s="216" t="str">
        <f t="shared" si="53"/>
        <v>stvarna uporabna</v>
      </c>
    </row>
    <row r="2138" spans="1:14" x14ac:dyDescent="0.25">
      <c r="A2138" s="220">
        <v>1</v>
      </c>
      <c r="B2138" s="219" t="s">
        <v>926</v>
      </c>
      <c r="C2138" s="219" t="s">
        <v>926</v>
      </c>
      <c r="D2138" s="219">
        <v>102069</v>
      </c>
      <c r="E2138" s="217" t="s">
        <v>171</v>
      </c>
      <c r="F2138" s="217" t="s">
        <v>1074</v>
      </c>
      <c r="G2138" s="217" t="s">
        <v>929</v>
      </c>
      <c r="H2138" s="217" t="s">
        <v>139</v>
      </c>
      <c r="I2138" s="219">
        <v>1</v>
      </c>
      <c r="J2138" s="218">
        <v>113.04</v>
      </c>
      <c r="K2138" s="218">
        <v>113.04</v>
      </c>
      <c r="L2138" s="218">
        <v>0</v>
      </c>
      <c r="M2138" s="218">
        <f t="shared" si="54"/>
        <v>45.216000000000008</v>
      </c>
      <c r="N2138" s="216" t="str">
        <f t="shared" si="53"/>
        <v>stvarna uporabna</v>
      </c>
    </row>
    <row r="2139" spans="1:14" x14ac:dyDescent="0.25">
      <c r="A2139" s="220">
        <v>1</v>
      </c>
      <c r="B2139" s="219" t="s">
        <v>926</v>
      </c>
      <c r="C2139" s="219" t="s">
        <v>926</v>
      </c>
      <c r="D2139" s="219">
        <v>102073</v>
      </c>
      <c r="E2139" s="217" t="s">
        <v>171</v>
      </c>
      <c r="F2139" s="217" t="s">
        <v>1074</v>
      </c>
      <c r="G2139" s="217" t="s">
        <v>929</v>
      </c>
      <c r="H2139" s="217" t="s">
        <v>139</v>
      </c>
      <c r="I2139" s="219">
        <v>1</v>
      </c>
      <c r="J2139" s="218">
        <v>113.04</v>
      </c>
      <c r="K2139" s="218">
        <v>113.04</v>
      </c>
      <c r="L2139" s="218">
        <v>0</v>
      </c>
      <c r="M2139" s="218">
        <f t="shared" si="54"/>
        <v>45.216000000000008</v>
      </c>
      <c r="N2139" s="216" t="str">
        <f t="shared" si="53"/>
        <v>stvarna uporabna</v>
      </c>
    </row>
    <row r="2140" spans="1:14" x14ac:dyDescent="0.25">
      <c r="A2140" s="216">
        <v>1</v>
      </c>
      <c r="B2140" s="219" t="s">
        <v>926</v>
      </c>
      <c r="C2140" s="219" t="s">
        <v>926</v>
      </c>
      <c r="D2140" s="219">
        <v>102100</v>
      </c>
      <c r="E2140" s="217" t="s">
        <v>171</v>
      </c>
      <c r="F2140" s="217" t="s">
        <v>2044</v>
      </c>
      <c r="G2140" s="217" t="s">
        <v>929</v>
      </c>
      <c r="H2140" s="217" t="s">
        <v>139</v>
      </c>
      <c r="I2140" s="219">
        <v>1</v>
      </c>
      <c r="J2140" s="218">
        <v>169.55</v>
      </c>
      <c r="K2140" s="218">
        <v>169.55</v>
      </c>
      <c r="L2140" s="218">
        <v>0</v>
      </c>
      <c r="M2140" s="218">
        <f t="shared" si="54"/>
        <v>67.820000000000007</v>
      </c>
      <c r="N2140" s="216" t="str">
        <f t="shared" si="53"/>
        <v>stvarna uporabna</v>
      </c>
    </row>
    <row r="2141" spans="1:14" x14ac:dyDescent="0.25">
      <c r="A2141" s="216">
        <v>1</v>
      </c>
      <c r="B2141" s="219" t="s">
        <v>926</v>
      </c>
      <c r="C2141" s="219" t="s">
        <v>926</v>
      </c>
      <c r="D2141" s="219">
        <v>102103</v>
      </c>
      <c r="E2141" s="217" t="s">
        <v>171</v>
      </c>
      <c r="F2141" s="217" t="s">
        <v>1862</v>
      </c>
      <c r="G2141" s="217" t="s">
        <v>929</v>
      </c>
      <c r="H2141" s="217" t="s">
        <v>139</v>
      </c>
      <c r="I2141" s="219">
        <v>1</v>
      </c>
      <c r="J2141" s="218">
        <v>113.03</v>
      </c>
      <c r="K2141" s="218">
        <v>113.03</v>
      </c>
      <c r="L2141" s="218">
        <v>0</v>
      </c>
      <c r="M2141" s="218">
        <f t="shared" si="54"/>
        <v>45.212000000000003</v>
      </c>
      <c r="N2141" s="216" t="str">
        <f t="shared" si="53"/>
        <v>stvarna uporabna</v>
      </c>
    </row>
    <row r="2142" spans="1:14" x14ac:dyDescent="0.25">
      <c r="A2142" s="216">
        <v>1</v>
      </c>
      <c r="B2142" s="219" t="s">
        <v>926</v>
      </c>
      <c r="C2142" s="219" t="s">
        <v>926</v>
      </c>
      <c r="D2142" s="219">
        <v>102104</v>
      </c>
      <c r="E2142" s="217" t="s">
        <v>171</v>
      </c>
      <c r="F2142" s="217" t="s">
        <v>112</v>
      </c>
      <c r="G2142" s="217" t="s">
        <v>929</v>
      </c>
      <c r="H2142" s="217" t="s">
        <v>139</v>
      </c>
      <c r="I2142" s="219">
        <v>1</v>
      </c>
      <c r="J2142" s="218">
        <v>112.98</v>
      </c>
      <c r="K2142" s="218">
        <v>112.98</v>
      </c>
      <c r="L2142" s="218">
        <v>0</v>
      </c>
      <c r="M2142" s="218">
        <f t="shared" si="54"/>
        <v>45.192000000000007</v>
      </c>
      <c r="N2142" s="216" t="str">
        <f t="shared" si="53"/>
        <v>stvarna uporabna</v>
      </c>
    </row>
    <row r="2143" spans="1:14" x14ac:dyDescent="0.25">
      <c r="A2143" s="220">
        <v>1</v>
      </c>
      <c r="B2143" s="219" t="s">
        <v>926</v>
      </c>
      <c r="C2143" s="219" t="s">
        <v>926</v>
      </c>
      <c r="D2143" s="219">
        <v>102109</v>
      </c>
      <c r="E2143" s="217" t="s">
        <v>171</v>
      </c>
      <c r="F2143" s="217" t="s">
        <v>1148</v>
      </c>
      <c r="G2143" s="217" t="s">
        <v>929</v>
      </c>
      <c r="H2143" s="217" t="s">
        <v>139</v>
      </c>
      <c r="I2143" s="219">
        <v>1</v>
      </c>
      <c r="J2143" s="218">
        <v>226.09</v>
      </c>
      <c r="K2143" s="218">
        <v>226.09</v>
      </c>
      <c r="L2143" s="218">
        <v>0</v>
      </c>
      <c r="M2143" s="218">
        <f t="shared" si="54"/>
        <v>90.436000000000007</v>
      </c>
      <c r="N2143" s="216" t="str">
        <f t="shared" si="53"/>
        <v>stvarna uporabna</v>
      </c>
    </row>
    <row r="2144" spans="1:14" x14ac:dyDescent="0.25">
      <c r="A2144" s="220">
        <v>1</v>
      </c>
      <c r="B2144" s="219" t="s">
        <v>926</v>
      </c>
      <c r="C2144" s="219" t="s">
        <v>926</v>
      </c>
      <c r="D2144" s="219">
        <v>102110</v>
      </c>
      <c r="E2144" s="217" t="s">
        <v>171</v>
      </c>
      <c r="F2144" s="217" t="s">
        <v>1805</v>
      </c>
      <c r="G2144" s="217" t="s">
        <v>929</v>
      </c>
      <c r="H2144" s="217" t="s">
        <v>139</v>
      </c>
      <c r="I2144" s="219">
        <v>1</v>
      </c>
      <c r="J2144" s="218">
        <v>282.68</v>
      </c>
      <c r="K2144" s="218">
        <v>282.68</v>
      </c>
      <c r="L2144" s="218">
        <v>0</v>
      </c>
      <c r="M2144" s="218">
        <f t="shared" si="54"/>
        <v>113.072</v>
      </c>
      <c r="N2144" s="216" t="str">
        <f t="shared" si="53"/>
        <v>stvarna uporabna</v>
      </c>
    </row>
    <row r="2145" spans="1:14" x14ac:dyDescent="0.25">
      <c r="A2145" s="216">
        <v>1</v>
      </c>
      <c r="B2145" s="219" t="s">
        <v>926</v>
      </c>
      <c r="C2145" s="219" t="s">
        <v>926</v>
      </c>
      <c r="D2145" s="219">
        <v>102112</v>
      </c>
      <c r="E2145" s="217" t="s">
        <v>171</v>
      </c>
      <c r="F2145" s="217" t="s">
        <v>1862</v>
      </c>
      <c r="G2145" s="217" t="s">
        <v>929</v>
      </c>
      <c r="H2145" s="217" t="s">
        <v>139</v>
      </c>
      <c r="I2145" s="219">
        <v>1</v>
      </c>
      <c r="J2145" s="218">
        <v>113.04</v>
      </c>
      <c r="K2145" s="218">
        <v>113.04</v>
      </c>
      <c r="L2145" s="218">
        <v>0</v>
      </c>
      <c r="M2145" s="218">
        <f t="shared" si="54"/>
        <v>45.216000000000008</v>
      </c>
      <c r="N2145" s="216" t="str">
        <f t="shared" si="53"/>
        <v>stvarna uporabna</v>
      </c>
    </row>
    <row r="2146" spans="1:14" x14ac:dyDescent="0.25">
      <c r="A2146" s="216">
        <v>1</v>
      </c>
      <c r="B2146" s="219" t="s">
        <v>926</v>
      </c>
      <c r="C2146" s="219" t="s">
        <v>926</v>
      </c>
      <c r="D2146" s="219">
        <v>102134</v>
      </c>
      <c r="E2146" s="217" t="s">
        <v>171</v>
      </c>
      <c r="F2146" s="217" t="s">
        <v>2045</v>
      </c>
      <c r="G2146" s="218">
        <v>11.11</v>
      </c>
      <c r="H2146" s="217" t="s">
        <v>139</v>
      </c>
      <c r="I2146" s="219">
        <v>1</v>
      </c>
      <c r="J2146" s="221">
        <v>1353</v>
      </c>
      <c r="K2146" s="218">
        <v>859.74</v>
      </c>
      <c r="L2146" s="218">
        <v>493.26</v>
      </c>
      <c r="M2146" s="218">
        <f t="shared" si="54"/>
        <v>541.20000000000005</v>
      </c>
      <c r="N2146" s="216" t="str">
        <f t="shared" si="53"/>
        <v>stvarna uporabna</v>
      </c>
    </row>
    <row r="2147" spans="1:14" x14ac:dyDescent="0.25">
      <c r="A2147" s="216">
        <v>1</v>
      </c>
      <c r="B2147" s="219" t="s">
        <v>926</v>
      </c>
      <c r="C2147" s="219" t="s">
        <v>926</v>
      </c>
      <c r="D2147" s="219">
        <v>102143</v>
      </c>
      <c r="E2147" s="217" t="s">
        <v>171</v>
      </c>
      <c r="F2147" s="217" t="s">
        <v>2046</v>
      </c>
      <c r="G2147" s="217" t="s">
        <v>929</v>
      </c>
      <c r="H2147" s="217" t="s">
        <v>139</v>
      </c>
      <c r="I2147" s="219">
        <v>1</v>
      </c>
      <c r="J2147" s="218">
        <v>226.11</v>
      </c>
      <c r="K2147" s="218">
        <v>226.11</v>
      </c>
      <c r="L2147" s="218">
        <v>0</v>
      </c>
      <c r="M2147" s="218">
        <f t="shared" si="54"/>
        <v>90.444000000000017</v>
      </c>
      <c r="N2147" s="216" t="str">
        <f t="shared" si="53"/>
        <v>stvarna uporabna</v>
      </c>
    </row>
    <row r="2148" spans="1:14" x14ac:dyDescent="0.25">
      <c r="A2148" s="220">
        <v>1</v>
      </c>
      <c r="B2148" s="219" t="s">
        <v>926</v>
      </c>
      <c r="C2148" s="219" t="s">
        <v>926</v>
      </c>
      <c r="D2148" s="219">
        <v>102144</v>
      </c>
      <c r="E2148" s="217" t="s">
        <v>171</v>
      </c>
      <c r="F2148" s="217" t="s">
        <v>1148</v>
      </c>
      <c r="G2148" s="217" t="s">
        <v>929</v>
      </c>
      <c r="H2148" s="217" t="s">
        <v>139</v>
      </c>
      <c r="I2148" s="219">
        <v>1</v>
      </c>
      <c r="J2148" s="218">
        <v>226.09</v>
      </c>
      <c r="K2148" s="218">
        <v>226.09</v>
      </c>
      <c r="L2148" s="218">
        <v>0</v>
      </c>
      <c r="M2148" s="218">
        <f t="shared" si="54"/>
        <v>90.436000000000007</v>
      </c>
      <c r="N2148" s="216" t="str">
        <f t="shared" si="53"/>
        <v>stvarna uporabna</v>
      </c>
    </row>
    <row r="2149" spans="1:14" x14ac:dyDescent="0.25">
      <c r="A2149" s="220">
        <v>1</v>
      </c>
      <c r="B2149" s="219" t="s">
        <v>926</v>
      </c>
      <c r="C2149" s="219" t="s">
        <v>926</v>
      </c>
      <c r="D2149" s="219">
        <v>102145</v>
      </c>
      <c r="E2149" s="217" t="s">
        <v>171</v>
      </c>
      <c r="F2149" s="217" t="s">
        <v>2047</v>
      </c>
      <c r="G2149" s="217" t="s">
        <v>929</v>
      </c>
      <c r="H2149" s="217" t="s">
        <v>139</v>
      </c>
      <c r="I2149" s="219">
        <v>1</v>
      </c>
      <c r="J2149" s="218">
        <v>565.23</v>
      </c>
      <c r="K2149" s="218">
        <v>565.23</v>
      </c>
      <c r="L2149" s="218">
        <v>0</v>
      </c>
      <c r="M2149" s="218">
        <f t="shared" si="54"/>
        <v>226.09200000000001</v>
      </c>
      <c r="N2149" s="216" t="str">
        <f t="shared" si="53"/>
        <v>stvarna uporabna</v>
      </c>
    </row>
    <row r="2150" spans="1:14" x14ac:dyDescent="0.25">
      <c r="A2150" s="216">
        <v>1</v>
      </c>
      <c r="B2150" s="219" t="s">
        <v>926</v>
      </c>
      <c r="C2150" s="219" t="s">
        <v>926</v>
      </c>
      <c r="D2150" s="219">
        <v>102146</v>
      </c>
      <c r="E2150" s="217" t="s">
        <v>171</v>
      </c>
      <c r="F2150" s="217" t="s">
        <v>104</v>
      </c>
      <c r="G2150" s="217" t="s">
        <v>929</v>
      </c>
      <c r="H2150" s="217" t="s">
        <v>139</v>
      </c>
      <c r="I2150" s="219">
        <v>1</v>
      </c>
      <c r="J2150" s="218">
        <v>565.23</v>
      </c>
      <c r="K2150" s="218">
        <v>565.23</v>
      </c>
      <c r="L2150" s="218">
        <v>0</v>
      </c>
      <c r="M2150" s="218">
        <f t="shared" si="54"/>
        <v>226.09200000000001</v>
      </c>
      <c r="N2150" s="216" t="str">
        <f t="shared" si="53"/>
        <v>stvarna uporabna</v>
      </c>
    </row>
    <row r="2151" spans="1:14" x14ac:dyDescent="0.25">
      <c r="A2151" s="216">
        <v>1</v>
      </c>
      <c r="B2151" s="219" t="s">
        <v>926</v>
      </c>
      <c r="C2151" s="219" t="s">
        <v>926</v>
      </c>
      <c r="D2151" s="219">
        <v>102147</v>
      </c>
      <c r="E2151" s="217" t="s">
        <v>171</v>
      </c>
      <c r="F2151" s="217" t="s">
        <v>2047</v>
      </c>
      <c r="G2151" s="217" t="s">
        <v>929</v>
      </c>
      <c r="H2151" s="217" t="s">
        <v>139</v>
      </c>
      <c r="I2151" s="219">
        <v>1</v>
      </c>
      <c r="J2151" s="218">
        <v>565.23</v>
      </c>
      <c r="K2151" s="218">
        <v>565.23</v>
      </c>
      <c r="L2151" s="218">
        <v>0</v>
      </c>
      <c r="M2151" s="218">
        <f t="shared" si="54"/>
        <v>226.09200000000001</v>
      </c>
      <c r="N2151" s="216" t="str">
        <f t="shared" si="53"/>
        <v>stvarna uporabna</v>
      </c>
    </row>
    <row r="2152" spans="1:14" x14ac:dyDescent="0.25">
      <c r="A2152" s="216">
        <v>1</v>
      </c>
      <c r="B2152" s="219" t="s">
        <v>926</v>
      </c>
      <c r="C2152" s="219" t="s">
        <v>926</v>
      </c>
      <c r="D2152" s="219">
        <v>102149</v>
      </c>
      <c r="E2152" s="217" t="s">
        <v>171</v>
      </c>
      <c r="F2152" s="217" t="s">
        <v>1087</v>
      </c>
      <c r="G2152" s="217" t="s">
        <v>929</v>
      </c>
      <c r="H2152" s="217" t="s">
        <v>139</v>
      </c>
      <c r="I2152" s="219">
        <v>1</v>
      </c>
      <c r="J2152" s="218">
        <v>114.64</v>
      </c>
      <c r="K2152" s="218">
        <v>114.64</v>
      </c>
      <c r="L2152" s="218">
        <v>0</v>
      </c>
      <c r="M2152" s="218">
        <f t="shared" si="54"/>
        <v>45.856000000000002</v>
      </c>
      <c r="N2152" s="216" t="str">
        <f t="shared" si="53"/>
        <v>stvarna uporabna</v>
      </c>
    </row>
    <row r="2153" spans="1:14" x14ac:dyDescent="0.25">
      <c r="A2153" s="220">
        <v>1</v>
      </c>
      <c r="B2153" s="219" t="s">
        <v>926</v>
      </c>
      <c r="C2153" s="219" t="s">
        <v>926</v>
      </c>
      <c r="D2153" s="219">
        <v>102150</v>
      </c>
      <c r="E2153" s="217" t="s">
        <v>171</v>
      </c>
      <c r="F2153" s="217" t="s">
        <v>1107</v>
      </c>
      <c r="G2153" s="217" t="s">
        <v>929</v>
      </c>
      <c r="H2153" s="217" t="s">
        <v>139</v>
      </c>
      <c r="I2153" s="219">
        <v>1</v>
      </c>
      <c r="J2153" s="218">
        <v>339.11</v>
      </c>
      <c r="K2153" s="218">
        <v>339.11</v>
      </c>
      <c r="L2153" s="218">
        <v>0</v>
      </c>
      <c r="M2153" s="218">
        <f t="shared" si="54"/>
        <v>135.64400000000001</v>
      </c>
      <c r="N2153" s="216" t="str">
        <f t="shared" si="53"/>
        <v>stvarna uporabna</v>
      </c>
    </row>
    <row r="2154" spans="1:14" x14ac:dyDescent="0.25">
      <c r="A2154" s="220">
        <v>1</v>
      </c>
      <c r="B2154" s="219" t="s">
        <v>926</v>
      </c>
      <c r="C2154" s="219" t="s">
        <v>926</v>
      </c>
      <c r="D2154" s="219">
        <v>102151</v>
      </c>
      <c r="E2154" s="217" t="s">
        <v>171</v>
      </c>
      <c r="F2154" s="217" t="s">
        <v>1107</v>
      </c>
      <c r="G2154" s="217" t="s">
        <v>929</v>
      </c>
      <c r="H2154" s="217" t="s">
        <v>139</v>
      </c>
      <c r="I2154" s="219">
        <v>1</v>
      </c>
      <c r="J2154" s="218">
        <v>565.22</v>
      </c>
      <c r="K2154" s="218">
        <v>565.22</v>
      </c>
      <c r="L2154" s="218">
        <v>0</v>
      </c>
      <c r="M2154" s="218">
        <f t="shared" si="54"/>
        <v>226.08800000000002</v>
      </c>
      <c r="N2154" s="216" t="str">
        <f t="shared" si="53"/>
        <v>stvarna uporabna</v>
      </c>
    </row>
    <row r="2155" spans="1:14" x14ac:dyDescent="0.25">
      <c r="A2155" s="216">
        <v>1</v>
      </c>
      <c r="B2155" s="219" t="s">
        <v>926</v>
      </c>
      <c r="C2155" s="219" t="s">
        <v>926</v>
      </c>
      <c r="D2155" s="219">
        <v>102152</v>
      </c>
      <c r="E2155" s="217" t="s">
        <v>171</v>
      </c>
      <c r="F2155" s="217" t="s">
        <v>1851</v>
      </c>
      <c r="G2155" s="217" t="s">
        <v>929</v>
      </c>
      <c r="H2155" s="217" t="s">
        <v>139</v>
      </c>
      <c r="I2155" s="219">
        <v>1</v>
      </c>
      <c r="J2155" s="218">
        <v>282.68</v>
      </c>
      <c r="K2155" s="218">
        <v>282.68</v>
      </c>
      <c r="L2155" s="218">
        <v>0</v>
      </c>
      <c r="M2155" s="218">
        <f t="shared" si="54"/>
        <v>113.072</v>
      </c>
      <c r="N2155" s="216" t="str">
        <f t="shared" si="53"/>
        <v>stvarna uporabna</v>
      </c>
    </row>
    <row r="2156" spans="1:14" x14ac:dyDescent="0.25">
      <c r="A2156" s="216">
        <v>1</v>
      </c>
      <c r="B2156" s="219" t="s">
        <v>926</v>
      </c>
      <c r="C2156" s="219" t="s">
        <v>926</v>
      </c>
      <c r="D2156" s="219">
        <v>102155</v>
      </c>
      <c r="E2156" s="217" t="s">
        <v>171</v>
      </c>
      <c r="F2156" s="217" t="s">
        <v>2047</v>
      </c>
      <c r="G2156" s="217" t="s">
        <v>929</v>
      </c>
      <c r="H2156" s="217" t="s">
        <v>139</v>
      </c>
      <c r="I2156" s="219">
        <v>1</v>
      </c>
      <c r="J2156" s="218">
        <v>565.23</v>
      </c>
      <c r="K2156" s="218">
        <v>565.23</v>
      </c>
      <c r="L2156" s="218">
        <v>0</v>
      </c>
      <c r="M2156" s="218">
        <f t="shared" si="54"/>
        <v>226.09200000000001</v>
      </c>
      <c r="N2156" s="216" t="str">
        <f t="shared" si="53"/>
        <v>stvarna uporabna</v>
      </c>
    </row>
    <row r="2157" spans="1:14" x14ac:dyDescent="0.25">
      <c r="A2157" s="216">
        <v>1</v>
      </c>
      <c r="B2157" s="219" t="s">
        <v>926</v>
      </c>
      <c r="C2157" s="219" t="s">
        <v>926</v>
      </c>
      <c r="D2157" s="219">
        <v>102156</v>
      </c>
      <c r="E2157" s="217" t="s">
        <v>171</v>
      </c>
      <c r="F2157" s="217" t="s">
        <v>104</v>
      </c>
      <c r="G2157" s="217" t="s">
        <v>929</v>
      </c>
      <c r="H2157" s="217" t="s">
        <v>139</v>
      </c>
      <c r="I2157" s="219">
        <v>1</v>
      </c>
      <c r="J2157" s="218">
        <v>565.23</v>
      </c>
      <c r="K2157" s="218">
        <v>565.23</v>
      </c>
      <c r="L2157" s="218">
        <v>0</v>
      </c>
      <c r="M2157" s="218">
        <f t="shared" si="54"/>
        <v>226.09200000000001</v>
      </c>
      <c r="N2157" s="216" t="str">
        <f t="shared" si="53"/>
        <v>stvarna uporabna</v>
      </c>
    </row>
    <row r="2158" spans="1:14" x14ac:dyDescent="0.25">
      <c r="A2158" s="220">
        <v>1</v>
      </c>
      <c r="B2158" s="219" t="s">
        <v>926</v>
      </c>
      <c r="C2158" s="219" t="s">
        <v>926</v>
      </c>
      <c r="D2158" s="219">
        <v>102157</v>
      </c>
      <c r="E2158" s="217" t="s">
        <v>171</v>
      </c>
      <c r="F2158" s="217" t="s">
        <v>1113</v>
      </c>
      <c r="G2158" s="217" t="s">
        <v>929</v>
      </c>
      <c r="H2158" s="217" t="s">
        <v>139</v>
      </c>
      <c r="I2158" s="219">
        <v>1</v>
      </c>
      <c r="J2158" s="218">
        <v>56.52</v>
      </c>
      <c r="K2158" s="218">
        <v>56.52</v>
      </c>
      <c r="L2158" s="218">
        <v>0</v>
      </c>
      <c r="M2158" s="218">
        <f t="shared" si="54"/>
        <v>22.608000000000004</v>
      </c>
      <c r="N2158" s="216" t="str">
        <f t="shared" si="53"/>
        <v>stvarna uporabna</v>
      </c>
    </row>
    <row r="2159" spans="1:14" x14ac:dyDescent="0.25">
      <c r="A2159" s="220">
        <v>1</v>
      </c>
      <c r="B2159" s="219" t="s">
        <v>926</v>
      </c>
      <c r="C2159" s="219" t="s">
        <v>926</v>
      </c>
      <c r="D2159" s="219">
        <v>102158</v>
      </c>
      <c r="E2159" s="217" t="s">
        <v>171</v>
      </c>
      <c r="F2159" s="217" t="s">
        <v>1113</v>
      </c>
      <c r="G2159" s="217" t="s">
        <v>929</v>
      </c>
      <c r="H2159" s="217" t="s">
        <v>139</v>
      </c>
      <c r="I2159" s="219">
        <v>1</v>
      </c>
      <c r="J2159" s="218">
        <v>56.52</v>
      </c>
      <c r="K2159" s="218">
        <v>56.52</v>
      </c>
      <c r="L2159" s="218">
        <v>0</v>
      </c>
      <c r="M2159" s="218">
        <f t="shared" si="54"/>
        <v>22.608000000000004</v>
      </c>
      <c r="N2159" s="216" t="str">
        <f t="shared" si="53"/>
        <v>stvarna uporabna</v>
      </c>
    </row>
    <row r="2160" spans="1:14" x14ac:dyDescent="0.25">
      <c r="A2160" s="216">
        <v>1</v>
      </c>
      <c r="B2160" s="219" t="s">
        <v>926</v>
      </c>
      <c r="C2160" s="219" t="s">
        <v>926</v>
      </c>
      <c r="D2160" s="219">
        <v>102159</v>
      </c>
      <c r="E2160" s="217" t="s">
        <v>171</v>
      </c>
      <c r="F2160" s="217" t="s">
        <v>1113</v>
      </c>
      <c r="G2160" s="217" t="s">
        <v>929</v>
      </c>
      <c r="H2160" s="217" t="s">
        <v>139</v>
      </c>
      <c r="I2160" s="219">
        <v>1</v>
      </c>
      <c r="J2160" s="218">
        <v>56.51</v>
      </c>
      <c r="K2160" s="218">
        <v>56.51</v>
      </c>
      <c r="L2160" s="218">
        <v>0</v>
      </c>
      <c r="M2160" s="218">
        <f t="shared" si="54"/>
        <v>22.603999999999999</v>
      </c>
      <c r="N2160" s="216" t="str">
        <f t="shared" si="53"/>
        <v>stvarna uporabna</v>
      </c>
    </row>
    <row r="2161" spans="1:14" x14ac:dyDescent="0.25">
      <c r="A2161" s="216">
        <v>1</v>
      </c>
      <c r="B2161" s="219" t="s">
        <v>926</v>
      </c>
      <c r="C2161" s="219" t="s">
        <v>926</v>
      </c>
      <c r="D2161" s="219">
        <v>102160</v>
      </c>
      <c r="E2161" s="217" t="s">
        <v>171</v>
      </c>
      <c r="F2161" s="217" t="s">
        <v>2048</v>
      </c>
      <c r="G2161" s="217" t="s">
        <v>929</v>
      </c>
      <c r="H2161" s="217" t="s">
        <v>139</v>
      </c>
      <c r="I2161" s="219">
        <v>1</v>
      </c>
      <c r="J2161" s="218">
        <v>282.61</v>
      </c>
      <c r="K2161" s="218">
        <v>282.61</v>
      </c>
      <c r="L2161" s="218">
        <v>0</v>
      </c>
      <c r="M2161" s="218">
        <f t="shared" si="54"/>
        <v>113.04400000000001</v>
      </c>
      <c r="N2161" s="216" t="str">
        <f t="shared" si="53"/>
        <v>stvarna uporabna</v>
      </c>
    </row>
    <row r="2162" spans="1:14" x14ac:dyDescent="0.25">
      <c r="A2162" s="216">
        <v>1</v>
      </c>
      <c r="B2162" s="219" t="s">
        <v>926</v>
      </c>
      <c r="C2162" s="219" t="s">
        <v>926</v>
      </c>
      <c r="D2162" s="219">
        <v>102161</v>
      </c>
      <c r="E2162" s="217" t="s">
        <v>171</v>
      </c>
      <c r="F2162" s="217" t="s">
        <v>109</v>
      </c>
      <c r="G2162" s="217" t="s">
        <v>379</v>
      </c>
      <c r="H2162" s="217" t="s">
        <v>139</v>
      </c>
      <c r="I2162" s="219">
        <v>1</v>
      </c>
      <c r="J2162" s="221">
        <v>1072</v>
      </c>
      <c r="K2162" s="218">
        <v>871</v>
      </c>
      <c r="L2162" s="218">
        <v>201</v>
      </c>
      <c r="M2162" s="218">
        <f t="shared" si="54"/>
        <v>428.8</v>
      </c>
      <c r="N2162" s="216" t="str">
        <f t="shared" si="53"/>
        <v>stvarna uporabna</v>
      </c>
    </row>
    <row r="2163" spans="1:14" x14ac:dyDescent="0.25">
      <c r="A2163" s="220">
        <v>1</v>
      </c>
      <c r="B2163" s="219" t="s">
        <v>926</v>
      </c>
      <c r="C2163" s="219" t="s">
        <v>926</v>
      </c>
      <c r="D2163" s="219">
        <v>102176</v>
      </c>
      <c r="E2163" s="217" t="s">
        <v>171</v>
      </c>
      <c r="F2163" s="217" t="s">
        <v>1865</v>
      </c>
      <c r="G2163" s="217" t="s">
        <v>2049</v>
      </c>
      <c r="H2163" s="217" t="s">
        <v>139</v>
      </c>
      <c r="I2163" s="219">
        <v>1</v>
      </c>
      <c r="J2163" s="221">
        <v>2992.5</v>
      </c>
      <c r="K2163" s="221">
        <v>2992.5</v>
      </c>
      <c r="L2163" s="218">
        <v>0</v>
      </c>
      <c r="M2163" s="218">
        <f t="shared" si="54"/>
        <v>1197</v>
      </c>
      <c r="N2163" s="216" t="str">
        <f t="shared" si="53"/>
        <v>stvarna uporabna</v>
      </c>
    </row>
    <row r="2164" spans="1:14" x14ac:dyDescent="0.25">
      <c r="A2164" s="220">
        <v>1</v>
      </c>
      <c r="B2164" s="219" t="s">
        <v>926</v>
      </c>
      <c r="C2164" s="219" t="s">
        <v>926</v>
      </c>
      <c r="D2164" s="219">
        <v>102178</v>
      </c>
      <c r="E2164" s="217" t="s">
        <v>192</v>
      </c>
      <c r="F2164" s="217" t="s">
        <v>928</v>
      </c>
      <c r="G2164" s="217" t="s">
        <v>929</v>
      </c>
      <c r="H2164" s="217" t="s">
        <v>139</v>
      </c>
      <c r="I2164" s="219">
        <v>1</v>
      </c>
      <c r="J2164" s="218">
        <v>127.18</v>
      </c>
      <c r="K2164" s="218">
        <v>127.18</v>
      </c>
      <c r="L2164" s="218">
        <v>0</v>
      </c>
      <c r="M2164" s="218">
        <f t="shared" si="54"/>
        <v>50.872000000000007</v>
      </c>
      <c r="N2164" s="216" t="str">
        <f t="shared" si="53"/>
        <v>stvarna uporabna</v>
      </c>
    </row>
    <row r="2165" spans="1:14" x14ac:dyDescent="0.25">
      <c r="A2165" s="216">
        <v>1</v>
      </c>
      <c r="B2165" s="219" t="s">
        <v>926</v>
      </c>
      <c r="C2165" s="219" t="s">
        <v>926</v>
      </c>
      <c r="D2165" s="219">
        <v>102188</v>
      </c>
      <c r="E2165" s="217" t="s">
        <v>595</v>
      </c>
      <c r="F2165" s="217" t="s">
        <v>1701</v>
      </c>
      <c r="G2165" s="217" t="s">
        <v>339</v>
      </c>
      <c r="H2165" s="217" t="s">
        <v>139</v>
      </c>
      <c r="I2165" s="219">
        <v>1</v>
      </c>
      <c r="J2165" s="221">
        <v>2112.16</v>
      </c>
      <c r="K2165" s="221">
        <v>1914.15</v>
      </c>
      <c r="L2165" s="218">
        <v>198.01</v>
      </c>
      <c r="M2165" s="218">
        <f t="shared" si="54"/>
        <v>844.86400000000003</v>
      </c>
      <c r="N2165" s="216" t="str">
        <f t="shared" si="53"/>
        <v>stvarna uporabna</v>
      </c>
    </row>
    <row r="2166" spans="1:14" x14ac:dyDescent="0.25">
      <c r="A2166" s="216">
        <v>1</v>
      </c>
      <c r="B2166" s="219" t="s">
        <v>926</v>
      </c>
      <c r="C2166" s="219" t="s">
        <v>926</v>
      </c>
      <c r="D2166" s="219">
        <v>102195</v>
      </c>
      <c r="E2166" s="217" t="s">
        <v>192</v>
      </c>
      <c r="F2166" s="217" t="s">
        <v>1236</v>
      </c>
      <c r="G2166" s="217" t="s">
        <v>929</v>
      </c>
      <c r="H2166" s="217" t="s">
        <v>139</v>
      </c>
      <c r="I2166" s="219">
        <v>1</v>
      </c>
      <c r="J2166" s="218">
        <v>254.35</v>
      </c>
      <c r="K2166" s="218">
        <v>254.35</v>
      </c>
      <c r="L2166" s="218">
        <v>0</v>
      </c>
      <c r="M2166" s="218">
        <f t="shared" si="54"/>
        <v>101.74000000000001</v>
      </c>
      <c r="N2166" s="216" t="str">
        <f t="shared" si="53"/>
        <v>stvarna uporabna</v>
      </c>
    </row>
    <row r="2167" spans="1:14" x14ac:dyDescent="0.25">
      <c r="A2167" s="216">
        <v>1</v>
      </c>
      <c r="B2167" s="219" t="s">
        <v>926</v>
      </c>
      <c r="C2167" s="219" t="s">
        <v>926</v>
      </c>
      <c r="D2167" s="219">
        <v>102197</v>
      </c>
      <c r="E2167" s="217" t="s">
        <v>192</v>
      </c>
      <c r="F2167" s="217" t="s">
        <v>1234</v>
      </c>
      <c r="G2167" s="217" t="s">
        <v>929</v>
      </c>
      <c r="H2167" s="217" t="s">
        <v>139</v>
      </c>
      <c r="I2167" s="219">
        <v>1</v>
      </c>
      <c r="J2167" s="218">
        <v>678.27</v>
      </c>
      <c r="K2167" s="218">
        <v>678.27</v>
      </c>
      <c r="L2167" s="218">
        <v>0</v>
      </c>
      <c r="M2167" s="218">
        <f t="shared" si="54"/>
        <v>271.30799999999999</v>
      </c>
      <c r="N2167" s="216" t="str">
        <f t="shared" si="53"/>
        <v>stvarna uporabna</v>
      </c>
    </row>
    <row r="2168" spans="1:14" x14ac:dyDescent="0.25">
      <c r="A2168" s="220">
        <v>1</v>
      </c>
      <c r="B2168" s="219" t="s">
        <v>926</v>
      </c>
      <c r="C2168" s="219" t="s">
        <v>926</v>
      </c>
      <c r="D2168" s="219">
        <v>102242</v>
      </c>
      <c r="E2168" s="217" t="s">
        <v>192</v>
      </c>
      <c r="F2168" s="217" t="s">
        <v>1236</v>
      </c>
      <c r="G2168" s="217" t="s">
        <v>929</v>
      </c>
      <c r="H2168" s="217" t="s">
        <v>139</v>
      </c>
      <c r="I2168" s="219">
        <v>1</v>
      </c>
      <c r="J2168" s="218">
        <v>254.35</v>
      </c>
      <c r="K2168" s="218">
        <v>254.35</v>
      </c>
      <c r="L2168" s="218">
        <v>0</v>
      </c>
      <c r="M2168" s="218">
        <f t="shared" si="54"/>
        <v>101.74000000000001</v>
      </c>
      <c r="N2168" s="216" t="str">
        <f t="shared" si="53"/>
        <v>stvarna uporabna</v>
      </c>
    </row>
    <row r="2169" spans="1:14" x14ac:dyDescent="0.25">
      <c r="A2169" s="220">
        <v>1</v>
      </c>
      <c r="B2169" s="219" t="s">
        <v>926</v>
      </c>
      <c r="C2169" s="219" t="s">
        <v>926</v>
      </c>
      <c r="D2169" s="219">
        <v>102247</v>
      </c>
      <c r="E2169" s="217" t="s">
        <v>192</v>
      </c>
      <c r="F2169" s="217" t="s">
        <v>2050</v>
      </c>
      <c r="G2169" s="218">
        <v>11.08</v>
      </c>
      <c r="H2169" s="217" t="s">
        <v>139</v>
      </c>
      <c r="I2169" s="219">
        <v>1</v>
      </c>
      <c r="J2169" s="221">
        <v>1105.6199999999999</v>
      </c>
      <c r="K2169" s="221">
        <v>1105.5999999999999</v>
      </c>
      <c r="L2169" s="218">
        <v>0.02</v>
      </c>
      <c r="M2169" s="218">
        <f t="shared" si="54"/>
        <v>442.24799999999999</v>
      </c>
      <c r="N2169" s="216" t="str">
        <f t="shared" si="53"/>
        <v>stvarna uporabna</v>
      </c>
    </row>
    <row r="2170" spans="1:14" x14ac:dyDescent="0.25">
      <c r="A2170" s="216">
        <v>1</v>
      </c>
      <c r="B2170" s="219" t="s">
        <v>926</v>
      </c>
      <c r="C2170" s="219" t="s">
        <v>926</v>
      </c>
      <c r="D2170" s="219">
        <v>102257</v>
      </c>
      <c r="E2170" s="217" t="s">
        <v>171</v>
      </c>
      <c r="F2170" s="217" t="s">
        <v>2051</v>
      </c>
      <c r="G2170" s="218">
        <v>11.02</v>
      </c>
      <c r="H2170" s="217" t="s">
        <v>139</v>
      </c>
      <c r="I2170" s="219">
        <v>1</v>
      </c>
      <c r="J2170" s="221">
        <v>1073.5999999999999</v>
      </c>
      <c r="K2170" s="221">
        <v>1073.5999999999999</v>
      </c>
      <c r="L2170" s="218">
        <v>0</v>
      </c>
      <c r="M2170" s="218">
        <f t="shared" si="54"/>
        <v>429.44</v>
      </c>
      <c r="N2170" s="216" t="str">
        <f t="shared" si="53"/>
        <v>stvarna uporabna</v>
      </c>
    </row>
    <row r="2171" spans="1:14" x14ac:dyDescent="0.25">
      <c r="A2171" s="216">
        <v>1</v>
      </c>
      <c r="B2171" s="219" t="s">
        <v>926</v>
      </c>
      <c r="C2171" s="219" t="s">
        <v>926</v>
      </c>
      <c r="D2171" s="219">
        <v>102258</v>
      </c>
      <c r="E2171" s="217" t="s">
        <v>171</v>
      </c>
      <c r="F2171" s="217" t="s">
        <v>2052</v>
      </c>
      <c r="G2171" s="218">
        <v>10.02</v>
      </c>
      <c r="H2171" s="217" t="s">
        <v>139</v>
      </c>
      <c r="I2171" s="219">
        <v>1</v>
      </c>
      <c r="J2171" s="221">
        <v>1173.1500000000001</v>
      </c>
      <c r="K2171" s="221">
        <v>1173.1500000000001</v>
      </c>
      <c r="L2171" s="218">
        <v>0</v>
      </c>
      <c r="M2171" s="218">
        <f t="shared" si="54"/>
        <v>469.26000000000005</v>
      </c>
      <c r="N2171" s="216" t="str">
        <f t="shared" si="53"/>
        <v>stvarna uporabna</v>
      </c>
    </row>
    <row r="2172" spans="1:14" x14ac:dyDescent="0.25">
      <c r="A2172" s="216">
        <v>1</v>
      </c>
      <c r="B2172" s="219" t="s">
        <v>926</v>
      </c>
      <c r="C2172" s="219" t="s">
        <v>926</v>
      </c>
      <c r="D2172" s="219">
        <v>102259</v>
      </c>
      <c r="E2172" s="217" t="s">
        <v>171</v>
      </c>
      <c r="F2172" s="217" t="s">
        <v>2052</v>
      </c>
      <c r="G2172" s="218">
        <v>10.02</v>
      </c>
      <c r="H2172" s="217" t="s">
        <v>139</v>
      </c>
      <c r="I2172" s="219">
        <v>1</v>
      </c>
      <c r="J2172" s="221">
        <v>1173.1500000000001</v>
      </c>
      <c r="K2172" s="221">
        <v>1173.1500000000001</v>
      </c>
      <c r="L2172" s="218">
        <v>0</v>
      </c>
      <c r="M2172" s="218">
        <f t="shared" si="54"/>
        <v>469.26000000000005</v>
      </c>
      <c r="N2172" s="216" t="str">
        <f t="shared" ref="N2172:N2235" si="55">IF(L2172&lt;J2172*0.4,"stvarna uporabna", "nova vrijednost")</f>
        <v>stvarna uporabna</v>
      </c>
    </row>
    <row r="2173" spans="1:14" x14ac:dyDescent="0.25">
      <c r="A2173" s="220">
        <v>1</v>
      </c>
      <c r="B2173" s="219" t="s">
        <v>926</v>
      </c>
      <c r="C2173" s="219" t="s">
        <v>926</v>
      </c>
      <c r="D2173" s="219">
        <v>102260</v>
      </c>
      <c r="E2173" s="217" t="s">
        <v>171</v>
      </c>
      <c r="F2173" s="217" t="s">
        <v>2052</v>
      </c>
      <c r="G2173" s="218">
        <v>10.02</v>
      </c>
      <c r="H2173" s="217" t="s">
        <v>139</v>
      </c>
      <c r="I2173" s="219">
        <v>1</v>
      </c>
      <c r="J2173" s="221">
        <v>1173.1500000000001</v>
      </c>
      <c r="K2173" s="221">
        <v>1173.1500000000001</v>
      </c>
      <c r="L2173" s="218">
        <v>0</v>
      </c>
      <c r="M2173" s="218">
        <f t="shared" si="54"/>
        <v>469.26000000000005</v>
      </c>
      <c r="N2173" s="216" t="str">
        <f t="shared" si="55"/>
        <v>stvarna uporabna</v>
      </c>
    </row>
    <row r="2174" spans="1:14" x14ac:dyDescent="0.25">
      <c r="A2174" s="220">
        <v>1</v>
      </c>
      <c r="B2174" s="219" t="s">
        <v>926</v>
      </c>
      <c r="C2174" s="219" t="s">
        <v>926</v>
      </c>
      <c r="D2174" s="219">
        <v>102261</v>
      </c>
      <c r="E2174" s="217" t="s">
        <v>171</v>
      </c>
      <c r="F2174" s="217" t="s">
        <v>2053</v>
      </c>
      <c r="G2174" s="218">
        <v>10.02</v>
      </c>
      <c r="H2174" s="217" t="s">
        <v>139</v>
      </c>
      <c r="I2174" s="219">
        <v>1</v>
      </c>
      <c r="J2174" s="221">
        <v>1417.12</v>
      </c>
      <c r="K2174" s="221">
        <v>1417.12</v>
      </c>
      <c r="L2174" s="218">
        <v>0</v>
      </c>
      <c r="M2174" s="218">
        <f t="shared" si="54"/>
        <v>566.84799999999996</v>
      </c>
      <c r="N2174" s="216" t="str">
        <f t="shared" si="55"/>
        <v>stvarna uporabna</v>
      </c>
    </row>
    <row r="2175" spans="1:14" x14ac:dyDescent="0.25">
      <c r="A2175" s="216">
        <v>1</v>
      </c>
      <c r="B2175" s="219" t="s">
        <v>926</v>
      </c>
      <c r="C2175" s="219" t="s">
        <v>926</v>
      </c>
      <c r="D2175" s="219">
        <v>102262</v>
      </c>
      <c r="E2175" s="217" t="s">
        <v>171</v>
      </c>
      <c r="F2175" s="217" t="s">
        <v>2054</v>
      </c>
      <c r="G2175" s="218">
        <v>10.02</v>
      </c>
      <c r="H2175" s="217" t="s">
        <v>139</v>
      </c>
      <c r="I2175" s="219">
        <v>1</v>
      </c>
      <c r="J2175" s="221">
        <v>2033.2</v>
      </c>
      <c r="K2175" s="221">
        <v>2033.2</v>
      </c>
      <c r="L2175" s="218">
        <v>0</v>
      </c>
      <c r="M2175" s="218">
        <f t="shared" si="54"/>
        <v>813.28000000000009</v>
      </c>
      <c r="N2175" s="216" t="str">
        <f t="shared" si="55"/>
        <v>stvarna uporabna</v>
      </c>
    </row>
    <row r="2176" spans="1:14" x14ac:dyDescent="0.25">
      <c r="A2176" s="216">
        <v>1</v>
      </c>
      <c r="B2176" s="219" t="s">
        <v>926</v>
      </c>
      <c r="C2176" s="219" t="s">
        <v>926</v>
      </c>
      <c r="D2176" s="219">
        <v>102289</v>
      </c>
      <c r="E2176" s="217" t="s">
        <v>171</v>
      </c>
      <c r="F2176" s="217" t="s">
        <v>106</v>
      </c>
      <c r="G2176" s="218">
        <v>10.1</v>
      </c>
      <c r="H2176" s="217" t="s">
        <v>139</v>
      </c>
      <c r="I2176" s="219">
        <v>1</v>
      </c>
      <c r="J2176" s="221">
        <v>1237.43</v>
      </c>
      <c r="K2176" s="218">
        <v>953.86</v>
      </c>
      <c r="L2176" s="218">
        <v>283.57</v>
      </c>
      <c r="M2176" s="218">
        <f t="shared" si="54"/>
        <v>494.97200000000004</v>
      </c>
      <c r="N2176" s="216" t="str">
        <f t="shared" si="55"/>
        <v>stvarna uporabna</v>
      </c>
    </row>
    <row r="2177" spans="1:14" x14ac:dyDescent="0.25">
      <c r="A2177" s="216">
        <v>1</v>
      </c>
      <c r="B2177" s="219" t="s">
        <v>926</v>
      </c>
      <c r="C2177" s="219" t="s">
        <v>926</v>
      </c>
      <c r="D2177" s="219">
        <v>102309</v>
      </c>
      <c r="E2177" s="217" t="s">
        <v>171</v>
      </c>
      <c r="F2177" s="217" t="s">
        <v>109</v>
      </c>
      <c r="G2177" s="217" t="s">
        <v>398</v>
      </c>
      <c r="H2177" s="217" t="s">
        <v>139</v>
      </c>
      <c r="I2177" s="219">
        <v>1</v>
      </c>
      <c r="J2177" s="218">
        <v>554.4</v>
      </c>
      <c r="K2177" s="218">
        <v>386.93</v>
      </c>
      <c r="L2177" s="218">
        <v>167.47</v>
      </c>
      <c r="M2177" s="218">
        <f t="shared" si="54"/>
        <v>221.76</v>
      </c>
      <c r="N2177" s="216" t="str">
        <f t="shared" si="55"/>
        <v>stvarna uporabna</v>
      </c>
    </row>
    <row r="2178" spans="1:14" x14ac:dyDescent="0.25">
      <c r="A2178" s="220">
        <v>1</v>
      </c>
      <c r="B2178" s="219" t="s">
        <v>926</v>
      </c>
      <c r="C2178" s="219" t="s">
        <v>926</v>
      </c>
      <c r="D2178" s="219">
        <v>102310</v>
      </c>
      <c r="E2178" s="217" t="s">
        <v>171</v>
      </c>
      <c r="F2178" s="217" t="s">
        <v>109</v>
      </c>
      <c r="G2178" s="217" t="s">
        <v>398</v>
      </c>
      <c r="H2178" s="217" t="s">
        <v>139</v>
      </c>
      <c r="I2178" s="219">
        <v>1</v>
      </c>
      <c r="J2178" s="218">
        <v>554.4</v>
      </c>
      <c r="K2178" s="218">
        <v>386.93</v>
      </c>
      <c r="L2178" s="218">
        <v>167.47</v>
      </c>
      <c r="M2178" s="218">
        <f t="shared" si="54"/>
        <v>221.76</v>
      </c>
      <c r="N2178" s="216" t="str">
        <f t="shared" si="55"/>
        <v>stvarna uporabna</v>
      </c>
    </row>
    <row r="2179" spans="1:14" x14ac:dyDescent="0.25">
      <c r="A2179" s="220">
        <v>1</v>
      </c>
      <c r="B2179" s="219" t="s">
        <v>926</v>
      </c>
      <c r="C2179" s="219" t="s">
        <v>926</v>
      </c>
      <c r="D2179" s="219">
        <v>102311</v>
      </c>
      <c r="E2179" s="217" t="s">
        <v>171</v>
      </c>
      <c r="F2179" s="217" t="s">
        <v>109</v>
      </c>
      <c r="G2179" s="217" t="s">
        <v>398</v>
      </c>
      <c r="H2179" s="217" t="s">
        <v>139</v>
      </c>
      <c r="I2179" s="219">
        <v>1</v>
      </c>
      <c r="J2179" s="218">
        <v>554.4</v>
      </c>
      <c r="K2179" s="218">
        <v>386.93</v>
      </c>
      <c r="L2179" s="218">
        <v>167.47</v>
      </c>
      <c r="M2179" s="218">
        <f t="shared" ref="M2179:M2242" si="56">IF(L2179&lt;J2179*0.4,J2179*0.4,L2179)</f>
        <v>221.76</v>
      </c>
      <c r="N2179" s="216" t="str">
        <f t="shared" si="55"/>
        <v>stvarna uporabna</v>
      </c>
    </row>
    <row r="2180" spans="1:14" x14ac:dyDescent="0.25">
      <c r="A2180" s="216">
        <v>1</v>
      </c>
      <c r="B2180" s="219" t="s">
        <v>926</v>
      </c>
      <c r="C2180" s="219" t="s">
        <v>926</v>
      </c>
      <c r="D2180" s="219">
        <v>102312</v>
      </c>
      <c r="E2180" s="217" t="s">
        <v>171</v>
      </c>
      <c r="F2180" s="217" t="s">
        <v>109</v>
      </c>
      <c r="G2180" s="217" t="s">
        <v>398</v>
      </c>
      <c r="H2180" s="217" t="s">
        <v>139</v>
      </c>
      <c r="I2180" s="219">
        <v>1</v>
      </c>
      <c r="J2180" s="218">
        <v>554.4</v>
      </c>
      <c r="K2180" s="218">
        <v>386.93</v>
      </c>
      <c r="L2180" s="218">
        <v>167.47</v>
      </c>
      <c r="M2180" s="218">
        <f t="shared" si="56"/>
        <v>221.76</v>
      </c>
      <c r="N2180" s="216" t="str">
        <f t="shared" si="55"/>
        <v>stvarna uporabna</v>
      </c>
    </row>
    <row r="2181" spans="1:14" x14ac:dyDescent="0.25">
      <c r="A2181" s="216">
        <v>1</v>
      </c>
      <c r="B2181" s="219" t="s">
        <v>926</v>
      </c>
      <c r="C2181" s="219" t="s">
        <v>926</v>
      </c>
      <c r="D2181" s="219">
        <v>102314</v>
      </c>
      <c r="E2181" s="217" t="s">
        <v>171</v>
      </c>
      <c r="F2181" s="217" t="s">
        <v>1071</v>
      </c>
      <c r="G2181" s="217" t="s">
        <v>398</v>
      </c>
      <c r="H2181" s="217" t="s">
        <v>139</v>
      </c>
      <c r="I2181" s="219">
        <v>1</v>
      </c>
      <c r="J2181" s="221">
        <v>1592.85</v>
      </c>
      <c r="K2181" s="221">
        <v>1111.7</v>
      </c>
      <c r="L2181" s="218">
        <v>481.15</v>
      </c>
      <c r="M2181" s="218">
        <f t="shared" si="56"/>
        <v>637.14</v>
      </c>
      <c r="N2181" s="216" t="str">
        <f t="shared" si="55"/>
        <v>stvarna uporabna</v>
      </c>
    </row>
    <row r="2182" spans="1:14" x14ac:dyDescent="0.25">
      <c r="A2182" s="216">
        <v>1</v>
      </c>
      <c r="B2182" s="219" t="s">
        <v>926</v>
      </c>
      <c r="C2182" s="219" t="s">
        <v>926</v>
      </c>
      <c r="D2182" s="219">
        <v>102315</v>
      </c>
      <c r="E2182" s="217" t="s">
        <v>171</v>
      </c>
      <c r="F2182" s="217" t="s">
        <v>1071</v>
      </c>
      <c r="G2182" s="217" t="s">
        <v>398</v>
      </c>
      <c r="H2182" s="217" t="s">
        <v>139</v>
      </c>
      <c r="I2182" s="219">
        <v>1</v>
      </c>
      <c r="J2182" s="221">
        <v>1909.95</v>
      </c>
      <c r="K2182" s="221">
        <v>1332.97</v>
      </c>
      <c r="L2182" s="218">
        <v>576.98</v>
      </c>
      <c r="M2182" s="218">
        <f t="shared" si="56"/>
        <v>763.98</v>
      </c>
      <c r="N2182" s="216" t="str">
        <f t="shared" si="55"/>
        <v>stvarna uporabna</v>
      </c>
    </row>
    <row r="2183" spans="1:14" x14ac:dyDescent="0.25">
      <c r="A2183" s="220">
        <v>1</v>
      </c>
      <c r="B2183" s="219" t="s">
        <v>926</v>
      </c>
      <c r="C2183" s="219" t="s">
        <v>926</v>
      </c>
      <c r="D2183" s="219">
        <v>102316</v>
      </c>
      <c r="E2183" s="217" t="s">
        <v>171</v>
      </c>
      <c r="F2183" s="217" t="s">
        <v>1071</v>
      </c>
      <c r="G2183" s="217" t="s">
        <v>398</v>
      </c>
      <c r="H2183" s="217" t="s">
        <v>139</v>
      </c>
      <c r="I2183" s="219">
        <v>1</v>
      </c>
      <c r="J2183" s="221">
        <v>1465.8</v>
      </c>
      <c r="K2183" s="221">
        <v>1023.03</v>
      </c>
      <c r="L2183" s="218">
        <v>442.77</v>
      </c>
      <c r="M2183" s="218">
        <f t="shared" si="56"/>
        <v>586.32000000000005</v>
      </c>
      <c r="N2183" s="216" t="str">
        <f t="shared" si="55"/>
        <v>stvarna uporabna</v>
      </c>
    </row>
    <row r="2184" spans="1:14" x14ac:dyDescent="0.25">
      <c r="A2184" s="220">
        <v>1</v>
      </c>
      <c r="B2184" s="219" t="s">
        <v>926</v>
      </c>
      <c r="C2184" s="219" t="s">
        <v>926</v>
      </c>
      <c r="D2184" s="219">
        <v>102317</v>
      </c>
      <c r="E2184" s="217" t="s">
        <v>171</v>
      </c>
      <c r="F2184" s="217" t="s">
        <v>2055</v>
      </c>
      <c r="G2184" s="217" t="s">
        <v>398</v>
      </c>
      <c r="H2184" s="217" t="s">
        <v>139</v>
      </c>
      <c r="I2184" s="219">
        <v>1</v>
      </c>
      <c r="J2184" s="221">
        <v>6985.65</v>
      </c>
      <c r="K2184" s="221">
        <v>4875.42</v>
      </c>
      <c r="L2184" s="221">
        <v>2110.23</v>
      </c>
      <c r="M2184" s="218">
        <f t="shared" si="56"/>
        <v>2794.26</v>
      </c>
      <c r="N2184" s="216" t="str">
        <f t="shared" si="55"/>
        <v>stvarna uporabna</v>
      </c>
    </row>
    <row r="2185" spans="1:14" x14ac:dyDescent="0.25">
      <c r="A2185" s="216">
        <v>1</v>
      </c>
      <c r="B2185" s="219" t="s">
        <v>926</v>
      </c>
      <c r="C2185" s="219" t="s">
        <v>926</v>
      </c>
      <c r="D2185" s="219">
        <v>102318</v>
      </c>
      <c r="E2185" s="217" t="s">
        <v>171</v>
      </c>
      <c r="F2185" s="217" t="s">
        <v>2055</v>
      </c>
      <c r="G2185" s="217" t="s">
        <v>398</v>
      </c>
      <c r="H2185" s="217" t="s">
        <v>139</v>
      </c>
      <c r="I2185" s="219">
        <v>1</v>
      </c>
      <c r="J2185" s="221">
        <v>8907.15</v>
      </c>
      <c r="K2185" s="221">
        <v>6216.43</v>
      </c>
      <c r="L2185" s="221">
        <v>2690.72</v>
      </c>
      <c r="M2185" s="218">
        <f t="shared" si="56"/>
        <v>3562.86</v>
      </c>
      <c r="N2185" s="216" t="str">
        <f t="shared" si="55"/>
        <v>stvarna uporabna</v>
      </c>
    </row>
    <row r="2186" spans="1:14" x14ac:dyDescent="0.25">
      <c r="A2186" s="216">
        <v>1</v>
      </c>
      <c r="B2186" s="219" t="s">
        <v>926</v>
      </c>
      <c r="C2186" s="219" t="s">
        <v>926</v>
      </c>
      <c r="D2186" s="219">
        <v>102319</v>
      </c>
      <c r="E2186" s="217" t="s">
        <v>171</v>
      </c>
      <c r="F2186" s="217" t="s">
        <v>2056</v>
      </c>
      <c r="G2186" s="217" t="s">
        <v>398</v>
      </c>
      <c r="H2186" s="217" t="s">
        <v>139</v>
      </c>
      <c r="I2186" s="219">
        <v>1</v>
      </c>
      <c r="J2186" s="221">
        <v>1102.5</v>
      </c>
      <c r="K2186" s="218">
        <v>769.44</v>
      </c>
      <c r="L2186" s="218">
        <v>333.06</v>
      </c>
      <c r="M2186" s="218">
        <f t="shared" si="56"/>
        <v>441</v>
      </c>
      <c r="N2186" s="216" t="str">
        <f t="shared" si="55"/>
        <v>stvarna uporabna</v>
      </c>
    </row>
    <row r="2187" spans="1:14" x14ac:dyDescent="0.25">
      <c r="A2187" s="216">
        <v>1</v>
      </c>
      <c r="B2187" s="219" t="s">
        <v>926</v>
      </c>
      <c r="C2187" s="219" t="s">
        <v>926</v>
      </c>
      <c r="D2187" s="219">
        <v>102320</v>
      </c>
      <c r="E2187" s="217" t="s">
        <v>171</v>
      </c>
      <c r="F2187" s="217" t="s">
        <v>2057</v>
      </c>
      <c r="G2187" s="217" t="s">
        <v>398</v>
      </c>
      <c r="H2187" s="217" t="s">
        <v>139</v>
      </c>
      <c r="I2187" s="219">
        <v>1</v>
      </c>
      <c r="J2187" s="221">
        <v>1615.95</v>
      </c>
      <c r="K2187" s="221">
        <v>1127.78</v>
      </c>
      <c r="L2187" s="218">
        <v>488.17</v>
      </c>
      <c r="M2187" s="218">
        <f t="shared" si="56"/>
        <v>646.38000000000011</v>
      </c>
      <c r="N2187" s="216" t="str">
        <f t="shared" si="55"/>
        <v>stvarna uporabna</v>
      </c>
    </row>
    <row r="2188" spans="1:14" x14ac:dyDescent="0.25">
      <c r="A2188" s="220">
        <v>1</v>
      </c>
      <c r="B2188" s="219" t="s">
        <v>926</v>
      </c>
      <c r="C2188" s="219" t="s">
        <v>926</v>
      </c>
      <c r="D2188" s="219">
        <v>102373</v>
      </c>
      <c r="E2188" s="217" t="s">
        <v>171</v>
      </c>
      <c r="F2188" s="217" t="s">
        <v>2058</v>
      </c>
      <c r="G2188" s="217" t="s">
        <v>929</v>
      </c>
      <c r="H2188" s="217" t="s">
        <v>139</v>
      </c>
      <c r="I2188" s="219">
        <v>1</v>
      </c>
      <c r="J2188" s="218">
        <v>565.36</v>
      </c>
      <c r="K2188" s="218">
        <v>565.36</v>
      </c>
      <c r="L2188" s="218">
        <v>0</v>
      </c>
      <c r="M2188" s="218">
        <f t="shared" si="56"/>
        <v>226.14400000000001</v>
      </c>
      <c r="N2188" s="216" t="str">
        <f t="shared" si="55"/>
        <v>stvarna uporabna</v>
      </c>
    </row>
    <row r="2189" spans="1:14" x14ac:dyDescent="0.25">
      <c r="A2189" s="220">
        <v>1</v>
      </c>
      <c r="B2189" s="219" t="s">
        <v>926</v>
      </c>
      <c r="C2189" s="219" t="s">
        <v>926</v>
      </c>
      <c r="D2189" s="219">
        <v>102374</v>
      </c>
      <c r="E2189" s="217" t="s">
        <v>171</v>
      </c>
      <c r="F2189" s="217" t="s">
        <v>1148</v>
      </c>
      <c r="G2189" s="217" t="s">
        <v>929</v>
      </c>
      <c r="H2189" s="217" t="s">
        <v>139</v>
      </c>
      <c r="I2189" s="219">
        <v>1</v>
      </c>
      <c r="J2189" s="218">
        <v>226.07</v>
      </c>
      <c r="K2189" s="218">
        <v>226.07</v>
      </c>
      <c r="L2189" s="218">
        <v>0</v>
      </c>
      <c r="M2189" s="218">
        <f t="shared" si="56"/>
        <v>90.427999999999997</v>
      </c>
      <c r="N2189" s="216" t="str">
        <f t="shared" si="55"/>
        <v>stvarna uporabna</v>
      </c>
    </row>
    <row r="2190" spans="1:14" x14ac:dyDescent="0.25">
      <c r="A2190" s="216">
        <v>1</v>
      </c>
      <c r="B2190" s="219" t="s">
        <v>926</v>
      </c>
      <c r="C2190" s="219" t="s">
        <v>926</v>
      </c>
      <c r="D2190" s="219">
        <v>102375</v>
      </c>
      <c r="E2190" s="217" t="s">
        <v>171</v>
      </c>
      <c r="F2190" s="217" t="s">
        <v>2036</v>
      </c>
      <c r="G2190" s="217" t="s">
        <v>929</v>
      </c>
      <c r="H2190" s="217" t="s">
        <v>139</v>
      </c>
      <c r="I2190" s="219">
        <v>1</v>
      </c>
      <c r="J2190" s="218">
        <v>847.91</v>
      </c>
      <c r="K2190" s="218">
        <v>847.91</v>
      </c>
      <c r="L2190" s="218">
        <v>0</v>
      </c>
      <c r="M2190" s="218">
        <f t="shared" si="56"/>
        <v>339.16399999999999</v>
      </c>
      <c r="N2190" s="216" t="str">
        <f t="shared" si="55"/>
        <v>stvarna uporabna</v>
      </c>
    </row>
    <row r="2191" spans="1:14" x14ac:dyDescent="0.25">
      <c r="A2191" s="216">
        <v>1</v>
      </c>
      <c r="B2191" s="219" t="s">
        <v>926</v>
      </c>
      <c r="C2191" s="219" t="s">
        <v>926</v>
      </c>
      <c r="D2191" s="219">
        <v>102376</v>
      </c>
      <c r="E2191" s="217" t="s">
        <v>171</v>
      </c>
      <c r="F2191" s="217" t="s">
        <v>2036</v>
      </c>
      <c r="G2191" s="217" t="s">
        <v>929</v>
      </c>
      <c r="H2191" s="217" t="s">
        <v>139</v>
      </c>
      <c r="I2191" s="219">
        <v>1</v>
      </c>
      <c r="J2191" s="221">
        <v>1130.45</v>
      </c>
      <c r="K2191" s="221">
        <v>1130.45</v>
      </c>
      <c r="L2191" s="218">
        <v>0</v>
      </c>
      <c r="M2191" s="218">
        <f t="shared" si="56"/>
        <v>452.18000000000006</v>
      </c>
      <c r="N2191" s="216" t="str">
        <f t="shared" si="55"/>
        <v>stvarna uporabna</v>
      </c>
    </row>
    <row r="2192" spans="1:14" x14ac:dyDescent="0.25">
      <c r="A2192" s="216">
        <v>1</v>
      </c>
      <c r="B2192" s="219" t="s">
        <v>926</v>
      </c>
      <c r="C2192" s="219" t="s">
        <v>926</v>
      </c>
      <c r="D2192" s="219">
        <v>102377</v>
      </c>
      <c r="E2192" s="217" t="s">
        <v>171</v>
      </c>
      <c r="F2192" s="217" t="s">
        <v>2059</v>
      </c>
      <c r="G2192" s="217" t="s">
        <v>929</v>
      </c>
      <c r="H2192" s="217" t="s">
        <v>139</v>
      </c>
      <c r="I2192" s="219">
        <v>1</v>
      </c>
      <c r="J2192" s="218">
        <v>565.22</v>
      </c>
      <c r="K2192" s="218">
        <v>565.22</v>
      </c>
      <c r="L2192" s="218">
        <v>0</v>
      </c>
      <c r="M2192" s="218">
        <f t="shared" si="56"/>
        <v>226.08800000000002</v>
      </c>
      <c r="N2192" s="216" t="str">
        <f t="shared" si="55"/>
        <v>stvarna uporabna</v>
      </c>
    </row>
    <row r="2193" spans="1:14" x14ac:dyDescent="0.25">
      <c r="A2193" s="220">
        <v>1</v>
      </c>
      <c r="B2193" s="219" t="s">
        <v>926</v>
      </c>
      <c r="C2193" s="219" t="s">
        <v>926</v>
      </c>
      <c r="D2193" s="219">
        <v>102378</v>
      </c>
      <c r="E2193" s="217" t="s">
        <v>171</v>
      </c>
      <c r="F2193" s="217" t="s">
        <v>2059</v>
      </c>
      <c r="G2193" s="217" t="s">
        <v>929</v>
      </c>
      <c r="H2193" s="217" t="s">
        <v>139</v>
      </c>
      <c r="I2193" s="219">
        <v>1</v>
      </c>
      <c r="J2193" s="218">
        <v>565.23</v>
      </c>
      <c r="K2193" s="218">
        <v>565.23</v>
      </c>
      <c r="L2193" s="218">
        <v>0</v>
      </c>
      <c r="M2193" s="218">
        <f t="shared" si="56"/>
        <v>226.09200000000001</v>
      </c>
      <c r="N2193" s="216" t="str">
        <f t="shared" si="55"/>
        <v>stvarna uporabna</v>
      </c>
    </row>
    <row r="2194" spans="1:14" x14ac:dyDescent="0.25">
      <c r="A2194" s="220">
        <v>1</v>
      </c>
      <c r="B2194" s="219" t="s">
        <v>926</v>
      </c>
      <c r="C2194" s="219" t="s">
        <v>926</v>
      </c>
      <c r="D2194" s="219">
        <v>102379</v>
      </c>
      <c r="E2194" s="217" t="s">
        <v>171</v>
      </c>
      <c r="F2194" s="217" t="s">
        <v>2059</v>
      </c>
      <c r="G2194" s="217" t="s">
        <v>929</v>
      </c>
      <c r="H2194" s="217" t="s">
        <v>139</v>
      </c>
      <c r="I2194" s="219">
        <v>1</v>
      </c>
      <c r="J2194" s="218">
        <v>565.23</v>
      </c>
      <c r="K2194" s="218">
        <v>565.23</v>
      </c>
      <c r="L2194" s="218">
        <v>0</v>
      </c>
      <c r="M2194" s="218">
        <f t="shared" si="56"/>
        <v>226.09200000000001</v>
      </c>
      <c r="N2194" s="216" t="str">
        <f t="shared" si="55"/>
        <v>stvarna uporabna</v>
      </c>
    </row>
    <row r="2195" spans="1:14" x14ac:dyDescent="0.25">
      <c r="A2195" s="216">
        <v>1</v>
      </c>
      <c r="B2195" s="219" t="s">
        <v>926</v>
      </c>
      <c r="C2195" s="219" t="s">
        <v>926</v>
      </c>
      <c r="D2195" s="219">
        <v>102380</v>
      </c>
      <c r="E2195" s="217" t="s">
        <v>171</v>
      </c>
      <c r="F2195" s="217" t="s">
        <v>2059</v>
      </c>
      <c r="G2195" s="217" t="s">
        <v>929</v>
      </c>
      <c r="H2195" s="217" t="s">
        <v>139</v>
      </c>
      <c r="I2195" s="219">
        <v>1</v>
      </c>
      <c r="J2195" s="218">
        <v>565.23</v>
      </c>
      <c r="K2195" s="218">
        <v>565.23</v>
      </c>
      <c r="L2195" s="218">
        <v>0</v>
      </c>
      <c r="M2195" s="218">
        <f t="shared" si="56"/>
        <v>226.09200000000001</v>
      </c>
      <c r="N2195" s="216" t="str">
        <f t="shared" si="55"/>
        <v>stvarna uporabna</v>
      </c>
    </row>
    <row r="2196" spans="1:14" x14ac:dyDescent="0.25">
      <c r="A2196" s="216">
        <v>1</v>
      </c>
      <c r="B2196" s="219" t="s">
        <v>926</v>
      </c>
      <c r="C2196" s="219" t="s">
        <v>926</v>
      </c>
      <c r="D2196" s="219">
        <v>102381</v>
      </c>
      <c r="E2196" s="217" t="s">
        <v>171</v>
      </c>
      <c r="F2196" s="217" t="s">
        <v>2030</v>
      </c>
      <c r="G2196" s="217" t="s">
        <v>929</v>
      </c>
      <c r="H2196" s="217" t="s">
        <v>139</v>
      </c>
      <c r="I2196" s="219">
        <v>1</v>
      </c>
      <c r="J2196" s="218">
        <v>847.84</v>
      </c>
      <c r="K2196" s="218">
        <v>847.84</v>
      </c>
      <c r="L2196" s="218">
        <v>0</v>
      </c>
      <c r="M2196" s="218">
        <f t="shared" si="56"/>
        <v>339.13600000000002</v>
      </c>
      <c r="N2196" s="216" t="str">
        <f t="shared" si="55"/>
        <v>stvarna uporabna</v>
      </c>
    </row>
    <row r="2197" spans="1:14" x14ac:dyDescent="0.25">
      <c r="A2197" s="216">
        <v>1</v>
      </c>
      <c r="B2197" s="219" t="s">
        <v>926</v>
      </c>
      <c r="C2197" s="219" t="s">
        <v>926</v>
      </c>
      <c r="D2197" s="219">
        <v>102382</v>
      </c>
      <c r="E2197" s="217" t="s">
        <v>171</v>
      </c>
      <c r="F2197" s="217" t="s">
        <v>2030</v>
      </c>
      <c r="G2197" s="217" t="s">
        <v>929</v>
      </c>
      <c r="H2197" s="217" t="s">
        <v>139</v>
      </c>
      <c r="I2197" s="219">
        <v>1</v>
      </c>
      <c r="J2197" s="218">
        <v>847.84</v>
      </c>
      <c r="K2197" s="218">
        <v>847.84</v>
      </c>
      <c r="L2197" s="218">
        <v>0</v>
      </c>
      <c r="M2197" s="218">
        <f t="shared" si="56"/>
        <v>339.13600000000002</v>
      </c>
      <c r="N2197" s="216" t="str">
        <f t="shared" si="55"/>
        <v>stvarna uporabna</v>
      </c>
    </row>
    <row r="2198" spans="1:14" x14ac:dyDescent="0.25">
      <c r="A2198" s="220">
        <v>1</v>
      </c>
      <c r="B2198" s="219" t="s">
        <v>926</v>
      </c>
      <c r="C2198" s="219" t="s">
        <v>926</v>
      </c>
      <c r="D2198" s="219">
        <v>102383</v>
      </c>
      <c r="E2198" s="217" t="s">
        <v>171</v>
      </c>
      <c r="F2198" s="217" t="s">
        <v>2030</v>
      </c>
      <c r="G2198" s="217" t="s">
        <v>929</v>
      </c>
      <c r="H2198" s="217" t="s">
        <v>139</v>
      </c>
      <c r="I2198" s="219">
        <v>1</v>
      </c>
      <c r="J2198" s="218">
        <v>847.84</v>
      </c>
      <c r="K2198" s="218">
        <v>847.84</v>
      </c>
      <c r="L2198" s="218">
        <v>0</v>
      </c>
      <c r="M2198" s="218">
        <f t="shared" si="56"/>
        <v>339.13600000000002</v>
      </c>
      <c r="N2198" s="216" t="str">
        <f t="shared" si="55"/>
        <v>stvarna uporabna</v>
      </c>
    </row>
    <row r="2199" spans="1:14" x14ac:dyDescent="0.25">
      <c r="A2199" s="220">
        <v>1</v>
      </c>
      <c r="B2199" s="219" t="s">
        <v>926</v>
      </c>
      <c r="C2199" s="219" t="s">
        <v>926</v>
      </c>
      <c r="D2199" s="219">
        <v>102384</v>
      </c>
      <c r="E2199" s="217" t="s">
        <v>171</v>
      </c>
      <c r="F2199" s="217" t="s">
        <v>2030</v>
      </c>
      <c r="G2199" s="217" t="s">
        <v>929</v>
      </c>
      <c r="H2199" s="217" t="s">
        <v>139</v>
      </c>
      <c r="I2199" s="219">
        <v>1</v>
      </c>
      <c r="J2199" s="218">
        <v>847.85</v>
      </c>
      <c r="K2199" s="218">
        <v>847.85</v>
      </c>
      <c r="L2199" s="218">
        <v>0</v>
      </c>
      <c r="M2199" s="218">
        <f t="shared" si="56"/>
        <v>339.14000000000004</v>
      </c>
      <c r="N2199" s="216" t="str">
        <f t="shared" si="55"/>
        <v>stvarna uporabna</v>
      </c>
    </row>
    <row r="2200" spans="1:14" x14ac:dyDescent="0.25">
      <c r="A2200" s="216">
        <v>1</v>
      </c>
      <c r="B2200" s="219" t="s">
        <v>926</v>
      </c>
      <c r="C2200" s="219" t="s">
        <v>926</v>
      </c>
      <c r="D2200" s="219">
        <v>102385</v>
      </c>
      <c r="E2200" s="217" t="s">
        <v>171</v>
      </c>
      <c r="F2200" s="217" t="s">
        <v>2060</v>
      </c>
      <c r="G2200" s="217" t="s">
        <v>929</v>
      </c>
      <c r="H2200" s="217" t="s">
        <v>139</v>
      </c>
      <c r="I2200" s="219">
        <v>1</v>
      </c>
      <c r="J2200" s="218">
        <v>452.17</v>
      </c>
      <c r="K2200" s="218">
        <v>452.17</v>
      </c>
      <c r="L2200" s="218">
        <v>0</v>
      </c>
      <c r="M2200" s="218">
        <f t="shared" si="56"/>
        <v>180.86800000000002</v>
      </c>
      <c r="N2200" s="216" t="str">
        <f t="shared" si="55"/>
        <v>stvarna uporabna</v>
      </c>
    </row>
    <row r="2201" spans="1:14" x14ac:dyDescent="0.25">
      <c r="A2201" s="216">
        <v>1</v>
      </c>
      <c r="B2201" s="219" t="s">
        <v>926</v>
      </c>
      <c r="C2201" s="219" t="s">
        <v>926</v>
      </c>
      <c r="D2201" s="219">
        <v>102386</v>
      </c>
      <c r="E2201" s="217" t="s">
        <v>171</v>
      </c>
      <c r="F2201" s="217" t="s">
        <v>1851</v>
      </c>
      <c r="G2201" s="217" t="s">
        <v>929</v>
      </c>
      <c r="H2201" s="217" t="s">
        <v>139</v>
      </c>
      <c r="I2201" s="219">
        <v>1</v>
      </c>
      <c r="J2201" s="218">
        <v>282.68</v>
      </c>
      <c r="K2201" s="218">
        <v>282.68</v>
      </c>
      <c r="L2201" s="218">
        <v>0</v>
      </c>
      <c r="M2201" s="218">
        <f t="shared" si="56"/>
        <v>113.072</v>
      </c>
      <c r="N2201" s="216" t="str">
        <f t="shared" si="55"/>
        <v>stvarna uporabna</v>
      </c>
    </row>
    <row r="2202" spans="1:14" x14ac:dyDescent="0.25">
      <c r="A2202" s="216">
        <v>1</v>
      </c>
      <c r="B2202" s="219" t="s">
        <v>926</v>
      </c>
      <c r="C2202" s="219" t="s">
        <v>926</v>
      </c>
      <c r="D2202" s="219">
        <v>102393</v>
      </c>
      <c r="E2202" s="217" t="s">
        <v>171</v>
      </c>
      <c r="F2202" s="217" t="s">
        <v>1113</v>
      </c>
      <c r="G2202" s="217" t="s">
        <v>929</v>
      </c>
      <c r="H2202" s="217" t="s">
        <v>139</v>
      </c>
      <c r="I2202" s="219">
        <v>1</v>
      </c>
      <c r="J2202" s="218">
        <v>56.52</v>
      </c>
      <c r="K2202" s="218">
        <v>56.52</v>
      </c>
      <c r="L2202" s="218">
        <v>0</v>
      </c>
      <c r="M2202" s="218">
        <f t="shared" si="56"/>
        <v>22.608000000000004</v>
      </c>
      <c r="N2202" s="216" t="str">
        <f t="shared" si="55"/>
        <v>stvarna uporabna</v>
      </c>
    </row>
    <row r="2203" spans="1:14" x14ac:dyDescent="0.25">
      <c r="A2203" s="220">
        <v>1</v>
      </c>
      <c r="B2203" s="219" t="s">
        <v>926</v>
      </c>
      <c r="C2203" s="219" t="s">
        <v>926</v>
      </c>
      <c r="D2203" s="219">
        <v>102394</v>
      </c>
      <c r="E2203" s="217" t="s">
        <v>171</v>
      </c>
      <c r="F2203" s="217" t="s">
        <v>1113</v>
      </c>
      <c r="G2203" s="217" t="s">
        <v>929</v>
      </c>
      <c r="H2203" s="217" t="s">
        <v>139</v>
      </c>
      <c r="I2203" s="219">
        <v>1</v>
      </c>
      <c r="J2203" s="218">
        <v>56.52</v>
      </c>
      <c r="K2203" s="218">
        <v>56.52</v>
      </c>
      <c r="L2203" s="218">
        <v>0</v>
      </c>
      <c r="M2203" s="218">
        <f t="shared" si="56"/>
        <v>22.608000000000004</v>
      </c>
      <c r="N2203" s="216" t="str">
        <f t="shared" si="55"/>
        <v>stvarna uporabna</v>
      </c>
    </row>
    <row r="2204" spans="1:14" x14ac:dyDescent="0.25">
      <c r="A2204" s="220">
        <v>1</v>
      </c>
      <c r="B2204" s="219" t="s">
        <v>926</v>
      </c>
      <c r="C2204" s="219" t="s">
        <v>926</v>
      </c>
      <c r="D2204" s="219">
        <v>102397</v>
      </c>
      <c r="E2204" s="217" t="s">
        <v>171</v>
      </c>
      <c r="F2204" s="217" t="s">
        <v>1011</v>
      </c>
      <c r="G2204" s="217" t="s">
        <v>929</v>
      </c>
      <c r="H2204" s="217" t="s">
        <v>139</v>
      </c>
      <c r="I2204" s="219">
        <v>1</v>
      </c>
      <c r="J2204" s="218">
        <v>141.30000000000001</v>
      </c>
      <c r="K2204" s="218">
        <v>141.30000000000001</v>
      </c>
      <c r="L2204" s="218">
        <v>0</v>
      </c>
      <c r="M2204" s="218">
        <f t="shared" si="56"/>
        <v>56.52000000000001</v>
      </c>
      <c r="N2204" s="216" t="str">
        <f t="shared" si="55"/>
        <v>stvarna uporabna</v>
      </c>
    </row>
    <row r="2205" spans="1:14" x14ac:dyDescent="0.25">
      <c r="A2205" s="216">
        <v>1</v>
      </c>
      <c r="B2205" s="219" t="s">
        <v>926</v>
      </c>
      <c r="C2205" s="219" t="s">
        <v>926</v>
      </c>
      <c r="D2205" s="219">
        <v>102398</v>
      </c>
      <c r="E2205" s="217" t="s">
        <v>171</v>
      </c>
      <c r="F2205" s="217" t="s">
        <v>2061</v>
      </c>
      <c r="G2205" s="217" t="s">
        <v>929</v>
      </c>
      <c r="H2205" s="217" t="s">
        <v>139</v>
      </c>
      <c r="I2205" s="219">
        <v>1</v>
      </c>
      <c r="J2205" s="221">
        <v>3317.06</v>
      </c>
      <c r="K2205" s="221">
        <v>3317.06</v>
      </c>
      <c r="L2205" s="218">
        <v>0</v>
      </c>
      <c r="M2205" s="218">
        <f t="shared" si="56"/>
        <v>1326.8240000000001</v>
      </c>
      <c r="N2205" s="216" t="str">
        <f t="shared" si="55"/>
        <v>stvarna uporabna</v>
      </c>
    </row>
    <row r="2206" spans="1:14" x14ac:dyDescent="0.25">
      <c r="A2206" s="216">
        <v>1</v>
      </c>
      <c r="B2206" s="219" t="s">
        <v>926</v>
      </c>
      <c r="C2206" s="219" t="s">
        <v>926</v>
      </c>
      <c r="D2206" s="219">
        <v>102399</v>
      </c>
      <c r="E2206" s="217" t="s">
        <v>171</v>
      </c>
      <c r="F2206" s="217" t="s">
        <v>2062</v>
      </c>
      <c r="G2206" s="217" t="s">
        <v>929</v>
      </c>
      <c r="H2206" s="217" t="s">
        <v>139</v>
      </c>
      <c r="I2206" s="219">
        <v>1</v>
      </c>
      <c r="J2206" s="221">
        <v>4289.34</v>
      </c>
      <c r="K2206" s="221">
        <v>4289.34</v>
      </c>
      <c r="L2206" s="218">
        <v>0</v>
      </c>
      <c r="M2206" s="218">
        <f t="shared" si="56"/>
        <v>1715.7360000000001</v>
      </c>
      <c r="N2206" s="216" t="str">
        <f t="shared" si="55"/>
        <v>stvarna uporabna</v>
      </c>
    </row>
    <row r="2207" spans="1:14" x14ac:dyDescent="0.25">
      <c r="A2207" s="216">
        <v>1</v>
      </c>
      <c r="B2207" s="219" t="s">
        <v>926</v>
      </c>
      <c r="C2207" s="219" t="s">
        <v>926</v>
      </c>
      <c r="D2207" s="219">
        <v>102400</v>
      </c>
      <c r="E2207" s="217" t="s">
        <v>171</v>
      </c>
      <c r="F2207" s="217" t="s">
        <v>1071</v>
      </c>
      <c r="G2207" s="217" t="s">
        <v>324</v>
      </c>
      <c r="H2207" s="217" t="s">
        <v>139</v>
      </c>
      <c r="I2207" s="219">
        <v>1</v>
      </c>
      <c r="J2207" s="221">
        <v>1632.85</v>
      </c>
      <c r="K2207" s="221">
        <v>1581.85</v>
      </c>
      <c r="L2207" s="218">
        <v>51</v>
      </c>
      <c r="M2207" s="218">
        <f t="shared" si="56"/>
        <v>653.14</v>
      </c>
      <c r="N2207" s="216" t="str">
        <f t="shared" si="55"/>
        <v>stvarna uporabna</v>
      </c>
    </row>
    <row r="2208" spans="1:14" x14ac:dyDescent="0.25">
      <c r="A2208" s="220">
        <v>1</v>
      </c>
      <c r="B2208" s="219" t="s">
        <v>926</v>
      </c>
      <c r="C2208" s="219" t="s">
        <v>926</v>
      </c>
      <c r="D2208" s="219">
        <v>102401</v>
      </c>
      <c r="E2208" s="217" t="s">
        <v>171</v>
      </c>
      <c r="F2208" s="217" t="s">
        <v>1130</v>
      </c>
      <c r="G2208" s="217" t="s">
        <v>324</v>
      </c>
      <c r="H2208" s="217" t="s">
        <v>139</v>
      </c>
      <c r="I2208" s="219">
        <v>1</v>
      </c>
      <c r="J2208" s="218">
        <v>925.44</v>
      </c>
      <c r="K2208" s="218">
        <v>896.52</v>
      </c>
      <c r="L2208" s="218">
        <v>28.92</v>
      </c>
      <c r="M2208" s="218">
        <f t="shared" si="56"/>
        <v>370.17600000000004</v>
      </c>
      <c r="N2208" s="216" t="str">
        <f t="shared" si="55"/>
        <v>stvarna uporabna</v>
      </c>
    </row>
    <row r="2209" spans="1:14" x14ac:dyDescent="0.25">
      <c r="A2209" s="220">
        <v>1</v>
      </c>
      <c r="B2209" s="219" t="s">
        <v>926</v>
      </c>
      <c r="C2209" s="219" t="s">
        <v>926</v>
      </c>
      <c r="D2209" s="219">
        <v>102402</v>
      </c>
      <c r="E2209" s="217" t="s">
        <v>171</v>
      </c>
      <c r="F2209" s="217" t="s">
        <v>1132</v>
      </c>
      <c r="G2209" s="217" t="s">
        <v>324</v>
      </c>
      <c r="H2209" s="217" t="s">
        <v>139</v>
      </c>
      <c r="I2209" s="219">
        <v>1</v>
      </c>
      <c r="J2209" s="221">
        <v>1342</v>
      </c>
      <c r="K2209" s="221">
        <v>1300.06</v>
      </c>
      <c r="L2209" s="218">
        <v>41.94</v>
      </c>
      <c r="M2209" s="218">
        <f t="shared" si="56"/>
        <v>536.80000000000007</v>
      </c>
      <c r="N2209" s="216" t="str">
        <f t="shared" si="55"/>
        <v>stvarna uporabna</v>
      </c>
    </row>
    <row r="2210" spans="1:14" x14ac:dyDescent="0.25">
      <c r="A2210" s="216">
        <v>1</v>
      </c>
      <c r="B2210" s="219" t="s">
        <v>926</v>
      </c>
      <c r="C2210" s="219" t="s">
        <v>926</v>
      </c>
      <c r="D2210" s="219">
        <v>102403</v>
      </c>
      <c r="E2210" s="217" t="s">
        <v>171</v>
      </c>
      <c r="F2210" s="217" t="s">
        <v>1134</v>
      </c>
      <c r="G2210" s="217" t="s">
        <v>324</v>
      </c>
      <c r="H2210" s="217" t="s">
        <v>139</v>
      </c>
      <c r="I2210" s="219">
        <v>1</v>
      </c>
      <c r="J2210" s="218">
        <v>575.35</v>
      </c>
      <c r="K2210" s="218">
        <v>557.38</v>
      </c>
      <c r="L2210" s="218">
        <v>17.97</v>
      </c>
      <c r="M2210" s="218">
        <f t="shared" si="56"/>
        <v>230.14000000000001</v>
      </c>
      <c r="N2210" s="216" t="str">
        <f t="shared" si="55"/>
        <v>stvarna uporabna</v>
      </c>
    </row>
    <row r="2211" spans="1:14" x14ac:dyDescent="0.25">
      <c r="A2211" s="216">
        <v>1</v>
      </c>
      <c r="B2211" s="219" t="s">
        <v>926</v>
      </c>
      <c r="C2211" s="219" t="s">
        <v>926</v>
      </c>
      <c r="D2211" s="219">
        <v>102413</v>
      </c>
      <c r="E2211" s="217" t="s">
        <v>171</v>
      </c>
      <c r="F2211" s="217" t="s">
        <v>2058</v>
      </c>
      <c r="G2211" s="217" t="s">
        <v>929</v>
      </c>
      <c r="H2211" s="217" t="s">
        <v>139</v>
      </c>
      <c r="I2211" s="219">
        <v>1</v>
      </c>
      <c r="J2211" s="218">
        <v>56.49</v>
      </c>
      <c r="K2211" s="218">
        <v>56.49</v>
      </c>
      <c r="L2211" s="218">
        <v>0</v>
      </c>
      <c r="M2211" s="218">
        <f t="shared" si="56"/>
        <v>22.596000000000004</v>
      </c>
      <c r="N2211" s="216" t="str">
        <f t="shared" si="55"/>
        <v>stvarna uporabna</v>
      </c>
    </row>
    <row r="2212" spans="1:14" x14ac:dyDescent="0.25">
      <c r="A2212" s="216">
        <v>1</v>
      </c>
      <c r="B2212" s="219" t="s">
        <v>926</v>
      </c>
      <c r="C2212" s="219" t="s">
        <v>926</v>
      </c>
      <c r="D2212" s="219">
        <v>102415</v>
      </c>
      <c r="E2212" s="217" t="s">
        <v>171</v>
      </c>
      <c r="F2212" s="217" t="s">
        <v>2063</v>
      </c>
      <c r="G2212" s="217" t="s">
        <v>929</v>
      </c>
      <c r="H2212" s="217" t="s">
        <v>139</v>
      </c>
      <c r="I2212" s="219">
        <v>1</v>
      </c>
      <c r="J2212" s="221">
        <v>1130.48</v>
      </c>
      <c r="K2212" s="221">
        <v>1130.48</v>
      </c>
      <c r="L2212" s="218">
        <v>0</v>
      </c>
      <c r="M2212" s="218">
        <f t="shared" si="56"/>
        <v>452.19200000000001</v>
      </c>
      <c r="N2212" s="216" t="str">
        <f t="shared" si="55"/>
        <v>stvarna uporabna</v>
      </c>
    </row>
    <row r="2213" spans="1:14" x14ac:dyDescent="0.25">
      <c r="A2213" s="220">
        <v>1</v>
      </c>
      <c r="B2213" s="219" t="s">
        <v>926</v>
      </c>
      <c r="C2213" s="219" t="s">
        <v>926</v>
      </c>
      <c r="D2213" s="219">
        <v>102416</v>
      </c>
      <c r="E2213" s="217" t="s">
        <v>171</v>
      </c>
      <c r="F2213" s="217" t="s">
        <v>2063</v>
      </c>
      <c r="G2213" s="217" t="s">
        <v>929</v>
      </c>
      <c r="H2213" s="217" t="s">
        <v>139</v>
      </c>
      <c r="I2213" s="219">
        <v>1</v>
      </c>
      <c r="J2213" s="221">
        <v>1130.48</v>
      </c>
      <c r="K2213" s="221">
        <v>1130.48</v>
      </c>
      <c r="L2213" s="218">
        <v>0</v>
      </c>
      <c r="M2213" s="218">
        <f t="shared" si="56"/>
        <v>452.19200000000001</v>
      </c>
      <c r="N2213" s="216" t="str">
        <f t="shared" si="55"/>
        <v>stvarna uporabna</v>
      </c>
    </row>
    <row r="2214" spans="1:14" x14ac:dyDescent="0.25">
      <c r="A2214" s="220">
        <v>1</v>
      </c>
      <c r="B2214" s="219" t="s">
        <v>926</v>
      </c>
      <c r="C2214" s="219" t="s">
        <v>926</v>
      </c>
      <c r="D2214" s="219">
        <v>102417</v>
      </c>
      <c r="E2214" s="217" t="s">
        <v>171</v>
      </c>
      <c r="F2214" s="217" t="s">
        <v>2063</v>
      </c>
      <c r="G2214" s="217" t="s">
        <v>929</v>
      </c>
      <c r="H2214" s="217" t="s">
        <v>139</v>
      </c>
      <c r="I2214" s="219">
        <v>1</v>
      </c>
      <c r="J2214" s="221">
        <v>1130.48</v>
      </c>
      <c r="K2214" s="221">
        <v>1130.48</v>
      </c>
      <c r="L2214" s="218">
        <v>0</v>
      </c>
      <c r="M2214" s="218">
        <f t="shared" si="56"/>
        <v>452.19200000000001</v>
      </c>
      <c r="N2214" s="216" t="str">
        <f t="shared" si="55"/>
        <v>stvarna uporabna</v>
      </c>
    </row>
    <row r="2215" spans="1:14" x14ac:dyDescent="0.25">
      <c r="A2215" s="216">
        <v>1</v>
      </c>
      <c r="B2215" s="219" t="s">
        <v>926</v>
      </c>
      <c r="C2215" s="219" t="s">
        <v>926</v>
      </c>
      <c r="D2215" s="219">
        <v>102418</v>
      </c>
      <c r="E2215" s="217" t="s">
        <v>171</v>
      </c>
      <c r="F2215" s="217" t="s">
        <v>2063</v>
      </c>
      <c r="G2215" s="217" t="s">
        <v>929</v>
      </c>
      <c r="H2215" s="217" t="s">
        <v>139</v>
      </c>
      <c r="I2215" s="219">
        <v>1</v>
      </c>
      <c r="J2215" s="221">
        <v>1130.48</v>
      </c>
      <c r="K2215" s="221">
        <v>1130.48</v>
      </c>
      <c r="L2215" s="218">
        <v>0</v>
      </c>
      <c r="M2215" s="218">
        <f t="shared" si="56"/>
        <v>452.19200000000001</v>
      </c>
      <c r="N2215" s="216" t="str">
        <f t="shared" si="55"/>
        <v>stvarna uporabna</v>
      </c>
    </row>
    <row r="2216" spans="1:14" x14ac:dyDescent="0.25">
      <c r="A2216" s="216">
        <v>1</v>
      </c>
      <c r="B2216" s="219" t="s">
        <v>926</v>
      </c>
      <c r="C2216" s="219" t="s">
        <v>926</v>
      </c>
      <c r="D2216" s="219">
        <v>102419</v>
      </c>
      <c r="E2216" s="217" t="s">
        <v>171</v>
      </c>
      <c r="F2216" s="217" t="s">
        <v>2063</v>
      </c>
      <c r="G2216" s="217" t="s">
        <v>929</v>
      </c>
      <c r="H2216" s="217" t="s">
        <v>139</v>
      </c>
      <c r="I2216" s="219">
        <v>1</v>
      </c>
      <c r="J2216" s="221">
        <v>1130.48</v>
      </c>
      <c r="K2216" s="221">
        <v>1130.48</v>
      </c>
      <c r="L2216" s="218">
        <v>0</v>
      </c>
      <c r="M2216" s="218">
        <f t="shared" si="56"/>
        <v>452.19200000000001</v>
      </c>
      <c r="N2216" s="216" t="str">
        <f t="shared" si="55"/>
        <v>stvarna uporabna</v>
      </c>
    </row>
    <row r="2217" spans="1:14" x14ac:dyDescent="0.25">
      <c r="A2217" s="216">
        <v>1</v>
      </c>
      <c r="B2217" s="219" t="s">
        <v>926</v>
      </c>
      <c r="C2217" s="219" t="s">
        <v>926</v>
      </c>
      <c r="D2217" s="219">
        <v>102420</v>
      </c>
      <c r="E2217" s="217" t="s">
        <v>171</v>
      </c>
      <c r="F2217" s="217" t="s">
        <v>2063</v>
      </c>
      <c r="G2217" s="217" t="s">
        <v>929</v>
      </c>
      <c r="H2217" s="217" t="s">
        <v>139</v>
      </c>
      <c r="I2217" s="219">
        <v>1</v>
      </c>
      <c r="J2217" s="221">
        <v>1130.48</v>
      </c>
      <c r="K2217" s="221">
        <v>1130.48</v>
      </c>
      <c r="L2217" s="218">
        <v>0</v>
      </c>
      <c r="M2217" s="218">
        <f t="shared" si="56"/>
        <v>452.19200000000001</v>
      </c>
      <c r="N2217" s="216" t="str">
        <f t="shared" si="55"/>
        <v>stvarna uporabna</v>
      </c>
    </row>
    <row r="2218" spans="1:14" x14ac:dyDescent="0.25">
      <c r="A2218" s="220">
        <v>1</v>
      </c>
      <c r="B2218" s="219" t="s">
        <v>926</v>
      </c>
      <c r="C2218" s="219" t="s">
        <v>926</v>
      </c>
      <c r="D2218" s="219">
        <v>102421</v>
      </c>
      <c r="E2218" s="217" t="s">
        <v>171</v>
      </c>
      <c r="F2218" s="217" t="s">
        <v>2064</v>
      </c>
      <c r="G2218" s="217" t="s">
        <v>929</v>
      </c>
      <c r="H2218" s="217" t="s">
        <v>139</v>
      </c>
      <c r="I2218" s="219">
        <v>1</v>
      </c>
      <c r="J2218" s="218">
        <v>282.68</v>
      </c>
      <c r="K2218" s="218">
        <v>282.68</v>
      </c>
      <c r="L2218" s="218">
        <v>0</v>
      </c>
      <c r="M2218" s="218">
        <f t="shared" si="56"/>
        <v>113.072</v>
      </c>
      <c r="N2218" s="216" t="str">
        <f t="shared" si="55"/>
        <v>stvarna uporabna</v>
      </c>
    </row>
    <row r="2219" spans="1:14" x14ac:dyDescent="0.25">
      <c r="A2219" s="220">
        <v>1</v>
      </c>
      <c r="B2219" s="219" t="s">
        <v>926</v>
      </c>
      <c r="C2219" s="219" t="s">
        <v>926</v>
      </c>
      <c r="D2219" s="219">
        <v>102422</v>
      </c>
      <c r="E2219" s="217" t="s">
        <v>171</v>
      </c>
      <c r="F2219" s="217" t="s">
        <v>1107</v>
      </c>
      <c r="G2219" s="217" t="s">
        <v>929</v>
      </c>
      <c r="H2219" s="217" t="s">
        <v>139</v>
      </c>
      <c r="I2219" s="219">
        <v>1</v>
      </c>
      <c r="J2219" s="221">
        <v>1413.09</v>
      </c>
      <c r="K2219" s="221">
        <v>1413.09</v>
      </c>
      <c r="L2219" s="218">
        <v>0</v>
      </c>
      <c r="M2219" s="218">
        <f t="shared" si="56"/>
        <v>565.23599999999999</v>
      </c>
      <c r="N2219" s="216" t="str">
        <f t="shared" si="55"/>
        <v>stvarna uporabna</v>
      </c>
    </row>
    <row r="2220" spans="1:14" x14ac:dyDescent="0.25">
      <c r="A2220" s="216">
        <v>1</v>
      </c>
      <c r="B2220" s="219" t="s">
        <v>926</v>
      </c>
      <c r="C2220" s="219" t="s">
        <v>926</v>
      </c>
      <c r="D2220" s="219">
        <v>102423</v>
      </c>
      <c r="E2220" s="217" t="s">
        <v>171</v>
      </c>
      <c r="F2220" s="217" t="s">
        <v>1107</v>
      </c>
      <c r="G2220" s="217" t="s">
        <v>929</v>
      </c>
      <c r="H2220" s="217" t="s">
        <v>139</v>
      </c>
      <c r="I2220" s="219">
        <v>1</v>
      </c>
      <c r="J2220" s="221">
        <v>1413.09</v>
      </c>
      <c r="K2220" s="221">
        <v>1413.09</v>
      </c>
      <c r="L2220" s="218">
        <v>0</v>
      </c>
      <c r="M2220" s="218">
        <f t="shared" si="56"/>
        <v>565.23599999999999</v>
      </c>
      <c r="N2220" s="216" t="str">
        <f t="shared" si="55"/>
        <v>stvarna uporabna</v>
      </c>
    </row>
    <row r="2221" spans="1:14" x14ac:dyDescent="0.25">
      <c r="A2221" s="216">
        <v>1</v>
      </c>
      <c r="B2221" s="219" t="s">
        <v>926</v>
      </c>
      <c r="C2221" s="219" t="s">
        <v>926</v>
      </c>
      <c r="D2221" s="219">
        <v>102424</v>
      </c>
      <c r="E2221" s="217" t="s">
        <v>171</v>
      </c>
      <c r="F2221" s="217" t="s">
        <v>1107</v>
      </c>
      <c r="G2221" s="217" t="s">
        <v>929</v>
      </c>
      <c r="H2221" s="217" t="s">
        <v>139</v>
      </c>
      <c r="I2221" s="219">
        <v>1</v>
      </c>
      <c r="J2221" s="221">
        <v>1413.09</v>
      </c>
      <c r="K2221" s="221">
        <v>1413.09</v>
      </c>
      <c r="L2221" s="218">
        <v>0</v>
      </c>
      <c r="M2221" s="218">
        <f t="shared" si="56"/>
        <v>565.23599999999999</v>
      </c>
      <c r="N2221" s="216" t="str">
        <f t="shared" si="55"/>
        <v>stvarna uporabna</v>
      </c>
    </row>
    <row r="2222" spans="1:14" x14ac:dyDescent="0.25">
      <c r="A2222" s="216">
        <v>1</v>
      </c>
      <c r="B2222" s="219" t="s">
        <v>926</v>
      </c>
      <c r="C2222" s="219" t="s">
        <v>926</v>
      </c>
      <c r="D2222" s="219">
        <v>102425</v>
      </c>
      <c r="E2222" s="217" t="s">
        <v>171</v>
      </c>
      <c r="F2222" s="217" t="s">
        <v>1107</v>
      </c>
      <c r="G2222" s="217" t="s">
        <v>929</v>
      </c>
      <c r="H2222" s="217" t="s">
        <v>139</v>
      </c>
      <c r="I2222" s="219">
        <v>1</v>
      </c>
      <c r="J2222" s="221">
        <v>1413.09</v>
      </c>
      <c r="K2222" s="221">
        <v>1413.09</v>
      </c>
      <c r="L2222" s="218">
        <v>0</v>
      </c>
      <c r="M2222" s="218">
        <f t="shared" si="56"/>
        <v>565.23599999999999</v>
      </c>
      <c r="N2222" s="216" t="str">
        <f t="shared" si="55"/>
        <v>stvarna uporabna</v>
      </c>
    </row>
    <row r="2223" spans="1:14" x14ac:dyDescent="0.25">
      <c r="A2223" s="220">
        <v>1</v>
      </c>
      <c r="B2223" s="219" t="s">
        <v>926</v>
      </c>
      <c r="C2223" s="219" t="s">
        <v>926</v>
      </c>
      <c r="D2223" s="219">
        <v>102426</v>
      </c>
      <c r="E2223" s="217" t="s">
        <v>171</v>
      </c>
      <c r="F2223" s="217" t="s">
        <v>1107</v>
      </c>
      <c r="G2223" s="217" t="s">
        <v>929</v>
      </c>
      <c r="H2223" s="217" t="s">
        <v>139</v>
      </c>
      <c r="I2223" s="219">
        <v>1</v>
      </c>
      <c r="J2223" s="221">
        <v>1413.09</v>
      </c>
      <c r="K2223" s="221">
        <v>1413.09</v>
      </c>
      <c r="L2223" s="218">
        <v>0</v>
      </c>
      <c r="M2223" s="218">
        <f t="shared" si="56"/>
        <v>565.23599999999999</v>
      </c>
      <c r="N2223" s="216" t="str">
        <f t="shared" si="55"/>
        <v>stvarna uporabna</v>
      </c>
    </row>
    <row r="2224" spans="1:14" x14ac:dyDescent="0.25">
      <c r="A2224" s="220">
        <v>1</v>
      </c>
      <c r="B2224" s="219" t="s">
        <v>926</v>
      </c>
      <c r="C2224" s="219" t="s">
        <v>926</v>
      </c>
      <c r="D2224" s="219">
        <v>102427</v>
      </c>
      <c r="E2224" s="217" t="s">
        <v>171</v>
      </c>
      <c r="F2224" s="217" t="s">
        <v>1851</v>
      </c>
      <c r="G2224" s="217" t="s">
        <v>929</v>
      </c>
      <c r="H2224" s="217" t="s">
        <v>139</v>
      </c>
      <c r="I2224" s="219">
        <v>1</v>
      </c>
      <c r="J2224" s="218">
        <v>282.61</v>
      </c>
      <c r="K2224" s="218">
        <v>282.61</v>
      </c>
      <c r="L2224" s="218">
        <v>0</v>
      </c>
      <c r="M2224" s="218">
        <f t="shared" si="56"/>
        <v>113.04400000000001</v>
      </c>
      <c r="N2224" s="216" t="str">
        <f t="shared" si="55"/>
        <v>stvarna uporabna</v>
      </c>
    </row>
    <row r="2225" spans="1:14" x14ac:dyDescent="0.25">
      <c r="A2225" s="216">
        <v>1</v>
      </c>
      <c r="B2225" s="219" t="s">
        <v>926</v>
      </c>
      <c r="C2225" s="219" t="s">
        <v>926</v>
      </c>
      <c r="D2225" s="219">
        <v>102428</v>
      </c>
      <c r="E2225" s="217" t="s">
        <v>171</v>
      </c>
      <c r="F2225" s="217" t="s">
        <v>2065</v>
      </c>
      <c r="G2225" s="217" t="s">
        <v>929</v>
      </c>
      <c r="H2225" s="217" t="s">
        <v>139</v>
      </c>
      <c r="I2225" s="219">
        <v>1</v>
      </c>
      <c r="J2225" s="218">
        <v>565.23</v>
      </c>
      <c r="K2225" s="218">
        <v>565.23</v>
      </c>
      <c r="L2225" s="218">
        <v>0</v>
      </c>
      <c r="M2225" s="218">
        <f t="shared" si="56"/>
        <v>226.09200000000001</v>
      </c>
      <c r="N2225" s="216" t="str">
        <f t="shared" si="55"/>
        <v>stvarna uporabna</v>
      </c>
    </row>
    <row r="2226" spans="1:14" x14ac:dyDescent="0.25">
      <c r="A2226" s="216">
        <v>1</v>
      </c>
      <c r="B2226" s="219" t="s">
        <v>926</v>
      </c>
      <c r="C2226" s="219" t="s">
        <v>926</v>
      </c>
      <c r="D2226" s="219">
        <v>102429</v>
      </c>
      <c r="E2226" s="217" t="s">
        <v>171</v>
      </c>
      <c r="F2226" s="217" t="s">
        <v>2066</v>
      </c>
      <c r="G2226" s="217" t="s">
        <v>929</v>
      </c>
      <c r="H2226" s="217" t="s">
        <v>139</v>
      </c>
      <c r="I2226" s="219">
        <v>1</v>
      </c>
      <c r="J2226" s="218">
        <v>452.18</v>
      </c>
      <c r="K2226" s="218">
        <v>452.18</v>
      </c>
      <c r="L2226" s="218">
        <v>0</v>
      </c>
      <c r="M2226" s="218">
        <f t="shared" si="56"/>
        <v>180.87200000000001</v>
      </c>
      <c r="N2226" s="216" t="str">
        <f t="shared" si="55"/>
        <v>stvarna uporabna</v>
      </c>
    </row>
    <row r="2227" spans="1:14" x14ac:dyDescent="0.25">
      <c r="A2227" s="216">
        <v>1</v>
      </c>
      <c r="B2227" s="219" t="s">
        <v>926</v>
      </c>
      <c r="C2227" s="219" t="s">
        <v>926</v>
      </c>
      <c r="D2227" s="219">
        <v>102430</v>
      </c>
      <c r="E2227" s="217" t="s">
        <v>171</v>
      </c>
      <c r="F2227" s="217" t="s">
        <v>2066</v>
      </c>
      <c r="G2227" s="217" t="s">
        <v>929</v>
      </c>
      <c r="H2227" s="217" t="s">
        <v>139</v>
      </c>
      <c r="I2227" s="219">
        <v>1</v>
      </c>
      <c r="J2227" s="218">
        <v>452.18</v>
      </c>
      <c r="K2227" s="218">
        <v>452.18</v>
      </c>
      <c r="L2227" s="218">
        <v>0</v>
      </c>
      <c r="M2227" s="218">
        <f t="shared" si="56"/>
        <v>180.87200000000001</v>
      </c>
      <c r="N2227" s="216" t="str">
        <f t="shared" si="55"/>
        <v>stvarna uporabna</v>
      </c>
    </row>
    <row r="2228" spans="1:14" x14ac:dyDescent="0.25">
      <c r="A2228" s="216">
        <v>1</v>
      </c>
      <c r="B2228" s="219" t="s">
        <v>926</v>
      </c>
      <c r="C2228" s="219" t="s">
        <v>926</v>
      </c>
      <c r="D2228" s="219">
        <v>102431</v>
      </c>
      <c r="E2228" s="217" t="s">
        <v>171</v>
      </c>
      <c r="F2228" s="217" t="s">
        <v>2065</v>
      </c>
      <c r="G2228" s="217" t="s">
        <v>929</v>
      </c>
      <c r="H2228" s="217" t="s">
        <v>139</v>
      </c>
      <c r="I2228" s="219">
        <v>1</v>
      </c>
      <c r="J2228" s="218">
        <v>565.22</v>
      </c>
      <c r="K2228" s="218">
        <v>565.22</v>
      </c>
      <c r="L2228" s="218">
        <v>0</v>
      </c>
      <c r="M2228" s="218">
        <f t="shared" si="56"/>
        <v>226.08800000000002</v>
      </c>
      <c r="N2228" s="216" t="str">
        <f t="shared" si="55"/>
        <v>stvarna uporabna</v>
      </c>
    </row>
    <row r="2229" spans="1:14" x14ac:dyDescent="0.25">
      <c r="A2229" s="220">
        <v>1</v>
      </c>
      <c r="B2229" s="219" t="s">
        <v>926</v>
      </c>
      <c r="C2229" s="219" t="s">
        <v>926</v>
      </c>
      <c r="D2229" s="219">
        <v>102432</v>
      </c>
      <c r="E2229" s="217" t="s">
        <v>171</v>
      </c>
      <c r="F2229" s="217" t="s">
        <v>2066</v>
      </c>
      <c r="G2229" s="217" t="s">
        <v>929</v>
      </c>
      <c r="H2229" s="217" t="s">
        <v>139</v>
      </c>
      <c r="I2229" s="219">
        <v>1</v>
      </c>
      <c r="J2229" s="218">
        <v>452.18</v>
      </c>
      <c r="K2229" s="218">
        <v>452.18</v>
      </c>
      <c r="L2229" s="218">
        <v>0</v>
      </c>
      <c r="M2229" s="218">
        <f t="shared" si="56"/>
        <v>180.87200000000001</v>
      </c>
      <c r="N2229" s="216" t="str">
        <f t="shared" si="55"/>
        <v>stvarna uporabna</v>
      </c>
    </row>
    <row r="2230" spans="1:14" x14ac:dyDescent="0.25">
      <c r="A2230" s="220">
        <v>1</v>
      </c>
      <c r="B2230" s="219" t="s">
        <v>926</v>
      </c>
      <c r="C2230" s="219" t="s">
        <v>926</v>
      </c>
      <c r="D2230" s="219">
        <v>102433</v>
      </c>
      <c r="E2230" s="217" t="s">
        <v>171</v>
      </c>
      <c r="F2230" s="217" t="s">
        <v>2066</v>
      </c>
      <c r="G2230" s="217" t="s">
        <v>929</v>
      </c>
      <c r="H2230" s="217" t="s">
        <v>139</v>
      </c>
      <c r="I2230" s="219">
        <v>1</v>
      </c>
      <c r="J2230" s="218">
        <v>452.17</v>
      </c>
      <c r="K2230" s="218">
        <v>452.17</v>
      </c>
      <c r="L2230" s="218">
        <v>0</v>
      </c>
      <c r="M2230" s="218">
        <f t="shared" si="56"/>
        <v>180.86800000000002</v>
      </c>
      <c r="N2230" s="216" t="str">
        <f t="shared" si="55"/>
        <v>stvarna uporabna</v>
      </c>
    </row>
    <row r="2231" spans="1:14" x14ac:dyDescent="0.25">
      <c r="A2231" s="216">
        <v>1</v>
      </c>
      <c r="B2231" s="219" t="s">
        <v>926</v>
      </c>
      <c r="C2231" s="219" t="s">
        <v>926</v>
      </c>
      <c r="D2231" s="219">
        <v>102434</v>
      </c>
      <c r="E2231" s="217" t="s">
        <v>171</v>
      </c>
      <c r="F2231" s="217" t="s">
        <v>2066</v>
      </c>
      <c r="G2231" s="217" t="s">
        <v>929</v>
      </c>
      <c r="H2231" s="217" t="s">
        <v>139</v>
      </c>
      <c r="I2231" s="219">
        <v>1</v>
      </c>
      <c r="J2231" s="218">
        <v>452.18</v>
      </c>
      <c r="K2231" s="218">
        <v>452.18</v>
      </c>
      <c r="L2231" s="218">
        <v>0</v>
      </c>
      <c r="M2231" s="218">
        <f t="shared" si="56"/>
        <v>180.87200000000001</v>
      </c>
      <c r="N2231" s="216" t="str">
        <f t="shared" si="55"/>
        <v>stvarna uporabna</v>
      </c>
    </row>
    <row r="2232" spans="1:14" x14ac:dyDescent="0.25">
      <c r="A2232" s="216">
        <v>1</v>
      </c>
      <c r="B2232" s="219" t="s">
        <v>926</v>
      </c>
      <c r="C2232" s="219" t="s">
        <v>926</v>
      </c>
      <c r="D2232" s="219">
        <v>102435</v>
      </c>
      <c r="E2232" s="217" t="s">
        <v>171</v>
      </c>
      <c r="F2232" s="217" t="s">
        <v>2067</v>
      </c>
      <c r="G2232" s="217" t="s">
        <v>929</v>
      </c>
      <c r="H2232" s="217" t="s">
        <v>139</v>
      </c>
      <c r="I2232" s="219">
        <v>1</v>
      </c>
      <c r="J2232" s="218">
        <v>282.61</v>
      </c>
      <c r="K2232" s="218">
        <v>282.61</v>
      </c>
      <c r="L2232" s="218">
        <v>0</v>
      </c>
      <c r="M2232" s="218">
        <f t="shared" si="56"/>
        <v>113.04400000000001</v>
      </c>
      <c r="N2232" s="216" t="str">
        <f t="shared" si="55"/>
        <v>stvarna uporabna</v>
      </c>
    </row>
    <row r="2233" spans="1:14" x14ac:dyDescent="0.25">
      <c r="A2233" s="216">
        <v>1</v>
      </c>
      <c r="B2233" s="219" t="s">
        <v>926</v>
      </c>
      <c r="C2233" s="219" t="s">
        <v>926</v>
      </c>
      <c r="D2233" s="219">
        <v>102436</v>
      </c>
      <c r="E2233" s="217" t="s">
        <v>171</v>
      </c>
      <c r="F2233" s="217" t="s">
        <v>113</v>
      </c>
      <c r="G2233" s="217" t="s">
        <v>929</v>
      </c>
      <c r="H2233" s="217" t="s">
        <v>139</v>
      </c>
      <c r="I2233" s="219">
        <v>1</v>
      </c>
      <c r="J2233" s="218">
        <v>565.64</v>
      </c>
      <c r="K2233" s="218">
        <v>565.64</v>
      </c>
      <c r="L2233" s="218">
        <v>0</v>
      </c>
      <c r="M2233" s="218">
        <f t="shared" si="56"/>
        <v>226.256</v>
      </c>
      <c r="N2233" s="216" t="str">
        <f t="shared" si="55"/>
        <v>stvarna uporabna</v>
      </c>
    </row>
    <row r="2234" spans="1:14" x14ac:dyDescent="0.25">
      <c r="A2234" s="220">
        <v>1</v>
      </c>
      <c r="B2234" s="219" t="s">
        <v>926</v>
      </c>
      <c r="C2234" s="219" t="s">
        <v>926</v>
      </c>
      <c r="D2234" s="219">
        <v>102437</v>
      </c>
      <c r="E2234" s="217" t="s">
        <v>171</v>
      </c>
      <c r="F2234" s="217" t="s">
        <v>113</v>
      </c>
      <c r="G2234" s="217" t="s">
        <v>929</v>
      </c>
      <c r="H2234" s="217" t="s">
        <v>139</v>
      </c>
      <c r="I2234" s="219">
        <v>1</v>
      </c>
      <c r="J2234" s="218">
        <v>565.64</v>
      </c>
      <c r="K2234" s="218">
        <v>565.64</v>
      </c>
      <c r="L2234" s="218">
        <v>0</v>
      </c>
      <c r="M2234" s="218">
        <f t="shared" si="56"/>
        <v>226.256</v>
      </c>
      <c r="N2234" s="216" t="str">
        <f t="shared" si="55"/>
        <v>stvarna uporabna</v>
      </c>
    </row>
    <row r="2235" spans="1:14" x14ac:dyDescent="0.25">
      <c r="A2235" s="220">
        <v>1</v>
      </c>
      <c r="B2235" s="219" t="s">
        <v>926</v>
      </c>
      <c r="C2235" s="219" t="s">
        <v>926</v>
      </c>
      <c r="D2235" s="219">
        <v>102438</v>
      </c>
      <c r="E2235" s="217" t="s">
        <v>171</v>
      </c>
      <c r="F2235" s="217" t="s">
        <v>113</v>
      </c>
      <c r="G2235" s="217" t="s">
        <v>929</v>
      </c>
      <c r="H2235" s="217" t="s">
        <v>139</v>
      </c>
      <c r="I2235" s="219">
        <v>1</v>
      </c>
      <c r="J2235" s="218">
        <v>565.64</v>
      </c>
      <c r="K2235" s="218">
        <v>565.64</v>
      </c>
      <c r="L2235" s="218">
        <v>0</v>
      </c>
      <c r="M2235" s="218">
        <f t="shared" si="56"/>
        <v>226.256</v>
      </c>
      <c r="N2235" s="216" t="str">
        <f t="shared" si="55"/>
        <v>stvarna uporabna</v>
      </c>
    </row>
    <row r="2236" spans="1:14" x14ac:dyDescent="0.25">
      <c r="A2236" s="216">
        <v>1</v>
      </c>
      <c r="B2236" s="219" t="s">
        <v>926</v>
      </c>
      <c r="C2236" s="219" t="s">
        <v>926</v>
      </c>
      <c r="D2236" s="219">
        <v>102439</v>
      </c>
      <c r="E2236" s="217" t="s">
        <v>171</v>
      </c>
      <c r="F2236" s="217" t="s">
        <v>2068</v>
      </c>
      <c r="G2236" s="217" t="s">
        <v>929</v>
      </c>
      <c r="H2236" s="217" t="s">
        <v>139</v>
      </c>
      <c r="I2236" s="219">
        <v>1</v>
      </c>
      <c r="J2236" s="218">
        <v>452.1</v>
      </c>
      <c r="K2236" s="218">
        <v>452.1</v>
      </c>
      <c r="L2236" s="218">
        <v>0</v>
      </c>
      <c r="M2236" s="218">
        <f t="shared" si="56"/>
        <v>180.84000000000003</v>
      </c>
      <c r="N2236" s="216" t="str">
        <f t="shared" ref="N2236:N2299" si="57">IF(L2236&lt;J2236*0.4,"stvarna uporabna", "nova vrijednost")</f>
        <v>stvarna uporabna</v>
      </c>
    </row>
    <row r="2237" spans="1:14" x14ac:dyDescent="0.25">
      <c r="A2237" s="216">
        <v>1</v>
      </c>
      <c r="B2237" s="219" t="s">
        <v>926</v>
      </c>
      <c r="C2237" s="219" t="s">
        <v>926</v>
      </c>
      <c r="D2237" s="219">
        <v>102440</v>
      </c>
      <c r="E2237" s="217" t="s">
        <v>171</v>
      </c>
      <c r="F2237" s="217" t="s">
        <v>2069</v>
      </c>
      <c r="G2237" s="217" t="s">
        <v>929</v>
      </c>
      <c r="H2237" s="217" t="s">
        <v>139</v>
      </c>
      <c r="I2237" s="219">
        <v>1</v>
      </c>
      <c r="J2237" s="218">
        <v>204.9</v>
      </c>
      <c r="K2237" s="218">
        <v>204.9</v>
      </c>
      <c r="L2237" s="218">
        <v>0</v>
      </c>
      <c r="M2237" s="218">
        <f t="shared" si="56"/>
        <v>81.960000000000008</v>
      </c>
      <c r="N2237" s="216" t="str">
        <f t="shared" si="57"/>
        <v>stvarna uporabna</v>
      </c>
    </row>
    <row r="2238" spans="1:14" x14ac:dyDescent="0.25">
      <c r="A2238" s="216">
        <v>1</v>
      </c>
      <c r="B2238" s="219" t="s">
        <v>926</v>
      </c>
      <c r="C2238" s="219" t="s">
        <v>926</v>
      </c>
      <c r="D2238" s="219">
        <v>102441</v>
      </c>
      <c r="E2238" s="217" t="s">
        <v>171</v>
      </c>
      <c r="F2238" s="217" t="s">
        <v>1067</v>
      </c>
      <c r="G2238" s="217" t="s">
        <v>929</v>
      </c>
      <c r="H2238" s="217" t="s">
        <v>139</v>
      </c>
      <c r="I2238" s="219">
        <v>1</v>
      </c>
      <c r="J2238" s="218">
        <v>28.27</v>
      </c>
      <c r="K2238" s="218">
        <v>28.27</v>
      </c>
      <c r="L2238" s="218">
        <v>0</v>
      </c>
      <c r="M2238" s="218">
        <f t="shared" si="56"/>
        <v>11.308</v>
      </c>
      <c r="N2238" s="216" t="str">
        <f t="shared" si="57"/>
        <v>stvarna uporabna</v>
      </c>
    </row>
    <row r="2239" spans="1:14" x14ac:dyDescent="0.25">
      <c r="A2239" s="220">
        <v>1</v>
      </c>
      <c r="B2239" s="219" t="s">
        <v>926</v>
      </c>
      <c r="C2239" s="219" t="s">
        <v>926</v>
      </c>
      <c r="D2239" s="219">
        <v>102466</v>
      </c>
      <c r="E2239" s="217" t="s">
        <v>171</v>
      </c>
      <c r="F2239" s="217" t="s">
        <v>2070</v>
      </c>
      <c r="G2239" s="217" t="s">
        <v>929</v>
      </c>
      <c r="H2239" s="217" t="s">
        <v>139</v>
      </c>
      <c r="I2239" s="219">
        <v>1</v>
      </c>
      <c r="J2239" s="218">
        <v>18.170000000000002</v>
      </c>
      <c r="K2239" s="218">
        <v>18.170000000000002</v>
      </c>
      <c r="L2239" s="218">
        <v>0</v>
      </c>
      <c r="M2239" s="218">
        <f t="shared" si="56"/>
        <v>7.2680000000000007</v>
      </c>
      <c r="N2239" s="216" t="str">
        <f t="shared" si="57"/>
        <v>stvarna uporabna</v>
      </c>
    </row>
    <row r="2240" spans="1:14" x14ac:dyDescent="0.25">
      <c r="A2240" s="220">
        <v>1</v>
      </c>
      <c r="B2240" s="219" t="s">
        <v>926</v>
      </c>
      <c r="C2240" s="219" t="s">
        <v>926</v>
      </c>
      <c r="D2240" s="219">
        <v>102467</v>
      </c>
      <c r="E2240" s="217" t="s">
        <v>171</v>
      </c>
      <c r="F2240" s="217" t="s">
        <v>1011</v>
      </c>
      <c r="G2240" s="217" t="s">
        <v>929</v>
      </c>
      <c r="H2240" s="217" t="s">
        <v>139</v>
      </c>
      <c r="I2240" s="219">
        <v>1</v>
      </c>
      <c r="J2240" s="218">
        <v>141.32</v>
      </c>
      <c r="K2240" s="218">
        <v>141.32</v>
      </c>
      <c r="L2240" s="218">
        <v>0</v>
      </c>
      <c r="M2240" s="218">
        <f t="shared" si="56"/>
        <v>56.527999999999999</v>
      </c>
      <c r="N2240" s="216" t="str">
        <f t="shared" si="57"/>
        <v>stvarna uporabna</v>
      </c>
    </row>
    <row r="2241" spans="1:14" x14ac:dyDescent="0.25">
      <c r="A2241" s="216">
        <v>1</v>
      </c>
      <c r="B2241" s="219" t="s">
        <v>926</v>
      </c>
      <c r="C2241" s="219" t="s">
        <v>926</v>
      </c>
      <c r="D2241" s="219">
        <v>102468</v>
      </c>
      <c r="E2241" s="217" t="s">
        <v>171</v>
      </c>
      <c r="F2241" s="217" t="s">
        <v>1011</v>
      </c>
      <c r="G2241" s="217" t="s">
        <v>929</v>
      </c>
      <c r="H2241" s="217" t="s">
        <v>139</v>
      </c>
      <c r="I2241" s="219">
        <v>1</v>
      </c>
      <c r="J2241" s="218">
        <v>141.32</v>
      </c>
      <c r="K2241" s="218">
        <v>141.32</v>
      </c>
      <c r="L2241" s="218">
        <v>0</v>
      </c>
      <c r="M2241" s="218">
        <f t="shared" si="56"/>
        <v>56.527999999999999</v>
      </c>
      <c r="N2241" s="216" t="str">
        <f t="shared" si="57"/>
        <v>stvarna uporabna</v>
      </c>
    </row>
    <row r="2242" spans="1:14" x14ac:dyDescent="0.25">
      <c r="A2242" s="216">
        <v>1</v>
      </c>
      <c r="B2242" s="219" t="s">
        <v>926</v>
      </c>
      <c r="C2242" s="219" t="s">
        <v>926</v>
      </c>
      <c r="D2242" s="219">
        <v>102469</v>
      </c>
      <c r="E2242" s="217" t="s">
        <v>171</v>
      </c>
      <c r="F2242" s="217" t="s">
        <v>1011</v>
      </c>
      <c r="G2242" s="217" t="s">
        <v>929</v>
      </c>
      <c r="H2242" s="217" t="s">
        <v>139</v>
      </c>
      <c r="I2242" s="219">
        <v>1</v>
      </c>
      <c r="J2242" s="218">
        <v>141.32</v>
      </c>
      <c r="K2242" s="218">
        <v>141.32</v>
      </c>
      <c r="L2242" s="218">
        <v>0</v>
      </c>
      <c r="M2242" s="218">
        <f t="shared" si="56"/>
        <v>56.527999999999999</v>
      </c>
      <c r="N2242" s="216" t="str">
        <f t="shared" si="57"/>
        <v>stvarna uporabna</v>
      </c>
    </row>
    <row r="2243" spans="1:14" x14ac:dyDescent="0.25">
      <c r="A2243" s="216">
        <v>1</v>
      </c>
      <c r="B2243" s="219" t="s">
        <v>926</v>
      </c>
      <c r="C2243" s="219" t="s">
        <v>926</v>
      </c>
      <c r="D2243" s="219">
        <v>102470</v>
      </c>
      <c r="E2243" s="217" t="s">
        <v>171</v>
      </c>
      <c r="F2243" s="217" t="s">
        <v>1926</v>
      </c>
      <c r="G2243" s="217" t="s">
        <v>929</v>
      </c>
      <c r="H2243" s="217" t="s">
        <v>139</v>
      </c>
      <c r="I2243" s="219">
        <v>1</v>
      </c>
      <c r="J2243" s="218">
        <v>565.24</v>
      </c>
      <c r="K2243" s="218">
        <v>565.24</v>
      </c>
      <c r="L2243" s="218">
        <v>0</v>
      </c>
      <c r="M2243" s="218">
        <f t="shared" ref="M2243:M2306" si="58">IF(L2243&lt;J2243*0.4,J2243*0.4,L2243)</f>
        <v>226.096</v>
      </c>
      <c r="N2243" s="216" t="str">
        <f t="shared" si="57"/>
        <v>stvarna uporabna</v>
      </c>
    </row>
    <row r="2244" spans="1:14" x14ac:dyDescent="0.25">
      <c r="A2244" s="220">
        <v>1</v>
      </c>
      <c r="B2244" s="219" t="s">
        <v>926</v>
      </c>
      <c r="C2244" s="219" t="s">
        <v>926</v>
      </c>
      <c r="D2244" s="219">
        <v>102471</v>
      </c>
      <c r="E2244" s="217" t="s">
        <v>171</v>
      </c>
      <c r="F2244" s="217" t="s">
        <v>1143</v>
      </c>
      <c r="G2244" s="217" t="s">
        <v>929</v>
      </c>
      <c r="H2244" s="217" t="s">
        <v>139</v>
      </c>
      <c r="I2244" s="219">
        <v>1</v>
      </c>
      <c r="J2244" s="218">
        <v>84.78</v>
      </c>
      <c r="K2244" s="218">
        <v>84.78</v>
      </c>
      <c r="L2244" s="218">
        <v>0</v>
      </c>
      <c r="M2244" s="218">
        <f t="shared" si="58"/>
        <v>33.911999999999999</v>
      </c>
      <c r="N2244" s="216" t="str">
        <f t="shared" si="57"/>
        <v>stvarna uporabna</v>
      </c>
    </row>
    <row r="2245" spans="1:14" x14ac:dyDescent="0.25">
      <c r="A2245" s="220">
        <v>1</v>
      </c>
      <c r="B2245" s="219" t="s">
        <v>926</v>
      </c>
      <c r="C2245" s="219" t="s">
        <v>926</v>
      </c>
      <c r="D2245" s="219">
        <v>102472</v>
      </c>
      <c r="E2245" s="217" t="s">
        <v>171</v>
      </c>
      <c r="F2245" s="217" t="s">
        <v>1143</v>
      </c>
      <c r="G2245" s="217" t="s">
        <v>929</v>
      </c>
      <c r="H2245" s="217" t="s">
        <v>139</v>
      </c>
      <c r="I2245" s="219">
        <v>1</v>
      </c>
      <c r="J2245" s="218">
        <v>84.78</v>
      </c>
      <c r="K2245" s="218">
        <v>84.78</v>
      </c>
      <c r="L2245" s="218">
        <v>0</v>
      </c>
      <c r="M2245" s="218">
        <f t="shared" si="58"/>
        <v>33.911999999999999</v>
      </c>
      <c r="N2245" s="216" t="str">
        <f t="shared" si="57"/>
        <v>stvarna uporabna</v>
      </c>
    </row>
    <row r="2246" spans="1:14" x14ac:dyDescent="0.25">
      <c r="A2246" s="216">
        <v>1</v>
      </c>
      <c r="B2246" s="219" t="s">
        <v>926</v>
      </c>
      <c r="C2246" s="219" t="s">
        <v>926</v>
      </c>
      <c r="D2246" s="219">
        <v>102473</v>
      </c>
      <c r="E2246" s="217" t="s">
        <v>171</v>
      </c>
      <c r="F2246" s="217" t="s">
        <v>2071</v>
      </c>
      <c r="G2246" s="217" t="s">
        <v>929</v>
      </c>
      <c r="H2246" s="217" t="s">
        <v>139</v>
      </c>
      <c r="I2246" s="219">
        <v>1</v>
      </c>
      <c r="J2246" s="221">
        <v>1130.45</v>
      </c>
      <c r="K2246" s="221">
        <v>1130.45</v>
      </c>
      <c r="L2246" s="218">
        <v>0</v>
      </c>
      <c r="M2246" s="218">
        <f t="shared" si="58"/>
        <v>452.18000000000006</v>
      </c>
      <c r="N2246" s="216" t="str">
        <f t="shared" si="57"/>
        <v>stvarna uporabna</v>
      </c>
    </row>
    <row r="2247" spans="1:14" x14ac:dyDescent="0.25">
      <c r="A2247" s="216">
        <v>1</v>
      </c>
      <c r="B2247" s="219" t="s">
        <v>926</v>
      </c>
      <c r="C2247" s="219" t="s">
        <v>926</v>
      </c>
      <c r="D2247" s="219">
        <v>102474</v>
      </c>
      <c r="E2247" s="217" t="s">
        <v>171</v>
      </c>
      <c r="F2247" s="217" t="s">
        <v>2072</v>
      </c>
      <c r="G2247" s="217" t="s">
        <v>929</v>
      </c>
      <c r="H2247" s="217" t="s">
        <v>139</v>
      </c>
      <c r="I2247" s="219">
        <v>1</v>
      </c>
      <c r="J2247" s="218">
        <v>112.98</v>
      </c>
      <c r="K2247" s="218">
        <v>112.98</v>
      </c>
      <c r="L2247" s="218">
        <v>0</v>
      </c>
      <c r="M2247" s="218">
        <f t="shared" si="58"/>
        <v>45.192000000000007</v>
      </c>
      <c r="N2247" s="216" t="str">
        <f t="shared" si="57"/>
        <v>stvarna uporabna</v>
      </c>
    </row>
    <row r="2248" spans="1:14" x14ac:dyDescent="0.25">
      <c r="A2248" s="216">
        <v>1</v>
      </c>
      <c r="B2248" s="219" t="s">
        <v>926</v>
      </c>
      <c r="C2248" s="219" t="s">
        <v>926</v>
      </c>
      <c r="D2248" s="219">
        <v>102475</v>
      </c>
      <c r="E2248" s="217" t="s">
        <v>171</v>
      </c>
      <c r="F2248" s="217" t="s">
        <v>2073</v>
      </c>
      <c r="G2248" s="217" t="s">
        <v>929</v>
      </c>
      <c r="H2248" s="217" t="s">
        <v>139</v>
      </c>
      <c r="I2248" s="219">
        <v>1</v>
      </c>
      <c r="J2248" s="218">
        <v>42.39</v>
      </c>
      <c r="K2248" s="218">
        <v>42.39</v>
      </c>
      <c r="L2248" s="218">
        <v>0</v>
      </c>
      <c r="M2248" s="218">
        <f t="shared" si="58"/>
        <v>16.956</v>
      </c>
      <c r="N2248" s="216" t="str">
        <f t="shared" si="57"/>
        <v>stvarna uporabna</v>
      </c>
    </row>
    <row r="2249" spans="1:14" x14ac:dyDescent="0.25">
      <c r="A2249" s="220">
        <v>1</v>
      </c>
      <c r="B2249" s="219" t="s">
        <v>926</v>
      </c>
      <c r="C2249" s="219" t="s">
        <v>926</v>
      </c>
      <c r="D2249" s="219">
        <v>102476</v>
      </c>
      <c r="E2249" s="217" t="s">
        <v>171</v>
      </c>
      <c r="F2249" s="217" t="s">
        <v>2073</v>
      </c>
      <c r="G2249" s="217" t="s">
        <v>929</v>
      </c>
      <c r="H2249" s="217" t="s">
        <v>139</v>
      </c>
      <c r="I2249" s="219">
        <v>1</v>
      </c>
      <c r="J2249" s="218">
        <v>42.38</v>
      </c>
      <c r="K2249" s="218">
        <v>42.38</v>
      </c>
      <c r="L2249" s="218">
        <v>0</v>
      </c>
      <c r="M2249" s="218">
        <f t="shared" si="58"/>
        <v>16.952000000000002</v>
      </c>
      <c r="N2249" s="216" t="str">
        <f t="shared" si="57"/>
        <v>stvarna uporabna</v>
      </c>
    </row>
    <row r="2250" spans="1:14" x14ac:dyDescent="0.25">
      <c r="A2250" s="220">
        <v>1</v>
      </c>
      <c r="B2250" s="219" t="s">
        <v>926</v>
      </c>
      <c r="C2250" s="219" t="s">
        <v>926</v>
      </c>
      <c r="D2250" s="219">
        <v>102477</v>
      </c>
      <c r="E2250" s="217" t="s">
        <v>171</v>
      </c>
      <c r="F2250" s="217" t="s">
        <v>2073</v>
      </c>
      <c r="G2250" s="217" t="s">
        <v>929</v>
      </c>
      <c r="H2250" s="217" t="s">
        <v>139</v>
      </c>
      <c r="I2250" s="219">
        <v>1</v>
      </c>
      <c r="J2250" s="218">
        <v>42.39</v>
      </c>
      <c r="K2250" s="218">
        <v>42.39</v>
      </c>
      <c r="L2250" s="218">
        <v>0</v>
      </c>
      <c r="M2250" s="218">
        <f t="shared" si="58"/>
        <v>16.956</v>
      </c>
      <c r="N2250" s="216" t="str">
        <f t="shared" si="57"/>
        <v>stvarna uporabna</v>
      </c>
    </row>
    <row r="2251" spans="1:14" x14ac:dyDescent="0.25">
      <c r="A2251" s="216">
        <v>1</v>
      </c>
      <c r="B2251" s="219" t="s">
        <v>926</v>
      </c>
      <c r="C2251" s="219" t="s">
        <v>926</v>
      </c>
      <c r="D2251" s="219">
        <v>102478</v>
      </c>
      <c r="E2251" s="217" t="s">
        <v>171</v>
      </c>
      <c r="F2251" s="217" t="s">
        <v>2073</v>
      </c>
      <c r="G2251" s="217" t="s">
        <v>929</v>
      </c>
      <c r="H2251" s="217" t="s">
        <v>139</v>
      </c>
      <c r="I2251" s="219">
        <v>1</v>
      </c>
      <c r="J2251" s="218">
        <v>42.39</v>
      </c>
      <c r="K2251" s="218">
        <v>42.39</v>
      </c>
      <c r="L2251" s="218">
        <v>0</v>
      </c>
      <c r="M2251" s="218">
        <f t="shared" si="58"/>
        <v>16.956</v>
      </c>
      <c r="N2251" s="216" t="str">
        <f t="shared" si="57"/>
        <v>stvarna uporabna</v>
      </c>
    </row>
    <row r="2252" spans="1:14" x14ac:dyDescent="0.25">
      <c r="A2252" s="216">
        <v>1</v>
      </c>
      <c r="B2252" s="219" t="s">
        <v>926</v>
      </c>
      <c r="C2252" s="219" t="s">
        <v>926</v>
      </c>
      <c r="D2252" s="219">
        <v>102479</v>
      </c>
      <c r="E2252" s="217" t="s">
        <v>171</v>
      </c>
      <c r="F2252" s="217" t="s">
        <v>2058</v>
      </c>
      <c r="G2252" s="217" t="s">
        <v>929</v>
      </c>
      <c r="H2252" s="217" t="s">
        <v>139</v>
      </c>
      <c r="I2252" s="219">
        <v>1</v>
      </c>
      <c r="J2252" s="218">
        <v>56.49</v>
      </c>
      <c r="K2252" s="218">
        <v>56.49</v>
      </c>
      <c r="L2252" s="218">
        <v>0</v>
      </c>
      <c r="M2252" s="218">
        <f t="shared" si="58"/>
        <v>22.596000000000004</v>
      </c>
      <c r="N2252" s="216" t="str">
        <f t="shared" si="57"/>
        <v>stvarna uporabna</v>
      </c>
    </row>
    <row r="2253" spans="1:14" x14ac:dyDescent="0.25">
      <c r="A2253" s="216">
        <v>1</v>
      </c>
      <c r="B2253" s="219" t="s">
        <v>926</v>
      </c>
      <c r="C2253" s="219" t="s">
        <v>926</v>
      </c>
      <c r="D2253" s="219">
        <v>102480</v>
      </c>
      <c r="E2253" s="217" t="s">
        <v>171</v>
      </c>
      <c r="F2253" s="217" t="s">
        <v>1892</v>
      </c>
      <c r="G2253" s="217" t="s">
        <v>929</v>
      </c>
      <c r="H2253" s="217" t="s">
        <v>139</v>
      </c>
      <c r="I2253" s="219">
        <v>1</v>
      </c>
      <c r="J2253" s="218">
        <v>56.62</v>
      </c>
      <c r="K2253" s="218">
        <v>56.62</v>
      </c>
      <c r="L2253" s="218">
        <v>0</v>
      </c>
      <c r="M2253" s="218">
        <f t="shared" si="58"/>
        <v>22.648</v>
      </c>
      <c r="N2253" s="216" t="str">
        <f t="shared" si="57"/>
        <v>stvarna uporabna</v>
      </c>
    </row>
    <row r="2254" spans="1:14" x14ac:dyDescent="0.25">
      <c r="A2254" s="220">
        <v>1</v>
      </c>
      <c r="B2254" s="219" t="s">
        <v>926</v>
      </c>
      <c r="C2254" s="219" t="s">
        <v>926</v>
      </c>
      <c r="D2254" s="219">
        <v>102484</v>
      </c>
      <c r="E2254" s="217" t="s">
        <v>171</v>
      </c>
      <c r="F2254" s="217" t="s">
        <v>109</v>
      </c>
      <c r="G2254" s="217" t="s">
        <v>462</v>
      </c>
      <c r="H2254" s="217" t="s">
        <v>139</v>
      </c>
      <c r="I2254" s="219">
        <v>1</v>
      </c>
      <c r="J2254" s="221">
        <v>1153.44</v>
      </c>
      <c r="K2254" s="218">
        <v>396.5</v>
      </c>
      <c r="L2254" s="218">
        <v>756.94</v>
      </c>
      <c r="M2254" s="218">
        <f t="shared" si="58"/>
        <v>756.94</v>
      </c>
      <c r="N2254" s="216" t="str">
        <f t="shared" si="57"/>
        <v>nova vrijednost</v>
      </c>
    </row>
    <row r="2255" spans="1:14" x14ac:dyDescent="0.25">
      <c r="A2255" s="220">
        <v>1</v>
      </c>
      <c r="B2255" s="219" t="s">
        <v>926</v>
      </c>
      <c r="C2255" s="219" t="s">
        <v>926</v>
      </c>
      <c r="D2255" s="219">
        <v>102489</v>
      </c>
      <c r="E2255" s="217" t="s">
        <v>171</v>
      </c>
      <c r="F2255" s="217" t="s">
        <v>1926</v>
      </c>
      <c r="G2255" s="217" t="s">
        <v>929</v>
      </c>
      <c r="H2255" s="217" t="s">
        <v>139</v>
      </c>
      <c r="I2255" s="219">
        <v>1</v>
      </c>
      <c r="J2255" s="218">
        <v>565.24</v>
      </c>
      <c r="K2255" s="218">
        <v>565.24</v>
      </c>
      <c r="L2255" s="218">
        <v>0</v>
      </c>
      <c r="M2255" s="218">
        <f t="shared" si="58"/>
        <v>226.096</v>
      </c>
      <c r="N2255" s="216" t="str">
        <f t="shared" si="57"/>
        <v>stvarna uporabna</v>
      </c>
    </row>
    <row r="2256" spans="1:14" x14ac:dyDescent="0.25">
      <c r="A2256" s="216">
        <v>1</v>
      </c>
      <c r="B2256" s="219" t="s">
        <v>926</v>
      </c>
      <c r="C2256" s="219" t="s">
        <v>926</v>
      </c>
      <c r="D2256" s="219">
        <v>102490</v>
      </c>
      <c r="E2256" s="217" t="s">
        <v>171</v>
      </c>
      <c r="F2256" s="217" t="s">
        <v>1926</v>
      </c>
      <c r="G2256" s="217" t="s">
        <v>929</v>
      </c>
      <c r="H2256" s="217" t="s">
        <v>139</v>
      </c>
      <c r="I2256" s="219">
        <v>1</v>
      </c>
      <c r="J2256" s="218">
        <v>565.24</v>
      </c>
      <c r="K2256" s="218">
        <v>565.24</v>
      </c>
      <c r="L2256" s="218">
        <v>0</v>
      </c>
      <c r="M2256" s="218">
        <f t="shared" si="58"/>
        <v>226.096</v>
      </c>
      <c r="N2256" s="216" t="str">
        <f t="shared" si="57"/>
        <v>stvarna uporabna</v>
      </c>
    </row>
    <row r="2257" spans="1:14" x14ac:dyDescent="0.25">
      <c r="A2257" s="216">
        <v>1</v>
      </c>
      <c r="B2257" s="219" t="s">
        <v>926</v>
      </c>
      <c r="C2257" s="219" t="s">
        <v>926</v>
      </c>
      <c r="D2257" s="219">
        <v>102491</v>
      </c>
      <c r="E2257" s="217" t="s">
        <v>171</v>
      </c>
      <c r="F2257" s="217" t="s">
        <v>1926</v>
      </c>
      <c r="G2257" s="217" t="s">
        <v>929</v>
      </c>
      <c r="H2257" s="217" t="s">
        <v>139</v>
      </c>
      <c r="I2257" s="219">
        <v>1</v>
      </c>
      <c r="J2257" s="218">
        <v>565.24</v>
      </c>
      <c r="K2257" s="218">
        <v>565.24</v>
      </c>
      <c r="L2257" s="218">
        <v>0</v>
      </c>
      <c r="M2257" s="218">
        <f t="shared" si="58"/>
        <v>226.096</v>
      </c>
      <c r="N2257" s="216" t="str">
        <f t="shared" si="57"/>
        <v>stvarna uporabna</v>
      </c>
    </row>
    <row r="2258" spans="1:14" x14ac:dyDescent="0.25">
      <c r="A2258" s="216">
        <v>1</v>
      </c>
      <c r="B2258" s="219" t="s">
        <v>926</v>
      </c>
      <c r="C2258" s="219" t="s">
        <v>926</v>
      </c>
      <c r="D2258" s="219">
        <v>102492</v>
      </c>
      <c r="E2258" s="217" t="s">
        <v>171</v>
      </c>
      <c r="F2258" s="217" t="s">
        <v>1926</v>
      </c>
      <c r="G2258" s="217" t="s">
        <v>929</v>
      </c>
      <c r="H2258" s="217" t="s">
        <v>139</v>
      </c>
      <c r="I2258" s="219">
        <v>1</v>
      </c>
      <c r="J2258" s="218">
        <v>565.24</v>
      </c>
      <c r="K2258" s="218">
        <v>565.24</v>
      </c>
      <c r="L2258" s="218">
        <v>0</v>
      </c>
      <c r="M2258" s="218">
        <f t="shared" si="58"/>
        <v>226.096</v>
      </c>
      <c r="N2258" s="216" t="str">
        <f t="shared" si="57"/>
        <v>stvarna uporabna</v>
      </c>
    </row>
    <row r="2259" spans="1:14" x14ac:dyDescent="0.25">
      <c r="A2259" s="220">
        <v>1</v>
      </c>
      <c r="B2259" s="219" t="s">
        <v>926</v>
      </c>
      <c r="C2259" s="219" t="s">
        <v>926</v>
      </c>
      <c r="D2259" s="219">
        <v>102493</v>
      </c>
      <c r="E2259" s="217" t="s">
        <v>171</v>
      </c>
      <c r="F2259" s="217" t="s">
        <v>1926</v>
      </c>
      <c r="G2259" s="217" t="s">
        <v>929</v>
      </c>
      <c r="H2259" s="217" t="s">
        <v>139</v>
      </c>
      <c r="I2259" s="219">
        <v>1</v>
      </c>
      <c r="J2259" s="218">
        <v>565.24</v>
      </c>
      <c r="K2259" s="218">
        <v>565.24</v>
      </c>
      <c r="L2259" s="218">
        <v>0</v>
      </c>
      <c r="M2259" s="218">
        <f t="shared" si="58"/>
        <v>226.096</v>
      </c>
      <c r="N2259" s="216" t="str">
        <f t="shared" si="57"/>
        <v>stvarna uporabna</v>
      </c>
    </row>
    <row r="2260" spans="1:14" x14ac:dyDescent="0.25">
      <c r="A2260" s="220">
        <v>1</v>
      </c>
      <c r="B2260" s="219" t="s">
        <v>926</v>
      </c>
      <c r="C2260" s="219" t="s">
        <v>926</v>
      </c>
      <c r="D2260" s="219">
        <v>102494</v>
      </c>
      <c r="E2260" s="217" t="s">
        <v>171</v>
      </c>
      <c r="F2260" s="217" t="s">
        <v>1926</v>
      </c>
      <c r="G2260" s="217" t="s">
        <v>929</v>
      </c>
      <c r="H2260" s="217" t="s">
        <v>139</v>
      </c>
      <c r="I2260" s="219">
        <v>1</v>
      </c>
      <c r="J2260" s="218">
        <v>565.24</v>
      </c>
      <c r="K2260" s="218">
        <v>565.24</v>
      </c>
      <c r="L2260" s="218">
        <v>0</v>
      </c>
      <c r="M2260" s="218">
        <f t="shared" si="58"/>
        <v>226.096</v>
      </c>
      <c r="N2260" s="216" t="str">
        <f t="shared" si="57"/>
        <v>stvarna uporabna</v>
      </c>
    </row>
    <row r="2261" spans="1:14" x14ac:dyDescent="0.25">
      <c r="A2261" s="216">
        <v>1</v>
      </c>
      <c r="B2261" s="219" t="s">
        <v>926</v>
      </c>
      <c r="C2261" s="219" t="s">
        <v>926</v>
      </c>
      <c r="D2261" s="219">
        <v>102495</v>
      </c>
      <c r="E2261" s="217" t="s">
        <v>171</v>
      </c>
      <c r="F2261" s="217" t="s">
        <v>1926</v>
      </c>
      <c r="G2261" s="217" t="s">
        <v>929</v>
      </c>
      <c r="H2261" s="217" t="s">
        <v>139</v>
      </c>
      <c r="I2261" s="219">
        <v>1</v>
      </c>
      <c r="J2261" s="218">
        <v>565.24</v>
      </c>
      <c r="K2261" s="218">
        <v>565.24</v>
      </c>
      <c r="L2261" s="218">
        <v>0</v>
      </c>
      <c r="M2261" s="218">
        <f t="shared" si="58"/>
        <v>226.096</v>
      </c>
      <c r="N2261" s="216" t="str">
        <f t="shared" si="57"/>
        <v>stvarna uporabna</v>
      </c>
    </row>
    <row r="2262" spans="1:14" x14ac:dyDescent="0.25">
      <c r="A2262" s="216">
        <v>1</v>
      </c>
      <c r="B2262" s="219" t="s">
        <v>926</v>
      </c>
      <c r="C2262" s="219" t="s">
        <v>926</v>
      </c>
      <c r="D2262" s="219">
        <v>102496</v>
      </c>
      <c r="E2262" s="217" t="s">
        <v>171</v>
      </c>
      <c r="F2262" s="217" t="s">
        <v>1926</v>
      </c>
      <c r="G2262" s="217" t="s">
        <v>929</v>
      </c>
      <c r="H2262" s="217" t="s">
        <v>139</v>
      </c>
      <c r="I2262" s="219">
        <v>1</v>
      </c>
      <c r="J2262" s="218">
        <v>565.24</v>
      </c>
      <c r="K2262" s="218">
        <v>565.24</v>
      </c>
      <c r="L2262" s="218">
        <v>0</v>
      </c>
      <c r="M2262" s="218">
        <f t="shared" si="58"/>
        <v>226.096</v>
      </c>
      <c r="N2262" s="216" t="str">
        <f t="shared" si="57"/>
        <v>stvarna uporabna</v>
      </c>
    </row>
    <row r="2263" spans="1:14" x14ac:dyDescent="0.25">
      <c r="A2263" s="216">
        <v>1</v>
      </c>
      <c r="B2263" s="219" t="s">
        <v>926</v>
      </c>
      <c r="C2263" s="219" t="s">
        <v>926</v>
      </c>
      <c r="D2263" s="219">
        <v>102497</v>
      </c>
      <c r="E2263" s="217" t="s">
        <v>171</v>
      </c>
      <c r="F2263" s="217" t="s">
        <v>2074</v>
      </c>
      <c r="G2263" s="217" t="s">
        <v>929</v>
      </c>
      <c r="H2263" s="217" t="s">
        <v>139</v>
      </c>
      <c r="I2263" s="219">
        <v>1</v>
      </c>
      <c r="J2263" s="218">
        <v>565.23</v>
      </c>
      <c r="K2263" s="218">
        <v>565.23</v>
      </c>
      <c r="L2263" s="218">
        <v>0</v>
      </c>
      <c r="M2263" s="218">
        <f t="shared" si="58"/>
        <v>226.09200000000001</v>
      </c>
      <c r="N2263" s="216" t="str">
        <f t="shared" si="57"/>
        <v>stvarna uporabna</v>
      </c>
    </row>
    <row r="2264" spans="1:14" x14ac:dyDescent="0.25">
      <c r="A2264" s="220">
        <v>1</v>
      </c>
      <c r="B2264" s="219" t="s">
        <v>926</v>
      </c>
      <c r="C2264" s="219" t="s">
        <v>926</v>
      </c>
      <c r="D2264" s="219">
        <v>102498</v>
      </c>
      <c r="E2264" s="217" t="s">
        <v>171</v>
      </c>
      <c r="F2264" s="217" t="s">
        <v>1851</v>
      </c>
      <c r="G2264" s="217" t="s">
        <v>929</v>
      </c>
      <c r="H2264" s="217" t="s">
        <v>139</v>
      </c>
      <c r="I2264" s="219">
        <v>1</v>
      </c>
      <c r="J2264" s="218">
        <v>226.11</v>
      </c>
      <c r="K2264" s="218">
        <v>226.11</v>
      </c>
      <c r="L2264" s="218">
        <v>0</v>
      </c>
      <c r="M2264" s="218">
        <f t="shared" si="58"/>
        <v>90.444000000000017</v>
      </c>
      <c r="N2264" s="216" t="str">
        <f t="shared" si="57"/>
        <v>stvarna uporabna</v>
      </c>
    </row>
    <row r="2265" spans="1:14" x14ac:dyDescent="0.25">
      <c r="A2265" s="220">
        <v>1</v>
      </c>
      <c r="B2265" s="219" t="s">
        <v>926</v>
      </c>
      <c r="C2265" s="219" t="s">
        <v>926</v>
      </c>
      <c r="D2265" s="219">
        <v>102499</v>
      </c>
      <c r="E2265" s="217" t="s">
        <v>171</v>
      </c>
      <c r="F2265" s="217" t="s">
        <v>1011</v>
      </c>
      <c r="G2265" s="217" t="s">
        <v>929</v>
      </c>
      <c r="H2265" s="217" t="s">
        <v>139</v>
      </c>
      <c r="I2265" s="219">
        <v>1</v>
      </c>
      <c r="J2265" s="218">
        <v>141.32</v>
      </c>
      <c r="K2265" s="218">
        <v>141.32</v>
      </c>
      <c r="L2265" s="218">
        <v>0</v>
      </c>
      <c r="M2265" s="218">
        <f t="shared" si="58"/>
        <v>56.527999999999999</v>
      </c>
      <c r="N2265" s="216" t="str">
        <f t="shared" si="57"/>
        <v>stvarna uporabna</v>
      </c>
    </row>
    <row r="2266" spans="1:14" x14ac:dyDescent="0.25">
      <c r="A2266" s="216">
        <v>1</v>
      </c>
      <c r="B2266" s="219" t="s">
        <v>926</v>
      </c>
      <c r="C2266" s="219" t="s">
        <v>926</v>
      </c>
      <c r="D2266" s="219">
        <v>102500</v>
      </c>
      <c r="E2266" s="217" t="s">
        <v>171</v>
      </c>
      <c r="F2266" s="217" t="s">
        <v>2075</v>
      </c>
      <c r="G2266" s="217" t="s">
        <v>929</v>
      </c>
      <c r="H2266" s="217" t="s">
        <v>139</v>
      </c>
      <c r="I2266" s="219">
        <v>1</v>
      </c>
      <c r="J2266" s="218">
        <v>113.04</v>
      </c>
      <c r="K2266" s="218">
        <v>113.04</v>
      </c>
      <c r="L2266" s="218">
        <v>0</v>
      </c>
      <c r="M2266" s="218">
        <f t="shared" si="58"/>
        <v>45.216000000000008</v>
      </c>
      <c r="N2266" s="216" t="str">
        <f t="shared" si="57"/>
        <v>stvarna uporabna</v>
      </c>
    </row>
    <row r="2267" spans="1:14" x14ac:dyDescent="0.25">
      <c r="A2267" s="216">
        <v>1</v>
      </c>
      <c r="B2267" s="219" t="s">
        <v>926</v>
      </c>
      <c r="C2267" s="219" t="s">
        <v>926</v>
      </c>
      <c r="D2267" s="219">
        <v>102503</v>
      </c>
      <c r="E2267" s="217" t="s">
        <v>171</v>
      </c>
      <c r="F2267" s="217" t="s">
        <v>2076</v>
      </c>
      <c r="G2267" s="217" t="s">
        <v>929</v>
      </c>
      <c r="H2267" s="217" t="s">
        <v>139</v>
      </c>
      <c r="I2267" s="219">
        <v>1</v>
      </c>
      <c r="J2267" s="218">
        <v>84.78</v>
      </c>
      <c r="K2267" s="218">
        <v>84.78</v>
      </c>
      <c r="L2267" s="218">
        <v>0</v>
      </c>
      <c r="M2267" s="218">
        <f t="shared" si="58"/>
        <v>33.911999999999999</v>
      </c>
      <c r="N2267" s="216" t="str">
        <f t="shared" si="57"/>
        <v>stvarna uporabna</v>
      </c>
    </row>
    <row r="2268" spans="1:14" x14ac:dyDescent="0.25">
      <c r="A2268" s="216">
        <v>1</v>
      </c>
      <c r="B2268" s="219" t="s">
        <v>926</v>
      </c>
      <c r="C2268" s="219" t="s">
        <v>926</v>
      </c>
      <c r="D2268" s="219">
        <v>102504</v>
      </c>
      <c r="E2268" s="217" t="s">
        <v>171</v>
      </c>
      <c r="F2268" s="217" t="s">
        <v>2076</v>
      </c>
      <c r="G2268" s="217" t="s">
        <v>929</v>
      </c>
      <c r="H2268" s="217" t="s">
        <v>139</v>
      </c>
      <c r="I2268" s="219">
        <v>1</v>
      </c>
      <c r="J2268" s="218">
        <v>84.77</v>
      </c>
      <c r="K2268" s="218">
        <v>84.77</v>
      </c>
      <c r="L2268" s="218">
        <v>0</v>
      </c>
      <c r="M2268" s="218">
        <f t="shared" si="58"/>
        <v>33.908000000000001</v>
      </c>
      <c r="N2268" s="216" t="str">
        <f t="shared" si="57"/>
        <v>stvarna uporabna</v>
      </c>
    </row>
    <row r="2269" spans="1:14" x14ac:dyDescent="0.25">
      <c r="A2269" s="220">
        <v>1</v>
      </c>
      <c r="B2269" s="219" t="s">
        <v>926</v>
      </c>
      <c r="C2269" s="219" t="s">
        <v>926</v>
      </c>
      <c r="D2269" s="219">
        <v>102505</v>
      </c>
      <c r="E2269" s="217" t="s">
        <v>171</v>
      </c>
      <c r="F2269" s="217" t="s">
        <v>2077</v>
      </c>
      <c r="G2269" s="217" t="s">
        <v>929</v>
      </c>
      <c r="H2269" s="217" t="s">
        <v>139</v>
      </c>
      <c r="I2269" s="219">
        <v>1</v>
      </c>
      <c r="J2269" s="218">
        <v>565.22</v>
      </c>
      <c r="K2269" s="218">
        <v>565.22</v>
      </c>
      <c r="L2269" s="218">
        <v>0</v>
      </c>
      <c r="M2269" s="218">
        <f t="shared" si="58"/>
        <v>226.08800000000002</v>
      </c>
      <c r="N2269" s="216" t="str">
        <f t="shared" si="57"/>
        <v>stvarna uporabna</v>
      </c>
    </row>
    <row r="2270" spans="1:14" x14ac:dyDescent="0.25">
      <c r="A2270" s="220">
        <v>1</v>
      </c>
      <c r="B2270" s="219" t="s">
        <v>926</v>
      </c>
      <c r="C2270" s="219" t="s">
        <v>926</v>
      </c>
      <c r="D2270" s="219">
        <v>102508</v>
      </c>
      <c r="E2270" s="217" t="s">
        <v>171</v>
      </c>
      <c r="F2270" s="217" t="s">
        <v>1067</v>
      </c>
      <c r="G2270" s="217" t="s">
        <v>929</v>
      </c>
      <c r="H2270" s="217" t="s">
        <v>139</v>
      </c>
      <c r="I2270" s="219">
        <v>1</v>
      </c>
      <c r="J2270" s="218">
        <v>28.27</v>
      </c>
      <c r="K2270" s="218">
        <v>28.27</v>
      </c>
      <c r="L2270" s="218">
        <v>0</v>
      </c>
      <c r="M2270" s="218">
        <f t="shared" si="58"/>
        <v>11.308</v>
      </c>
      <c r="N2270" s="216" t="str">
        <f t="shared" si="57"/>
        <v>stvarna uporabna</v>
      </c>
    </row>
    <row r="2271" spans="1:14" x14ac:dyDescent="0.25">
      <c r="A2271" s="216">
        <v>1</v>
      </c>
      <c r="B2271" s="219" t="s">
        <v>926</v>
      </c>
      <c r="C2271" s="219" t="s">
        <v>926</v>
      </c>
      <c r="D2271" s="219">
        <v>102516</v>
      </c>
      <c r="E2271" s="217" t="s">
        <v>171</v>
      </c>
      <c r="F2271" s="217" t="s">
        <v>1011</v>
      </c>
      <c r="G2271" s="217" t="s">
        <v>929</v>
      </c>
      <c r="H2271" s="217" t="s">
        <v>139</v>
      </c>
      <c r="I2271" s="219">
        <v>1</v>
      </c>
      <c r="J2271" s="218">
        <v>565.23</v>
      </c>
      <c r="K2271" s="218">
        <v>565.23</v>
      </c>
      <c r="L2271" s="218">
        <v>0</v>
      </c>
      <c r="M2271" s="218">
        <f t="shared" si="58"/>
        <v>226.09200000000001</v>
      </c>
      <c r="N2271" s="216" t="str">
        <f t="shared" si="57"/>
        <v>stvarna uporabna</v>
      </c>
    </row>
    <row r="2272" spans="1:14" x14ac:dyDescent="0.25">
      <c r="A2272" s="216">
        <v>1</v>
      </c>
      <c r="B2272" s="219" t="s">
        <v>926</v>
      </c>
      <c r="C2272" s="219" t="s">
        <v>926</v>
      </c>
      <c r="D2272" s="219">
        <v>102517</v>
      </c>
      <c r="E2272" s="217" t="s">
        <v>171</v>
      </c>
      <c r="F2272" s="217" t="s">
        <v>1011</v>
      </c>
      <c r="G2272" s="217" t="s">
        <v>929</v>
      </c>
      <c r="H2272" s="217" t="s">
        <v>139</v>
      </c>
      <c r="I2272" s="219">
        <v>1</v>
      </c>
      <c r="J2272" s="218">
        <v>565.22</v>
      </c>
      <c r="K2272" s="218">
        <v>565.22</v>
      </c>
      <c r="L2272" s="218">
        <v>0</v>
      </c>
      <c r="M2272" s="218">
        <f t="shared" si="58"/>
        <v>226.08800000000002</v>
      </c>
      <c r="N2272" s="216" t="str">
        <f t="shared" si="57"/>
        <v>stvarna uporabna</v>
      </c>
    </row>
    <row r="2273" spans="1:14" x14ac:dyDescent="0.25">
      <c r="A2273" s="216">
        <v>1</v>
      </c>
      <c r="B2273" s="219" t="s">
        <v>926</v>
      </c>
      <c r="C2273" s="219" t="s">
        <v>926</v>
      </c>
      <c r="D2273" s="219">
        <v>102518</v>
      </c>
      <c r="E2273" s="217" t="s">
        <v>171</v>
      </c>
      <c r="F2273" s="217" t="s">
        <v>1107</v>
      </c>
      <c r="G2273" s="217" t="s">
        <v>929</v>
      </c>
      <c r="H2273" s="217" t="s">
        <v>139</v>
      </c>
      <c r="I2273" s="219">
        <v>1</v>
      </c>
      <c r="J2273" s="218">
        <v>282.68</v>
      </c>
      <c r="K2273" s="218">
        <v>282.68</v>
      </c>
      <c r="L2273" s="218">
        <v>0</v>
      </c>
      <c r="M2273" s="218">
        <f t="shared" si="58"/>
        <v>113.072</v>
      </c>
      <c r="N2273" s="216" t="str">
        <f t="shared" si="57"/>
        <v>stvarna uporabna</v>
      </c>
    </row>
    <row r="2274" spans="1:14" x14ac:dyDescent="0.25">
      <c r="A2274" s="220">
        <v>1</v>
      </c>
      <c r="B2274" s="219" t="s">
        <v>926</v>
      </c>
      <c r="C2274" s="219" t="s">
        <v>926</v>
      </c>
      <c r="D2274" s="219">
        <v>102519</v>
      </c>
      <c r="E2274" s="217" t="s">
        <v>171</v>
      </c>
      <c r="F2274" s="217" t="s">
        <v>2078</v>
      </c>
      <c r="G2274" s="217" t="s">
        <v>929</v>
      </c>
      <c r="H2274" s="217" t="s">
        <v>139</v>
      </c>
      <c r="I2274" s="219">
        <v>1</v>
      </c>
      <c r="J2274" s="218">
        <v>169.55</v>
      </c>
      <c r="K2274" s="218">
        <v>169.55</v>
      </c>
      <c r="L2274" s="218">
        <v>0</v>
      </c>
      <c r="M2274" s="218">
        <f t="shared" si="58"/>
        <v>67.820000000000007</v>
      </c>
      <c r="N2274" s="216" t="str">
        <f t="shared" si="57"/>
        <v>stvarna uporabna</v>
      </c>
    </row>
    <row r="2275" spans="1:14" x14ac:dyDescent="0.25">
      <c r="A2275" s="220">
        <v>1</v>
      </c>
      <c r="B2275" s="219" t="s">
        <v>926</v>
      </c>
      <c r="C2275" s="219" t="s">
        <v>926</v>
      </c>
      <c r="D2275" s="219">
        <v>102520</v>
      </c>
      <c r="E2275" s="217" t="s">
        <v>171</v>
      </c>
      <c r="F2275" s="217" t="s">
        <v>2079</v>
      </c>
      <c r="G2275" s="217" t="s">
        <v>929</v>
      </c>
      <c r="H2275" s="217" t="s">
        <v>139</v>
      </c>
      <c r="I2275" s="219">
        <v>1</v>
      </c>
      <c r="J2275" s="221">
        <v>2230.41</v>
      </c>
      <c r="K2275" s="221">
        <v>2230.41</v>
      </c>
      <c r="L2275" s="218">
        <v>0</v>
      </c>
      <c r="M2275" s="218">
        <f t="shared" si="58"/>
        <v>892.16399999999999</v>
      </c>
      <c r="N2275" s="216" t="str">
        <f t="shared" si="57"/>
        <v>stvarna uporabna</v>
      </c>
    </row>
    <row r="2276" spans="1:14" x14ac:dyDescent="0.25">
      <c r="A2276" s="216">
        <v>1</v>
      </c>
      <c r="B2276" s="219" t="s">
        <v>926</v>
      </c>
      <c r="C2276" s="219" t="s">
        <v>926</v>
      </c>
      <c r="D2276" s="219">
        <v>102521</v>
      </c>
      <c r="E2276" s="217" t="s">
        <v>171</v>
      </c>
      <c r="F2276" s="217" t="s">
        <v>2079</v>
      </c>
      <c r="G2276" s="217" t="s">
        <v>929</v>
      </c>
      <c r="H2276" s="217" t="s">
        <v>139</v>
      </c>
      <c r="I2276" s="219">
        <v>1</v>
      </c>
      <c r="J2276" s="221">
        <v>2230.41</v>
      </c>
      <c r="K2276" s="221">
        <v>2230.41</v>
      </c>
      <c r="L2276" s="218">
        <v>0</v>
      </c>
      <c r="M2276" s="218">
        <f t="shared" si="58"/>
        <v>892.16399999999999</v>
      </c>
      <c r="N2276" s="216" t="str">
        <f t="shared" si="57"/>
        <v>stvarna uporabna</v>
      </c>
    </row>
    <row r="2277" spans="1:14" x14ac:dyDescent="0.25">
      <c r="A2277" s="216">
        <v>1</v>
      </c>
      <c r="B2277" s="219" t="s">
        <v>926</v>
      </c>
      <c r="C2277" s="219" t="s">
        <v>926</v>
      </c>
      <c r="D2277" s="219">
        <v>102529</v>
      </c>
      <c r="E2277" s="217" t="s">
        <v>171</v>
      </c>
      <c r="F2277" s="217" t="s">
        <v>1926</v>
      </c>
      <c r="G2277" s="217" t="s">
        <v>929</v>
      </c>
      <c r="H2277" s="217" t="s">
        <v>139</v>
      </c>
      <c r="I2277" s="219">
        <v>1</v>
      </c>
      <c r="J2277" s="218">
        <v>565.24</v>
      </c>
      <c r="K2277" s="218">
        <v>565.24</v>
      </c>
      <c r="L2277" s="218">
        <v>0</v>
      </c>
      <c r="M2277" s="218">
        <f t="shared" si="58"/>
        <v>226.096</v>
      </c>
      <c r="N2277" s="216" t="str">
        <f t="shared" si="57"/>
        <v>stvarna uporabna</v>
      </c>
    </row>
    <row r="2278" spans="1:14" x14ac:dyDescent="0.25">
      <c r="A2278" s="216">
        <v>1</v>
      </c>
      <c r="B2278" s="219" t="s">
        <v>926</v>
      </c>
      <c r="C2278" s="219" t="s">
        <v>926</v>
      </c>
      <c r="D2278" s="219">
        <v>102530</v>
      </c>
      <c r="E2278" s="217" t="s">
        <v>171</v>
      </c>
      <c r="F2278" s="217" t="s">
        <v>1926</v>
      </c>
      <c r="G2278" s="217" t="s">
        <v>929</v>
      </c>
      <c r="H2278" s="217" t="s">
        <v>139</v>
      </c>
      <c r="I2278" s="219">
        <v>1</v>
      </c>
      <c r="J2278" s="218">
        <v>565.24</v>
      </c>
      <c r="K2278" s="218">
        <v>565.24</v>
      </c>
      <c r="L2278" s="218">
        <v>0</v>
      </c>
      <c r="M2278" s="218">
        <f t="shared" si="58"/>
        <v>226.096</v>
      </c>
      <c r="N2278" s="216" t="str">
        <f t="shared" si="57"/>
        <v>stvarna uporabna</v>
      </c>
    </row>
    <row r="2279" spans="1:14" x14ac:dyDescent="0.25">
      <c r="A2279" s="220">
        <v>1</v>
      </c>
      <c r="B2279" s="219" t="s">
        <v>926</v>
      </c>
      <c r="C2279" s="219" t="s">
        <v>926</v>
      </c>
      <c r="D2279" s="219">
        <v>102531</v>
      </c>
      <c r="E2279" s="217" t="s">
        <v>171</v>
      </c>
      <c r="F2279" s="217" t="s">
        <v>1926</v>
      </c>
      <c r="G2279" s="217" t="s">
        <v>929</v>
      </c>
      <c r="H2279" s="217" t="s">
        <v>139</v>
      </c>
      <c r="I2279" s="219">
        <v>1</v>
      </c>
      <c r="J2279" s="218">
        <v>565.24</v>
      </c>
      <c r="K2279" s="218">
        <v>565.24</v>
      </c>
      <c r="L2279" s="218">
        <v>0</v>
      </c>
      <c r="M2279" s="218">
        <f t="shared" si="58"/>
        <v>226.096</v>
      </c>
      <c r="N2279" s="216" t="str">
        <f t="shared" si="57"/>
        <v>stvarna uporabna</v>
      </c>
    </row>
    <row r="2280" spans="1:14" x14ac:dyDescent="0.25">
      <c r="A2280" s="220">
        <v>1</v>
      </c>
      <c r="B2280" s="219" t="s">
        <v>926</v>
      </c>
      <c r="C2280" s="219" t="s">
        <v>926</v>
      </c>
      <c r="D2280" s="219">
        <v>102532</v>
      </c>
      <c r="E2280" s="217" t="s">
        <v>171</v>
      </c>
      <c r="F2280" s="217" t="s">
        <v>1926</v>
      </c>
      <c r="G2280" s="217" t="s">
        <v>929</v>
      </c>
      <c r="H2280" s="217" t="s">
        <v>139</v>
      </c>
      <c r="I2280" s="219">
        <v>1</v>
      </c>
      <c r="J2280" s="218">
        <v>565.24</v>
      </c>
      <c r="K2280" s="218">
        <v>565.24</v>
      </c>
      <c r="L2280" s="218">
        <v>0</v>
      </c>
      <c r="M2280" s="218">
        <f t="shared" si="58"/>
        <v>226.096</v>
      </c>
      <c r="N2280" s="216" t="str">
        <f t="shared" si="57"/>
        <v>stvarna uporabna</v>
      </c>
    </row>
    <row r="2281" spans="1:14" x14ac:dyDescent="0.25">
      <c r="A2281" s="216">
        <v>1</v>
      </c>
      <c r="B2281" s="219" t="s">
        <v>926</v>
      </c>
      <c r="C2281" s="219" t="s">
        <v>926</v>
      </c>
      <c r="D2281" s="219">
        <v>102534</v>
      </c>
      <c r="E2281" s="217" t="s">
        <v>171</v>
      </c>
      <c r="F2281" s="217" t="s">
        <v>2080</v>
      </c>
      <c r="G2281" s="217" t="s">
        <v>929</v>
      </c>
      <c r="H2281" s="217" t="s">
        <v>139</v>
      </c>
      <c r="I2281" s="219">
        <v>1</v>
      </c>
      <c r="J2281" s="218">
        <v>943.64</v>
      </c>
      <c r="K2281" s="218">
        <v>943.64</v>
      </c>
      <c r="L2281" s="218">
        <v>0</v>
      </c>
      <c r="M2281" s="218">
        <f t="shared" si="58"/>
        <v>377.45600000000002</v>
      </c>
      <c r="N2281" s="216" t="str">
        <f t="shared" si="57"/>
        <v>stvarna uporabna</v>
      </c>
    </row>
    <row r="2282" spans="1:14" x14ac:dyDescent="0.25">
      <c r="A2282" s="216">
        <v>1</v>
      </c>
      <c r="B2282" s="219" t="s">
        <v>926</v>
      </c>
      <c r="C2282" s="219" t="s">
        <v>926</v>
      </c>
      <c r="D2282" s="219">
        <v>102535</v>
      </c>
      <c r="E2282" s="217" t="s">
        <v>171</v>
      </c>
      <c r="F2282" s="217" t="s">
        <v>2080</v>
      </c>
      <c r="G2282" s="217" t="s">
        <v>929</v>
      </c>
      <c r="H2282" s="217" t="s">
        <v>139</v>
      </c>
      <c r="I2282" s="219">
        <v>1</v>
      </c>
      <c r="J2282" s="218">
        <v>943.64</v>
      </c>
      <c r="K2282" s="218">
        <v>943.64</v>
      </c>
      <c r="L2282" s="218">
        <v>0</v>
      </c>
      <c r="M2282" s="218">
        <f t="shared" si="58"/>
        <v>377.45600000000002</v>
      </c>
      <c r="N2282" s="216" t="str">
        <f t="shared" si="57"/>
        <v>stvarna uporabna</v>
      </c>
    </row>
    <row r="2283" spans="1:14" x14ac:dyDescent="0.25">
      <c r="A2283" s="216">
        <v>1</v>
      </c>
      <c r="B2283" s="219" t="s">
        <v>926</v>
      </c>
      <c r="C2283" s="219" t="s">
        <v>926</v>
      </c>
      <c r="D2283" s="219">
        <v>102539</v>
      </c>
      <c r="E2283" s="217" t="s">
        <v>171</v>
      </c>
      <c r="F2283" s="217" t="s">
        <v>2081</v>
      </c>
      <c r="G2283" s="217" t="s">
        <v>929</v>
      </c>
      <c r="H2283" s="217" t="s">
        <v>139</v>
      </c>
      <c r="I2283" s="219">
        <v>1</v>
      </c>
      <c r="J2283" s="221">
        <v>1017.42</v>
      </c>
      <c r="K2283" s="221">
        <v>1017.42</v>
      </c>
      <c r="L2283" s="218">
        <v>0</v>
      </c>
      <c r="M2283" s="218">
        <f t="shared" si="58"/>
        <v>406.96800000000002</v>
      </c>
      <c r="N2283" s="216" t="str">
        <f t="shared" si="57"/>
        <v>stvarna uporabna</v>
      </c>
    </row>
    <row r="2284" spans="1:14" x14ac:dyDescent="0.25">
      <c r="A2284" s="220">
        <v>1</v>
      </c>
      <c r="B2284" s="219" t="s">
        <v>926</v>
      </c>
      <c r="C2284" s="219" t="s">
        <v>926</v>
      </c>
      <c r="D2284" s="219">
        <v>102540</v>
      </c>
      <c r="E2284" s="217" t="s">
        <v>171</v>
      </c>
      <c r="F2284" s="217" t="s">
        <v>2081</v>
      </c>
      <c r="G2284" s="217" t="s">
        <v>929</v>
      </c>
      <c r="H2284" s="217" t="s">
        <v>139</v>
      </c>
      <c r="I2284" s="219">
        <v>1</v>
      </c>
      <c r="J2284" s="221">
        <v>1017.42</v>
      </c>
      <c r="K2284" s="221">
        <v>1017.42</v>
      </c>
      <c r="L2284" s="218">
        <v>0</v>
      </c>
      <c r="M2284" s="218">
        <f t="shared" si="58"/>
        <v>406.96800000000002</v>
      </c>
      <c r="N2284" s="216" t="str">
        <f t="shared" si="57"/>
        <v>stvarna uporabna</v>
      </c>
    </row>
    <row r="2285" spans="1:14" x14ac:dyDescent="0.25">
      <c r="A2285" s="220">
        <v>1</v>
      </c>
      <c r="B2285" s="219" t="s">
        <v>926</v>
      </c>
      <c r="C2285" s="219" t="s">
        <v>926</v>
      </c>
      <c r="D2285" s="219">
        <v>102541</v>
      </c>
      <c r="E2285" s="217" t="s">
        <v>171</v>
      </c>
      <c r="F2285" s="217" t="s">
        <v>2081</v>
      </c>
      <c r="G2285" s="217" t="s">
        <v>929</v>
      </c>
      <c r="H2285" s="217" t="s">
        <v>139</v>
      </c>
      <c r="I2285" s="219">
        <v>1</v>
      </c>
      <c r="J2285" s="221">
        <v>1017.42</v>
      </c>
      <c r="K2285" s="221">
        <v>1017.42</v>
      </c>
      <c r="L2285" s="218">
        <v>0</v>
      </c>
      <c r="M2285" s="218">
        <f t="shared" si="58"/>
        <v>406.96800000000002</v>
      </c>
      <c r="N2285" s="216" t="str">
        <f t="shared" si="57"/>
        <v>stvarna uporabna</v>
      </c>
    </row>
    <row r="2286" spans="1:14" x14ac:dyDescent="0.25">
      <c r="A2286" s="216">
        <v>1</v>
      </c>
      <c r="B2286" s="219" t="s">
        <v>926</v>
      </c>
      <c r="C2286" s="219" t="s">
        <v>926</v>
      </c>
      <c r="D2286" s="219">
        <v>102544</v>
      </c>
      <c r="E2286" s="217" t="s">
        <v>171</v>
      </c>
      <c r="F2286" s="217" t="s">
        <v>1030</v>
      </c>
      <c r="G2286" s="217" t="s">
        <v>1364</v>
      </c>
      <c r="H2286" s="217" t="s">
        <v>139</v>
      </c>
      <c r="I2286" s="219">
        <v>1</v>
      </c>
      <c r="J2286" s="218">
        <v>483.12</v>
      </c>
      <c r="K2286" s="218">
        <v>483.12</v>
      </c>
      <c r="L2286" s="218">
        <v>0</v>
      </c>
      <c r="M2286" s="218">
        <f t="shared" si="58"/>
        <v>193.24800000000002</v>
      </c>
      <c r="N2286" s="216" t="str">
        <f t="shared" si="57"/>
        <v>stvarna uporabna</v>
      </c>
    </row>
    <row r="2287" spans="1:14" x14ac:dyDescent="0.25">
      <c r="A2287" s="216">
        <v>1</v>
      </c>
      <c r="B2287" s="219" t="s">
        <v>926</v>
      </c>
      <c r="C2287" s="219" t="s">
        <v>926</v>
      </c>
      <c r="D2287" s="219">
        <v>102545</v>
      </c>
      <c r="E2287" s="217" t="s">
        <v>171</v>
      </c>
      <c r="F2287" s="217" t="s">
        <v>1030</v>
      </c>
      <c r="G2287" s="217" t="s">
        <v>1364</v>
      </c>
      <c r="H2287" s="217" t="s">
        <v>139</v>
      </c>
      <c r="I2287" s="219">
        <v>1</v>
      </c>
      <c r="J2287" s="218">
        <v>483.12</v>
      </c>
      <c r="K2287" s="218">
        <v>483.12</v>
      </c>
      <c r="L2287" s="218">
        <v>0</v>
      </c>
      <c r="M2287" s="218">
        <f t="shared" si="58"/>
        <v>193.24800000000002</v>
      </c>
      <c r="N2287" s="216" t="str">
        <f t="shared" si="57"/>
        <v>stvarna uporabna</v>
      </c>
    </row>
    <row r="2288" spans="1:14" x14ac:dyDescent="0.25">
      <c r="A2288" s="216">
        <v>1</v>
      </c>
      <c r="B2288" s="219" t="s">
        <v>926</v>
      </c>
      <c r="C2288" s="219" t="s">
        <v>926</v>
      </c>
      <c r="D2288" s="219">
        <v>102546</v>
      </c>
      <c r="E2288" s="217" t="s">
        <v>171</v>
      </c>
      <c r="F2288" s="217" t="s">
        <v>1030</v>
      </c>
      <c r="G2288" s="217" t="s">
        <v>1364</v>
      </c>
      <c r="H2288" s="217" t="s">
        <v>139</v>
      </c>
      <c r="I2288" s="219">
        <v>1</v>
      </c>
      <c r="J2288" s="218">
        <v>483.12</v>
      </c>
      <c r="K2288" s="218">
        <v>483.12</v>
      </c>
      <c r="L2288" s="218">
        <v>0</v>
      </c>
      <c r="M2288" s="218">
        <f t="shared" si="58"/>
        <v>193.24800000000002</v>
      </c>
      <c r="N2288" s="216" t="str">
        <f t="shared" si="57"/>
        <v>stvarna uporabna</v>
      </c>
    </row>
    <row r="2289" spans="1:14" x14ac:dyDescent="0.25">
      <c r="A2289" s="220">
        <v>1</v>
      </c>
      <c r="B2289" s="219" t="s">
        <v>926</v>
      </c>
      <c r="C2289" s="219" t="s">
        <v>926</v>
      </c>
      <c r="D2289" s="219">
        <v>102547</v>
      </c>
      <c r="E2289" s="217" t="s">
        <v>171</v>
      </c>
      <c r="F2289" s="217" t="s">
        <v>1030</v>
      </c>
      <c r="G2289" s="217" t="s">
        <v>1364</v>
      </c>
      <c r="H2289" s="217" t="s">
        <v>139</v>
      </c>
      <c r="I2289" s="219">
        <v>1</v>
      </c>
      <c r="J2289" s="218">
        <v>483.12</v>
      </c>
      <c r="K2289" s="218">
        <v>483.12</v>
      </c>
      <c r="L2289" s="218">
        <v>0</v>
      </c>
      <c r="M2289" s="218">
        <f t="shared" si="58"/>
        <v>193.24800000000002</v>
      </c>
      <c r="N2289" s="216" t="str">
        <f t="shared" si="57"/>
        <v>stvarna uporabna</v>
      </c>
    </row>
    <row r="2290" spans="1:14" x14ac:dyDescent="0.25">
      <c r="A2290" s="220">
        <v>1</v>
      </c>
      <c r="B2290" s="219" t="s">
        <v>926</v>
      </c>
      <c r="C2290" s="219" t="s">
        <v>926</v>
      </c>
      <c r="D2290" s="219">
        <v>102548</v>
      </c>
      <c r="E2290" s="217" t="s">
        <v>171</v>
      </c>
      <c r="F2290" s="217" t="s">
        <v>1030</v>
      </c>
      <c r="G2290" s="217" t="s">
        <v>1364</v>
      </c>
      <c r="H2290" s="217" t="s">
        <v>139</v>
      </c>
      <c r="I2290" s="219">
        <v>1</v>
      </c>
      <c r="J2290" s="218">
        <v>483.12</v>
      </c>
      <c r="K2290" s="218">
        <v>483.12</v>
      </c>
      <c r="L2290" s="218">
        <v>0</v>
      </c>
      <c r="M2290" s="218">
        <f t="shared" si="58"/>
        <v>193.24800000000002</v>
      </c>
      <c r="N2290" s="216" t="str">
        <f t="shared" si="57"/>
        <v>stvarna uporabna</v>
      </c>
    </row>
    <row r="2291" spans="1:14" x14ac:dyDescent="0.25">
      <c r="A2291" s="216">
        <v>1</v>
      </c>
      <c r="B2291" s="219" t="s">
        <v>926</v>
      </c>
      <c r="C2291" s="219" t="s">
        <v>926</v>
      </c>
      <c r="D2291" s="219">
        <v>102549</v>
      </c>
      <c r="E2291" s="217" t="s">
        <v>171</v>
      </c>
      <c r="F2291" s="217" t="s">
        <v>1030</v>
      </c>
      <c r="G2291" s="217" t="s">
        <v>1364</v>
      </c>
      <c r="H2291" s="217" t="s">
        <v>139</v>
      </c>
      <c r="I2291" s="219">
        <v>1</v>
      </c>
      <c r="J2291" s="218">
        <v>483.12</v>
      </c>
      <c r="K2291" s="218">
        <v>483.12</v>
      </c>
      <c r="L2291" s="218">
        <v>0</v>
      </c>
      <c r="M2291" s="218">
        <f t="shared" si="58"/>
        <v>193.24800000000002</v>
      </c>
      <c r="N2291" s="216" t="str">
        <f t="shared" si="57"/>
        <v>stvarna uporabna</v>
      </c>
    </row>
    <row r="2292" spans="1:14" x14ac:dyDescent="0.25">
      <c r="A2292" s="216">
        <v>1</v>
      </c>
      <c r="B2292" s="219" t="s">
        <v>926</v>
      </c>
      <c r="C2292" s="219" t="s">
        <v>926</v>
      </c>
      <c r="D2292" s="219">
        <v>102551</v>
      </c>
      <c r="E2292" s="217" t="s">
        <v>171</v>
      </c>
      <c r="F2292" s="217" t="s">
        <v>1030</v>
      </c>
      <c r="G2292" s="217" t="s">
        <v>1364</v>
      </c>
      <c r="H2292" s="217" t="s">
        <v>139</v>
      </c>
      <c r="I2292" s="219">
        <v>1</v>
      </c>
      <c r="J2292" s="218">
        <v>483.12</v>
      </c>
      <c r="K2292" s="218">
        <v>483.12</v>
      </c>
      <c r="L2292" s="218">
        <v>0</v>
      </c>
      <c r="M2292" s="218">
        <f t="shared" si="58"/>
        <v>193.24800000000002</v>
      </c>
      <c r="N2292" s="216" t="str">
        <f t="shared" si="57"/>
        <v>stvarna uporabna</v>
      </c>
    </row>
    <row r="2293" spans="1:14" x14ac:dyDescent="0.25">
      <c r="A2293" s="216">
        <v>1</v>
      </c>
      <c r="B2293" s="219" t="s">
        <v>926</v>
      </c>
      <c r="C2293" s="219" t="s">
        <v>926</v>
      </c>
      <c r="D2293" s="219">
        <v>102552</v>
      </c>
      <c r="E2293" s="217" t="s">
        <v>171</v>
      </c>
      <c r="F2293" s="217" t="s">
        <v>1030</v>
      </c>
      <c r="G2293" s="217" t="s">
        <v>1364</v>
      </c>
      <c r="H2293" s="217" t="s">
        <v>139</v>
      </c>
      <c r="I2293" s="219">
        <v>1</v>
      </c>
      <c r="J2293" s="218">
        <v>483.12</v>
      </c>
      <c r="K2293" s="218">
        <v>483.12</v>
      </c>
      <c r="L2293" s="218">
        <v>0</v>
      </c>
      <c r="M2293" s="218">
        <f t="shared" si="58"/>
        <v>193.24800000000002</v>
      </c>
      <c r="N2293" s="216" t="str">
        <f t="shared" si="57"/>
        <v>stvarna uporabna</v>
      </c>
    </row>
    <row r="2294" spans="1:14" x14ac:dyDescent="0.25">
      <c r="A2294" s="220">
        <v>1</v>
      </c>
      <c r="B2294" s="219" t="s">
        <v>926</v>
      </c>
      <c r="C2294" s="219" t="s">
        <v>926</v>
      </c>
      <c r="D2294" s="219">
        <v>102557</v>
      </c>
      <c r="E2294" s="217" t="s">
        <v>171</v>
      </c>
      <c r="F2294" s="217" t="s">
        <v>2082</v>
      </c>
      <c r="G2294" s="217" t="s">
        <v>929</v>
      </c>
      <c r="H2294" s="217" t="s">
        <v>139</v>
      </c>
      <c r="I2294" s="219">
        <v>1</v>
      </c>
      <c r="J2294" s="218">
        <v>112.98</v>
      </c>
      <c r="K2294" s="218">
        <v>112.98</v>
      </c>
      <c r="L2294" s="218">
        <v>0</v>
      </c>
      <c r="M2294" s="218">
        <f t="shared" si="58"/>
        <v>45.192000000000007</v>
      </c>
      <c r="N2294" s="216" t="str">
        <f t="shared" si="57"/>
        <v>stvarna uporabna</v>
      </c>
    </row>
    <row r="2295" spans="1:14" x14ac:dyDescent="0.25">
      <c r="A2295" s="220">
        <v>1</v>
      </c>
      <c r="B2295" s="219" t="s">
        <v>926</v>
      </c>
      <c r="C2295" s="219" t="s">
        <v>926</v>
      </c>
      <c r="D2295" s="219">
        <v>102559</v>
      </c>
      <c r="E2295" s="217" t="s">
        <v>171</v>
      </c>
      <c r="F2295" s="217" t="s">
        <v>2077</v>
      </c>
      <c r="G2295" s="217" t="s">
        <v>929</v>
      </c>
      <c r="H2295" s="217" t="s">
        <v>139</v>
      </c>
      <c r="I2295" s="219">
        <v>1</v>
      </c>
      <c r="J2295" s="218">
        <v>565.22</v>
      </c>
      <c r="K2295" s="218">
        <v>565.22</v>
      </c>
      <c r="L2295" s="218">
        <v>0</v>
      </c>
      <c r="M2295" s="218">
        <f t="shared" si="58"/>
        <v>226.08800000000002</v>
      </c>
      <c r="N2295" s="216" t="str">
        <f t="shared" si="57"/>
        <v>stvarna uporabna</v>
      </c>
    </row>
    <row r="2296" spans="1:14" x14ac:dyDescent="0.25">
      <c r="A2296" s="216">
        <v>1</v>
      </c>
      <c r="B2296" s="219" t="s">
        <v>926</v>
      </c>
      <c r="C2296" s="219" t="s">
        <v>926</v>
      </c>
      <c r="D2296" s="219">
        <v>102560</v>
      </c>
      <c r="E2296" s="217" t="s">
        <v>171</v>
      </c>
      <c r="F2296" s="217" t="s">
        <v>1071</v>
      </c>
      <c r="G2296" s="217" t="s">
        <v>929</v>
      </c>
      <c r="H2296" s="217" t="s">
        <v>139</v>
      </c>
      <c r="I2296" s="219">
        <v>1</v>
      </c>
      <c r="J2296" s="218">
        <v>157</v>
      </c>
      <c r="K2296" s="218">
        <v>157</v>
      </c>
      <c r="L2296" s="218">
        <v>0</v>
      </c>
      <c r="M2296" s="218">
        <f t="shared" si="58"/>
        <v>62.800000000000004</v>
      </c>
      <c r="N2296" s="216" t="str">
        <f t="shared" si="57"/>
        <v>stvarna uporabna</v>
      </c>
    </row>
    <row r="2297" spans="1:14" x14ac:dyDescent="0.25">
      <c r="A2297" s="216">
        <v>1</v>
      </c>
      <c r="B2297" s="219" t="s">
        <v>926</v>
      </c>
      <c r="C2297" s="219" t="s">
        <v>926</v>
      </c>
      <c r="D2297" s="219">
        <v>102561</v>
      </c>
      <c r="E2297" s="217" t="s">
        <v>171</v>
      </c>
      <c r="F2297" s="217" t="s">
        <v>1071</v>
      </c>
      <c r="G2297" s="217" t="s">
        <v>929</v>
      </c>
      <c r="H2297" s="217" t="s">
        <v>139</v>
      </c>
      <c r="I2297" s="219">
        <v>1</v>
      </c>
      <c r="J2297" s="218">
        <v>157</v>
      </c>
      <c r="K2297" s="218">
        <v>157</v>
      </c>
      <c r="L2297" s="218">
        <v>0</v>
      </c>
      <c r="M2297" s="218">
        <f t="shared" si="58"/>
        <v>62.800000000000004</v>
      </c>
      <c r="N2297" s="216" t="str">
        <f t="shared" si="57"/>
        <v>stvarna uporabna</v>
      </c>
    </row>
    <row r="2298" spans="1:14" x14ac:dyDescent="0.25">
      <c r="A2298" s="216">
        <v>1</v>
      </c>
      <c r="B2298" s="219" t="s">
        <v>926</v>
      </c>
      <c r="C2298" s="219" t="s">
        <v>926</v>
      </c>
      <c r="D2298" s="219">
        <v>102562</v>
      </c>
      <c r="E2298" s="217" t="s">
        <v>171</v>
      </c>
      <c r="F2298" s="217" t="s">
        <v>1071</v>
      </c>
      <c r="G2298" s="217" t="s">
        <v>929</v>
      </c>
      <c r="H2298" s="217" t="s">
        <v>139</v>
      </c>
      <c r="I2298" s="219">
        <v>1</v>
      </c>
      <c r="J2298" s="218">
        <v>157</v>
      </c>
      <c r="K2298" s="218">
        <v>157</v>
      </c>
      <c r="L2298" s="218">
        <v>0</v>
      </c>
      <c r="M2298" s="218">
        <f t="shared" si="58"/>
        <v>62.800000000000004</v>
      </c>
      <c r="N2298" s="216" t="str">
        <f t="shared" si="57"/>
        <v>stvarna uporabna</v>
      </c>
    </row>
    <row r="2299" spans="1:14" x14ac:dyDescent="0.25">
      <c r="A2299" s="220">
        <v>1</v>
      </c>
      <c r="B2299" s="219" t="s">
        <v>926</v>
      </c>
      <c r="C2299" s="219" t="s">
        <v>926</v>
      </c>
      <c r="D2299" s="219">
        <v>102563</v>
      </c>
      <c r="E2299" s="217" t="s">
        <v>171</v>
      </c>
      <c r="F2299" s="217" t="s">
        <v>1071</v>
      </c>
      <c r="G2299" s="217" t="s">
        <v>929</v>
      </c>
      <c r="H2299" s="217" t="s">
        <v>139</v>
      </c>
      <c r="I2299" s="219">
        <v>1</v>
      </c>
      <c r="J2299" s="218">
        <v>157</v>
      </c>
      <c r="K2299" s="218">
        <v>157</v>
      </c>
      <c r="L2299" s="218">
        <v>0</v>
      </c>
      <c r="M2299" s="218">
        <f t="shared" si="58"/>
        <v>62.800000000000004</v>
      </c>
      <c r="N2299" s="216" t="str">
        <f t="shared" si="57"/>
        <v>stvarna uporabna</v>
      </c>
    </row>
    <row r="2300" spans="1:14" x14ac:dyDescent="0.25">
      <c r="A2300" s="220">
        <v>1</v>
      </c>
      <c r="B2300" s="219" t="s">
        <v>926</v>
      </c>
      <c r="C2300" s="219" t="s">
        <v>926</v>
      </c>
      <c r="D2300" s="219">
        <v>102564</v>
      </c>
      <c r="E2300" s="217" t="s">
        <v>171</v>
      </c>
      <c r="F2300" s="217" t="s">
        <v>1071</v>
      </c>
      <c r="G2300" s="217" t="s">
        <v>929</v>
      </c>
      <c r="H2300" s="217" t="s">
        <v>139</v>
      </c>
      <c r="I2300" s="219">
        <v>1</v>
      </c>
      <c r="J2300" s="218">
        <v>157</v>
      </c>
      <c r="K2300" s="218">
        <v>157</v>
      </c>
      <c r="L2300" s="218">
        <v>0</v>
      </c>
      <c r="M2300" s="218">
        <f t="shared" si="58"/>
        <v>62.800000000000004</v>
      </c>
      <c r="N2300" s="216" t="str">
        <f t="shared" ref="N2300:N2363" si="59">IF(L2300&lt;J2300*0.4,"stvarna uporabna", "nova vrijednost")</f>
        <v>stvarna uporabna</v>
      </c>
    </row>
    <row r="2301" spans="1:14" x14ac:dyDescent="0.25">
      <c r="A2301" s="216">
        <v>1</v>
      </c>
      <c r="B2301" s="219" t="s">
        <v>926</v>
      </c>
      <c r="C2301" s="219" t="s">
        <v>926</v>
      </c>
      <c r="D2301" s="219">
        <v>102565</v>
      </c>
      <c r="E2301" s="217" t="s">
        <v>171</v>
      </c>
      <c r="F2301" s="217" t="s">
        <v>1071</v>
      </c>
      <c r="G2301" s="217" t="s">
        <v>929</v>
      </c>
      <c r="H2301" s="217" t="s">
        <v>139</v>
      </c>
      <c r="I2301" s="219">
        <v>1</v>
      </c>
      <c r="J2301" s="218">
        <v>157</v>
      </c>
      <c r="K2301" s="218">
        <v>157</v>
      </c>
      <c r="L2301" s="218">
        <v>0</v>
      </c>
      <c r="M2301" s="218">
        <f t="shared" si="58"/>
        <v>62.800000000000004</v>
      </c>
      <c r="N2301" s="216" t="str">
        <f t="shared" si="59"/>
        <v>stvarna uporabna</v>
      </c>
    </row>
    <row r="2302" spans="1:14" x14ac:dyDescent="0.25">
      <c r="A2302" s="216">
        <v>1</v>
      </c>
      <c r="B2302" s="219" t="s">
        <v>926</v>
      </c>
      <c r="C2302" s="219" t="s">
        <v>926</v>
      </c>
      <c r="D2302" s="219">
        <v>102566</v>
      </c>
      <c r="E2302" s="217" t="s">
        <v>171</v>
      </c>
      <c r="F2302" s="217" t="s">
        <v>1071</v>
      </c>
      <c r="G2302" s="217" t="s">
        <v>929</v>
      </c>
      <c r="H2302" s="217" t="s">
        <v>139</v>
      </c>
      <c r="I2302" s="219">
        <v>1</v>
      </c>
      <c r="J2302" s="218">
        <v>157</v>
      </c>
      <c r="K2302" s="218">
        <v>157</v>
      </c>
      <c r="L2302" s="218">
        <v>0</v>
      </c>
      <c r="M2302" s="218">
        <f t="shared" si="58"/>
        <v>62.800000000000004</v>
      </c>
      <c r="N2302" s="216" t="str">
        <f t="shared" si="59"/>
        <v>stvarna uporabna</v>
      </c>
    </row>
    <row r="2303" spans="1:14" x14ac:dyDescent="0.25">
      <c r="A2303" s="216">
        <v>1</v>
      </c>
      <c r="B2303" s="219" t="s">
        <v>926</v>
      </c>
      <c r="C2303" s="219" t="s">
        <v>926</v>
      </c>
      <c r="D2303" s="219">
        <v>102567</v>
      </c>
      <c r="E2303" s="217" t="s">
        <v>171</v>
      </c>
      <c r="F2303" s="217" t="s">
        <v>2083</v>
      </c>
      <c r="G2303" s="217" t="s">
        <v>929</v>
      </c>
      <c r="H2303" s="217" t="s">
        <v>139</v>
      </c>
      <c r="I2303" s="219">
        <v>1</v>
      </c>
      <c r="J2303" s="218">
        <v>161.49</v>
      </c>
      <c r="K2303" s="218">
        <v>161.49</v>
      </c>
      <c r="L2303" s="218">
        <v>0</v>
      </c>
      <c r="M2303" s="218">
        <f t="shared" si="58"/>
        <v>64.596000000000004</v>
      </c>
      <c r="N2303" s="216" t="str">
        <f t="shared" si="59"/>
        <v>stvarna uporabna</v>
      </c>
    </row>
    <row r="2304" spans="1:14" x14ac:dyDescent="0.25">
      <c r="A2304" s="220">
        <v>1</v>
      </c>
      <c r="B2304" s="219" t="s">
        <v>926</v>
      </c>
      <c r="C2304" s="219" t="s">
        <v>926</v>
      </c>
      <c r="D2304" s="219">
        <v>102568</v>
      </c>
      <c r="E2304" s="217" t="s">
        <v>171</v>
      </c>
      <c r="F2304" s="217" t="s">
        <v>1071</v>
      </c>
      <c r="G2304" s="217" t="s">
        <v>929</v>
      </c>
      <c r="H2304" s="217" t="s">
        <v>139</v>
      </c>
      <c r="I2304" s="219">
        <v>1</v>
      </c>
      <c r="J2304" s="218">
        <v>157</v>
      </c>
      <c r="K2304" s="218">
        <v>157</v>
      </c>
      <c r="L2304" s="218">
        <v>0</v>
      </c>
      <c r="M2304" s="218">
        <f t="shared" si="58"/>
        <v>62.800000000000004</v>
      </c>
      <c r="N2304" s="216" t="str">
        <f t="shared" si="59"/>
        <v>stvarna uporabna</v>
      </c>
    </row>
    <row r="2305" spans="1:14" x14ac:dyDescent="0.25">
      <c r="A2305" s="220">
        <v>1</v>
      </c>
      <c r="B2305" s="219" t="s">
        <v>926</v>
      </c>
      <c r="C2305" s="219" t="s">
        <v>926</v>
      </c>
      <c r="D2305" s="219">
        <v>102569</v>
      </c>
      <c r="E2305" s="217" t="s">
        <v>171</v>
      </c>
      <c r="F2305" s="217" t="s">
        <v>2083</v>
      </c>
      <c r="G2305" s="217" t="s">
        <v>929</v>
      </c>
      <c r="H2305" s="217" t="s">
        <v>139</v>
      </c>
      <c r="I2305" s="219">
        <v>1</v>
      </c>
      <c r="J2305" s="218">
        <v>161.49</v>
      </c>
      <c r="K2305" s="218">
        <v>161.49</v>
      </c>
      <c r="L2305" s="218">
        <v>0</v>
      </c>
      <c r="M2305" s="218">
        <f t="shared" si="58"/>
        <v>64.596000000000004</v>
      </c>
      <c r="N2305" s="216" t="str">
        <f t="shared" si="59"/>
        <v>stvarna uporabna</v>
      </c>
    </row>
    <row r="2306" spans="1:14" x14ac:dyDescent="0.25">
      <c r="A2306" s="216">
        <v>1</v>
      </c>
      <c r="B2306" s="219" t="s">
        <v>926</v>
      </c>
      <c r="C2306" s="219" t="s">
        <v>926</v>
      </c>
      <c r="D2306" s="219">
        <v>102570</v>
      </c>
      <c r="E2306" s="217" t="s">
        <v>171</v>
      </c>
      <c r="F2306" s="217" t="s">
        <v>2063</v>
      </c>
      <c r="G2306" s="217" t="s">
        <v>929</v>
      </c>
      <c r="H2306" s="217" t="s">
        <v>139</v>
      </c>
      <c r="I2306" s="219">
        <v>1</v>
      </c>
      <c r="J2306" s="218">
        <v>395.67</v>
      </c>
      <c r="K2306" s="218">
        <v>395.67</v>
      </c>
      <c r="L2306" s="218">
        <v>0</v>
      </c>
      <c r="M2306" s="218">
        <f t="shared" si="58"/>
        <v>158.26800000000003</v>
      </c>
      <c r="N2306" s="216" t="str">
        <f t="shared" si="59"/>
        <v>stvarna uporabna</v>
      </c>
    </row>
    <row r="2307" spans="1:14" x14ac:dyDescent="0.25">
      <c r="A2307" s="216">
        <v>1</v>
      </c>
      <c r="B2307" s="219" t="s">
        <v>926</v>
      </c>
      <c r="C2307" s="219" t="s">
        <v>926</v>
      </c>
      <c r="D2307" s="219">
        <v>102581</v>
      </c>
      <c r="E2307" s="217" t="s">
        <v>171</v>
      </c>
      <c r="F2307" s="217" t="s">
        <v>2084</v>
      </c>
      <c r="G2307" s="217" t="s">
        <v>929</v>
      </c>
      <c r="H2307" s="217" t="s">
        <v>139</v>
      </c>
      <c r="I2307" s="219">
        <v>1</v>
      </c>
      <c r="J2307" s="218">
        <v>84.78</v>
      </c>
      <c r="K2307" s="218">
        <v>84.78</v>
      </c>
      <c r="L2307" s="218">
        <v>0</v>
      </c>
      <c r="M2307" s="218">
        <f t="shared" ref="M2307:M2370" si="60">IF(L2307&lt;J2307*0.4,J2307*0.4,L2307)</f>
        <v>33.911999999999999</v>
      </c>
      <c r="N2307" s="216" t="str">
        <f t="shared" si="59"/>
        <v>stvarna uporabna</v>
      </c>
    </row>
    <row r="2308" spans="1:14" x14ac:dyDescent="0.25">
      <c r="A2308" s="216">
        <v>1</v>
      </c>
      <c r="B2308" s="219" t="s">
        <v>926</v>
      </c>
      <c r="C2308" s="219" t="s">
        <v>926</v>
      </c>
      <c r="D2308" s="219">
        <v>102582</v>
      </c>
      <c r="E2308" s="217" t="s">
        <v>171</v>
      </c>
      <c r="F2308" s="217" t="s">
        <v>2084</v>
      </c>
      <c r="G2308" s="217" t="s">
        <v>929</v>
      </c>
      <c r="H2308" s="217" t="s">
        <v>139</v>
      </c>
      <c r="I2308" s="219">
        <v>1</v>
      </c>
      <c r="J2308" s="218">
        <v>84.77</v>
      </c>
      <c r="K2308" s="218">
        <v>84.77</v>
      </c>
      <c r="L2308" s="218">
        <v>0</v>
      </c>
      <c r="M2308" s="218">
        <f t="shared" si="60"/>
        <v>33.908000000000001</v>
      </c>
      <c r="N2308" s="216" t="str">
        <f t="shared" si="59"/>
        <v>stvarna uporabna</v>
      </c>
    </row>
    <row r="2309" spans="1:14" x14ac:dyDescent="0.25">
      <c r="A2309" s="220">
        <v>1</v>
      </c>
      <c r="B2309" s="219" t="s">
        <v>926</v>
      </c>
      <c r="C2309" s="219" t="s">
        <v>926</v>
      </c>
      <c r="D2309" s="219">
        <v>102583</v>
      </c>
      <c r="E2309" s="217" t="s">
        <v>171</v>
      </c>
      <c r="F2309" s="217" t="s">
        <v>2085</v>
      </c>
      <c r="G2309" s="217" t="s">
        <v>929</v>
      </c>
      <c r="H2309" s="217" t="s">
        <v>139</v>
      </c>
      <c r="I2309" s="219">
        <v>1</v>
      </c>
      <c r="J2309" s="221">
        <v>1413.05</v>
      </c>
      <c r="K2309" s="221">
        <v>1413.05</v>
      </c>
      <c r="L2309" s="218">
        <v>0</v>
      </c>
      <c r="M2309" s="218">
        <f t="shared" si="60"/>
        <v>565.22</v>
      </c>
      <c r="N2309" s="216" t="str">
        <f t="shared" si="59"/>
        <v>stvarna uporabna</v>
      </c>
    </row>
    <row r="2310" spans="1:14" x14ac:dyDescent="0.25">
      <c r="A2310" s="220">
        <v>1</v>
      </c>
      <c r="B2310" s="219" t="s">
        <v>926</v>
      </c>
      <c r="C2310" s="219" t="s">
        <v>926</v>
      </c>
      <c r="D2310" s="219">
        <v>102584</v>
      </c>
      <c r="E2310" s="217" t="s">
        <v>171</v>
      </c>
      <c r="F2310" s="217" t="s">
        <v>1143</v>
      </c>
      <c r="G2310" s="217" t="s">
        <v>929</v>
      </c>
      <c r="H2310" s="217" t="s">
        <v>139</v>
      </c>
      <c r="I2310" s="219">
        <v>1</v>
      </c>
      <c r="J2310" s="218">
        <v>565.22</v>
      </c>
      <c r="K2310" s="218">
        <v>565.22</v>
      </c>
      <c r="L2310" s="218">
        <v>0</v>
      </c>
      <c r="M2310" s="218">
        <f t="shared" si="60"/>
        <v>226.08800000000002</v>
      </c>
      <c r="N2310" s="216" t="str">
        <f t="shared" si="59"/>
        <v>stvarna uporabna</v>
      </c>
    </row>
    <row r="2311" spans="1:14" x14ac:dyDescent="0.25">
      <c r="A2311" s="216">
        <v>1</v>
      </c>
      <c r="B2311" s="219" t="s">
        <v>926</v>
      </c>
      <c r="C2311" s="219" t="s">
        <v>926</v>
      </c>
      <c r="D2311" s="219">
        <v>102587</v>
      </c>
      <c r="E2311" s="217" t="s">
        <v>171</v>
      </c>
      <c r="F2311" s="217" t="s">
        <v>2086</v>
      </c>
      <c r="G2311" s="217" t="s">
        <v>929</v>
      </c>
      <c r="H2311" s="217" t="s">
        <v>139</v>
      </c>
      <c r="I2311" s="219">
        <v>1</v>
      </c>
      <c r="J2311" s="218">
        <v>161.49</v>
      </c>
      <c r="K2311" s="218">
        <v>161.49</v>
      </c>
      <c r="L2311" s="218">
        <v>0</v>
      </c>
      <c r="M2311" s="218">
        <f t="shared" si="60"/>
        <v>64.596000000000004</v>
      </c>
      <c r="N2311" s="216" t="str">
        <f t="shared" si="59"/>
        <v>stvarna uporabna</v>
      </c>
    </row>
    <row r="2312" spans="1:14" x14ac:dyDescent="0.25">
      <c r="A2312" s="216">
        <v>1</v>
      </c>
      <c r="B2312" s="219" t="s">
        <v>926</v>
      </c>
      <c r="C2312" s="219" t="s">
        <v>926</v>
      </c>
      <c r="D2312" s="219">
        <v>102588</v>
      </c>
      <c r="E2312" s="217" t="s">
        <v>171</v>
      </c>
      <c r="F2312" s="217" t="s">
        <v>1143</v>
      </c>
      <c r="G2312" s="217" t="s">
        <v>929</v>
      </c>
      <c r="H2312" s="217" t="s">
        <v>139</v>
      </c>
      <c r="I2312" s="219">
        <v>1</v>
      </c>
      <c r="J2312" s="218">
        <v>565.23</v>
      </c>
      <c r="K2312" s="218">
        <v>565.23</v>
      </c>
      <c r="L2312" s="218">
        <v>0</v>
      </c>
      <c r="M2312" s="218">
        <f t="shared" si="60"/>
        <v>226.09200000000001</v>
      </c>
      <c r="N2312" s="216" t="str">
        <f t="shared" si="59"/>
        <v>stvarna uporabna</v>
      </c>
    </row>
    <row r="2313" spans="1:14" x14ac:dyDescent="0.25">
      <c r="A2313" s="216">
        <v>1</v>
      </c>
      <c r="B2313" s="219" t="s">
        <v>926</v>
      </c>
      <c r="C2313" s="219" t="s">
        <v>926</v>
      </c>
      <c r="D2313" s="219">
        <v>102592</v>
      </c>
      <c r="E2313" s="217" t="s">
        <v>171</v>
      </c>
      <c r="F2313" s="217" t="s">
        <v>1143</v>
      </c>
      <c r="G2313" s="217" t="s">
        <v>929</v>
      </c>
      <c r="H2313" s="217" t="s">
        <v>139</v>
      </c>
      <c r="I2313" s="219">
        <v>1</v>
      </c>
      <c r="J2313" s="218">
        <v>565.23</v>
      </c>
      <c r="K2313" s="218">
        <v>565.23</v>
      </c>
      <c r="L2313" s="218">
        <v>0</v>
      </c>
      <c r="M2313" s="218">
        <f t="shared" si="60"/>
        <v>226.09200000000001</v>
      </c>
      <c r="N2313" s="216" t="str">
        <f t="shared" si="59"/>
        <v>stvarna uporabna</v>
      </c>
    </row>
    <row r="2314" spans="1:14" x14ac:dyDescent="0.25">
      <c r="A2314" s="220">
        <v>1</v>
      </c>
      <c r="B2314" s="219" t="s">
        <v>926</v>
      </c>
      <c r="C2314" s="219" t="s">
        <v>926</v>
      </c>
      <c r="D2314" s="219">
        <v>102593</v>
      </c>
      <c r="E2314" s="217" t="s">
        <v>171</v>
      </c>
      <c r="F2314" s="217" t="s">
        <v>2083</v>
      </c>
      <c r="G2314" s="217" t="s">
        <v>929</v>
      </c>
      <c r="H2314" s="217" t="s">
        <v>139</v>
      </c>
      <c r="I2314" s="219">
        <v>1</v>
      </c>
      <c r="J2314" s="218">
        <v>161.51</v>
      </c>
      <c r="K2314" s="218">
        <v>161.51</v>
      </c>
      <c r="L2314" s="218">
        <v>0</v>
      </c>
      <c r="M2314" s="218">
        <f t="shared" si="60"/>
        <v>64.603999999999999</v>
      </c>
      <c r="N2314" s="216" t="str">
        <f t="shared" si="59"/>
        <v>stvarna uporabna</v>
      </c>
    </row>
    <row r="2315" spans="1:14" x14ac:dyDescent="0.25">
      <c r="A2315" s="220">
        <v>1</v>
      </c>
      <c r="B2315" s="219" t="s">
        <v>926</v>
      </c>
      <c r="C2315" s="219" t="s">
        <v>926</v>
      </c>
      <c r="D2315" s="219">
        <v>102598</v>
      </c>
      <c r="E2315" s="217" t="s">
        <v>171</v>
      </c>
      <c r="F2315" s="217" t="s">
        <v>2087</v>
      </c>
      <c r="G2315" s="217" t="s">
        <v>929</v>
      </c>
      <c r="H2315" s="217" t="s">
        <v>139</v>
      </c>
      <c r="I2315" s="219">
        <v>1</v>
      </c>
      <c r="J2315" s="221">
        <v>1695.68</v>
      </c>
      <c r="K2315" s="221">
        <v>1695.68</v>
      </c>
      <c r="L2315" s="218">
        <v>0</v>
      </c>
      <c r="M2315" s="218">
        <f t="shared" si="60"/>
        <v>678.27200000000005</v>
      </c>
      <c r="N2315" s="216" t="str">
        <f t="shared" si="59"/>
        <v>stvarna uporabna</v>
      </c>
    </row>
    <row r="2316" spans="1:14" x14ac:dyDescent="0.25">
      <c r="A2316" s="216">
        <v>1</v>
      </c>
      <c r="B2316" s="219" t="s">
        <v>926</v>
      </c>
      <c r="C2316" s="219" t="s">
        <v>926</v>
      </c>
      <c r="D2316" s="219">
        <v>102599</v>
      </c>
      <c r="E2316" s="217" t="s">
        <v>171</v>
      </c>
      <c r="F2316" s="217" t="s">
        <v>2087</v>
      </c>
      <c r="G2316" s="217" t="s">
        <v>929</v>
      </c>
      <c r="H2316" s="217" t="s">
        <v>139</v>
      </c>
      <c r="I2316" s="219">
        <v>1</v>
      </c>
      <c r="J2316" s="218">
        <v>847.91</v>
      </c>
      <c r="K2316" s="218">
        <v>847.91</v>
      </c>
      <c r="L2316" s="218">
        <v>0</v>
      </c>
      <c r="M2316" s="218">
        <f t="shared" si="60"/>
        <v>339.16399999999999</v>
      </c>
      <c r="N2316" s="216" t="str">
        <f t="shared" si="59"/>
        <v>stvarna uporabna</v>
      </c>
    </row>
    <row r="2317" spans="1:14" x14ac:dyDescent="0.25">
      <c r="A2317" s="216">
        <v>1</v>
      </c>
      <c r="B2317" s="219" t="s">
        <v>926</v>
      </c>
      <c r="C2317" s="219" t="s">
        <v>926</v>
      </c>
      <c r="D2317" s="219">
        <v>102604</v>
      </c>
      <c r="E2317" s="217" t="s">
        <v>171</v>
      </c>
      <c r="F2317" s="217" t="s">
        <v>2083</v>
      </c>
      <c r="G2317" s="217" t="s">
        <v>929</v>
      </c>
      <c r="H2317" s="217" t="s">
        <v>139</v>
      </c>
      <c r="I2317" s="219">
        <v>1</v>
      </c>
      <c r="J2317" s="218">
        <v>161.49</v>
      </c>
      <c r="K2317" s="218">
        <v>161.49</v>
      </c>
      <c r="L2317" s="218">
        <v>0</v>
      </c>
      <c r="M2317" s="218">
        <f t="shared" si="60"/>
        <v>64.596000000000004</v>
      </c>
      <c r="N2317" s="216" t="str">
        <f t="shared" si="59"/>
        <v>stvarna uporabna</v>
      </c>
    </row>
    <row r="2318" spans="1:14" x14ac:dyDescent="0.25">
      <c r="A2318" s="216">
        <v>1</v>
      </c>
      <c r="B2318" s="219" t="s">
        <v>926</v>
      </c>
      <c r="C2318" s="219" t="s">
        <v>926</v>
      </c>
      <c r="D2318" s="219">
        <v>102605</v>
      </c>
      <c r="E2318" s="217" t="s">
        <v>171</v>
      </c>
      <c r="F2318" s="217" t="s">
        <v>2083</v>
      </c>
      <c r="G2318" s="217" t="s">
        <v>929</v>
      </c>
      <c r="H2318" s="217" t="s">
        <v>139</v>
      </c>
      <c r="I2318" s="219">
        <v>1</v>
      </c>
      <c r="J2318" s="218">
        <v>161.49</v>
      </c>
      <c r="K2318" s="218">
        <v>161.49</v>
      </c>
      <c r="L2318" s="218">
        <v>0</v>
      </c>
      <c r="M2318" s="218">
        <f t="shared" si="60"/>
        <v>64.596000000000004</v>
      </c>
      <c r="N2318" s="216" t="str">
        <f t="shared" si="59"/>
        <v>stvarna uporabna</v>
      </c>
    </row>
    <row r="2319" spans="1:14" x14ac:dyDescent="0.25">
      <c r="A2319" s="220">
        <v>1</v>
      </c>
      <c r="B2319" s="219" t="s">
        <v>926</v>
      </c>
      <c r="C2319" s="219" t="s">
        <v>926</v>
      </c>
      <c r="D2319" s="219">
        <v>102606</v>
      </c>
      <c r="E2319" s="217" t="s">
        <v>171</v>
      </c>
      <c r="F2319" s="217" t="s">
        <v>2088</v>
      </c>
      <c r="G2319" s="217" t="s">
        <v>929</v>
      </c>
      <c r="H2319" s="217" t="s">
        <v>139</v>
      </c>
      <c r="I2319" s="219">
        <v>1</v>
      </c>
      <c r="J2319" s="221">
        <v>3108.68</v>
      </c>
      <c r="K2319" s="221">
        <v>3108.68</v>
      </c>
      <c r="L2319" s="218">
        <v>0</v>
      </c>
      <c r="M2319" s="218">
        <f t="shared" si="60"/>
        <v>1243.472</v>
      </c>
      <c r="N2319" s="216" t="str">
        <f t="shared" si="59"/>
        <v>stvarna uporabna</v>
      </c>
    </row>
    <row r="2320" spans="1:14" x14ac:dyDescent="0.25">
      <c r="A2320" s="220">
        <v>1</v>
      </c>
      <c r="B2320" s="219" t="s">
        <v>926</v>
      </c>
      <c r="C2320" s="219" t="s">
        <v>926</v>
      </c>
      <c r="D2320" s="219">
        <v>102607</v>
      </c>
      <c r="E2320" s="217" t="s">
        <v>171</v>
      </c>
      <c r="F2320" s="217" t="s">
        <v>2083</v>
      </c>
      <c r="G2320" s="217" t="s">
        <v>929</v>
      </c>
      <c r="H2320" s="217" t="s">
        <v>139</v>
      </c>
      <c r="I2320" s="219">
        <v>1</v>
      </c>
      <c r="J2320" s="218">
        <v>161.49</v>
      </c>
      <c r="K2320" s="218">
        <v>161.49</v>
      </c>
      <c r="L2320" s="218">
        <v>0</v>
      </c>
      <c r="M2320" s="218">
        <f t="shared" si="60"/>
        <v>64.596000000000004</v>
      </c>
      <c r="N2320" s="216" t="str">
        <f t="shared" si="59"/>
        <v>stvarna uporabna</v>
      </c>
    </row>
    <row r="2321" spans="1:14" x14ac:dyDescent="0.25">
      <c r="A2321" s="216">
        <v>1</v>
      </c>
      <c r="B2321" s="219" t="s">
        <v>926</v>
      </c>
      <c r="C2321" s="219" t="s">
        <v>926</v>
      </c>
      <c r="D2321" s="219">
        <v>102638</v>
      </c>
      <c r="E2321" s="217" t="s">
        <v>171</v>
      </c>
      <c r="F2321" s="217" t="s">
        <v>1069</v>
      </c>
      <c r="G2321" s="217" t="s">
        <v>929</v>
      </c>
      <c r="H2321" s="217" t="s">
        <v>139</v>
      </c>
      <c r="I2321" s="219">
        <v>1</v>
      </c>
      <c r="J2321" s="218">
        <v>113.04</v>
      </c>
      <c r="K2321" s="218">
        <v>113.04</v>
      </c>
      <c r="L2321" s="218">
        <v>0</v>
      </c>
      <c r="M2321" s="218">
        <f t="shared" si="60"/>
        <v>45.216000000000008</v>
      </c>
      <c r="N2321" s="216" t="str">
        <f t="shared" si="59"/>
        <v>stvarna uporabna</v>
      </c>
    </row>
    <row r="2322" spans="1:14" x14ac:dyDescent="0.25">
      <c r="A2322" s="216">
        <v>1</v>
      </c>
      <c r="B2322" s="219" t="s">
        <v>926</v>
      </c>
      <c r="C2322" s="219" t="s">
        <v>926</v>
      </c>
      <c r="D2322" s="219">
        <v>102640</v>
      </c>
      <c r="E2322" s="217" t="s">
        <v>171</v>
      </c>
      <c r="F2322" s="217" t="s">
        <v>1069</v>
      </c>
      <c r="G2322" s="217" t="s">
        <v>929</v>
      </c>
      <c r="H2322" s="217" t="s">
        <v>139</v>
      </c>
      <c r="I2322" s="219">
        <v>1</v>
      </c>
      <c r="J2322" s="218">
        <v>56.49</v>
      </c>
      <c r="K2322" s="218">
        <v>56.49</v>
      </c>
      <c r="L2322" s="218">
        <v>0</v>
      </c>
      <c r="M2322" s="218">
        <f t="shared" si="60"/>
        <v>22.596000000000004</v>
      </c>
      <c r="N2322" s="216" t="str">
        <f t="shared" si="59"/>
        <v>stvarna uporabna</v>
      </c>
    </row>
    <row r="2323" spans="1:14" x14ac:dyDescent="0.25">
      <c r="A2323" s="216">
        <v>1</v>
      </c>
      <c r="B2323" s="219" t="s">
        <v>926</v>
      </c>
      <c r="C2323" s="219" t="s">
        <v>926</v>
      </c>
      <c r="D2323" s="219">
        <v>102641</v>
      </c>
      <c r="E2323" s="217" t="s">
        <v>171</v>
      </c>
      <c r="F2323" s="217" t="s">
        <v>2063</v>
      </c>
      <c r="G2323" s="217" t="s">
        <v>929</v>
      </c>
      <c r="H2323" s="217" t="s">
        <v>139</v>
      </c>
      <c r="I2323" s="219">
        <v>1</v>
      </c>
      <c r="J2323" s="221">
        <v>1130.46</v>
      </c>
      <c r="K2323" s="221">
        <v>1130.46</v>
      </c>
      <c r="L2323" s="218">
        <v>0</v>
      </c>
      <c r="M2323" s="218">
        <f t="shared" si="60"/>
        <v>452.18400000000003</v>
      </c>
      <c r="N2323" s="216" t="str">
        <f t="shared" si="59"/>
        <v>stvarna uporabna</v>
      </c>
    </row>
    <row r="2324" spans="1:14" x14ac:dyDescent="0.25">
      <c r="A2324" s="220">
        <v>1</v>
      </c>
      <c r="B2324" s="219" t="s">
        <v>926</v>
      </c>
      <c r="C2324" s="219" t="s">
        <v>926</v>
      </c>
      <c r="D2324" s="219">
        <v>102643</v>
      </c>
      <c r="E2324" s="217" t="s">
        <v>171</v>
      </c>
      <c r="F2324" s="217" t="s">
        <v>109</v>
      </c>
      <c r="G2324" s="217" t="s">
        <v>1432</v>
      </c>
      <c r="H2324" s="217" t="s">
        <v>139</v>
      </c>
      <c r="I2324" s="219">
        <v>1</v>
      </c>
      <c r="J2324" s="218">
        <v>947.98</v>
      </c>
      <c r="K2324" s="218">
        <v>947.98</v>
      </c>
      <c r="L2324" s="218">
        <v>0</v>
      </c>
      <c r="M2324" s="218">
        <f t="shared" si="60"/>
        <v>379.19200000000001</v>
      </c>
      <c r="N2324" s="216" t="str">
        <f t="shared" si="59"/>
        <v>stvarna uporabna</v>
      </c>
    </row>
    <row r="2325" spans="1:14" x14ac:dyDescent="0.25">
      <c r="A2325" s="220">
        <v>1</v>
      </c>
      <c r="B2325" s="219" t="s">
        <v>926</v>
      </c>
      <c r="C2325" s="219" t="s">
        <v>926</v>
      </c>
      <c r="D2325" s="219">
        <v>102645</v>
      </c>
      <c r="E2325" s="217" t="s">
        <v>171</v>
      </c>
      <c r="F2325" s="217" t="s">
        <v>1856</v>
      </c>
      <c r="G2325" s="217" t="s">
        <v>929</v>
      </c>
      <c r="H2325" s="217" t="s">
        <v>139</v>
      </c>
      <c r="I2325" s="219">
        <v>1</v>
      </c>
      <c r="J2325" s="221">
        <v>3943.29</v>
      </c>
      <c r="K2325" s="221">
        <v>3943.29</v>
      </c>
      <c r="L2325" s="218">
        <v>0</v>
      </c>
      <c r="M2325" s="218">
        <f t="shared" si="60"/>
        <v>1577.316</v>
      </c>
      <c r="N2325" s="216" t="str">
        <f t="shared" si="59"/>
        <v>stvarna uporabna</v>
      </c>
    </row>
    <row r="2326" spans="1:14" x14ac:dyDescent="0.25">
      <c r="A2326" s="216">
        <v>1</v>
      </c>
      <c r="B2326" s="219" t="s">
        <v>926</v>
      </c>
      <c r="C2326" s="219" t="s">
        <v>926</v>
      </c>
      <c r="D2326" s="219">
        <v>102650</v>
      </c>
      <c r="E2326" s="217" t="s">
        <v>171</v>
      </c>
      <c r="F2326" s="217" t="s">
        <v>1892</v>
      </c>
      <c r="G2326" s="217" t="s">
        <v>929</v>
      </c>
      <c r="H2326" s="217" t="s">
        <v>139</v>
      </c>
      <c r="I2326" s="219">
        <v>1</v>
      </c>
      <c r="J2326" s="218">
        <v>56.62</v>
      </c>
      <c r="K2326" s="218">
        <v>56.62</v>
      </c>
      <c r="L2326" s="218">
        <v>0</v>
      </c>
      <c r="M2326" s="218">
        <f t="shared" si="60"/>
        <v>22.648</v>
      </c>
      <c r="N2326" s="216" t="str">
        <f t="shared" si="59"/>
        <v>stvarna uporabna</v>
      </c>
    </row>
    <row r="2327" spans="1:14" x14ac:dyDescent="0.25">
      <c r="A2327" s="216">
        <v>1</v>
      </c>
      <c r="B2327" s="219" t="s">
        <v>926</v>
      </c>
      <c r="C2327" s="219" t="s">
        <v>926</v>
      </c>
      <c r="D2327" s="219">
        <v>102651</v>
      </c>
      <c r="E2327" s="217" t="s">
        <v>171</v>
      </c>
      <c r="F2327" s="217" t="s">
        <v>2030</v>
      </c>
      <c r="G2327" s="217" t="s">
        <v>929</v>
      </c>
      <c r="H2327" s="217" t="s">
        <v>139</v>
      </c>
      <c r="I2327" s="219">
        <v>1</v>
      </c>
      <c r="J2327" s="218">
        <v>565.22</v>
      </c>
      <c r="K2327" s="218">
        <v>565.22</v>
      </c>
      <c r="L2327" s="218">
        <v>0</v>
      </c>
      <c r="M2327" s="218">
        <f t="shared" si="60"/>
        <v>226.08800000000002</v>
      </c>
      <c r="N2327" s="216" t="str">
        <f t="shared" si="59"/>
        <v>stvarna uporabna</v>
      </c>
    </row>
    <row r="2328" spans="1:14" x14ac:dyDescent="0.25">
      <c r="A2328" s="216">
        <v>1</v>
      </c>
      <c r="B2328" s="219" t="s">
        <v>926</v>
      </c>
      <c r="C2328" s="219" t="s">
        <v>926</v>
      </c>
      <c r="D2328" s="219">
        <v>102652</v>
      </c>
      <c r="E2328" s="217" t="s">
        <v>171</v>
      </c>
      <c r="F2328" s="217" t="s">
        <v>2030</v>
      </c>
      <c r="G2328" s="217" t="s">
        <v>929</v>
      </c>
      <c r="H2328" s="217" t="s">
        <v>139</v>
      </c>
      <c r="I2328" s="219">
        <v>1</v>
      </c>
      <c r="J2328" s="218">
        <v>565.23</v>
      </c>
      <c r="K2328" s="218">
        <v>565.23</v>
      </c>
      <c r="L2328" s="218">
        <v>0</v>
      </c>
      <c r="M2328" s="218">
        <f t="shared" si="60"/>
        <v>226.09200000000001</v>
      </c>
      <c r="N2328" s="216" t="str">
        <f t="shared" si="59"/>
        <v>stvarna uporabna</v>
      </c>
    </row>
    <row r="2329" spans="1:14" x14ac:dyDescent="0.25">
      <c r="A2329" s="220">
        <v>1</v>
      </c>
      <c r="B2329" s="219" t="s">
        <v>926</v>
      </c>
      <c r="C2329" s="219" t="s">
        <v>926</v>
      </c>
      <c r="D2329" s="219">
        <v>102653</v>
      </c>
      <c r="E2329" s="217" t="s">
        <v>171</v>
      </c>
      <c r="F2329" s="217" t="s">
        <v>2089</v>
      </c>
      <c r="G2329" s="217" t="s">
        <v>929</v>
      </c>
      <c r="H2329" s="217" t="s">
        <v>139</v>
      </c>
      <c r="I2329" s="219">
        <v>1</v>
      </c>
      <c r="J2329" s="218">
        <v>226.11</v>
      </c>
      <c r="K2329" s="218">
        <v>226.11</v>
      </c>
      <c r="L2329" s="218">
        <v>0</v>
      </c>
      <c r="M2329" s="218">
        <f t="shared" si="60"/>
        <v>90.444000000000017</v>
      </c>
      <c r="N2329" s="216" t="str">
        <f t="shared" si="59"/>
        <v>stvarna uporabna</v>
      </c>
    </row>
    <row r="2330" spans="1:14" x14ac:dyDescent="0.25">
      <c r="A2330" s="220">
        <v>1</v>
      </c>
      <c r="B2330" s="219" t="s">
        <v>926</v>
      </c>
      <c r="C2330" s="219" t="s">
        <v>926</v>
      </c>
      <c r="D2330" s="219">
        <v>102657</v>
      </c>
      <c r="E2330" s="217" t="s">
        <v>171</v>
      </c>
      <c r="F2330" s="217" t="s">
        <v>2090</v>
      </c>
      <c r="G2330" s="217" t="s">
        <v>328</v>
      </c>
      <c r="H2330" s="217" t="s">
        <v>139</v>
      </c>
      <c r="I2330" s="219">
        <v>1</v>
      </c>
      <c r="J2330" s="221">
        <v>3850.32</v>
      </c>
      <c r="K2330" s="221">
        <v>3649.78</v>
      </c>
      <c r="L2330" s="218">
        <v>200.54</v>
      </c>
      <c r="M2330" s="218">
        <f t="shared" si="60"/>
        <v>1540.1280000000002</v>
      </c>
      <c r="N2330" s="216" t="str">
        <f t="shared" si="59"/>
        <v>stvarna uporabna</v>
      </c>
    </row>
    <row r="2331" spans="1:14" x14ac:dyDescent="0.25">
      <c r="A2331" s="216">
        <v>1</v>
      </c>
      <c r="B2331" s="219" t="s">
        <v>926</v>
      </c>
      <c r="C2331" s="219" t="s">
        <v>926</v>
      </c>
      <c r="D2331" s="219">
        <v>102712</v>
      </c>
      <c r="E2331" s="217" t="s">
        <v>171</v>
      </c>
      <c r="F2331" s="217" t="s">
        <v>1074</v>
      </c>
      <c r="G2331" s="217" t="s">
        <v>929</v>
      </c>
      <c r="H2331" s="217" t="s">
        <v>139</v>
      </c>
      <c r="I2331" s="219">
        <v>1</v>
      </c>
      <c r="J2331" s="218">
        <v>113.04</v>
      </c>
      <c r="K2331" s="218">
        <v>113.04</v>
      </c>
      <c r="L2331" s="218">
        <v>0</v>
      </c>
      <c r="M2331" s="218">
        <f t="shared" si="60"/>
        <v>45.216000000000008</v>
      </c>
      <c r="N2331" s="216" t="str">
        <f t="shared" si="59"/>
        <v>stvarna uporabna</v>
      </c>
    </row>
    <row r="2332" spans="1:14" x14ac:dyDescent="0.25">
      <c r="A2332" s="216">
        <v>1</v>
      </c>
      <c r="B2332" s="219" t="s">
        <v>926</v>
      </c>
      <c r="C2332" s="219" t="s">
        <v>926</v>
      </c>
      <c r="D2332" s="219">
        <v>102713</v>
      </c>
      <c r="E2332" s="217" t="s">
        <v>171</v>
      </c>
      <c r="F2332" s="217" t="s">
        <v>1890</v>
      </c>
      <c r="G2332" s="217" t="s">
        <v>929</v>
      </c>
      <c r="H2332" s="217" t="s">
        <v>139</v>
      </c>
      <c r="I2332" s="219">
        <v>1</v>
      </c>
      <c r="J2332" s="218">
        <v>56.57</v>
      </c>
      <c r="K2332" s="218">
        <v>56.57</v>
      </c>
      <c r="L2332" s="218">
        <v>0</v>
      </c>
      <c r="M2332" s="218">
        <f t="shared" si="60"/>
        <v>22.628</v>
      </c>
      <c r="N2332" s="216" t="str">
        <f t="shared" si="59"/>
        <v>stvarna uporabna</v>
      </c>
    </row>
    <row r="2333" spans="1:14" x14ac:dyDescent="0.25">
      <c r="A2333" s="216">
        <v>1</v>
      </c>
      <c r="B2333" s="219" t="s">
        <v>926</v>
      </c>
      <c r="C2333" s="219" t="s">
        <v>926</v>
      </c>
      <c r="D2333" s="219">
        <v>102714</v>
      </c>
      <c r="E2333" s="217" t="s">
        <v>171</v>
      </c>
      <c r="F2333" s="217" t="s">
        <v>1850</v>
      </c>
      <c r="G2333" s="217" t="s">
        <v>929</v>
      </c>
      <c r="H2333" s="217" t="s">
        <v>139</v>
      </c>
      <c r="I2333" s="219">
        <v>1</v>
      </c>
      <c r="J2333" s="218">
        <v>42.39</v>
      </c>
      <c r="K2333" s="218">
        <v>42.39</v>
      </c>
      <c r="L2333" s="218">
        <v>0</v>
      </c>
      <c r="M2333" s="218">
        <f t="shared" si="60"/>
        <v>16.956</v>
      </c>
      <c r="N2333" s="216" t="str">
        <f t="shared" si="59"/>
        <v>stvarna uporabna</v>
      </c>
    </row>
    <row r="2334" spans="1:14" x14ac:dyDescent="0.25">
      <c r="A2334" s="216">
        <v>1</v>
      </c>
      <c r="B2334" s="219" t="s">
        <v>926</v>
      </c>
      <c r="C2334" s="219" t="s">
        <v>926</v>
      </c>
      <c r="D2334" s="219">
        <v>102715</v>
      </c>
      <c r="E2334" s="217" t="s">
        <v>171</v>
      </c>
      <c r="F2334" s="217" t="s">
        <v>2073</v>
      </c>
      <c r="G2334" s="217" t="s">
        <v>929</v>
      </c>
      <c r="H2334" s="217" t="s">
        <v>139</v>
      </c>
      <c r="I2334" s="219">
        <v>1</v>
      </c>
      <c r="J2334" s="218">
        <v>42.39</v>
      </c>
      <c r="K2334" s="218">
        <v>42.39</v>
      </c>
      <c r="L2334" s="218">
        <v>0</v>
      </c>
      <c r="M2334" s="218">
        <f t="shared" si="60"/>
        <v>16.956</v>
      </c>
      <c r="N2334" s="216" t="str">
        <f t="shared" si="59"/>
        <v>stvarna uporabna</v>
      </c>
    </row>
    <row r="2335" spans="1:14" x14ac:dyDescent="0.25">
      <c r="A2335" s="220">
        <v>1</v>
      </c>
      <c r="B2335" s="219" t="s">
        <v>926</v>
      </c>
      <c r="C2335" s="219" t="s">
        <v>926</v>
      </c>
      <c r="D2335" s="219">
        <v>102718</v>
      </c>
      <c r="E2335" s="217" t="s">
        <v>171</v>
      </c>
      <c r="F2335" s="217" t="s">
        <v>2091</v>
      </c>
      <c r="G2335" s="218">
        <v>11.09</v>
      </c>
      <c r="H2335" s="217" t="s">
        <v>139</v>
      </c>
      <c r="I2335" s="219">
        <v>1</v>
      </c>
      <c r="J2335" s="221">
        <v>1120.78</v>
      </c>
      <c r="K2335" s="218">
        <v>992.37</v>
      </c>
      <c r="L2335" s="218">
        <v>128.41</v>
      </c>
      <c r="M2335" s="218">
        <f t="shared" si="60"/>
        <v>448.31200000000001</v>
      </c>
      <c r="N2335" s="216" t="str">
        <f t="shared" si="59"/>
        <v>stvarna uporabna</v>
      </c>
    </row>
    <row r="2336" spans="1:14" x14ac:dyDescent="0.25">
      <c r="A2336" s="220">
        <v>1</v>
      </c>
      <c r="B2336" s="219" t="s">
        <v>926</v>
      </c>
      <c r="C2336" s="219" t="s">
        <v>926</v>
      </c>
      <c r="D2336" s="219">
        <v>102727</v>
      </c>
      <c r="E2336" s="217" t="s">
        <v>171</v>
      </c>
      <c r="F2336" s="217" t="s">
        <v>2092</v>
      </c>
      <c r="G2336" s="217" t="s">
        <v>929</v>
      </c>
      <c r="H2336" s="217" t="s">
        <v>139</v>
      </c>
      <c r="I2336" s="219">
        <v>1</v>
      </c>
      <c r="J2336" s="218">
        <v>113.04</v>
      </c>
      <c r="K2336" s="218">
        <v>113.04</v>
      </c>
      <c r="L2336" s="218">
        <v>0</v>
      </c>
      <c r="M2336" s="218">
        <f t="shared" si="60"/>
        <v>45.216000000000008</v>
      </c>
      <c r="N2336" s="216" t="str">
        <f t="shared" si="59"/>
        <v>stvarna uporabna</v>
      </c>
    </row>
    <row r="2337" spans="1:14" x14ac:dyDescent="0.25">
      <c r="A2337" s="216">
        <v>1</v>
      </c>
      <c r="B2337" s="219" t="s">
        <v>926</v>
      </c>
      <c r="C2337" s="219" t="s">
        <v>926</v>
      </c>
      <c r="D2337" s="219">
        <v>102728</v>
      </c>
      <c r="E2337" s="217" t="s">
        <v>171</v>
      </c>
      <c r="F2337" s="217" t="s">
        <v>2092</v>
      </c>
      <c r="G2337" s="217" t="s">
        <v>929</v>
      </c>
      <c r="H2337" s="217" t="s">
        <v>139</v>
      </c>
      <c r="I2337" s="219">
        <v>1</v>
      </c>
      <c r="J2337" s="218">
        <v>113.04</v>
      </c>
      <c r="K2337" s="218">
        <v>113.04</v>
      </c>
      <c r="L2337" s="218">
        <v>0</v>
      </c>
      <c r="M2337" s="218">
        <f t="shared" si="60"/>
        <v>45.216000000000008</v>
      </c>
      <c r="N2337" s="216" t="str">
        <f t="shared" si="59"/>
        <v>stvarna uporabna</v>
      </c>
    </row>
    <row r="2338" spans="1:14" x14ac:dyDescent="0.25">
      <c r="A2338" s="216">
        <v>1</v>
      </c>
      <c r="B2338" s="219" t="s">
        <v>926</v>
      </c>
      <c r="C2338" s="219" t="s">
        <v>926</v>
      </c>
      <c r="D2338" s="219">
        <v>102729</v>
      </c>
      <c r="E2338" s="217" t="s">
        <v>171</v>
      </c>
      <c r="F2338" s="217" t="s">
        <v>2092</v>
      </c>
      <c r="G2338" s="217" t="s">
        <v>929</v>
      </c>
      <c r="H2338" s="217" t="s">
        <v>139</v>
      </c>
      <c r="I2338" s="219">
        <v>1</v>
      </c>
      <c r="J2338" s="218">
        <v>113.04</v>
      </c>
      <c r="K2338" s="218">
        <v>113.04</v>
      </c>
      <c r="L2338" s="218">
        <v>0</v>
      </c>
      <c r="M2338" s="218">
        <f t="shared" si="60"/>
        <v>45.216000000000008</v>
      </c>
      <c r="N2338" s="216" t="str">
        <f t="shared" si="59"/>
        <v>stvarna uporabna</v>
      </c>
    </row>
    <row r="2339" spans="1:14" x14ac:dyDescent="0.25">
      <c r="A2339" s="216">
        <v>1</v>
      </c>
      <c r="B2339" s="219" t="s">
        <v>926</v>
      </c>
      <c r="C2339" s="219" t="s">
        <v>926</v>
      </c>
      <c r="D2339" s="219">
        <v>102735</v>
      </c>
      <c r="E2339" s="217" t="s">
        <v>171</v>
      </c>
      <c r="F2339" s="217" t="s">
        <v>2093</v>
      </c>
      <c r="G2339" s="217" t="s">
        <v>929</v>
      </c>
      <c r="H2339" s="217" t="s">
        <v>139</v>
      </c>
      <c r="I2339" s="219">
        <v>1</v>
      </c>
      <c r="J2339" s="218">
        <v>70.650000000000006</v>
      </c>
      <c r="K2339" s="218">
        <v>70.650000000000006</v>
      </c>
      <c r="L2339" s="218">
        <v>0</v>
      </c>
      <c r="M2339" s="218">
        <f t="shared" si="60"/>
        <v>28.260000000000005</v>
      </c>
      <c r="N2339" s="216" t="str">
        <f t="shared" si="59"/>
        <v>stvarna uporabna</v>
      </c>
    </row>
    <row r="2340" spans="1:14" x14ac:dyDescent="0.25">
      <c r="A2340" s="220">
        <v>1</v>
      </c>
      <c r="B2340" s="219" t="s">
        <v>926</v>
      </c>
      <c r="C2340" s="219" t="s">
        <v>926</v>
      </c>
      <c r="D2340" s="219">
        <v>102736</v>
      </c>
      <c r="E2340" s="217" t="s">
        <v>171</v>
      </c>
      <c r="F2340" s="217" t="s">
        <v>2093</v>
      </c>
      <c r="G2340" s="217" t="s">
        <v>929</v>
      </c>
      <c r="H2340" s="217" t="s">
        <v>139</v>
      </c>
      <c r="I2340" s="219">
        <v>1</v>
      </c>
      <c r="J2340" s="218">
        <v>70.650000000000006</v>
      </c>
      <c r="K2340" s="218">
        <v>70.650000000000006</v>
      </c>
      <c r="L2340" s="218">
        <v>0</v>
      </c>
      <c r="M2340" s="218">
        <f t="shared" si="60"/>
        <v>28.260000000000005</v>
      </c>
      <c r="N2340" s="216" t="str">
        <f t="shared" si="59"/>
        <v>stvarna uporabna</v>
      </c>
    </row>
    <row r="2341" spans="1:14" x14ac:dyDescent="0.25">
      <c r="A2341" s="220">
        <v>1</v>
      </c>
      <c r="B2341" s="219" t="s">
        <v>926</v>
      </c>
      <c r="C2341" s="219" t="s">
        <v>926</v>
      </c>
      <c r="D2341" s="219">
        <v>102743</v>
      </c>
      <c r="E2341" s="217" t="s">
        <v>171</v>
      </c>
      <c r="F2341" s="217" t="s">
        <v>2094</v>
      </c>
      <c r="G2341" s="217" t="s">
        <v>929</v>
      </c>
      <c r="H2341" s="217" t="s">
        <v>139</v>
      </c>
      <c r="I2341" s="219">
        <v>1</v>
      </c>
      <c r="J2341" s="218">
        <v>548.07000000000005</v>
      </c>
      <c r="K2341" s="218">
        <v>548.07000000000005</v>
      </c>
      <c r="L2341" s="218">
        <v>0</v>
      </c>
      <c r="M2341" s="218">
        <f t="shared" si="60"/>
        <v>219.22800000000004</v>
      </c>
      <c r="N2341" s="216" t="str">
        <f t="shared" si="59"/>
        <v>stvarna uporabna</v>
      </c>
    </row>
    <row r="2342" spans="1:14" x14ac:dyDescent="0.25">
      <c r="A2342" s="216">
        <v>1</v>
      </c>
      <c r="B2342" s="219" t="s">
        <v>926</v>
      </c>
      <c r="C2342" s="219" t="s">
        <v>926</v>
      </c>
      <c r="D2342" s="219">
        <v>102744</v>
      </c>
      <c r="E2342" s="217" t="s">
        <v>171</v>
      </c>
      <c r="F2342" s="217" t="s">
        <v>2095</v>
      </c>
      <c r="G2342" s="217" t="s">
        <v>929</v>
      </c>
      <c r="H2342" s="217" t="s">
        <v>139</v>
      </c>
      <c r="I2342" s="219">
        <v>1</v>
      </c>
      <c r="J2342" s="218">
        <v>565.21</v>
      </c>
      <c r="K2342" s="218">
        <v>565.21</v>
      </c>
      <c r="L2342" s="218">
        <v>0</v>
      </c>
      <c r="M2342" s="218">
        <f t="shared" si="60"/>
        <v>226.08400000000003</v>
      </c>
      <c r="N2342" s="216" t="str">
        <f t="shared" si="59"/>
        <v>stvarna uporabna</v>
      </c>
    </row>
    <row r="2343" spans="1:14" x14ac:dyDescent="0.25">
      <c r="A2343" s="216">
        <v>1</v>
      </c>
      <c r="B2343" s="219" t="s">
        <v>926</v>
      </c>
      <c r="C2343" s="219" t="s">
        <v>926</v>
      </c>
      <c r="D2343" s="219">
        <v>102745</v>
      </c>
      <c r="E2343" s="217" t="s">
        <v>171</v>
      </c>
      <c r="F2343" s="217" t="s">
        <v>2096</v>
      </c>
      <c r="G2343" s="217" t="s">
        <v>339</v>
      </c>
      <c r="H2343" s="217" t="s">
        <v>139</v>
      </c>
      <c r="I2343" s="219">
        <v>1</v>
      </c>
      <c r="J2343" s="221">
        <v>1621.76</v>
      </c>
      <c r="K2343" s="221">
        <v>1469.72</v>
      </c>
      <c r="L2343" s="218">
        <v>152.04</v>
      </c>
      <c r="M2343" s="218">
        <f t="shared" si="60"/>
        <v>648.70400000000006</v>
      </c>
      <c r="N2343" s="216" t="str">
        <f t="shared" si="59"/>
        <v>stvarna uporabna</v>
      </c>
    </row>
    <row r="2344" spans="1:14" x14ac:dyDescent="0.25">
      <c r="A2344" s="216">
        <v>1</v>
      </c>
      <c r="B2344" s="219" t="s">
        <v>926</v>
      </c>
      <c r="C2344" s="219" t="s">
        <v>926</v>
      </c>
      <c r="D2344" s="219">
        <v>102746</v>
      </c>
      <c r="E2344" s="217" t="s">
        <v>171</v>
      </c>
      <c r="F2344" s="217" t="s">
        <v>2096</v>
      </c>
      <c r="G2344" s="217" t="s">
        <v>339</v>
      </c>
      <c r="H2344" s="217" t="s">
        <v>139</v>
      </c>
      <c r="I2344" s="219">
        <v>1</v>
      </c>
      <c r="J2344" s="221">
        <v>1621.76</v>
      </c>
      <c r="K2344" s="221">
        <v>1469.72</v>
      </c>
      <c r="L2344" s="218">
        <v>152.04</v>
      </c>
      <c r="M2344" s="218">
        <f t="shared" si="60"/>
        <v>648.70400000000006</v>
      </c>
      <c r="N2344" s="216" t="str">
        <f t="shared" si="59"/>
        <v>stvarna uporabna</v>
      </c>
    </row>
    <row r="2345" spans="1:14" x14ac:dyDescent="0.25">
      <c r="A2345" s="220">
        <v>1</v>
      </c>
      <c r="B2345" s="219" t="s">
        <v>926</v>
      </c>
      <c r="C2345" s="219" t="s">
        <v>926</v>
      </c>
      <c r="D2345" s="219">
        <v>102747</v>
      </c>
      <c r="E2345" s="217" t="s">
        <v>171</v>
      </c>
      <c r="F2345" s="217" t="s">
        <v>2097</v>
      </c>
      <c r="G2345" s="217" t="s">
        <v>339</v>
      </c>
      <c r="H2345" s="217" t="s">
        <v>139</v>
      </c>
      <c r="I2345" s="219">
        <v>1</v>
      </c>
      <c r="J2345" s="221">
        <v>2988.9</v>
      </c>
      <c r="K2345" s="221">
        <v>2708.67</v>
      </c>
      <c r="L2345" s="218">
        <v>280.23</v>
      </c>
      <c r="M2345" s="218">
        <f t="shared" si="60"/>
        <v>1195.5600000000002</v>
      </c>
      <c r="N2345" s="216" t="str">
        <f t="shared" si="59"/>
        <v>stvarna uporabna</v>
      </c>
    </row>
    <row r="2346" spans="1:14" x14ac:dyDescent="0.25">
      <c r="A2346" s="220">
        <v>1</v>
      </c>
      <c r="B2346" s="219" t="s">
        <v>926</v>
      </c>
      <c r="C2346" s="219" t="s">
        <v>926</v>
      </c>
      <c r="D2346" s="219">
        <v>102748</v>
      </c>
      <c r="E2346" s="217" t="s">
        <v>171</v>
      </c>
      <c r="F2346" s="217" t="s">
        <v>2098</v>
      </c>
      <c r="G2346" s="217" t="s">
        <v>339</v>
      </c>
      <c r="H2346" s="217" t="s">
        <v>139</v>
      </c>
      <c r="I2346" s="219">
        <v>1</v>
      </c>
      <c r="J2346" s="221">
        <v>1826.55</v>
      </c>
      <c r="K2346" s="221">
        <v>1655.32</v>
      </c>
      <c r="L2346" s="218">
        <v>171.23</v>
      </c>
      <c r="M2346" s="218">
        <f t="shared" si="60"/>
        <v>730.62</v>
      </c>
      <c r="N2346" s="216" t="str">
        <f t="shared" si="59"/>
        <v>stvarna uporabna</v>
      </c>
    </row>
    <row r="2347" spans="1:14" x14ac:dyDescent="0.25">
      <c r="A2347" s="216">
        <v>1</v>
      </c>
      <c r="B2347" s="219" t="s">
        <v>926</v>
      </c>
      <c r="C2347" s="219" t="s">
        <v>926</v>
      </c>
      <c r="D2347" s="219">
        <v>102749</v>
      </c>
      <c r="E2347" s="217" t="s">
        <v>171</v>
      </c>
      <c r="F2347" s="217" t="s">
        <v>2099</v>
      </c>
      <c r="G2347" s="217" t="s">
        <v>339</v>
      </c>
      <c r="H2347" s="217" t="s">
        <v>139</v>
      </c>
      <c r="I2347" s="219">
        <v>1</v>
      </c>
      <c r="J2347" s="221">
        <v>1826.55</v>
      </c>
      <c r="K2347" s="221">
        <v>1655.32</v>
      </c>
      <c r="L2347" s="218">
        <v>171.23</v>
      </c>
      <c r="M2347" s="218">
        <f t="shared" si="60"/>
        <v>730.62</v>
      </c>
      <c r="N2347" s="216" t="str">
        <f t="shared" si="59"/>
        <v>stvarna uporabna</v>
      </c>
    </row>
    <row r="2348" spans="1:14" x14ac:dyDescent="0.25">
      <c r="A2348" s="216">
        <v>1</v>
      </c>
      <c r="B2348" s="219" t="s">
        <v>926</v>
      </c>
      <c r="C2348" s="219" t="s">
        <v>926</v>
      </c>
      <c r="D2348" s="219">
        <v>102750</v>
      </c>
      <c r="E2348" s="217" t="s">
        <v>171</v>
      </c>
      <c r="F2348" s="217" t="s">
        <v>2100</v>
      </c>
      <c r="G2348" s="217" t="s">
        <v>339</v>
      </c>
      <c r="H2348" s="217" t="s">
        <v>139</v>
      </c>
      <c r="I2348" s="219">
        <v>1</v>
      </c>
      <c r="J2348" s="218">
        <v>863.46</v>
      </c>
      <c r="K2348" s="218">
        <v>782.49</v>
      </c>
      <c r="L2348" s="218">
        <v>80.97</v>
      </c>
      <c r="M2348" s="218">
        <f t="shared" si="60"/>
        <v>345.38400000000001</v>
      </c>
      <c r="N2348" s="216" t="str">
        <f t="shared" si="59"/>
        <v>stvarna uporabna</v>
      </c>
    </row>
    <row r="2349" spans="1:14" x14ac:dyDescent="0.25">
      <c r="A2349" s="216">
        <v>1</v>
      </c>
      <c r="B2349" s="219" t="s">
        <v>926</v>
      </c>
      <c r="C2349" s="219" t="s">
        <v>926</v>
      </c>
      <c r="D2349" s="219">
        <v>102751</v>
      </c>
      <c r="E2349" s="217" t="s">
        <v>171</v>
      </c>
      <c r="F2349" s="217" t="s">
        <v>2101</v>
      </c>
      <c r="G2349" s="217" t="s">
        <v>339</v>
      </c>
      <c r="H2349" s="217" t="s">
        <v>139</v>
      </c>
      <c r="I2349" s="219">
        <v>1</v>
      </c>
      <c r="J2349" s="221">
        <v>2584.85</v>
      </c>
      <c r="K2349" s="221">
        <v>2342.5500000000002</v>
      </c>
      <c r="L2349" s="218">
        <v>242.3</v>
      </c>
      <c r="M2349" s="218">
        <f t="shared" si="60"/>
        <v>1033.94</v>
      </c>
      <c r="N2349" s="216" t="str">
        <f t="shared" si="59"/>
        <v>stvarna uporabna</v>
      </c>
    </row>
    <row r="2350" spans="1:14" x14ac:dyDescent="0.25">
      <c r="A2350" s="220">
        <v>1</v>
      </c>
      <c r="B2350" s="219" t="s">
        <v>926</v>
      </c>
      <c r="C2350" s="219" t="s">
        <v>926</v>
      </c>
      <c r="D2350" s="219">
        <v>102752</v>
      </c>
      <c r="E2350" s="217" t="s">
        <v>171</v>
      </c>
      <c r="F2350" s="217" t="s">
        <v>2102</v>
      </c>
      <c r="G2350" s="217" t="s">
        <v>339</v>
      </c>
      <c r="H2350" s="217" t="s">
        <v>139</v>
      </c>
      <c r="I2350" s="219">
        <v>1</v>
      </c>
      <c r="J2350" s="221">
        <v>1942.79</v>
      </c>
      <c r="K2350" s="221">
        <v>1760.66</v>
      </c>
      <c r="L2350" s="218">
        <v>182.13</v>
      </c>
      <c r="M2350" s="218">
        <f t="shared" si="60"/>
        <v>777.11599999999999</v>
      </c>
      <c r="N2350" s="216" t="str">
        <f t="shared" si="59"/>
        <v>stvarna uporabna</v>
      </c>
    </row>
    <row r="2351" spans="1:14" x14ac:dyDescent="0.25">
      <c r="A2351" s="220">
        <v>1</v>
      </c>
      <c r="B2351" s="219" t="s">
        <v>926</v>
      </c>
      <c r="C2351" s="219" t="s">
        <v>926</v>
      </c>
      <c r="D2351" s="219">
        <v>102753</v>
      </c>
      <c r="E2351" s="217" t="s">
        <v>171</v>
      </c>
      <c r="F2351" s="217" t="s">
        <v>2102</v>
      </c>
      <c r="G2351" s="217" t="s">
        <v>339</v>
      </c>
      <c r="H2351" s="217" t="s">
        <v>139</v>
      </c>
      <c r="I2351" s="219">
        <v>1</v>
      </c>
      <c r="J2351" s="221">
        <v>1942.79</v>
      </c>
      <c r="K2351" s="221">
        <v>1760.66</v>
      </c>
      <c r="L2351" s="218">
        <v>182.13</v>
      </c>
      <c r="M2351" s="218">
        <f t="shared" si="60"/>
        <v>777.11599999999999</v>
      </c>
      <c r="N2351" s="216" t="str">
        <f t="shared" si="59"/>
        <v>stvarna uporabna</v>
      </c>
    </row>
    <row r="2352" spans="1:14" x14ac:dyDescent="0.25">
      <c r="A2352" s="216">
        <v>1</v>
      </c>
      <c r="B2352" s="219" t="s">
        <v>926</v>
      </c>
      <c r="C2352" s="219" t="s">
        <v>926</v>
      </c>
      <c r="D2352" s="219">
        <v>102754</v>
      </c>
      <c r="E2352" s="217" t="s">
        <v>171</v>
      </c>
      <c r="F2352" s="217" t="s">
        <v>2103</v>
      </c>
      <c r="G2352" s="217" t="s">
        <v>339</v>
      </c>
      <c r="H2352" s="217" t="s">
        <v>139</v>
      </c>
      <c r="I2352" s="219">
        <v>1</v>
      </c>
      <c r="J2352" s="221">
        <v>1616.22</v>
      </c>
      <c r="K2352" s="221">
        <v>1464.72</v>
      </c>
      <c r="L2352" s="218">
        <v>151.5</v>
      </c>
      <c r="M2352" s="218">
        <f t="shared" si="60"/>
        <v>646.48800000000006</v>
      </c>
      <c r="N2352" s="216" t="str">
        <f t="shared" si="59"/>
        <v>stvarna uporabna</v>
      </c>
    </row>
    <row r="2353" spans="1:14" x14ac:dyDescent="0.25">
      <c r="A2353" s="216">
        <v>1</v>
      </c>
      <c r="B2353" s="219" t="s">
        <v>926</v>
      </c>
      <c r="C2353" s="219" t="s">
        <v>926</v>
      </c>
      <c r="D2353" s="219">
        <v>102760</v>
      </c>
      <c r="E2353" s="217" t="s">
        <v>171</v>
      </c>
      <c r="F2353" s="217" t="s">
        <v>2104</v>
      </c>
      <c r="G2353" s="218">
        <v>11.04</v>
      </c>
      <c r="H2353" s="217" t="s">
        <v>139</v>
      </c>
      <c r="I2353" s="219">
        <v>1</v>
      </c>
      <c r="J2353" s="221">
        <v>3824.7</v>
      </c>
      <c r="K2353" s="221">
        <v>3824.7</v>
      </c>
      <c r="L2353" s="218">
        <v>0</v>
      </c>
      <c r="M2353" s="218">
        <f t="shared" si="60"/>
        <v>1529.88</v>
      </c>
      <c r="N2353" s="216" t="str">
        <f t="shared" si="59"/>
        <v>stvarna uporabna</v>
      </c>
    </row>
    <row r="2354" spans="1:14" x14ac:dyDescent="0.25">
      <c r="A2354" s="216">
        <v>1</v>
      </c>
      <c r="B2354" s="219" t="s">
        <v>926</v>
      </c>
      <c r="C2354" s="219" t="s">
        <v>926</v>
      </c>
      <c r="D2354" s="219">
        <v>102764</v>
      </c>
      <c r="E2354" s="217" t="s">
        <v>171</v>
      </c>
      <c r="F2354" s="217" t="s">
        <v>2093</v>
      </c>
      <c r="G2354" s="217" t="s">
        <v>929</v>
      </c>
      <c r="H2354" s="217" t="s">
        <v>139</v>
      </c>
      <c r="I2354" s="219">
        <v>1</v>
      </c>
      <c r="J2354" s="218">
        <v>70.650000000000006</v>
      </c>
      <c r="K2354" s="218">
        <v>70.650000000000006</v>
      </c>
      <c r="L2354" s="218">
        <v>0</v>
      </c>
      <c r="M2354" s="218">
        <f t="shared" si="60"/>
        <v>28.260000000000005</v>
      </c>
      <c r="N2354" s="216" t="str">
        <f t="shared" si="59"/>
        <v>stvarna uporabna</v>
      </c>
    </row>
    <row r="2355" spans="1:14" x14ac:dyDescent="0.25">
      <c r="A2355" s="220">
        <v>1</v>
      </c>
      <c r="B2355" s="219" t="s">
        <v>926</v>
      </c>
      <c r="C2355" s="219" t="s">
        <v>926</v>
      </c>
      <c r="D2355" s="219">
        <v>102765</v>
      </c>
      <c r="E2355" s="217" t="s">
        <v>171</v>
      </c>
      <c r="F2355" s="217" t="s">
        <v>2093</v>
      </c>
      <c r="G2355" s="217" t="s">
        <v>929</v>
      </c>
      <c r="H2355" s="217" t="s">
        <v>139</v>
      </c>
      <c r="I2355" s="219">
        <v>1</v>
      </c>
      <c r="J2355" s="218">
        <v>70.650000000000006</v>
      </c>
      <c r="K2355" s="218">
        <v>70.650000000000006</v>
      </c>
      <c r="L2355" s="218">
        <v>0</v>
      </c>
      <c r="M2355" s="218">
        <f t="shared" si="60"/>
        <v>28.260000000000005</v>
      </c>
      <c r="N2355" s="216" t="str">
        <f t="shared" si="59"/>
        <v>stvarna uporabna</v>
      </c>
    </row>
    <row r="2356" spans="1:14" x14ac:dyDescent="0.25">
      <c r="A2356" s="220">
        <v>1</v>
      </c>
      <c r="B2356" s="219" t="s">
        <v>926</v>
      </c>
      <c r="C2356" s="219" t="s">
        <v>926</v>
      </c>
      <c r="D2356" s="219">
        <v>102770</v>
      </c>
      <c r="E2356" s="217" t="s">
        <v>171</v>
      </c>
      <c r="F2356" s="217" t="s">
        <v>1071</v>
      </c>
      <c r="G2356" s="217" t="s">
        <v>929</v>
      </c>
      <c r="H2356" s="217" t="s">
        <v>139</v>
      </c>
      <c r="I2356" s="219">
        <v>1</v>
      </c>
      <c r="J2356" s="221">
        <v>2181.87</v>
      </c>
      <c r="K2356" s="221">
        <v>2181.87</v>
      </c>
      <c r="L2356" s="218">
        <v>0</v>
      </c>
      <c r="M2356" s="218">
        <f t="shared" si="60"/>
        <v>872.74800000000005</v>
      </c>
      <c r="N2356" s="216" t="str">
        <f t="shared" si="59"/>
        <v>stvarna uporabna</v>
      </c>
    </row>
    <row r="2357" spans="1:14" x14ac:dyDescent="0.25">
      <c r="A2357" s="216">
        <v>1</v>
      </c>
      <c r="B2357" s="219" t="s">
        <v>926</v>
      </c>
      <c r="C2357" s="219" t="s">
        <v>926</v>
      </c>
      <c r="D2357" s="219">
        <v>102776</v>
      </c>
      <c r="E2357" s="217" t="s">
        <v>171</v>
      </c>
      <c r="F2357" s="217" t="s">
        <v>2092</v>
      </c>
      <c r="G2357" s="217" t="s">
        <v>929</v>
      </c>
      <c r="H2357" s="217" t="s">
        <v>139</v>
      </c>
      <c r="I2357" s="219">
        <v>1</v>
      </c>
      <c r="J2357" s="218">
        <v>113.04</v>
      </c>
      <c r="K2357" s="218">
        <v>113.04</v>
      </c>
      <c r="L2357" s="218">
        <v>0</v>
      </c>
      <c r="M2357" s="218">
        <f t="shared" si="60"/>
        <v>45.216000000000008</v>
      </c>
      <c r="N2357" s="216" t="str">
        <f t="shared" si="59"/>
        <v>stvarna uporabna</v>
      </c>
    </row>
    <row r="2358" spans="1:14" x14ac:dyDescent="0.25">
      <c r="A2358" s="216">
        <v>1</v>
      </c>
      <c r="B2358" s="219" t="s">
        <v>926</v>
      </c>
      <c r="C2358" s="219" t="s">
        <v>926</v>
      </c>
      <c r="D2358" s="219">
        <v>102777</v>
      </c>
      <c r="E2358" s="217" t="s">
        <v>171</v>
      </c>
      <c r="F2358" s="217" t="s">
        <v>2092</v>
      </c>
      <c r="G2358" s="217" t="s">
        <v>929</v>
      </c>
      <c r="H2358" s="217" t="s">
        <v>139</v>
      </c>
      <c r="I2358" s="219">
        <v>1</v>
      </c>
      <c r="J2358" s="218">
        <v>113.04</v>
      </c>
      <c r="K2358" s="218">
        <v>113.04</v>
      </c>
      <c r="L2358" s="218">
        <v>0</v>
      </c>
      <c r="M2358" s="218">
        <f t="shared" si="60"/>
        <v>45.216000000000008</v>
      </c>
      <c r="N2358" s="216" t="str">
        <f t="shared" si="59"/>
        <v>stvarna uporabna</v>
      </c>
    </row>
    <row r="2359" spans="1:14" x14ac:dyDescent="0.25">
      <c r="A2359" s="216">
        <v>1</v>
      </c>
      <c r="B2359" s="219" t="s">
        <v>926</v>
      </c>
      <c r="C2359" s="219" t="s">
        <v>926</v>
      </c>
      <c r="D2359" s="219">
        <v>102778</v>
      </c>
      <c r="E2359" s="217" t="s">
        <v>171</v>
      </c>
      <c r="F2359" s="217" t="s">
        <v>2092</v>
      </c>
      <c r="G2359" s="217" t="s">
        <v>929</v>
      </c>
      <c r="H2359" s="217" t="s">
        <v>139</v>
      </c>
      <c r="I2359" s="219">
        <v>1</v>
      </c>
      <c r="J2359" s="218">
        <v>113.04</v>
      </c>
      <c r="K2359" s="218">
        <v>113.04</v>
      </c>
      <c r="L2359" s="218">
        <v>0</v>
      </c>
      <c r="M2359" s="218">
        <f t="shared" si="60"/>
        <v>45.216000000000008</v>
      </c>
      <c r="N2359" s="216" t="str">
        <f t="shared" si="59"/>
        <v>stvarna uporabna</v>
      </c>
    </row>
    <row r="2360" spans="1:14" x14ac:dyDescent="0.25">
      <c r="A2360" s="220">
        <v>1</v>
      </c>
      <c r="B2360" s="219" t="s">
        <v>926</v>
      </c>
      <c r="C2360" s="219" t="s">
        <v>926</v>
      </c>
      <c r="D2360" s="219">
        <v>102779</v>
      </c>
      <c r="E2360" s="217" t="s">
        <v>171</v>
      </c>
      <c r="F2360" s="217" t="s">
        <v>2092</v>
      </c>
      <c r="G2360" s="217" t="s">
        <v>929</v>
      </c>
      <c r="H2360" s="217" t="s">
        <v>139</v>
      </c>
      <c r="I2360" s="219">
        <v>1</v>
      </c>
      <c r="J2360" s="218">
        <v>113.04</v>
      </c>
      <c r="K2360" s="218">
        <v>113.04</v>
      </c>
      <c r="L2360" s="218">
        <v>0</v>
      </c>
      <c r="M2360" s="218">
        <f t="shared" si="60"/>
        <v>45.216000000000008</v>
      </c>
      <c r="N2360" s="216" t="str">
        <f t="shared" si="59"/>
        <v>stvarna uporabna</v>
      </c>
    </row>
    <row r="2361" spans="1:14" x14ac:dyDescent="0.25">
      <c r="A2361" s="220">
        <v>1</v>
      </c>
      <c r="B2361" s="219" t="s">
        <v>926</v>
      </c>
      <c r="C2361" s="219" t="s">
        <v>926</v>
      </c>
      <c r="D2361" s="219">
        <v>102780</v>
      </c>
      <c r="E2361" s="217" t="s">
        <v>171</v>
      </c>
      <c r="F2361" s="217" t="s">
        <v>2092</v>
      </c>
      <c r="G2361" s="217" t="s">
        <v>929</v>
      </c>
      <c r="H2361" s="217" t="s">
        <v>139</v>
      </c>
      <c r="I2361" s="219">
        <v>1</v>
      </c>
      <c r="J2361" s="218">
        <v>113.04</v>
      </c>
      <c r="K2361" s="218">
        <v>113.04</v>
      </c>
      <c r="L2361" s="218">
        <v>0</v>
      </c>
      <c r="M2361" s="218">
        <f t="shared" si="60"/>
        <v>45.216000000000008</v>
      </c>
      <c r="N2361" s="216" t="str">
        <f t="shared" si="59"/>
        <v>stvarna uporabna</v>
      </c>
    </row>
    <row r="2362" spans="1:14" x14ac:dyDescent="0.25">
      <c r="A2362" s="216">
        <v>1</v>
      </c>
      <c r="B2362" s="219" t="s">
        <v>926</v>
      </c>
      <c r="C2362" s="219" t="s">
        <v>926</v>
      </c>
      <c r="D2362" s="219">
        <v>102781</v>
      </c>
      <c r="E2362" s="217" t="s">
        <v>171</v>
      </c>
      <c r="F2362" s="217" t="s">
        <v>2092</v>
      </c>
      <c r="G2362" s="217" t="s">
        <v>929</v>
      </c>
      <c r="H2362" s="217" t="s">
        <v>139</v>
      </c>
      <c r="I2362" s="219">
        <v>1</v>
      </c>
      <c r="J2362" s="218">
        <v>113.04</v>
      </c>
      <c r="K2362" s="218">
        <v>113.04</v>
      </c>
      <c r="L2362" s="218">
        <v>0</v>
      </c>
      <c r="M2362" s="218">
        <f t="shared" si="60"/>
        <v>45.216000000000008</v>
      </c>
      <c r="N2362" s="216" t="str">
        <f t="shared" si="59"/>
        <v>stvarna uporabna</v>
      </c>
    </row>
    <row r="2363" spans="1:14" x14ac:dyDescent="0.25">
      <c r="A2363" s="216">
        <v>1</v>
      </c>
      <c r="B2363" s="219" t="s">
        <v>926</v>
      </c>
      <c r="C2363" s="219" t="s">
        <v>926</v>
      </c>
      <c r="D2363" s="219">
        <v>102782</v>
      </c>
      <c r="E2363" s="217" t="s">
        <v>171</v>
      </c>
      <c r="F2363" s="217" t="s">
        <v>2092</v>
      </c>
      <c r="G2363" s="217" t="s">
        <v>929</v>
      </c>
      <c r="H2363" s="217" t="s">
        <v>139</v>
      </c>
      <c r="I2363" s="219">
        <v>1</v>
      </c>
      <c r="J2363" s="218">
        <v>113.04</v>
      </c>
      <c r="K2363" s="218">
        <v>113.04</v>
      </c>
      <c r="L2363" s="218">
        <v>0</v>
      </c>
      <c r="M2363" s="218">
        <f t="shared" si="60"/>
        <v>45.216000000000008</v>
      </c>
      <c r="N2363" s="216" t="str">
        <f t="shared" si="59"/>
        <v>stvarna uporabna</v>
      </c>
    </row>
    <row r="2364" spans="1:14" x14ac:dyDescent="0.25">
      <c r="A2364" s="216">
        <v>1</v>
      </c>
      <c r="B2364" s="219" t="s">
        <v>926</v>
      </c>
      <c r="C2364" s="219" t="s">
        <v>926</v>
      </c>
      <c r="D2364" s="219">
        <v>102783</v>
      </c>
      <c r="E2364" s="217" t="s">
        <v>171</v>
      </c>
      <c r="F2364" s="217" t="s">
        <v>2092</v>
      </c>
      <c r="G2364" s="217" t="s">
        <v>929</v>
      </c>
      <c r="H2364" s="217" t="s">
        <v>139</v>
      </c>
      <c r="I2364" s="219">
        <v>1</v>
      </c>
      <c r="J2364" s="218">
        <v>113.04</v>
      </c>
      <c r="K2364" s="218">
        <v>113.04</v>
      </c>
      <c r="L2364" s="218">
        <v>0</v>
      </c>
      <c r="M2364" s="218">
        <f t="shared" si="60"/>
        <v>45.216000000000008</v>
      </c>
      <c r="N2364" s="216" t="str">
        <f t="shared" ref="N2364:N2427" si="61">IF(L2364&lt;J2364*0.4,"stvarna uporabna", "nova vrijednost")</f>
        <v>stvarna uporabna</v>
      </c>
    </row>
    <row r="2365" spans="1:14" x14ac:dyDescent="0.25">
      <c r="A2365" s="220">
        <v>1</v>
      </c>
      <c r="B2365" s="219" t="s">
        <v>926</v>
      </c>
      <c r="C2365" s="219" t="s">
        <v>926</v>
      </c>
      <c r="D2365" s="219">
        <v>102784</v>
      </c>
      <c r="E2365" s="217" t="s">
        <v>171</v>
      </c>
      <c r="F2365" s="217" t="s">
        <v>2092</v>
      </c>
      <c r="G2365" s="217" t="s">
        <v>929</v>
      </c>
      <c r="H2365" s="217" t="s">
        <v>139</v>
      </c>
      <c r="I2365" s="219">
        <v>1</v>
      </c>
      <c r="J2365" s="218">
        <v>113.04</v>
      </c>
      <c r="K2365" s="218">
        <v>113.04</v>
      </c>
      <c r="L2365" s="218">
        <v>0</v>
      </c>
      <c r="M2365" s="218">
        <f t="shared" si="60"/>
        <v>45.216000000000008</v>
      </c>
      <c r="N2365" s="216" t="str">
        <f t="shared" si="61"/>
        <v>stvarna uporabna</v>
      </c>
    </row>
    <row r="2366" spans="1:14" x14ac:dyDescent="0.25">
      <c r="A2366" s="220">
        <v>1</v>
      </c>
      <c r="B2366" s="219" t="s">
        <v>926</v>
      </c>
      <c r="C2366" s="219" t="s">
        <v>926</v>
      </c>
      <c r="D2366" s="219">
        <v>102786</v>
      </c>
      <c r="E2366" s="217" t="s">
        <v>171</v>
      </c>
      <c r="F2366" s="217" t="s">
        <v>2105</v>
      </c>
      <c r="G2366" s="217" t="s">
        <v>929</v>
      </c>
      <c r="H2366" s="217" t="s">
        <v>139</v>
      </c>
      <c r="I2366" s="219">
        <v>1</v>
      </c>
      <c r="J2366" s="218">
        <v>565.23</v>
      </c>
      <c r="K2366" s="218">
        <v>565.23</v>
      </c>
      <c r="L2366" s="218">
        <v>0</v>
      </c>
      <c r="M2366" s="218">
        <f t="shared" si="60"/>
        <v>226.09200000000001</v>
      </c>
      <c r="N2366" s="216" t="str">
        <f t="shared" si="61"/>
        <v>stvarna uporabna</v>
      </c>
    </row>
    <row r="2367" spans="1:14" x14ac:dyDescent="0.25">
      <c r="A2367" s="216">
        <v>1</v>
      </c>
      <c r="B2367" s="219" t="s">
        <v>926</v>
      </c>
      <c r="C2367" s="219" t="s">
        <v>926</v>
      </c>
      <c r="D2367" s="219">
        <v>102787</v>
      </c>
      <c r="E2367" s="217" t="s">
        <v>171</v>
      </c>
      <c r="F2367" s="217" t="s">
        <v>2105</v>
      </c>
      <c r="G2367" s="217" t="s">
        <v>929</v>
      </c>
      <c r="H2367" s="217" t="s">
        <v>139</v>
      </c>
      <c r="I2367" s="219">
        <v>1</v>
      </c>
      <c r="J2367" s="218">
        <v>565.23</v>
      </c>
      <c r="K2367" s="218">
        <v>565.23</v>
      </c>
      <c r="L2367" s="218">
        <v>0</v>
      </c>
      <c r="M2367" s="218">
        <f t="shared" si="60"/>
        <v>226.09200000000001</v>
      </c>
      <c r="N2367" s="216" t="str">
        <f t="shared" si="61"/>
        <v>stvarna uporabna</v>
      </c>
    </row>
    <row r="2368" spans="1:14" x14ac:dyDescent="0.25">
      <c r="A2368" s="216">
        <v>1</v>
      </c>
      <c r="B2368" s="219" t="s">
        <v>926</v>
      </c>
      <c r="C2368" s="219" t="s">
        <v>926</v>
      </c>
      <c r="D2368" s="219">
        <v>102788</v>
      </c>
      <c r="E2368" s="217" t="s">
        <v>171</v>
      </c>
      <c r="F2368" s="217" t="s">
        <v>2105</v>
      </c>
      <c r="G2368" s="217" t="s">
        <v>929</v>
      </c>
      <c r="H2368" s="217" t="s">
        <v>139</v>
      </c>
      <c r="I2368" s="219">
        <v>1</v>
      </c>
      <c r="J2368" s="218">
        <v>565.23</v>
      </c>
      <c r="K2368" s="218">
        <v>565.23</v>
      </c>
      <c r="L2368" s="218">
        <v>0</v>
      </c>
      <c r="M2368" s="218">
        <f t="shared" si="60"/>
        <v>226.09200000000001</v>
      </c>
      <c r="N2368" s="216" t="str">
        <f t="shared" si="61"/>
        <v>stvarna uporabna</v>
      </c>
    </row>
    <row r="2369" spans="1:14" x14ac:dyDescent="0.25">
      <c r="A2369" s="216">
        <v>1</v>
      </c>
      <c r="B2369" s="219" t="s">
        <v>926</v>
      </c>
      <c r="C2369" s="219" t="s">
        <v>926</v>
      </c>
      <c r="D2369" s="219">
        <v>102789</v>
      </c>
      <c r="E2369" s="217" t="s">
        <v>171</v>
      </c>
      <c r="F2369" s="217" t="s">
        <v>2106</v>
      </c>
      <c r="G2369" s="217" t="s">
        <v>929</v>
      </c>
      <c r="H2369" s="217" t="s">
        <v>139</v>
      </c>
      <c r="I2369" s="219">
        <v>1</v>
      </c>
      <c r="J2369" s="221">
        <v>4521.83</v>
      </c>
      <c r="K2369" s="221">
        <v>4521.83</v>
      </c>
      <c r="L2369" s="218">
        <v>0</v>
      </c>
      <c r="M2369" s="218">
        <f t="shared" si="60"/>
        <v>1808.732</v>
      </c>
      <c r="N2369" s="216" t="str">
        <f t="shared" si="61"/>
        <v>stvarna uporabna</v>
      </c>
    </row>
    <row r="2370" spans="1:14" x14ac:dyDescent="0.25">
      <c r="A2370" s="220">
        <v>1</v>
      </c>
      <c r="B2370" s="219" t="s">
        <v>926</v>
      </c>
      <c r="C2370" s="219" t="s">
        <v>926</v>
      </c>
      <c r="D2370" s="219">
        <v>102790</v>
      </c>
      <c r="E2370" s="217" t="s">
        <v>171</v>
      </c>
      <c r="F2370" s="217" t="s">
        <v>1850</v>
      </c>
      <c r="G2370" s="217" t="s">
        <v>929</v>
      </c>
      <c r="H2370" s="217" t="s">
        <v>139</v>
      </c>
      <c r="I2370" s="219">
        <v>1</v>
      </c>
      <c r="J2370" s="218">
        <v>847.84</v>
      </c>
      <c r="K2370" s="218">
        <v>847.84</v>
      </c>
      <c r="L2370" s="218">
        <v>0</v>
      </c>
      <c r="M2370" s="218">
        <f t="shared" si="60"/>
        <v>339.13600000000002</v>
      </c>
      <c r="N2370" s="216" t="str">
        <f t="shared" si="61"/>
        <v>stvarna uporabna</v>
      </c>
    </row>
    <row r="2371" spans="1:14" x14ac:dyDescent="0.25">
      <c r="A2371" s="220">
        <v>1</v>
      </c>
      <c r="B2371" s="219" t="s">
        <v>926</v>
      </c>
      <c r="C2371" s="219" t="s">
        <v>926</v>
      </c>
      <c r="D2371" s="219">
        <v>102791</v>
      </c>
      <c r="E2371" s="217" t="s">
        <v>171</v>
      </c>
      <c r="F2371" s="217" t="s">
        <v>2077</v>
      </c>
      <c r="G2371" s="217" t="s">
        <v>929</v>
      </c>
      <c r="H2371" s="217" t="s">
        <v>139</v>
      </c>
      <c r="I2371" s="219">
        <v>1</v>
      </c>
      <c r="J2371" s="218">
        <v>565.22</v>
      </c>
      <c r="K2371" s="218">
        <v>565.22</v>
      </c>
      <c r="L2371" s="218">
        <v>0</v>
      </c>
      <c r="M2371" s="218">
        <f t="shared" ref="M2371:M2434" si="62">IF(L2371&lt;J2371*0.4,J2371*0.4,L2371)</f>
        <v>226.08800000000002</v>
      </c>
      <c r="N2371" s="216" t="str">
        <f t="shared" si="61"/>
        <v>stvarna uporabna</v>
      </c>
    </row>
    <row r="2372" spans="1:14" x14ac:dyDescent="0.25">
      <c r="A2372" s="216">
        <v>1</v>
      </c>
      <c r="B2372" s="219" t="s">
        <v>926</v>
      </c>
      <c r="C2372" s="219" t="s">
        <v>926</v>
      </c>
      <c r="D2372" s="219">
        <v>102792</v>
      </c>
      <c r="E2372" s="217" t="s">
        <v>171</v>
      </c>
      <c r="F2372" s="217" t="s">
        <v>1074</v>
      </c>
      <c r="G2372" s="217" t="s">
        <v>929</v>
      </c>
      <c r="H2372" s="217" t="s">
        <v>139</v>
      </c>
      <c r="I2372" s="219">
        <v>1</v>
      </c>
      <c r="J2372" s="218">
        <v>113.04</v>
      </c>
      <c r="K2372" s="218">
        <v>113.04</v>
      </c>
      <c r="L2372" s="218">
        <v>0</v>
      </c>
      <c r="M2372" s="218">
        <f t="shared" si="62"/>
        <v>45.216000000000008</v>
      </c>
      <c r="N2372" s="216" t="str">
        <f t="shared" si="61"/>
        <v>stvarna uporabna</v>
      </c>
    </row>
    <row r="2373" spans="1:14" x14ac:dyDescent="0.25">
      <c r="A2373" s="216">
        <v>1</v>
      </c>
      <c r="B2373" s="219" t="s">
        <v>926</v>
      </c>
      <c r="C2373" s="219" t="s">
        <v>926</v>
      </c>
      <c r="D2373" s="219">
        <v>102793</v>
      </c>
      <c r="E2373" s="217" t="s">
        <v>171</v>
      </c>
      <c r="F2373" s="217" t="s">
        <v>1069</v>
      </c>
      <c r="G2373" s="217" t="s">
        <v>929</v>
      </c>
      <c r="H2373" s="217" t="s">
        <v>139</v>
      </c>
      <c r="I2373" s="219">
        <v>1</v>
      </c>
      <c r="J2373" s="218">
        <v>56.52</v>
      </c>
      <c r="K2373" s="218">
        <v>56.52</v>
      </c>
      <c r="L2373" s="218">
        <v>0</v>
      </c>
      <c r="M2373" s="218">
        <f t="shared" si="62"/>
        <v>22.608000000000004</v>
      </c>
      <c r="N2373" s="216" t="str">
        <f t="shared" si="61"/>
        <v>stvarna uporabna</v>
      </c>
    </row>
    <row r="2374" spans="1:14" x14ac:dyDescent="0.25">
      <c r="A2374" s="216">
        <v>1</v>
      </c>
      <c r="B2374" s="219" t="s">
        <v>926</v>
      </c>
      <c r="C2374" s="219" t="s">
        <v>926</v>
      </c>
      <c r="D2374" s="219">
        <v>102794</v>
      </c>
      <c r="E2374" s="217" t="s">
        <v>171</v>
      </c>
      <c r="F2374" s="217" t="s">
        <v>2107</v>
      </c>
      <c r="G2374" s="218">
        <v>12.97</v>
      </c>
      <c r="H2374" s="217" t="s">
        <v>139</v>
      </c>
      <c r="I2374" s="219">
        <v>1</v>
      </c>
      <c r="J2374" s="221">
        <v>1350.4</v>
      </c>
      <c r="K2374" s="221">
        <v>1350.4</v>
      </c>
      <c r="L2374" s="218">
        <v>0</v>
      </c>
      <c r="M2374" s="218">
        <f t="shared" si="62"/>
        <v>540.16000000000008</v>
      </c>
      <c r="N2374" s="216" t="str">
        <f t="shared" si="61"/>
        <v>stvarna uporabna</v>
      </c>
    </row>
    <row r="2375" spans="1:14" x14ac:dyDescent="0.25">
      <c r="A2375" s="220">
        <v>1</v>
      </c>
      <c r="B2375" s="219" t="s">
        <v>926</v>
      </c>
      <c r="C2375" s="219" t="s">
        <v>926</v>
      </c>
      <c r="D2375" s="219">
        <v>102795</v>
      </c>
      <c r="E2375" s="217" t="s">
        <v>171</v>
      </c>
      <c r="F2375" s="217" t="s">
        <v>2108</v>
      </c>
      <c r="G2375" s="218">
        <v>12.97</v>
      </c>
      <c r="H2375" s="217" t="s">
        <v>139</v>
      </c>
      <c r="I2375" s="219">
        <v>1</v>
      </c>
      <c r="J2375" s="218">
        <v>535.26</v>
      </c>
      <c r="K2375" s="218">
        <v>535.26</v>
      </c>
      <c r="L2375" s="218">
        <v>0</v>
      </c>
      <c r="M2375" s="218">
        <f t="shared" si="62"/>
        <v>214.10400000000001</v>
      </c>
      <c r="N2375" s="216" t="str">
        <f t="shared" si="61"/>
        <v>stvarna uporabna</v>
      </c>
    </row>
    <row r="2376" spans="1:14" x14ac:dyDescent="0.25">
      <c r="A2376" s="220">
        <v>1</v>
      </c>
      <c r="B2376" s="219" t="s">
        <v>926</v>
      </c>
      <c r="C2376" s="219" t="s">
        <v>926</v>
      </c>
      <c r="D2376" s="219">
        <v>102798</v>
      </c>
      <c r="E2376" s="217" t="s">
        <v>171</v>
      </c>
      <c r="F2376" s="217" t="s">
        <v>109</v>
      </c>
      <c r="G2376" s="218">
        <v>11.11</v>
      </c>
      <c r="H2376" s="217" t="s">
        <v>139</v>
      </c>
      <c r="I2376" s="219">
        <v>1</v>
      </c>
      <c r="J2376" s="218">
        <v>701.1</v>
      </c>
      <c r="K2376" s="218">
        <v>445.5</v>
      </c>
      <c r="L2376" s="218">
        <v>255.6</v>
      </c>
      <c r="M2376" s="218">
        <f t="shared" si="62"/>
        <v>280.44</v>
      </c>
      <c r="N2376" s="216" t="str">
        <f t="shared" si="61"/>
        <v>stvarna uporabna</v>
      </c>
    </row>
    <row r="2377" spans="1:14" x14ac:dyDescent="0.25">
      <c r="A2377" s="216">
        <v>1</v>
      </c>
      <c r="B2377" s="219" t="s">
        <v>926</v>
      </c>
      <c r="C2377" s="219" t="s">
        <v>926</v>
      </c>
      <c r="D2377" s="219">
        <v>102801</v>
      </c>
      <c r="E2377" s="217" t="s">
        <v>171</v>
      </c>
      <c r="F2377" s="217" t="s">
        <v>1850</v>
      </c>
      <c r="G2377" s="217" t="s">
        <v>929</v>
      </c>
      <c r="H2377" s="217" t="s">
        <v>139</v>
      </c>
      <c r="I2377" s="219">
        <v>1</v>
      </c>
      <c r="J2377" s="218">
        <v>847.84</v>
      </c>
      <c r="K2377" s="218">
        <v>847.84</v>
      </c>
      <c r="L2377" s="218">
        <v>0</v>
      </c>
      <c r="M2377" s="218">
        <f t="shared" si="62"/>
        <v>339.13600000000002</v>
      </c>
      <c r="N2377" s="216" t="str">
        <f t="shared" si="61"/>
        <v>stvarna uporabna</v>
      </c>
    </row>
    <row r="2378" spans="1:14" x14ac:dyDescent="0.25">
      <c r="A2378" s="216">
        <v>1</v>
      </c>
      <c r="B2378" s="219" t="s">
        <v>926</v>
      </c>
      <c r="C2378" s="219" t="s">
        <v>926</v>
      </c>
      <c r="D2378" s="219">
        <v>102802</v>
      </c>
      <c r="E2378" s="217" t="s">
        <v>171</v>
      </c>
      <c r="F2378" s="217" t="s">
        <v>2105</v>
      </c>
      <c r="G2378" s="217" t="s">
        <v>929</v>
      </c>
      <c r="H2378" s="217" t="s">
        <v>139</v>
      </c>
      <c r="I2378" s="219">
        <v>1</v>
      </c>
      <c r="J2378" s="218">
        <v>452.17</v>
      </c>
      <c r="K2378" s="218">
        <v>452.17</v>
      </c>
      <c r="L2378" s="218">
        <v>0</v>
      </c>
      <c r="M2378" s="218">
        <f t="shared" si="62"/>
        <v>180.86800000000002</v>
      </c>
      <c r="N2378" s="216" t="str">
        <f t="shared" si="61"/>
        <v>stvarna uporabna</v>
      </c>
    </row>
    <row r="2379" spans="1:14" x14ac:dyDescent="0.25">
      <c r="A2379" s="216">
        <v>1</v>
      </c>
      <c r="B2379" s="219" t="s">
        <v>926</v>
      </c>
      <c r="C2379" s="219" t="s">
        <v>926</v>
      </c>
      <c r="D2379" s="219">
        <v>102803</v>
      </c>
      <c r="E2379" s="217" t="s">
        <v>171</v>
      </c>
      <c r="F2379" s="217" t="s">
        <v>2105</v>
      </c>
      <c r="G2379" s="217" t="s">
        <v>929</v>
      </c>
      <c r="H2379" s="217" t="s">
        <v>139</v>
      </c>
      <c r="I2379" s="219">
        <v>1</v>
      </c>
      <c r="J2379" s="218">
        <v>452.17</v>
      </c>
      <c r="K2379" s="218">
        <v>452.17</v>
      </c>
      <c r="L2379" s="218">
        <v>0</v>
      </c>
      <c r="M2379" s="218">
        <f t="shared" si="62"/>
        <v>180.86800000000002</v>
      </c>
      <c r="N2379" s="216" t="str">
        <f t="shared" si="61"/>
        <v>stvarna uporabna</v>
      </c>
    </row>
    <row r="2380" spans="1:14" x14ac:dyDescent="0.25">
      <c r="A2380" s="220">
        <v>1</v>
      </c>
      <c r="B2380" s="219" t="s">
        <v>926</v>
      </c>
      <c r="C2380" s="219" t="s">
        <v>926</v>
      </c>
      <c r="D2380" s="219">
        <v>102804</v>
      </c>
      <c r="E2380" s="217" t="s">
        <v>171</v>
      </c>
      <c r="F2380" s="217" t="s">
        <v>2105</v>
      </c>
      <c r="G2380" s="217" t="s">
        <v>929</v>
      </c>
      <c r="H2380" s="217" t="s">
        <v>139</v>
      </c>
      <c r="I2380" s="219">
        <v>1</v>
      </c>
      <c r="J2380" s="218">
        <v>452.17</v>
      </c>
      <c r="K2380" s="218">
        <v>452.17</v>
      </c>
      <c r="L2380" s="218">
        <v>0</v>
      </c>
      <c r="M2380" s="218">
        <f t="shared" si="62"/>
        <v>180.86800000000002</v>
      </c>
      <c r="N2380" s="216" t="str">
        <f t="shared" si="61"/>
        <v>stvarna uporabna</v>
      </c>
    </row>
    <row r="2381" spans="1:14" x14ac:dyDescent="0.25">
      <c r="A2381" s="220">
        <v>1</v>
      </c>
      <c r="B2381" s="219" t="s">
        <v>926</v>
      </c>
      <c r="C2381" s="219" t="s">
        <v>926</v>
      </c>
      <c r="D2381" s="219">
        <v>102805</v>
      </c>
      <c r="E2381" s="217" t="s">
        <v>171</v>
      </c>
      <c r="F2381" s="217" t="s">
        <v>2105</v>
      </c>
      <c r="G2381" s="217" t="s">
        <v>929</v>
      </c>
      <c r="H2381" s="217" t="s">
        <v>139</v>
      </c>
      <c r="I2381" s="219">
        <v>1</v>
      </c>
      <c r="J2381" s="218">
        <v>452.16</v>
      </c>
      <c r="K2381" s="218">
        <v>452.16</v>
      </c>
      <c r="L2381" s="218">
        <v>0</v>
      </c>
      <c r="M2381" s="218">
        <f t="shared" si="62"/>
        <v>180.86400000000003</v>
      </c>
      <c r="N2381" s="216" t="str">
        <f t="shared" si="61"/>
        <v>stvarna uporabna</v>
      </c>
    </row>
    <row r="2382" spans="1:14" x14ac:dyDescent="0.25">
      <c r="A2382" s="216">
        <v>1</v>
      </c>
      <c r="B2382" s="219" t="s">
        <v>926</v>
      </c>
      <c r="C2382" s="219" t="s">
        <v>926</v>
      </c>
      <c r="D2382" s="219">
        <v>102806</v>
      </c>
      <c r="E2382" s="217" t="s">
        <v>171</v>
      </c>
      <c r="F2382" s="217" t="s">
        <v>2109</v>
      </c>
      <c r="G2382" s="217" t="s">
        <v>929</v>
      </c>
      <c r="H2382" s="217" t="s">
        <v>139</v>
      </c>
      <c r="I2382" s="219">
        <v>1</v>
      </c>
      <c r="J2382" s="218">
        <v>565.22</v>
      </c>
      <c r="K2382" s="218">
        <v>565.22</v>
      </c>
      <c r="L2382" s="218">
        <v>0</v>
      </c>
      <c r="M2382" s="218">
        <f t="shared" si="62"/>
        <v>226.08800000000002</v>
      </c>
      <c r="N2382" s="216" t="str">
        <f t="shared" si="61"/>
        <v>stvarna uporabna</v>
      </c>
    </row>
    <row r="2383" spans="1:14" x14ac:dyDescent="0.25">
      <c r="A2383" s="216">
        <v>1</v>
      </c>
      <c r="B2383" s="219" t="s">
        <v>926</v>
      </c>
      <c r="C2383" s="219" t="s">
        <v>926</v>
      </c>
      <c r="D2383" s="219">
        <v>102807</v>
      </c>
      <c r="E2383" s="217" t="s">
        <v>171</v>
      </c>
      <c r="F2383" s="217" t="s">
        <v>1071</v>
      </c>
      <c r="G2383" s="217" t="s">
        <v>929</v>
      </c>
      <c r="H2383" s="217" t="s">
        <v>139</v>
      </c>
      <c r="I2383" s="219">
        <v>1</v>
      </c>
      <c r="J2383" s="221">
        <v>2181.87</v>
      </c>
      <c r="K2383" s="221">
        <v>2181.87</v>
      </c>
      <c r="L2383" s="218">
        <v>0</v>
      </c>
      <c r="M2383" s="218">
        <f t="shared" si="62"/>
        <v>872.74800000000005</v>
      </c>
      <c r="N2383" s="216" t="str">
        <f t="shared" si="61"/>
        <v>stvarna uporabna</v>
      </c>
    </row>
    <row r="2384" spans="1:14" x14ac:dyDescent="0.25">
      <c r="A2384" s="216">
        <v>1</v>
      </c>
      <c r="B2384" s="219" t="s">
        <v>926</v>
      </c>
      <c r="C2384" s="219" t="s">
        <v>926</v>
      </c>
      <c r="D2384" s="219">
        <v>102808</v>
      </c>
      <c r="E2384" s="217" t="s">
        <v>171</v>
      </c>
      <c r="F2384" s="217" t="s">
        <v>2110</v>
      </c>
      <c r="G2384" s="217" t="s">
        <v>929</v>
      </c>
      <c r="H2384" s="217" t="s">
        <v>139</v>
      </c>
      <c r="I2384" s="219">
        <v>1</v>
      </c>
      <c r="J2384" s="221">
        <v>4521.83</v>
      </c>
      <c r="K2384" s="221">
        <v>4521.83</v>
      </c>
      <c r="L2384" s="218">
        <v>0</v>
      </c>
      <c r="M2384" s="218">
        <f t="shared" si="62"/>
        <v>1808.732</v>
      </c>
      <c r="N2384" s="216" t="str">
        <f t="shared" si="61"/>
        <v>stvarna uporabna</v>
      </c>
    </row>
    <row r="2385" spans="1:14" x14ac:dyDescent="0.25">
      <c r="A2385" s="220">
        <v>1</v>
      </c>
      <c r="B2385" s="219" t="s">
        <v>926</v>
      </c>
      <c r="C2385" s="219" t="s">
        <v>926</v>
      </c>
      <c r="D2385" s="219">
        <v>102813</v>
      </c>
      <c r="E2385" s="217" t="s">
        <v>171</v>
      </c>
      <c r="F2385" s="217" t="s">
        <v>109</v>
      </c>
      <c r="G2385" s="218">
        <v>11.11</v>
      </c>
      <c r="H2385" s="217" t="s">
        <v>139</v>
      </c>
      <c r="I2385" s="219">
        <v>1</v>
      </c>
      <c r="J2385" s="218">
        <v>701.1</v>
      </c>
      <c r="K2385" s="218">
        <v>445.5</v>
      </c>
      <c r="L2385" s="218">
        <v>255.6</v>
      </c>
      <c r="M2385" s="218">
        <f t="shared" si="62"/>
        <v>280.44</v>
      </c>
      <c r="N2385" s="216" t="str">
        <f t="shared" si="61"/>
        <v>stvarna uporabna</v>
      </c>
    </row>
    <row r="2386" spans="1:14" x14ac:dyDescent="0.25">
      <c r="A2386" s="220">
        <v>1</v>
      </c>
      <c r="B2386" s="219" t="s">
        <v>926</v>
      </c>
      <c r="C2386" s="219" t="s">
        <v>926</v>
      </c>
      <c r="D2386" s="219">
        <v>102820</v>
      </c>
      <c r="E2386" s="217" t="s">
        <v>171</v>
      </c>
      <c r="F2386" s="217" t="s">
        <v>2105</v>
      </c>
      <c r="G2386" s="217" t="s">
        <v>929</v>
      </c>
      <c r="H2386" s="217" t="s">
        <v>139</v>
      </c>
      <c r="I2386" s="219">
        <v>1</v>
      </c>
      <c r="J2386" s="218">
        <v>565.23</v>
      </c>
      <c r="K2386" s="218">
        <v>565.23</v>
      </c>
      <c r="L2386" s="218">
        <v>0</v>
      </c>
      <c r="M2386" s="218">
        <f t="shared" si="62"/>
        <v>226.09200000000001</v>
      </c>
      <c r="N2386" s="216" t="str">
        <f t="shared" si="61"/>
        <v>stvarna uporabna</v>
      </c>
    </row>
    <row r="2387" spans="1:14" x14ac:dyDescent="0.25">
      <c r="A2387" s="216">
        <v>1</v>
      </c>
      <c r="B2387" s="219" t="s">
        <v>926</v>
      </c>
      <c r="C2387" s="219" t="s">
        <v>926</v>
      </c>
      <c r="D2387" s="219">
        <v>102821</v>
      </c>
      <c r="E2387" s="217" t="s">
        <v>171</v>
      </c>
      <c r="F2387" s="217" t="s">
        <v>2105</v>
      </c>
      <c r="G2387" s="217" t="s">
        <v>929</v>
      </c>
      <c r="H2387" s="217" t="s">
        <v>139</v>
      </c>
      <c r="I2387" s="219">
        <v>1</v>
      </c>
      <c r="J2387" s="218">
        <v>565.23</v>
      </c>
      <c r="K2387" s="218">
        <v>565.23</v>
      </c>
      <c r="L2387" s="218">
        <v>0</v>
      </c>
      <c r="M2387" s="218">
        <f t="shared" si="62"/>
        <v>226.09200000000001</v>
      </c>
      <c r="N2387" s="216" t="str">
        <f t="shared" si="61"/>
        <v>stvarna uporabna</v>
      </c>
    </row>
    <row r="2388" spans="1:14" x14ac:dyDescent="0.25">
      <c r="A2388" s="216">
        <v>1</v>
      </c>
      <c r="B2388" s="219" t="s">
        <v>926</v>
      </c>
      <c r="C2388" s="219" t="s">
        <v>926</v>
      </c>
      <c r="D2388" s="219">
        <v>102822</v>
      </c>
      <c r="E2388" s="217" t="s">
        <v>171</v>
      </c>
      <c r="F2388" s="217" t="s">
        <v>2105</v>
      </c>
      <c r="G2388" s="217" t="s">
        <v>929</v>
      </c>
      <c r="H2388" s="217" t="s">
        <v>139</v>
      </c>
      <c r="I2388" s="219">
        <v>1</v>
      </c>
      <c r="J2388" s="218">
        <v>565.23</v>
      </c>
      <c r="K2388" s="218">
        <v>565.23</v>
      </c>
      <c r="L2388" s="218">
        <v>0</v>
      </c>
      <c r="M2388" s="218">
        <f t="shared" si="62"/>
        <v>226.09200000000001</v>
      </c>
      <c r="N2388" s="216" t="str">
        <f t="shared" si="61"/>
        <v>stvarna uporabna</v>
      </c>
    </row>
    <row r="2389" spans="1:14" x14ac:dyDescent="0.25">
      <c r="A2389" s="216">
        <v>1</v>
      </c>
      <c r="B2389" s="219" t="s">
        <v>926</v>
      </c>
      <c r="C2389" s="219" t="s">
        <v>926</v>
      </c>
      <c r="D2389" s="219">
        <v>102823</v>
      </c>
      <c r="E2389" s="217" t="s">
        <v>171</v>
      </c>
      <c r="F2389" s="217" t="s">
        <v>2111</v>
      </c>
      <c r="G2389" s="217" t="s">
        <v>929</v>
      </c>
      <c r="H2389" s="217" t="s">
        <v>139</v>
      </c>
      <c r="I2389" s="219">
        <v>1</v>
      </c>
      <c r="J2389" s="218">
        <v>244.94</v>
      </c>
      <c r="K2389" s="218">
        <v>244.94</v>
      </c>
      <c r="L2389" s="218">
        <v>0</v>
      </c>
      <c r="M2389" s="218">
        <f t="shared" si="62"/>
        <v>97.975999999999999</v>
      </c>
      <c r="N2389" s="216" t="str">
        <f t="shared" si="61"/>
        <v>stvarna uporabna</v>
      </c>
    </row>
    <row r="2390" spans="1:14" x14ac:dyDescent="0.25">
      <c r="A2390" s="220">
        <v>1</v>
      </c>
      <c r="B2390" s="219" t="s">
        <v>926</v>
      </c>
      <c r="C2390" s="219" t="s">
        <v>926</v>
      </c>
      <c r="D2390" s="219">
        <v>102824</v>
      </c>
      <c r="E2390" s="217" t="s">
        <v>171</v>
      </c>
      <c r="F2390" s="217" t="s">
        <v>2111</v>
      </c>
      <c r="G2390" s="217" t="s">
        <v>929</v>
      </c>
      <c r="H2390" s="217" t="s">
        <v>139</v>
      </c>
      <c r="I2390" s="219">
        <v>1</v>
      </c>
      <c r="J2390" s="218">
        <v>244.94</v>
      </c>
      <c r="K2390" s="218">
        <v>244.94</v>
      </c>
      <c r="L2390" s="218">
        <v>0</v>
      </c>
      <c r="M2390" s="218">
        <f t="shared" si="62"/>
        <v>97.975999999999999</v>
      </c>
      <c r="N2390" s="216" t="str">
        <f t="shared" si="61"/>
        <v>stvarna uporabna</v>
      </c>
    </row>
    <row r="2391" spans="1:14" x14ac:dyDescent="0.25">
      <c r="A2391" s="220">
        <v>1</v>
      </c>
      <c r="B2391" s="219" t="s">
        <v>926</v>
      </c>
      <c r="C2391" s="219" t="s">
        <v>926</v>
      </c>
      <c r="D2391" s="219">
        <v>102825</v>
      </c>
      <c r="E2391" s="217" t="s">
        <v>171</v>
      </c>
      <c r="F2391" s="217" t="s">
        <v>1850</v>
      </c>
      <c r="G2391" s="217" t="s">
        <v>929</v>
      </c>
      <c r="H2391" s="217" t="s">
        <v>139</v>
      </c>
      <c r="I2391" s="219">
        <v>1</v>
      </c>
      <c r="J2391" s="218">
        <v>847.84</v>
      </c>
      <c r="K2391" s="218">
        <v>847.84</v>
      </c>
      <c r="L2391" s="218">
        <v>0</v>
      </c>
      <c r="M2391" s="218">
        <f t="shared" si="62"/>
        <v>339.13600000000002</v>
      </c>
      <c r="N2391" s="216" t="str">
        <f t="shared" si="61"/>
        <v>stvarna uporabna</v>
      </c>
    </row>
    <row r="2392" spans="1:14" x14ac:dyDescent="0.25">
      <c r="A2392" s="216">
        <v>1</v>
      </c>
      <c r="B2392" s="219" t="s">
        <v>926</v>
      </c>
      <c r="C2392" s="219" t="s">
        <v>926</v>
      </c>
      <c r="D2392" s="219">
        <v>102826</v>
      </c>
      <c r="E2392" s="217" t="s">
        <v>171</v>
      </c>
      <c r="F2392" s="217" t="s">
        <v>2046</v>
      </c>
      <c r="G2392" s="217" t="s">
        <v>929</v>
      </c>
      <c r="H2392" s="217" t="s">
        <v>139</v>
      </c>
      <c r="I2392" s="219">
        <v>1</v>
      </c>
      <c r="J2392" s="218">
        <v>282.68</v>
      </c>
      <c r="K2392" s="218">
        <v>282.68</v>
      </c>
      <c r="L2392" s="218">
        <v>0</v>
      </c>
      <c r="M2392" s="218">
        <f t="shared" si="62"/>
        <v>113.072</v>
      </c>
      <c r="N2392" s="216" t="str">
        <f t="shared" si="61"/>
        <v>stvarna uporabna</v>
      </c>
    </row>
    <row r="2393" spans="1:14" x14ac:dyDescent="0.25">
      <c r="A2393" s="216">
        <v>1</v>
      </c>
      <c r="B2393" s="219" t="s">
        <v>926</v>
      </c>
      <c r="C2393" s="219" t="s">
        <v>926</v>
      </c>
      <c r="D2393" s="219">
        <v>102834</v>
      </c>
      <c r="E2393" s="217" t="s">
        <v>171</v>
      </c>
      <c r="F2393" s="217" t="s">
        <v>2112</v>
      </c>
      <c r="G2393" s="217" t="s">
        <v>339</v>
      </c>
      <c r="H2393" s="217" t="s">
        <v>139</v>
      </c>
      <c r="I2393" s="219">
        <v>1</v>
      </c>
      <c r="J2393" s="221">
        <v>6475.95</v>
      </c>
      <c r="K2393" s="221">
        <v>5868.8</v>
      </c>
      <c r="L2393" s="218">
        <v>607.15</v>
      </c>
      <c r="M2393" s="218">
        <f t="shared" si="62"/>
        <v>2590.38</v>
      </c>
      <c r="N2393" s="216" t="str">
        <f t="shared" si="61"/>
        <v>stvarna uporabna</v>
      </c>
    </row>
    <row r="2394" spans="1:14" x14ac:dyDescent="0.25">
      <c r="A2394" s="216">
        <v>1</v>
      </c>
      <c r="B2394" s="219" t="s">
        <v>926</v>
      </c>
      <c r="C2394" s="219" t="s">
        <v>926</v>
      </c>
      <c r="D2394" s="219">
        <v>102835</v>
      </c>
      <c r="E2394" s="217" t="s">
        <v>171</v>
      </c>
      <c r="F2394" s="217" t="s">
        <v>2113</v>
      </c>
      <c r="G2394" s="217" t="s">
        <v>339</v>
      </c>
      <c r="H2394" s="217" t="s">
        <v>139</v>
      </c>
      <c r="I2394" s="219">
        <v>1</v>
      </c>
      <c r="J2394" s="221">
        <v>6475.95</v>
      </c>
      <c r="K2394" s="221">
        <v>5868.8</v>
      </c>
      <c r="L2394" s="218">
        <v>607.15</v>
      </c>
      <c r="M2394" s="218">
        <f t="shared" si="62"/>
        <v>2590.38</v>
      </c>
      <c r="N2394" s="216" t="str">
        <f t="shared" si="61"/>
        <v>stvarna uporabna</v>
      </c>
    </row>
    <row r="2395" spans="1:14" x14ac:dyDescent="0.25">
      <c r="A2395" s="220">
        <v>1</v>
      </c>
      <c r="B2395" s="219" t="s">
        <v>926</v>
      </c>
      <c r="C2395" s="219" t="s">
        <v>926</v>
      </c>
      <c r="D2395" s="219">
        <v>102836</v>
      </c>
      <c r="E2395" s="217" t="s">
        <v>171</v>
      </c>
      <c r="F2395" s="217" t="s">
        <v>2113</v>
      </c>
      <c r="G2395" s="217" t="s">
        <v>339</v>
      </c>
      <c r="H2395" s="217" t="s">
        <v>139</v>
      </c>
      <c r="I2395" s="219">
        <v>1</v>
      </c>
      <c r="J2395" s="221">
        <v>7472.25</v>
      </c>
      <c r="K2395" s="221">
        <v>6771.72</v>
      </c>
      <c r="L2395" s="218">
        <v>700.53</v>
      </c>
      <c r="M2395" s="218">
        <f t="shared" si="62"/>
        <v>2988.9</v>
      </c>
      <c r="N2395" s="216" t="str">
        <f t="shared" si="61"/>
        <v>stvarna uporabna</v>
      </c>
    </row>
    <row r="2396" spans="1:14" x14ac:dyDescent="0.25">
      <c r="A2396" s="220">
        <v>1</v>
      </c>
      <c r="B2396" s="219" t="s">
        <v>926</v>
      </c>
      <c r="C2396" s="219" t="s">
        <v>926</v>
      </c>
      <c r="D2396" s="219">
        <v>102837</v>
      </c>
      <c r="E2396" s="217" t="s">
        <v>171</v>
      </c>
      <c r="F2396" s="217" t="s">
        <v>2113</v>
      </c>
      <c r="G2396" s="217" t="s">
        <v>339</v>
      </c>
      <c r="H2396" s="217" t="s">
        <v>139</v>
      </c>
      <c r="I2396" s="219">
        <v>1</v>
      </c>
      <c r="J2396" s="221">
        <v>4870.8</v>
      </c>
      <c r="K2396" s="221">
        <v>4414.16</v>
      </c>
      <c r="L2396" s="218">
        <v>456.64</v>
      </c>
      <c r="M2396" s="218">
        <f t="shared" si="62"/>
        <v>1948.3200000000002</v>
      </c>
      <c r="N2396" s="216" t="str">
        <f t="shared" si="61"/>
        <v>stvarna uporabna</v>
      </c>
    </row>
    <row r="2397" spans="1:14" x14ac:dyDescent="0.25">
      <c r="A2397" s="216">
        <v>1</v>
      </c>
      <c r="B2397" s="219" t="s">
        <v>926</v>
      </c>
      <c r="C2397" s="219" t="s">
        <v>926</v>
      </c>
      <c r="D2397" s="219">
        <v>102838</v>
      </c>
      <c r="E2397" s="217" t="s">
        <v>171</v>
      </c>
      <c r="F2397" s="217" t="s">
        <v>2114</v>
      </c>
      <c r="G2397" s="217" t="s">
        <v>339</v>
      </c>
      <c r="H2397" s="217" t="s">
        <v>139</v>
      </c>
      <c r="I2397" s="219">
        <v>1</v>
      </c>
      <c r="J2397" s="221">
        <v>2380.0500000000002</v>
      </c>
      <c r="K2397" s="221">
        <v>2156.9499999999998</v>
      </c>
      <c r="L2397" s="218">
        <v>223.1</v>
      </c>
      <c r="M2397" s="218">
        <f t="shared" si="62"/>
        <v>952.0200000000001</v>
      </c>
      <c r="N2397" s="216" t="str">
        <f t="shared" si="61"/>
        <v>stvarna uporabna</v>
      </c>
    </row>
    <row r="2398" spans="1:14" x14ac:dyDescent="0.25">
      <c r="A2398" s="216">
        <v>1</v>
      </c>
      <c r="B2398" s="219" t="s">
        <v>926</v>
      </c>
      <c r="C2398" s="219" t="s">
        <v>926</v>
      </c>
      <c r="D2398" s="219">
        <v>102839</v>
      </c>
      <c r="E2398" s="217" t="s">
        <v>171</v>
      </c>
      <c r="F2398" s="217" t="s">
        <v>2113</v>
      </c>
      <c r="G2398" s="217" t="s">
        <v>339</v>
      </c>
      <c r="H2398" s="217" t="s">
        <v>139</v>
      </c>
      <c r="I2398" s="219">
        <v>1</v>
      </c>
      <c r="J2398" s="221">
        <v>4317.3</v>
      </c>
      <c r="K2398" s="221">
        <v>3912.54</v>
      </c>
      <c r="L2398" s="218">
        <v>404.76</v>
      </c>
      <c r="M2398" s="218">
        <f t="shared" si="62"/>
        <v>1726.92</v>
      </c>
      <c r="N2398" s="216" t="str">
        <f t="shared" si="61"/>
        <v>stvarna uporabna</v>
      </c>
    </row>
    <row r="2399" spans="1:14" x14ac:dyDescent="0.25">
      <c r="A2399" s="216">
        <v>1</v>
      </c>
      <c r="B2399" s="219" t="s">
        <v>926</v>
      </c>
      <c r="C2399" s="219" t="s">
        <v>926</v>
      </c>
      <c r="D2399" s="219">
        <v>102840</v>
      </c>
      <c r="E2399" s="217" t="s">
        <v>171</v>
      </c>
      <c r="F2399" s="217" t="s">
        <v>2115</v>
      </c>
      <c r="G2399" s="217" t="s">
        <v>339</v>
      </c>
      <c r="H2399" s="217" t="s">
        <v>139</v>
      </c>
      <c r="I2399" s="219">
        <v>1</v>
      </c>
      <c r="J2399" s="221">
        <v>5977.8</v>
      </c>
      <c r="K2399" s="221">
        <v>5417.42</v>
      </c>
      <c r="L2399" s="218">
        <v>560.38</v>
      </c>
      <c r="M2399" s="218">
        <f t="shared" si="62"/>
        <v>2391.1200000000003</v>
      </c>
      <c r="N2399" s="216" t="str">
        <f t="shared" si="61"/>
        <v>stvarna uporabna</v>
      </c>
    </row>
    <row r="2400" spans="1:14" x14ac:dyDescent="0.25">
      <c r="A2400" s="220">
        <v>1</v>
      </c>
      <c r="B2400" s="219" t="s">
        <v>926</v>
      </c>
      <c r="C2400" s="219" t="s">
        <v>926</v>
      </c>
      <c r="D2400" s="219">
        <v>102841</v>
      </c>
      <c r="E2400" s="217" t="s">
        <v>171</v>
      </c>
      <c r="F2400" s="217" t="s">
        <v>2116</v>
      </c>
      <c r="G2400" s="217" t="s">
        <v>339</v>
      </c>
      <c r="H2400" s="217" t="s">
        <v>139</v>
      </c>
      <c r="I2400" s="219">
        <v>1</v>
      </c>
      <c r="J2400" s="221">
        <v>4372.6499999999996</v>
      </c>
      <c r="K2400" s="221">
        <v>3962.71</v>
      </c>
      <c r="L2400" s="218">
        <v>409.94</v>
      </c>
      <c r="M2400" s="218">
        <f t="shared" si="62"/>
        <v>1749.06</v>
      </c>
      <c r="N2400" s="216" t="str">
        <f t="shared" si="61"/>
        <v>stvarna uporabna</v>
      </c>
    </row>
    <row r="2401" spans="1:14" x14ac:dyDescent="0.25">
      <c r="A2401" s="220">
        <v>1</v>
      </c>
      <c r="B2401" s="219" t="s">
        <v>926</v>
      </c>
      <c r="C2401" s="219" t="s">
        <v>926</v>
      </c>
      <c r="D2401" s="219">
        <v>102842</v>
      </c>
      <c r="E2401" s="217" t="s">
        <v>171</v>
      </c>
      <c r="F2401" s="217" t="s">
        <v>2117</v>
      </c>
      <c r="G2401" s="217" t="s">
        <v>339</v>
      </c>
      <c r="H2401" s="217" t="s">
        <v>139</v>
      </c>
      <c r="I2401" s="219">
        <v>1</v>
      </c>
      <c r="J2401" s="221">
        <v>1605.15</v>
      </c>
      <c r="K2401" s="221">
        <v>1454.64</v>
      </c>
      <c r="L2401" s="218">
        <v>150.51</v>
      </c>
      <c r="M2401" s="218">
        <f t="shared" si="62"/>
        <v>642.06000000000006</v>
      </c>
      <c r="N2401" s="216" t="str">
        <f t="shared" si="61"/>
        <v>stvarna uporabna</v>
      </c>
    </row>
    <row r="2402" spans="1:14" x14ac:dyDescent="0.25">
      <c r="A2402" s="216">
        <v>1</v>
      </c>
      <c r="B2402" s="219" t="s">
        <v>926</v>
      </c>
      <c r="C2402" s="219" t="s">
        <v>926</v>
      </c>
      <c r="D2402" s="219">
        <v>102843</v>
      </c>
      <c r="E2402" s="217" t="s">
        <v>171</v>
      </c>
      <c r="F2402" s="217" t="s">
        <v>2118</v>
      </c>
      <c r="G2402" s="217" t="s">
        <v>339</v>
      </c>
      <c r="H2402" s="217" t="s">
        <v>139</v>
      </c>
      <c r="I2402" s="219">
        <v>1</v>
      </c>
      <c r="J2402" s="221">
        <v>1942.79</v>
      </c>
      <c r="K2402" s="221">
        <v>1760.66</v>
      </c>
      <c r="L2402" s="218">
        <v>182.13</v>
      </c>
      <c r="M2402" s="218">
        <f t="shared" si="62"/>
        <v>777.11599999999999</v>
      </c>
      <c r="N2402" s="216" t="str">
        <f t="shared" si="61"/>
        <v>stvarna uporabna</v>
      </c>
    </row>
    <row r="2403" spans="1:14" x14ac:dyDescent="0.25">
      <c r="A2403" s="216">
        <v>1</v>
      </c>
      <c r="B2403" s="219" t="s">
        <v>926</v>
      </c>
      <c r="C2403" s="219" t="s">
        <v>926</v>
      </c>
      <c r="D2403" s="219">
        <v>102844</v>
      </c>
      <c r="E2403" s="217" t="s">
        <v>171</v>
      </c>
      <c r="F2403" s="217" t="s">
        <v>2118</v>
      </c>
      <c r="G2403" s="217" t="s">
        <v>339</v>
      </c>
      <c r="H2403" s="217" t="s">
        <v>139</v>
      </c>
      <c r="I2403" s="219">
        <v>1</v>
      </c>
      <c r="J2403" s="221">
        <v>1942.79</v>
      </c>
      <c r="K2403" s="221">
        <v>1760.66</v>
      </c>
      <c r="L2403" s="218">
        <v>182.13</v>
      </c>
      <c r="M2403" s="218">
        <f t="shared" si="62"/>
        <v>777.11599999999999</v>
      </c>
      <c r="N2403" s="216" t="str">
        <f t="shared" si="61"/>
        <v>stvarna uporabna</v>
      </c>
    </row>
    <row r="2404" spans="1:14" x14ac:dyDescent="0.25">
      <c r="A2404" s="216">
        <v>1</v>
      </c>
      <c r="B2404" s="219" t="s">
        <v>926</v>
      </c>
      <c r="C2404" s="219" t="s">
        <v>926</v>
      </c>
      <c r="D2404" s="219">
        <v>102845</v>
      </c>
      <c r="E2404" s="217" t="s">
        <v>171</v>
      </c>
      <c r="F2404" s="217" t="s">
        <v>2119</v>
      </c>
      <c r="G2404" s="217" t="s">
        <v>339</v>
      </c>
      <c r="H2404" s="217" t="s">
        <v>139</v>
      </c>
      <c r="I2404" s="219">
        <v>1</v>
      </c>
      <c r="J2404" s="221">
        <v>3542.4</v>
      </c>
      <c r="K2404" s="221">
        <v>3210.3</v>
      </c>
      <c r="L2404" s="218">
        <v>332.1</v>
      </c>
      <c r="M2404" s="218">
        <f t="shared" si="62"/>
        <v>1416.96</v>
      </c>
      <c r="N2404" s="216" t="str">
        <f t="shared" si="61"/>
        <v>stvarna uporabna</v>
      </c>
    </row>
    <row r="2405" spans="1:14" x14ac:dyDescent="0.25">
      <c r="A2405" s="220">
        <v>1</v>
      </c>
      <c r="B2405" s="219" t="s">
        <v>926</v>
      </c>
      <c r="C2405" s="219" t="s">
        <v>926</v>
      </c>
      <c r="D2405" s="219">
        <v>102846</v>
      </c>
      <c r="E2405" s="217" t="s">
        <v>171</v>
      </c>
      <c r="F2405" s="217" t="s">
        <v>2119</v>
      </c>
      <c r="G2405" s="217" t="s">
        <v>339</v>
      </c>
      <c r="H2405" s="217" t="s">
        <v>139</v>
      </c>
      <c r="I2405" s="219">
        <v>1</v>
      </c>
      <c r="J2405" s="221">
        <v>3542.4</v>
      </c>
      <c r="K2405" s="221">
        <v>3210.3</v>
      </c>
      <c r="L2405" s="218">
        <v>332.1</v>
      </c>
      <c r="M2405" s="218">
        <f t="shared" si="62"/>
        <v>1416.96</v>
      </c>
      <c r="N2405" s="216" t="str">
        <f t="shared" si="61"/>
        <v>stvarna uporabna</v>
      </c>
    </row>
    <row r="2406" spans="1:14" x14ac:dyDescent="0.25">
      <c r="A2406" s="220">
        <v>1</v>
      </c>
      <c r="B2406" s="219" t="s">
        <v>926</v>
      </c>
      <c r="C2406" s="219" t="s">
        <v>926</v>
      </c>
      <c r="D2406" s="219">
        <v>102847</v>
      </c>
      <c r="E2406" s="217" t="s">
        <v>171</v>
      </c>
      <c r="F2406" s="217" t="s">
        <v>103</v>
      </c>
      <c r="G2406" s="217" t="s">
        <v>339</v>
      </c>
      <c r="H2406" s="217" t="s">
        <v>139</v>
      </c>
      <c r="I2406" s="219">
        <v>1</v>
      </c>
      <c r="J2406" s="221">
        <v>1704.78</v>
      </c>
      <c r="K2406" s="221">
        <v>1544.97</v>
      </c>
      <c r="L2406" s="218">
        <v>159.81</v>
      </c>
      <c r="M2406" s="218">
        <f t="shared" si="62"/>
        <v>681.91200000000003</v>
      </c>
      <c r="N2406" s="216" t="str">
        <f t="shared" si="61"/>
        <v>stvarna uporabna</v>
      </c>
    </row>
    <row r="2407" spans="1:14" x14ac:dyDescent="0.25">
      <c r="A2407" s="216">
        <v>1</v>
      </c>
      <c r="B2407" s="219" t="s">
        <v>926</v>
      </c>
      <c r="C2407" s="219" t="s">
        <v>926</v>
      </c>
      <c r="D2407" s="219">
        <v>102848</v>
      </c>
      <c r="E2407" s="217" t="s">
        <v>171</v>
      </c>
      <c r="F2407" s="217" t="s">
        <v>2096</v>
      </c>
      <c r="G2407" s="217" t="s">
        <v>339</v>
      </c>
      <c r="H2407" s="217" t="s">
        <v>139</v>
      </c>
      <c r="I2407" s="219">
        <v>1</v>
      </c>
      <c r="J2407" s="221">
        <v>1621.76</v>
      </c>
      <c r="K2407" s="221">
        <v>1469.72</v>
      </c>
      <c r="L2407" s="218">
        <v>152.04</v>
      </c>
      <c r="M2407" s="218">
        <f t="shared" si="62"/>
        <v>648.70400000000006</v>
      </c>
      <c r="N2407" s="216" t="str">
        <f t="shared" si="61"/>
        <v>stvarna uporabna</v>
      </c>
    </row>
    <row r="2408" spans="1:14" x14ac:dyDescent="0.25">
      <c r="A2408" s="216">
        <v>1</v>
      </c>
      <c r="B2408" s="219" t="s">
        <v>926</v>
      </c>
      <c r="C2408" s="219" t="s">
        <v>926</v>
      </c>
      <c r="D2408" s="219">
        <v>102849</v>
      </c>
      <c r="E2408" s="217" t="s">
        <v>171</v>
      </c>
      <c r="F2408" s="217" t="s">
        <v>2120</v>
      </c>
      <c r="G2408" s="217" t="s">
        <v>339</v>
      </c>
      <c r="H2408" s="217" t="s">
        <v>139</v>
      </c>
      <c r="I2408" s="219">
        <v>1</v>
      </c>
      <c r="J2408" s="218">
        <v>880.07</v>
      </c>
      <c r="K2408" s="218">
        <v>797.57</v>
      </c>
      <c r="L2408" s="218">
        <v>82.5</v>
      </c>
      <c r="M2408" s="218">
        <f t="shared" si="62"/>
        <v>352.02800000000002</v>
      </c>
      <c r="N2408" s="216" t="str">
        <f t="shared" si="61"/>
        <v>stvarna uporabna</v>
      </c>
    </row>
    <row r="2409" spans="1:14" x14ac:dyDescent="0.25">
      <c r="A2409" s="216">
        <v>1</v>
      </c>
      <c r="B2409" s="219" t="s">
        <v>926</v>
      </c>
      <c r="C2409" s="219" t="s">
        <v>926</v>
      </c>
      <c r="D2409" s="219">
        <v>102850</v>
      </c>
      <c r="E2409" s="217" t="s">
        <v>171</v>
      </c>
      <c r="F2409" s="217" t="s">
        <v>2120</v>
      </c>
      <c r="G2409" s="217" t="s">
        <v>339</v>
      </c>
      <c r="H2409" s="217" t="s">
        <v>139</v>
      </c>
      <c r="I2409" s="219">
        <v>1</v>
      </c>
      <c r="J2409" s="218">
        <v>880.07</v>
      </c>
      <c r="K2409" s="218">
        <v>797.57</v>
      </c>
      <c r="L2409" s="218">
        <v>82.5</v>
      </c>
      <c r="M2409" s="218">
        <f t="shared" si="62"/>
        <v>352.02800000000002</v>
      </c>
      <c r="N2409" s="216" t="str">
        <f t="shared" si="61"/>
        <v>stvarna uporabna</v>
      </c>
    </row>
    <row r="2410" spans="1:14" x14ac:dyDescent="0.25">
      <c r="A2410" s="220">
        <v>1</v>
      </c>
      <c r="B2410" s="219" t="s">
        <v>926</v>
      </c>
      <c r="C2410" s="219" t="s">
        <v>926</v>
      </c>
      <c r="D2410" s="219">
        <v>102851</v>
      </c>
      <c r="E2410" s="217" t="s">
        <v>171</v>
      </c>
      <c r="F2410" s="217" t="s">
        <v>2120</v>
      </c>
      <c r="G2410" s="217" t="s">
        <v>339</v>
      </c>
      <c r="H2410" s="217" t="s">
        <v>139</v>
      </c>
      <c r="I2410" s="219">
        <v>1</v>
      </c>
      <c r="J2410" s="218">
        <v>880.07</v>
      </c>
      <c r="K2410" s="218">
        <v>797.57</v>
      </c>
      <c r="L2410" s="218">
        <v>82.5</v>
      </c>
      <c r="M2410" s="218">
        <f t="shared" si="62"/>
        <v>352.02800000000002</v>
      </c>
      <c r="N2410" s="216" t="str">
        <f t="shared" si="61"/>
        <v>stvarna uporabna</v>
      </c>
    </row>
    <row r="2411" spans="1:14" x14ac:dyDescent="0.25">
      <c r="A2411" s="220">
        <v>1</v>
      </c>
      <c r="B2411" s="219" t="s">
        <v>926</v>
      </c>
      <c r="C2411" s="219" t="s">
        <v>926</v>
      </c>
      <c r="D2411" s="219">
        <v>102852</v>
      </c>
      <c r="E2411" s="217" t="s">
        <v>171</v>
      </c>
      <c r="F2411" s="217" t="s">
        <v>2120</v>
      </c>
      <c r="G2411" s="217" t="s">
        <v>339</v>
      </c>
      <c r="H2411" s="217" t="s">
        <v>139</v>
      </c>
      <c r="I2411" s="219">
        <v>1</v>
      </c>
      <c r="J2411" s="218">
        <v>880.07</v>
      </c>
      <c r="K2411" s="218">
        <v>797.57</v>
      </c>
      <c r="L2411" s="218">
        <v>82.5</v>
      </c>
      <c r="M2411" s="218">
        <f t="shared" si="62"/>
        <v>352.02800000000002</v>
      </c>
      <c r="N2411" s="216" t="str">
        <f t="shared" si="61"/>
        <v>stvarna uporabna</v>
      </c>
    </row>
    <row r="2412" spans="1:14" x14ac:dyDescent="0.25">
      <c r="A2412" s="216">
        <v>1</v>
      </c>
      <c r="B2412" s="219" t="s">
        <v>926</v>
      </c>
      <c r="C2412" s="219" t="s">
        <v>926</v>
      </c>
      <c r="D2412" s="219">
        <v>102853</v>
      </c>
      <c r="E2412" s="217" t="s">
        <v>171</v>
      </c>
      <c r="F2412" s="217" t="s">
        <v>2121</v>
      </c>
      <c r="G2412" s="217" t="s">
        <v>339</v>
      </c>
      <c r="H2412" s="217" t="s">
        <v>139</v>
      </c>
      <c r="I2412" s="219">
        <v>1</v>
      </c>
      <c r="J2412" s="218">
        <v>287.82</v>
      </c>
      <c r="K2412" s="218">
        <v>260.85000000000002</v>
      </c>
      <c r="L2412" s="218">
        <v>26.97</v>
      </c>
      <c r="M2412" s="218">
        <f t="shared" si="62"/>
        <v>115.128</v>
      </c>
      <c r="N2412" s="216" t="str">
        <f t="shared" si="61"/>
        <v>stvarna uporabna</v>
      </c>
    </row>
    <row r="2413" spans="1:14" x14ac:dyDescent="0.25">
      <c r="A2413" s="216">
        <v>1</v>
      </c>
      <c r="B2413" s="219" t="s">
        <v>926</v>
      </c>
      <c r="C2413" s="219" t="s">
        <v>926</v>
      </c>
      <c r="D2413" s="219">
        <v>102854</v>
      </c>
      <c r="E2413" s="217" t="s">
        <v>171</v>
      </c>
      <c r="F2413" s="217" t="s">
        <v>2121</v>
      </c>
      <c r="G2413" s="217" t="s">
        <v>339</v>
      </c>
      <c r="H2413" s="217" t="s">
        <v>139</v>
      </c>
      <c r="I2413" s="219">
        <v>1</v>
      </c>
      <c r="J2413" s="218">
        <v>287.82</v>
      </c>
      <c r="K2413" s="218">
        <v>260.85000000000002</v>
      </c>
      <c r="L2413" s="218">
        <v>26.97</v>
      </c>
      <c r="M2413" s="218">
        <f t="shared" si="62"/>
        <v>115.128</v>
      </c>
      <c r="N2413" s="216" t="str">
        <f t="shared" si="61"/>
        <v>stvarna uporabna</v>
      </c>
    </row>
    <row r="2414" spans="1:14" x14ac:dyDescent="0.25">
      <c r="A2414" s="216">
        <v>1</v>
      </c>
      <c r="B2414" s="219" t="s">
        <v>926</v>
      </c>
      <c r="C2414" s="219" t="s">
        <v>926</v>
      </c>
      <c r="D2414" s="219">
        <v>102861</v>
      </c>
      <c r="E2414" s="217" t="s">
        <v>171</v>
      </c>
      <c r="F2414" s="217" t="s">
        <v>2122</v>
      </c>
      <c r="G2414" s="217" t="s">
        <v>339</v>
      </c>
      <c r="H2414" s="217" t="s">
        <v>139</v>
      </c>
      <c r="I2414" s="219">
        <v>1</v>
      </c>
      <c r="J2414" s="221">
        <v>10848.6</v>
      </c>
      <c r="K2414" s="221">
        <v>9831.58</v>
      </c>
      <c r="L2414" s="221">
        <v>1017.02</v>
      </c>
      <c r="M2414" s="218">
        <f t="shared" si="62"/>
        <v>4339.4400000000005</v>
      </c>
      <c r="N2414" s="216" t="str">
        <f t="shared" si="61"/>
        <v>stvarna uporabna</v>
      </c>
    </row>
    <row r="2415" spans="1:14" x14ac:dyDescent="0.25">
      <c r="A2415" s="220">
        <v>1</v>
      </c>
      <c r="B2415" s="219" t="s">
        <v>926</v>
      </c>
      <c r="C2415" s="219" t="s">
        <v>926</v>
      </c>
      <c r="D2415" s="219">
        <v>102862</v>
      </c>
      <c r="E2415" s="217" t="s">
        <v>171</v>
      </c>
      <c r="F2415" s="217" t="s">
        <v>2122</v>
      </c>
      <c r="G2415" s="217" t="s">
        <v>339</v>
      </c>
      <c r="H2415" s="217" t="s">
        <v>139</v>
      </c>
      <c r="I2415" s="219">
        <v>1</v>
      </c>
      <c r="J2415" s="221">
        <v>10848.6</v>
      </c>
      <c r="K2415" s="221">
        <v>9831.58</v>
      </c>
      <c r="L2415" s="221">
        <v>1017.02</v>
      </c>
      <c r="M2415" s="218">
        <f t="shared" si="62"/>
        <v>4339.4400000000005</v>
      </c>
      <c r="N2415" s="216" t="str">
        <f t="shared" si="61"/>
        <v>stvarna uporabna</v>
      </c>
    </row>
    <row r="2416" spans="1:14" x14ac:dyDescent="0.25">
      <c r="A2416" s="220">
        <v>1</v>
      </c>
      <c r="B2416" s="219" t="s">
        <v>926</v>
      </c>
      <c r="C2416" s="219" t="s">
        <v>926</v>
      </c>
      <c r="D2416" s="219">
        <v>102904</v>
      </c>
      <c r="E2416" s="217" t="s">
        <v>171</v>
      </c>
      <c r="F2416" s="217" t="s">
        <v>1067</v>
      </c>
      <c r="G2416" s="217" t="s">
        <v>929</v>
      </c>
      <c r="H2416" s="217" t="s">
        <v>139</v>
      </c>
      <c r="I2416" s="219">
        <v>1</v>
      </c>
      <c r="J2416" s="218">
        <v>28.27</v>
      </c>
      <c r="K2416" s="218">
        <v>28.27</v>
      </c>
      <c r="L2416" s="218">
        <v>0</v>
      </c>
      <c r="M2416" s="218">
        <f t="shared" si="62"/>
        <v>11.308</v>
      </c>
      <c r="N2416" s="216" t="str">
        <f t="shared" si="61"/>
        <v>stvarna uporabna</v>
      </c>
    </row>
    <row r="2417" spans="1:14" x14ac:dyDescent="0.25">
      <c r="A2417" s="216">
        <v>1</v>
      </c>
      <c r="B2417" s="219" t="s">
        <v>926</v>
      </c>
      <c r="C2417" s="219" t="s">
        <v>926</v>
      </c>
      <c r="D2417" s="219">
        <v>102905</v>
      </c>
      <c r="E2417" s="217" t="s">
        <v>171</v>
      </c>
      <c r="F2417" s="217" t="s">
        <v>1011</v>
      </c>
      <c r="G2417" s="217" t="s">
        <v>929</v>
      </c>
      <c r="H2417" s="217" t="s">
        <v>139</v>
      </c>
      <c r="I2417" s="219">
        <v>1</v>
      </c>
      <c r="J2417" s="218">
        <v>565.21</v>
      </c>
      <c r="K2417" s="218">
        <v>565.21</v>
      </c>
      <c r="L2417" s="218">
        <v>0</v>
      </c>
      <c r="M2417" s="218">
        <f t="shared" si="62"/>
        <v>226.08400000000003</v>
      </c>
      <c r="N2417" s="216" t="str">
        <f t="shared" si="61"/>
        <v>stvarna uporabna</v>
      </c>
    </row>
    <row r="2418" spans="1:14" x14ac:dyDescent="0.25">
      <c r="A2418" s="216">
        <v>1</v>
      </c>
      <c r="B2418" s="219" t="s">
        <v>926</v>
      </c>
      <c r="C2418" s="219" t="s">
        <v>926</v>
      </c>
      <c r="D2418" s="219">
        <v>102906</v>
      </c>
      <c r="E2418" s="217" t="s">
        <v>171</v>
      </c>
      <c r="F2418" s="217" t="s">
        <v>1011</v>
      </c>
      <c r="G2418" s="217" t="s">
        <v>929</v>
      </c>
      <c r="H2418" s="217" t="s">
        <v>139</v>
      </c>
      <c r="I2418" s="219">
        <v>1</v>
      </c>
      <c r="J2418" s="218">
        <v>565.21</v>
      </c>
      <c r="K2418" s="218">
        <v>565.21</v>
      </c>
      <c r="L2418" s="218">
        <v>0</v>
      </c>
      <c r="M2418" s="218">
        <f t="shared" si="62"/>
        <v>226.08400000000003</v>
      </c>
      <c r="N2418" s="216" t="str">
        <f t="shared" si="61"/>
        <v>stvarna uporabna</v>
      </c>
    </row>
    <row r="2419" spans="1:14" x14ac:dyDescent="0.25">
      <c r="A2419" s="216">
        <v>1</v>
      </c>
      <c r="B2419" s="219" t="s">
        <v>926</v>
      </c>
      <c r="C2419" s="219" t="s">
        <v>926</v>
      </c>
      <c r="D2419" s="219">
        <v>102907</v>
      </c>
      <c r="E2419" s="217" t="s">
        <v>171</v>
      </c>
      <c r="F2419" s="217" t="s">
        <v>1011</v>
      </c>
      <c r="G2419" s="217" t="s">
        <v>929</v>
      </c>
      <c r="H2419" s="217" t="s">
        <v>139</v>
      </c>
      <c r="I2419" s="219">
        <v>1</v>
      </c>
      <c r="J2419" s="218">
        <v>565.21</v>
      </c>
      <c r="K2419" s="218">
        <v>565.21</v>
      </c>
      <c r="L2419" s="218">
        <v>0</v>
      </c>
      <c r="M2419" s="218">
        <f t="shared" si="62"/>
        <v>226.08400000000003</v>
      </c>
      <c r="N2419" s="216" t="str">
        <f t="shared" si="61"/>
        <v>stvarna uporabna</v>
      </c>
    </row>
    <row r="2420" spans="1:14" x14ac:dyDescent="0.25">
      <c r="A2420" s="220">
        <v>1</v>
      </c>
      <c r="B2420" s="219" t="s">
        <v>926</v>
      </c>
      <c r="C2420" s="219" t="s">
        <v>926</v>
      </c>
      <c r="D2420" s="219">
        <v>102909</v>
      </c>
      <c r="E2420" s="217" t="s">
        <v>171</v>
      </c>
      <c r="F2420" s="217" t="s">
        <v>2067</v>
      </c>
      <c r="G2420" s="217" t="s">
        <v>929</v>
      </c>
      <c r="H2420" s="217" t="s">
        <v>139</v>
      </c>
      <c r="I2420" s="219">
        <v>1</v>
      </c>
      <c r="J2420" s="218">
        <v>282.61</v>
      </c>
      <c r="K2420" s="218">
        <v>282.61</v>
      </c>
      <c r="L2420" s="218">
        <v>0</v>
      </c>
      <c r="M2420" s="218">
        <f t="shared" si="62"/>
        <v>113.04400000000001</v>
      </c>
      <c r="N2420" s="216" t="str">
        <f t="shared" si="61"/>
        <v>stvarna uporabna</v>
      </c>
    </row>
    <row r="2421" spans="1:14" x14ac:dyDescent="0.25">
      <c r="A2421" s="220">
        <v>1</v>
      </c>
      <c r="B2421" s="219" t="s">
        <v>926</v>
      </c>
      <c r="C2421" s="219" t="s">
        <v>926</v>
      </c>
      <c r="D2421" s="219">
        <v>102910</v>
      </c>
      <c r="E2421" s="217" t="s">
        <v>171</v>
      </c>
      <c r="F2421" s="217" t="s">
        <v>2067</v>
      </c>
      <c r="G2421" s="217" t="s">
        <v>929</v>
      </c>
      <c r="H2421" s="217" t="s">
        <v>139</v>
      </c>
      <c r="I2421" s="219">
        <v>1</v>
      </c>
      <c r="J2421" s="218">
        <v>112.98</v>
      </c>
      <c r="K2421" s="218">
        <v>112.98</v>
      </c>
      <c r="L2421" s="218">
        <v>0</v>
      </c>
      <c r="M2421" s="218">
        <f t="shared" si="62"/>
        <v>45.192000000000007</v>
      </c>
      <c r="N2421" s="216" t="str">
        <f t="shared" si="61"/>
        <v>stvarna uporabna</v>
      </c>
    </row>
    <row r="2422" spans="1:14" x14ac:dyDescent="0.25">
      <c r="A2422" s="216">
        <v>1</v>
      </c>
      <c r="B2422" s="219" t="s">
        <v>926</v>
      </c>
      <c r="C2422" s="219" t="s">
        <v>926</v>
      </c>
      <c r="D2422" s="219">
        <v>102912</v>
      </c>
      <c r="E2422" s="217" t="s">
        <v>171</v>
      </c>
      <c r="F2422" s="217" t="s">
        <v>1083</v>
      </c>
      <c r="G2422" s="217" t="s">
        <v>929</v>
      </c>
      <c r="H2422" s="217" t="s">
        <v>139</v>
      </c>
      <c r="I2422" s="219">
        <v>1</v>
      </c>
      <c r="J2422" s="218">
        <v>141.32</v>
      </c>
      <c r="K2422" s="218">
        <v>141.32</v>
      </c>
      <c r="L2422" s="218">
        <v>0</v>
      </c>
      <c r="M2422" s="218">
        <f t="shared" si="62"/>
        <v>56.527999999999999</v>
      </c>
      <c r="N2422" s="216" t="str">
        <f t="shared" si="61"/>
        <v>stvarna uporabna</v>
      </c>
    </row>
    <row r="2423" spans="1:14" x14ac:dyDescent="0.25">
      <c r="A2423" s="216">
        <v>1</v>
      </c>
      <c r="B2423" s="219" t="s">
        <v>926</v>
      </c>
      <c r="C2423" s="219" t="s">
        <v>926</v>
      </c>
      <c r="D2423" s="219">
        <v>102913</v>
      </c>
      <c r="E2423" s="217" t="s">
        <v>171</v>
      </c>
      <c r="F2423" s="217" t="s">
        <v>1083</v>
      </c>
      <c r="G2423" s="217" t="s">
        <v>929</v>
      </c>
      <c r="H2423" s="217" t="s">
        <v>139</v>
      </c>
      <c r="I2423" s="219">
        <v>1</v>
      </c>
      <c r="J2423" s="218">
        <v>141.32</v>
      </c>
      <c r="K2423" s="218">
        <v>141.32</v>
      </c>
      <c r="L2423" s="218">
        <v>0</v>
      </c>
      <c r="M2423" s="218">
        <f t="shared" si="62"/>
        <v>56.527999999999999</v>
      </c>
      <c r="N2423" s="216" t="str">
        <f t="shared" si="61"/>
        <v>stvarna uporabna</v>
      </c>
    </row>
    <row r="2424" spans="1:14" x14ac:dyDescent="0.25">
      <c r="A2424" s="216">
        <v>1</v>
      </c>
      <c r="B2424" s="219" t="s">
        <v>926</v>
      </c>
      <c r="C2424" s="219" t="s">
        <v>926</v>
      </c>
      <c r="D2424" s="219">
        <v>102914</v>
      </c>
      <c r="E2424" s="217" t="s">
        <v>171</v>
      </c>
      <c r="F2424" s="217" t="s">
        <v>1148</v>
      </c>
      <c r="G2424" s="217" t="s">
        <v>929</v>
      </c>
      <c r="H2424" s="217" t="s">
        <v>139</v>
      </c>
      <c r="I2424" s="219">
        <v>1</v>
      </c>
      <c r="J2424" s="218">
        <v>226.07</v>
      </c>
      <c r="K2424" s="218">
        <v>226.07</v>
      </c>
      <c r="L2424" s="218">
        <v>0</v>
      </c>
      <c r="M2424" s="218">
        <f t="shared" si="62"/>
        <v>90.427999999999997</v>
      </c>
      <c r="N2424" s="216" t="str">
        <f t="shared" si="61"/>
        <v>stvarna uporabna</v>
      </c>
    </row>
    <row r="2425" spans="1:14" x14ac:dyDescent="0.25">
      <c r="A2425" s="220">
        <v>1</v>
      </c>
      <c r="B2425" s="219" t="s">
        <v>926</v>
      </c>
      <c r="C2425" s="219" t="s">
        <v>926</v>
      </c>
      <c r="D2425" s="219">
        <v>102915</v>
      </c>
      <c r="E2425" s="217" t="s">
        <v>171</v>
      </c>
      <c r="F2425" s="217" t="s">
        <v>2123</v>
      </c>
      <c r="G2425" s="217" t="s">
        <v>929</v>
      </c>
      <c r="H2425" s="217" t="s">
        <v>139</v>
      </c>
      <c r="I2425" s="219">
        <v>1</v>
      </c>
      <c r="J2425" s="218">
        <v>113.04</v>
      </c>
      <c r="K2425" s="218">
        <v>113.04</v>
      </c>
      <c r="L2425" s="218">
        <v>0</v>
      </c>
      <c r="M2425" s="218">
        <f t="shared" si="62"/>
        <v>45.216000000000008</v>
      </c>
      <c r="N2425" s="216" t="str">
        <f t="shared" si="61"/>
        <v>stvarna uporabna</v>
      </c>
    </row>
    <row r="2426" spans="1:14" x14ac:dyDescent="0.25">
      <c r="A2426" s="220">
        <v>1</v>
      </c>
      <c r="B2426" s="219" t="s">
        <v>926</v>
      </c>
      <c r="C2426" s="219" t="s">
        <v>926</v>
      </c>
      <c r="D2426" s="219">
        <v>102916</v>
      </c>
      <c r="E2426" s="217" t="s">
        <v>171</v>
      </c>
      <c r="F2426" s="217" t="s">
        <v>2124</v>
      </c>
      <c r="G2426" s="217" t="s">
        <v>929</v>
      </c>
      <c r="H2426" s="217" t="s">
        <v>139</v>
      </c>
      <c r="I2426" s="219">
        <v>1</v>
      </c>
      <c r="J2426" s="218">
        <v>112.98</v>
      </c>
      <c r="K2426" s="218">
        <v>112.98</v>
      </c>
      <c r="L2426" s="218">
        <v>0</v>
      </c>
      <c r="M2426" s="218">
        <f t="shared" si="62"/>
        <v>45.192000000000007</v>
      </c>
      <c r="N2426" s="216" t="str">
        <f t="shared" si="61"/>
        <v>stvarna uporabna</v>
      </c>
    </row>
    <row r="2427" spans="1:14" x14ac:dyDescent="0.25">
      <c r="A2427" s="216">
        <v>1</v>
      </c>
      <c r="B2427" s="219" t="s">
        <v>926</v>
      </c>
      <c r="C2427" s="219" t="s">
        <v>926</v>
      </c>
      <c r="D2427" s="219">
        <v>102918</v>
      </c>
      <c r="E2427" s="217" t="s">
        <v>171</v>
      </c>
      <c r="F2427" s="217" t="s">
        <v>2125</v>
      </c>
      <c r="G2427" s="217" t="s">
        <v>929</v>
      </c>
      <c r="H2427" s="217" t="s">
        <v>139</v>
      </c>
      <c r="I2427" s="219">
        <v>1</v>
      </c>
      <c r="J2427" s="218">
        <v>706.5</v>
      </c>
      <c r="K2427" s="218">
        <v>706.5</v>
      </c>
      <c r="L2427" s="218">
        <v>0</v>
      </c>
      <c r="M2427" s="218">
        <f t="shared" si="62"/>
        <v>282.60000000000002</v>
      </c>
      <c r="N2427" s="216" t="str">
        <f t="shared" si="61"/>
        <v>stvarna uporabna</v>
      </c>
    </row>
    <row r="2428" spans="1:14" x14ac:dyDescent="0.25">
      <c r="A2428" s="216">
        <v>1</v>
      </c>
      <c r="B2428" s="219" t="s">
        <v>926</v>
      </c>
      <c r="C2428" s="219" t="s">
        <v>926</v>
      </c>
      <c r="D2428" s="219">
        <v>102919</v>
      </c>
      <c r="E2428" s="217" t="s">
        <v>171</v>
      </c>
      <c r="F2428" s="217" t="s">
        <v>1011</v>
      </c>
      <c r="G2428" s="217" t="s">
        <v>929</v>
      </c>
      <c r="H2428" s="217" t="s">
        <v>139</v>
      </c>
      <c r="I2428" s="219">
        <v>1</v>
      </c>
      <c r="J2428" s="218">
        <v>565.21</v>
      </c>
      <c r="K2428" s="218">
        <v>565.21</v>
      </c>
      <c r="L2428" s="218">
        <v>0</v>
      </c>
      <c r="M2428" s="218">
        <f t="shared" si="62"/>
        <v>226.08400000000003</v>
      </c>
      <c r="N2428" s="216" t="str">
        <f t="shared" ref="N2428:N2491" si="63">IF(L2428&lt;J2428*0.4,"stvarna uporabna", "nova vrijednost")</f>
        <v>stvarna uporabna</v>
      </c>
    </row>
    <row r="2429" spans="1:14" x14ac:dyDescent="0.25">
      <c r="A2429" s="216">
        <v>1</v>
      </c>
      <c r="B2429" s="219" t="s">
        <v>926</v>
      </c>
      <c r="C2429" s="219" t="s">
        <v>926</v>
      </c>
      <c r="D2429" s="219">
        <v>102920</v>
      </c>
      <c r="E2429" s="217" t="s">
        <v>171</v>
      </c>
      <c r="F2429" s="217" t="s">
        <v>1851</v>
      </c>
      <c r="G2429" s="217" t="s">
        <v>929</v>
      </c>
      <c r="H2429" s="217" t="s">
        <v>139</v>
      </c>
      <c r="I2429" s="219">
        <v>1</v>
      </c>
      <c r="J2429" s="218">
        <v>56.54</v>
      </c>
      <c r="K2429" s="218">
        <v>56.54</v>
      </c>
      <c r="L2429" s="218">
        <v>0</v>
      </c>
      <c r="M2429" s="218">
        <f t="shared" si="62"/>
        <v>22.616</v>
      </c>
      <c r="N2429" s="216" t="str">
        <f t="shared" si="63"/>
        <v>stvarna uporabna</v>
      </c>
    </row>
    <row r="2430" spans="1:14" x14ac:dyDescent="0.25">
      <c r="A2430" s="220">
        <v>1</v>
      </c>
      <c r="B2430" s="219" t="s">
        <v>926</v>
      </c>
      <c r="C2430" s="219" t="s">
        <v>926</v>
      </c>
      <c r="D2430" s="219">
        <v>102921</v>
      </c>
      <c r="E2430" s="217" t="s">
        <v>171</v>
      </c>
      <c r="F2430" s="217" t="s">
        <v>2126</v>
      </c>
      <c r="G2430" s="217" t="s">
        <v>929</v>
      </c>
      <c r="H2430" s="217" t="s">
        <v>139</v>
      </c>
      <c r="I2430" s="219">
        <v>1</v>
      </c>
      <c r="J2430" s="218">
        <v>226.11</v>
      </c>
      <c r="K2430" s="218">
        <v>226.11</v>
      </c>
      <c r="L2430" s="218">
        <v>0</v>
      </c>
      <c r="M2430" s="218">
        <f t="shared" si="62"/>
        <v>90.444000000000017</v>
      </c>
      <c r="N2430" s="216" t="str">
        <f t="shared" si="63"/>
        <v>stvarna uporabna</v>
      </c>
    </row>
    <row r="2431" spans="1:14" x14ac:dyDescent="0.25">
      <c r="A2431" s="220">
        <v>1</v>
      </c>
      <c r="B2431" s="219" t="s">
        <v>926</v>
      </c>
      <c r="C2431" s="219" t="s">
        <v>926</v>
      </c>
      <c r="D2431" s="219">
        <v>102927</v>
      </c>
      <c r="E2431" s="217" t="s">
        <v>171</v>
      </c>
      <c r="F2431" s="217" t="s">
        <v>1111</v>
      </c>
      <c r="G2431" s="217" t="s">
        <v>929</v>
      </c>
      <c r="H2431" s="217" t="s">
        <v>139</v>
      </c>
      <c r="I2431" s="219">
        <v>1</v>
      </c>
      <c r="J2431" s="218">
        <v>113.05</v>
      </c>
      <c r="K2431" s="218">
        <v>113.05</v>
      </c>
      <c r="L2431" s="218">
        <v>0</v>
      </c>
      <c r="M2431" s="218">
        <f t="shared" si="62"/>
        <v>45.22</v>
      </c>
      <c r="N2431" s="216" t="str">
        <f t="shared" si="63"/>
        <v>stvarna uporabna</v>
      </c>
    </row>
    <row r="2432" spans="1:14" x14ac:dyDescent="0.25">
      <c r="A2432" s="216">
        <v>1</v>
      </c>
      <c r="B2432" s="219" t="s">
        <v>926</v>
      </c>
      <c r="C2432" s="219" t="s">
        <v>926</v>
      </c>
      <c r="D2432" s="219">
        <v>102928</v>
      </c>
      <c r="E2432" s="217" t="s">
        <v>171</v>
      </c>
      <c r="F2432" s="217" t="s">
        <v>1111</v>
      </c>
      <c r="G2432" s="217" t="s">
        <v>929</v>
      </c>
      <c r="H2432" s="217" t="s">
        <v>139</v>
      </c>
      <c r="I2432" s="219">
        <v>1</v>
      </c>
      <c r="J2432" s="218">
        <v>113.05</v>
      </c>
      <c r="K2432" s="218">
        <v>113.05</v>
      </c>
      <c r="L2432" s="218">
        <v>0</v>
      </c>
      <c r="M2432" s="218">
        <f t="shared" si="62"/>
        <v>45.22</v>
      </c>
      <c r="N2432" s="216" t="str">
        <f t="shared" si="63"/>
        <v>stvarna uporabna</v>
      </c>
    </row>
    <row r="2433" spans="1:14" x14ac:dyDescent="0.25">
      <c r="A2433" s="216">
        <v>1</v>
      </c>
      <c r="B2433" s="219" t="s">
        <v>926</v>
      </c>
      <c r="C2433" s="219" t="s">
        <v>926</v>
      </c>
      <c r="D2433" s="219">
        <v>102929</v>
      </c>
      <c r="E2433" s="217" t="s">
        <v>171</v>
      </c>
      <c r="F2433" s="217" t="s">
        <v>2077</v>
      </c>
      <c r="G2433" s="217" t="s">
        <v>929</v>
      </c>
      <c r="H2433" s="217" t="s">
        <v>139</v>
      </c>
      <c r="I2433" s="219">
        <v>1</v>
      </c>
      <c r="J2433" s="218">
        <v>565.22</v>
      </c>
      <c r="K2433" s="218">
        <v>565.22</v>
      </c>
      <c r="L2433" s="218">
        <v>0</v>
      </c>
      <c r="M2433" s="218">
        <f t="shared" si="62"/>
        <v>226.08800000000002</v>
      </c>
      <c r="N2433" s="216" t="str">
        <f t="shared" si="63"/>
        <v>stvarna uporabna</v>
      </c>
    </row>
    <row r="2434" spans="1:14" x14ac:dyDescent="0.25">
      <c r="A2434" s="216">
        <v>1</v>
      </c>
      <c r="B2434" s="219" t="s">
        <v>926</v>
      </c>
      <c r="C2434" s="219" t="s">
        <v>926</v>
      </c>
      <c r="D2434" s="219">
        <v>102967</v>
      </c>
      <c r="E2434" s="217" t="s">
        <v>171</v>
      </c>
      <c r="F2434" s="217" t="s">
        <v>2127</v>
      </c>
      <c r="G2434" s="217" t="s">
        <v>652</v>
      </c>
      <c r="H2434" s="217" t="s">
        <v>139</v>
      </c>
      <c r="I2434" s="219">
        <v>1</v>
      </c>
      <c r="J2434" s="221">
        <v>2075</v>
      </c>
      <c r="K2434" s="221">
        <v>1794.04</v>
      </c>
      <c r="L2434" s="218">
        <v>280.95999999999998</v>
      </c>
      <c r="M2434" s="218">
        <f t="shared" si="62"/>
        <v>830</v>
      </c>
      <c r="N2434" s="216" t="str">
        <f t="shared" si="63"/>
        <v>stvarna uporabna</v>
      </c>
    </row>
    <row r="2435" spans="1:14" x14ac:dyDescent="0.25">
      <c r="A2435" s="220">
        <v>1</v>
      </c>
      <c r="B2435" s="219" t="s">
        <v>926</v>
      </c>
      <c r="C2435" s="219" t="s">
        <v>926</v>
      </c>
      <c r="D2435" s="219">
        <v>102968</v>
      </c>
      <c r="E2435" s="217" t="s">
        <v>171</v>
      </c>
      <c r="F2435" s="217" t="s">
        <v>2127</v>
      </c>
      <c r="G2435" s="217" t="s">
        <v>652</v>
      </c>
      <c r="H2435" s="217" t="s">
        <v>139</v>
      </c>
      <c r="I2435" s="219">
        <v>1</v>
      </c>
      <c r="J2435" s="221">
        <v>2075</v>
      </c>
      <c r="K2435" s="221">
        <v>1794.04</v>
      </c>
      <c r="L2435" s="218">
        <v>280.95999999999998</v>
      </c>
      <c r="M2435" s="218">
        <f t="shared" ref="M2435:M2498" si="64">IF(L2435&lt;J2435*0.4,J2435*0.4,L2435)</f>
        <v>830</v>
      </c>
      <c r="N2435" s="216" t="str">
        <f t="shared" si="63"/>
        <v>stvarna uporabna</v>
      </c>
    </row>
    <row r="2436" spans="1:14" x14ac:dyDescent="0.25">
      <c r="A2436" s="220">
        <v>1</v>
      </c>
      <c r="B2436" s="219" t="s">
        <v>926</v>
      </c>
      <c r="C2436" s="219" t="s">
        <v>926</v>
      </c>
      <c r="D2436" s="219">
        <v>102972</v>
      </c>
      <c r="E2436" s="217" t="s">
        <v>171</v>
      </c>
      <c r="F2436" s="217" t="s">
        <v>2128</v>
      </c>
      <c r="G2436" s="217" t="s">
        <v>929</v>
      </c>
      <c r="H2436" s="217" t="s">
        <v>139</v>
      </c>
      <c r="I2436" s="219">
        <v>1</v>
      </c>
      <c r="J2436" s="218">
        <v>452.16</v>
      </c>
      <c r="K2436" s="218">
        <v>452.16</v>
      </c>
      <c r="L2436" s="218">
        <v>0</v>
      </c>
      <c r="M2436" s="218">
        <f t="shared" si="64"/>
        <v>180.86400000000003</v>
      </c>
      <c r="N2436" s="216" t="str">
        <f t="shared" si="63"/>
        <v>stvarna uporabna</v>
      </c>
    </row>
    <row r="2437" spans="1:14" x14ac:dyDescent="0.25">
      <c r="A2437" s="216">
        <v>1</v>
      </c>
      <c r="B2437" s="219" t="s">
        <v>926</v>
      </c>
      <c r="C2437" s="219" t="s">
        <v>926</v>
      </c>
      <c r="D2437" s="219">
        <v>102973</v>
      </c>
      <c r="E2437" s="217" t="s">
        <v>171</v>
      </c>
      <c r="F2437" s="217" t="s">
        <v>1850</v>
      </c>
      <c r="G2437" s="217" t="s">
        <v>929</v>
      </c>
      <c r="H2437" s="217" t="s">
        <v>139</v>
      </c>
      <c r="I2437" s="219">
        <v>1</v>
      </c>
      <c r="J2437" s="218">
        <v>339.13</v>
      </c>
      <c r="K2437" s="218">
        <v>339.13</v>
      </c>
      <c r="L2437" s="218">
        <v>0</v>
      </c>
      <c r="M2437" s="218">
        <f t="shared" si="64"/>
        <v>135.65200000000002</v>
      </c>
      <c r="N2437" s="216" t="str">
        <f t="shared" si="63"/>
        <v>stvarna uporabna</v>
      </c>
    </row>
    <row r="2438" spans="1:14" x14ac:dyDescent="0.25">
      <c r="A2438" s="216">
        <v>1</v>
      </c>
      <c r="B2438" s="219" t="s">
        <v>926</v>
      </c>
      <c r="C2438" s="219" t="s">
        <v>926</v>
      </c>
      <c r="D2438" s="219">
        <v>102974</v>
      </c>
      <c r="E2438" s="217" t="s">
        <v>171</v>
      </c>
      <c r="F2438" s="217" t="s">
        <v>2128</v>
      </c>
      <c r="G2438" s="217" t="s">
        <v>929</v>
      </c>
      <c r="H2438" s="217" t="s">
        <v>139</v>
      </c>
      <c r="I2438" s="219">
        <v>1</v>
      </c>
      <c r="J2438" s="218">
        <v>452.17</v>
      </c>
      <c r="K2438" s="218">
        <v>452.17</v>
      </c>
      <c r="L2438" s="218">
        <v>0</v>
      </c>
      <c r="M2438" s="218">
        <f t="shared" si="64"/>
        <v>180.86800000000002</v>
      </c>
      <c r="N2438" s="216" t="str">
        <f t="shared" si="63"/>
        <v>stvarna uporabna</v>
      </c>
    </row>
    <row r="2439" spans="1:14" x14ac:dyDescent="0.25">
      <c r="A2439" s="216">
        <v>1</v>
      </c>
      <c r="B2439" s="219" t="s">
        <v>926</v>
      </c>
      <c r="C2439" s="219" t="s">
        <v>926</v>
      </c>
      <c r="D2439" s="219">
        <v>102991</v>
      </c>
      <c r="E2439" s="217" t="s">
        <v>171</v>
      </c>
      <c r="F2439" s="217" t="s">
        <v>2129</v>
      </c>
      <c r="G2439" s="217" t="s">
        <v>281</v>
      </c>
      <c r="H2439" s="217" t="s">
        <v>139</v>
      </c>
      <c r="I2439" s="219">
        <v>1</v>
      </c>
      <c r="J2439" s="218">
        <v>523.75</v>
      </c>
      <c r="K2439" s="218">
        <v>523.75</v>
      </c>
      <c r="L2439" s="218">
        <v>0</v>
      </c>
      <c r="M2439" s="218">
        <f t="shared" si="64"/>
        <v>209.5</v>
      </c>
      <c r="N2439" s="216" t="str">
        <f t="shared" si="63"/>
        <v>stvarna uporabna</v>
      </c>
    </row>
    <row r="2440" spans="1:14" x14ac:dyDescent="0.25">
      <c r="A2440" s="216">
        <v>1</v>
      </c>
      <c r="B2440" s="219" t="s">
        <v>926</v>
      </c>
      <c r="C2440" s="219" t="s">
        <v>926</v>
      </c>
      <c r="D2440" s="219">
        <v>102998</v>
      </c>
      <c r="E2440" s="217" t="s">
        <v>171</v>
      </c>
      <c r="F2440" s="217" t="s">
        <v>2130</v>
      </c>
      <c r="G2440" s="217" t="s">
        <v>281</v>
      </c>
      <c r="H2440" s="217" t="s">
        <v>139</v>
      </c>
      <c r="I2440" s="219">
        <v>1</v>
      </c>
      <c r="J2440" s="221">
        <v>1417.61</v>
      </c>
      <c r="K2440" s="221">
        <v>1417.61</v>
      </c>
      <c r="L2440" s="218">
        <v>0</v>
      </c>
      <c r="M2440" s="218">
        <f t="shared" si="64"/>
        <v>567.04399999999998</v>
      </c>
      <c r="N2440" s="216" t="str">
        <f t="shared" si="63"/>
        <v>stvarna uporabna</v>
      </c>
    </row>
    <row r="2441" spans="1:14" x14ac:dyDescent="0.25">
      <c r="A2441" s="220">
        <v>1</v>
      </c>
      <c r="B2441" s="219" t="s">
        <v>926</v>
      </c>
      <c r="C2441" s="219" t="s">
        <v>926</v>
      </c>
      <c r="D2441" s="219">
        <v>102999</v>
      </c>
      <c r="E2441" s="217" t="s">
        <v>171</v>
      </c>
      <c r="F2441" s="217" t="s">
        <v>1011</v>
      </c>
      <c r="G2441" s="217" t="s">
        <v>929</v>
      </c>
      <c r="H2441" s="217" t="s">
        <v>139</v>
      </c>
      <c r="I2441" s="219">
        <v>1</v>
      </c>
      <c r="J2441" s="218">
        <v>565.21</v>
      </c>
      <c r="K2441" s="218">
        <v>565.21</v>
      </c>
      <c r="L2441" s="218">
        <v>0</v>
      </c>
      <c r="M2441" s="218">
        <f t="shared" si="64"/>
        <v>226.08400000000003</v>
      </c>
      <c r="N2441" s="216" t="str">
        <f t="shared" si="63"/>
        <v>stvarna uporabna</v>
      </c>
    </row>
    <row r="2442" spans="1:14" x14ac:dyDescent="0.25">
      <c r="A2442" s="220">
        <v>1</v>
      </c>
      <c r="B2442" s="219" t="s">
        <v>926</v>
      </c>
      <c r="C2442" s="219" t="s">
        <v>926</v>
      </c>
      <c r="D2442" s="219">
        <v>103000</v>
      </c>
      <c r="E2442" s="217" t="s">
        <v>171</v>
      </c>
      <c r="F2442" s="217" t="s">
        <v>1850</v>
      </c>
      <c r="G2442" s="217" t="s">
        <v>929</v>
      </c>
      <c r="H2442" s="217" t="s">
        <v>139</v>
      </c>
      <c r="I2442" s="219">
        <v>1</v>
      </c>
      <c r="J2442" s="218">
        <v>339.13</v>
      </c>
      <c r="K2442" s="218">
        <v>339.13</v>
      </c>
      <c r="L2442" s="218">
        <v>0</v>
      </c>
      <c r="M2442" s="218">
        <f t="shared" si="64"/>
        <v>135.65200000000002</v>
      </c>
      <c r="N2442" s="216" t="str">
        <f t="shared" si="63"/>
        <v>stvarna uporabna</v>
      </c>
    </row>
    <row r="2443" spans="1:14" x14ac:dyDescent="0.25">
      <c r="A2443" s="216">
        <v>1</v>
      </c>
      <c r="B2443" s="219" t="s">
        <v>926</v>
      </c>
      <c r="C2443" s="219" t="s">
        <v>926</v>
      </c>
      <c r="D2443" s="219">
        <v>103001</v>
      </c>
      <c r="E2443" s="217" t="s">
        <v>171</v>
      </c>
      <c r="F2443" s="217" t="s">
        <v>1094</v>
      </c>
      <c r="G2443" s="217" t="s">
        <v>929</v>
      </c>
      <c r="H2443" s="217" t="s">
        <v>139</v>
      </c>
      <c r="I2443" s="219">
        <v>1</v>
      </c>
      <c r="J2443" s="218">
        <v>61.4</v>
      </c>
      <c r="K2443" s="218">
        <v>61.4</v>
      </c>
      <c r="L2443" s="218">
        <v>0</v>
      </c>
      <c r="M2443" s="218">
        <f t="shared" si="64"/>
        <v>24.560000000000002</v>
      </c>
      <c r="N2443" s="216" t="str">
        <f t="shared" si="63"/>
        <v>stvarna uporabna</v>
      </c>
    </row>
    <row r="2444" spans="1:14" x14ac:dyDescent="0.25">
      <c r="A2444" s="216">
        <v>1</v>
      </c>
      <c r="B2444" s="219" t="s">
        <v>926</v>
      </c>
      <c r="C2444" s="219" t="s">
        <v>926</v>
      </c>
      <c r="D2444" s="219">
        <v>103002</v>
      </c>
      <c r="E2444" s="217" t="s">
        <v>171</v>
      </c>
      <c r="F2444" s="217" t="s">
        <v>2131</v>
      </c>
      <c r="G2444" s="217" t="s">
        <v>929</v>
      </c>
      <c r="H2444" s="217" t="s">
        <v>139</v>
      </c>
      <c r="I2444" s="219">
        <v>1</v>
      </c>
      <c r="J2444" s="218">
        <v>452.17</v>
      </c>
      <c r="K2444" s="218">
        <v>452.17</v>
      </c>
      <c r="L2444" s="218">
        <v>0</v>
      </c>
      <c r="M2444" s="218">
        <f t="shared" si="64"/>
        <v>180.86800000000002</v>
      </c>
      <c r="N2444" s="216" t="str">
        <f t="shared" si="63"/>
        <v>stvarna uporabna</v>
      </c>
    </row>
    <row r="2445" spans="1:14" x14ac:dyDescent="0.25">
      <c r="A2445" s="216">
        <v>1</v>
      </c>
      <c r="B2445" s="219" t="s">
        <v>926</v>
      </c>
      <c r="C2445" s="219" t="s">
        <v>926</v>
      </c>
      <c r="D2445" s="219">
        <v>103003</v>
      </c>
      <c r="E2445" s="217" t="s">
        <v>171</v>
      </c>
      <c r="F2445" s="217" t="s">
        <v>2131</v>
      </c>
      <c r="G2445" s="217" t="s">
        <v>929</v>
      </c>
      <c r="H2445" s="217" t="s">
        <v>139</v>
      </c>
      <c r="I2445" s="219">
        <v>1</v>
      </c>
      <c r="J2445" s="218">
        <v>452.17</v>
      </c>
      <c r="K2445" s="218">
        <v>452.17</v>
      </c>
      <c r="L2445" s="218">
        <v>0</v>
      </c>
      <c r="M2445" s="218">
        <f t="shared" si="64"/>
        <v>180.86800000000002</v>
      </c>
      <c r="N2445" s="216" t="str">
        <f t="shared" si="63"/>
        <v>stvarna uporabna</v>
      </c>
    </row>
    <row r="2446" spans="1:14" x14ac:dyDescent="0.25">
      <c r="A2446" s="220">
        <v>1</v>
      </c>
      <c r="B2446" s="219" t="s">
        <v>926</v>
      </c>
      <c r="C2446" s="219" t="s">
        <v>926</v>
      </c>
      <c r="D2446" s="219">
        <v>103004</v>
      </c>
      <c r="E2446" s="217" t="s">
        <v>171</v>
      </c>
      <c r="F2446" s="217" t="s">
        <v>2131</v>
      </c>
      <c r="G2446" s="217" t="s">
        <v>929</v>
      </c>
      <c r="H2446" s="217" t="s">
        <v>139</v>
      </c>
      <c r="I2446" s="219">
        <v>1</v>
      </c>
      <c r="J2446" s="218">
        <v>452.17</v>
      </c>
      <c r="K2446" s="218">
        <v>452.17</v>
      </c>
      <c r="L2446" s="218">
        <v>0</v>
      </c>
      <c r="M2446" s="218">
        <f t="shared" si="64"/>
        <v>180.86800000000002</v>
      </c>
      <c r="N2446" s="216" t="str">
        <f t="shared" si="63"/>
        <v>stvarna uporabna</v>
      </c>
    </row>
    <row r="2447" spans="1:14" x14ac:dyDescent="0.25">
      <c r="A2447" s="220">
        <v>1</v>
      </c>
      <c r="B2447" s="219" t="s">
        <v>926</v>
      </c>
      <c r="C2447" s="219" t="s">
        <v>926</v>
      </c>
      <c r="D2447" s="219">
        <v>103005</v>
      </c>
      <c r="E2447" s="217" t="s">
        <v>171</v>
      </c>
      <c r="F2447" s="217" t="s">
        <v>1071</v>
      </c>
      <c r="G2447" s="217" t="s">
        <v>929</v>
      </c>
      <c r="H2447" s="217" t="s">
        <v>139</v>
      </c>
      <c r="I2447" s="219">
        <v>1</v>
      </c>
      <c r="J2447" s="221">
        <v>2181.87</v>
      </c>
      <c r="K2447" s="221">
        <v>2181.87</v>
      </c>
      <c r="L2447" s="218">
        <v>0</v>
      </c>
      <c r="M2447" s="218">
        <f t="shared" si="64"/>
        <v>872.74800000000005</v>
      </c>
      <c r="N2447" s="216" t="str">
        <f t="shared" si="63"/>
        <v>stvarna uporabna</v>
      </c>
    </row>
    <row r="2448" spans="1:14" x14ac:dyDescent="0.25">
      <c r="A2448" s="216">
        <v>1</v>
      </c>
      <c r="B2448" s="219" t="s">
        <v>926</v>
      </c>
      <c r="C2448" s="219" t="s">
        <v>926</v>
      </c>
      <c r="D2448" s="219">
        <v>103006</v>
      </c>
      <c r="E2448" s="217" t="s">
        <v>171</v>
      </c>
      <c r="F2448" s="217" t="s">
        <v>2132</v>
      </c>
      <c r="G2448" s="217" t="s">
        <v>929</v>
      </c>
      <c r="H2448" s="217" t="s">
        <v>139</v>
      </c>
      <c r="I2448" s="219">
        <v>1</v>
      </c>
      <c r="J2448" s="218">
        <v>42.39</v>
      </c>
      <c r="K2448" s="218">
        <v>42.39</v>
      </c>
      <c r="L2448" s="218">
        <v>0</v>
      </c>
      <c r="M2448" s="218">
        <f t="shared" si="64"/>
        <v>16.956</v>
      </c>
      <c r="N2448" s="216" t="str">
        <f t="shared" si="63"/>
        <v>stvarna uporabna</v>
      </c>
    </row>
    <row r="2449" spans="1:14" x14ac:dyDescent="0.25">
      <c r="A2449" s="216">
        <v>1</v>
      </c>
      <c r="B2449" s="219" t="s">
        <v>926</v>
      </c>
      <c r="C2449" s="219" t="s">
        <v>926</v>
      </c>
      <c r="D2449" s="219">
        <v>103007</v>
      </c>
      <c r="E2449" s="217" t="s">
        <v>171</v>
      </c>
      <c r="F2449" s="217" t="s">
        <v>1074</v>
      </c>
      <c r="G2449" s="217" t="s">
        <v>929</v>
      </c>
      <c r="H2449" s="217" t="s">
        <v>139</v>
      </c>
      <c r="I2449" s="219">
        <v>1</v>
      </c>
      <c r="J2449" s="218">
        <v>113.04</v>
      </c>
      <c r="K2449" s="218">
        <v>113.04</v>
      </c>
      <c r="L2449" s="218">
        <v>0</v>
      </c>
      <c r="M2449" s="218">
        <f t="shared" si="64"/>
        <v>45.216000000000008</v>
      </c>
      <c r="N2449" s="216" t="str">
        <f t="shared" si="63"/>
        <v>stvarna uporabna</v>
      </c>
    </row>
    <row r="2450" spans="1:14" x14ac:dyDescent="0.25">
      <c r="A2450" s="216">
        <v>1</v>
      </c>
      <c r="B2450" s="219" t="s">
        <v>926</v>
      </c>
      <c r="C2450" s="219" t="s">
        <v>926</v>
      </c>
      <c r="D2450" s="219">
        <v>103008</v>
      </c>
      <c r="E2450" s="217" t="s">
        <v>171</v>
      </c>
      <c r="F2450" s="217" t="s">
        <v>1074</v>
      </c>
      <c r="G2450" s="217" t="s">
        <v>929</v>
      </c>
      <c r="H2450" s="217" t="s">
        <v>139</v>
      </c>
      <c r="I2450" s="219">
        <v>1</v>
      </c>
      <c r="J2450" s="218">
        <v>113.04</v>
      </c>
      <c r="K2450" s="218">
        <v>113.04</v>
      </c>
      <c r="L2450" s="218">
        <v>0</v>
      </c>
      <c r="M2450" s="218">
        <f t="shared" si="64"/>
        <v>45.216000000000008</v>
      </c>
      <c r="N2450" s="216" t="str">
        <f t="shared" si="63"/>
        <v>stvarna uporabna</v>
      </c>
    </row>
    <row r="2451" spans="1:14" x14ac:dyDescent="0.25">
      <c r="A2451" s="220">
        <v>1</v>
      </c>
      <c r="B2451" s="219" t="s">
        <v>926</v>
      </c>
      <c r="C2451" s="219" t="s">
        <v>926</v>
      </c>
      <c r="D2451" s="219">
        <v>103009</v>
      </c>
      <c r="E2451" s="217" t="s">
        <v>171</v>
      </c>
      <c r="F2451" s="217" t="s">
        <v>1074</v>
      </c>
      <c r="G2451" s="217" t="s">
        <v>929</v>
      </c>
      <c r="H2451" s="217" t="s">
        <v>139</v>
      </c>
      <c r="I2451" s="219">
        <v>1</v>
      </c>
      <c r="J2451" s="218">
        <v>113.04</v>
      </c>
      <c r="K2451" s="218">
        <v>113.04</v>
      </c>
      <c r="L2451" s="218">
        <v>0</v>
      </c>
      <c r="M2451" s="218">
        <f t="shared" si="64"/>
        <v>45.216000000000008</v>
      </c>
      <c r="N2451" s="216" t="str">
        <f t="shared" si="63"/>
        <v>stvarna uporabna</v>
      </c>
    </row>
    <row r="2452" spans="1:14" x14ac:dyDescent="0.25">
      <c r="A2452" s="220">
        <v>1</v>
      </c>
      <c r="B2452" s="219" t="s">
        <v>926</v>
      </c>
      <c r="C2452" s="219" t="s">
        <v>926</v>
      </c>
      <c r="D2452" s="219">
        <v>103010</v>
      </c>
      <c r="E2452" s="217" t="s">
        <v>171</v>
      </c>
      <c r="F2452" s="217" t="s">
        <v>2133</v>
      </c>
      <c r="G2452" s="217" t="s">
        <v>929</v>
      </c>
      <c r="H2452" s="217" t="s">
        <v>139</v>
      </c>
      <c r="I2452" s="219">
        <v>1</v>
      </c>
      <c r="J2452" s="218">
        <v>282.68</v>
      </c>
      <c r="K2452" s="218">
        <v>282.68</v>
      </c>
      <c r="L2452" s="218">
        <v>0</v>
      </c>
      <c r="M2452" s="218">
        <f t="shared" si="64"/>
        <v>113.072</v>
      </c>
      <c r="N2452" s="216" t="str">
        <f t="shared" si="63"/>
        <v>stvarna uporabna</v>
      </c>
    </row>
    <row r="2453" spans="1:14" x14ac:dyDescent="0.25">
      <c r="A2453" s="216">
        <v>1</v>
      </c>
      <c r="B2453" s="219" t="s">
        <v>926</v>
      </c>
      <c r="C2453" s="219" t="s">
        <v>926</v>
      </c>
      <c r="D2453" s="219">
        <v>103011</v>
      </c>
      <c r="E2453" s="217" t="s">
        <v>171</v>
      </c>
      <c r="F2453" s="217" t="s">
        <v>2134</v>
      </c>
      <c r="G2453" s="218">
        <v>12.07</v>
      </c>
      <c r="H2453" s="217" t="s">
        <v>139</v>
      </c>
      <c r="I2453" s="219">
        <v>1</v>
      </c>
      <c r="J2453" s="221">
        <v>1161.68</v>
      </c>
      <c r="K2453" s="221">
        <v>1161.68</v>
      </c>
      <c r="L2453" s="218">
        <v>0</v>
      </c>
      <c r="M2453" s="218">
        <f t="shared" si="64"/>
        <v>464.67200000000003</v>
      </c>
      <c r="N2453" s="216" t="str">
        <f t="shared" si="63"/>
        <v>stvarna uporabna</v>
      </c>
    </row>
    <row r="2454" spans="1:14" x14ac:dyDescent="0.25">
      <c r="A2454" s="216">
        <v>1</v>
      </c>
      <c r="B2454" s="219" t="s">
        <v>926</v>
      </c>
      <c r="C2454" s="219" t="s">
        <v>926</v>
      </c>
      <c r="D2454" s="219">
        <v>103019</v>
      </c>
      <c r="E2454" s="217" t="s">
        <v>171</v>
      </c>
      <c r="F2454" s="217" t="s">
        <v>2135</v>
      </c>
      <c r="G2454" s="217" t="s">
        <v>929</v>
      </c>
      <c r="H2454" s="217" t="s">
        <v>139</v>
      </c>
      <c r="I2454" s="219">
        <v>1</v>
      </c>
      <c r="J2454" s="218">
        <v>274.14</v>
      </c>
      <c r="K2454" s="218">
        <v>274.14</v>
      </c>
      <c r="L2454" s="218">
        <v>0</v>
      </c>
      <c r="M2454" s="218">
        <f t="shared" si="64"/>
        <v>109.65600000000001</v>
      </c>
      <c r="N2454" s="216" t="str">
        <f t="shared" si="63"/>
        <v>stvarna uporabna</v>
      </c>
    </row>
    <row r="2455" spans="1:14" x14ac:dyDescent="0.25">
      <c r="A2455" s="216">
        <v>1</v>
      </c>
      <c r="B2455" s="219" t="s">
        <v>926</v>
      </c>
      <c r="C2455" s="219" t="s">
        <v>926</v>
      </c>
      <c r="D2455" s="219">
        <v>103020</v>
      </c>
      <c r="E2455" s="217" t="s">
        <v>171</v>
      </c>
      <c r="F2455" s="217" t="s">
        <v>2135</v>
      </c>
      <c r="G2455" s="217" t="s">
        <v>929</v>
      </c>
      <c r="H2455" s="217" t="s">
        <v>139</v>
      </c>
      <c r="I2455" s="219">
        <v>1</v>
      </c>
      <c r="J2455" s="218">
        <v>274.14</v>
      </c>
      <c r="K2455" s="218">
        <v>274.14</v>
      </c>
      <c r="L2455" s="218">
        <v>0</v>
      </c>
      <c r="M2455" s="218">
        <f t="shared" si="64"/>
        <v>109.65600000000001</v>
      </c>
      <c r="N2455" s="216" t="str">
        <f t="shared" si="63"/>
        <v>stvarna uporabna</v>
      </c>
    </row>
    <row r="2456" spans="1:14" x14ac:dyDescent="0.25">
      <c r="A2456" s="220">
        <v>1</v>
      </c>
      <c r="B2456" s="219" t="s">
        <v>926</v>
      </c>
      <c r="C2456" s="219" t="s">
        <v>926</v>
      </c>
      <c r="D2456" s="219">
        <v>103021</v>
      </c>
      <c r="E2456" s="217" t="s">
        <v>171</v>
      </c>
      <c r="F2456" s="217" t="s">
        <v>2135</v>
      </c>
      <c r="G2456" s="217" t="s">
        <v>929</v>
      </c>
      <c r="H2456" s="217" t="s">
        <v>139</v>
      </c>
      <c r="I2456" s="219">
        <v>1</v>
      </c>
      <c r="J2456" s="218">
        <v>274.14</v>
      </c>
      <c r="K2456" s="218">
        <v>274.14</v>
      </c>
      <c r="L2456" s="218">
        <v>0</v>
      </c>
      <c r="M2456" s="218">
        <f t="shared" si="64"/>
        <v>109.65600000000001</v>
      </c>
      <c r="N2456" s="216" t="str">
        <f t="shared" si="63"/>
        <v>stvarna uporabna</v>
      </c>
    </row>
    <row r="2457" spans="1:14" x14ac:dyDescent="0.25">
      <c r="A2457" s="220">
        <v>1</v>
      </c>
      <c r="B2457" s="219" t="s">
        <v>926</v>
      </c>
      <c r="C2457" s="219" t="s">
        <v>926</v>
      </c>
      <c r="D2457" s="219">
        <v>103022</v>
      </c>
      <c r="E2457" s="217" t="s">
        <v>171</v>
      </c>
      <c r="F2457" s="217" t="s">
        <v>2135</v>
      </c>
      <c r="G2457" s="217" t="s">
        <v>929</v>
      </c>
      <c r="H2457" s="217" t="s">
        <v>139</v>
      </c>
      <c r="I2457" s="219">
        <v>1</v>
      </c>
      <c r="J2457" s="218">
        <v>274.14</v>
      </c>
      <c r="K2457" s="218">
        <v>274.14</v>
      </c>
      <c r="L2457" s="218">
        <v>0</v>
      </c>
      <c r="M2457" s="218">
        <f t="shared" si="64"/>
        <v>109.65600000000001</v>
      </c>
      <c r="N2457" s="216" t="str">
        <f t="shared" si="63"/>
        <v>stvarna uporabna</v>
      </c>
    </row>
    <row r="2458" spans="1:14" x14ac:dyDescent="0.25">
      <c r="A2458" s="216">
        <v>1</v>
      </c>
      <c r="B2458" s="219" t="s">
        <v>926</v>
      </c>
      <c r="C2458" s="219" t="s">
        <v>926</v>
      </c>
      <c r="D2458" s="219">
        <v>103023</v>
      </c>
      <c r="E2458" s="217" t="s">
        <v>171</v>
      </c>
      <c r="F2458" s="217" t="s">
        <v>2135</v>
      </c>
      <c r="G2458" s="217" t="s">
        <v>929</v>
      </c>
      <c r="H2458" s="217" t="s">
        <v>139</v>
      </c>
      <c r="I2458" s="219">
        <v>1</v>
      </c>
      <c r="J2458" s="218">
        <v>274.14</v>
      </c>
      <c r="K2458" s="218">
        <v>274.14</v>
      </c>
      <c r="L2458" s="218">
        <v>0</v>
      </c>
      <c r="M2458" s="218">
        <f t="shared" si="64"/>
        <v>109.65600000000001</v>
      </c>
      <c r="N2458" s="216" t="str">
        <f t="shared" si="63"/>
        <v>stvarna uporabna</v>
      </c>
    </row>
    <row r="2459" spans="1:14" x14ac:dyDescent="0.25">
      <c r="A2459" s="216">
        <v>1</v>
      </c>
      <c r="B2459" s="219" t="s">
        <v>926</v>
      </c>
      <c r="C2459" s="219" t="s">
        <v>926</v>
      </c>
      <c r="D2459" s="219">
        <v>103024</v>
      </c>
      <c r="E2459" s="217" t="s">
        <v>171</v>
      </c>
      <c r="F2459" s="217" t="s">
        <v>2135</v>
      </c>
      <c r="G2459" s="217" t="s">
        <v>929</v>
      </c>
      <c r="H2459" s="217" t="s">
        <v>139</v>
      </c>
      <c r="I2459" s="219">
        <v>1</v>
      </c>
      <c r="J2459" s="218">
        <v>274.14</v>
      </c>
      <c r="K2459" s="218">
        <v>274.14</v>
      </c>
      <c r="L2459" s="218">
        <v>0</v>
      </c>
      <c r="M2459" s="218">
        <f t="shared" si="64"/>
        <v>109.65600000000001</v>
      </c>
      <c r="N2459" s="216" t="str">
        <f t="shared" si="63"/>
        <v>stvarna uporabna</v>
      </c>
    </row>
    <row r="2460" spans="1:14" x14ac:dyDescent="0.25">
      <c r="A2460" s="216">
        <v>1</v>
      </c>
      <c r="B2460" s="219" t="s">
        <v>926</v>
      </c>
      <c r="C2460" s="219" t="s">
        <v>926</v>
      </c>
      <c r="D2460" s="219">
        <v>103025</v>
      </c>
      <c r="E2460" s="217" t="s">
        <v>171</v>
      </c>
      <c r="F2460" s="217" t="s">
        <v>2135</v>
      </c>
      <c r="G2460" s="217" t="s">
        <v>929</v>
      </c>
      <c r="H2460" s="217" t="s">
        <v>139</v>
      </c>
      <c r="I2460" s="219">
        <v>1</v>
      </c>
      <c r="J2460" s="218">
        <v>274.14</v>
      </c>
      <c r="K2460" s="218">
        <v>274.14</v>
      </c>
      <c r="L2460" s="218">
        <v>0</v>
      </c>
      <c r="M2460" s="218">
        <f t="shared" si="64"/>
        <v>109.65600000000001</v>
      </c>
      <c r="N2460" s="216" t="str">
        <f t="shared" si="63"/>
        <v>stvarna uporabna</v>
      </c>
    </row>
    <row r="2461" spans="1:14" x14ac:dyDescent="0.25">
      <c r="A2461" s="220">
        <v>1</v>
      </c>
      <c r="B2461" s="219" t="s">
        <v>926</v>
      </c>
      <c r="C2461" s="219" t="s">
        <v>926</v>
      </c>
      <c r="D2461" s="219">
        <v>103026</v>
      </c>
      <c r="E2461" s="217" t="s">
        <v>171</v>
      </c>
      <c r="F2461" s="217" t="s">
        <v>2135</v>
      </c>
      <c r="G2461" s="217" t="s">
        <v>929</v>
      </c>
      <c r="H2461" s="217" t="s">
        <v>139</v>
      </c>
      <c r="I2461" s="219">
        <v>1</v>
      </c>
      <c r="J2461" s="218">
        <v>274.14</v>
      </c>
      <c r="K2461" s="218">
        <v>274.14</v>
      </c>
      <c r="L2461" s="218">
        <v>0</v>
      </c>
      <c r="M2461" s="218">
        <f t="shared" si="64"/>
        <v>109.65600000000001</v>
      </c>
      <c r="N2461" s="216" t="str">
        <f t="shared" si="63"/>
        <v>stvarna uporabna</v>
      </c>
    </row>
    <row r="2462" spans="1:14" x14ac:dyDescent="0.25">
      <c r="A2462" s="220">
        <v>1</v>
      </c>
      <c r="B2462" s="219" t="s">
        <v>926</v>
      </c>
      <c r="C2462" s="219" t="s">
        <v>926</v>
      </c>
      <c r="D2462" s="219">
        <v>103027</v>
      </c>
      <c r="E2462" s="217" t="s">
        <v>171</v>
      </c>
      <c r="F2462" s="217" t="s">
        <v>2136</v>
      </c>
      <c r="G2462" s="217" t="s">
        <v>929</v>
      </c>
      <c r="H2462" s="217" t="s">
        <v>139</v>
      </c>
      <c r="I2462" s="219">
        <v>1</v>
      </c>
      <c r="J2462" s="221">
        <v>3418.12</v>
      </c>
      <c r="K2462" s="221">
        <v>3418.12</v>
      </c>
      <c r="L2462" s="218">
        <v>0</v>
      </c>
      <c r="M2462" s="218">
        <f t="shared" si="64"/>
        <v>1367.248</v>
      </c>
      <c r="N2462" s="216" t="str">
        <f t="shared" si="63"/>
        <v>stvarna uporabna</v>
      </c>
    </row>
    <row r="2463" spans="1:14" x14ac:dyDescent="0.25">
      <c r="A2463" s="216">
        <v>1</v>
      </c>
      <c r="B2463" s="219" t="s">
        <v>926</v>
      </c>
      <c r="C2463" s="219" t="s">
        <v>926</v>
      </c>
      <c r="D2463" s="219">
        <v>103029</v>
      </c>
      <c r="E2463" s="217" t="s">
        <v>171</v>
      </c>
      <c r="F2463" s="217" t="s">
        <v>1701</v>
      </c>
      <c r="G2463" s="217" t="s">
        <v>339</v>
      </c>
      <c r="H2463" s="217" t="s">
        <v>139</v>
      </c>
      <c r="I2463" s="219">
        <v>1</v>
      </c>
      <c r="J2463" s="221">
        <v>2112.16</v>
      </c>
      <c r="K2463" s="221">
        <v>1914.15</v>
      </c>
      <c r="L2463" s="218">
        <v>198.01</v>
      </c>
      <c r="M2463" s="218">
        <f t="shared" si="64"/>
        <v>844.86400000000003</v>
      </c>
      <c r="N2463" s="216" t="str">
        <f t="shared" si="63"/>
        <v>stvarna uporabna</v>
      </c>
    </row>
    <row r="2464" spans="1:14" x14ac:dyDescent="0.25">
      <c r="A2464" s="216">
        <v>1</v>
      </c>
      <c r="B2464" s="219" t="s">
        <v>926</v>
      </c>
      <c r="C2464" s="219" t="s">
        <v>926</v>
      </c>
      <c r="D2464" s="219">
        <v>103030</v>
      </c>
      <c r="E2464" s="217" t="s">
        <v>171</v>
      </c>
      <c r="F2464" s="217" t="s">
        <v>1699</v>
      </c>
      <c r="G2464" s="217" t="s">
        <v>339</v>
      </c>
      <c r="H2464" s="217" t="s">
        <v>139</v>
      </c>
      <c r="I2464" s="219">
        <v>1</v>
      </c>
      <c r="J2464" s="218">
        <v>940.95</v>
      </c>
      <c r="K2464" s="218">
        <v>852.74</v>
      </c>
      <c r="L2464" s="218">
        <v>88.21</v>
      </c>
      <c r="M2464" s="218">
        <f t="shared" si="64"/>
        <v>376.38000000000005</v>
      </c>
      <c r="N2464" s="216" t="str">
        <f t="shared" si="63"/>
        <v>stvarna uporabna</v>
      </c>
    </row>
    <row r="2465" spans="1:14" x14ac:dyDescent="0.25">
      <c r="A2465" s="216">
        <v>1</v>
      </c>
      <c r="B2465" s="219" t="s">
        <v>926</v>
      </c>
      <c r="C2465" s="219" t="s">
        <v>926</v>
      </c>
      <c r="D2465" s="219">
        <v>103032</v>
      </c>
      <c r="E2465" s="217" t="s">
        <v>171</v>
      </c>
      <c r="F2465" s="217" t="s">
        <v>2128</v>
      </c>
      <c r="G2465" s="217" t="s">
        <v>929</v>
      </c>
      <c r="H2465" s="217" t="s">
        <v>139</v>
      </c>
      <c r="I2465" s="219">
        <v>1</v>
      </c>
      <c r="J2465" s="218">
        <v>452.17</v>
      </c>
      <c r="K2465" s="218">
        <v>452.17</v>
      </c>
      <c r="L2465" s="218">
        <v>0</v>
      </c>
      <c r="M2465" s="218">
        <f t="shared" si="64"/>
        <v>180.86800000000002</v>
      </c>
      <c r="N2465" s="216" t="str">
        <f t="shared" si="63"/>
        <v>stvarna uporabna</v>
      </c>
    </row>
    <row r="2466" spans="1:14" x14ac:dyDescent="0.25">
      <c r="A2466" s="220">
        <v>1</v>
      </c>
      <c r="B2466" s="219" t="s">
        <v>926</v>
      </c>
      <c r="C2466" s="219" t="s">
        <v>926</v>
      </c>
      <c r="D2466" s="219">
        <v>103033</v>
      </c>
      <c r="E2466" s="217" t="s">
        <v>171</v>
      </c>
      <c r="F2466" s="217" t="s">
        <v>2128</v>
      </c>
      <c r="G2466" s="217" t="s">
        <v>929</v>
      </c>
      <c r="H2466" s="217" t="s">
        <v>139</v>
      </c>
      <c r="I2466" s="219">
        <v>1</v>
      </c>
      <c r="J2466" s="218">
        <v>452.17</v>
      </c>
      <c r="K2466" s="218">
        <v>452.17</v>
      </c>
      <c r="L2466" s="218">
        <v>0</v>
      </c>
      <c r="M2466" s="218">
        <f t="shared" si="64"/>
        <v>180.86800000000002</v>
      </c>
      <c r="N2466" s="216" t="str">
        <f t="shared" si="63"/>
        <v>stvarna uporabna</v>
      </c>
    </row>
    <row r="2467" spans="1:14" x14ac:dyDescent="0.25">
      <c r="A2467" s="220">
        <v>1</v>
      </c>
      <c r="B2467" s="219" t="s">
        <v>926</v>
      </c>
      <c r="C2467" s="219" t="s">
        <v>926</v>
      </c>
      <c r="D2467" s="219">
        <v>103034</v>
      </c>
      <c r="E2467" s="217" t="s">
        <v>171</v>
      </c>
      <c r="F2467" s="217" t="s">
        <v>2128</v>
      </c>
      <c r="G2467" s="217" t="s">
        <v>929</v>
      </c>
      <c r="H2467" s="217" t="s">
        <v>139</v>
      </c>
      <c r="I2467" s="219">
        <v>1</v>
      </c>
      <c r="J2467" s="218">
        <v>452.17</v>
      </c>
      <c r="K2467" s="218">
        <v>452.17</v>
      </c>
      <c r="L2467" s="218">
        <v>0</v>
      </c>
      <c r="M2467" s="218">
        <f t="shared" si="64"/>
        <v>180.86800000000002</v>
      </c>
      <c r="N2467" s="216" t="str">
        <f t="shared" si="63"/>
        <v>stvarna uporabna</v>
      </c>
    </row>
    <row r="2468" spans="1:14" x14ac:dyDescent="0.25">
      <c r="A2468" s="216">
        <v>1</v>
      </c>
      <c r="B2468" s="219" t="s">
        <v>926</v>
      </c>
      <c r="C2468" s="219" t="s">
        <v>926</v>
      </c>
      <c r="D2468" s="219">
        <v>103035</v>
      </c>
      <c r="E2468" s="217" t="s">
        <v>171</v>
      </c>
      <c r="F2468" s="217" t="s">
        <v>2128</v>
      </c>
      <c r="G2468" s="217" t="s">
        <v>929</v>
      </c>
      <c r="H2468" s="217" t="s">
        <v>139</v>
      </c>
      <c r="I2468" s="219">
        <v>1</v>
      </c>
      <c r="J2468" s="218">
        <v>452.17</v>
      </c>
      <c r="K2468" s="218">
        <v>452.17</v>
      </c>
      <c r="L2468" s="218">
        <v>0</v>
      </c>
      <c r="M2468" s="218">
        <f t="shared" si="64"/>
        <v>180.86800000000002</v>
      </c>
      <c r="N2468" s="216" t="str">
        <f t="shared" si="63"/>
        <v>stvarna uporabna</v>
      </c>
    </row>
    <row r="2469" spans="1:14" x14ac:dyDescent="0.25">
      <c r="A2469" s="216">
        <v>1</v>
      </c>
      <c r="B2469" s="219" t="s">
        <v>926</v>
      </c>
      <c r="C2469" s="219" t="s">
        <v>926</v>
      </c>
      <c r="D2469" s="219">
        <v>103036</v>
      </c>
      <c r="E2469" s="217" t="s">
        <v>171</v>
      </c>
      <c r="F2469" s="217" t="s">
        <v>1851</v>
      </c>
      <c r="G2469" s="217" t="s">
        <v>929</v>
      </c>
      <c r="H2469" s="217" t="s">
        <v>139</v>
      </c>
      <c r="I2469" s="219">
        <v>1</v>
      </c>
      <c r="J2469" s="218">
        <v>56.54</v>
      </c>
      <c r="K2469" s="218">
        <v>56.54</v>
      </c>
      <c r="L2469" s="218">
        <v>0</v>
      </c>
      <c r="M2469" s="218">
        <f t="shared" si="64"/>
        <v>22.616</v>
      </c>
      <c r="N2469" s="216" t="str">
        <f t="shared" si="63"/>
        <v>stvarna uporabna</v>
      </c>
    </row>
    <row r="2470" spans="1:14" x14ac:dyDescent="0.25">
      <c r="A2470" s="216">
        <v>1</v>
      </c>
      <c r="B2470" s="219" t="s">
        <v>926</v>
      </c>
      <c r="C2470" s="219" t="s">
        <v>926</v>
      </c>
      <c r="D2470" s="219">
        <v>103037</v>
      </c>
      <c r="E2470" s="217" t="s">
        <v>171</v>
      </c>
      <c r="F2470" s="217" t="s">
        <v>1071</v>
      </c>
      <c r="G2470" s="217" t="s">
        <v>929</v>
      </c>
      <c r="H2470" s="217" t="s">
        <v>139</v>
      </c>
      <c r="I2470" s="219">
        <v>1</v>
      </c>
      <c r="J2470" s="221">
        <v>2181.87</v>
      </c>
      <c r="K2470" s="221">
        <v>2181.87</v>
      </c>
      <c r="L2470" s="218">
        <v>0</v>
      </c>
      <c r="M2470" s="218">
        <f t="shared" si="64"/>
        <v>872.74800000000005</v>
      </c>
      <c r="N2470" s="216" t="str">
        <f t="shared" si="63"/>
        <v>stvarna uporabna</v>
      </c>
    </row>
    <row r="2471" spans="1:14" x14ac:dyDescent="0.25">
      <c r="A2471" s="220">
        <v>1</v>
      </c>
      <c r="B2471" s="219" t="s">
        <v>926</v>
      </c>
      <c r="C2471" s="219" t="s">
        <v>926</v>
      </c>
      <c r="D2471" s="219">
        <v>103038</v>
      </c>
      <c r="E2471" s="217" t="s">
        <v>171</v>
      </c>
      <c r="F2471" s="217" t="s">
        <v>1071</v>
      </c>
      <c r="G2471" s="217" t="s">
        <v>929</v>
      </c>
      <c r="H2471" s="217" t="s">
        <v>139</v>
      </c>
      <c r="I2471" s="219">
        <v>1</v>
      </c>
      <c r="J2471" s="221">
        <v>2181.87</v>
      </c>
      <c r="K2471" s="221">
        <v>2181.87</v>
      </c>
      <c r="L2471" s="218">
        <v>0</v>
      </c>
      <c r="M2471" s="218">
        <f t="shared" si="64"/>
        <v>872.74800000000005</v>
      </c>
      <c r="N2471" s="216" t="str">
        <f t="shared" si="63"/>
        <v>stvarna uporabna</v>
      </c>
    </row>
    <row r="2472" spans="1:14" x14ac:dyDescent="0.25">
      <c r="A2472" s="220">
        <v>1</v>
      </c>
      <c r="B2472" s="219" t="s">
        <v>926</v>
      </c>
      <c r="C2472" s="219" t="s">
        <v>926</v>
      </c>
      <c r="D2472" s="219">
        <v>103039</v>
      </c>
      <c r="E2472" s="217" t="s">
        <v>171</v>
      </c>
      <c r="F2472" s="217" t="s">
        <v>2046</v>
      </c>
      <c r="G2472" s="217" t="s">
        <v>929</v>
      </c>
      <c r="H2472" s="217" t="s">
        <v>139</v>
      </c>
      <c r="I2472" s="219">
        <v>1</v>
      </c>
      <c r="J2472" s="218">
        <v>226.11</v>
      </c>
      <c r="K2472" s="218">
        <v>226.11</v>
      </c>
      <c r="L2472" s="218">
        <v>0</v>
      </c>
      <c r="M2472" s="218">
        <f t="shared" si="64"/>
        <v>90.444000000000017</v>
      </c>
      <c r="N2472" s="216" t="str">
        <f t="shared" si="63"/>
        <v>stvarna uporabna</v>
      </c>
    </row>
    <row r="2473" spans="1:14" x14ac:dyDescent="0.25">
      <c r="A2473" s="216">
        <v>1</v>
      </c>
      <c r="B2473" s="219" t="s">
        <v>926</v>
      </c>
      <c r="C2473" s="219" t="s">
        <v>926</v>
      </c>
      <c r="D2473" s="219">
        <v>103040</v>
      </c>
      <c r="E2473" s="217" t="s">
        <v>171</v>
      </c>
      <c r="F2473" s="217" t="s">
        <v>1852</v>
      </c>
      <c r="G2473" s="217" t="s">
        <v>929</v>
      </c>
      <c r="H2473" s="217" t="s">
        <v>139</v>
      </c>
      <c r="I2473" s="219">
        <v>1</v>
      </c>
      <c r="J2473" s="218">
        <v>226.11</v>
      </c>
      <c r="K2473" s="218">
        <v>226.11</v>
      </c>
      <c r="L2473" s="218">
        <v>0</v>
      </c>
      <c r="M2473" s="218">
        <f t="shared" si="64"/>
        <v>90.444000000000017</v>
      </c>
      <c r="N2473" s="216" t="str">
        <f t="shared" si="63"/>
        <v>stvarna uporabna</v>
      </c>
    </row>
    <row r="2474" spans="1:14" x14ac:dyDescent="0.25">
      <c r="A2474" s="216">
        <v>1</v>
      </c>
      <c r="B2474" s="219" t="s">
        <v>926</v>
      </c>
      <c r="C2474" s="219" t="s">
        <v>926</v>
      </c>
      <c r="D2474" s="219">
        <v>103041</v>
      </c>
      <c r="E2474" s="217" t="s">
        <v>171</v>
      </c>
      <c r="F2474" s="217" t="s">
        <v>2072</v>
      </c>
      <c r="G2474" s="217" t="s">
        <v>929</v>
      </c>
      <c r="H2474" s="217" t="s">
        <v>139</v>
      </c>
      <c r="I2474" s="219">
        <v>1</v>
      </c>
      <c r="J2474" s="218">
        <v>282.68</v>
      </c>
      <c r="K2474" s="218">
        <v>282.68</v>
      </c>
      <c r="L2474" s="218">
        <v>0</v>
      </c>
      <c r="M2474" s="218">
        <f t="shared" si="64"/>
        <v>113.072</v>
      </c>
      <c r="N2474" s="216" t="str">
        <f t="shared" si="63"/>
        <v>stvarna uporabna</v>
      </c>
    </row>
    <row r="2475" spans="1:14" x14ac:dyDescent="0.25">
      <c r="A2475" s="216">
        <v>1</v>
      </c>
      <c r="B2475" s="219" t="s">
        <v>926</v>
      </c>
      <c r="C2475" s="219" t="s">
        <v>926</v>
      </c>
      <c r="D2475" s="219">
        <v>103042</v>
      </c>
      <c r="E2475" s="217" t="s">
        <v>171</v>
      </c>
      <c r="F2475" s="217" t="s">
        <v>1903</v>
      </c>
      <c r="G2475" s="217" t="s">
        <v>929</v>
      </c>
      <c r="H2475" s="217" t="s">
        <v>139</v>
      </c>
      <c r="I2475" s="219">
        <v>1</v>
      </c>
      <c r="J2475" s="218">
        <v>226.09</v>
      </c>
      <c r="K2475" s="218">
        <v>226.09</v>
      </c>
      <c r="L2475" s="218">
        <v>0</v>
      </c>
      <c r="M2475" s="218">
        <f t="shared" si="64"/>
        <v>90.436000000000007</v>
      </c>
      <c r="N2475" s="216" t="str">
        <f t="shared" si="63"/>
        <v>stvarna uporabna</v>
      </c>
    </row>
    <row r="2476" spans="1:14" x14ac:dyDescent="0.25">
      <c r="A2476" s="220">
        <v>1</v>
      </c>
      <c r="B2476" s="219" t="s">
        <v>926</v>
      </c>
      <c r="C2476" s="219" t="s">
        <v>926</v>
      </c>
      <c r="D2476" s="219">
        <v>103043</v>
      </c>
      <c r="E2476" s="217" t="s">
        <v>171</v>
      </c>
      <c r="F2476" s="217" t="s">
        <v>1903</v>
      </c>
      <c r="G2476" s="217" t="s">
        <v>929</v>
      </c>
      <c r="H2476" s="217" t="s">
        <v>139</v>
      </c>
      <c r="I2476" s="219">
        <v>1</v>
      </c>
      <c r="J2476" s="218">
        <v>226.09</v>
      </c>
      <c r="K2476" s="218">
        <v>226.09</v>
      </c>
      <c r="L2476" s="218">
        <v>0</v>
      </c>
      <c r="M2476" s="218">
        <f t="shared" si="64"/>
        <v>90.436000000000007</v>
      </c>
      <c r="N2476" s="216" t="str">
        <f t="shared" si="63"/>
        <v>stvarna uporabna</v>
      </c>
    </row>
    <row r="2477" spans="1:14" x14ac:dyDescent="0.25">
      <c r="A2477" s="220">
        <v>1</v>
      </c>
      <c r="B2477" s="219" t="s">
        <v>926</v>
      </c>
      <c r="C2477" s="219" t="s">
        <v>926</v>
      </c>
      <c r="D2477" s="219">
        <v>103044</v>
      </c>
      <c r="E2477" s="217" t="s">
        <v>171</v>
      </c>
      <c r="F2477" s="217" t="s">
        <v>2133</v>
      </c>
      <c r="G2477" s="217" t="s">
        <v>929</v>
      </c>
      <c r="H2477" s="217" t="s">
        <v>139</v>
      </c>
      <c r="I2477" s="219">
        <v>1</v>
      </c>
      <c r="J2477" s="218">
        <v>282.68</v>
      </c>
      <c r="K2477" s="218">
        <v>282.68</v>
      </c>
      <c r="L2477" s="218">
        <v>0</v>
      </c>
      <c r="M2477" s="218">
        <f t="shared" si="64"/>
        <v>113.072</v>
      </c>
      <c r="N2477" s="216" t="str">
        <f t="shared" si="63"/>
        <v>stvarna uporabna</v>
      </c>
    </row>
    <row r="2478" spans="1:14" x14ac:dyDescent="0.25">
      <c r="A2478" s="216">
        <v>1</v>
      </c>
      <c r="B2478" s="219" t="s">
        <v>926</v>
      </c>
      <c r="C2478" s="219" t="s">
        <v>926</v>
      </c>
      <c r="D2478" s="219">
        <v>103045</v>
      </c>
      <c r="E2478" s="217" t="s">
        <v>171</v>
      </c>
      <c r="F2478" s="217" t="s">
        <v>1074</v>
      </c>
      <c r="G2478" s="217" t="s">
        <v>929</v>
      </c>
      <c r="H2478" s="217" t="s">
        <v>139</v>
      </c>
      <c r="I2478" s="219">
        <v>1</v>
      </c>
      <c r="J2478" s="218">
        <v>113.04</v>
      </c>
      <c r="K2478" s="218">
        <v>113.04</v>
      </c>
      <c r="L2478" s="218">
        <v>0</v>
      </c>
      <c r="M2478" s="218">
        <f t="shared" si="64"/>
        <v>45.216000000000008</v>
      </c>
      <c r="N2478" s="216" t="str">
        <f t="shared" si="63"/>
        <v>stvarna uporabna</v>
      </c>
    </row>
    <row r="2479" spans="1:14" x14ac:dyDescent="0.25">
      <c r="A2479" s="216">
        <v>1</v>
      </c>
      <c r="B2479" s="219" t="s">
        <v>926</v>
      </c>
      <c r="C2479" s="219" t="s">
        <v>926</v>
      </c>
      <c r="D2479" s="219">
        <v>103046</v>
      </c>
      <c r="E2479" s="217" t="s">
        <v>171</v>
      </c>
      <c r="F2479" s="217" t="s">
        <v>1074</v>
      </c>
      <c r="G2479" s="217" t="s">
        <v>929</v>
      </c>
      <c r="H2479" s="217" t="s">
        <v>139</v>
      </c>
      <c r="I2479" s="219">
        <v>1</v>
      </c>
      <c r="J2479" s="218">
        <v>113.04</v>
      </c>
      <c r="K2479" s="218">
        <v>113.04</v>
      </c>
      <c r="L2479" s="218">
        <v>0</v>
      </c>
      <c r="M2479" s="218">
        <f t="shared" si="64"/>
        <v>45.216000000000008</v>
      </c>
      <c r="N2479" s="216" t="str">
        <f t="shared" si="63"/>
        <v>stvarna uporabna</v>
      </c>
    </row>
    <row r="2480" spans="1:14" x14ac:dyDescent="0.25">
      <c r="A2480" s="216">
        <v>1</v>
      </c>
      <c r="B2480" s="219" t="s">
        <v>926</v>
      </c>
      <c r="C2480" s="219" t="s">
        <v>926</v>
      </c>
      <c r="D2480" s="219">
        <v>103047</v>
      </c>
      <c r="E2480" s="217" t="s">
        <v>171</v>
      </c>
      <c r="F2480" s="217" t="s">
        <v>109</v>
      </c>
      <c r="G2480" s="218">
        <v>12.1</v>
      </c>
      <c r="H2480" s="217" t="s">
        <v>139</v>
      </c>
      <c r="I2480" s="219">
        <v>1</v>
      </c>
      <c r="J2480" s="221">
        <v>1239.49</v>
      </c>
      <c r="K2480" s="218">
        <v>929.64</v>
      </c>
      <c r="L2480" s="218">
        <v>309.85000000000002</v>
      </c>
      <c r="M2480" s="218">
        <f t="shared" si="64"/>
        <v>495.79600000000005</v>
      </c>
      <c r="N2480" s="216" t="str">
        <f t="shared" si="63"/>
        <v>stvarna uporabna</v>
      </c>
    </row>
    <row r="2481" spans="1:14" x14ac:dyDescent="0.25">
      <c r="A2481" s="220">
        <v>1</v>
      </c>
      <c r="B2481" s="219" t="s">
        <v>926</v>
      </c>
      <c r="C2481" s="219" t="s">
        <v>926</v>
      </c>
      <c r="D2481" s="219">
        <v>103053</v>
      </c>
      <c r="E2481" s="217" t="s">
        <v>171</v>
      </c>
      <c r="F2481" s="217" t="s">
        <v>2135</v>
      </c>
      <c r="G2481" s="217" t="s">
        <v>929</v>
      </c>
      <c r="H2481" s="217" t="s">
        <v>139</v>
      </c>
      <c r="I2481" s="219">
        <v>1</v>
      </c>
      <c r="J2481" s="218">
        <v>274.14</v>
      </c>
      <c r="K2481" s="218">
        <v>274.14</v>
      </c>
      <c r="L2481" s="218">
        <v>0</v>
      </c>
      <c r="M2481" s="218">
        <f t="shared" si="64"/>
        <v>109.65600000000001</v>
      </c>
      <c r="N2481" s="216" t="str">
        <f t="shared" si="63"/>
        <v>stvarna uporabna</v>
      </c>
    </row>
    <row r="2482" spans="1:14" x14ac:dyDescent="0.25">
      <c r="A2482" s="220">
        <v>1</v>
      </c>
      <c r="B2482" s="219" t="s">
        <v>926</v>
      </c>
      <c r="C2482" s="219" t="s">
        <v>926</v>
      </c>
      <c r="D2482" s="219">
        <v>103057</v>
      </c>
      <c r="E2482" s="217" t="s">
        <v>171</v>
      </c>
      <c r="F2482" s="217" t="s">
        <v>2137</v>
      </c>
      <c r="G2482" s="217" t="s">
        <v>929</v>
      </c>
      <c r="H2482" s="217" t="s">
        <v>139</v>
      </c>
      <c r="I2482" s="219">
        <v>1</v>
      </c>
      <c r="J2482" s="218">
        <v>226.53</v>
      </c>
      <c r="K2482" s="218">
        <v>226.53</v>
      </c>
      <c r="L2482" s="218">
        <v>0</v>
      </c>
      <c r="M2482" s="218">
        <f t="shared" si="64"/>
        <v>90.612000000000009</v>
      </c>
      <c r="N2482" s="216" t="str">
        <f t="shared" si="63"/>
        <v>stvarna uporabna</v>
      </c>
    </row>
    <row r="2483" spans="1:14" x14ac:dyDescent="0.25">
      <c r="A2483" s="216">
        <v>1</v>
      </c>
      <c r="B2483" s="219" t="s">
        <v>926</v>
      </c>
      <c r="C2483" s="219" t="s">
        <v>926</v>
      </c>
      <c r="D2483" s="219">
        <v>103062</v>
      </c>
      <c r="E2483" s="217" t="s">
        <v>171</v>
      </c>
      <c r="F2483" s="217" t="s">
        <v>2060</v>
      </c>
      <c r="G2483" s="217" t="s">
        <v>929</v>
      </c>
      <c r="H2483" s="217" t="s">
        <v>139</v>
      </c>
      <c r="I2483" s="219">
        <v>1</v>
      </c>
      <c r="J2483" s="218">
        <v>452.17</v>
      </c>
      <c r="K2483" s="218">
        <v>452.17</v>
      </c>
      <c r="L2483" s="218">
        <v>0</v>
      </c>
      <c r="M2483" s="218">
        <f t="shared" si="64"/>
        <v>180.86800000000002</v>
      </c>
      <c r="N2483" s="216" t="str">
        <f t="shared" si="63"/>
        <v>stvarna uporabna</v>
      </c>
    </row>
    <row r="2484" spans="1:14" x14ac:dyDescent="0.25">
      <c r="A2484" s="216">
        <v>1</v>
      </c>
      <c r="B2484" s="219" t="s">
        <v>926</v>
      </c>
      <c r="C2484" s="219" t="s">
        <v>926</v>
      </c>
      <c r="D2484" s="219">
        <v>103063</v>
      </c>
      <c r="E2484" s="217" t="s">
        <v>171</v>
      </c>
      <c r="F2484" s="217" t="s">
        <v>2060</v>
      </c>
      <c r="G2484" s="217" t="s">
        <v>929</v>
      </c>
      <c r="H2484" s="217" t="s">
        <v>139</v>
      </c>
      <c r="I2484" s="219">
        <v>1</v>
      </c>
      <c r="J2484" s="218">
        <v>452.17</v>
      </c>
      <c r="K2484" s="218">
        <v>452.17</v>
      </c>
      <c r="L2484" s="218">
        <v>0</v>
      </c>
      <c r="M2484" s="218">
        <f t="shared" si="64"/>
        <v>180.86800000000002</v>
      </c>
      <c r="N2484" s="216" t="str">
        <f t="shared" si="63"/>
        <v>stvarna uporabna</v>
      </c>
    </row>
    <row r="2485" spans="1:14" x14ac:dyDescent="0.25">
      <c r="A2485" s="216">
        <v>1</v>
      </c>
      <c r="B2485" s="219" t="s">
        <v>926</v>
      </c>
      <c r="C2485" s="219" t="s">
        <v>926</v>
      </c>
      <c r="D2485" s="219">
        <v>103064</v>
      </c>
      <c r="E2485" s="217" t="s">
        <v>171</v>
      </c>
      <c r="F2485" s="217" t="s">
        <v>2060</v>
      </c>
      <c r="G2485" s="217" t="s">
        <v>929</v>
      </c>
      <c r="H2485" s="217" t="s">
        <v>139</v>
      </c>
      <c r="I2485" s="219">
        <v>1</v>
      </c>
      <c r="J2485" s="218">
        <v>452.16</v>
      </c>
      <c r="K2485" s="218">
        <v>452.16</v>
      </c>
      <c r="L2485" s="218">
        <v>0</v>
      </c>
      <c r="M2485" s="218">
        <f t="shared" si="64"/>
        <v>180.86400000000003</v>
      </c>
      <c r="N2485" s="216" t="str">
        <f t="shared" si="63"/>
        <v>stvarna uporabna</v>
      </c>
    </row>
    <row r="2486" spans="1:14" x14ac:dyDescent="0.25">
      <c r="A2486" s="220">
        <v>1</v>
      </c>
      <c r="B2486" s="219" t="s">
        <v>926</v>
      </c>
      <c r="C2486" s="219" t="s">
        <v>926</v>
      </c>
      <c r="D2486" s="219">
        <v>103065</v>
      </c>
      <c r="E2486" s="217" t="s">
        <v>171</v>
      </c>
      <c r="F2486" s="217" t="s">
        <v>1851</v>
      </c>
      <c r="G2486" s="217" t="s">
        <v>929</v>
      </c>
      <c r="H2486" s="217" t="s">
        <v>139</v>
      </c>
      <c r="I2486" s="219">
        <v>1</v>
      </c>
      <c r="J2486" s="218">
        <v>282.68</v>
      </c>
      <c r="K2486" s="218">
        <v>282.68</v>
      </c>
      <c r="L2486" s="218">
        <v>0</v>
      </c>
      <c r="M2486" s="218">
        <f t="shared" si="64"/>
        <v>113.072</v>
      </c>
      <c r="N2486" s="216" t="str">
        <f t="shared" si="63"/>
        <v>stvarna uporabna</v>
      </c>
    </row>
    <row r="2487" spans="1:14" x14ac:dyDescent="0.25">
      <c r="A2487" s="220">
        <v>1</v>
      </c>
      <c r="B2487" s="219" t="s">
        <v>926</v>
      </c>
      <c r="C2487" s="219" t="s">
        <v>926</v>
      </c>
      <c r="D2487" s="219">
        <v>103066</v>
      </c>
      <c r="E2487" s="217" t="s">
        <v>171</v>
      </c>
      <c r="F2487" s="217" t="s">
        <v>1143</v>
      </c>
      <c r="G2487" s="217" t="s">
        <v>929</v>
      </c>
      <c r="H2487" s="217" t="s">
        <v>139</v>
      </c>
      <c r="I2487" s="219">
        <v>1</v>
      </c>
      <c r="J2487" s="218">
        <v>565.23</v>
      </c>
      <c r="K2487" s="218">
        <v>565.23</v>
      </c>
      <c r="L2487" s="218">
        <v>0</v>
      </c>
      <c r="M2487" s="218">
        <f t="shared" si="64"/>
        <v>226.09200000000001</v>
      </c>
      <c r="N2487" s="216" t="str">
        <f t="shared" si="63"/>
        <v>stvarna uporabna</v>
      </c>
    </row>
    <row r="2488" spans="1:14" x14ac:dyDescent="0.25">
      <c r="A2488" s="216">
        <v>1</v>
      </c>
      <c r="B2488" s="219" t="s">
        <v>926</v>
      </c>
      <c r="C2488" s="219" t="s">
        <v>926</v>
      </c>
      <c r="D2488" s="219">
        <v>103067</v>
      </c>
      <c r="E2488" s="217" t="s">
        <v>171</v>
      </c>
      <c r="F2488" s="217" t="s">
        <v>1143</v>
      </c>
      <c r="G2488" s="217" t="s">
        <v>929</v>
      </c>
      <c r="H2488" s="217" t="s">
        <v>139</v>
      </c>
      <c r="I2488" s="219">
        <v>1</v>
      </c>
      <c r="J2488" s="218">
        <v>565.22</v>
      </c>
      <c r="K2488" s="218">
        <v>565.22</v>
      </c>
      <c r="L2488" s="218">
        <v>0</v>
      </c>
      <c r="M2488" s="218">
        <f t="shared" si="64"/>
        <v>226.08800000000002</v>
      </c>
      <c r="N2488" s="216" t="str">
        <f t="shared" si="63"/>
        <v>stvarna uporabna</v>
      </c>
    </row>
    <row r="2489" spans="1:14" x14ac:dyDescent="0.25">
      <c r="A2489" s="216">
        <v>1</v>
      </c>
      <c r="B2489" s="219" t="s">
        <v>926</v>
      </c>
      <c r="C2489" s="219" t="s">
        <v>926</v>
      </c>
      <c r="D2489" s="219">
        <v>103068</v>
      </c>
      <c r="E2489" s="217" t="s">
        <v>171</v>
      </c>
      <c r="F2489" s="217" t="s">
        <v>2046</v>
      </c>
      <c r="G2489" s="217" t="s">
        <v>929</v>
      </c>
      <c r="H2489" s="217" t="s">
        <v>139</v>
      </c>
      <c r="I2489" s="219">
        <v>1</v>
      </c>
      <c r="J2489" s="218">
        <v>226.11</v>
      </c>
      <c r="K2489" s="218">
        <v>226.11</v>
      </c>
      <c r="L2489" s="218">
        <v>0</v>
      </c>
      <c r="M2489" s="218">
        <f t="shared" si="64"/>
        <v>90.444000000000017</v>
      </c>
      <c r="N2489" s="216" t="str">
        <f t="shared" si="63"/>
        <v>stvarna uporabna</v>
      </c>
    </row>
    <row r="2490" spans="1:14" x14ac:dyDescent="0.25">
      <c r="A2490" s="216">
        <v>1</v>
      </c>
      <c r="B2490" s="219" t="s">
        <v>926</v>
      </c>
      <c r="C2490" s="219" t="s">
        <v>926</v>
      </c>
      <c r="D2490" s="219">
        <v>103069</v>
      </c>
      <c r="E2490" s="217" t="s">
        <v>171</v>
      </c>
      <c r="F2490" s="217" t="s">
        <v>1148</v>
      </c>
      <c r="G2490" s="217" t="s">
        <v>929</v>
      </c>
      <c r="H2490" s="217" t="s">
        <v>139</v>
      </c>
      <c r="I2490" s="219">
        <v>1</v>
      </c>
      <c r="J2490" s="218">
        <v>225.93</v>
      </c>
      <c r="K2490" s="218">
        <v>225.93</v>
      </c>
      <c r="L2490" s="218">
        <v>0</v>
      </c>
      <c r="M2490" s="218">
        <f t="shared" si="64"/>
        <v>90.372000000000014</v>
      </c>
      <c r="N2490" s="216" t="str">
        <f t="shared" si="63"/>
        <v>stvarna uporabna</v>
      </c>
    </row>
    <row r="2491" spans="1:14" x14ac:dyDescent="0.25">
      <c r="A2491" s="220">
        <v>1</v>
      </c>
      <c r="B2491" s="219" t="s">
        <v>926</v>
      </c>
      <c r="C2491" s="219" t="s">
        <v>926</v>
      </c>
      <c r="D2491" s="219">
        <v>103070</v>
      </c>
      <c r="E2491" s="217" t="s">
        <v>171</v>
      </c>
      <c r="F2491" s="217" t="s">
        <v>1148</v>
      </c>
      <c r="G2491" s="217" t="s">
        <v>929</v>
      </c>
      <c r="H2491" s="217" t="s">
        <v>139</v>
      </c>
      <c r="I2491" s="219">
        <v>1</v>
      </c>
      <c r="J2491" s="218">
        <v>225.93</v>
      </c>
      <c r="K2491" s="218">
        <v>225.93</v>
      </c>
      <c r="L2491" s="218">
        <v>0</v>
      </c>
      <c r="M2491" s="218">
        <f t="shared" si="64"/>
        <v>90.372000000000014</v>
      </c>
      <c r="N2491" s="216" t="str">
        <f t="shared" si="63"/>
        <v>stvarna uporabna</v>
      </c>
    </row>
    <row r="2492" spans="1:14" x14ac:dyDescent="0.25">
      <c r="A2492" s="220">
        <v>1</v>
      </c>
      <c r="B2492" s="219" t="s">
        <v>926</v>
      </c>
      <c r="C2492" s="219" t="s">
        <v>926</v>
      </c>
      <c r="D2492" s="219">
        <v>103071</v>
      </c>
      <c r="E2492" s="217" t="s">
        <v>171</v>
      </c>
      <c r="F2492" s="217" t="s">
        <v>1148</v>
      </c>
      <c r="G2492" s="217" t="s">
        <v>929</v>
      </c>
      <c r="H2492" s="217" t="s">
        <v>139</v>
      </c>
      <c r="I2492" s="219">
        <v>1</v>
      </c>
      <c r="J2492" s="218">
        <v>225.94</v>
      </c>
      <c r="K2492" s="218">
        <v>225.94</v>
      </c>
      <c r="L2492" s="218">
        <v>0</v>
      </c>
      <c r="M2492" s="218">
        <f t="shared" si="64"/>
        <v>90.376000000000005</v>
      </c>
      <c r="N2492" s="216" t="str">
        <f t="shared" ref="N2492:N2555" si="65">IF(L2492&lt;J2492*0.4,"stvarna uporabna", "nova vrijednost")</f>
        <v>stvarna uporabna</v>
      </c>
    </row>
    <row r="2493" spans="1:14" x14ac:dyDescent="0.25">
      <c r="A2493" s="216">
        <v>1</v>
      </c>
      <c r="B2493" s="219" t="s">
        <v>926</v>
      </c>
      <c r="C2493" s="219" t="s">
        <v>926</v>
      </c>
      <c r="D2493" s="219">
        <v>103072</v>
      </c>
      <c r="E2493" s="217" t="s">
        <v>171</v>
      </c>
      <c r="F2493" s="217" t="s">
        <v>2048</v>
      </c>
      <c r="G2493" s="217" t="s">
        <v>929</v>
      </c>
      <c r="H2493" s="217" t="s">
        <v>139</v>
      </c>
      <c r="I2493" s="219">
        <v>1</v>
      </c>
      <c r="J2493" s="218">
        <v>282.61</v>
      </c>
      <c r="K2493" s="218">
        <v>282.61</v>
      </c>
      <c r="L2493" s="218">
        <v>0</v>
      </c>
      <c r="M2493" s="218">
        <f t="shared" si="64"/>
        <v>113.04400000000001</v>
      </c>
      <c r="N2493" s="216" t="str">
        <f t="shared" si="65"/>
        <v>stvarna uporabna</v>
      </c>
    </row>
    <row r="2494" spans="1:14" x14ac:dyDescent="0.25">
      <c r="A2494" s="216">
        <v>1</v>
      </c>
      <c r="B2494" s="219" t="s">
        <v>926</v>
      </c>
      <c r="C2494" s="219" t="s">
        <v>926</v>
      </c>
      <c r="D2494" s="219">
        <v>103073</v>
      </c>
      <c r="E2494" s="217" t="s">
        <v>171</v>
      </c>
      <c r="F2494" s="217" t="s">
        <v>2138</v>
      </c>
      <c r="G2494" s="217" t="s">
        <v>929</v>
      </c>
      <c r="H2494" s="217" t="s">
        <v>139</v>
      </c>
      <c r="I2494" s="219">
        <v>1</v>
      </c>
      <c r="J2494" s="218">
        <v>113.06</v>
      </c>
      <c r="K2494" s="218">
        <v>113.06</v>
      </c>
      <c r="L2494" s="218">
        <v>0</v>
      </c>
      <c r="M2494" s="218">
        <f t="shared" si="64"/>
        <v>45.224000000000004</v>
      </c>
      <c r="N2494" s="216" t="str">
        <f t="shared" si="65"/>
        <v>stvarna uporabna</v>
      </c>
    </row>
    <row r="2495" spans="1:14" x14ac:dyDescent="0.25">
      <c r="A2495" s="216">
        <v>1</v>
      </c>
      <c r="B2495" s="219" t="s">
        <v>926</v>
      </c>
      <c r="C2495" s="219" t="s">
        <v>926</v>
      </c>
      <c r="D2495" s="219">
        <v>103074</v>
      </c>
      <c r="E2495" s="217" t="s">
        <v>171</v>
      </c>
      <c r="F2495" s="217" t="s">
        <v>2138</v>
      </c>
      <c r="G2495" s="217" t="s">
        <v>929</v>
      </c>
      <c r="H2495" s="217" t="s">
        <v>139</v>
      </c>
      <c r="I2495" s="219">
        <v>1</v>
      </c>
      <c r="J2495" s="218">
        <v>113.05</v>
      </c>
      <c r="K2495" s="218">
        <v>113.05</v>
      </c>
      <c r="L2495" s="218">
        <v>0</v>
      </c>
      <c r="M2495" s="218">
        <f t="shared" si="64"/>
        <v>45.22</v>
      </c>
      <c r="N2495" s="216" t="str">
        <f t="shared" si="65"/>
        <v>stvarna uporabna</v>
      </c>
    </row>
    <row r="2496" spans="1:14" x14ac:dyDescent="0.25">
      <c r="A2496" s="220">
        <v>1</v>
      </c>
      <c r="B2496" s="219" t="s">
        <v>926</v>
      </c>
      <c r="C2496" s="219" t="s">
        <v>926</v>
      </c>
      <c r="D2496" s="219">
        <v>103075</v>
      </c>
      <c r="E2496" s="217" t="s">
        <v>171</v>
      </c>
      <c r="F2496" s="217" t="s">
        <v>2139</v>
      </c>
      <c r="G2496" s="217" t="s">
        <v>929</v>
      </c>
      <c r="H2496" s="217" t="s">
        <v>139</v>
      </c>
      <c r="I2496" s="219">
        <v>1</v>
      </c>
      <c r="J2496" s="218">
        <v>113.06</v>
      </c>
      <c r="K2496" s="218">
        <v>113.06</v>
      </c>
      <c r="L2496" s="218">
        <v>0</v>
      </c>
      <c r="M2496" s="218">
        <f t="shared" si="64"/>
        <v>45.224000000000004</v>
      </c>
      <c r="N2496" s="216" t="str">
        <f t="shared" si="65"/>
        <v>stvarna uporabna</v>
      </c>
    </row>
    <row r="2497" spans="1:14" x14ac:dyDescent="0.25">
      <c r="A2497" s="220">
        <v>1</v>
      </c>
      <c r="B2497" s="219" t="s">
        <v>926</v>
      </c>
      <c r="C2497" s="219" t="s">
        <v>926</v>
      </c>
      <c r="D2497" s="219">
        <v>103081</v>
      </c>
      <c r="E2497" s="217" t="s">
        <v>171</v>
      </c>
      <c r="F2497" s="217" t="s">
        <v>1113</v>
      </c>
      <c r="G2497" s="217" t="s">
        <v>929</v>
      </c>
      <c r="H2497" s="217" t="s">
        <v>139</v>
      </c>
      <c r="I2497" s="219">
        <v>1</v>
      </c>
      <c r="J2497" s="218">
        <v>56.53</v>
      </c>
      <c r="K2497" s="218">
        <v>56.53</v>
      </c>
      <c r="L2497" s="218">
        <v>0</v>
      </c>
      <c r="M2497" s="218">
        <f t="shared" si="64"/>
        <v>22.612000000000002</v>
      </c>
      <c r="N2497" s="216" t="str">
        <f t="shared" si="65"/>
        <v>stvarna uporabna</v>
      </c>
    </row>
    <row r="2498" spans="1:14" x14ac:dyDescent="0.25">
      <c r="A2498" s="216">
        <v>1</v>
      </c>
      <c r="B2498" s="219" t="s">
        <v>926</v>
      </c>
      <c r="C2498" s="219" t="s">
        <v>926</v>
      </c>
      <c r="D2498" s="219">
        <v>103082</v>
      </c>
      <c r="E2498" s="217" t="s">
        <v>171</v>
      </c>
      <c r="F2498" s="217" t="s">
        <v>2079</v>
      </c>
      <c r="G2498" s="217" t="s">
        <v>929</v>
      </c>
      <c r="H2498" s="217" t="s">
        <v>139</v>
      </c>
      <c r="I2498" s="219">
        <v>1</v>
      </c>
      <c r="J2498" s="221">
        <v>2230.41</v>
      </c>
      <c r="K2498" s="221">
        <v>2230.41</v>
      </c>
      <c r="L2498" s="218">
        <v>0</v>
      </c>
      <c r="M2498" s="218">
        <f t="shared" si="64"/>
        <v>892.16399999999999</v>
      </c>
      <c r="N2498" s="216" t="str">
        <f t="shared" si="65"/>
        <v>stvarna uporabna</v>
      </c>
    </row>
    <row r="2499" spans="1:14" x14ac:dyDescent="0.25">
      <c r="A2499" s="216">
        <v>1</v>
      </c>
      <c r="B2499" s="219" t="s">
        <v>926</v>
      </c>
      <c r="C2499" s="219" t="s">
        <v>926</v>
      </c>
      <c r="D2499" s="219">
        <v>103083</v>
      </c>
      <c r="E2499" s="217" t="s">
        <v>171</v>
      </c>
      <c r="F2499" s="217" t="s">
        <v>2079</v>
      </c>
      <c r="G2499" s="217" t="s">
        <v>929</v>
      </c>
      <c r="H2499" s="217" t="s">
        <v>139</v>
      </c>
      <c r="I2499" s="219">
        <v>1</v>
      </c>
      <c r="J2499" s="221">
        <v>2230.41</v>
      </c>
      <c r="K2499" s="221">
        <v>2230.41</v>
      </c>
      <c r="L2499" s="218">
        <v>0</v>
      </c>
      <c r="M2499" s="218">
        <f t="shared" ref="M2499:M2562" si="66">IF(L2499&lt;J2499*0.4,J2499*0.4,L2499)</f>
        <v>892.16399999999999</v>
      </c>
      <c r="N2499" s="216" t="str">
        <f t="shared" si="65"/>
        <v>stvarna uporabna</v>
      </c>
    </row>
    <row r="2500" spans="1:14" x14ac:dyDescent="0.25">
      <c r="A2500" s="216">
        <v>1</v>
      </c>
      <c r="B2500" s="219" t="s">
        <v>926</v>
      </c>
      <c r="C2500" s="219" t="s">
        <v>926</v>
      </c>
      <c r="D2500" s="219">
        <v>103084</v>
      </c>
      <c r="E2500" s="217" t="s">
        <v>171</v>
      </c>
      <c r="F2500" s="217" t="s">
        <v>2079</v>
      </c>
      <c r="G2500" s="217" t="s">
        <v>929</v>
      </c>
      <c r="H2500" s="217" t="s">
        <v>139</v>
      </c>
      <c r="I2500" s="219">
        <v>1</v>
      </c>
      <c r="J2500" s="221">
        <v>2230.41</v>
      </c>
      <c r="K2500" s="221">
        <v>2230.41</v>
      </c>
      <c r="L2500" s="218">
        <v>0</v>
      </c>
      <c r="M2500" s="218">
        <f t="shared" si="66"/>
        <v>892.16399999999999</v>
      </c>
      <c r="N2500" s="216" t="str">
        <f t="shared" si="65"/>
        <v>stvarna uporabna</v>
      </c>
    </row>
    <row r="2501" spans="1:14" x14ac:dyDescent="0.25">
      <c r="A2501" s="220">
        <v>1</v>
      </c>
      <c r="B2501" s="219" t="s">
        <v>926</v>
      </c>
      <c r="C2501" s="219" t="s">
        <v>926</v>
      </c>
      <c r="D2501" s="219">
        <v>103085</v>
      </c>
      <c r="E2501" s="217" t="s">
        <v>171</v>
      </c>
      <c r="F2501" s="217" t="s">
        <v>2079</v>
      </c>
      <c r="G2501" s="217" t="s">
        <v>929</v>
      </c>
      <c r="H2501" s="217" t="s">
        <v>139</v>
      </c>
      <c r="I2501" s="219">
        <v>1</v>
      </c>
      <c r="J2501" s="221">
        <v>2230.41</v>
      </c>
      <c r="K2501" s="221">
        <v>2230.41</v>
      </c>
      <c r="L2501" s="218">
        <v>0</v>
      </c>
      <c r="M2501" s="218">
        <f t="shared" si="66"/>
        <v>892.16399999999999</v>
      </c>
      <c r="N2501" s="216" t="str">
        <f t="shared" si="65"/>
        <v>stvarna uporabna</v>
      </c>
    </row>
    <row r="2502" spans="1:14" x14ac:dyDescent="0.25">
      <c r="A2502" s="220">
        <v>1</v>
      </c>
      <c r="B2502" s="219" t="s">
        <v>926</v>
      </c>
      <c r="C2502" s="219" t="s">
        <v>926</v>
      </c>
      <c r="D2502" s="219">
        <v>103092</v>
      </c>
      <c r="E2502" s="217" t="s">
        <v>171</v>
      </c>
      <c r="F2502" s="217" t="s">
        <v>2038</v>
      </c>
      <c r="G2502" s="217" t="s">
        <v>929</v>
      </c>
      <c r="H2502" s="217" t="s">
        <v>139</v>
      </c>
      <c r="I2502" s="219">
        <v>1</v>
      </c>
      <c r="J2502" s="218">
        <v>56.51</v>
      </c>
      <c r="K2502" s="218">
        <v>56.51</v>
      </c>
      <c r="L2502" s="218">
        <v>0</v>
      </c>
      <c r="M2502" s="218">
        <f t="shared" si="66"/>
        <v>22.603999999999999</v>
      </c>
      <c r="N2502" s="216" t="str">
        <f t="shared" si="65"/>
        <v>stvarna uporabna</v>
      </c>
    </row>
    <row r="2503" spans="1:14" x14ac:dyDescent="0.25">
      <c r="A2503" s="216">
        <v>1</v>
      </c>
      <c r="B2503" s="219" t="s">
        <v>926</v>
      </c>
      <c r="C2503" s="219" t="s">
        <v>926</v>
      </c>
      <c r="D2503" s="219">
        <v>103094</v>
      </c>
      <c r="E2503" s="217" t="s">
        <v>171</v>
      </c>
      <c r="F2503" s="217" t="s">
        <v>2140</v>
      </c>
      <c r="G2503" s="217" t="s">
        <v>929</v>
      </c>
      <c r="H2503" s="217" t="s">
        <v>139</v>
      </c>
      <c r="I2503" s="219">
        <v>1</v>
      </c>
      <c r="J2503" s="218">
        <v>56.53</v>
      </c>
      <c r="K2503" s="218">
        <v>56.53</v>
      </c>
      <c r="L2503" s="218">
        <v>0</v>
      </c>
      <c r="M2503" s="218">
        <f t="shared" si="66"/>
        <v>22.612000000000002</v>
      </c>
      <c r="N2503" s="216" t="str">
        <f t="shared" si="65"/>
        <v>stvarna uporabna</v>
      </c>
    </row>
    <row r="2504" spans="1:14" x14ac:dyDescent="0.25">
      <c r="A2504" s="216">
        <v>1</v>
      </c>
      <c r="B2504" s="219" t="s">
        <v>926</v>
      </c>
      <c r="C2504" s="219" t="s">
        <v>926</v>
      </c>
      <c r="D2504" s="219">
        <v>103095</v>
      </c>
      <c r="E2504" s="217" t="s">
        <v>171</v>
      </c>
      <c r="F2504" s="217" t="s">
        <v>1111</v>
      </c>
      <c r="G2504" s="217" t="s">
        <v>929</v>
      </c>
      <c r="H2504" s="217" t="s">
        <v>139</v>
      </c>
      <c r="I2504" s="219">
        <v>1</v>
      </c>
      <c r="J2504" s="218">
        <v>113.04</v>
      </c>
      <c r="K2504" s="218">
        <v>113.04</v>
      </c>
      <c r="L2504" s="218">
        <v>0</v>
      </c>
      <c r="M2504" s="218">
        <f t="shared" si="66"/>
        <v>45.216000000000008</v>
      </c>
      <c r="N2504" s="216" t="str">
        <f t="shared" si="65"/>
        <v>stvarna uporabna</v>
      </c>
    </row>
    <row r="2505" spans="1:14" x14ac:dyDescent="0.25">
      <c r="A2505" s="216">
        <v>1</v>
      </c>
      <c r="B2505" s="219" t="s">
        <v>926</v>
      </c>
      <c r="C2505" s="219" t="s">
        <v>926</v>
      </c>
      <c r="D2505" s="219">
        <v>103096</v>
      </c>
      <c r="E2505" s="217" t="s">
        <v>171</v>
      </c>
      <c r="F2505" s="217" t="s">
        <v>1111</v>
      </c>
      <c r="G2505" s="217" t="s">
        <v>929</v>
      </c>
      <c r="H2505" s="217" t="s">
        <v>139</v>
      </c>
      <c r="I2505" s="219">
        <v>1</v>
      </c>
      <c r="J2505" s="218">
        <v>113.03</v>
      </c>
      <c r="K2505" s="218">
        <v>113.03</v>
      </c>
      <c r="L2505" s="218">
        <v>0</v>
      </c>
      <c r="M2505" s="218">
        <f t="shared" si="66"/>
        <v>45.212000000000003</v>
      </c>
      <c r="N2505" s="216" t="str">
        <f t="shared" si="65"/>
        <v>stvarna uporabna</v>
      </c>
    </row>
    <row r="2506" spans="1:14" x14ac:dyDescent="0.25">
      <c r="A2506" s="220">
        <v>1</v>
      </c>
      <c r="B2506" s="219" t="s">
        <v>926</v>
      </c>
      <c r="C2506" s="219" t="s">
        <v>926</v>
      </c>
      <c r="D2506" s="219">
        <v>103098</v>
      </c>
      <c r="E2506" s="217" t="s">
        <v>171</v>
      </c>
      <c r="F2506" s="217" t="s">
        <v>2141</v>
      </c>
      <c r="G2506" s="217" t="s">
        <v>929</v>
      </c>
      <c r="H2506" s="217" t="s">
        <v>139</v>
      </c>
      <c r="I2506" s="219">
        <v>1</v>
      </c>
      <c r="J2506" s="218">
        <v>551.11</v>
      </c>
      <c r="K2506" s="218">
        <v>551.11</v>
      </c>
      <c r="L2506" s="218">
        <v>0</v>
      </c>
      <c r="M2506" s="218">
        <f t="shared" si="66"/>
        <v>220.44400000000002</v>
      </c>
      <c r="N2506" s="216" t="str">
        <f t="shared" si="65"/>
        <v>stvarna uporabna</v>
      </c>
    </row>
    <row r="2507" spans="1:14" x14ac:dyDescent="0.25">
      <c r="A2507" s="220">
        <v>1</v>
      </c>
      <c r="B2507" s="219" t="s">
        <v>926</v>
      </c>
      <c r="C2507" s="219" t="s">
        <v>926</v>
      </c>
      <c r="D2507" s="219">
        <v>103099</v>
      </c>
      <c r="E2507" s="217" t="s">
        <v>171</v>
      </c>
      <c r="F2507" s="217" t="s">
        <v>2142</v>
      </c>
      <c r="G2507" s="217" t="s">
        <v>929</v>
      </c>
      <c r="H2507" s="217" t="s">
        <v>139</v>
      </c>
      <c r="I2507" s="219">
        <v>1</v>
      </c>
      <c r="J2507" s="218">
        <v>551.11</v>
      </c>
      <c r="K2507" s="218">
        <v>551.11</v>
      </c>
      <c r="L2507" s="218">
        <v>0</v>
      </c>
      <c r="M2507" s="218">
        <f t="shared" si="66"/>
        <v>220.44400000000002</v>
      </c>
      <c r="N2507" s="216" t="str">
        <f t="shared" si="65"/>
        <v>stvarna uporabna</v>
      </c>
    </row>
    <row r="2508" spans="1:14" x14ac:dyDescent="0.25">
      <c r="A2508" s="216">
        <v>1</v>
      </c>
      <c r="B2508" s="219" t="s">
        <v>926</v>
      </c>
      <c r="C2508" s="219" t="s">
        <v>926</v>
      </c>
      <c r="D2508" s="219">
        <v>103100</v>
      </c>
      <c r="E2508" s="217" t="s">
        <v>171</v>
      </c>
      <c r="F2508" s="217" t="s">
        <v>2143</v>
      </c>
      <c r="G2508" s="217" t="s">
        <v>929</v>
      </c>
      <c r="H2508" s="217" t="s">
        <v>139</v>
      </c>
      <c r="I2508" s="219">
        <v>1</v>
      </c>
      <c r="J2508" s="221">
        <v>3322.75</v>
      </c>
      <c r="K2508" s="221">
        <v>3322.75</v>
      </c>
      <c r="L2508" s="218">
        <v>0</v>
      </c>
      <c r="M2508" s="218">
        <f t="shared" si="66"/>
        <v>1329.1000000000001</v>
      </c>
      <c r="N2508" s="216" t="str">
        <f t="shared" si="65"/>
        <v>stvarna uporabna</v>
      </c>
    </row>
    <row r="2509" spans="1:14" x14ac:dyDescent="0.25">
      <c r="A2509" s="216">
        <v>1</v>
      </c>
      <c r="B2509" s="219" t="s">
        <v>926</v>
      </c>
      <c r="C2509" s="219" t="s">
        <v>926</v>
      </c>
      <c r="D2509" s="219">
        <v>103102</v>
      </c>
      <c r="E2509" s="217" t="s">
        <v>171</v>
      </c>
      <c r="F2509" s="217" t="s">
        <v>2144</v>
      </c>
      <c r="G2509" s="217" t="s">
        <v>929</v>
      </c>
      <c r="H2509" s="217" t="s">
        <v>139</v>
      </c>
      <c r="I2509" s="219">
        <v>1</v>
      </c>
      <c r="J2509" s="218">
        <v>226.54</v>
      </c>
      <c r="K2509" s="218">
        <v>226.54</v>
      </c>
      <c r="L2509" s="218">
        <v>0</v>
      </c>
      <c r="M2509" s="218">
        <f t="shared" si="66"/>
        <v>90.616</v>
      </c>
      <c r="N2509" s="216" t="str">
        <f t="shared" si="65"/>
        <v>stvarna uporabna</v>
      </c>
    </row>
    <row r="2510" spans="1:14" x14ac:dyDescent="0.25">
      <c r="A2510" s="216">
        <v>1</v>
      </c>
      <c r="B2510" s="219" t="s">
        <v>926</v>
      </c>
      <c r="C2510" s="219" t="s">
        <v>926</v>
      </c>
      <c r="D2510" s="219">
        <v>103105</v>
      </c>
      <c r="E2510" s="217" t="s">
        <v>171</v>
      </c>
      <c r="F2510" s="217" t="s">
        <v>1071</v>
      </c>
      <c r="G2510" s="217" t="s">
        <v>929</v>
      </c>
      <c r="H2510" s="217" t="s">
        <v>139</v>
      </c>
      <c r="I2510" s="219">
        <v>1</v>
      </c>
      <c r="J2510" s="218">
        <v>565.22</v>
      </c>
      <c r="K2510" s="218">
        <v>565.22</v>
      </c>
      <c r="L2510" s="218">
        <v>0</v>
      </c>
      <c r="M2510" s="218">
        <f t="shared" si="66"/>
        <v>226.08800000000002</v>
      </c>
      <c r="N2510" s="216" t="str">
        <f t="shared" si="65"/>
        <v>stvarna uporabna</v>
      </c>
    </row>
    <row r="2511" spans="1:14" x14ac:dyDescent="0.25">
      <c r="A2511" s="220">
        <v>1</v>
      </c>
      <c r="B2511" s="219" t="s">
        <v>926</v>
      </c>
      <c r="C2511" s="219" t="s">
        <v>926</v>
      </c>
      <c r="D2511" s="219">
        <v>103107</v>
      </c>
      <c r="E2511" s="217" t="s">
        <v>171</v>
      </c>
      <c r="F2511" s="217" t="s">
        <v>1107</v>
      </c>
      <c r="G2511" s="217" t="s">
        <v>929</v>
      </c>
      <c r="H2511" s="217" t="s">
        <v>139</v>
      </c>
      <c r="I2511" s="219">
        <v>1</v>
      </c>
      <c r="J2511" s="218">
        <v>565.23</v>
      </c>
      <c r="K2511" s="218">
        <v>565.23</v>
      </c>
      <c r="L2511" s="218">
        <v>0</v>
      </c>
      <c r="M2511" s="218">
        <f t="shared" si="66"/>
        <v>226.09200000000001</v>
      </c>
      <c r="N2511" s="216" t="str">
        <f t="shared" si="65"/>
        <v>stvarna uporabna</v>
      </c>
    </row>
    <row r="2512" spans="1:14" x14ac:dyDescent="0.25">
      <c r="A2512" s="220">
        <v>1</v>
      </c>
      <c r="B2512" s="219" t="s">
        <v>926</v>
      </c>
      <c r="C2512" s="219" t="s">
        <v>926</v>
      </c>
      <c r="D2512" s="219">
        <v>103108</v>
      </c>
      <c r="E2512" s="217" t="s">
        <v>171</v>
      </c>
      <c r="F2512" s="217" t="s">
        <v>1107</v>
      </c>
      <c r="G2512" s="217" t="s">
        <v>929</v>
      </c>
      <c r="H2512" s="217" t="s">
        <v>139</v>
      </c>
      <c r="I2512" s="219">
        <v>1</v>
      </c>
      <c r="J2512" s="218">
        <v>565.23</v>
      </c>
      <c r="K2512" s="218">
        <v>565.23</v>
      </c>
      <c r="L2512" s="218">
        <v>0</v>
      </c>
      <c r="M2512" s="218">
        <f t="shared" si="66"/>
        <v>226.09200000000001</v>
      </c>
      <c r="N2512" s="216" t="str">
        <f t="shared" si="65"/>
        <v>stvarna uporabna</v>
      </c>
    </row>
    <row r="2513" spans="1:14" x14ac:dyDescent="0.25">
      <c r="A2513" s="216">
        <v>1</v>
      </c>
      <c r="B2513" s="219" t="s">
        <v>926</v>
      </c>
      <c r="C2513" s="219" t="s">
        <v>926</v>
      </c>
      <c r="D2513" s="219">
        <v>103109</v>
      </c>
      <c r="E2513" s="217" t="s">
        <v>171</v>
      </c>
      <c r="F2513" s="217" t="s">
        <v>1107</v>
      </c>
      <c r="G2513" s="217" t="s">
        <v>929</v>
      </c>
      <c r="H2513" s="217" t="s">
        <v>139</v>
      </c>
      <c r="I2513" s="219">
        <v>1</v>
      </c>
      <c r="J2513" s="218">
        <v>565.23</v>
      </c>
      <c r="K2513" s="218">
        <v>565.23</v>
      </c>
      <c r="L2513" s="218">
        <v>0</v>
      </c>
      <c r="M2513" s="218">
        <f t="shared" si="66"/>
        <v>226.09200000000001</v>
      </c>
      <c r="N2513" s="216" t="str">
        <f t="shared" si="65"/>
        <v>stvarna uporabna</v>
      </c>
    </row>
    <row r="2514" spans="1:14" x14ac:dyDescent="0.25">
      <c r="A2514" s="216">
        <v>1</v>
      </c>
      <c r="B2514" s="219" t="s">
        <v>926</v>
      </c>
      <c r="C2514" s="219" t="s">
        <v>926</v>
      </c>
      <c r="D2514" s="219">
        <v>103110</v>
      </c>
      <c r="E2514" s="217" t="s">
        <v>171</v>
      </c>
      <c r="F2514" s="217" t="s">
        <v>1107</v>
      </c>
      <c r="G2514" s="217" t="s">
        <v>929</v>
      </c>
      <c r="H2514" s="217" t="s">
        <v>139</v>
      </c>
      <c r="I2514" s="219">
        <v>1</v>
      </c>
      <c r="J2514" s="218">
        <v>565.23</v>
      </c>
      <c r="K2514" s="218">
        <v>565.23</v>
      </c>
      <c r="L2514" s="218">
        <v>0</v>
      </c>
      <c r="M2514" s="218">
        <f t="shared" si="66"/>
        <v>226.09200000000001</v>
      </c>
      <c r="N2514" s="216" t="str">
        <f t="shared" si="65"/>
        <v>stvarna uporabna</v>
      </c>
    </row>
    <row r="2515" spans="1:14" x14ac:dyDescent="0.25">
      <c r="A2515" s="216">
        <v>1</v>
      </c>
      <c r="B2515" s="219" t="s">
        <v>926</v>
      </c>
      <c r="C2515" s="219" t="s">
        <v>926</v>
      </c>
      <c r="D2515" s="219">
        <v>103111</v>
      </c>
      <c r="E2515" s="217" t="s">
        <v>171</v>
      </c>
      <c r="F2515" s="217" t="s">
        <v>1107</v>
      </c>
      <c r="G2515" s="217" t="s">
        <v>929</v>
      </c>
      <c r="H2515" s="217" t="s">
        <v>139</v>
      </c>
      <c r="I2515" s="219">
        <v>1</v>
      </c>
      <c r="J2515" s="218">
        <v>565.22</v>
      </c>
      <c r="K2515" s="218">
        <v>565.22</v>
      </c>
      <c r="L2515" s="218">
        <v>0</v>
      </c>
      <c r="M2515" s="218">
        <f t="shared" si="66"/>
        <v>226.08800000000002</v>
      </c>
      <c r="N2515" s="216" t="str">
        <f t="shared" si="65"/>
        <v>stvarna uporabna</v>
      </c>
    </row>
    <row r="2516" spans="1:14" x14ac:dyDescent="0.25">
      <c r="A2516" s="220">
        <v>1</v>
      </c>
      <c r="B2516" s="219" t="s">
        <v>926</v>
      </c>
      <c r="C2516" s="219" t="s">
        <v>926</v>
      </c>
      <c r="D2516" s="219">
        <v>103112</v>
      </c>
      <c r="E2516" s="217" t="s">
        <v>171</v>
      </c>
      <c r="F2516" s="217" t="s">
        <v>2145</v>
      </c>
      <c r="G2516" s="217" t="s">
        <v>929</v>
      </c>
      <c r="H2516" s="217" t="s">
        <v>139</v>
      </c>
      <c r="I2516" s="219">
        <v>1</v>
      </c>
      <c r="J2516" s="218">
        <v>169.55</v>
      </c>
      <c r="K2516" s="218">
        <v>169.55</v>
      </c>
      <c r="L2516" s="218">
        <v>0</v>
      </c>
      <c r="M2516" s="218">
        <f t="shared" si="66"/>
        <v>67.820000000000007</v>
      </c>
      <c r="N2516" s="216" t="str">
        <f t="shared" si="65"/>
        <v>stvarna uporabna</v>
      </c>
    </row>
    <row r="2517" spans="1:14" x14ac:dyDescent="0.25">
      <c r="A2517" s="220">
        <v>1</v>
      </c>
      <c r="B2517" s="219" t="s">
        <v>926</v>
      </c>
      <c r="C2517" s="219" t="s">
        <v>926</v>
      </c>
      <c r="D2517" s="219">
        <v>103113</v>
      </c>
      <c r="E2517" s="217" t="s">
        <v>171</v>
      </c>
      <c r="F2517" s="217" t="s">
        <v>1143</v>
      </c>
      <c r="G2517" s="217" t="s">
        <v>929</v>
      </c>
      <c r="H2517" s="217" t="s">
        <v>139</v>
      </c>
      <c r="I2517" s="219">
        <v>1</v>
      </c>
      <c r="J2517" s="218">
        <v>565.22</v>
      </c>
      <c r="K2517" s="218">
        <v>565.22</v>
      </c>
      <c r="L2517" s="218">
        <v>0</v>
      </c>
      <c r="M2517" s="218">
        <f t="shared" si="66"/>
        <v>226.08800000000002</v>
      </c>
      <c r="N2517" s="216" t="str">
        <f t="shared" si="65"/>
        <v>stvarna uporabna</v>
      </c>
    </row>
    <row r="2518" spans="1:14" x14ac:dyDescent="0.25">
      <c r="A2518" s="216">
        <v>1</v>
      </c>
      <c r="B2518" s="219" t="s">
        <v>926</v>
      </c>
      <c r="C2518" s="219" t="s">
        <v>926</v>
      </c>
      <c r="D2518" s="219">
        <v>103114</v>
      </c>
      <c r="E2518" s="217" t="s">
        <v>171</v>
      </c>
      <c r="F2518" s="217" t="s">
        <v>2089</v>
      </c>
      <c r="G2518" s="217" t="s">
        <v>929</v>
      </c>
      <c r="H2518" s="217" t="s">
        <v>139</v>
      </c>
      <c r="I2518" s="219">
        <v>1</v>
      </c>
      <c r="J2518" s="218">
        <v>551.11</v>
      </c>
      <c r="K2518" s="218">
        <v>551.11</v>
      </c>
      <c r="L2518" s="218">
        <v>0</v>
      </c>
      <c r="M2518" s="218">
        <f t="shared" si="66"/>
        <v>220.44400000000002</v>
      </c>
      <c r="N2518" s="216" t="str">
        <f t="shared" si="65"/>
        <v>stvarna uporabna</v>
      </c>
    </row>
    <row r="2519" spans="1:14" x14ac:dyDescent="0.25">
      <c r="A2519" s="216">
        <v>1</v>
      </c>
      <c r="B2519" s="219" t="s">
        <v>926</v>
      </c>
      <c r="C2519" s="219" t="s">
        <v>926</v>
      </c>
      <c r="D2519" s="219">
        <v>103115</v>
      </c>
      <c r="E2519" s="217" t="s">
        <v>171</v>
      </c>
      <c r="F2519" s="217" t="s">
        <v>1113</v>
      </c>
      <c r="G2519" s="217" t="s">
        <v>929</v>
      </c>
      <c r="H2519" s="217" t="s">
        <v>139</v>
      </c>
      <c r="I2519" s="219">
        <v>1</v>
      </c>
      <c r="J2519" s="218">
        <v>56.53</v>
      </c>
      <c r="K2519" s="218">
        <v>56.53</v>
      </c>
      <c r="L2519" s="218">
        <v>0</v>
      </c>
      <c r="M2519" s="218">
        <f t="shared" si="66"/>
        <v>22.612000000000002</v>
      </c>
      <c r="N2519" s="216" t="str">
        <f t="shared" si="65"/>
        <v>stvarna uporabna</v>
      </c>
    </row>
    <row r="2520" spans="1:14" x14ac:dyDescent="0.25">
      <c r="A2520" s="216">
        <v>1</v>
      </c>
      <c r="B2520" s="219" t="s">
        <v>926</v>
      </c>
      <c r="C2520" s="219" t="s">
        <v>926</v>
      </c>
      <c r="D2520" s="219">
        <v>103116</v>
      </c>
      <c r="E2520" s="217" t="s">
        <v>171</v>
      </c>
      <c r="F2520" s="217" t="s">
        <v>1113</v>
      </c>
      <c r="G2520" s="217" t="s">
        <v>929</v>
      </c>
      <c r="H2520" s="217" t="s">
        <v>139</v>
      </c>
      <c r="I2520" s="219">
        <v>1</v>
      </c>
      <c r="J2520" s="218">
        <v>56.53</v>
      </c>
      <c r="K2520" s="218">
        <v>56.53</v>
      </c>
      <c r="L2520" s="218">
        <v>0</v>
      </c>
      <c r="M2520" s="218">
        <f t="shared" si="66"/>
        <v>22.612000000000002</v>
      </c>
      <c r="N2520" s="216" t="str">
        <f t="shared" si="65"/>
        <v>stvarna uporabna</v>
      </c>
    </row>
    <row r="2521" spans="1:14" x14ac:dyDescent="0.25">
      <c r="A2521" s="220">
        <v>1</v>
      </c>
      <c r="B2521" s="219" t="s">
        <v>926</v>
      </c>
      <c r="C2521" s="219" t="s">
        <v>926</v>
      </c>
      <c r="D2521" s="219">
        <v>103122</v>
      </c>
      <c r="E2521" s="217" t="s">
        <v>171</v>
      </c>
      <c r="F2521" s="217" t="s">
        <v>2146</v>
      </c>
      <c r="G2521" s="217" t="s">
        <v>929</v>
      </c>
      <c r="H2521" s="217" t="s">
        <v>139</v>
      </c>
      <c r="I2521" s="219">
        <v>1</v>
      </c>
      <c r="J2521" s="218">
        <v>565.23</v>
      </c>
      <c r="K2521" s="218">
        <v>565.23</v>
      </c>
      <c r="L2521" s="218">
        <v>0</v>
      </c>
      <c r="M2521" s="218">
        <f t="shared" si="66"/>
        <v>226.09200000000001</v>
      </c>
      <c r="N2521" s="216" t="str">
        <f t="shared" si="65"/>
        <v>stvarna uporabna</v>
      </c>
    </row>
    <row r="2522" spans="1:14" x14ac:dyDescent="0.25">
      <c r="A2522" s="220">
        <v>1</v>
      </c>
      <c r="B2522" s="219" t="s">
        <v>926</v>
      </c>
      <c r="C2522" s="219" t="s">
        <v>926</v>
      </c>
      <c r="D2522" s="219">
        <v>103123</v>
      </c>
      <c r="E2522" s="217" t="s">
        <v>171</v>
      </c>
      <c r="F2522" s="217" t="s">
        <v>2146</v>
      </c>
      <c r="G2522" s="217" t="s">
        <v>929</v>
      </c>
      <c r="H2522" s="217" t="s">
        <v>139</v>
      </c>
      <c r="I2522" s="219">
        <v>1</v>
      </c>
      <c r="J2522" s="218">
        <v>565.21</v>
      </c>
      <c r="K2522" s="218">
        <v>565.21</v>
      </c>
      <c r="L2522" s="218">
        <v>0</v>
      </c>
      <c r="M2522" s="218">
        <f t="shared" si="66"/>
        <v>226.08400000000003</v>
      </c>
      <c r="N2522" s="216" t="str">
        <f t="shared" si="65"/>
        <v>stvarna uporabna</v>
      </c>
    </row>
    <row r="2523" spans="1:14" x14ac:dyDescent="0.25">
      <c r="A2523" s="216">
        <v>1</v>
      </c>
      <c r="B2523" s="219" t="s">
        <v>926</v>
      </c>
      <c r="C2523" s="219" t="s">
        <v>926</v>
      </c>
      <c r="D2523" s="219">
        <v>103124</v>
      </c>
      <c r="E2523" s="217" t="s">
        <v>171</v>
      </c>
      <c r="F2523" s="217" t="s">
        <v>2128</v>
      </c>
      <c r="G2523" s="217" t="s">
        <v>929</v>
      </c>
      <c r="H2523" s="217" t="s">
        <v>139</v>
      </c>
      <c r="I2523" s="219">
        <v>1</v>
      </c>
      <c r="J2523" s="218">
        <v>452.17</v>
      </c>
      <c r="K2523" s="218">
        <v>452.17</v>
      </c>
      <c r="L2523" s="218">
        <v>0</v>
      </c>
      <c r="M2523" s="218">
        <f t="shared" si="66"/>
        <v>180.86800000000002</v>
      </c>
      <c r="N2523" s="216" t="str">
        <f t="shared" si="65"/>
        <v>stvarna uporabna</v>
      </c>
    </row>
    <row r="2524" spans="1:14" x14ac:dyDescent="0.25">
      <c r="A2524" s="216">
        <v>1</v>
      </c>
      <c r="B2524" s="219" t="s">
        <v>926</v>
      </c>
      <c r="C2524" s="219" t="s">
        <v>926</v>
      </c>
      <c r="D2524" s="219">
        <v>103125</v>
      </c>
      <c r="E2524" s="217" t="s">
        <v>171</v>
      </c>
      <c r="F2524" s="217" t="s">
        <v>2147</v>
      </c>
      <c r="G2524" s="217" t="s">
        <v>929</v>
      </c>
      <c r="H2524" s="217" t="s">
        <v>139</v>
      </c>
      <c r="I2524" s="219">
        <v>1</v>
      </c>
      <c r="J2524" s="221">
        <v>1053.48</v>
      </c>
      <c r="K2524" s="221">
        <v>1053.48</v>
      </c>
      <c r="L2524" s="218">
        <v>0</v>
      </c>
      <c r="M2524" s="218">
        <f t="shared" si="66"/>
        <v>421.39200000000005</v>
      </c>
      <c r="N2524" s="216" t="str">
        <f t="shared" si="65"/>
        <v>stvarna uporabna</v>
      </c>
    </row>
    <row r="2525" spans="1:14" x14ac:dyDescent="0.25">
      <c r="A2525" s="216">
        <v>1</v>
      </c>
      <c r="B2525" s="219" t="s">
        <v>926</v>
      </c>
      <c r="C2525" s="219" t="s">
        <v>926</v>
      </c>
      <c r="D2525" s="219">
        <v>103126</v>
      </c>
      <c r="E2525" s="217" t="s">
        <v>171</v>
      </c>
      <c r="F2525" s="217" t="s">
        <v>2148</v>
      </c>
      <c r="G2525" s="217" t="s">
        <v>929</v>
      </c>
      <c r="H2525" s="217" t="s">
        <v>139</v>
      </c>
      <c r="I2525" s="219">
        <v>1</v>
      </c>
      <c r="J2525" s="221">
        <v>1130.45</v>
      </c>
      <c r="K2525" s="221">
        <v>1130.45</v>
      </c>
      <c r="L2525" s="218">
        <v>0</v>
      </c>
      <c r="M2525" s="218">
        <f t="shared" si="66"/>
        <v>452.18000000000006</v>
      </c>
      <c r="N2525" s="216" t="str">
        <f t="shared" si="65"/>
        <v>stvarna uporabna</v>
      </c>
    </row>
    <row r="2526" spans="1:14" x14ac:dyDescent="0.25">
      <c r="A2526" s="220">
        <v>1</v>
      </c>
      <c r="B2526" s="219" t="s">
        <v>926</v>
      </c>
      <c r="C2526" s="219" t="s">
        <v>926</v>
      </c>
      <c r="D2526" s="219">
        <v>103127</v>
      </c>
      <c r="E2526" s="217" t="s">
        <v>171</v>
      </c>
      <c r="F2526" s="217" t="s">
        <v>2149</v>
      </c>
      <c r="G2526" s="217" t="s">
        <v>929</v>
      </c>
      <c r="H2526" s="217" t="s">
        <v>139</v>
      </c>
      <c r="I2526" s="219">
        <v>1</v>
      </c>
      <c r="J2526" s="221">
        <v>1695.68</v>
      </c>
      <c r="K2526" s="221">
        <v>1695.68</v>
      </c>
      <c r="L2526" s="218">
        <v>0</v>
      </c>
      <c r="M2526" s="218">
        <f t="shared" si="66"/>
        <v>678.27200000000005</v>
      </c>
      <c r="N2526" s="216" t="str">
        <f t="shared" si="65"/>
        <v>stvarna uporabna</v>
      </c>
    </row>
    <row r="2527" spans="1:14" x14ac:dyDescent="0.25">
      <c r="A2527" s="220">
        <v>1</v>
      </c>
      <c r="B2527" s="219" t="s">
        <v>926</v>
      </c>
      <c r="C2527" s="219" t="s">
        <v>926</v>
      </c>
      <c r="D2527" s="219">
        <v>103128</v>
      </c>
      <c r="E2527" s="217" t="s">
        <v>171</v>
      </c>
      <c r="F2527" s="217" t="s">
        <v>2150</v>
      </c>
      <c r="G2527" s="217" t="s">
        <v>929</v>
      </c>
      <c r="H2527" s="217" t="s">
        <v>139</v>
      </c>
      <c r="I2527" s="219">
        <v>1</v>
      </c>
      <c r="J2527" s="218">
        <v>305.27999999999997</v>
      </c>
      <c r="K2527" s="218">
        <v>305.27999999999997</v>
      </c>
      <c r="L2527" s="218">
        <v>0</v>
      </c>
      <c r="M2527" s="218">
        <f t="shared" si="66"/>
        <v>122.11199999999999</v>
      </c>
      <c r="N2527" s="216" t="str">
        <f t="shared" si="65"/>
        <v>stvarna uporabna</v>
      </c>
    </row>
    <row r="2528" spans="1:14" x14ac:dyDescent="0.25">
      <c r="A2528" s="216">
        <v>1</v>
      </c>
      <c r="B2528" s="219" t="s">
        <v>926</v>
      </c>
      <c r="C2528" s="219" t="s">
        <v>926</v>
      </c>
      <c r="D2528" s="219">
        <v>103130</v>
      </c>
      <c r="E2528" s="217" t="s">
        <v>171</v>
      </c>
      <c r="F2528" s="217" t="s">
        <v>1074</v>
      </c>
      <c r="G2528" s="217" t="s">
        <v>929</v>
      </c>
      <c r="H2528" s="217" t="s">
        <v>139</v>
      </c>
      <c r="I2528" s="219">
        <v>1</v>
      </c>
      <c r="J2528" s="218">
        <v>113.04</v>
      </c>
      <c r="K2528" s="218">
        <v>113.04</v>
      </c>
      <c r="L2528" s="218">
        <v>0</v>
      </c>
      <c r="M2528" s="218">
        <f t="shared" si="66"/>
        <v>45.216000000000008</v>
      </c>
      <c r="N2528" s="216" t="str">
        <f t="shared" si="65"/>
        <v>stvarna uporabna</v>
      </c>
    </row>
    <row r="2529" spans="1:14" x14ac:dyDescent="0.25">
      <c r="A2529" s="216">
        <v>1</v>
      </c>
      <c r="B2529" s="219" t="s">
        <v>926</v>
      </c>
      <c r="C2529" s="219" t="s">
        <v>926</v>
      </c>
      <c r="D2529" s="219">
        <v>103131</v>
      </c>
      <c r="E2529" s="217" t="s">
        <v>171</v>
      </c>
      <c r="F2529" s="217" t="s">
        <v>1074</v>
      </c>
      <c r="G2529" s="217" t="s">
        <v>929</v>
      </c>
      <c r="H2529" s="217" t="s">
        <v>139</v>
      </c>
      <c r="I2529" s="219">
        <v>1</v>
      </c>
      <c r="J2529" s="218">
        <v>113.04</v>
      </c>
      <c r="K2529" s="218">
        <v>113.04</v>
      </c>
      <c r="L2529" s="218">
        <v>0</v>
      </c>
      <c r="M2529" s="218">
        <f t="shared" si="66"/>
        <v>45.216000000000008</v>
      </c>
      <c r="N2529" s="216" t="str">
        <f t="shared" si="65"/>
        <v>stvarna uporabna</v>
      </c>
    </row>
    <row r="2530" spans="1:14" x14ac:dyDescent="0.25">
      <c r="A2530" s="216">
        <v>1</v>
      </c>
      <c r="B2530" s="219" t="s">
        <v>926</v>
      </c>
      <c r="C2530" s="219" t="s">
        <v>926</v>
      </c>
      <c r="D2530" s="219">
        <v>103132</v>
      </c>
      <c r="E2530" s="217" t="s">
        <v>171</v>
      </c>
      <c r="F2530" s="217" t="s">
        <v>1074</v>
      </c>
      <c r="G2530" s="217" t="s">
        <v>929</v>
      </c>
      <c r="H2530" s="217" t="s">
        <v>139</v>
      </c>
      <c r="I2530" s="219">
        <v>1</v>
      </c>
      <c r="J2530" s="218">
        <v>113.04</v>
      </c>
      <c r="K2530" s="218">
        <v>113.04</v>
      </c>
      <c r="L2530" s="218">
        <v>0</v>
      </c>
      <c r="M2530" s="218">
        <f t="shared" si="66"/>
        <v>45.216000000000008</v>
      </c>
      <c r="N2530" s="216" t="str">
        <f t="shared" si="65"/>
        <v>stvarna uporabna</v>
      </c>
    </row>
    <row r="2531" spans="1:14" x14ac:dyDescent="0.25">
      <c r="A2531" s="220">
        <v>1</v>
      </c>
      <c r="B2531" s="219" t="s">
        <v>926</v>
      </c>
      <c r="C2531" s="219" t="s">
        <v>926</v>
      </c>
      <c r="D2531" s="219">
        <v>103133</v>
      </c>
      <c r="E2531" s="217" t="s">
        <v>171</v>
      </c>
      <c r="F2531" s="217" t="s">
        <v>1074</v>
      </c>
      <c r="G2531" s="217" t="s">
        <v>929</v>
      </c>
      <c r="H2531" s="217" t="s">
        <v>139</v>
      </c>
      <c r="I2531" s="219">
        <v>1</v>
      </c>
      <c r="J2531" s="218">
        <v>113.04</v>
      </c>
      <c r="K2531" s="218">
        <v>113.04</v>
      </c>
      <c r="L2531" s="218">
        <v>0</v>
      </c>
      <c r="M2531" s="218">
        <f t="shared" si="66"/>
        <v>45.216000000000008</v>
      </c>
      <c r="N2531" s="216" t="str">
        <f t="shared" si="65"/>
        <v>stvarna uporabna</v>
      </c>
    </row>
    <row r="2532" spans="1:14" x14ac:dyDescent="0.25">
      <c r="A2532" s="220">
        <v>1</v>
      </c>
      <c r="B2532" s="219" t="s">
        <v>926</v>
      </c>
      <c r="C2532" s="219" t="s">
        <v>926</v>
      </c>
      <c r="D2532" s="219">
        <v>103134</v>
      </c>
      <c r="E2532" s="217" t="s">
        <v>171</v>
      </c>
      <c r="F2532" s="217" t="s">
        <v>1074</v>
      </c>
      <c r="G2532" s="217" t="s">
        <v>929</v>
      </c>
      <c r="H2532" s="217" t="s">
        <v>139</v>
      </c>
      <c r="I2532" s="219">
        <v>1</v>
      </c>
      <c r="J2532" s="218">
        <v>113.04</v>
      </c>
      <c r="K2532" s="218">
        <v>113.04</v>
      </c>
      <c r="L2532" s="218">
        <v>0</v>
      </c>
      <c r="M2532" s="218">
        <f t="shared" si="66"/>
        <v>45.216000000000008</v>
      </c>
      <c r="N2532" s="216" t="str">
        <f t="shared" si="65"/>
        <v>stvarna uporabna</v>
      </c>
    </row>
    <row r="2533" spans="1:14" x14ac:dyDescent="0.25">
      <c r="A2533" s="216">
        <v>1</v>
      </c>
      <c r="B2533" s="219" t="s">
        <v>926</v>
      </c>
      <c r="C2533" s="219" t="s">
        <v>926</v>
      </c>
      <c r="D2533" s="219">
        <v>103135</v>
      </c>
      <c r="E2533" s="217" t="s">
        <v>171</v>
      </c>
      <c r="F2533" s="217" t="s">
        <v>2151</v>
      </c>
      <c r="G2533" s="217" t="s">
        <v>929</v>
      </c>
      <c r="H2533" s="217" t="s">
        <v>139</v>
      </c>
      <c r="I2533" s="219">
        <v>1</v>
      </c>
      <c r="J2533" s="218">
        <v>56.57</v>
      </c>
      <c r="K2533" s="218">
        <v>56.57</v>
      </c>
      <c r="L2533" s="218">
        <v>0</v>
      </c>
      <c r="M2533" s="218">
        <f t="shared" si="66"/>
        <v>22.628</v>
      </c>
      <c r="N2533" s="216" t="str">
        <f t="shared" si="65"/>
        <v>stvarna uporabna</v>
      </c>
    </row>
    <row r="2534" spans="1:14" x14ac:dyDescent="0.25">
      <c r="A2534" s="216">
        <v>1</v>
      </c>
      <c r="B2534" s="219" t="s">
        <v>926</v>
      </c>
      <c r="C2534" s="219" t="s">
        <v>926</v>
      </c>
      <c r="D2534" s="219">
        <v>103148</v>
      </c>
      <c r="E2534" s="217" t="s">
        <v>171</v>
      </c>
      <c r="F2534" s="217" t="s">
        <v>1030</v>
      </c>
      <c r="G2534" s="217" t="s">
        <v>929</v>
      </c>
      <c r="H2534" s="217" t="s">
        <v>139</v>
      </c>
      <c r="I2534" s="219">
        <v>1</v>
      </c>
      <c r="J2534" s="218">
        <v>124.18</v>
      </c>
      <c r="K2534" s="218">
        <v>124.18</v>
      </c>
      <c r="L2534" s="218">
        <v>0</v>
      </c>
      <c r="M2534" s="218">
        <f t="shared" si="66"/>
        <v>49.672000000000004</v>
      </c>
      <c r="N2534" s="216" t="str">
        <f t="shared" si="65"/>
        <v>stvarna uporabna</v>
      </c>
    </row>
    <row r="2535" spans="1:14" x14ac:dyDescent="0.25">
      <c r="A2535" s="216">
        <v>1</v>
      </c>
      <c r="B2535" s="219" t="s">
        <v>926</v>
      </c>
      <c r="C2535" s="219" t="s">
        <v>926</v>
      </c>
      <c r="D2535" s="219">
        <v>103149</v>
      </c>
      <c r="E2535" s="217" t="s">
        <v>171</v>
      </c>
      <c r="F2535" s="217" t="s">
        <v>931</v>
      </c>
      <c r="G2535" s="217" t="s">
        <v>929</v>
      </c>
      <c r="H2535" s="217" t="s">
        <v>139</v>
      </c>
      <c r="I2535" s="219">
        <v>1</v>
      </c>
      <c r="J2535" s="218">
        <v>226.54</v>
      </c>
      <c r="K2535" s="218">
        <v>226.54</v>
      </c>
      <c r="L2535" s="218">
        <v>0</v>
      </c>
      <c r="M2535" s="218">
        <f t="shared" si="66"/>
        <v>90.616</v>
      </c>
      <c r="N2535" s="216" t="str">
        <f t="shared" si="65"/>
        <v>stvarna uporabna</v>
      </c>
    </row>
    <row r="2536" spans="1:14" x14ac:dyDescent="0.25">
      <c r="A2536" s="220">
        <v>1</v>
      </c>
      <c r="B2536" s="219" t="s">
        <v>926</v>
      </c>
      <c r="C2536" s="219" t="s">
        <v>926</v>
      </c>
      <c r="D2536" s="219">
        <v>103150</v>
      </c>
      <c r="E2536" s="217" t="s">
        <v>171</v>
      </c>
      <c r="F2536" s="217" t="s">
        <v>2128</v>
      </c>
      <c r="G2536" s="217" t="s">
        <v>929</v>
      </c>
      <c r="H2536" s="217" t="s">
        <v>139</v>
      </c>
      <c r="I2536" s="219">
        <v>1</v>
      </c>
      <c r="J2536" s="218">
        <v>452.17</v>
      </c>
      <c r="K2536" s="218">
        <v>452.17</v>
      </c>
      <c r="L2536" s="218">
        <v>0</v>
      </c>
      <c r="M2536" s="218">
        <f t="shared" si="66"/>
        <v>180.86800000000002</v>
      </c>
      <c r="N2536" s="216" t="str">
        <f t="shared" si="65"/>
        <v>stvarna uporabna</v>
      </c>
    </row>
    <row r="2537" spans="1:14" x14ac:dyDescent="0.25">
      <c r="A2537" s="220">
        <v>1</v>
      </c>
      <c r="B2537" s="219" t="s">
        <v>926</v>
      </c>
      <c r="C2537" s="219" t="s">
        <v>926</v>
      </c>
      <c r="D2537" s="219">
        <v>103151</v>
      </c>
      <c r="E2537" s="217" t="s">
        <v>171</v>
      </c>
      <c r="F2537" s="217" t="s">
        <v>2128</v>
      </c>
      <c r="G2537" s="217" t="s">
        <v>929</v>
      </c>
      <c r="H2537" s="217" t="s">
        <v>139</v>
      </c>
      <c r="I2537" s="219">
        <v>1</v>
      </c>
      <c r="J2537" s="218">
        <v>452.17</v>
      </c>
      <c r="K2537" s="218">
        <v>452.17</v>
      </c>
      <c r="L2537" s="218">
        <v>0</v>
      </c>
      <c r="M2537" s="218">
        <f t="shared" si="66"/>
        <v>180.86800000000002</v>
      </c>
      <c r="N2537" s="216" t="str">
        <f t="shared" si="65"/>
        <v>stvarna uporabna</v>
      </c>
    </row>
    <row r="2538" spans="1:14" x14ac:dyDescent="0.25">
      <c r="A2538" s="216">
        <v>1</v>
      </c>
      <c r="B2538" s="219" t="s">
        <v>926</v>
      </c>
      <c r="C2538" s="219" t="s">
        <v>926</v>
      </c>
      <c r="D2538" s="219">
        <v>103152</v>
      </c>
      <c r="E2538" s="217" t="s">
        <v>171</v>
      </c>
      <c r="F2538" s="217" t="s">
        <v>2128</v>
      </c>
      <c r="G2538" s="217" t="s">
        <v>929</v>
      </c>
      <c r="H2538" s="217" t="s">
        <v>139</v>
      </c>
      <c r="I2538" s="219">
        <v>1</v>
      </c>
      <c r="J2538" s="218">
        <v>452.17</v>
      </c>
      <c r="K2538" s="218">
        <v>452.17</v>
      </c>
      <c r="L2538" s="218">
        <v>0</v>
      </c>
      <c r="M2538" s="218">
        <f t="shared" si="66"/>
        <v>180.86800000000002</v>
      </c>
      <c r="N2538" s="216" t="str">
        <f t="shared" si="65"/>
        <v>stvarna uporabna</v>
      </c>
    </row>
    <row r="2539" spans="1:14" x14ac:dyDescent="0.25">
      <c r="A2539" s="216">
        <v>1</v>
      </c>
      <c r="B2539" s="219" t="s">
        <v>926</v>
      </c>
      <c r="C2539" s="219" t="s">
        <v>926</v>
      </c>
      <c r="D2539" s="219">
        <v>103160</v>
      </c>
      <c r="E2539" s="217" t="s">
        <v>171</v>
      </c>
      <c r="F2539" s="217" t="s">
        <v>2152</v>
      </c>
      <c r="G2539" s="218">
        <v>10.02</v>
      </c>
      <c r="H2539" s="217" t="s">
        <v>139</v>
      </c>
      <c r="I2539" s="219">
        <v>1</v>
      </c>
      <c r="J2539" s="221">
        <v>1186.79</v>
      </c>
      <c r="K2539" s="221">
        <v>1186.79</v>
      </c>
      <c r="L2539" s="218">
        <v>0</v>
      </c>
      <c r="M2539" s="218">
        <f t="shared" si="66"/>
        <v>474.71600000000001</v>
      </c>
      <c r="N2539" s="216" t="str">
        <f t="shared" si="65"/>
        <v>stvarna uporabna</v>
      </c>
    </row>
    <row r="2540" spans="1:14" x14ac:dyDescent="0.25">
      <c r="A2540" s="216">
        <v>1</v>
      </c>
      <c r="B2540" s="219" t="s">
        <v>926</v>
      </c>
      <c r="C2540" s="219" t="s">
        <v>926</v>
      </c>
      <c r="D2540" s="219">
        <v>103161</v>
      </c>
      <c r="E2540" s="217" t="s">
        <v>171</v>
      </c>
      <c r="F2540" s="217" t="s">
        <v>2152</v>
      </c>
      <c r="G2540" s="218">
        <v>10.02</v>
      </c>
      <c r="H2540" s="217" t="s">
        <v>139</v>
      </c>
      <c r="I2540" s="219">
        <v>1</v>
      </c>
      <c r="J2540" s="221">
        <v>1186.79</v>
      </c>
      <c r="K2540" s="221">
        <v>1186.79</v>
      </c>
      <c r="L2540" s="218">
        <v>0</v>
      </c>
      <c r="M2540" s="218">
        <f t="shared" si="66"/>
        <v>474.71600000000001</v>
      </c>
      <c r="N2540" s="216" t="str">
        <f t="shared" si="65"/>
        <v>stvarna uporabna</v>
      </c>
    </row>
    <row r="2541" spans="1:14" x14ac:dyDescent="0.25">
      <c r="A2541" s="220">
        <v>1</v>
      </c>
      <c r="B2541" s="219" t="s">
        <v>926</v>
      </c>
      <c r="C2541" s="219" t="s">
        <v>926</v>
      </c>
      <c r="D2541" s="219">
        <v>103162</v>
      </c>
      <c r="E2541" s="217" t="s">
        <v>171</v>
      </c>
      <c r="F2541" s="217" t="s">
        <v>2152</v>
      </c>
      <c r="G2541" s="218">
        <v>10.02</v>
      </c>
      <c r="H2541" s="217" t="s">
        <v>139</v>
      </c>
      <c r="I2541" s="219">
        <v>1</v>
      </c>
      <c r="J2541" s="221">
        <v>1186.79</v>
      </c>
      <c r="K2541" s="221">
        <v>1186.79</v>
      </c>
      <c r="L2541" s="218">
        <v>0</v>
      </c>
      <c r="M2541" s="218">
        <f t="shared" si="66"/>
        <v>474.71600000000001</v>
      </c>
      <c r="N2541" s="216" t="str">
        <f t="shared" si="65"/>
        <v>stvarna uporabna</v>
      </c>
    </row>
    <row r="2542" spans="1:14" x14ac:dyDescent="0.25">
      <c r="A2542" s="220">
        <v>1</v>
      </c>
      <c r="B2542" s="219" t="s">
        <v>926</v>
      </c>
      <c r="C2542" s="219" t="s">
        <v>926</v>
      </c>
      <c r="D2542" s="219">
        <v>103163</v>
      </c>
      <c r="E2542" s="217" t="s">
        <v>171</v>
      </c>
      <c r="F2542" s="217" t="s">
        <v>2152</v>
      </c>
      <c r="G2542" s="218">
        <v>10.02</v>
      </c>
      <c r="H2542" s="217" t="s">
        <v>139</v>
      </c>
      <c r="I2542" s="219">
        <v>1</v>
      </c>
      <c r="J2542" s="221">
        <v>1186.79</v>
      </c>
      <c r="K2542" s="221">
        <v>1186.79</v>
      </c>
      <c r="L2542" s="218">
        <v>0</v>
      </c>
      <c r="M2542" s="218">
        <f t="shared" si="66"/>
        <v>474.71600000000001</v>
      </c>
      <c r="N2542" s="216" t="str">
        <f t="shared" si="65"/>
        <v>stvarna uporabna</v>
      </c>
    </row>
    <row r="2543" spans="1:14" x14ac:dyDescent="0.25">
      <c r="A2543" s="216">
        <v>1</v>
      </c>
      <c r="B2543" s="219" t="s">
        <v>926</v>
      </c>
      <c r="C2543" s="219" t="s">
        <v>926</v>
      </c>
      <c r="D2543" s="219">
        <v>103164</v>
      </c>
      <c r="E2543" s="217" t="s">
        <v>171</v>
      </c>
      <c r="F2543" s="217" t="s">
        <v>2152</v>
      </c>
      <c r="G2543" s="218">
        <v>10.02</v>
      </c>
      <c r="H2543" s="217" t="s">
        <v>139</v>
      </c>
      <c r="I2543" s="219">
        <v>1</v>
      </c>
      <c r="J2543" s="221">
        <v>1186.8</v>
      </c>
      <c r="K2543" s="221">
        <v>1186.8</v>
      </c>
      <c r="L2543" s="218">
        <v>0</v>
      </c>
      <c r="M2543" s="218">
        <f t="shared" si="66"/>
        <v>474.72</v>
      </c>
      <c r="N2543" s="216" t="str">
        <f t="shared" si="65"/>
        <v>stvarna uporabna</v>
      </c>
    </row>
    <row r="2544" spans="1:14" x14ac:dyDescent="0.25">
      <c r="A2544" s="216">
        <v>1</v>
      </c>
      <c r="B2544" s="219" t="s">
        <v>926</v>
      </c>
      <c r="C2544" s="219" t="s">
        <v>926</v>
      </c>
      <c r="D2544" s="219">
        <v>103165</v>
      </c>
      <c r="E2544" s="217" t="s">
        <v>171</v>
      </c>
      <c r="F2544" s="217" t="s">
        <v>2152</v>
      </c>
      <c r="G2544" s="218">
        <v>10.02</v>
      </c>
      <c r="H2544" s="217" t="s">
        <v>139</v>
      </c>
      <c r="I2544" s="219">
        <v>1</v>
      </c>
      <c r="J2544" s="221">
        <v>1186.79</v>
      </c>
      <c r="K2544" s="221">
        <v>1186.79</v>
      </c>
      <c r="L2544" s="218">
        <v>0</v>
      </c>
      <c r="M2544" s="218">
        <f t="shared" si="66"/>
        <v>474.71600000000001</v>
      </c>
      <c r="N2544" s="216" t="str">
        <f t="shared" si="65"/>
        <v>stvarna uporabna</v>
      </c>
    </row>
    <row r="2545" spans="1:14" x14ac:dyDescent="0.25">
      <c r="A2545" s="216">
        <v>1</v>
      </c>
      <c r="B2545" s="219" t="s">
        <v>926</v>
      </c>
      <c r="C2545" s="219" t="s">
        <v>926</v>
      </c>
      <c r="D2545" s="219">
        <v>103189</v>
      </c>
      <c r="E2545" s="217" t="s">
        <v>171</v>
      </c>
      <c r="F2545" s="217" t="s">
        <v>2056</v>
      </c>
      <c r="G2545" s="217" t="s">
        <v>398</v>
      </c>
      <c r="H2545" s="217" t="s">
        <v>139</v>
      </c>
      <c r="I2545" s="219">
        <v>1</v>
      </c>
      <c r="J2545" s="221">
        <v>1102.5</v>
      </c>
      <c r="K2545" s="218">
        <v>769.44</v>
      </c>
      <c r="L2545" s="218">
        <v>333.06</v>
      </c>
      <c r="M2545" s="218">
        <f t="shared" si="66"/>
        <v>441</v>
      </c>
      <c r="N2545" s="216" t="str">
        <f t="shared" si="65"/>
        <v>stvarna uporabna</v>
      </c>
    </row>
    <row r="2546" spans="1:14" x14ac:dyDescent="0.25">
      <c r="A2546" s="216">
        <v>1</v>
      </c>
      <c r="B2546" s="219" t="s">
        <v>926</v>
      </c>
      <c r="C2546" s="219" t="s">
        <v>926</v>
      </c>
      <c r="D2546" s="219">
        <v>103190</v>
      </c>
      <c r="E2546" s="217" t="s">
        <v>171</v>
      </c>
      <c r="F2546" s="217" t="s">
        <v>2056</v>
      </c>
      <c r="G2546" s="217" t="s">
        <v>398</v>
      </c>
      <c r="H2546" s="217" t="s">
        <v>139</v>
      </c>
      <c r="I2546" s="219">
        <v>1</v>
      </c>
      <c r="J2546" s="221">
        <v>1102.5</v>
      </c>
      <c r="K2546" s="218">
        <v>769.44</v>
      </c>
      <c r="L2546" s="218">
        <v>333.06</v>
      </c>
      <c r="M2546" s="218">
        <f t="shared" si="66"/>
        <v>441</v>
      </c>
      <c r="N2546" s="216" t="str">
        <f t="shared" si="65"/>
        <v>stvarna uporabna</v>
      </c>
    </row>
    <row r="2547" spans="1:14" x14ac:dyDescent="0.25">
      <c r="A2547" s="220">
        <v>1</v>
      </c>
      <c r="B2547" s="219" t="s">
        <v>926</v>
      </c>
      <c r="C2547" s="219" t="s">
        <v>926</v>
      </c>
      <c r="D2547" s="219">
        <v>103191</v>
      </c>
      <c r="E2547" s="217" t="s">
        <v>171</v>
      </c>
      <c r="F2547" s="217" t="s">
        <v>2056</v>
      </c>
      <c r="G2547" s="217" t="s">
        <v>398</v>
      </c>
      <c r="H2547" s="217" t="s">
        <v>139</v>
      </c>
      <c r="I2547" s="219">
        <v>1</v>
      </c>
      <c r="J2547" s="221">
        <v>1102.5</v>
      </c>
      <c r="K2547" s="218">
        <v>769.44</v>
      </c>
      <c r="L2547" s="218">
        <v>333.06</v>
      </c>
      <c r="M2547" s="218">
        <f t="shared" si="66"/>
        <v>441</v>
      </c>
      <c r="N2547" s="216" t="str">
        <f t="shared" si="65"/>
        <v>stvarna uporabna</v>
      </c>
    </row>
    <row r="2548" spans="1:14" x14ac:dyDescent="0.25">
      <c r="A2548" s="220">
        <v>1</v>
      </c>
      <c r="B2548" s="219" t="s">
        <v>926</v>
      </c>
      <c r="C2548" s="219" t="s">
        <v>926</v>
      </c>
      <c r="D2548" s="219">
        <v>103192</v>
      </c>
      <c r="E2548" s="217" t="s">
        <v>171</v>
      </c>
      <c r="F2548" s="217" t="s">
        <v>2056</v>
      </c>
      <c r="G2548" s="217" t="s">
        <v>398</v>
      </c>
      <c r="H2548" s="217" t="s">
        <v>139</v>
      </c>
      <c r="I2548" s="219">
        <v>1</v>
      </c>
      <c r="J2548" s="221">
        <v>1102.5</v>
      </c>
      <c r="K2548" s="218">
        <v>769.44</v>
      </c>
      <c r="L2548" s="218">
        <v>333.06</v>
      </c>
      <c r="M2548" s="218">
        <f t="shared" si="66"/>
        <v>441</v>
      </c>
      <c r="N2548" s="216" t="str">
        <f t="shared" si="65"/>
        <v>stvarna uporabna</v>
      </c>
    </row>
    <row r="2549" spans="1:14" x14ac:dyDescent="0.25">
      <c r="A2549" s="216">
        <v>1</v>
      </c>
      <c r="B2549" s="219" t="s">
        <v>926</v>
      </c>
      <c r="C2549" s="219" t="s">
        <v>926</v>
      </c>
      <c r="D2549" s="219">
        <v>103193</v>
      </c>
      <c r="E2549" s="217" t="s">
        <v>171</v>
      </c>
      <c r="F2549" s="217" t="s">
        <v>2056</v>
      </c>
      <c r="G2549" s="217" t="s">
        <v>398</v>
      </c>
      <c r="H2549" s="217" t="s">
        <v>139</v>
      </c>
      <c r="I2549" s="219">
        <v>1</v>
      </c>
      <c r="J2549" s="221">
        <v>1102.5</v>
      </c>
      <c r="K2549" s="218">
        <v>769.44</v>
      </c>
      <c r="L2549" s="218">
        <v>333.06</v>
      </c>
      <c r="M2549" s="218">
        <f t="shared" si="66"/>
        <v>441</v>
      </c>
      <c r="N2549" s="216" t="str">
        <f t="shared" si="65"/>
        <v>stvarna uporabna</v>
      </c>
    </row>
    <row r="2550" spans="1:14" x14ac:dyDescent="0.25">
      <c r="A2550" s="216">
        <v>1</v>
      </c>
      <c r="B2550" s="219" t="s">
        <v>926</v>
      </c>
      <c r="C2550" s="219" t="s">
        <v>926</v>
      </c>
      <c r="D2550" s="219">
        <v>103269</v>
      </c>
      <c r="E2550" s="217" t="s">
        <v>171</v>
      </c>
      <c r="F2550" s="217" t="s">
        <v>2153</v>
      </c>
      <c r="G2550" s="217" t="s">
        <v>617</v>
      </c>
      <c r="H2550" s="217" t="s">
        <v>139</v>
      </c>
      <c r="I2550" s="219">
        <v>1</v>
      </c>
      <c r="J2550" s="221">
        <v>1874.7</v>
      </c>
      <c r="K2550" s="221">
        <v>1718.49</v>
      </c>
      <c r="L2550" s="218">
        <v>156.21</v>
      </c>
      <c r="M2550" s="218">
        <f t="shared" si="66"/>
        <v>749.88000000000011</v>
      </c>
      <c r="N2550" s="216" t="str">
        <f t="shared" si="65"/>
        <v>stvarna uporabna</v>
      </c>
    </row>
    <row r="2551" spans="1:14" x14ac:dyDescent="0.25">
      <c r="A2551" s="216">
        <v>1</v>
      </c>
      <c r="B2551" s="219" t="s">
        <v>926</v>
      </c>
      <c r="C2551" s="219" t="s">
        <v>926</v>
      </c>
      <c r="D2551" s="219">
        <v>103292</v>
      </c>
      <c r="E2551" s="217" t="s">
        <v>171</v>
      </c>
      <c r="F2551" s="217" t="s">
        <v>1094</v>
      </c>
      <c r="G2551" s="217" t="s">
        <v>929</v>
      </c>
      <c r="H2551" s="217" t="s">
        <v>139</v>
      </c>
      <c r="I2551" s="219">
        <v>1</v>
      </c>
      <c r="J2551" s="218">
        <v>61.4</v>
      </c>
      <c r="K2551" s="218">
        <v>61.4</v>
      </c>
      <c r="L2551" s="218">
        <v>0</v>
      </c>
      <c r="M2551" s="218">
        <f t="shared" si="66"/>
        <v>24.560000000000002</v>
      </c>
      <c r="N2551" s="216" t="str">
        <f t="shared" si="65"/>
        <v>stvarna uporabna</v>
      </c>
    </row>
    <row r="2552" spans="1:14" x14ac:dyDescent="0.25">
      <c r="A2552" s="220">
        <v>1</v>
      </c>
      <c r="B2552" s="219" t="s">
        <v>926</v>
      </c>
      <c r="C2552" s="219" t="s">
        <v>926</v>
      </c>
      <c r="D2552" s="219">
        <v>103293</v>
      </c>
      <c r="E2552" s="217" t="s">
        <v>171</v>
      </c>
      <c r="F2552" s="217" t="s">
        <v>1094</v>
      </c>
      <c r="G2552" s="217" t="s">
        <v>929</v>
      </c>
      <c r="H2552" s="217" t="s">
        <v>139</v>
      </c>
      <c r="I2552" s="219">
        <v>1</v>
      </c>
      <c r="J2552" s="218">
        <v>61.4</v>
      </c>
      <c r="K2552" s="218">
        <v>61.4</v>
      </c>
      <c r="L2552" s="218">
        <v>0</v>
      </c>
      <c r="M2552" s="218">
        <f t="shared" si="66"/>
        <v>24.560000000000002</v>
      </c>
      <c r="N2552" s="216" t="str">
        <f t="shared" si="65"/>
        <v>stvarna uporabna</v>
      </c>
    </row>
    <row r="2553" spans="1:14" x14ac:dyDescent="0.25">
      <c r="A2553" s="220">
        <v>1</v>
      </c>
      <c r="B2553" s="219" t="s">
        <v>926</v>
      </c>
      <c r="C2553" s="219" t="s">
        <v>926</v>
      </c>
      <c r="D2553" s="219">
        <v>103294</v>
      </c>
      <c r="E2553" s="217" t="s">
        <v>171</v>
      </c>
      <c r="F2553" s="217" t="s">
        <v>2154</v>
      </c>
      <c r="G2553" s="217" t="s">
        <v>929</v>
      </c>
      <c r="H2553" s="217" t="s">
        <v>139</v>
      </c>
      <c r="I2553" s="219">
        <v>1</v>
      </c>
      <c r="J2553" s="218">
        <v>551.11</v>
      </c>
      <c r="K2553" s="218">
        <v>551.11</v>
      </c>
      <c r="L2553" s="218">
        <v>0</v>
      </c>
      <c r="M2553" s="218">
        <f t="shared" si="66"/>
        <v>220.44400000000002</v>
      </c>
      <c r="N2553" s="216" t="str">
        <f t="shared" si="65"/>
        <v>stvarna uporabna</v>
      </c>
    </row>
    <row r="2554" spans="1:14" x14ac:dyDescent="0.25">
      <c r="A2554" s="216">
        <v>1</v>
      </c>
      <c r="B2554" s="219" t="s">
        <v>926</v>
      </c>
      <c r="C2554" s="219" t="s">
        <v>926</v>
      </c>
      <c r="D2554" s="219">
        <v>103296</v>
      </c>
      <c r="E2554" s="217" t="s">
        <v>171</v>
      </c>
      <c r="F2554" s="217" t="s">
        <v>2030</v>
      </c>
      <c r="G2554" s="217" t="s">
        <v>929</v>
      </c>
      <c r="H2554" s="217" t="s">
        <v>139</v>
      </c>
      <c r="I2554" s="219">
        <v>1</v>
      </c>
      <c r="J2554" s="218">
        <v>306.11</v>
      </c>
      <c r="K2554" s="218">
        <v>306.11</v>
      </c>
      <c r="L2554" s="218">
        <v>0</v>
      </c>
      <c r="M2554" s="218">
        <f t="shared" si="66"/>
        <v>122.44400000000002</v>
      </c>
      <c r="N2554" s="216" t="str">
        <f t="shared" si="65"/>
        <v>stvarna uporabna</v>
      </c>
    </row>
    <row r="2555" spans="1:14" x14ac:dyDescent="0.25">
      <c r="A2555" s="216">
        <v>1</v>
      </c>
      <c r="B2555" s="219" t="s">
        <v>926</v>
      </c>
      <c r="C2555" s="219" t="s">
        <v>926</v>
      </c>
      <c r="D2555" s="219">
        <v>103297</v>
      </c>
      <c r="E2555" s="217" t="s">
        <v>171</v>
      </c>
      <c r="F2555" s="217" t="s">
        <v>2155</v>
      </c>
      <c r="G2555" s="217" t="s">
        <v>929</v>
      </c>
      <c r="H2555" s="217" t="s">
        <v>139</v>
      </c>
      <c r="I2555" s="219">
        <v>1</v>
      </c>
      <c r="J2555" s="218">
        <v>226.54</v>
      </c>
      <c r="K2555" s="218">
        <v>226.54</v>
      </c>
      <c r="L2555" s="218">
        <v>0</v>
      </c>
      <c r="M2555" s="218">
        <f t="shared" si="66"/>
        <v>90.616</v>
      </c>
      <c r="N2555" s="216" t="str">
        <f t="shared" si="65"/>
        <v>stvarna uporabna</v>
      </c>
    </row>
    <row r="2556" spans="1:14" x14ac:dyDescent="0.25">
      <c r="A2556" s="216">
        <v>1</v>
      </c>
      <c r="B2556" s="219" t="s">
        <v>926</v>
      </c>
      <c r="C2556" s="219" t="s">
        <v>926</v>
      </c>
      <c r="D2556" s="219">
        <v>103298</v>
      </c>
      <c r="E2556" s="217" t="s">
        <v>171</v>
      </c>
      <c r="F2556" s="217" t="s">
        <v>2128</v>
      </c>
      <c r="G2556" s="217" t="s">
        <v>929</v>
      </c>
      <c r="H2556" s="217" t="s">
        <v>139</v>
      </c>
      <c r="I2556" s="219">
        <v>1</v>
      </c>
      <c r="J2556" s="218">
        <v>452.16</v>
      </c>
      <c r="K2556" s="218">
        <v>452.16</v>
      </c>
      <c r="L2556" s="218">
        <v>0</v>
      </c>
      <c r="M2556" s="218">
        <f t="shared" si="66"/>
        <v>180.86400000000003</v>
      </c>
      <c r="N2556" s="216" t="str">
        <f t="shared" ref="N2556:N2619" si="67">IF(L2556&lt;J2556*0.4,"stvarna uporabna", "nova vrijednost")</f>
        <v>stvarna uporabna</v>
      </c>
    </row>
    <row r="2557" spans="1:14" x14ac:dyDescent="0.25">
      <c r="A2557" s="220">
        <v>1</v>
      </c>
      <c r="B2557" s="219" t="s">
        <v>926</v>
      </c>
      <c r="C2557" s="219" t="s">
        <v>926</v>
      </c>
      <c r="D2557" s="219">
        <v>103299</v>
      </c>
      <c r="E2557" s="217" t="s">
        <v>171</v>
      </c>
      <c r="F2557" s="217" t="s">
        <v>1074</v>
      </c>
      <c r="G2557" s="217" t="s">
        <v>929</v>
      </c>
      <c r="H2557" s="217" t="s">
        <v>139</v>
      </c>
      <c r="I2557" s="219">
        <v>1</v>
      </c>
      <c r="J2557" s="218">
        <v>113.04</v>
      </c>
      <c r="K2557" s="218">
        <v>113.04</v>
      </c>
      <c r="L2557" s="218">
        <v>0</v>
      </c>
      <c r="M2557" s="218">
        <f t="shared" si="66"/>
        <v>45.216000000000008</v>
      </c>
      <c r="N2557" s="216" t="str">
        <f t="shared" si="67"/>
        <v>stvarna uporabna</v>
      </c>
    </row>
    <row r="2558" spans="1:14" x14ac:dyDescent="0.25">
      <c r="A2558" s="220">
        <v>1</v>
      </c>
      <c r="B2558" s="219" t="s">
        <v>926</v>
      </c>
      <c r="C2558" s="219" t="s">
        <v>926</v>
      </c>
      <c r="D2558" s="219">
        <v>103300</v>
      </c>
      <c r="E2558" s="217" t="s">
        <v>171</v>
      </c>
      <c r="F2558" s="217" t="s">
        <v>1074</v>
      </c>
      <c r="G2558" s="217" t="s">
        <v>929</v>
      </c>
      <c r="H2558" s="217" t="s">
        <v>139</v>
      </c>
      <c r="I2558" s="219">
        <v>1</v>
      </c>
      <c r="J2558" s="218">
        <v>113.04</v>
      </c>
      <c r="K2558" s="218">
        <v>113.04</v>
      </c>
      <c r="L2558" s="218">
        <v>0</v>
      </c>
      <c r="M2558" s="218">
        <f t="shared" si="66"/>
        <v>45.216000000000008</v>
      </c>
      <c r="N2558" s="216" t="str">
        <f t="shared" si="67"/>
        <v>stvarna uporabna</v>
      </c>
    </row>
    <row r="2559" spans="1:14" x14ac:dyDescent="0.25">
      <c r="A2559" s="216">
        <v>1</v>
      </c>
      <c r="B2559" s="219" t="s">
        <v>926</v>
      </c>
      <c r="C2559" s="219" t="s">
        <v>926</v>
      </c>
      <c r="D2559" s="219">
        <v>103302</v>
      </c>
      <c r="E2559" s="217" t="s">
        <v>171</v>
      </c>
      <c r="F2559" s="217" t="s">
        <v>1903</v>
      </c>
      <c r="G2559" s="217" t="s">
        <v>929</v>
      </c>
      <c r="H2559" s="217" t="s">
        <v>139</v>
      </c>
      <c r="I2559" s="219">
        <v>1</v>
      </c>
      <c r="J2559" s="218">
        <v>226.09</v>
      </c>
      <c r="K2559" s="218">
        <v>226.09</v>
      </c>
      <c r="L2559" s="218">
        <v>0</v>
      </c>
      <c r="M2559" s="218">
        <f t="shared" si="66"/>
        <v>90.436000000000007</v>
      </c>
      <c r="N2559" s="216" t="str">
        <f t="shared" si="67"/>
        <v>stvarna uporabna</v>
      </c>
    </row>
    <row r="2560" spans="1:14" x14ac:dyDescent="0.25">
      <c r="A2560" s="216">
        <v>1</v>
      </c>
      <c r="B2560" s="219" t="s">
        <v>926</v>
      </c>
      <c r="C2560" s="219" t="s">
        <v>926</v>
      </c>
      <c r="D2560" s="219">
        <v>103303</v>
      </c>
      <c r="E2560" s="217" t="s">
        <v>171</v>
      </c>
      <c r="F2560" s="217" t="s">
        <v>2128</v>
      </c>
      <c r="G2560" s="217" t="s">
        <v>929</v>
      </c>
      <c r="H2560" s="217" t="s">
        <v>139</v>
      </c>
      <c r="I2560" s="219">
        <v>1</v>
      </c>
      <c r="J2560" s="218">
        <v>452.16</v>
      </c>
      <c r="K2560" s="218">
        <v>452.16</v>
      </c>
      <c r="L2560" s="218">
        <v>0</v>
      </c>
      <c r="M2560" s="218">
        <f t="shared" si="66"/>
        <v>180.86400000000003</v>
      </c>
      <c r="N2560" s="216" t="str">
        <f t="shared" si="67"/>
        <v>stvarna uporabna</v>
      </c>
    </row>
    <row r="2561" spans="1:14" x14ac:dyDescent="0.25">
      <c r="A2561" s="216">
        <v>1</v>
      </c>
      <c r="B2561" s="219" t="s">
        <v>926</v>
      </c>
      <c r="C2561" s="219" t="s">
        <v>926</v>
      </c>
      <c r="D2561" s="219">
        <v>103304</v>
      </c>
      <c r="E2561" s="217" t="s">
        <v>171</v>
      </c>
      <c r="F2561" s="217" t="s">
        <v>1094</v>
      </c>
      <c r="G2561" s="217" t="s">
        <v>929</v>
      </c>
      <c r="H2561" s="217" t="s">
        <v>139</v>
      </c>
      <c r="I2561" s="219">
        <v>1</v>
      </c>
      <c r="J2561" s="218">
        <v>61.4</v>
      </c>
      <c r="K2561" s="218">
        <v>61.4</v>
      </c>
      <c r="L2561" s="218">
        <v>0</v>
      </c>
      <c r="M2561" s="218">
        <f t="shared" si="66"/>
        <v>24.560000000000002</v>
      </c>
      <c r="N2561" s="216" t="str">
        <f t="shared" si="67"/>
        <v>stvarna uporabna</v>
      </c>
    </row>
    <row r="2562" spans="1:14" x14ac:dyDescent="0.25">
      <c r="A2562" s="220">
        <v>1</v>
      </c>
      <c r="B2562" s="219" t="s">
        <v>926</v>
      </c>
      <c r="C2562" s="219" t="s">
        <v>926</v>
      </c>
      <c r="D2562" s="219">
        <v>103305</v>
      </c>
      <c r="E2562" s="217" t="s">
        <v>171</v>
      </c>
      <c r="F2562" s="217" t="s">
        <v>2047</v>
      </c>
      <c r="G2562" s="217" t="s">
        <v>929</v>
      </c>
      <c r="H2562" s="217" t="s">
        <v>139</v>
      </c>
      <c r="I2562" s="219">
        <v>1</v>
      </c>
      <c r="J2562" s="218">
        <v>565.22</v>
      </c>
      <c r="K2562" s="218">
        <v>565.22</v>
      </c>
      <c r="L2562" s="218">
        <v>0</v>
      </c>
      <c r="M2562" s="218">
        <f t="shared" si="66"/>
        <v>226.08800000000002</v>
      </c>
      <c r="N2562" s="216" t="str">
        <f t="shared" si="67"/>
        <v>stvarna uporabna</v>
      </c>
    </row>
    <row r="2563" spans="1:14" x14ac:dyDescent="0.25">
      <c r="A2563" s="220">
        <v>1</v>
      </c>
      <c r="B2563" s="219" t="s">
        <v>926</v>
      </c>
      <c r="C2563" s="219" t="s">
        <v>926</v>
      </c>
      <c r="D2563" s="219">
        <v>103307</v>
      </c>
      <c r="E2563" s="217" t="s">
        <v>171</v>
      </c>
      <c r="F2563" s="217" t="s">
        <v>2154</v>
      </c>
      <c r="G2563" s="217" t="s">
        <v>929</v>
      </c>
      <c r="H2563" s="217" t="s">
        <v>139</v>
      </c>
      <c r="I2563" s="219">
        <v>1</v>
      </c>
      <c r="J2563" s="218">
        <v>551.11</v>
      </c>
      <c r="K2563" s="218">
        <v>551.11</v>
      </c>
      <c r="L2563" s="218">
        <v>0</v>
      </c>
      <c r="M2563" s="218">
        <f t="shared" ref="M2563:M2626" si="68">IF(L2563&lt;J2563*0.4,J2563*0.4,L2563)</f>
        <v>220.44400000000002</v>
      </c>
      <c r="N2563" s="216" t="str">
        <f t="shared" si="67"/>
        <v>stvarna uporabna</v>
      </c>
    </row>
    <row r="2564" spans="1:14" x14ac:dyDescent="0.25">
      <c r="A2564" s="216">
        <v>1</v>
      </c>
      <c r="B2564" s="219" t="s">
        <v>926</v>
      </c>
      <c r="C2564" s="219" t="s">
        <v>926</v>
      </c>
      <c r="D2564" s="219">
        <v>103308</v>
      </c>
      <c r="E2564" s="217" t="s">
        <v>171</v>
      </c>
      <c r="F2564" s="217" t="s">
        <v>109</v>
      </c>
      <c r="G2564" s="218">
        <v>12.1</v>
      </c>
      <c r="H2564" s="217" t="s">
        <v>139</v>
      </c>
      <c r="I2564" s="219">
        <v>1</v>
      </c>
      <c r="J2564" s="221">
        <v>1239.48</v>
      </c>
      <c r="K2564" s="218">
        <v>929.64</v>
      </c>
      <c r="L2564" s="218">
        <v>309.83999999999997</v>
      </c>
      <c r="M2564" s="218">
        <f t="shared" si="68"/>
        <v>495.79200000000003</v>
      </c>
      <c r="N2564" s="216" t="str">
        <f t="shared" si="67"/>
        <v>stvarna uporabna</v>
      </c>
    </row>
    <row r="2565" spans="1:14" x14ac:dyDescent="0.25">
      <c r="A2565" s="216">
        <v>1</v>
      </c>
      <c r="B2565" s="219" t="s">
        <v>926</v>
      </c>
      <c r="C2565" s="219" t="s">
        <v>926</v>
      </c>
      <c r="D2565" s="219">
        <v>103309</v>
      </c>
      <c r="E2565" s="217" t="s">
        <v>171</v>
      </c>
      <c r="F2565" s="217" t="s">
        <v>1069</v>
      </c>
      <c r="G2565" s="217" t="s">
        <v>929</v>
      </c>
      <c r="H2565" s="217" t="s">
        <v>139</v>
      </c>
      <c r="I2565" s="219">
        <v>1</v>
      </c>
      <c r="J2565" s="218">
        <v>113.04</v>
      </c>
      <c r="K2565" s="218">
        <v>113.04</v>
      </c>
      <c r="L2565" s="218">
        <v>0</v>
      </c>
      <c r="M2565" s="218">
        <f t="shared" si="68"/>
        <v>45.216000000000008</v>
      </c>
      <c r="N2565" s="216" t="str">
        <f t="shared" si="67"/>
        <v>stvarna uporabna</v>
      </c>
    </row>
    <row r="2566" spans="1:14" x14ac:dyDescent="0.25">
      <c r="A2566" s="216">
        <v>1</v>
      </c>
      <c r="B2566" s="219" t="s">
        <v>926</v>
      </c>
      <c r="C2566" s="219" t="s">
        <v>926</v>
      </c>
      <c r="D2566" s="219">
        <v>103311</v>
      </c>
      <c r="E2566" s="217" t="s">
        <v>171</v>
      </c>
      <c r="F2566" s="217" t="s">
        <v>2155</v>
      </c>
      <c r="G2566" s="217" t="s">
        <v>929</v>
      </c>
      <c r="H2566" s="217" t="s">
        <v>139</v>
      </c>
      <c r="I2566" s="219">
        <v>1</v>
      </c>
      <c r="J2566" s="218">
        <v>226.54</v>
      </c>
      <c r="K2566" s="218">
        <v>226.54</v>
      </c>
      <c r="L2566" s="218">
        <v>0</v>
      </c>
      <c r="M2566" s="218">
        <f t="shared" si="68"/>
        <v>90.616</v>
      </c>
      <c r="N2566" s="216" t="str">
        <f t="shared" si="67"/>
        <v>stvarna uporabna</v>
      </c>
    </row>
    <row r="2567" spans="1:14" x14ac:dyDescent="0.25">
      <c r="A2567" s="220">
        <v>1</v>
      </c>
      <c r="B2567" s="219" t="s">
        <v>926</v>
      </c>
      <c r="C2567" s="219" t="s">
        <v>926</v>
      </c>
      <c r="D2567" s="219">
        <v>103312</v>
      </c>
      <c r="E2567" s="217" t="s">
        <v>171</v>
      </c>
      <c r="F2567" s="217" t="s">
        <v>2030</v>
      </c>
      <c r="G2567" s="217" t="s">
        <v>929</v>
      </c>
      <c r="H2567" s="217" t="s">
        <v>139</v>
      </c>
      <c r="I2567" s="219">
        <v>1</v>
      </c>
      <c r="J2567" s="221">
        <v>1130.46</v>
      </c>
      <c r="K2567" s="221">
        <v>1130.46</v>
      </c>
      <c r="L2567" s="218">
        <v>0</v>
      </c>
      <c r="M2567" s="218">
        <f t="shared" si="68"/>
        <v>452.18400000000003</v>
      </c>
      <c r="N2567" s="216" t="str">
        <f t="shared" si="67"/>
        <v>stvarna uporabna</v>
      </c>
    </row>
    <row r="2568" spans="1:14" x14ac:dyDescent="0.25">
      <c r="A2568" s="220">
        <v>1</v>
      </c>
      <c r="B2568" s="219" t="s">
        <v>926</v>
      </c>
      <c r="C2568" s="219" t="s">
        <v>926</v>
      </c>
      <c r="D2568" s="219">
        <v>103313</v>
      </c>
      <c r="E2568" s="217" t="s">
        <v>171</v>
      </c>
      <c r="F2568" s="217" t="s">
        <v>2030</v>
      </c>
      <c r="G2568" s="217" t="s">
        <v>929</v>
      </c>
      <c r="H2568" s="217" t="s">
        <v>139</v>
      </c>
      <c r="I2568" s="219">
        <v>1</v>
      </c>
      <c r="J2568" s="221">
        <v>1130.45</v>
      </c>
      <c r="K2568" s="221">
        <v>1130.45</v>
      </c>
      <c r="L2568" s="218">
        <v>0</v>
      </c>
      <c r="M2568" s="218">
        <f t="shared" si="68"/>
        <v>452.18000000000006</v>
      </c>
      <c r="N2568" s="216" t="str">
        <f t="shared" si="67"/>
        <v>stvarna uporabna</v>
      </c>
    </row>
    <row r="2569" spans="1:14" x14ac:dyDescent="0.25">
      <c r="A2569" s="216">
        <v>1</v>
      </c>
      <c r="B2569" s="219" t="s">
        <v>926</v>
      </c>
      <c r="C2569" s="219" t="s">
        <v>926</v>
      </c>
      <c r="D2569" s="219">
        <v>103314</v>
      </c>
      <c r="E2569" s="217" t="s">
        <v>171</v>
      </c>
      <c r="F2569" s="217" t="s">
        <v>2030</v>
      </c>
      <c r="G2569" s="217" t="s">
        <v>929</v>
      </c>
      <c r="H2569" s="217" t="s">
        <v>139</v>
      </c>
      <c r="I2569" s="219">
        <v>1</v>
      </c>
      <c r="J2569" s="221">
        <v>1130.46</v>
      </c>
      <c r="K2569" s="221">
        <v>1130.46</v>
      </c>
      <c r="L2569" s="218">
        <v>0</v>
      </c>
      <c r="M2569" s="218">
        <f t="shared" si="68"/>
        <v>452.18400000000003</v>
      </c>
      <c r="N2569" s="216" t="str">
        <f t="shared" si="67"/>
        <v>stvarna uporabna</v>
      </c>
    </row>
    <row r="2570" spans="1:14" x14ac:dyDescent="0.25">
      <c r="A2570" s="216">
        <v>1</v>
      </c>
      <c r="B2570" s="219" t="s">
        <v>926</v>
      </c>
      <c r="C2570" s="219" t="s">
        <v>926</v>
      </c>
      <c r="D2570" s="219">
        <v>103323</v>
      </c>
      <c r="E2570" s="217" t="s">
        <v>171</v>
      </c>
      <c r="F2570" s="217" t="s">
        <v>1094</v>
      </c>
      <c r="G2570" s="217" t="s">
        <v>929</v>
      </c>
      <c r="H2570" s="217" t="s">
        <v>139</v>
      </c>
      <c r="I2570" s="219">
        <v>1</v>
      </c>
      <c r="J2570" s="218">
        <v>61.4</v>
      </c>
      <c r="K2570" s="218">
        <v>61.4</v>
      </c>
      <c r="L2570" s="218">
        <v>0</v>
      </c>
      <c r="M2570" s="218">
        <f t="shared" si="68"/>
        <v>24.560000000000002</v>
      </c>
      <c r="N2570" s="216" t="str">
        <f t="shared" si="67"/>
        <v>stvarna uporabna</v>
      </c>
    </row>
    <row r="2571" spans="1:14" x14ac:dyDescent="0.25">
      <c r="A2571" s="216">
        <v>1</v>
      </c>
      <c r="B2571" s="219" t="s">
        <v>926</v>
      </c>
      <c r="C2571" s="219" t="s">
        <v>926</v>
      </c>
      <c r="D2571" s="219">
        <v>103325</v>
      </c>
      <c r="E2571" s="217" t="s">
        <v>171</v>
      </c>
      <c r="F2571" s="217" t="s">
        <v>1094</v>
      </c>
      <c r="G2571" s="217" t="s">
        <v>929</v>
      </c>
      <c r="H2571" s="217" t="s">
        <v>139</v>
      </c>
      <c r="I2571" s="219">
        <v>1</v>
      </c>
      <c r="J2571" s="218">
        <v>61.4</v>
      </c>
      <c r="K2571" s="218">
        <v>61.4</v>
      </c>
      <c r="L2571" s="218">
        <v>0</v>
      </c>
      <c r="M2571" s="218">
        <f t="shared" si="68"/>
        <v>24.560000000000002</v>
      </c>
      <c r="N2571" s="216" t="str">
        <f t="shared" si="67"/>
        <v>stvarna uporabna</v>
      </c>
    </row>
    <row r="2572" spans="1:14" x14ac:dyDescent="0.25">
      <c r="A2572" s="220">
        <v>1</v>
      </c>
      <c r="B2572" s="219" t="s">
        <v>926</v>
      </c>
      <c r="C2572" s="219" t="s">
        <v>926</v>
      </c>
      <c r="D2572" s="219">
        <v>103330</v>
      </c>
      <c r="E2572" s="217" t="s">
        <v>171</v>
      </c>
      <c r="F2572" s="217" t="s">
        <v>2156</v>
      </c>
      <c r="G2572" s="217" t="s">
        <v>929</v>
      </c>
      <c r="H2572" s="217" t="s">
        <v>139</v>
      </c>
      <c r="I2572" s="219">
        <v>1</v>
      </c>
      <c r="J2572" s="218">
        <v>395.67</v>
      </c>
      <c r="K2572" s="218">
        <v>395.67</v>
      </c>
      <c r="L2572" s="218">
        <v>0</v>
      </c>
      <c r="M2572" s="218">
        <f t="shared" si="68"/>
        <v>158.26800000000003</v>
      </c>
      <c r="N2572" s="216" t="str">
        <f t="shared" si="67"/>
        <v>stvarna uporabna</v>
      </c>
    </row>
    <row r="2573" spans="1:14" x14ac:dyDescent="0.25">
      <c r="A2573" s="220">
        <v>1</v>
      </c>
      <c r="B2573" s="219" t="s">
        <v>926</v>
      </c>
      <c r="C2573" s="219" t="s">
        <v>926</v>
      </c>
      <c r="D2573" s="219">
        <v>103331</v>
      </c>
      <c r="E2573" s="217" t="s">
        <v>171</v>
      </c>
      <c r="F2573" s="217" t="s">
        <v>2030</v>
      </c>
      <c r="G2573" s="217" t="s">
        <v>929</v>
      </c>
      <c r="H2573" s="217" t="s">
        <v>139</v>
      </c>
      <c r="I2573" s="219">
        <v>1</v>
      </c>
      <c r="J2573" s="218">
        <v>847.84</v>
      </c>
      <c r="K2573" s="218">
        <v>847.84</v>
      </c>
      <c r="L2573" s="218">
        <v>0</v>
      </c>
      <c r="M2573" s="218">
        <f t="shared" si="68"/>
        <v>339.13600000000002</v>
      </c>
      <c r="N2573" s="216" t="str">
        <f t="shared" si="67"/>
        <v>stvarna uporabna</v>
      </c>
    </row>
    <row r="2574" spans="1:14" x14ac:dyDescent="0.25">
      <c r="A2574" s="216">
        <v>1</v>
      </c>
      <c r="B2574" s="219" t="s">
        <v>926</v>
      </c>
      <c r="C2574" s="219" t="s">
        <v>926</v>
      </c>
      <c r="D2574" s="219">
        <v>103332</v>
      </c>
      <c r="E2574" s="217" t="s">
        <v>171</v>
      </c>
      <c r="F2574" s="217" t="s">
        <v>2030</v>
      </c>
      <c r="G2574" s="217" t="s">
        <v>929</v>
      </c>
      <c r="H2574" s="217" t="s">
        <v>139</v>
      </c>
      <c r="I2574" s="219">
        <v>1</v>
      </c>
      <c r="J2574" s="221">
        <v>1130.45</v>
      </c>
      <c r="K2574" s="221">
        <v>1130.45</v>
      </c>
      <c r="L2574" s="218">
        <v>0</v>
      </c>
      <c r="M2574" s="218">
        <f t="shared" si="68"/>
        <v>452.18000000000006</v>
      </c>
      <c r="N2574" s="216" t="str">
        <f t="shared" si="67"/>
        <v>stvarna uporabna</v>
      </c>
    </row>
    <row r="2575" spans="1:14" x14ac:dyDescent="0.25">
      <c r="A2575" s="216">
        <v>1</v>
      </c>
      <c r="B2575" s="219" t="s">
        <v>926</v>
      </c>
      <c r="C2575" s="219" t="s">
        <v>926</v>
      </c>
      <c r="D2575" s="219">
        <v>103333</v>
      </c>
      <c r="E2575" s="217" t="s">
        <v>171</v>
      </c>
      <c r="F2575" s="217" t="s">
        <v>2030</v>
      </c>
      <c r="G2575" s="217" t="s">
        <v>929</v>
      </c>
      <c r="H2575" s="217" t="s">
        <v>139</v>
      </c>
      <c r="I2575" s="219">
        <v>1</v>
      </c>
      <c r="J2575" s="218">
        <v>847.84</v>
      </c>
      <c r="K2575" s="218">
        <v>847.84</v>
      </c>
      <c r="L2575" s="218">
        <v>0</v>
      </c>
      <c r="M2575" s="218">
        <f t="shared" si="68"/>
        <v>339.13600000000002</v>
      </c>
      <c r="N2575" s="216" t="str">
        <f t="shared" si="67"/>
        <v>stvarna uporabna</v>
      </c>
    </row>
    <row r="2576" spans="1:14" x14ac:dyDescent="0.25">
      <c r="A2576" s="216">
        <v>1</v>
      </c>
      <c r="B2576" s="219" t="s">
        <v>926</v>
      </c>
      <c r="C2576" s="219" t="s">
        <v>926</v>
      </c>
      <c r="D2576" s="219">
        <v>103334</v>
      </c>
      <c r="E2576" s="217" t="s">
        <v>171</v>
      </c>
      <c r="F2576" s="217" t="s">
        <v>2030</v>
      </c>
      <c r="G2576" s="217" t="s">
        <v>929</v>
      </c>
      <c r="H2576" s="217" t="s">
        <v>139</v>
      </c>
      <c r="I2576" s="219">
        <v>1</v>
      </c>
      <c r="J2576" s="221">
        <v>1130.46</v>
      </c>
      <c r="K2576" s="221">
        <v>1130.46</v>
      </c>
      <c r="L2576" s="218">
        <v>0</v>
      </c>
      <c r="M2576" s="218">
        <f t="shared" si="68"/>
        <v>452.18400000000003</v>
      </c>
      <c r="N2576" s="216" t="str">
        <f t="shared" si="67"/>
        <v>stvarna uporabna</v>
      </c>
    </row>
    <row r="2577" spans="1:14" x14ac:dyDescent="0.25">
      <c r="A2577" s="220">
        <v>1</v>
      </c>
      <c r="B2577" s="219" t="s">
        <v>926</v>
      </c>
      <c r="C2577" s="219" t="s">
        <v>926</v>
      </c>
      <c r="D2577" s="219">
        <v>103335</v>
      </c>
      <c r="E2577" s="217" t="s">
        <v>171</v>
      </c>
      <c r="F2577" s="217" t="s">
        <v>1067</v>
      </c>
      <c r="G2577" s="217" t="s">
        <v>929</v>
      </c>
      <c r="H2577" s="217" t="s">
        <v>139</v>
      </c>
      <c r="I2577" s="219">
        <v>1</v>
      </c>
      <c r="J2577" s="218">
        <v>28.27</v>
      </c>
      <c r="K2577" s="218">
        <v>28.27</v>
      </c>
      <c r="L2577" s="218">
        <v>0</v>
      </c>
      <c r="M2577" s="218">
        <f t="shared" si="68"/>
        <v>11.308</v>
      </c>
      <c r="N2577" s="216" t="str">
        <f t="shared" si="67"/>
        <v>stvarna uporabna</v>
      </c>
    </row>
    <row r="2578" spans="1:14" x14ac:dyDescent="0.25">
      <c r="A2578" s="220">
        <v>1</v>
      </c>
      <c r="B2578" s="219" t="s">
        <v>926</v>
      </c>
      <c r="C2578" s="219" t="s">
        <v>926</v>
      </c>
      <c r="D2578" s="219">
        <v>103338</v>
      </c>
      <c r="E2578" s="217" t="s">
        <v>171</v>
      </c>
      <c r="F2578" s="217" t="s">
        <v>1892</v>
      </c>
      <c r="G2578" s="217" t="s">
        <v>929</v>
      </c>
      <c r="H2578" s="217" t="s">
        <v>139</v>
      </c>
      <c r="I2578" s="219">
        <v>1</v>
      </c>
      <c r="J2578" s="218">
        <v>56.62</v>
      </c>
      <c r="K2578" s="218">
        <v>56.62</v>
      </c>
      <c r="L2578" s="218">
        <v>0</v>
      </c>
      <c r="M2578" s="218">
        <f t="shared" si="68"/>
        <v>22.648</v>
      </c>
      <c r="N2578" s="216" t="str">
        <f t="shared" si="67"/>
        <v>stvarna uporabna</v>
      </c>
    </row>
    <row r="2579" spans="1:14" x14ac:dyDescent="0.25">
      <c r="A2579" s="216">
        <v>1</v>
      </c>
      <c r="B2579" s="219" t="s">
        <v>926</v>
      </c>
      <c r="C2579" s="219" t="s">
        <v>926</v>
      </c>
      <c r="D2579" s="219">
        <v>103339</v>
      </c>
      <c r="E2579" s="217" t="s">
        <v>171</v>
      </c>
      <c r="F2579" s="217" t="s">
        <v>2157</v>
      </c>
      <c r="G2579" s="217" t="s">
        <v>929</v>
      </c>
      <c r="H2579" s="217" t="s">
        <v>139</v>
      </c>
      <c r="I2579" s="219">
        <v>1</v>
      </c>
      <c r="J2579" s="218">
        <v>113.04</v>
      </c>
      <c r="K2579" s="218">
        <v>113.04</v>
      </c>
      <c r="L2579" s="218">
        <v>0</v>
      </c>
      <c r="M2579" s="218">
        <f t="shared" si="68"/>
        <v>45.216000000000008</v>
      </c>
      <c r="N2579" s="216" t="str">
        <f t="shared" si="67"/>
        <v>stvarna uporabna</v>
      </c>
    </row>
    <row r="2580" spans="1:14" x14ac:dyDescent="0.25">
      <c r="A2580" s="216">
        <v>1</v>
      </c>
      <c r="B2580" s="219" t="s">
        <v>926</v>
      </c>
      <c r="C2580" s="219" t="s">
        <v>926</v>
      </c>
      <c r="D2580" s="219">
        <v>103341</v>
      </c>
      <c r="E2580" s="217" t="s">
        <v>171</v>
      </c>
      <c r="F2580" s="217" t="s">
        <v>1130</v>
      </c>
      <c r="G2580" s="217" t="s">
        <v>854</v>
      </c>
      <c r="H2580" s="217" t="s">
        <v>139</v>
      </c>
      <c r="I2580" s="219">
        <v>1</v>
      </c>
      <c r="J2580" s="218">
        <v>925.44</v>
      </c>
      <c r="K2580" s="218">
        <v>886.88</v>
      </c>
      <c r="L2580" s="218">
        <v>38.56</v>
      </c>
      <c r="M2580" s="218">
        <f t="shared" si="68"/>
        <v>370.17600000000004</v>
      </c>
      <c r="N2580" s="216" t="str">
        <f t="shared" si="67"/>
        <v>stvarna uporabna</v>
      </c>
    </row>
    <row r="2581" spans="1:14" x14ac:dyDescent="0.25">
      <c r="A2581" s="216">
        <v>1</v>
      </c>
      <c r="B2581" s="219" t="s">
        <v>926</v>
      </c>
      <c r="C2581" s="219" t="s">
        <v>926</v>
      </c>
      <c r="D2581" s="219">
        <v>103342</v>
      </c>
      <c r="E2581" s="217" t="s">
        <v>171</v>
      </c>
      <c r="F2581" s="217" t="s">
        <v>1130</v>
      </c>
      <c r="G2581" s="217" t="s">
        <v>854</v>
      </c>
      <c r="H2581" s="217" t="s">
        <v>139</v>
      </c>
      <c r="I2581" s="219">
        <v>1</v>
      </c>
      <c r="J2581" s="218">
        <v>925.44</v>
      </c>
      <c r="K2581" s="218">
        <v>886.88</v>
      </c>
      <c r="L2581" s="218">
        <v>38.56</v>
      </c>
      <c r="M2581" s="218">
        <f t="shared" si="68"/>
        <v>370.17600000000004</v>
      </c>
      <c r="N2581" s="216" t="str">
        <f t="shared" si="67"/>
        <v>stvarna uporabna</v>
      </c>
    </row>
    <row r="2582" spans="1:14" x14ac:dyDescent="0.25">
      <c r="A2582" s="220">
        <v>1</v>
      </c>
      <c r="B2582" s="219" t="s">
        <v>926</v>
      </c>
      <c r="C2582" s="219" t="s">
        <v>926</v>
      </c>
      <c r="D2582" s="219">
        <v>103343</v>
      </c>
      <c r="E2582" s="217" t="s">
        <v>171</v>
      </c>
      <c r="F2582" s="217" t="s">
        <v>1071</v>
      </c>
      <c r="G2582" s="217" t="s">
        <v>854</v>
      </c>
      <c r="H2582" s="217" t="s">
        <v>139</v>
      </c>
      <c r="I2582" s="219">
        <v>1</v>
      </c>
      <c r="J2582" s="221">
        <v>1031.78</v>
      </c>
      <c r="K2582" s="218">
        <v>988.77</v>
      </c>
      <c r="L2582" s="218">
        <v>43.01</v>
      </c>
      <c r="M2582" s="218">
        <f t="shared" si="68"/>
        <v>412.71199999999999</v>
      </c>
      <c r="N2582" s="216" t="str">
        <f t="shared" si="67"/>
        <v>stvarna uporabna</v>
      </c>
    </row>
    <row r="2583" spans="1:14" x14ac:dyDescent="0.25">
      <c r="A2583" s="220">
        <v>1</v>
      </c>
      <c r="B2583" s="219" t="s">
        <v>926</v>
      </c>
      <c r="C2583" s="219" t="s">
        <v>926</v>
      </c>
      <c r="D2583" s="219">
        <v>103382</v>
      </c>
      <c r="E2583" s="217" t="s">
        <v>171</v>
      </c>
      <c r="F2583" s="217" t="s">
        <v>2158</v>
      </c>
      <c r="G2583" s="218">
        <v>10.07</v>
      </c>
      <c r="H2583" s="217" t="s">
        <v>139</v>
      </c>
      <c r="I2583" s="219">
        <v>1</v>
      </c>
      <c r="J2583" s="221">
        <v>3709.93</v>
      </c>
      <c r="K2583" s="221">
        <v>3709.93</v>
      </c>
      <c r="L2583" s="218">
        <v>0</v>
      </c>
      <c r="M2583" s="218">
        <f t="shared" si="68"/>
        <v>1483.972</v>
      </c>
      <c r="N2583" s="216" t="str">
        <f t="shared" si="67"/>
        <v>stvarna uporabna</v>
      </c>
    </row>
    <row r="2584" spans="1:14" x14ac:dyDescent="0.25">
      <c r="A2584" s="216">
        <v>1</v>
      </c>
      <c r="B2584" s="219" t="s">
        <v>926</v>
      </c>
      <c r="C2584" s="219" t="s">
        <v>926</v>
      </c>
      <c r="D2584" s="219">
        <v>103383</v>
      </c>
      <c r="E2584" s="217" t="s">
        <v>171</v>
      </c>
      <c r="F2584" s="217" t="s">
        <v>2159</v>
      </c>
      <c r="G2584" s="218">
        <v>10.07</v>
      </c>
      <c r="H2584" s="217" t="s">
        <v>139</v>
      </c>
      <c r="I2584" s="219">
        <v>1</v>
      </c>
      <c r="J2584" s="221">
        <v>6949.58</v>
      </c>
      <c r="K2584" s="221">
        <v>6949.58</v>
      </c>
      <c r="L2584" s="218">
        <v>0</v>
      </c>
      <c r="M2584" s="218">
        <f t="shared" si="68"/>
        <v>2779.8320000000003</v>
      </c>
      <c r="N2584" s="216" t="str">
        <f t="shared" si="67"/>
        <v>stvarna uporabna</v>
      </c>
    </row>
    <row r="2585" spans="1:14" x14ac:dyDescent="0.25">
      <c r="A2585" s="216">
        <v>1</v>
      </c>
      <c r="B2585" s="219" t="s">
        <v>926</v>
      </c>
      <c r="C2585" s="219" t="s">
        <v>926</v>
      </c>
      <c r="D2585" s="219">
        <v>103384</v>
      </c>
      <c r="E2585" s="217" t="s">
        <v>171</v>
      </c>
      <c r="F2585" s="217" t="s">
        <v>1130</v>
      </c>
      <c r="G2585" s="218">
        <v>10.07</v>
      </c>
      <c r="H2585" s="217" t="s">
        <v>139</v>
      </c>
      <c r="I2585" s="219">
        <v>1</v>
      </c>
      <c r="J2585" s="221">
        <v>1016.06</v>
      </c>
      <c r="K2585" s="221">
        <v>1016.06</v>
      </c>
      <c r="L2585" s="218">
        <v>0</v>
      </c>
      <c r="M2585" s="218">
        <f t="shared" si="68"/>
        <v>406.42399999999998</v>
      </c>
      <c r="N2585" s="216" t="str">
        <f t="shared" si="67"/>
        <v>stvarna uporabna</v>
      </c>
    </row>
    <row r="2586" spans="1:14" x14ac:dyDescent="0.25">
      <c r="A2586" s="216">
        <v>1</v>
      </c>
      <c r="B2586" s="219" t="s">
        <v>926</v>
      </c>
      <c r="C2586" s="219" t="s">
        <v>926</v>
      </c>
      <c r="D2586" s="219">
        <v>103385</v>
      </c>
      <c r="E2586" s="217" t="s">
        <v>171</v>
      </c>
      <c r="F2586" s="217" t="s">
        <v>106</v>
      </c>
      <c r="G2586" s="218">
        <v>10.07</v>
      </c>
      <c r="H2586" s="217" t="s">
        <v>139</v>
      </c>
      <c r="I2586" s="219">
        <v>1</v>
      </c>
      <c r="J2586" s="221">
        <v>4168.62</v>
      </c>
      <c r="K2586" s="221">
        <v>4168.62</v>
      </c>
      <c r="L2586" s="218">
        <v>0</v>
      </c>
      <c r="M2586" s="218">
        <f t="shared" si="68"/>
        <v>1667.4480000000001</v>
      </c>
      <c r="N2586" s="216" t="str">
        <f t="shared" si="67"/>
        <v>stvarna uporabna</v>
      </c>
    </row>
    <row r="2587" spans="1:14" x14ac:dyDescent="0.25">
      <c r="A2587" s="220">
        <v>1</v>
      </c>
      <c r="B2587" s="219" t="s">
        <v>926</v>
      </c>
      <c r="C2587" s="219" t="s">
        <v>926</v>
      </c>
      <c r="D2587" s="219">
        <v>103386</v>
      </c>
      <c r="E2587" s="217" t="s">
        <v>171</v>
      </c>
      <c r="F2587" s="217" t="s">
        <v>2160</v>
      </c>
      <c r="G2587" s="218">
        <v>10.07</v>
      </c>
      <c r="H2587" s="217" t="s">
        <v>139</v>
      </c>
      <c r="I2587" s="219">
        <v>1</v>
      </c>
      <c r="J2587" s="221">
        <v>1633.04</v>
      </c>
      <c r="K2587" s="221">
        <v>1633.04</v>
      </c>
      <c r="L2587" s="218">
        <v>0</v>
      </c>
      <c r="M2587" s="218">
        <f t="shared" si="68"/>
        <v>653.21600000000001</v>
      </c>
      <c r="N2587" s="216" t="str">
        <f t="shared" si="67"/>
        <v>stvarna uporabna</v>
      </c>
    </row>
    <row r="2588" spans="1:14" x14ac:dyDescent="0.25">
      <c r="A2588" s="220">
        <v>1</v>
      </c>
      <c r="B2588" s="219" t="s">
        <v>926</v>
      </c>
      <c r="C2588" s="219" t="s">
        <v>926</v>
      </c>
      <c r="D2588" s="219">
        <v>103387</v>
      </c>
      <c r="E2588" s="217" t="s">
        <v>171</v>
      </c>
      <c r="F2588" s="217" t="s">
        <v>2161</v>
      </c>
      <c r="G2588" s="217" t="s">
        <v>275</v>
      </c>
      <c r="H2588" s="217" t="s">
        <v>139</v>
      </c>
      <c r="I2588" s="219">
        <v>1</v>
      </c>
      <c r="J2588" s="218">
        <v>623.80999999999995</v>
      </c>
      <c r="K2588" s="218">
        <v>623.80999999999995</v>
      </c>
      <c r="L2588" s="218">
        <v>0</v>
      </c>
      <c r="M2588" s="218">
        <f t="shared" si="68"/>
        <v>249.524</v>
      </c>
      <c r="N2588" s="216" t="str">
        <f t="shared" si="67"/>
        <v>stvarna uporabna</v>
      </c>
    </row>
    <row r="2589" spans="1:14" x14ac:dyDescent="0.25">
      <c r="A2589" s="216">
        <v>1</v>
      </c>
      <c r="B2589" s="219" t="s">
        <v>926</v>
      </c>
      <c r="C2589" s="219" t="s">
        <v>926</v>
      </c>
      <c r="D2589" s="219">
        <v>103388</v>
      </c>
      <c r="E2589" s="217" t="s">
        <v>171</v>
      </c>
      <c r="F2589" s="217" t="s">
        <v>1130</v>
      </c>
      <c r="G2589" s="217" t="s">
        <v>281</v>
      </c>
      <c r="H2589" s="217" t="s">
        <v>139</v>
      </c>
      <c r="I2589" s="219">
        <v>1</v>
      </c>
      <c r="J2589" s="218">
        <v>839.56</v>
      </c>
      <c r="K2589" s="218">
        <v>839.56</v>
      </c>
      <c r="L2589" s="218">
        <v>0</v>
      </c>
      <c r="M2589" s="218">
        <f t="shared" si="68"/>
        <v>335.82400000000001</v>
      </c>
      <c r="N2589" s="216" t="str">
        <f t="shared" si="67"/>
        <v>stvarna uporabna</v>
      </c>
    </row>
    <row r="2590" spans="1:14" x14ac:dyDescent="0.25">
      <c r="A2590" s="216">
        <v>1</v>
      </c>
      <c r="B2590" s="219" t="s">
        <v>926</v>
      </c>
      <c r="C2590" s="219" t="s">
        <v>926</v>
      </c>
      <c r="D2590" s="219">
        <v>103393</v>
      </c>
      <c r="E2590" s="217" t="s">
        <v>171</v>
      </c>
      <c r="F2590" s="217" t="s">
        <v>1932</v>
      </c>
      <c r="G2590" s="217" t="s">
        <v>2162</v>
      </c>
      <c r="H2590" s="217" t="s">
        <v>139</v>
      </c>
      <c r="I2590" s="219">
        <v>1</v>
      </c>
      <c r="J2590" s="218">
        <v>158.5</v>
      </c>
      <c r="K2590" s="218">
        <v>158.5</v>
      </c>
      <c r="L2590" s="218">
        <v>0</v>
      </c>
      <c r="M2590" s="218">
        <f t="shared" si="68"/>
        <v>63.400000000000006</v>
      </c>
      <c r="N2590" s="216" t="str">
        <f t="shared" si="67"/>
        <v>stvarna uporabna</v>
      </c>
    </row>
    <row r="2591" spans="1:14" x14ac:dyDescent="0.25">
      <c r="A2591" s="216">
        <v>1</v>
      </c>
      <c r="B2591" s="219" t="s">
        <v>926</v>
      </c>
      <c r="C2591" s="219" t="s">
        <v>926</v>
      </c>
      <c r="D2591" s="219">
        <v>103394</v>
      </c>
      <c r="E2591" s="217" t="s">
        <v>171</v>
      </c>
      <c r="F2591" s="217" t="s">
        <v>1932</v>
      </c>
      <c r="G2591" s="217" t="s">
        <v>2162</v>
      </c>
      <c r="H2591" s="217" t="s">
        <v>139</v>
      </c>
      <c r="I2591" s="219">
        <v>1</v>
      </c>
      <c r="J2591" s="218">
        <v>158.5</v>
      </c>
      <c r="K2591" s="218">
        <v>158.5</v>
      </c>
      <c r="L2591" s="218">
        <v>0</v>
      </c>
      <c r="M2591" s="218">
        <f t="shared" si="68"/>
        <v>63.400000000000006</v>
      </c>
      <c r="N2591" s="216" t="str">
        <f t="shared" si="67"/>
        <v>stvarna uporabna</v>
      </c>
    </row>
    <row r="2592" spans="1:14" x14ac:dyDescent="0.25">
      <c r="A2592" s="220">
        <v>1</v>
      </c>
      <c r="B2592" s="219" t="s">
        <v>926</v>
      </c>
      <c r="C2592" s="219" t="s">
        <v>926</v>
      </c>
      <c r="D2592" s="219">
        <v>103395</v>
      </c>
      <c r="E2592" s="217" t="s">
        <v>171</v>
      </c>
      <c r="F2592" s="217" t="s">
        <v>1932</v>
      </c>
      <c r="G2592" s="217" t="s">
        <v>2162</v>
      </c>
      <c r="H2592" s="217" t="s">
        <v>139</v>
      </c>
      <c r="I2592" s="219">
        <v>1</v>
      </c>
      <c r="J2592" s="218">
        <v>158.5</v>
      </c>
      <c r="K2592" s="218">
        <v>158.5</v>
      </c>
      <c r="L2592" s="218">
        <v>0</v>
      </c>
      <c r="M2592" s="218">
        <f t="shared" si="68"/>
        <v>63.400000000000006</v>
      </c>
      <c r="N2592" s="216" t="str">
        <f t="shared" si="67"/>
        <v>stvarna uporabna</v>
      </c>
    </row>
    <row r="2593" spans="1:14" x14ac:dyDescent="0.25">
      <c r="A2593" s="220">
        <v>1</v>
      </c>
      <c r="B2593" s="219" t="s">
        <v>926</v>
      </c>
      <c r="C2593" s="219" t="s">
        <v>926</v>
      </c>
      <c r="D2593" s="219">
        <v>103398</v>
      </c>
      <c r="E2593" s="217" t="s">
        <v>171</v>
      </c>
      <c r="F2593" s="217" t="s">
        <v>2163</v>
      </c>
      <c r="G2593" s="217" t="s">
        <v>929</v>
      </c>
      <c r="H2593" s="217" t="s">
        <v>139</v>
      </c>
      <c r="I2593" s="219">
        <v>1</v>
      </c>
      <c r="J2593" s="221">
        <v>1199.98</v>
      </c>
      <c r="K2593" s="221">
        <v>1199.98</v>
      </c>
      <c r="L2593" s="218">
        <v>0</v>
      </c>
      <c r="M2593" s="218">
        <f t="shared" si="68"/>
        <v>479.99200000000002</v>
      </c>
      <c r="N2593" s="216" t="str">
        <f t="shared" si="67"/>
        <v>stvarna uporabna</v>
      </c>
    </row>
    <row r="2594" spans="1:14" x14ac:dyDescent="0.25">
      <c r="A2594" s="216">
        <v>1</v>
      </c>
      <c r="B2594" s="219" t="s">
        <v>926</v>
      </c>
      <c r="C2594" s="219" t="s">
        <v>926</v>
      </c>
      <c r="D2594" s="219">
        <v>103399</v>
      </c>
      <c r="E2594" s="217" t="s">
        <v>171</v>
      </c>
      <c r="F2594" s="217" t="s">
        <v>1862</v>
      </c>
      <c r="G2594" s="217" t="s">
        <v>929</v>
      </c>
      <c r="H2594" s="217" t="s">
        <v>139</v>
      </c>
      <c r="I2594" s="219">
        <v>1</v>
      </c>
      <c r="J2594" s="218">
        <v>113.04</v>
      </c>
      <c r="K2594" s="218">
        <v>113.04</v>
      </c>
      <c r="L2594" s="218">
        <v>0</v>
      </c>
      <c r="M2594" s="218">
        <f t="shared" si="68"/>
        <v>45.216000000000008</v>
      </c>
      <c r="N2594" s="216" t="str">
        <f t="shared" si="67"/>
        <v>stvarna uporabna</v>
      </c>
    </row>
    <row r="2595" spans="1:14" x14ac:dyDescent="0.25">
      <c r="A2595" s="216">
        <v>1</v>
      </c>
      <c r="B2595" s="219" t="s">
        <v>926</v>
      </c>
      <c r="C2595" s="219" t="s">
        <v>926</v>
      </c>
      <c r="D2595" s="219">
        <v>103400</v>
      </c>
      <c r="E2595" s="217" t="s">
        <v>171</v>
      </c>
      <c r="F2595" s="217" t="s">
        <v>2038</v>
      </c>
      <c r="G2595" s="217" t="s">
        <v>929</v>
      </c>
      <c r="H2595" s="217" t="s">
        <v>139</v>
      </c>
      <c r="I2595" s="219">
        <v>1</v>
      </c>
      <c r="J2595" s="218">
        <v>56.52</v>
      </c>
      <c r="K2595" s="218">
        <v>56.52</v>
      </c>
      <c r="L2595" s="218">
        <v>0</v>
      </c>
      <c r="M2595" s="218">
        <f t="shared" si="68"/>
        <v>22.608000000000004</v>
      </c>
      <c r="N2595" s="216" t="str">
        <f t="shared" si="67"/>
        <v>stvarna uporabna</v>
      </c>
    </row>
    <row r="2596" spans="1:14" x14ac:dyDescent="0.25">
      <c r="A2596" s="216">
        <v>1</v>
      </c>
      <c r="B2596" s="219" t="s">
        <v>926</v>
      </c>
      <c r="C2596" s="219" t="s">
        <v>926</v>
      </c>
      <c r="D2596" s="219">
        <v>103401</v>
      </c>
      <c r="E2596" s="217" t="s">
        <v>171</v>
      </c>
      <c r="F2596" s="217" t="s">
        <v>2038</v>
      </c>
      <c r="G2596" s="217" t="s">
        <v>929</v>
      </c>
      <c r="H2596" s="217" t="s">
        <v>139</v>
      </c>
      <c r="I2596" s="219">
        <v>1</v>
      </c>
      <c r="J2596" s="218">
        <v>56.52</v>
      </c>
      <c r="K2596" s="218">
        <v>56.52</v>
      </c>
      <c r="L2596" s="218">
        <v>0</v>
      </c>
      <c r="M2596" s="218">
        <f t="shared" si="68"/>
        <v>22.608000000000004</v>
      </c>
      <c r="N2596" s="216" t="str">
        <f t="shared" si="67"/>
        <v>stvarna uporabna</v>
      </c>
    </row>
    <row r="2597" spans="1:14" x14ac:dyDescent="0.25">
      <c r="A2597" s="220">
        <v>1</v>
      </c>
      <c r="B2597" s="219" t="s">
        <v>926</v>
      </c>
      <c r="C2597" s="219" t="s">
        <v>926</v>
      </c>
      <c r="D2597" s="219">
        <v>103402</v>
      </c>
      <c r="E2597" s="217" t="s">
        <v>171</v>
      </c>
      <c r="F2597" s="217" t="s">
        <v>1143</v>
      </c>
      <c r="G2597" s="217" t="s">
        <v>929</v>
      </c>
      <c r="H2597" s="217" t="s">
        <v>139</v>
      </c>
      <c r="I2597" s="219">
        <v>1</v>
      </c>
      <c r="J2597" s="218">
        <v>84.78</v>
      </c>
      <c r="K2597" s="218">
        <v>84.78</v>
      </c>
      <c r="L2597" s="218">
        <v>0</v>
      </c>
      <c r="M2597" s="218">
        <f t="shared" si="68"/>
        <v>33.911999999999999</v>
      </c>
      <c r="N2597" s="216" t="str">
        <f t="shared" si="67"/>
        <v>stvarna uporabna</v>
      </c>
    </row>
    <row r="2598" spans="1:14" x14ac:dyDescent="0.25">
      <c r="A2598" s="220">
        <v>1</v>
      </c>
      <c r="B2598" s="219" t="s">
        <v>926</v>
      </c>
      <c r="C2598" s="219" t="s">
        <v>926</v>
      </c>
      <c r="D2598" s="219">
        <v>103406</v>
      </c>
      <c r="E2598" s="217" t="s">
        <v>171</v>
      </c>
      <c r="F2598" s="217" t="s">
        <v>1069</v>
      </c>
      <c r="G2598" s="217" t="s">
        <v>929</v>
      </c>
      <c r="H2598" s="217" t="s">
        <v>139</v>
      </c>
      <c r="I2598" s="219">
        <v>1</v>
      </c>
      <c r="J2598" s="218">
        <v>9.6199999999999992</v>
      </c>
      <c r="K2598" s="218">
        <v>9.6199999999999992</v>
      </c>
      <c r="L2598" s="218">
        <v>0</v>
      </c>
      <c r="M2598" s="218">
        <f t="shared" si="68"/>
        <v>3.8479999999999999</v>
      </c>
      <c r="N2598" s="216" t="str">
        <f t="shared" si="67"/>
        <v>stvarna uporabna</v>
      </c>
    </row>
    <row r="2599" spans="1:14" x14ac:dyDescent="0.25">
      <c r="A2599" s="216">
        <v>1</v>
      </c>
      <c r="B2599" s="219" t="s">
        <v>926</v>
      </c>
      <c r="C2599" s="219" t="s">
        <v>926</v>
      </c>
      <c r="D2599" s="219">
        <v>103407</v>
      </c>
      <c r="E2599" s="217" t="s">
        <v>171</v>
      </c>
      <c r="F2599" s="217" t="s">
        <v>2164</v>
      </c>
      <c r="G2599" s="217" t="s">
        <v>929</v>
      </c>
      <c r="H2599" s="217" t="s">
        <v>139</v>
      </c>
      <c r="I2599" s="219">
        <v>1</v>
      </c>
      <c r="J2599" s="221">
        <v>1695.68</v>
      </c>
      <c r="K2599" s="221">
        <v>1695.68</v>
      </c>
      <c r="L2599" s="218">
        <v>0</v>
      </c>
      <c r="M2599" s="218">
        <f t="shared" si="68"/>
        <v>678.27200000000005</v>
      </c>
      <c r="N2599" s="216" t="str">
        <f t="shared" si="67"/>
        <v>stvarna uporabna</v>
      </c>
    </row>
    <row r="2600" spans="1:14" x14ac:dyDescent="0.25">
      <c r="A2600" s="216">
        <v>1</v>
      </c>
      <c r="B2600" s="219" t="s">
        <v>926</v>
      </c>
      <c r="C2600" s="219" t="s">
        <v>926</v>
      </c>
      <c r="D2600" s="219">
        <v>103408</v>
      </c>
      <c r="E2600" s="217" t="s">
        <v>171</v>
      </c>
      <c r="F2600" s="217" t="s">
        <v>2070</v>
      </c>
      <c r="G2600" s="217" t="s">
        <v>929</v>
      </c>
      <c r="H2600" s="217" t="s">
        <v>139</v>
      </c>
      <c r="I2600" s="219">
        <v>1</v>
      </c>
      <c r="J2600" s="218">
        <v>18.170000000000002</v>
      </c>
      <c r="K2600" s="218">
        <v>18.170000000000002</v>
      </c>
      <c r="L2600" s="218">
        <v>0</v>
      </c>
      <c r="M2600" s="218">
        <f t="shared" si="68"/>
        <v>7.2680000000000007</v>
      </c>
      <c r="N2600" s="216" t="str">
        <f t="shared" si="67"/>
        <v>stvarna uporabna</v>
      </c>
    </row>
    <row r="2601" spans="1:14" x14ac:dyDescent="0.25">
      <c r="A2601" s="216">
        <v>1</v>
      </c>
      <c r="B2601" s="219" t="s">
        <v>926</v>
      </c>
      <c r="C2601" s="219" t="s">
        <v>926</v>
      </c>
      <c r="D2601" s="219">
        <v>103409</v>
      </c>
      <c r="E2601" s="217" t="s">
        <v>171</v>
      </c>
      <c r="F2601" s="217" t="s">
        <v>1069</v>
      </c>
      <c r="G2601" s="217" t="s">
        <v>929</v>
      </c>
      <c r="H2601" s="217" t="s">
        <v>139</v>
      </c>
      <c r="I2601" s="219">
        <v>1</v>
      </c>
      <c r="J2601" s="218">
        <v>9.6199999999999992</v>
      </c>
      <c r="K2601" s="218">
        <v>9.6199999999999992</v>
      </c>
      <c r="L2601" s="218">
        <v>0</v>
      </c>
      <c r="M2601" s="218">
        <f t="shared" si="68"/>
        <v>3.8479999999999999</v>
      </c>
      <c r="N2601" s="216" t="str">
        <f t="shared" si="67"/>
        <v>stvarna uporabna</v>
      </c>
    </row>
    <row r="2602" spans="1:14" x14ac:dyDescent="0.25">
      <c r="A2602" s="220">
        <v>1</v>
      </c>
      <c r="B2602" s="219" t="s">
        <v>926</v>
      </c>
      <c r="C2602" s="219" t="s">
        <v>926</v>
      </c>
      <c r="D2602" s="219">
        <v>103410</v>
      </c>
      <c r="E2602" s="217" t="s">
        <v>171</v>
      </c>
      <c r="F2602" s="217" t="s">
        <v>1074</v>
      </c>
      <c r="G2602" s="217" t="s">
        <v>929</v>
      </c>
      <c r="H2602" s="217" t="s">
        <v>139</v>
      </c>
      <c r="I2602" s="219">
        <v>1</v>
      </c>
      <c r="J2602" s="218">
        <v>113.04</v>
      </c>
      <c r="K2602" s="218">
        <v>113.04</v>
      </c>
      <c r="L2602" s="218">
        <v>0</v>
      </c>
      <c r="M2602" s="218">
        <f t="shared" si="68"/>
        <v>45.216000000000008</v>
      </c>
      <c r="N2602" s="216" t="str">
        <f t="shared" si="67"/>
        <v>stvarna uporabna</v>
      </c>
    </row>
    <row r="2603" spans="1:14" x14ac:dyDescent="0.25">
      <c r="A2603" s="220">
        <v>1</v>
      </c>
      <c r="B2603" s="219" t="s">
        <v>926</v>
      </c>
      <c r="C2603" s="219" t="s">
        <v>926</v>
      </c>
      <c r="D2603" s="219">
        <v>103411</v>
      </c>
      <c r="E2603" s="217" t="s">
        <v>171</v>
      </c>
      <c r="F2603" s="217" t="s">
        <v>2070</v>
      </c>
      <c r="G2603" s="217" t="s">
        <v>929</v>
      </c>
      <c r="H2603" s="217" t="s">
        <v>139</v>
      </c>
      <c r="I2603" s="219">
        <v>1</v>
      </c>
      <c r="J2603" s="218">
        <v>18.170000000000002</v>
      </c>
      <c r="K2603" s="218">
        <v>18.170000000000002</v>
      </c>
      <c r="L2603" s="218">
        <v>0</v>
      </c>
      <c r="M2603" s="218">
        <f t="shared" si="68"/>
        <v>7.2680000000000007</v>
      </c>
      <c r="N2603" s="216" t="str">
        <f t="shared" si="67"/>
        <v>stvarna uporabna</v>
      </c>
    </row>
    <row r="2604" spans="1:14" x14ac:dyDescent="0.25">
      <c r="A2604" s="216">
        <v>1</v>
      </c>
      <c r="B2604" s="219" t="s">
        <v>926</v>
      </c>
      <c r="C2604" s="219" t="s">
        <v>926</v>
      </c>
      <c r="D2604" s="219">
        <v>103412</v>
      </c>
      <c r="E2604" s="217" t="s">
        <v>171</v>
      </c>
      <c r="F2604" s="217" t="s">
        <v>2070</v>
      </c>
      <c r="G2604" s="217" t="s">
        <v>929</v>
      </c>
      <c r="H2604" s="217" t="s">
        <v>139</v>
      </c>
      <c r="I2604" s="219">
        <v>1</v>
      </c>
      <c r="J2604" s="218">
        <v>18.170000000000002</v>
      </c>
      <c r="K2604" s="218">
        <v>18.170000000000002</v>
      </c>
      <c r="L2604" s="218">
        <v>0</v>
      </c>
      <c r="M2604" s="218">
        <f t="shared" si="68"/>
        <v>7.2680000000000007</v>
      </c>
      <c r="N2604" s="216" t="str">
        <f t="shared" si="67"/>
        <v>stvarna uporabna</v>
      </c>
    </row>
    <row r="2605" spans="1:14" x14ac:dyDescent="0.25">
      <c r="A2605" s="216">
        <v>1</v>
      </c>
      <c r="B2605" s="219" t="s">
        <v>926</v>
      </c>
      <c r="C2605" s="219" t="s">
        <v>926</v>
      </c>
      <c r="D2605" s="219">
        <v>103413</v>
      </c>
      <c r="E2605" s="217" t="s">
        <v>171</v>
      </c>
      <c r="F2605" s="217" t="s">
        <v>1069</v>
      </c>
      <c r="G2605" s="217" t="s">
        <v>929</v>
      </c>
      <c r="H2605" s="217" t="s">
        <v>139</v>
      </c>
      <c r="I2605" s="219">
        <v>1</v>
      </c>
      <c r="J2605" s="218">
        <v>9.6199999999999992</v>
      </c>
      <c r="K2605" s="218">
        <v>9.6199999999999992</v>
      </c>
      <c r="L2605" s="218">
        <v>0</v>
      </c>
      <c r="M2605" s="218">
        <f t="shared" si="68"/>
        <v>3.8479999999999999</v>
      </c>
      <c r="N2605" s="216" t="str">
        <f t="shared" si="67"/>
        <v>stvarna uporabna</v>
      </c>
    </row>
    <row r="2606" spans="1:14" x14ac:dyDescent="0.25">
      <c r="A2606" s="216">
        <v>1</v>
      </c>
      <c r="B2606" s="219" t="s">
        <v>926</v>
      </c>
      <c r="C2606" s="219" t="s">
        <v>926</v>
      </c>
      <c r="D2606" s="219">
        <v>103415</v>
      </c>
      <c r="E2606" s="217" t="s">
        <v>171</v>
      </c>
      <c r="F2606" s="217" t="s">
        <v>2092</v>
      </c>
      <c r="G2606" s="217" t="s">
        <v>929</v>
      </c>
      <c r="H2606" s="217" t="s">
        <v>139</v>
      </c>
      <c r="I2606" s="219">
        <v>1</v>
      </c>
      <c r="J2606" s="218">
        <v>113.04</v>
      </c>
      <c r="K2606" s="218">
        <v>113.04</v>
      </c>
      <c r="L2606" s="218">
        <v>0</v>
      </c>
      <c r="M2606" s="218">
        <f t="shared" si="68"/>
        <v>45.216000000000008</v>
      </c>
      <c r="N2606" s="216" t="str">
        <f t="shared" si="67"/>
        <v>stvarna uporabna</v>
      </c>
    </row>
    <row r="2607" spans="1:14" x14ac:dyDescent="0.25">
      <c r="A2607" s="220">
        <v>1</v>
      </c>
      <c r="B2607" s="219" t="s">
        <v>926</v>
      </c>
      <c r="C2607" s="219" t="s">
        <v>926</v>
      </c>
      <c r="D2607" s="219">
        <v>103418</v>
      </c>
      <c r="E2607" s="217" t="s">
        <v>171</v>
      </c>
      <c r="F2607" s="217" t="s">
        <v>2165</v>
      </c>
      <c r="G2607" s="217" t="s">
        <v>929</v>
      </c>
      <c r="H2607" s="217" t="s">
        <v>139</v>
      </c>
      <c r="I2607" s="219">
        <v>1</v>
      </c>
      <c r="J2607" s="221">
        <v>1424.13</v>
      </c>
      <c r="K2607" s="221">
        <v>1424.13</v>
      </c>
      <c r="L2607" s="218">
        <v>0</v>
      </c>
      <c r="M2607" s="218">
        <f t="shared" si="68"/>
        <v>569.65200000000004</v>
      </c>
      <c r="N2607" s="216" t="str">
        <f t="shared" si="67"/>
        <v>stvarna uporabna</v>
      </c>
    </row>
    <row r="2608" spans="1:14" x14ac:dyDescent="0.25">
      <c r="A2608" s="220">
        <v>1</v>
      </c>
      <c r="B2608" s="219" t="s">
        <v>926</v>
      </c>
      <c r="C2608" s="219" t="s">
        <v>926</v>
      </c>
      <c r="D2608" s="219">
        <v>103419</v>
      </c>
      <c r="E2608" s="217" t="s">
        <v>171</v>
      </c>
      <c r="F2608" s="217" t="s">
        <v>2166</v>
      </c>
      <c r="G2608" s="217" t="s">
        <v>929</v>
      </c>
      <c r="H2608" s="217" t="s">
        <v>139</v>
      </c>
      <c r="I2608" s="219">
        <v>1</v>
      </c>
      <c r="J2608" s="218">
        <v>565.23</v>
      </c>
      <c r="K2608" s="218">
        <v>565.23</v>
      </c>
      <c r="L2608" s="218">
        <v>0</v>
      </c>
      <c r="M2608" s="218">
        <f t="shared" si="68"/>
        <v>226.09200000000001</v>
      </c>
      <c r="N2608" s="216" t="str">
        <f t="shared" si="67"/>
        <v>stvarna uporabna</v>
      </c>
    </row>
    <row r="2609" spans="1:14" x14ac:dyDescent="0.25">
      <c r="A2609" s="216">
        <v>1</v>
      </c>
      <c r="B2609" s="219" t="s">
        <v>926</v>
      </c>
      <c r="C2609" s="219" t="s">
        <v>926</v>
      </c>
      <c r="D2609" s="219">
        <v>103421</v>
      </c>
      <c r="E2609" s="217" t="s">
        <v>171</v>
      </c>
      <c r="F2609" s="217" t="s">
        <v>1850</v>
      </c>
      <c r="G2609" s="217" t="s">
        <v>929</v>
      </c>
      <c r="H2609" s="217" t="s">
        <v>139</v>
      </c>
      <c r="I2609" s="219">
        <v>1</v>
      </c>
      <c r="J2609" s="218">
        <v>339.13</v>
      </c>
      <c r="K2609" s="218">
        <v>339.13</v>
      </c>
      <c r="L2609" s="218">
        <v>0</v>
      </c>
      <c r="M2609" s="218">
        <f t="shared" si="68"/>
        <v>135.65200000000002</v>
      </c>
      <c r="N2609" s="216" t="str">
        <f t="shared" si="67"/>
        <v>stvarna uporabna</v>
      </c>
    </row>
    <row r="2610" spans="1:14" x14ac:dyDescent="0.25">
      <c r="A2610" s="216">
        <v>1</v>
      </c>
      <c r="B2610" s="219" t="s">
        <v>926</v>
      </c>
      <c r="C2610" s="219" t="s">
        <v>926</v>
      </c>
      <c r="D2610" s="219">
        <v>103422</v>
      </c>
      <c r="E2610" s="217" t="s">
        <v>171</v>
      </c>
      <c r="F2610" s="217" t="s">
        <v>1071</v>
      </c>
      <c r="G2610" s="217" t="s">
        <v>929</v>
      </c>
      <c r="H2610" s="217" t="s">
        <v>139</v>
      </c>
      <c r="I2610" s="219">
        <v>1</v>
      </c>
      <c r="J2610" s="221">
        <v>2181.87</v>
      </c>
      <c r="K2610" s="221">
        <v>2181.87</v>
      </c>
      <c r="L2610" s="218">
        <v>0</v>
      </c>
      <c r="M2610" s="218">
        <f t="shared" si="68"/>
        <v>872.74800000000005</v>
      </c>
      <c r="N2610" s="216" t="str">
        <f t="shared" si="67"/>
        <v>stvarna uporabna</v>
      </c>
    </row>
    <row r="2611" spans="1:14" x14ac:dyDescent="0.25">
      <c r="A2611" s="216">
        <v>1</v>
      </c>
      <c r="B2611" s="219" t="s">
        <v>926</v>
      </c>
      <c r="C2611" s="219" t="s">
        <v>926</v>
      </c>
      <c r="D2611" s="219">
        <v>103423</v>
      </c>
      <c r="E2611" s="217" t="s">
        <v>171</v>
      </c>
      <c r="F2611" s="217" t="s">
        <v>2167</v>
      </c>
      <c r="G2611" s="217" t="s">
        <v>929</v>
      </c>
      <c r="H2611" s="217" t="s">
        <v>139</v>
      </c>
      <c r="I2611" s="219">
        <v>1</v>
      </c>
      <c r="J2611" s="218">
        <v>565.22</v>
      </c>
      <c r="K2611" s="218">
        <v>565.22</v>
      </c>
      <c r="L2611" s="218">
        <v>0</v>
      </c>
      <c r="M2611" s="218">
        <f t="shared" si="68"/>
        <v>226.08800000000002</v>
      </c>
      <c r="N2611" s="216" t="str">
        <f t="shared" si="67"/>
        <v>stvarna uporabna</v>
      </c>
    </row>
    <row r="2612" spans="1:14" x14ac:dyDescent="0.25">
      <c r="A2612" s="220">
        <v>1</v>
      </c>
      <c r="B2612" s="219" t="s">
        <v>926</v>
      </c>
      <c r="C2612" s="219" t="s">
        <v>926</v>
      </c>
      <c r="D2612" s="219">
        <v>103424</v>
      </c>
      <c r="E2612" s="217" t="s">
        <v>171</v>
      </c>
      <c r="F2612" s="217" t="s">
        <v>1011</v>
      </c>
      <c r="G2612" s="217" t="s">
        <v>929</v>
      </c>
      <c r="H2612" s="217" t="s">
        <v>139</v>
      </c>
      <c r="I2612" s="219">
        <v>1</v>
      </c>
      <c r="J2612" s="218">
        <v>565.21</v>
      </c>
      <c r="K2612" s="218">
        <v>565.21</v>
      </c>
      <c r="L2612" s="218">
        <v>0</v>
      </c>
      <c r="M2612" s="218">
        <f t="shared" si="68"/>
        <v>226.08400000000003</v>
      </c>
      <c r="N2612" s="216" t="str">
        <f t="shared" si="67"/>
        <v>stvarna uporabna</v>
      </c>
    </row>
    <row r="2613" spans="1:14" x14ac:dyDescent="0.25">
      <c r="A2613" s="220">
        <v>1</v>
      </c>
      <c r="B2613" s="219" t="s">
        <v>926</v>
      </c>
      <c r="C2613" s="219" t="s">
        <v>926</v>
      </c>
      <c r="D2613" s="219">
        <v>103425</v>
      </c>
      <c r="E2613" s="217" t="s">
        <v>171</v>
      </c>
      <c r="F2613" s="217" t="s">
        <v>1850</v>
      </c>
      <c r="G2613" s="217" t="s">
        <v>929</v>
      </c>
      <c r="H2613" s="217" t="s">
        <v>139</v>
      </c>
      <c r="I2613" s="219">
        <v>1</v>
      </c>
      <c r="J2613" s="218">
        <v>339.13</v>
      </c>
      <c r="K2613" s="218">
        <v>339.13</v>
      </c>
      <c r="L2613" s="218">
        <v>0</v>
      </c>
      <c r="M2613" s="218">
        <f t="shared" si="68"/>
        <v>135.65200000000002</v>
      </c>
      <c r="N2613" s="216" t="str">
        <f t="shared" si="67"/>
        <v>stvarna uporabna</v>
      </c>
    </row>
    <row r="2614" spans="1:14" x14ac:dyDescent="0.25">
      <c r="A2614" s="216">
        <v>1</v>
      </c>
      <c r="B2614" s="219" t="s">
        <v>926</v>
      </c>
      <c r="C2614" s="219" t="s">
        <v>926</v>
      </c>
      <c r="D2614" s="219">
        <v>103426</v>
      </c>
      <c r="E2614" s="217" t="s">
        <v>171</v>
      </c>
      <c r="F2614" s="217" t="s">
        <v>2066</v>
      </c>
      <c r="G2614" s="217" t="s">
        <v>929</v>
      </c>
      <c r="H2614" s="217" t="s">
        <v>139</v>
      </c>
      <c r="I2614" s="219">
        <v>1</v>
      </c>
      <c r="J2614" s="218">
        <v>452.18</v>
      </c>
      <c r="K2614" s="218">
        <v>452.18</v>
      </c>
      <c r="L2614" s="218">
        <v>0</v>
      </c>
      <c r="M2614" s="218">
        <f t="shared" si="68"/>
        <v>180.87200000000001</v>
      </c>
      <c r="N2614" s="216" t="str">
        <f t="shared" si="67"/>
        <v>stvarna uporabna</v>
      </c>
    </row>
    <row r="2615" spans="1:14" x14ac:dyDescent="0.25">
      <c r="A2615" s="216">
        <v>1</v>
      </c>
      <c r="B2615" s="219" t="s">
        <v>926</v>
      </c>
      <c r="C2615" s="219" t="s">
        <v>926</v>
      </c>
      <c r="D2615" s="219">
        <v>103428</v>
      </c>
      <c r="E2615" s="217" t="s">
        <v>171</v>
      </c>
      <c r="F2615" s="217" t="s">
        <v>109</v>
      </c>
      <c r="G2615" s="217" t="s">
        <v>382</v>
      </c>
      <c r="H2615" s="217" t="s">
        <v>139</v>
      </c>
      <c r="I2615" s="219">
        <v>1</v>
      </c>
      <c r="J2615" s="218">
        <v>262.99</v>
      </c>
      <c r="K2615" s="218">
        <v>210.92</v>
      </c>
      <c r="L2615" s="218">
        <v>52.07</v>
      </c>
      <c r="M2615" s="218">
        <f t="shared" si="68"/>
        <v>105.19600000000001</v>
      </c>
      <c r="N2615" s="216" t="str">
        <f t="shared" si="67"/>
        <v>stvarna uporabna</v>
      </c>
    </row>
    <row r="2616" spans="1:14" x14ac:dyDescent="0.25">
      <c r="A2616" s="216">
        <v>1</v>
      </c>
      <c r="B2616" s="219" t="s">
        <v>926</v>
      </c>
      <c r="C2616" s="219" t="s">
        <v>926</v>
      </c>
      <c r="D2616" s="219">
        <v>103429</v>
      </c>
      <c r="E2616" s="217" t="s">
        <v>171</v>
      </c>
      <c r="F2616" s="217" t="s">
        <v>2093</v>
      </c>
      <c r="G2616" s="217" t="s">
        <v>929</v>
      </c>
      <c r="H2616" s="217" t="s">
        <v>139</v>
      </c>
      <c r="I2616" s="219">
        <v>1</v>
      </c>
      <c r="J2616" s="218">
        <v>70.650000000000006</v>
      </c>
      <c r="K2616" s="218">
        <v>70.650000000000006</v>
      </c>
      <c r="L2616" s="218">
        <v>0</v>
      </c>
      <c r="M2616" s="218">
        <f t="shared" si="68"/>
        <v>28.260000000000005</v>
      </c>
      <c r="N2616" s="216" t="str">
        <f t="shared" si="67"/>
        <v>stvarna uporabna</v>
      </c>
    </row>
    <row r="2617" spans="1:14" x14ac:dyDescent="0.25">
      <c r="A2617" s="220">
        <v>1</v>
      </c>
      <c r="B2617" s="219" t="s">
        <v>926</v>
      </c>
      <c r="C2617" s="219" t="s">
        <v>926</v>
      </c>
      <c r="D2617" s="219">
        <v>103430</v>
      </c>
      <c r="E2617" s="217" t="s">
        <v>171</v>
      </c>
      <c r="F2617" s="217" t="s">
        <v>2168</v>
      </c>
      <c r="G2617" s="217" t="s">
        <v>929</v>
      </c>
      <c r="H2617" s="217" t="s">
        <v>139</v>
      </c>
      <c r="I2617" s="219">
        <v>1</v>
      </c>
      <c r="J2617" s="218">
        <v>112.98</v>
      </c>
      <c r="K2617" s="218">
        <v>112.98</v>
      </c>
      <c r="L2617" s="218">
        <v>0</v>
      </c>
      <c r="M2617" s="218">
        <f t="shared" si="68"/>
        <v>45.192000000000007</v>
      </c>
      <c r="N2617" s="216" t="str">
        <f t="shared" si="67"/>
        <v>stvarna uporabna</v>
      </c>
    </row>
    <row r="2618" spans="1:14" x14ac:dyDescent="0.25">
      <c r="A2618" s="220">
        <v>1</v>
      </c>
      <c r="B2618" s="219" t="s">
        <v>926</v>
      </c>
      <c r="C2618" s="219" t="s">
        <v>926</v>
      </c>
      <c r="D2618" s="219">
        <v>103432</v>
      </c>
      <c r="E2618" s="217" t="s">
        <v>171</v>
      </c>
      <c r="F2618" s="217" t="s">
        <v>2072</v>
      </c>
      <c r="G2618" s="217" t="s">
        <v>929</v>
      </c>
      <c r="H2618" s="217" t="s">
        <v>139</v>
      </c>
      <c r="I2618" s="219">
        <v>1</v>
      </c>
      <c r="J2618" s="218">
        <v>112.98</v>
      </c>
      <c r="K2618" s="218">
        <v>112.98</v>
      </c>
      <c r="L2618" s="218">
        <v>0</v>
      </c>
      <c r="M2618" s="218">
        <f t="shared" si="68"/>
        <v>45.192000000000007</v>
      </c>
      <c r="N2618" s="216" t="str">
        <f t="shared" si="67"/>
        <v>stvarna uporabna</v>
      </c>
    </row>
    <row r="2619" spans="1:14" x14ac:dyDescent="0.25">
      <c r="A2619" s="216">
        <v>1</v>
      </c>
      <c r="B2619" s="219" t="s">
        <v>926</v>
      </c>
      <c r="C2619" s="219" t="s">
        <v>926</v>
      </c>
      <c r="D2619" s="219">
        <v>103434</v>
      </c>
      <c r="E2619" s="217" t="s">
        <v>171</v>
      </c>
      <c r="F2619" s="217" t="s">
        <v>2093</v>
      </c>
      <c r="G2619" s="217" t="s">
        <v>929</v>
      </c>
      <c r="H2619" s="217" t="s">
        <v>139</v>
      </c>
      <c r="I2619" s="219">
        <v>1</v>
      </c>
      <c r="J2619" s="218">
        <v>70.650000000000006</v>
      </c>
      <c r="K2619" s="218">
        <v>70.650000000000006</v>
      </c>
      <c r="L2619" s="218">
        <v>0</v>
      </c>
      <c r="M2619" s="218">
        <f t="shared" si="68"/>
        <v>28.260000000000005</v>
      </c>
      <c r="N2619" s="216" t="str">
        <f t="shared" si="67"/>
        <v>stvarna uporabna</v>
      </c>
    </row>
    <row r="2620" spans="1:14" x14ac:dyDescent="0.25">
      <c r="A2620" s="216">
        <v>1</v>
      </c>
      <c r="B2620" s="219" t="s">
        <v>926</v>
      </c>
      <c r="C2620" s="219" t="s">
        <v>926</v>
      </c>
      <c r="D2620" s="219">
        <v>103435</v>
      </c>
      <c r="E2620" s="217" t="s">
        <v>171</v>
      </c>
      <c r="F2620" s="217" t="s">
        <v>2066</v>
      </c>
      <c r="G2620" s="217" t="s">
        <v>929</v>
      </c>
      <c r="H2620" s="217" t="s">
        <v>139</v>
      </c>
      <c r="I2620" s="219">
        <v>1</v>
      </c>
      <c r="J2620" s="218">
        <v>452.18</v>
      </c>
      <c r="K2620" s="218">
        <v>452.18</v>
      </c>
      <c r="L2620" s="218">
        <v>0</v>
      </c>
      <c r="M2620" s="218">
        <f t="shared" si="68"/>
        <v>180.87200000000001</v>
      </c>
      <c r="N2620" s="216" t="str">
        <f t="shared" ref="N2620:N2683" si="69">IF(L2620&lt;J2620*0.4,"stvarna uporabna", "nova vrijednost")</f>
        <v>stvarna uporabna</v>
      </c>
    </row>
    <row r="2621" spans="1:14" x14ac:dyDescent="0.25">
      <c r="A2621" s="216">
        <v>1</v>
      </c>
      <c r="B2621" s="219" t="s">
        <v>926</v>
      </c>
      <c r="C2621" s="219" t="s">
        <v>926</v>
      </c>
      <c r="D2621" s="219">
        <v>103436</v>
      </c>
      <c r="E2621" s="217" t="s">
        <v>171</v>
      </c>
      <c r="F2621" s="217" t="s">
        <v>1067</v>
      </c>
      <c r="G2621" s="217" t="s">
        <v>929</v>
      </c>
      <c r="H2621" s="217" t="s">
        <v>139</v>
      </c>
      <c r="I2621" s="219">
        <v>1</v>
      </c>
      <c r="J2621" s="218">
        <v>28.27</v>
      </c>
      <c r="K2621" s="218">
        <v>28.27</v>
      </c>
      <c r="L2621" s="218">
        <v>0</v>
      </c>
      <c r="M2621" s="218">
        <f t="shared" si="68"/>
        <v>11.308</v>
      </c>
      <c r="N2621" s="216" t="str">
        <f t="shared" si="69"/>
        <v>stvarna uporabna</v>
      </c>
    </row>
    <row r="2622" spans="1:14" x14ac:dyDescent="0.25">
      <c r="A2622" s="220">
        <v>1</v>
      </c>
      <c r="B2622" s="219" t="s">
        <v>926</v>
      </c>
      <c r="C2622" s="219" t="s">
        <v>926</v>
      </c>
      <c r="D2622" s="219">
        <v>103437</v>
      </c>
      <c r="E2622" s="217" t="s">
        <v>171</v>
      </c>
      <c r="F2622" s="217" t="s">
        <v>2169</v>
      </c>
      <c r="G2622" s="218">
        <v>10.050000000000001</v>
      </c>
      <c r="H2622" s="217" t="s">
        <v>139</v>
      </c>
      <c r="I2622" s="219">
        <v>1</v>
      </c>
      <c r="J2622" s="221">
        <v>2992.5</v>
      </c>
      <c r="K2622" s="221">
        <v>2992.5</v>
      </c>
      <c r="L2622" s="218">
        <v>0</v>
      </c>
      <c r="M2622" s="218">
        <f t="shared" si="68"/>
        <v>1197</v>
      </c>
      <c r="N2622" s="216" t="str">
        <f t="shared" si="69"/>
        <v>stvarna uporabna</v>
      </c>
    </row>
    <row r="2623" spans="1:14" x14ac:dyDescent="0.25">
      <c r="A2623" s="220">
        <v>1</v>
      </c>
      <c r="B2623" s="219" t="s">
        <v>926</v>
      </c>
      <c r="C2623" s="219" t="s">
        <v>926</v>
      </c>
      <c r="D2623" s="219">
        <v>103443</v>
      </c>
      <c r="E2623" s="217" t="s">
        <v>171</v>
      </c>
      <c r="F2623" s="217" t="s">
        <v>109</v>
      </c>
      <c r="G2623" s="218">
        <v>10.08</v>
      </c>
      <c r="H2623" s="217" t="s">
        <v>139</v>
      </c>
      <c r="I2623" s="219">
        <v>1</v>
      </c>
      <c r="J2623" s="221">
        <v>1471.32</v>
      </c>
      <c r="K2623" s="221">
        <v>1471.32</v>
      </c>
      <c r="L2623" s="218">
        <v>0</v>
      </c>
      <c r="M2623" s="218">
        <f t="shared" si="68"/>
        <v>588.52800000000002</v>
      </c>
      <c r="N2623" s="216" t="str">
        <f t="shared" si="69"/>
        <v>stvarna uporabna</v>
      </c>
    </row>
    <row r="2624" spans="1:14" x14ac:dyDescent="0.25">
      <c r="A2624" s="216">
        <v>1</v>
      </c>
      <c r="B2624" s="219" t="s">
        <v>926</v>
      </c>
      <c r="C2624" s="219" t="s">
        <v>926</v>
      </c>
      <c r="D2624" s="219">
        <v>103444</v>
      </c>
      <c r="E2624" s="217" t="s">
        <v>171</v>
      </c>
      <c r="F2624" s="217" t="s">
        <v>109</v>
      </c>
      <c r="G2624" s="217" t="s">
        <v>586</v>
      </c>
      <c r="H2624" s="217" t="s">
        <v>139</v>
      </c>
      <c r="I2624" s="219">
        <v>1</v>
      </c>
      <c r="J2624" s="218">
        <v>735.11</v>
      </c>
      <c r="K2624" s="218">
        <v>245.04</v>
      </c>
      <c r="L2624" s="218">
        <v>490.07</v>
      </c>
      <c r="M2624" s="218">
        <f t="shared" si="68"/>
        <v>490.07</v>
      </c>
      <c r="N2624" s="216" t="str">
        <f t="shared" si="69"/>
        <v>nova vrijednost</v>
      </c>
    </row>
    <row r="2625" spans="1:14" x14ac:dyDescent="0.25">
      <c r="A2625" s="216">
        <v>1</v>
      </c>
      <c r="B2625" s="219" t="s">
        <v>926</v>
      </c>
      <c r="C2625" s="219" t="s">
        <v>926</v>
      </c>
      <c r="D2625" s="219">
        <v>103445</v>
      </c>
      <c r="E2625" s="217" t="s">
        <v>171</v>
      </c>
      <c r="F2625" s="217" t="s">
        <v>1087</v>
      </c>
      <c r="G2625" s="217" t="s">
        <v>929</v>
      </c>
      <c r="H2625" s="217" t="s">
        <v>139</v>
      </c>
      <c r="I2625" s="219">
        <v>1</v>
      </c>
      <c r="J2625" s="218">
        <v>114.64</v>
      </c>
      <c r="K2625" s="218">
        <v>114.64</v>
      </c>
      <c r="L2625" s="218">
        <v>0</v>
      </c>
      <c r="M2625" s="218">
        <f t="shared" si="68"/>
        <v>45.856000000000002</v>
      </c>
      <c r="N2625" s="216" t="str">
        <f t="shared" si="69"/>
        <v>stvarna uporabna</v>
      </c>
    </row>
    <row r="2626" spans="1:14" x14ac:dyDescent="0.25">
      <c r="A2626" s="216">
        <v>1</v>
      </c>
      <c r="B2626" s="219" t="s">
        <v>926</v>
      </c>
      <c r="C2626" s="219" t="s">
        <v>926</v>
      </c>
      <c r="D2626" s="219">
        <v>103446</v>
      </c>
      <c r="E2626" s="217" t="s">
        <v>171</v>
      </c>
      <c r="F2626" s="217" t="s">
        <v>1087</v>
      </c>
      <c r="G2626" s="217" t="s">
        <v>929</v>
      </c>
      <c r="H2626" s="217" t="s">
        <v>139</v>
      </c>
      <c r="I2626" s="219">
        <v>1</v>
      </c>
      <c r="J2626" s="218">
        <v>114.64</v>
      </c>
      <c r="K2626" s="218">
        <v>114.64</v>
      </c>
      <c r="L2626" s="218">
        <v>0</v>
      </c>
      <c r="M2626" s="218">
        <f t="shared" si="68"/>
        <v>45.856000000000002</v>
      </c>
      <c r="N2626" s="216" t="str">
        <f t="shared" si="69"/>
        <v>stvarna uporabna</v>
      </c>
    </row>
    <row r="2627" spans="1:14" x14ac:dyDescent="0.25">
      <c r="A2627" s="220">
        <v>1</v>
      </c>
      <c r="B2627" s="219" t="s">
        <v>926</v>
      </c>
      <c r="C2627" s="219" t="s">
        <v>926</v>
      </c>
      <c r="D2627" s="219">
        <v>103447</v>
      </c>
      <c r="E2627" s="217" t="s">
        <v>171</v>
      </c>
      <c r="F2627" s="217" t="s">
        <v>1087</v>
      </c>
      <c r="G2627" s="217" t="s">
        <v>929</v>
      </c>
      <c r="H2627" s="217" t="s">
        <v>139</v>
      </c>
      <c r="I2627" s="219">
        <v>1</v>
      </c>
      <c r="J2627" s="218">
        <v>114.64</v>
      </c>
      <c r="K2627" s="218">
        <v>114.64</v>
      </c>
      <c r="L2627" s="218">
        <v>0</v>
      </c>
      <c r="M2627" s="218">
        <f t="shared" ref="M2627:M2690" si="70">IF(L2627&lt;J2627*0.4,J2627*0.4,L2627)</f>
        <v>45.856000000000002</v>
      </c>
      <c r="N2627" s="216" t="str">
        <f t="shared" si="69"/>
        <v>stvarna uporabna</v>
      </c>
    </row>
    <row r="2628" spans="1:14" x14ac:dyDescent="0.25">
      <c r="A2628" s="220">
        <v>1</v>
      </c>
      <c r="B2628" s="219" t="s">
        <v>926</v>
      </c>
      <c r="C2628" s="219" t="s">
        <v>926</v>
      </c>
      <c r="D2628" s="219">
        <v>103448</v>
      </c>
      <c r="E2628" s="217" t="s">
        <v>171</v>
      </c>
      <c r="F2628" s="217" t="s">
        <v>1087</v>
      </c>
      <c r="G2628" s="217" t="s">
        <v>929</v>
      </c>
      <c r="H2628" s="217" t="s">
        <v>139</v>
      </c>
      <c r="I2628" s="219">
        <v>1</v>
      </c>
      <c r="J2628" s="218">
        <v>114.64</v>
      </c>
      <c r="K2628" s="218">
        <v>114.64</v>
      </c>
      <c r="L2628" s="218">
        <v>0</v>
      </c>
      <c r="M2628" s="218">
        <f t="shared" si="70"/>
        <v>45.856000000000002</v>
      </c>
      <c r="N2628" s="216" t="str">
        <f t="shared" si="69"/>
        <v>stvarna uporabna</v>
      </c>
    </row>
    <row r="2629" spans="1:14" x14ac:dyDescent="0.25">
      <c r="A2629" s="216">
        <v>1</v>
      </c>
      <c r="B2629" s="219" t="s">
        <v>926</v>
      </c>
      <c r="C2629" s="219" t="s">
        <v>926</v>
      </c>
      <c r="D2629" s="219">
        <v>103451</v>
      </c>
      <c r="E2629" s="217" t="s">
        <v>171</v>
      </c>
      <c r="F2629" s="217" t="s">
        <v>1862</v>
      </c>
      <c r="G2629" s="217" t="s">
        <v>929</v>
      </c>
      <c r="H2629" s="217" t="s">
        <v>139</v>
      </c>
      <c r="I2629" s="219">
        <v>1</v>
      </c>
      <c r="J2629" s="218">
        <v>113.04</v>
      </c>
      <c r="K2629" s="218">
        <v>113.04</v>
      </c>
      <c r="L2629" s="218">
        <v>0</v>
      </c>
      <c r="M2629" s="218">
        <f t="shared" si="70"/>
        <v>45.216000000000008</v>
      </c>
      <c r="N2629" s="216" t="str">
        <f t="shared" si="69"/>
        <v>stvarna uporabna</v>
      </c>
    </row>
    <row r="2630" spans="1:14" x14ac:dyDescent="0.25">
      <c r="A2630" s="216">
        <v>1</v>
      </c>
      <c r="B2630" s="219" t="s">
        <v>926</v>
      </c>
      <c r="C2630" s="219" t="s">
        <v>926</v>
      </c>
      <c r="D2630" s="219">
        <v>103452</v>
      </c>
      <c r="E2630" s="217" t="s">
        <v>171</v>
      </c>
      <c r="F2630" s="217" t="s">
        <v>1087</v>
      </c>
      <c r="G2630" s="217" t="s">
        <v>929</v>
      </c>
      <c r="H2630" s="217" t="s">
        <v>139</v>
      </c>
      <c r="I2630" s="219">
        <v>1</v>
      </c>
      <c r="J2630" s="218">
        <v>114.64</v>
      </c>
      <c r="K2630" s="218">
        <v>114.64</v>
      </c>
      <c r="L2630" s="218">
        <v>0</v>
      </c>
      <c r="M2630" s="218">
        <f t="shared" si="70"/>
        <v>45.856000000000002</v>
      </c>
      <c r="N2630" s="216" t="str">
        <f t="shared" si="69"/>
        <v>stvarna uporabna</v>
      </c>
    </row>
    <row r="2631" spans="1:14" x14ac:dyDescent="0.25">
      <c r="A2631" s="216">
        <v>1</v>
      </c>
      <c r="B2631" s="219" t="s">
        <v>926</v>
      </c>
      <c r="C2631" s="219" t="s">
        <v>926</v>
      </c>
      <c r="D2631" s="219">
        <v>103454</v>
      </c>
      <c r="E2631" s="217" t="s">
        <v>171</v>
      </c>
      <c r="F2631" s="217" t="s">
        <v>1087</v>
      </c>
      <c r="G2631" s="217" t="s">
        <v>929</v>
      </c>
      <c r="H2631" s="217" t="s">
        <v>139</v>
      </c>
      <c r="I2631" s="219">
        <v>1</v>
      </c>
      <c r="J2631" s="218">
        <v>114.64</v>
      </c>
      <c r="K2631" s="218">
        <v>114.64</v>
      </c>
      <c r="L2631" s="218">
        <v>0</v>
      </c>
      <c r="M2631" s="218">
        <f t="shared" si="70"/>
        <v>45.856000000000002</v>
      </c>
      <c r="N2631" s="216" t="str">
        <f t="shared" si="69"/>
        <v>stvarna uporabna</v>
      </c>
    </row>
    <row r="2632" spans="1:14" x14ac:dyDescent="0.25">
      <c r="A2632" s="220">
        <v>1</v>
      </c>
      <c r="B2632" s="219" t="s">
        <v>926</v>
      </c>
      <c r="C2632" s="219" t="s">
        <v>926</v>
      </c>
      <c r="D2632" s="219">
        <v>103456</v>
      </c>
      <c r="E2632" s="217" t="s">
        <v>171</v>
      </c>
      <c r="F2632" s="217" t="s">
        <v>110</v>
      </c>
      <c r="G2632" s="217" t="s">
        <v>929</v>
      </c>
      <c r="H2632" s="217" t="s">
        <v>139</v>
      </c>
      <c r="I2632" s="219">
        <v>1</v>
      </c>
      <c r="J2632" s="218">
        <v>141.32</v>
      </c>
      <c r="K2632" s="218">
        <v>141.32</v>
      </c>
      <c r="L2632" s="218">
        <v>0</v>
      </c>
      <c r="M2632" s="218">
        <f t="shared" si="70"/>
        <v>56.527999999999999</v>
      </c>
      <c r="N2632" s="216" t="str">
        <f t="shared" si="69"/>
        <v>stvarna uporabna</v>
      </c>
    </row>
    <row r="2633" spans="1:14" x14ac:dyDescent="0.25">
      <c r="A2633" s="220">
        <v>1</v>
      </c>
      <c r="B2633" s="219" t="s">
        <v>926</v>
      </c>
      <c r="C2633" s="219" t="s">
        <v>926</v>
      </c>
      <c r="D2633" s="219">
        <v>103457</v>
      </c>
      <c r="E2633" s="217" t="s">
        <v>171</v>
      </c>
      <c r="F2633" s="217" t="s">
        <v>1087</v>
      </c>
      <c r="G2633" s="217" t="s">
        <v>929</v>
      </c>
      <c r="H2633" s="217" t="s">
        <v>139</v>
      </c>
      <c r="I2633" s="219">
        <v>1</v>
      </c>
      <c r="J2633" s="218">
        <v>114.64</v>
      </c>
      <c r="K2633" s="218">
        <v>114.64</v>
      </c>
      <c r="L2633" s="218">
        <v>0</v>
      </c>
      <c r="M2633" s="218">
        <f t="shared" si="70"/>
        <v>45.856000000000002</v>
      </c>
      <c r="N2633" s="216" t="str">
        <f t="shared" si="69"/>
        <v>stvarna uporabna</v>
      </c>
    </row>
    <row r="2634" spans="1:14" x14ac:dyDescent="0.25">
      <c r="A2634" s="216">
        <v>1</v>
      </c>
      <c r="B2634" s="219" t="s">
        <v>926</v>
      </c>
      <c r="C2634" s="219" t="s">
        <v>926</v>
      </c>
      <c r="D2634" s="219">
        <v>103458</v>
      </c>
      <c r="E2634" s="217" t="s">
        <v>171</v>
      </c>
      <c r="F2634" s="217" t="s">
        <v>1087</v>
      </c>
      <c r="G2634" s="217" t="s">
        <v>929</v>
      </c>
      <c r="H2634" s="217" t="s">
        <v>139</v>
      </c>
      <c r="I2634" s="219">
        <v>1</v>
      </c>
      <c r="J2634" s="218">
        <v>114.64</v>
      </c>
      <c r="K2634" s="218">
        <v>114.64</v>
      </c>
      <c r="L2634" s="218">
        <v>0</v>
      </c>
      <c r="M2634" s="218">
        <f t="shared" si="70"/>
        <v>45.856000000000002</v>
      </c>
      <c r="N2634" s="216" t="str">
        <f t="shared" si="69"/>
        <v>stvarna uporabna</v>
      </c>
    </row>
    <row r="2635" spans="1:14" x14ac:dyDescent="0.25">
      <c r="A2635" s="216">
        <v>1</v>
      </c>
      <c r="B2635" s="219" t="s">
        <v>926</v>
      </c>
      <c r="C2635" s="219" t="s">
        <v>926</v>
      </c>
      <c r="D2635" s="219">
        <v>103459</v>
      </c>
      <c r="E2635" s="217" t="s">
        <v>171</v>
      </c>
      <c r="F2635" s="217" t="s">
        <v>1087</v>
      </c>
      <c r="G2635" s="217" t="s">
        <v>929</v>
      </c>
      <c r="H2635" s="217" t="s">
        <v>139</v>
      </c>
      <c r="I2635" s="219">
        <v>1</v>
      </c>
      <c r="J2635" s="218">
        <v>114.64</v>
      </c>
      <c r="K2635" s="218">
        <v>114.64</v>
      </c>
      <c r="L2635" s="218">
        <v>0</v>
      </c>
      <c r="M2635" s="218">
        <f t="shared" si="70"/>
        <v>45.856000000000002</v>
      </c>
      <c r="N2635" s="216" t="str">
        <f t="shared" si="69"/>
        <v>stvarna uporabna</v>
      </c>
    </row>
    <row r="2636" spans="1:14" x14ac:dyDescent="0.25">
      <c r="A2636" s="216">
        <v>1</v>
      </c>
      <c r="B2636" s="219" t="s">
        <v>926</v>
      </c>
      <c r="C2636" s="219" t="s">
        <v>926</v>
      </c>
      <c r="D2636" s="219">
        <v>103460</v>
      </c>
      <c r="E2636" s="217" t="s">
        <v>171</v>
      </c>
      <c r="F2636" s="217" t="s">
        <v>1087</v>
      </c>
      <c r="G2636" s="217" t="s">
        <v>929</v>
      </c>
      <c r="H2636" s="217" t="s">
        <v>139</v>
      </c>
      <c r="I2636" s="219">
        <v>1</v>
      </c>
      <c r="J2636" s="218">
        <v>114.64</v>
      </c>
      <c r="K2636" s="218">
        <v>114.64</v>
      </c>
      <c r="L2636" s="218">
        <v>0</v>
      </c>
      <c r="M2636" s="218">
        <f t="shared" si="70"/>
        <v>45.856000000000002</v>
      </c>
      <c r="N2636" s="216" t="str">
        <f t="shared" si="69"/>
        <v>stvarna uporabna</v>
      </c>
    </row>
    <row r="2637" spans="1:14" x14ac:dyDescent="0.25">
      <c r="A2637" s="220">
        <v>1</v>
      </c>
      <c r="B2637" s="219" t="s">
        <v>926</v>
      </c>
      <c r="C2637" s="219" t="s">
        <v>926</v>
      </c>
      <c r="D2637" s="219">
        <v>103461</v>
      </c>
      <c r="E2637" s="217" t="s">
        <v>171</v>
      </c>
      <c r="F2637" s="217" t="s">
        <v>1074</v>
      </c>
      <c r="G2637" s="217" t="s">
        <v>929</v>
      </c>
      <c r="H2637" s="217" t="s">
        <v>139</v>
      </c>
      <c r="I2637" s="219">
        <v>1</v>
      </c>
      <c r="J2637" s="218">
        <v>113.04</v>
      </c>
      <c r="K2637" s="218">
        <v>113.04</v>
      </c>
      <c r="L2637" s="218">
        <v>0</v>
      </c>
      <c r="M2637" s="218">
        <f t="shared" si="70"/>
        <v>45.216000000000008</v>
      </c>
      <c r="N2637" s="216" t="str">
        <f t="shared" si="69"/>
        <v>stvarna uporabna</v>
      </c>
    </row>
    <row r="2638" spans="1:14" x14ac:dyDescent="0.25">
      <c r="A2638" s="220">
        <v>1</v>
      </c>
      <c r="B2638" s="219" t="s">
        <v>926</v>
      </c>
      <c r="C2638" s="219" t="s">
        <v>926</v>
      </c>
      <c r="D2638" s="219">
        <v>103462</v>
      </c>
      <c r="E2638" s="217" t="s">
        <v>171</v>
      </c>
      <c r="F2638" s="217" t="s">
        <v>1087</v>
      </c>
      <c r="G2638" s="217" t="s">
        <v>929</v>
      </c>
      <c r="H2638" s="217" t="s">
        <v>139</v>
      </c>
      <c r="I2638" s="219">
        <v>1</v>
      </c>
      <c r="J2638" s="218">
        <v>114.64</v>
      </c>
      <c r="K2638" s="218">
        <v>114.64</v>
      </c>
      <c r="L2638" s="218">
        <v>0</v>
      </c>
      <c r="M2638" s="218">
        <f t="shared" si="70"/>
        <v>45.856000000000002</v>
      </c>
      <c r="N2638" s="216" t="str">
        <f t="shared" si="69"/>
        <v>stvarna uporabna</v>
      </c>
    </row>
    <row r="2639" spans="1:14" x14ac:dyDescent="0.25">
      <c r="A2639" s="216">
        <v>1</v>
      </c>
      <c r="B2639" s="219" t="s">
        <v>926</v>
      </c>
      <c r="C2639" s="219" t="s">
        <v>926</v>
      </c>
      <c r="D2639" s="219">
        <v>103463</v>
      </c>
      <c r="E2639" s="217" t="s">
        <v>171</v>
      </c>
      <c r="F2639" s="217" t="s">
        <v>1087</v>
      </c>
      <c r="G2639" s="217" t="s">
        <v>929</v>
      </c>
      <c r="H2639" s="217" t="s">
        <v>139</v>
      </c>
      <c r="I2639" s="219">
        <v>1</v>
      </c>
      <c r="J2639" s="218">
        <v>114.64</v>
      </c>
      <c r="K2639" s="218">
        <v>114.64</v>
      </c>
      <c r="L2639" s="218">
        <v>0</v>
      </c>
      <c r="M2639" s="218">
        <f t="shared" si="70"/>
        <v>45.856000000000002</v>
      </c>
      <c r="N2639" s="216" t="str">
        <f t="shared" si="69"/>
        <v>stvarna uporabna</v>
      </c>
    </row>
    <row r="2640" spans="1:14" x14ac:dyDescent="0.25">
      <c r="A2640" s="216">
        <v>1</v>
      </c>
      <c r="B2640" s="219" t="s">
        <v>926</v>
      </c>
      <c r="C2640" s="219" t="s">
        <v>926</v>
      </c>
      <c r="D2640" s="219">
        <v>103464</v>
      </c>
      <c r="E2640" s="217" t="s">
        <v>171</v>
      </c>
      <c r="F2640" s="217" t="s">
        <v>1074</v>
      </c>
      <c r="G2640" s="217" t="s">
        <v>929</v>
      </c>
      <c r="H2640" s="217" t="s">
        <v>139</v>
      </c>
      <c r="I2640" s="219">
        <v>1</v>
      </c>
      <c r="J2640" s="218">
        <v>113.04</v>
      </c>
      <c r="K2640" s="218">
        <v>113.04</v>
      </c>
      <c r="L2640" s="218">
        <v>0</v>
      </c>
      <c r="M2640" s="218">
        <f t="shared" si="70"/>
        <v>45.216000000000008</v>
      </c>
      <c r="N2640" s="216" t="str">
        <f t="shared" si="69"/>
        <v>stvarna uporabna</v>
      </c>
    </row>
    <row r="2641" spans="1:14" x14ac:dyDescent="0.25">
      <c r="A2641" s="216">
        <v>1</v>
      </c>
      <c r="B2641" s="219" t="s">
        <v>926</v>
      </c>
      <c r="C2641" s="219" t="s">
        <v>926</v>
      </c>
      <c r="D2641" s="219">
        <v>103465</v>
      </c>
      <c r="E2641" s="217" t="s">
        <v>171</v>
      </c>
      <c r="F2641" s="217" t="s">
        <v>1087</v>
      </c>
      <c r="G2641" s="217" t="s">
        <v>929</v>
      </c>
      <c r="H2641" s="217" t="s">
        <v>139</v>
      </c>
      <c r="I2641" s="219">
        <v>1</v>
      </c>
      <c r="J2641" s="218">
        <v>114.64</v>
      </c>
      <c r="K2641" s="218">
        <v>114.64</v>
      </c>
      <c r="L2641" s="218">
        <v>0</v>
      </c>
      <c r="M2641" s="218">
        <f t="shared" si="70"/>
        <v>45.856000000000002</v>
      </c>
      <c r="N2641" s="216" t="str">
        <f t="shared" si="69"/>
        <v>stvarna uporabna</v>
      </c>
    </row>
    <row r="2642" spans="1:14" x14ac:dyDescent="0.25">
      <c r="A2642" s="220">
        <v>1</v>
      </c>
      <c r="B2642" s="219" t="s">
        <v>926</v>
      </c>
      <c r="C2642" s="219" t="s">
        <v>926</v>
      </c>
      <c r="D2642" s="219">
        <v>103466</v>
      </c>
      <c r="E2642" s="217" t="s">
        <v>171</v>
      </c>
      <c r="F2642" s="217" t="s">
        <v>1087</v>
      </c>
      <c r="G2642" s="217" t="s">
        <v>929</v>
      </c>
      <c r="H2642" s="217" t="s">
        <v>139</v>
      </c>
      <c r="I2642" s="219">
        <v>1</v>
      </c>
      <c r="J2642" s="218">
        <v>114.64</v>
      </c>
      <c r="K2642" s="218">
        <v>114.64</v>
      </c>
      <c r="L2642" s="218">
        <v>0</v>
      </c>
      <c r="M2642" s="218">
        <f t="shared" si="70"/>
        <v>45.856000000000002</v>
      </c>
      <c r="N2642" s="216" t="str">
        <f t="shared" si="69"/>
        <v>stvarna uporabna</v>
      </c>
    </row>
    <row r="2643" spans="1:14" x14ac:dyDescent="0.25">
      <c r="A2643" s="220">
        <v>1</v>
      </c>
      <c r="B2643" s="219" t="s">
        <v>926</v>
      </c>
      <c r="C2643" s="219" t="s">
        <v>926</v>
      </c>
      <c r="D2643" s="219">
        <v>103467</v>
      </c>
      <c r="E2643" s="217" t="s">
        <v>171</v>
      </c>
      <c r="F2643" s="217" t="s">
        <v>1862</v>
      </c>
      <c r="G2643" s="217" t="s">
        <v>929</v>
      </c>
      <c r="H2643" s="217" t="s">
        <v>139</v>
      </c>
      <c r="I2643" s="219">
        <v>1</v>
      </c>
      <c r="J2643" s="218">
        <v>113.04</v>
      </c>
      <c r="K2643" s="218">
        <v>113.04</v>
      </c>
      <c r="L2643" s="218">
        <v>0</v>
      </c>
      <c r="M2643" s="218">
        <f t="shared" si="70"/>
        <v>45.216000000000008</v>
      </c>
      <c r="N2643" s="216" t="str">
        <f t="shared" si="69"/>
        <v>stvarna uporabna</v>
      </c>
    </row>
    <row r="2644" spans="1:14" x14ac:dyDescent="0.25">
      <c r="A2644" s="216">
        <v>1</v>
      </c>
      <c r="B2644" s="219" t="s">
        <v>926</v>
      </c>
      <c r="C2644" s="219" t="s">
        <v>926</v>
      </c>
      <c r="D2644" s="219">
        <v>103468</v>
      </c>
      <c r="E2644" s="217" t="s">
        <v>171</v>
      </c>
      <c r="F2644" s="217" t="s">
        <v>1074</v>
      </c>
      <c r="G2644" s="217" t="s">
        <v>929</v>
      </c>
      <c r="H2644" s="217" t="s">
        <v>139</v>
      </c>
      <c r="I2644" s="219">
        <v>1</v>
      </c>
      <c r="J2644" s="218">
        <v>113.04</v>
      </c>
      <c r="K2644" s="218">
        <v>113.04</v>
      </c>
      <c r="L2644" s="218">
        <v>0</v>
      </c>
      <c r="M2644" s="218">
        <f t="shared" si="70"/>
        <v>45.216000000000008</v>
      </c>
      <c r="N2644" s="216" t="str">
        <f t="shared" si="69"/>
        <v>stvarna uporabna</v>
      </c>
    </row>
    <row r="2645" spans="1:14" x14ac:dyDescent="0.25">
      <c r="A2645" s="216">
        <v>1</v>
      </c>
      <c r="B2645" s="219" t="s">
        <v>926</v>
      </c>
      <c r="C2645" s="219" t="s">
        <v>926</v>
      </c>
      <c r="D2645" s="219">
        <v>103469</v>
      </c>
      <c r="E2645" s="217" t="s">
        <v>171</v>
      </c>
      <c r="F2645" s="217" t="s">
        <v>1087</v>
      </c>
      <c r="G2645" s="217" t="s">
        <v>929</v>
      </c>
      <c r="H2645" s="217" t="s">
        <v>139</v>
      </c>
      <c r="I2645" s="219">
        <v>1</v>
      </c>
      <c r="J2645" s="218">
        <v>114.64</v>
      </c>
      <c r="K2645" s="218">
        <v>114.64</v>
      </c>
      <c r="L2645" s="218">
        <v>0</v>
      </c>
      <c r="M2645" s="218">
        <f t="shared" si="70"/>
        <v>45.856000000000002</v>
      </c>
      <c r="N2645" s="216" t="str">
        <f t="shared" si="69"/>
        <v>stvarna uporabna</v>
      </c>
    </row>
    <row r="2646" spans="1:14" x14ac:dyDescent="0.25">
      <c r="A2646" s="216">
        <v>1</v>
      </c>
      <c r="B2646" s="219" t="s">
        <v>926</v>
      </c>
      <c r="C2646" s="219" t="s">
        <v>926</v>
      </c>
      <c r="D2646" s="219">
        <v>103471</v>
      </c>
      <c r="E2646" s="217" t="s">
        <v>171</v>
      </c>
      <c r="F2646" s="217" t="s">
        <v>1087</v>
      </c>
      <c r="G2646" s="217" t="s">
        <v>929</v>
      </c>
      <c r="H2646" s="217" t="s">
        <v>139</v>
      </c>
      <c r="I2646" s="219">
        <v>1</v>
      </c>
      <c r="J2646" s="218">
        <v>114.64</v>
      </c>
      <c r="K2646" s="218">
        <v>114.64</v>
      </c>
      <c r="L2646" s="218">
        <v>0</v>
      </c>
      <c r="M2646" s="218">
        <f t="shared" si="70"/>
        <v>45.856000000000002</v>
      </c>
      <c r="N2646" s="216" t="str">
        <f t="shared" si="69"/>
        <v>stvarna uporabna</v>
      </c>
    </row>
    <row r="2647" spans="1:14" x14ac:dyDescent="0.25">
      <c r="A2647" s="220">
        <v>1</v>
      </c>
      <c r="B2647" s="219" t="s">
        <v>926</v>
      </c>
      <c r="C2647" s="219" t="s">
        <v>926</v>
      </c>
      <c r="D2647" s="219">
        <v>103472</v>
      </c>
      <c r="E2647" s="217" t="s">
        <v>171</v>
      </c>
      <c r="F2647" s="217" t="s">
        <v>1087</v>
      </c>
      <c r="G2647" s="217" t="s">
        <v>929</v>
      </c>
      <c r="H2647" s="217" t="s">
        <v>139</v>
      </c>
      <c r="I2647" s="219">
        <v>1</v>
      </c>
      <c r="J2647" s="218">
        <v>114.64</v>
      </c>
      <c r="K2647" s="218">
        <v>114.64</v>
      </c>
      <c r="L2647" s="218">
        <v>0</v>
      </c>
      <c r="M2647" s="218">
        <f t="shared" si="70"/>
        <v>45.856000000000002</v>
      </c>
      <c r="N2647" s="216" t="str">
        <f t="shared" si="69"/>
        <v>stvarna uporabna</v>
      </c>
    </row>
    <row r="2648" spans="1:14" x14ac:dyDescent="0.25">
      <c r="A2648" s="220">
        <v>1</v>
      </c>
      <c r="B2648" s="219" t="s">
        <v>926</v>
      </c>
      <c r="C2648" s="219" t="s">
        <v>926</v>
      </c>
      <c r="D2648" s="219">
        <v>103475</v>
      </c>
      <c r="E2648" s="217" t="s">
        <v>171</v>
      </c>
      <c r="F2648" s="217" t="s">
        <v>1074</v>
      </c>
      <c r="G2648" s="217" t="s">
        <v>929</v>
      </c>
      <c r="H2648" s="217" t="s">
        <v>139</v>
      </c>
      <c r="I2648" s="219">
        <v>1</v>
      </c>
      <c r="J2648" s="218">
        <v>113.04</v>
      </c>
      <c r="K2648" s="218">
        <v>113.04</v>
      </c>
      <c r="L2648" s="218">
        <v>0</v>
      </c>
      <c r="M2648" s="218">
        <f t="shared" si="70"/>
        <v>45.216000000000008</v>
      </c>
      <c r="N2648" s="216" t="str">
        <f t="shared" si="69"/>
        <v>stvarna uporabna</v>
      </c>
    </row>
    <row r="2649" spans="1:14" x14ac:dyDescent="0.25">
      <c r="A2649" s="216">
        <v>1</v>
      </c>
      <c r="B2649" s="219" t="s">
        <v>926</v>
      </c>
      <c r="C2649" s="219" t="s">
        <v>926</v>
      </c>
      <c r="D2649" s="219">
        <v>103476</v>
      </c>
      <c r="E2649" s="217" t="s">
        <v>171</v>
      </c>
      <c r="F2649" s="217" t="s">
        <v>1087</v>
      </c>
      <c r="G2649" s="217" t="s">
        <v>929</v>
      </c>
      <c r="H2649" s="217" t="s">
        <v>139</v>
      </c>
      <c r="I2649" s="219">
        <v>1</v>
      </c>
      <c r="J2649" s="218">
        <v>114.64</v>
      </c>
      <c r="K2649" s="218">
        <v>114.64</v>
      </c>
      <c r="L2649" s="218">
        <v>0</v>
      </c>
      <c r="M2649" s="218">
        <f t="shared" si="70"/>
        <v>45.856000000000002</v>
      </c>
      <c r="N2649" s="216" t="str">
        <f t="shared" si="69"/>
        <v>stvarna uporabna</v>
      </c>
    </row>
    <row r="2650" spans="1:14" x14ac:dyDescent="0.25">
      <c r="A2650" s="216">
        <v>1</v>
      </c>
      <c r="B2650" s="219" t="s">
        <v>926</v>
      </c>
      <c r="C2650" s="219" t="s">
        <v>926</v>
      </c>
      <c r="D2650" s="219">
        <v>103477</v>
      </c>
      <c r="E2650" s="217" t="s">
        <v>171</v>
      </c>
      <c r="F2650" s="217" t="s">
        <v>1087</v>
      </c>
      <c r="G2650" s="217" t="s">
        <v>929</v>
      </c>
      <c r="H2650" s="217" t="s">
        <v>139</v>
      </c>
      <c r="I2650" s="219">
        <v>1</v>
      </c>
      <c r="J2650" s="218">
        <v>114.64</v>
      </c>
      <c r="K2650" s="218">
        <v>114.64</v>
      </c>
      <c r="L2650" s="218">
        <v>0</v>
      </c>
      <c r="M2650" s="218">
        <f t="shared" si="70"/>
        <v>45.856000000000002</v>
      </c>
      <c r="N2650" s="216" t="str">
        <f t="shared" si="69"/>
        <v>stvarna uporabna</v>
      </c>
    </row>
    <row r="2651" spans="1:14" x14ac:dyDescent="0.25">
      <c r="A2651" s="216">
        <v>1</v>
      </c>
      <c r="B2651" s="219" t="s">
        <v>926</v>
      </c>
      <c r="C2651" s="219" t="s">
        <v>926</v>
      </c>
      <c r="D2651" s="219">
        <v>103478</v>
      </c>
      <c r="E2651" s="217" t="s">
        <v>171</v>
      </c>
      <c r="F2651" s="217" t="s">
        <v>1862</v>
      </c>
      <c r="G2651" s="217" t="s">
        <v>929</v>
      </c>
      <c r="H2651" s="217" t="s">
        <v>139</v>
      </c>
      <c r="I2651" s="219">
        <v>1</v>
      </c>
      <c r="J2651" s="218">
        <v>113.04</v>
      </c>
      <c r="K2651" s="218">
        <v>113.04</v>
      </c>
      <c r="L2651" s="218">
        <v>0</v>
      </c>
      <c r="M2651" s="218">
        <f t="shared" si="70"/>
        <v>45.216000000000008</v>
      </c>
      <c r="N2651" s="216" t="str">
        <f t="shared" si="69"/>
        <v>stvarna uporabna</v>
      </c>
    </row>
    <row r="2652" spans="1:14" x14ac:dyDescent="0.25">
      <c r="A2652" s="216">
        <v>1</v>
      </c>
      <c r="B2652" s="219" t="s">
        <v>926</v>
      </c>
      <c r="C2652" s="219" t="s">
        <v>926</v>
      </c>
      <c r="D2652" s="219">
        <v>103481</v>
      </c>
      <c r="E2652" s="217" t="s">
        <v>171</v>
      </c>
      <c r="F2652" s="217" t="s">
        <v>1087</v>
      </c>
      <c r="G2652" s="217" t="s">
        <v>929</v>
      </c>
      <c r="H2652" s="217" t="s">
        <v>139</v>
      </c>
      <c r="I2652" s="219">
        <v>1</v>
      </c>
      <c r="J2652" s="218">
        <v>114.64</v>
      </c>
      <c r="K2652" s="218">
        <v>114.64</v>
      </c>
      <c r="L2652" s="218">
        <v>0</v>
      </c>
      <c r="M2652" s="218">
        <f t="shared" si="70"/>
        <v>45.856000000000002</v>
      </c>
      <c r="N2652" s="216" t="str">
        <f t="shared" si="69"/>
        <v>stvarna uporabna</v>
      </c>
    </row>
    <row r="2653" spans="1:14" x14ac:dyDescent="0.25">
      <c r="A2653" s="220">
        <v>1</v>
      </c>
      <c r="B2653" s="219" t="s">
        <v>926</v>
      </c>
      <c r="C2653" s="219" t="s">
        <v>926</v>
      </c>
      <c r="D2653" s="219">
        <v>103482</v>
      </c>
      <c r="E2653" s="217" t="s">
        <v>171</v>
      </c>
      <c r="F2653" s="217" t="s">
        <v>1087</v>
      </c>
      <c r="G2653" s="217" t="s">
        <v>929</v>
      </c>
      <c r="H2653" s="217" t="s">
        <v>139</v>
      </c>
      <c r="I2653" s="219">
        <v>1</v>
      </c>
      <c r="J2653" s="218">
        <v>114.64</v>
      </c>
      <c r="K2653" s="218">
        <v>114.64</v>
      </c>
      <c r="L2653" s="218">
        <v>0</v>
      </c>
      <c r="M2653" s="218">
        <f t="shared" si="70"/>
        <v>45.856000000000002</v>
      </c>
      <c r="N2653" s="216" t="str">
        <f t="shared" si="69"/>
        <v>stvarna uporabna</v>
      </c>
    </row>
    <row r="2654" spans="1:14" x14ac:dyDescent="0.25">
      <c r="A2654" s="220">
        <v>1</v>
      </c>
      <c r="B2654" s="219" t="s">
        <v>926</v>
      </c>
      <c r="C2654" s="219" t="s">
        <v>926</v>
      </c>
      <c r="D2654" s="219">
        <v>103483</v>
      </c>
      <c r="E2654" s="217" t="s">
        <v>171</v>
      </c>
      <c r="F2654" s="217" t="s">
        <v>1087</v>
      </c>
      <c r="G2654" s="217" t="s">
        <v>929</v>
      </c>
      <c r="H2654" s="217" t="s">
        <v>139</v>
      </c>
      <c r="I2654" s="219">
        <v>1</v>
      </c>
      <c r="J2654" s="218">
        <v>114.64</v>
      </c>
      <c r="K2654" s="218">
        <v>114.64</v>
      </c>
      <c r="L2654" s="218">
        <v>0</v>
      </c>
      <c r="M2654" s="218">
        <f t="shared" si="70"/>
        <v>45.856000000000002</v>
      </c>
      <c r="N2654" s="216" t="str">
        <f t="shared" si="69"/>
        <v>stvarna uporabna</v>
      </c>
    </row>
    <row r="2655" spans="1:14" x14ac:dyDescent="0.25">
      <c r="A2655" s="216">
        <v>1</v>
      </c>
      <c r="B2655" s="219" t="s">
        <v>926</v>
      </c>
      <c r="C2655" s="219" t="s">
        <v>926</v>
      </c>
      <c r="D2655" s="219">
        <v>103484</v>
      </c>
      <c r="E2655" s="217" t="s">
        <v>171</v>
      </c>
      <c r="F2655" s="217" t="s">
        <v>2135</v>
      </c>
      <c r="G2655" s="217" t="s">
        <v>929</v>
      </c>
      <c r="H2655" s="217" t="s">
        <v>139</v>
      </c>
      <c r="I2655" s="219">
        <v>1</v>
      </c>
      <c r="J2655" s="218">
        <v>274.14</v>
      </c>
      <c r="K2655" s="218">
        <v>274.14</v>
      </c>
      <c r="L2655" s="218">
        <v>0</v>
      </c>
      <c r="M2655" s="218">
        <f t="shared" si="70"/>
        <v>109.65600000000001</v>
      </c>
      <c r="N2655" s="216" t="str">
        <f t="shared" si="69"/>
        <v>stvarna uporabna</v>
      </c>
    </row>
    <row r="2656" spans="1:14" x14ac:dyDescent="0.25">
      <c r="A2656" s="216">
        <v>1</v>
      </c>
      <c r="B2656" s="219" t="s">
        <v>926</v>
      </c>
      <c r="C2656" s="219" t="s">
        <v>926</v>
      </c>
      <c r="D2656" s="219">
        <v>103486</v>
      </c>
      <c r="E2656" s="217" t="s">
        <v>171</v>
      </c>
      <c r="F2656" s="217" t="s">
        <v>2135</v>
      </c>
      <c r="G2656" s="217" t="s">
        <v>929</v>
      </c>
      <c r="H2656" s="217" t="s">
        <v>139</v>
      </c>
      <c r="I2656" s="219">
        <v>1</v>
      </c>
      <c r="J2656" s="218">
        <v>274.14</v>
      </c>
      <c r="K2656" s="218">
        <v>274.14</v>
      </c>
      <c r="L2656" s="218">
        <v>0</v>
      </c>
      <c r="M2656" s="218">
        <f t="shared" si="70"/>
        <v>109.65600000000001</v>
      </c>
      <c r="N2656" s="216" t="str">
        <f t="shared" si="69"/>
        <v>stvarna uporabna</v>
      </c>
    </row>
    <row r="2657" spans="1:14" x14ac:dyDescent="0.25">
      <c r="A2657" s="216">
        <v>1</v>
      </c>
      <c r="B2657" s="219" t="s">
        <v>926</v>
      </c>
      <c r="C2657" s="219" t="s">
        <v>926</v>
      </c>
      <c r="D2657" s="219">
        <v>103487</v>
      </c>
      <c r="E2657" s="217" t="s">
        <v>171</v>
      </c>
      <c r="F2657" s="217" t="s">
        <v>2135</v>
      </c>
      <c r="G2657" s="217" t="s">
        <v>929</v>
      </c>
      <c r="H2657" s="217" t="s">
        <v>139</v>
      </c>
      <c r="I2657" s="219">
        <v>1</v>
      </c>
      <c r="J2657" s="218">
        <v>274.14</v>
      </c>
      <c r="K2657" s="218">
        <v>274.14</v>
      </c>
      <c r="L2657" s="218">
        <v>0</v>
      </c>
      <c r="M2657" s="218">
        <f t="shared" si="70"/>
        <v>109.65600000000001</v>
      </c>
      <c r="N2657" s="216" t="str">
        <f t="shared" si="69"/>
        <v>stvarna uporabna</v>
      </c>
    </row>
    <row r="2658" spans="1:14" x14ac:dyDescent="0.25">
      <c r="A2658" s="220">
        <v>1</v>
      </c>
      <c r="B2658" s="219" t="s">
        <v>926</v>
      </c>
      <c r="C2658" s="219" t="s">
        <v>926</v>
      </c>
      <c r="D2658" s="219">
        <v>103488</v>
      </c>
      <c r="E2658" s="217" t="s">
        <v>171</v>
      </c>
      <c r="F2658" s="217" t="s">
        <v>2170</v>
      </c>
      <c r="G2658" s="217" t="s">
        <v>929</v>
      </c>
      <c r="H2658" s="217" t="s">
        <v>139</v>
      </c>
      <c r="I2658" s="219">
        <v>1</v>
      </c>
      <c r="J2658" s="218">
        <v>274.14</v>
      </c>
      <c r="K2658" s="218">
        <v>274.14</v>
      </c>
      <c r="L2658" s="218">
        <v>0</v>
      </c>
      <c r="M2658" s="218">
        <f t="shared" si="70"/>
        <v>109.65600000000001</v>
      </c>
      <c r="N2658" s="216" t="str">
        <f t="shared" si="69"/>
        <v>stvarna uporabna</v>
      </c>
    </row>
    <row r="2659" spans="1:14" x14ac:dyDescent="0.25">
      <c r="A2659" s="220">
        <v>1</v>
      </c>
      <c r="B2659" s="219" t="s">
        <v>926</v>
      </c>
      <c r="C2659" s="219" t="s">
        <v>926</v>
      </c>
      <c r="D2659" s="219">
        <v>103490</v>
      </c>
      <c r="E2659" s="217" t="s">
        <v>171</v>
      </c>
      <c r="F2659" s="217" t="s">
        <v>2135</v>
      </c>
      <c r="G2659" s="217" t="s">
        <v>929</v>
      </c>
      <c r="H2659" s="217" t="s">
        <v>139</v>
      </c>
      <c r="I2659" s="219">
        <v>1</v>
      </c>
      <c r="J2659" s="218">
        <v>274.14</v>
      </c>
      <c r="K2659" s="218">
        <v>274.14</v>
      </c>
      <c r="L2659" s="218">
        <v>0</v>
      </c>
      <c r="M2659" s="218">
        <f t="shared" si="70"/>
        <v>109.65600000000001</v>
      </c>
      <c r="N2659" s="216" t="str">
        <f t="shared" si="69"/>
        <v>stvarna uporabna</v>
      </c>
    </row>
    <row r="2660" spans="1:14" x14ac:dyDescent="0.25">
      <c r="A2660" s="216">
        <v>1</v>
      </c>
      <c r="B2660" s="219" t="s">
        <v>926</v>
      </c>
      <c r="C2660" s="219" t="s">
        <v>926</v>
      </c>
      <c r="D2660" s="219">
        <v>103491</v>
      </c>
      <c r="E2660" s="217" t="s">
        <v>171</v>
      </c>
      <c r="F2660" s="217" t="s">
        <v>2135</v>
      </c>
      <c r="G2660" s="217" t="s">
        <v>929</v>
      </c>
      <c r="H2660" s="217" t="s">
        <v>139</v>
      </c>
      <c r="I2660" s="219">
        <v>1</v>
      </c>
      <c r="J2660" s="218">
        <v>274.14</v>
      </c>
      <c r="K2660" s="218">
        <v>274.14</v>
      </c>
      <c r="L2660" s="218">
        <v>0</v>
      </c>
      <c r="M2660" s="218">
        <f t="shared" si="70"/>
        <v>109.65600000000001</v>
      </c>
      <c r="N2660" s="216" t="str">
        <f t="shared" si="69"/>
        <v>stvarna uporabna</v>
      </c>
    </row>
    <row r="2661" spans="1:14" x14ac:dyDescent="0.25">
      <c r="A2661" s="216">
        <v>1</v>
      </c>
      <c r="B2661" s="219" t="s">
        <v>926</v>
      </c>
      <c r="C2661" s="219" t="s">
        <v>926</v>
      </c>
      <c r="D2661" s="219">
        <v>103495</v>
      </c>
      <c r="E2661" s="217" t="s">
        <v>171</v>
      </c>
      <c r="F2661" s="217" t="s">
        <v>2135</v>
      </c>
      <c r="G2661" s="217" t="s">
        <v>929</v>
      </c>
      <c r="H2661" s="217" t="s">
        <v>139</v>
      </c>
      <c r="I2661" s="219">
        <v>1</v>
      </c>
      <c r="J2661" s="218">
        <v>274.14</v>
      </c>
      <c r="K2661" s="218">
        <v>274.14</v>
      </c>
      <c r="L2661" s="218">
        <v>0</v>
      </c>
      <c r="M2661" s="218">
        <f t="shared" si="70"/>
        <v>109.65600000000001</v>
      </c>
      <c r="N2661" s="216" t="str">
        <f t="shared" si="69"/>
        <v>stvarna uporabna</v>
      </c>
    </row>
    <row r="2662" spans="1:14" x14ac:dyDescent="0.25">
      <c r="A2662" s="216">
        <v>1</v>
      </c>
      <c r="B2662" s="219" t="s">
        <v>926</v>
      </c>
      <c r="C2662" s="219" t="s">
        <v>926</v>
      </c>
      <c r="D2662" s="219">
        <v>103497</v>
      </c>
      <c r="E2662" s="217" t="s">
        <v>171</v>
      </c>
      <c r="F2662" s="217" t="s">
        <v>2171</v>
      </c>
      <c r="G2662" s="217" t="s">
        <v>929</v>
      </c>
      <c r="H2662" s="217" t="s">
        <v>139</v>
      </c>
      <c r="I2662" s="219">
        <v>1</v>
      </c>
      <c r="J2662" s="218">
        <v>274.14</v>
      </c>
      <c r="K2662" s="218">
        <v>274.14</v>
      </c>
      <c r="L2662" s="218">
        <v>0</v>
      </c>
      <c r="M2662" s="218">
        <f t="shared" si="70"/>
        <v>109.65600000000001</v>
      </c>
      <c r="N2662" s="216" t="str">
        <f t="shared" si="69"/>
        <v>stvarna uporabna</v>
      </c>
    </row>
    <row r="2663" spans="1:14" x14ac:dyDescent="0.25">
      <c r="A2663" s="220">
        <v>1</v>
      </c>
      <c r="B2663" s="219" t="s">
        <v>926</v>
      </c>
      <c r="C2663" s="219" t="s">
        <v>926</v>
      </c>
      <c r="D2663" s="219">
        <v>103499</v>
      </c>
      <c r="E2663" s="217" t="s">
        <v>171</v>
      </c>
      <c r="F2663" s="217" t="s">
        <v>2135</v>
      </c>
      <c r="G2663" s="217" t="s">
        <v>929</v>
      </c>
      <c r="H2663" s="217" t="s">
        <v>139</v>
      </c>
      <c r="I2663" s="219">
        <v>1</v>
      </c>
      <c r="J2663" s="218">
        <v>274.14</v>
      </c>
      <c r="K2663" s="218">
        <v>274.14</v>
      </c>
      <c r="L2663" s="218">
        <v>0</v>
      </c>
      <c r="M2663" s="218">
        <f t="shared" si="70"/>
        <v>109.65600000000001</v>
      </c>
      <c r="N2663" s="216" t="str">
        <f t="shared" si="69"/>
        <v>stvarna uporabna</v>
      </c>
    </row>
    <row r="2664" spans="1:14" x14ac:dyDescent="0.25">
      <c r="A2664" s="220">
        <v>1</v>
      </c>
      <c r="B2664" s="219" t="s">
        <v>926</v>
      </c>
      <c r="C2664" s="219" t="s">
        <v>926</v>
      </c>
      <c r="D2664" s="219">
        <v>103500</v>
      </c>
      <c r="E2664" s="217" t="s">
        <v>171</v>
      </c>
      <c r="F2664" s="217" t="s">
        <v>2135</v>
      </c>
      <c r="G2664" s="217" t="s">
        <v>929</v>
      </c>
      <c r="H2664" s="217" t="s">
        <v>139</v>
      </c>
      <c r="I2664" s="219">
        <v>1</v>
      </c>
      <c r="J2664" s="218">
        <v>274.14</v>
      </c>
      <c r="K2664" s="218">
        <v>274.14</v>
      </c>
      <c r="L2664" s="218">
        <v>0</v>
      </c>
      <c r="M2664" s="218">
        <f t="shared" si="70"/>
        <v>109.65600000000001</v>
      </c>
      <c r="N2664" s="216" t="str">
        <f t="shared" si="69"/>
        <v>stvarna uporabna</v>
      </c>
    </row>
    <row r="2665" spans="1:14" x14ac:dyDescent="0.25">
      <c r="A2665" s="216">
        <v>1</v>
      </c>
      <c r="B2665" s="219" t="s">
        <v>926</v>
      </c>
      <c r="C2665" s="219" t="s">
        <v>926</v>
      </c>
      <c r="D2665" s="219">
        <v>103501</v>
      </c>
      <c r="E2665" s="217" t="s">
        <v>171</v>
      </c>
      <c r="F2665" s="217" t="s">
        <v>2135</v>
      </c>
      <c r="G2665" s="217" t="s">
        <v>929</v>
      </c>
      <c r="H2665" s="217" t="s">
        <v>139</v>
      </c>
      <c r="I2665" s="219">
        <v>1</v>
      </c>
      <c r="J2665" s="218">
        <v>274.14</v>
      </c>
      <c r="K2665" s="218">
        <v>274.14</v>
      </c>
      <c r="L2665" s="218">
        <v>0</v>
      </c>
      <c r="M2665" s="218">
        <f t="shared" si="70"/>
        <v>109.65600000000001</v>
      </c>
      <c r="N2665" s="216" t="str">
        <f t="shared" si="69"/>
        <v>stvarna uporabna</v>
      </c>
    </row>
    <row r="2666" spans="1:14" x14ac:dyDescent="0.25">
      <c r="A2666" s="216">
        <v>1</v>
      </c>
      <c r="B2666" s="219" t="s">
        <v>926</v>
      </c>
      <c r="C2666" s="219" t="s">
        <v>926</v>
      </c>
      <c r="D2666" s="219">
        <v>103502</v>
      </c>
      <c r="E2666" s="217" t="s">
        <v>171</v>
      </c>
      <c r="F2666" s="217" t="s">
        <v>2172</v>
      </c>
      <c r="G2666" s="217" t="s">
        <v>2173</v>
      </c>
      <c r="H2666" s="217" t="s">
        <v>139</v>
      </c>
      <c r="I2666" s="219">
        <v>1</v>
      </c>
      <c r="J2666" s="221">
        <v>1154.1199999999999</v>
      </c>
      <c r="K2666" s="221">
        <v>1154.1199999999999</v>
      </c>
      <c r="L2666" s="218">
        <v>0</v>
      </c>
      <c r="M2666" s="218">
        <f t="shared" si="70"/>
        <v>461.64799999999997</v>
      </c>
      <c r="N2666" s="216" t="str">
        <f t="shared" si="69"/>
        <v>stvarna uporabna</v>
      </c>
    </row>
    <row r="2667" spans="1:14" x14ac:dyDescent="0.25">
      <c r="A2667" s="216">
        <v>1</v>
      </c>
      <c r="B2667" s="219" t="s">
        <v>926</v>
      </c>
      <c r="C2667" s="219" t="s">
        <v>926</v>
      </c>
      <c r="D2667" s="219">
        <v>103507</v>
      </c>
      <c r="E2667" s="217" t="s">
        <v>171</v>
      </c>
      <c r="F2667" s="217" t="s">
        <v>1067</v>
      </c>
      <c r="G2667" s="217" t="s">
        <v>929</v>
      </c>
      <c r="H2667" s="217" t="s">
        <v>139</v>
      </c>
      <c r="I2667" s="219">
        <v>1</v>
      </c>
      <c r="J2667" s="218">
        <v>28.27</v>
      </c>
      <c r="K2667" s="218">
        <v>28.27</v>
      </c>
      <c r="L2667" s="218">
        <v>0</v>
      </c>
      <c r="M2667" s="218">
        <f t="shared" si="70"/>
        <v>11.308</v>
      </c>
      <c r="N2667" s="216" t="str">
        <f t="shared" si="69"/>
        <v>stvarna uporabna</v>
      </c>
    </row>
    <row r="2668" spans="1:14" x14ac:dyDescent="0.25">
      <c r="A2668" s="220">
        <v>1</v>
      </c>
      <c r="B2668" s="219" t="s">
        <v>926</v>
      </c>
      <c r="C2668" s="219" t="s">
        <v>926</v>
      </c>
      <c r="D2668" s="219">
        <v>103508</v>
      </c>
      <c r="E2668" s="217" t="s">
        <v>171</v>
      </c>
      <c r="F2668" s="217" t="s">
        <v>1245</v>
      </c>
      <c r="G2668" s="218">
        <v>11.08</v>
      </c>
      <c r="H2668" s="217" t="s">
        <v>139</v>
      </c>
      <c r="I2668" s="219">
        <v>1</v>
      </c>
      <c r="J2668" s="218">
        <v>359.9</v>
      </c>
      <c r="K2668" s="218">
        <v>359.9</v>
      </c>
      <c r="L2668" s="218">
        <v>0</v>
      </c>
      <c r="M2668" s="218">
        <f t="shared" si="70"/>
        <v>143.96</v>
      </c>
      <c r="N2668" s="216" t="str">
        <f t="shared" si="69"/>
        <v>stvarna uporabna</v>
      </c>
    </row>
    <row r="2669" spans="1:14" x14ac:dyDescent="0.25">
      <c r="A2669" s="220">
        <v>1</v>
      </c>
      <c r="B2669" s="219" t="s">
        <v>926</v>
      </c>
      <c r="C2669" s="219" t="s">
        <v>926</v>
      </c>
      <c r="D2669" s="219">
        <v>103509</v>
      </c>
      <c r="E2669" s="217" t="s">
        <v>171</v>
      </c>
      <c r="F2669" s="217" t="s">
        <v>2174</v>
      </c>
      <c r="G2669" s="218">
        <v>11.08</v>
      </c>
      <c r="H2669" s="217" t="s">
        <v>139</v>
      </c>
      <c r="I2669" s="219">
        <v>1</v>
      </c>
      <c r="J2669" s="221">
        <v>1964.2</v>
      </c>
      <c r="K2669" s="221">
        <v>1964.2</v>
      </c>
      <c r="L2669" s="218">
        <v>0</v>
      </c>
      <c r="M2669" s="218">
        <f t="shared" si="70"/>
        <v>785.68000000000006</v>
      </c>
      <c r="N2669" s="216" t="str">
        <f t="shared" si="69"/>
        <v>stvarna uporabna</v>
      </c>
    </row>
    <row r="2670" spans="1:14" x14ac:dyDescent="0.25">
      <c r="A2670" s="216">
        <v>1</v>
      </c>
      <c r="B2670" s="219" t="s">
        <v>926</v>
      </c>
      <c r="C2670" s="219" t="s">
        <v>926</v>
      </c>
      <c r="D2670" s="219">
        <v>103510</v>
      </c>
      <c r="E2670" s="217" t="s">
        <v>171</v>
      </c>
      <c r="F2670" s="217" t="s">
        <v>2174</v>
      </c>
      <c r="G2670" s="218">
        <v>11.08</v>
      </c>
      <c r="H2670" s="217" t="s">
        <v>139</v>
      </c>
      <c r="I2670" s="219">
        <v>1</v>
      </c>
      <c r="J2670" s="221">
        <v>1964.2</v>
      </c>
      <c r="K2670" s="221">
        <v>1964.2</v>
      </c>
      <c r="L2670" s="218">
        <v>0</v>
      </c>
      <c r="M2670" s="218">
        <f t="shared" si="70"/>
        <v>785.68000000000006</v>
      </c>
      <c r="N2670" s="216" t="str">
        <f t="shared" si="69"/>
        <v>stvarna uporabna</v>
      </c>
    </row>
    <row r="2671" spans="1:14" x14ac:dyDescent="0.25">
      <c r="A2671" s="216">
        <v>1</v>
      </c>
      <c r="B2671" s="219" t="s">
        <v>926</v>
      </c>
      <c r="C2671" s="219" t="s">
        <v>926</v>
      </c>
      <c r="D2671" s="219">
        <v>103511</v>
      </c>
      <c r="E2671" s="217" t="s">
        <v>171</v>
      </c>
      <c r="F2671" s="217" t="s">
        <v>2090</v>
      </c>
      <c r="G2671" s="218">
        <v>11.08</v>
      </c>
      <c r="H2671" s="217" t="s">
        <v>139</v>
      </c>
      <c r="I2671" s="219">
        <v>1</v>
      </c>
      <c r="J2671" s="221">
        <v>10967.8</v>
      </c>
      <c r="K2671" s="221">
        <v>10967.8</v>
      </c>
      <c r="L2671" s="218">
        <v>0</v>
      </c>
      <c r="M2671" s="218">
        <f t="shared" si="70"/>
        <v>4387.12</v>
      </c>
      <c r="N2671" s="216" t="str">
        <f t="shared" si="69"/>
        <v>stvarna uporabna</v>
      </c>
    </row>
    <row r="2672" spans="1:14" x14ac:dyDescent="0.25">
      <c r="A2672" s="216">
        <v>1</v>
      </c>
      <c r="B2672" s="219" t="s">
        <v>926</v>
      </c>
      <c r="C2672" s="219" t="s">
        <v>926</v>
      </c>
      <c r="D2672" s="219">
        <v>103512</v>
      </c>
      <c r="E2672" s="217" t="s">
        <v>171</v>
      </c>
      <c r="F2672" s="217" t="s">
        <v>2175</v>
      </c>
      <c r="G2672" s="218">
        <v>12.08</v>
      </c>
      <c r="H2672" s="217" t="s">
        <v>139</v>
      </c>
      <c r="I2672" s="219">
        <v>1</v>
      </c>
      <c r="J2672" s="221">
        <v>3184.2</v>
      </c>
      <c r="K2672" s="221">
        <v>3184.2</v>
      </c>
      <c r="L2672" s="218">
        <v>0</v>
      </c>
      <c r="M2672" s="218">
        <f t="shared" si="70"/>
        <v>1273.68</v>
      </c>
      <c r="N2672" s="216" t="str">
        <f t="shared" si="69"/>
        <v>stvarna uporabna</v>
      </c>
    </row>
    <row r="2673" spans="1:14" x14ac:dyDescent="0.25">
      <c r="A2673" s="220">
        <v>1</v>
      </c>
      <c r="B2673" s="219" t="s">
        <v>926</v>
      </c>
      <c r="C2673" s="219" t="s">
        <v>926</v>
      </c>
      <c r="D2673" s="219">
        <v>103513</v>
      </c>
      <c r="E2673" s="217" t="s">
        <v>171</v>
      </c>
      <c r="F2673" s="217" t="s">
        <v>1652</v>
      </c>
      <c r="G2673" s="218">
        <v>12.08</v>
      </c>
      <c r="H2673" s="217" t="s">
        <v>139</v>
      </c>
      <c r="I2673" s="219">
        <v>1</v>
      </c>
      <c r="J2673" s="221">
        <v>1149.8499999999999</v>
      </c>
      <c r="K2673" s="221">
        <v>1149.8399999999999</v>
      </c>
      <c r="L2673" s="218">
        <v>0.01</v>
      </c>
      <c r="M2673" s="218">
        <f t="shared" si="70"/>
        <v>459.94</v>
      </c>
      <c r="N2673" s="216" t="str">
        <f t="shared" si="69"/>
        <v>stvarna uporabna</v>
      </c>
    </row>
    <row r="2674" spans="1:14" x14ac:dyDescent="0.25">
      <c r="A2674" s="220">
        <v>1</v>
      </c>
      <c r="B2674" s="219" t="s">
        <v>926</v>
      </c>
      <c r="C2674" s="219" t="s">
        <v>926</v>
      </c>
      <c r="D2674" s="219">
        <v>103514</v>
      </c>
      <c r="E2674" s="217" t="s">
        <v>171</v>
      </c>
      <c r="F2674" s="217" t="s">
        <v>2176</v>
      </c>
      <c r="G2674" s="217" t="s">
        <v>2173</v>
      </c>
      <c r="H2674" s="217" t="s">
        <v>139</v>
      </c>
      <c r="I2674" s="219">
        <v>1</v>
      </c>
      <c r="J2674" s="218">
        <v>825.94</v>
      </c>
      <c r="K2674" s="218">
        <v>825.94</v>
      </c>
      <c r="L2674" s="218">
        <v>0</v>
      </c>
      <c r="M2674" s="218">
        <f t="shared" si="70"/>
        <v>330.37600000000003</v>
      </c>
      <c r="N2674" s="216" t="str">
        <f t="shared" si="69"/>
        <v>stvarna uporabna</v>
      </c>
    </row>
    <row r="2675" spans="1:14" x14ac:dyDescent="0.25">
      <c r="A2675" s="216">
        <v>1</v>
      </c>
      <c r="B2675" s="219" t="s">
        <v>926</v>
      </c>
      <c r="C2675" s="219" t="s">
        <v>926</v>
      </c>
      <c r="D2675" s="219">
        <v>103515</v>
      </c>
      <c r="E2675" s="217" t="s">
        <v>171</v>
      </c>
      <c r="F2675" s="217" t="s">
        <v>2096</v>
      </c>
      <c r="G2675" s="218">
        <v>11.08</v>
      </c>
      <c r="H2675" s="217" t="s">
        <v>139</v>
      </c>
      <c r="I2675" s="219">
        <v>1</v>
      </c>
      <c r="J2675" s="221">
        <v>1238.3</v>
      </c>
      <c r="K2675" s="221">
        <v>1238.3</v>
      </c>
      <c r="L2675" s="218">
        <v>0</v>
      </c>
      <c r="M2675" s="218">
        <f t="shared" si="70"/>
        <v>495.32</v>
      </c>
      <c r="N2675" s="216" t="str">
        <f t="shared" si="69"/>
        <v>stvarna uporabna</v>
      </c>
    </row>
    <row r="2676" spans="1:14" x14ac:dyDescent="0.25">
      <c r="A2676" s="216">
        <v>1</v>
      </c>
      <c r="B2676" s="219" t="s">
        <v>926</v>
      </c>
      <c r="C2676" s="219" t="s">
        <v>926</v>
      </c>
      <c r="D2676" s="219">
        <v>103533</v>
      </c>
      <c r="E2676" s="217" t="s">
        <v>171</v>
      </c>
      <c r="F2676" s="217" t="s">
        <v>1890</v>
      </c>
      <c r="G2676" s="217" t="s">
        <v>929</v>
      </c>
      <c r="H2676" s="217" t="s">
        <v>139</v>
      </c>
      <c r="I2676" s="219">
        <v>1</v>
      </c>
      <c r="J2676" s="218">
        <v>282.82</v>
      </c>
      <c r="K2676" s="218">
        <v>282.82</v>
      </c>
      <c r="L2676" s="218">
        <v>0</v>
      </c>
      <c r="M2676" s="218">
        <f t="shared" si="70"/>
        <v>113.128</v>
      </c>
      <c r="N2676" s="216" t="str">
        <f t="shared" si="69"/>
        <v>stvarna uporabna</v>
      </c>
    </row>
    <row r="2677" spans="1:14" x14ac:dyDescent="0.25">
      <c r="A2677" s="216">
        <v>1</v>
      </c>
      <c r="B2677" s="219" t="s">
        <v>926</v>
      </c>
      <c r="C2677" s="219" t="s">
        <v>926</v>
      </c>
      <c r="D2677" s="219">
        <v>103535</v>
      </c>
      <c r="E2677" s="217" t="s">
        <v>171</v>
      </c>
      <c r="F2677" s="217" t="s">
        <v>1134</v>
      </c>
      <c r="G2677" s="218">
        <v>10.07</v>
      </c>
      <c r="H2677" s="217" t="s">
        <v>139</v>
      </c>
      <c r="I2677" s="219">
        <v>1</v>
      </c>
      <c r="J2677" s="221">
        <v>1125.5999999999999</v>
      </c>
      <c r="K2677" s="221">
        <v>1125.5999999999999</v>
      </c>
      <c r="L2677" s="218">
        <v>0</v>
      </c>
      <c r="M2677" s="218">
        <f t="shared" si="70"/>
        <v>450.24</v>
      </c>
      <c r="N2677" s="216" t="str">
        <f t="shared" si="69"/>
        <v>stvarna uporabna</v>
      </c>
    </row>
    <row r="2678" spans="1:14" x14ac:dyDescent="0.25">
      <c r="A2678" s="220">
        <v>1</v>
      </c>
      <c r="B2678" s="219" t="s">
        <v>926</v>
      </c>
      <c r="C2678" s="219" t="s">
        <v>926</v>
      </c>
      <c r="D2678" s="219">
        <v>103536</v>
      </c>
      <c r="E2678" s="217" t="s">
        <v>171</v>
      </c>
      <c r="F2678" s="217" t="s">
        <v>1127</v>
      </c>
      <c r="G2678" s="218">
        <v>10.07</v>
      </c>
      <c r="H2678" s="217" t="s">
        <v>139</v>
      </c>
      <c r="I2678" s="219">
        <v>1</v>
      </c>
      <c r="J2678" s="218">
        <v>216.86</v>
      </c>
      <c r="K2678" s="218">
        <v>216.86</v>
      </c>
      <c r="L2678" s="218">
        <v>0</v>
      </c>
      <c r="M2678" s="218">
        <f t="shared" si="70"/>
        <v>86.744000000000014</v>
      </c>
      <c r="N2678" s="216" t="str">
        <f t="shared" si="69"/>
        <v>stvarna uporabna</v>
      </c>
    </row>
    <row r="2679" spans="1:14" x14ac:dyDescent="0.25">
      <c r="A2679" s="220">
        <v>1</v>
      </c>
      <c r="B2679" s="219" t="s">
        <v>926</v>
      </c>
      <c r="C2679" s="219" t="s">
        <v>926</v>
      </c>
      <c r="D2679" s="219">
        <v>103537</v>
      </c>
      <c r="E2679" s="217" t="s">
        <v>171</v>
      </c>
      <c r="F2679" s="217" t="s">
        <v>2177</v>
      </c>
      <c r="G2679" s="217" t="s">
        <v>929</v>
      </c>
      <c r="H2679" s="217" t="s">
        <v>139</v>
      </c>
      <c r="I2679" s="219">
        <v>1</v>
      </c>
      <c r="J2679" s="218">
        <v>282.61</v>
      </c>
      <c r="K2679" s="218">
        <v>282.61</v>
      </c>
      <c r="L2679" s="218">
        <v>0</v>
      </c>
      <c r="M2679" s="218">
        <f t="shared" si="70"/>
        <v>113.04400000000001</v>
      </c>
      <c r="N2679" s="216" t="str">
        <f t="shared" si="69"/>
        <v>stvarna uporabna</v>
      </c>
    </row>
    <row r="2680" spans="1:14" x14ac:dyDescent="0.25">
      <c r="A2680" s="216">
        <v>1</v>
      </c>
      <c r="B2680" s="219" t="s">
        <v>926</v>
      </c>
      <c r="C2680" s="219" t="s">
        <v>926</v>
      </c>
      <c r="D2680" s="219">
        <v>103538</v>
      </c>
      <c r="E2680" s="217" t="s">
        <v>171</v>
      </c>
      <c r="F2680" s="217" t="s">
        <v>1127</v>
      </c>
      <c r="G2680" s="218">
        <v>10.07</v>
      </c>
      <c r="H2680" s="217" t="s">
        <v>139</v>
      </c>
      <c r="I2680" s="219">
        <v>1</v>
      </c>
      <c r="J2680" s="218">
        <v>216.87</v>
      </c>
      <c r="K2680" s="218">
        <v>216.87</v>
      </c>
      <c r="L2680" s="218">
        <v>0</v>
      </c>
      <c r="M2680" s="218">
        <f t="shared" si="70"/>
        <v>86.748000000000005</v>
      </c>
      <c r="N2680" s="216" t="str">
        <f t="shared" si="69"/>
        <v>stvarna uporabna</v>
      </c>
    </row>
    <row r="2681" spans="1:14" x14ac:dyDescent="0.25">
      <c r="A2681" s="216">
        <v>1</v>
      </c>
      <c r="B2681" s="219" t="s">
        <v>926</v>
      </c>
      <c r="C2681" s="219" t="s">
        <v>926</v>
      </c>
      <c r="D2681" s="219">
        <v>103539</v>
      </c>
      <c r="E2681" s="217" t="s">
        <v>171</v>
      </c>
      <c r="F2681" s="217" t="s">
        <v>1892</v>
      </c>
      <c r="G2681" s="217" t="s">
        <v>929</v>
      </c>
      <c r="H2681" s="217" t="s">
        <v>139</v>
      </c>
      <c r="I2681" s="219">
        <v>1</v>
      </c>
      <c r="J2681" s="218">
        <v>56.62</v>
      </c>
      <c r="K2681" s="218">
        <v>56.62</v>
      </c>
      <c r="L2681" s="218">
        <v>0</v>
      </c>
      <c r="M2681" s="218">
        <f t="shared" si="70"/>
        <v>22.648</v>
      </c>
      <c r="N2681" s="216" t="str">
        <f t="shared" si="69"/>
        <v>stvarna uporabna</v>
      </c>
    </row>
    <row r="2682" spans="1:14" x14ac:dyDescent="0.25">
      <c r="A2682" s="216">
        <v>1</v>
      </c>
      <c r="B2682" s="219" t="s">
        <v>926</v>
      </c>
      <c r="C2682" s="219" t="s">
        <v>926</v>
      </c>
      <c r="D2682" s="219">
        <v>103541</v>
      </c>
      <c r="E2682" s="217" t="s">
        <v>171</v>
      </c>
      <c r="F2682" s="217" t="s">
        <v>2178</v>
      </c>
      <c r="G2682" s="217" t="s">
        <v>929</v>
      </c>
      <c r="H2682" s="217" t="s">
        <v>139</v>
      </c>
      <c r="I2682" s="219">
        <v>1</v>
      </c>
      <c r="J2682" s="218">
        <v>16.940000000000001</v>
      </c>
      <c r="K2682" s="218">
        <v>16.940000000000001</v>
      </c>
      <c r="L2682" s="218">
        <v>0</v>
      </c>
      <c r="M2682" s="218">
        <f t="shared" si="70"/>
        <v>6.7760000000000007</v>
      </c>
      <c r="N2682" s="216" t="str">
        <f t="shared" si="69"/>
        <v>stvarna uporabna</v>
      </c>
    </row>
    <row r="2683" spans="1:14" x14ac:dyDescent="0.25">
      <c r="A2683" s="220">
        <v>1</v>
      </c>
      <c r="B2683" s="219" t="s">
        <v>926</v>
      </c>
      <c r="C2683" s="219" t="s">
        <v>926</v>
      </c>
      <c r="D2683" s="219">
        <v>103544</v>
      </c>
      <c r="E2683" s="217" t="s">
        <v>171</v>
      </c>
      <c r="F2683" s="217" t="s">
        <v>1071</v>
      </c>
      <c r="G2683" s="217" t="s">
        <v>929</v>
      </c>
      <c r="H2683" s="217" t="s">
        <v>139</v>
      </c>
      <c r="I2683" s="219">
        <v>1</v>
      </c>
      <c r="J2683" s="218">
        <v>157</v>
      </c>
      <c r="K2683" s="218">
        <v>157</v>
      </c>
      <c r="L2683" s="218">
        <v>0</v>
      </c>
      <c r="M2683" s="218">
        <f t="shared" si="70"/>
        <v>62.800000000000004</v>
      </c>
      <c r="N2683" s="216" t="str">
        <f t="shared" si="69"/>
        <v>stvarna uporabna</v>
      </c>
    </row>
    <row r="2684" spans="1:14" x14ac:dyDescent="0.25">
      <c r="A2684" s="220">
        <v>1</v>
      </c>
      <c r="B2684" s="219" t="s">
        <v>926</v>
      </c>
      <c r="C2684" s="219" t="s">
        <v>926</v>
      </c>
      <c r="D2684" s="219">
        <v>103545</v>
      </c>
      <c r="E2684" s="217" t="s">
        <v>171</v>
      </c>
      <c r="F2684" s="217" t="s">
        <v>2179</v>
      </c>
      <c r="G2684" s="217" t="s">
        <v>929</v>
      </c>
      <c r="H2684" s="217" t="s">
        <v>139</v>
      </c>
      <c r="I2684" s="219">
        <v>1</v>
      </c>
      <c r="J2684" s="218">
        <v>282.68</v>
      </c>
      <c r="K2684" s="218">
        <v>282.68</v>
      </c>
      <c r="L2684" s="218">
        <v>0</v>
      </c>
      <c r="M2684" s="218">
        <f t="shared" si="70"/>
        <v>113.072</v>
      </c>
      <c r="N2684" s="216" t="str">
        <f t="shared" ref="N2684:N2747" si="71">IF(L2684&lt;J2684*0.4,"stvarna uporabna", "nova vrijednost")</f>
        <v>stvarna uporabna</v>
      </c>
    </row>
    <row r="2685" spans="1:14" x14ac:dyDescent="0.25">
      <c r="A2685" s="216">
        <v>1</v>
      </c>
      <c r="B2685" s="219" t="s">
        <v>926</v>
      </c>
      <c r="C2685" s="219" t="s">
        <v>926</v>
      </c>
      <c r="D2685" s="219">
        <v>103546</v>
      </c>
      <c r="E2685" s="217" t="s">
        <v>171</v>
      </c>
      <c r="F2685" s="217" t="s">
        <v>2074</v>
      </c>
      <c r="G2685" s="217" t="s">
        <v>929</v>
      </c>
      <c r="H2685" s="217" t="s">
        <v>139</v>
      </c>
      <c r="I2685" s="219">
        <v>1</v>
      </c>
      <c r="J2685" s="218">
        <v>565.22</v>
      </c>
      <c r="K2685" s="218">
        <v>565.22</v>
      </c>
      <c r="L2685" s="218">
        <v>0</v>
      </c>
      <c r="M2685" s="218">
        <f t="shared" si="70"/>
        <v>226.08800000000002</v>
      </c>
      <c r="N2685" s="216" t="str">
        <f t="shared" si="71"/>
        <v>stvarna uporabna</v>
      </c>
    </row>
    <row r="2686" spans="1:14" x14ac:dyDescent="0.25">
      <c r="A2686" s="216">
        <v>1</v>
      </c>
      <c r="B2686" s="219" t="s">
        <v>926</v>
      </c>
      <c r="C2686" s="219" t="s">
        <v>926</v>
      </c>
      <c r="D2686" s="219">
        <v>103547</v>
      </c>
      <c r="E2686" s="217" t="s">
        <v>171</v>
      </c>
      <c r="F2686" s="217" t="s">
        <v>2180</v>
      </c>
      <c r="G2686" s="217" t="s">
        <v>929</v>
      </c>
      <c r="H2686" s="217" t="s">
        <v>139</v>
      </c>
      <c r="I2686" s="219">
        <v>1</v>
      </c>
      <c r="J2686" s="218">
        <v>847.84</v>
      </c>
      <c r="K2686" s="218">
        <v>847.84</v>
      </c>
      <c r="L2686" s="218">
        <v>0</v>
      </c>
      <c r="M2686" s="218">
        <f t="shared" si="70"/>
        <v>339.13600000000002</v>
      </c>
      <c r="N2686" s="216" t="str">
        <f t="shared" si="71"/>
        <v>stvarna uporabna</v>
      </c>
    </row>
    <row r="2687" spans="1:14" x14ac:dyDescent="0.25">
      <c r="A2687" s="216">
        <v>1</v>
      </c>
      <c r="B2687" s="219" t="s">
        <v>926</v>
      </c>
      <c r="C2687" s="219" t="s">
        <v>926</v>
      </c>
      <c r="D2687" s="219">
        <v>103548</v>
      </c>
      <c r="E2687" s="217" t="s">
        <v>171</v>
      </c>
      <c r="F2687" s="217" t="s">
        <v>2180</v>
      </c>
      <c r="G2687" s="217" t="s">
        <v>929</v>
      </c>
      <c r="H2687" s="217" t="s">
        <v>139</v>
      </c>
      <c r="I2687" s="219">
        <v>1</v>
      </c>
      <c r="J2687" s="218">
        <v>847.84</v>
      </c>
      <c r="K2687" s="218">
        <v>847.84</v>
      </c>
      <c r="L2687" s="218">
        <v>0</v>
      </c>
      <c r="M2687" s="218">
        <f t="shared" si="70"/>
        <v>339.13600000000002</v>
      </c>
      <c r="N2687" s="216" t="str">
        <f t="shared" si="71"/>
        <v>stvarna uporabna</v>
      </c>
    </row>
    <row r="2688" spans="1:14" x14ac:dyDescent="0.25">
      <c r="A2688" s="220">
        <v>1</v>
      </c>
      <c r="B2688" s="219" t="s">
        <v>926</v>
      </c>
      <c r="C2688" s="219" t="s">
        <v>926</v>
      </c>
      <c r="D2688" s="219">
        <v>103552</v>
      </c>
      <c r="E2688" s="217" t="s">
        <v>171</v>
      </c>
      <c r="F2688" s="217" t="s">
        <v>2063</v>
      </c>
      <c r="G2688" s="217" t="s">
        <v>929</v>
      </c>
      <c r="H2688" s="217" t="s">
        <v>139</v>
      </c>
      <c r="I2688" s="219">
        <v>1</v>
      </c>
      <c r="J2688" s="218">
        <v>395.67</v>
      </c>
      <c r="K2688" s="218">
        <v>395.67</v>
      </c>
      <c r="L2688" s="218">
        <v>0</v>
      </c>
      <c r="M2688" s="218">
        <f t="shared" si="70"/>
        <v>158.26800000000003</v>
      </c>
      <c r="N2688" s="216" t="str">
        <f t="shared" si="71"/>
        <v>stvarna uporabna</v>
      </c>
    </row>
    <row r="2689" spans="1:14" x14ac:dyDescent="0.25">
      <c r="A2689" s="220">
        <v>1</v>
      </c>
      <c r="B2689" s="219" t="s">
        <v>926</v>
      </c>
      <c r="C2689" s="219" t="s">
        <v>926</v>
      </c>
      <c r="D2689" s="219">
        <v>103554</v>
      </c>
      <c r="E2689" s="217" t="s">
        <v>171</v>
      </c>
      <c r="F2689" s="217" t="s">
        <v>1071</v>
      </c>
      <c r="G2689" s="217" t="s">
        <v>854</v>
      </c>
      <c r="H2689" s="217" t="s">
        <v>139</v>
      </c>
      <c r="I2689" s="219">
        <v>1</v>
      </c>
      <c r="J2689" s="221">
        <v>1262.5999999999999</v>
      </c>
      <c r="K2689" s="221">
        <v>1210.03</v>
      </c>
      <c r="L2689" s="218">
        <v>52.57</v>
      </c>
      <c r="M2689" s="218">
        <f t="shared" si="70"/>
        <v>505.03999999999996</v>
      </c>
      <c r="N2689" s="216" t="str">
        <f t="shared" si="71"/>
        <v>stvarna uporabna</v>
      </c>
    </row>
    <row r="2690" spans="1:14" x14ac:dyDescent="0.25">
      <c r="A2690" s="216">
        <v>1</v>
      </c>
      <c r="B2690" s="219" t="s">
        <v>926</v>
      </c>
      <c r="C2690" s="219" t="s">
        <v>926</v>
      </c>
      <c r="D2690" s="219">
        <v>103556</v>
      </c>
      <c r="E2690" s="217" t="s">
        <v>171</v>
      </c>
      <c r="F2690" s="217" t="s">
        <v>2030</v>
      </c>
      <c r="G2690" s="217" t="s">
        <v>929</v>
      </c>
      <c r="H2690" s="217" t="s">
        <v>139</v>
      </c>
      <c r="I2690" s="219">
        <v>1</v>
      </c>
      <c r="J2690" s="218">
        <v>565.22</v>
      </c>
      <c r="K2690" s="218">
        <v>565.22</v>
      </c>
      <c r="L2690" s="218">
        <v>0</v>
      </c>
      <c r="M2690" s="218">
        <f t="shared" si="70"/>
        <v>226.08800000000002</v>
      </c>
      <c r="N2690" s="216" t="str">
        <f t="shared" si="71"/>
        <v>stvarna uporabna</v>
      </c>
    </row>
    <row r="2691" spans="1:14" x14ac:dyDescent="0.25">
      <c r="A2691" s="216">
        <v>1</v>
      </c>
      <c r="B2691" s="219" t="s">
        <v>926</v>
      </c>
      <c r="C2691" s="219" t="s">
        <v>926</v>
      </c>
      <c r="D2691" s="219">
        <v>103557</v>
      </c>
      <c r="E2691" s="217" t="s">
        <v>171</v>
      </c>
      <c r="F2691" s="217" t="s">
        <v>2030</v>
      </c>
      <c r="G2691" s="217" t="s">
        <v>929</v>
      </c>
      <c r="H2691" s="217" t="s">
        <v>139</v>
      </c>
      <c r="I2691" s="219">
        <v>1</v>
      </c>
      <c r="J2691" s="218">
        <v>565.23</v>
      </c>
      <c r="K2691" s="218">
        <v>565.23</v>
      </c>
      <c r="L2691" s="218">
        <v>0</v>
      </c>
      <c r="M2691" s="218">
        <f t="shared" ref="M2691:M2754" si="72">IF(L2691&lt;J2691*0.4,J2691*0.4,L2691)</f>
        <v>226.09200000000001</v>
      </c>
      <c r="N2691" s="216" t="str">
        <f t="shared" si="71"/>
        <v>stvarna uporabna</v>
      </c>
    </row>
    <row r="2692" spans="1:14" x14ac:dyDescent="0.25">
      <c r="A2692" s="216">
        <v>1</v>
      </c>
      <c r="B2692" s="219" t="s">
        <v>926</v>
      </c>
      <c r="C2692" s="219" t="s">
        <v>926</v>
      </c>
      <c r="D2692" s="219">
        <v>103559</v>
      </c>
      <c r="E2692" s="217" t="s">
        <v>171</v>
      </c>
      <c r="F2692" s="217" t="s">
        <v>1067</v>
      </c>
      <c r="G2692" s="217" t="s">
        <v>929</v>
      </c>
      <c r="H2692" s="217" t="s">
        <v>139</v>
      </c>
      <c r="I2692" s="219">
        <v>1</v>
      </c>
      <c r="J2692" s="218">
        <v>28.27</v>
      </c>
      <c r="K2692" s="218">
        <v>28.27</v>
      </c>
      <c r="L2692" s="218">
        <v>0</v>
      </c>
      <c r="M2692" s="218">
        <f t="shared" si="72"/>
        <v>11.308</v>
      </c>
      <c r="N2692" s="216" t="str">
        <f t="shared" si="71"/>
        <v>stvarna uporabna</v>
      </c>
    </row>
    <row r="2693" spans="1:14" x14ac:dyDescent="0.25">
      <c r="A2693" s="220">
        <v>1</v>
      </c>
      <c r="B2693" s="219" t="s">
        <v>926</v>
      </c>
      <c r="C2693" s="219" t="s">
        <v>926</v>
      </c>
      <c r="D2693" s="219">
        <v>103560</v>
      </c>
      <c r="E2693" s="217" t="s">
        <v>171</v>
      </c>
      <c r="F2693" s="217" t="s">
        <v>2129</v>
      </c>
      <c r="G2693" s="217" t="s">
        <v>182</v>
      </c>
      <c r="H2693" s="217" t="s">
        <v>139</v>
      </c>
      <c r="I2693" s="219">
        <v>1</v>
      </c>
      <c r="J2693" s="218">
        <v>523.75</v>
      </c>
      <c r="K2693" s="218">
        <v>523.75</v>
      </c>
      <c r="L2693" s="218">
        <v>0</v>
      </c>
      <c r="M2693" s="218">
        <f t="shared" si="72"/>
        <v>209.5</v>
      </c>
      <c r="N2693" s="216" t="str">
        <f t="shared" si="71"/>
        <v>stvarna uporabna</v>
      </c>
    </row>
    <row r="2694" spans="1:14" x14ac:dyDescent="0.25">
      <c r="A2694" s="220">
        <v>1</v>
      </c>
      <c r="B2694" s="219" t="s">
        <v>926</v>
      </c>
      <c r="C2694" s="219" t="s">
        <v>926</v>
      </c>
      <c r="D2694" s="219">
        <v>103563</v>
      </c>
      <c r="E2694" s="217" t="s">
        <v>171</v>
      </c>
      <c r="F2694" s="217" t="s">
        <v>2181</v>
      </c>
      <c r="G2694" s="217" t="s">
        <v>182</v>
      </c>
      <c r="H2694" s="217" t="s">
        <v>139</v>
      </c>
      <c r="I2694" s="219">
        <v>1</v>
      </c>
      <c r="J2694" s="221">
        <v>1467.05</v>
      </c>
      <c r="K2694" s="221">
        <v>1467.05</v>
      </c>
      <c r="L2694" s="218">
        <v>0</v>
      </c>
      <c r="M2694" s="218">
        <f t="shared" si="72"/>
        <v>586.82000000000005</v>
      </c>
      <c r="N2694" s="216" t="str">
        <f t="shared" si="71"/>
        <v>stvarna uporabna</v>
      </c>
    </row>
    <row r="2695" spans="1:14" x14ac:dyDescent="0.25">
      <c r="A2695" s="216">
        <v>1</v>
      </c>
      <c r="B2695" s="219" t="s">
        <v>926</v>
      </c>
      <c r="C2695" s="219" t="s">
        <v>926</v>
      </c>
      <c r="D2695" s="219">
        <v>103564</v>
      </c>
      <c r="E2695" s="217" t="s">
        <v>171</v>
      </c>
      <c r="F2695" s="217" t="s">
        <v>1130</v>
      </c>
      <c r="G2695" s="217" t="s">
        <v>182</v>
      </c>
      <c r="H2695" s="217" t="s">
        <v>139</v>
      </c>
      <c r="I2695" s="219">
        <v>1</v>
      </c>
      <c r="J2695" s="218">
        <v>839.55</v>
      </c>
      <c r="K2695" s="218">
        <v>839.55</v>
      </c>
      <c r="L2695" s="218">
        <v>0</v>
      </c>
      <c r="M2695" s="218">
        <f t="shared" si="72"/>
        <v>335.82</v>
      </c>
      <c r="N2695" s="216" t="str">
        <f t="shared" si="71"/>
        <v>stvarna uporabna</v>
      </c>
    </row>
    <row r="2696" spans="1:14" x14ac:dyDescent="0.25">
      <c r="A2696" s="216">
        <v>1</v>
      </c>
      <c r="B2696" s="219" t="s">
        <v>926</v>
      </c>
      <c r="C2696" s="219" t="s">
        <v>926</v>
      </c>
      <c r="D2696" s="219">
        <v>103565</v>
      </c>
      <c r="E2696" s="217" t="s">
        <v>171</v>
      </c>
      <c r="F2696" s="217" t="s">
        <v>1134</v>
      </c>
      <c r="G2696" s="217" t="s">
        <v>854</v>
      </c>
      <c r="H2696" s="217" t="s">
        <v>139</v>
      </c>
      <c r="I2696" s="219">
        <v>1</v>
      </c>
      <c r="J2696" s="218">
        <v>575.35</v>
      </c>
      <c r="K2696" s="218">
        <v>551.39</v>
      </c>
      <c r="L2696" s="218">
        <v>23.96</v>
      </c>
      <c r="M2696" s="218">
        <f t="shared" si="72"/>
        <v>230.14000000000001</v>
      </c>
      <c r="N2696" s="216" t="str">
        <f t="shared" si="71"/>
        <v>stvarna uporabna</v>
      </c>
    </row>
    <row r="2697" spans="1:14" x14ac:dyDescent="0.25">
      <c r="A2697" s="216">
        <v>1</v>
      </c>
      <c r="B2697" s="219" t="s">
        <v>926</v>
      </c>
      <c r="C2697" s="219" t="s">
        <v>926</v>
      </c>
      <c r="D2697" s="219">
        <v>103566</v>
      </c>
      <c r="E2697" s="217" t="s">
        <v>171</v>
      </c>
      <c r="F2697" s="217" t="s">
        <v>2182</v>
      </c>
      <c r="G2697" s="217" t="s">
        <v>854</v>
      </c>
      <c r="H2697" s="217" t="s">
        <v>139</v>
      </c>
      <c r="I2697" s="219">
        <v>1</v>
      </c>
      <c r="J2697" s="218">
        <v>639.39</v>
      </c>
      <c r="K2697" s="218">
        <v>612.72</v>
      </c>
      <c r="L2697" s="218">
        <v>26.67</v>
      </c>
      <c r="M2697" s="218">
        <f t="shared" si="72"/>
        <v>255.756</v>
      </c>
      <c r="N2697" s="216" t="str">
        <f t="shared" si="71"/>
        <v>stvarna uporabna</v>
      </c>
    </row>
    <row r="2698" spans="1:14" x14ac:dyDescent="0.25">
      <c r="A2698" s="220">
        <v>1</v>
      </c>
      <c r="B2698" s="219" t="s">
        <v>926</v>
      </c>
      <c r="C2698" s="219" t="s">
        <v>926</v>
      </c>
      <c r="D2698" s="219">
        <v>103685</v>
      </c>
      <c r="E2698" s="217" t="s">
        <v>162</v>
      </c>
      <c r="F2698" s="217" t="s">
        <v>2183</v>
      </c>
      <c r="G2698" s="218">
        <v>12.09</v>
      </c>
      <c r="H2698" s="217" t="s">
        <v>139</v>
      </c>
      <c r="I2698" s="219">
        <v>1</v>
      </c>
      <c r="J2698" s="221">
        <v>4471.8100000000004</v>
      </c>
      <c r="K2698" s="221">
        <v>3912.86</v>
      </c>
      <c r="L2698" s="218">
        <v>558.95000000000005</v>
      </c>
      <c r="M2698" s="218">
        <f t="shared" si="72"/>
        <v>1788.7240000000002</v>
      </c>
      <c r="N2698" s="216" t="str">
        <f t="shared" si="71"/>
        <v>stvarna uporabna</v>
      </c>
    </row>
    <row r="2699" spans="1:14" x14ac:dyDescent="0.25">
      <c r="A2699" s="220">
        <v>1</v>
      </c>
      <c r="B2699" s="219" t="s">
        <v>926</v>
      </c>
      <c r="C2699" s="219" t="s">
        <v>926</v>
      </c>
      <c r="D2699" s="219">
        <v>103686</v>
      </c>
      <c r="E2699" s="217" t="s">
        <v>162</v>
      </c>
      <c r="F2699" s="217" t="s">
        <v>1884</v>
      </c>
      <c r="G2699" s="217" t="s">
        <v>307</v>
      </c>
      <c r="H2699" s="217" t="s">
        <v>139</v>
      </c>
      <c r="I2699" s="219">
        <v>1</v>
      </c>
      <c r="J2699" s="218">
        <v>149</v>
      </c>
      <c r="K2699" s="218">
        <v>149</v>
      </c>
      <c r="L2699" s="218">
        <v>0</v>
      </c>
      <c r="M2699" s="218">
        <f t="shared" si="72"/>
        <v>59.6</v>
      </c>
      <c r="N2699" s="216" t="str">
        <f t="shared" si="71"/>
        <v>stvarna uporabna</v>
      </c>
    </row>
    <row r="2700" spans="1:14" x14ac:dyDescent="0.25">
      <c r="A2700" s="216">
        <v>1</v>
      </c>
      <c r="B2700" s="219" t="s">
        <v>926</v>
      </c>
      <c r="C2700" s="219" t="s">
        <v>926</v>
      </c>
      <c r="D2700" s="219">
        <v>103687</v>
      </c>
      <c r="E2700" s="217" t="s">
        <v>162</v>
      </c>
      <c r="F2700" s="217" t="s">
        <v>1886</v>
      </c>
      <c r="G2700" s="217" t="s">
        <v>275</v>
      </c>
      <c r="H2700" s="217" t="s">
        <v>139</v>
      </c>
      <c r="I2700" s="219">
        <v>1</v>
      </c>
      <c r="J2700" s="221">
        <v>2649.45</v>
      </c>
      <c r="K2700" s="221">
        <v>2649.45</v>
      </c>
      <c r="L2700" s="218">
        <v>0</v>
      </c>
      <c r="M2700" s="218">
        <f t="shared" si="72"/>
        <v>1059.78</v>
      </c>
      <c r="N2700" s="216" t="str">
        <f t="shared" si="71"/>
        <v>stvarna uporabna</v>
      </c>
    </row>
    <row r="2701" spans="1:14" x14ac:dyDescent="0.25">
      <c r="A2701" s="216">
        <v>1</v>
      </c>
      <c r="B2701" s="219" t="s">
        <v>926</v>
      </c>
      <c r="C2701" s="219" t="s">
        <v>926</v>
      </c>
      <c r="D2701" s="219">
        <v>103688</v>
      </c>
      <c r="E2701" s="217" t="s">
        <v>162</v>
      </c>
      <c r="F2701" s="217" t="s">
        <v>1886</v>
      </c>
      <c r="G2701" s="217" t="s">
        <v>275</v>
      </c>
      <c r="H2701" s="217" t="s">
        <v>139</v>
      </c>
      <c r="I2701" s="219">
        <v>1</v>
      </c>
      <c r="J2701" s="221">
        <v>2649.45</v>
      </c>
      <c r="K2701" s="221">
        <v>2649.45</v>
      </c>
      <c r="L2701" s="218">
        <v>0</v>
      </c>
      <c r="M2701" s="218">
        <f t="shared" si="72"/>
        <v>1059.78</v>
      </c>
      <c r="N2701" s="216" t="str">
        <f t="shared" si="71"/>
        <v>stvarna uporabna</v>
      </c>
    </row>
    <row r="2702" spans="1:14" x14ac:dyDescent="0.25">
      <c r="A2702" s="216">
        <v>1</v>
      </c>
      <c r="B2702" s="219" t="s">
        <v>926</v>
      </c>
      <c r="C2702" s="219" t="s">
        <v>926</v>
      </c>
      <c r="D2702" s="219">
        <v>103689</v>
      </c>
      <c r="E2702" s="217" t="s">
        <v>162</v>
      </c>
      <c r="F2702" s="217" t="s">
        <v>2184</v>
      </c>
      <c r="G2702" s="217" t="s">
        <v>275</v>
      </c>
      <c r="H2702" s="217" t="s">
        <v>139</v>
      </c>
      <c r="I2702" s="219">
        <v>1</v>
      </c>
      <c r="J2702" s="221">
        <v>1130.5</v>
      </c>
      <c r="K2702" s="221">
        <v>1130.5</v>
      </c>
      <c r="L2702" s="218">
        <v>0</v>
      </c>
      <c r="M2702" s="218">
        <f t="shared" si="72"/>
        <v>452.20000000000005</v>
      </c>
      <c r="N2702" s="216" t="str">
        <f t="shared" si="71"/>
        <v>stvarna uporabna</v>
      </c>
    </row>
    <row r="2703" spans="1:14" x14ac:dyDescent="0.25">
      <c r="A2703" s="220">
        <v>1</v>
      </c>
      <c r="B2703" s="219" t="s">
        <v>926</v>
      </c>
      <c r="C2703" s="219" t="s">
        <v>926</v>
      </c>
      <c r="D2703" s="219">
        <v>103690</v>
      </c>
      <c r="E2703" s="217" t="s">
        <v>162</v>
      </c>
      <c r="F2703" s="217" t="s">
        <v>2185</v>
      </c>
      <c r="G2703" s="217" t="s">
        <v>275</v>
      </c>
      <c r="H2703" s="217" t="s">
        <v>139</v>
      </c>
      <c r="I2703" s="219">
        <v>1</v>
      </c>
      <c r="J2703" s="221">
        <v>1700.58</v>
      </c>
      <c r="K2703" s="221">
        <v>1700.58</v>
      </c>
      <c r="L2703" s="218">
        <v>0</v>
      </c>
      <c r="M2703" s="218">
        <f t="shared" si="72"/>
        <v>680.23199999999997</v>
      </c>
      <c r="N2703" s="216" t="str">
        <f t="shared" si="71"/>
        <v>stvarna uporabna</v>
      </c>
    </row>
    <row r="2704" spans="1:14" x14ac:dyDescent="0.25">
      <c r="A2704" s="220">
        <v>1</v>
      </c>
      <c r="B2704" s="219" t="s">
        <v>926</v>
      </c>
      <c r="C2704" s="219" t="s">
        <v>926</v>
      </c>
      <c r="D2704" s="219">
        <v>103691</v>
      </c>
      <c r="E2704" s="217" t="s">
        <v>162</v>
      </c>
      <c r="F2704" s="217" t="s">
        <v>2186</v>
      </c>
      <c r="G2704" s="217" t="s">
        <v>552</v>
      </c>
      <c r="H2704" s="217" t="s">
        <v>139</v>
      </c>
      <c r="I2704" s="219">
        <v>1</v>
      </c>
      <c r="J2704" s="221">
        <v>5999</v>
      </c>
      <c r="K2704" s="221">
        <v>5999</v>
      </c>
      <c r="L2704" s="218">
        <v>0</v>
      </c>
      <c r="M2704" s="218">
        <f t="shared" si="72"/>
        <v>2399.6</v>
      </c>
      <c r="N2704" s="216" t="str">
        <f t="shared" si="71"/>
        <v>stvarna uporabna</v>
      </c>
    </row>
    <row r="2705" spans="1:14" x14ac:dyDescent="0.25">
      <c r="A2705" s="216">
        <v>1</v>
      </c>
      <c r="B2705" s="219" t="s">
        <v>926</v>
      </c>
      <c r="C2705" s="219" t="s">
        <v>926</v>
      </c>
      <c r="D2705" s="219">
        <v>103692</v>
      </c>
      <c r="E2705" s="217" t="s">
        <v>162</v>
      </c>
      <c r="F2705" s="217" t="s">
        <v>2187</v>
      </c>
      <c r="G2705" s="217" t="s">
        <v>2188</v>
      </c>
      <c r="H2705" s="217" t="s">
        <v>139</v>
      </c>
      <c r="I2705" s="219">
        <v>1</v>
      </c>
      <c r="J2705" s="221">
        <v>1253.96</v>
      </c>
      <c r="K2705" s="221">
        <v>1253.96</v>
      </c>
      <c r="L2705" s="218">
        <v>0</v>
      </c>
      <c r="M2705" s="218">
        <f t="shared" si="72"/>
        <v>501.58400000000006</v>
      </c>
      <c r="N2705" s="216" t="str">
        <f t="shared" si="71"/>
        <v>stvarna uporabna</v>
      </c>
    </row>
    <row r="2706" spans="1:14" x14ac:dyDescent="0.25">
      <c r="A2706" s="216">
        <v>1</v>
      </c>
      <c r="B2706" s="219" t="s">
        <v>926</v>
      </c>
      <c r="C2706" s="219" t="s">
        <v>926</v>
      </c>
      <c r="D2706" s="219">
        <v>103693</v>
      </c>
      <c r="E2706" s="217" t="s">
        <v>162</v>
      </c>
      <c r="F2706" s="217" t="s">
        <v>2189</v>
      </c>
      <c r="G2706" s="217" t="s">
        <v>2188</v>
      </c>
      <c r="H2706" s="217" t="s">
        <v>139</v>
      </c>
      <c r="I2706" s="219">
        <v>1</v>
      </c>
      <c r="J2706" s="221">
        <v>1899.2</v>
      </c>
      <c r="K2706" s="221">
        <v>1899.2</v>
      </c>
      <c r="L2706" s="218">
        <v>0</v>
      </c>
      <c r="M2706" s="218">
        <f t="shared" si="72"/>
        <v>759.68000000000006</v>
      </c>
      <c r="N2706" s="216" t="str">
        <f t="shared" si="71"/>
        <v>stvarna uporabna</v>
      </c>
    </row>
    <row r="2707" spans="1:14" x14ac:dyDescent="0.25">
      <c r="A2707" s="216">
        <v>1</v>
      </c>
      <c r="B2707" s="219" t="s">
        <v>926</v>
      </c>
      <c r="C2707" s="219" t="s">
        <v>926</v>
      </c>
      <c r="D2707" s="219">
        <v>103698</v>
      </c>
      <c r="E2707" s="217" t="s">
        <v>162</v>
      </c>
      <c r="F2707" s="217" t="s">
        <v>2096</v>
      </c>
      <c r="G2707" s="217" t="s">
        <v>229</v>
      </c>
      <c r="H2707" s="217" t="s">
        <v>139</v>
      </c>
      <c r="I2707" s="219">
        <v>1</v>
      </c>
      <c r="J2707" s="221">
        <v>2814.76</v>
      </c>
      <c r="K2707" s="221">
        <v>1026.22</v>
      </c>
      <c r="L2707" s="221">
        <v>1788.54</v>
      </c>
      <c r="M2707" s="218">
        <f t="shared" si="72"/>
        <v>1788.54</v>
      </c>
      <c r="N2707" s="216" t="str">
        <f t="shared" si="71"/>
        <v>nova vrijednost</v>
      </c>
    </row>
    <row r="2708" spans="1:14" x14ac:dyDescent="0.25">
      <c r="A2708" s="220">
        <v>1</v>
      </c>
      <c r="B2708" s="219" t="s">
        <v>926</v>
      </c>
      <c r="C2708" s="219" t="s">
        <v>926</v>
      </c>
      <c r="D2708" s="219">
        <v>103705</v>
      </c>
      <c r="E2708" s="217" t="s">
        <v>162</v>
      </c>
      <c r="F2708" s="217" t="s">
        <v>2190</v>
      </c>
      <c r="G2708" s="218">
        <v>11.1</v>
      </c>
      <c r="H2708" s="217" t="s">
        <v>139</v>
      </c>
      <c r="I2708" s="219">
        <v>1</v>
      </c>
      <c r="J2708" s="221">
        <v>2001.07</v>
      </c>
      <c r="K2708" s="221">
        <v>1521.62</v>
      </c>
      <c r="L2708" s="218">
        <v>479.45</v>
      </c>
      <c r="M2708" s="218">
        <f t="shared" si="72"/>
        <v>800.428</v>
      </c>
      <c r="N2708" s="216" t="str">
        <f t="shared" si="71"/>
        <v>stvarna uporabna</v>
      </c>
    </row>
    <row r="2709" spans="1:14" x14ac:dyDescent="0.25">
      <c r="A2709" s="220">
        <v>1</v>
      </c>
      <c r="B2709" s="219" t="s">
        <v>926</v>
      </c>
      <c r="C2709" s="219" t="s">
        <v>926</v>
      </c>
      <c r="D2709" s="219">
        <v>103706</v>
      </c>
      <c r="E2709" s="217" t="s">
        <v>162</v>
      </c>
      <c r="F2709" s="217" t="s">
        <v>2191</v>
      </c>
      <c r="G2709" s="218">
        <v>11.1</v>
      </c>
      <c r="H2709" s="217" t="s">
        <v>139</v>
      </c>
      <c r="I2709" s="219">
        <v>1</v>
      </c>
      <c r="J2709" s="221">
        <v>1177.0999999999999</v>
      </c>
      <c r="K2709" s="218">
        <v>895.1</v>
      </c>
      <c r="L2709" s="218">
        <v>282</v>
      </c>
      <c r="M2709" s="218">
        <f t="shared" si="72"/>
        <v>470.84</v>
      </c>
      <c r="N2709" s="216" t="str">
        <f t="shared" si="71"/>
        <v>stvarna uporabna</v>
      </c>
    </row>
    <row r="2710" spans="1:14" x14ac:dyDescent="0.25">
      <c r="A2710" s="216">
        <v>1</v>
      </c>
      <c r="B2710" s="219" t="s">
        <v>926</v>
      </c>
      <c r="C2710" s="219" t="s">
        <v>926</v>
      </c>
      <c r="D2710" s="219">
        <v>103707</v>
      </c>
      <c r="E2710" s="217" t="s">
        <v>162</v>
      </c>
      <c r="F2710" s="217" t="s">
        <v>2192</v>
      </c>
      <c r="G2710" s="218">
        <v>11.1</v>
      </c>
      <c r="H2710" s="217" t="s">
        <v>139</v>
      </c>
      <c r="I2710" s="219">
        <v>1</v>
      </c>
      <c r="J2710" s="221">
        <v>2354.1999999999998</v>
      </c>
      <c r="K2710" s="221">
        <v>1790.2</v>
      </c>
      <c r="L2710" s="218">
        <v>564</v>
      </c>
      <c r="M2710" s="218">
        <f t="shared" si="72"/>
        <v>941.68</v>
      </c>
      <c r="N2710" s="216" t="str">
        <f t="shared" si="71"/>
        <v>stvarna uporabna</v>
      </c>
    </row>
    <row r="2711" spans="1:14" x14ac:dyDescent="0.25">
      <c r="A2711" s="216">
        <v>1</v>
      </c>
      <c r="B2711" s="219" t="s">
        <v>926</v>
      </c>
      <c r="C2711" s="219" t="s">
        <v>926</v>
      </c>
      <c r="D2711" s="219">
        <v>103708</v>
      </c>
      <c r="E2711" s="217" t="s">
        <v>162</v>
      </c>
      <c r="F2711" s="217" t="s">
        <v>2192</v>
      </c>
      <c r="G2711" s="218">
        <v>11.1</v>
      </c>
      <c r="H2711" s="217" t="s">
        <v>139</v>
      </c>
      <c r="I2711" s="219">
        <v>1</v>
      </c>
      <c r="J2711" s="221">
        <v>2354.1999999999998</v>
      </c>
      <c r="K2711" s="221">
        <v>1790.2</v>
      </c>
      <c r="L2711" s="218">
        <v>564</v>
      </c>
      <c r="M2711" s="218">
        <f t="shared" si="72"/>
        <v>941.68</v>
      </c>
      <c r="N2711" s="216" t="str">
        <f t="shared" si="71"/>
        <v>stvarna uporabna</v>
      </c>
    </row>
    <row r="2712" spans="1:14" x14ac:dyDescent="0.25">
      <c r="A2712" s="216">
        <v>1</v>
      </c>
      <c r="B2712" s="219" t="s">
        <v>926</v>
      </c>
      <c r="C2712" s="219" t="s">
        <v>926</v>
      </c>
      <c r="D2712" s="219">
        <v>103709</v>
      </c>
      <c r="E2712" s="217" t="s">
        <v>162</v>
      </c>
      <c r="F2712" s="217" t="s">
        <v>2192</v>
      </c>
      <c r="G2712" s="218">
        <v>11.1</v>
      </c>
      <c r="H2712" s="217" t="s">
        <v>139</v>
      </c>
      <c r="I2712" s="219">
        <v>1</v>
      </c>
      <c r="J2712" s="221">
        <v>2354.1999999999998</v>
      </c>
      <c r="K2712" s="221">
        <v>1790.2</v>
      </c>
      <c r="L2712" s="218">
        <v>564</v>
      </c>
      <c r="M2712" s="218">
        <f t="shared" si="72"/>
        <v>941.68</v>
      </c>
      <c r="N2712" s="216" t="str">
        <f t="shared" si="71"/>
        <v>stvarna uporabna</v>
      </c>
    </row>
    <row r="2713" spans="1:14" x14ac:dyDescent="0.25">
      <c r="A2713" s="220">
        <v>1</v>
      </c>
      <c r="B2713" s="219" t="s">
        <v>926</v>
      </c>
      <c r="C2713" s="219" t="s">
        <v>926</v>
      </c>
      <c r="D2713" s="219">
        <v>103736</v>
      </c>
      <c r="E2713" s="217" t="s">
        <v>162</v>
      </c>
      <c r="F2713" s="217" t="s">
        <v>2193</v>
      </c>
      <c r="G2713" s="218">
        <v>11.1</v>
      </c>
      <c r="H2713" s="217" t="s">
        <v>139</v>
      </c>
      <c r="I2713" s="219">
        <v>1</v>
      </c>
      <c r="J2713" s="221">
        <v>4331.7299999999996</v>
      </c>
      <c r="K2713" s="221">
        <v>3293.94</v>
      </c>
      <c r="L2713" s="221">
        <v>1037.79</v>
      </c>
      <c r="M2713" s="218">
        <f t="shared" si="72"/>
        <v>1732.692</v>
      </c>
      <c r="N2713" s="216" t="str">
        <f t="shared" si="71"/>
        <v>stvarna uporabna</v>
      </c>
    </row>
    <row r="2714" spans="1:14" x14ac:dyDescent="0.25">
      <c r="A2714" s="220">
        <v>1</v>
      </c>
      <c r="B2714" s="219" t="s">
        <v>926</v>
      </c>
      <c r="C2714" s="219" t="s">
        <v>926</v>
      </c>
      <c r="D2714" s="219">
        <v>103737</v>
      </c>
      <c r="E2714" s="217" t="s">
        <v>162</v>
      </c>
      <c r="F2714" s="217" t="s">
        <v>1020</v>
      </c>
      <c r="G2714" s="218">
        <v>11.1</v>
      </c>
      <c r="H2714" s="217" t="s">
        <v>139</v>
      </c>
      <c r="I2714" s="219">
        <v>1</v>
      </c>
      <c r="J2714" s="218">
        <v>729.8</v>
      </c>
      <c r="K2714" s="218">
        <v>554.91999999999996</v>
      </c>
      <c r="L2714" s="218">
        <v>174.88</v>
      </c>
      <c r="M2714" s="218">
        <f t="shared" si="72"/>
        <v>291.92</v>
      </c>
      <c r="N2714" s="216" t="str">
        <f t="shared" si="71"/>
        <v>stvarna uporabna</v>
      </c>
    </row>
    <row r="2715" spans="1:14" x14ac:dyDescent="0.25">
      <c r="A2715" s="216">
        <v>1</v>
      </c>
      <c r="B2715" s="219" t="s">
        <v>926</v>
      </c>
      <c r="C2715" s="219" t="s">
        <v>926</v>
      </c>
      <c r="D2715" s="219">
        <v>103738</v>
      </c>
      <c r="E2715" s="217" t="s">
        <v>162</v>
      </c>
      <c r="F2715" s="217" t="s">
        <v>2190</v>
      </c>
      <c r="G2715" s="218">
        <v>11.1</v>
      </c>
      <c r="H2715" s="217" t="s">
        <v>139</v>
      </c>
      <c r="I2715" s="219">
        <v>1</v>
      </c>
      <c r="J2715" s="221">
        <v>2001.07</v>
      </c>
      <c r="K2715" s="221">
        <v>1521.62</v>
      </c>
      <c r="L2715" s="218">
        <v>479.45</v>
      </c>
      <c r="M2715" s="218">
        <f t="shared" si="72"/>
        <v>800.428</v>
      </c>
      <c r="N2715" s="216" t="str">
        <f t="shared" si="71"/>
        <v>stvarna uporabna</v>
      </c>
    </row>
    <row r="2716" spans="1:14" x14ac:dyDescent="0.25">
      <c r="A2716" s="216">
        <v>1</v>
      </c>
      <c r="B2716" s="219" t="s">
        <v>926</v>
      </c>
      <c r="C2716" s="219" t="s">
        <v>926</v>
      </c>
      <c r="D2716" s="219">
        <v>103739</v>
      </c>
      <c r="E2716" s="217" t="s">
        <v>162</v>
      </c>
      <c r="F2716" s="217" t="s">
        <v>2194</v>
      </c>
      <c r="G2716" s="218">
        <v>11.1</v>
      </c>
      <c r="H2716" s="217" t="s">
        <v>139</v>
      </c>
      <c r="I2716" s="219">
        <v>1</v>
      </c>
      <c r="J2716" s="221">
        <v>3531.3</v>
      </c>
      <c r="K2716" s="221">
        <v>2685.24</v>
      </c>
      <c r="L2716" s="218">
        <v>846.06</v>
      </c>
      <c r="M2716" s="218">
        <f t="shared" si="72"/>
        <v>1412.5200000000002</v>
      </c>
      <c r="N2716" s="216" t="str">
        <f t="shared" si="71"/>
        <v>stvarna uporabna</v>
      </c>
    </row>
    <row r="2717" spans="1:14" x14ac:dyDescent="0.25">
      <c r="A2717" s="216">
        <v>1</v>
      </c>
      <c r="B2717" s="219" t="s">
        <v>926</v>
      </c>
      <c r="C2717" s="219" t="s">
        <v>926</v>
      </c>
      <c r="D2717" s="219">
        <v>103740</v>
      </c>
      <c r="E2717" s="217" t="s">
        <v>162</v>
      </c>
      <c r="F2717" s="217" t="s">
        <v>2194</v>
      </c>
      <c r="G2717" s="218">
        <v>11.1</v>
      </c>
      <c r="H2717" s="217" t="s">
        <v>139</v>
      </c>
      <c r="I2717" s="219">
        <v>1</v>
      </c>
      <c r="J2717" s="221">
        <v>3531.3</v>
      </c>
      <c r="K2717" s="221">
        <v>2685.24</v>
      </c>
      <c r="L2717" s="218">
        <v>846.06</v>
      </c>
      <c r="M2717" s="218">
        <f t="shared" si="72"/>
        <v>1412.5200000000002</v>
      </c>
      <c r="N2717" s="216" t="str">
        <f t="shared" si="71"/>
        <v>stvarna uporabna</v>
      </c>
    </row>
    <row r="2718" spans="1:14" x14ac:dyDescent="0.25">
      <c r="A2718" s="220">
        <v>1</v>
      </c>
      <c r="B2718" s="219" t="s">
        <v>926</v>
      </c>
      <c r="C2718" s="219" t="s">
        <v>926</v>
      </c>
      <c r="D2718" s="219">
        <v>103741</v>
      </c>
      <c r="E2718" s="217" t="s">
        <v>162</v>
      </c>
      <c r="F2718" s="217" t="s">
        <v>2194</v>
      </c>
      <c r="G2718" s="218">
        <v>11.1</v>
      </c>
      <c r="H2718" s="217" t="s">
        <v>139</v>
      </c>
      <c r="I2718" s="219">
        <v>1</v>
      </c>
      <c r="J2718" s="221">
        <v>3531.3</v>
      </c>
      <c r="K2718" s="221">
        <v>2685.24</v>
      </c>
      <c r="L2718" s="218">
        <v>846.06</v>
      </c>
      <c r="M2718" s="218">
        <f t="shared" si="72"/>
        <v>1412.5200000000002</v>
      </c>
      <c r="N2718" s="216" t="str">
        <f t="shared" si="71"/>
        <v>stvarna uporabna</v>
      </c>
    </row>
    <row r="2719" spans="1:14" x14ac:dyDescent="0.25">
      <c r="A2719" s="220">
        <v>1</v>
      </c>
      <c r="B2719" s="219" t="s">
        <v>926</v>
      </c>
      <c r="C2719" s="219" t="s">
        <v>926</v>
      </c>
      <c r="D2719" s="219">
        <v>103747</v>
      </c>
      <c r="E2719" s="217" t="s">
        <v>162</v>
      </c>
      <c r="F2719" s="217" t="s">
        <v>2195</v>
      </c>
      <c r="G2719" s="218">
        <v>10.15</v>
      </c>
      <c r="H2719" s="217" t="s">
        <v>139</v>
      </c>
      <c r="I2719" s="219">
        <v>1</v>
      </c>
      <c r="J2719" s="218">
        <v>557.5</v>
      </c>
      <c r="K2719" s="218">
        <v>81.3</v>
      </c>
      <c r="L2719" s="218">
        <v>476.2</v>
      </c>
      <c r="M2719" s="218">
        <f t="shared" si="72"/>
        <v>476.2</v>
      </c>
      <c r="N2719" s="216" t="str">
        <f t="shared" si="71"/>
        <v>nova vrijednost</v>
      </c>
    </row>
    <row r="2720" spans="1:14" x14ac:dyDescent="0.25">
      <c r="A2720" s="216">
        <v>1</v>
      </c>
      <c r="B2720" s="219" t="s">
        <v>926</v>
      </c>
      <c r="C2720" s="219" t="s">
        <v>926</v>
      </c>
      <c r="D2720" s="219">
        <v>103748</v>
      </c>
      <c r="E2720" s="217" t="s">
        <v>162</v>
      </c>
      <c r="F2720" s="217" t="s">
        <v>2196</v>
      </c>
      <c r="G2720" s="218">
        <v>10.15</v>
      </c>
      <c r="H2720" s="217" t="s">
        <v>139</v>
      </c>
      <c r="I2720" s="219">
        <v>1</v>
      </c>
      <c r="J2720" s="221">
        <v>1020</v>
      </c>
      <c r="K2720" s="218">
        <v>148.75</v>
      </c>
      <c r="L2720" s="218">
        <v>871.25</v>
      </c>
      <c r="M2720" s="218">
        <f t="shared" si="72"/>
        <v>871.25</v>
      </c>
      <c r="N2720" s="216" t="str">
        <f t="shared" si="71"/>
        <v>nova vrijednost</v>
      </c>
    </row>
    <row r="2721" spans="1:14" x14ac:dyDescent="0.25">
      <c r="A2721" s="216">
        <v>1</v>
      </c>
      <c r="B2721" s="219" t="s">
        <v>926</v>
      </c>
      <c r="C2721" s="219" t="s">
        <v>926</v>
      </c>
      <c r="D2721" s="219">
        <v>103749</v>
      </c>
      <c r="E2721" s="217" t="s">
        <v>162</v>
      </c>
      <c r="F2721" s="217" t="s">
        <v>2197</v>
      </c>
      <c r="G2721" s="217" t="s">
        <v>534</v>
      </c>
      <c r="H2721" s="217" t="s">
        <v>139</v>
      </c>
      <c r="I2721" s="219">
        <v>1</v>
      </c>
      <c r="J2721" s="221">
        <v>2925.84</v>
      </c>
      <c r="K2721" s="218">
        <v>700.98</v>
      </c>
      <c r="L2721" s="221">
        <v>2224.86</v>
      </c>
      <c r="M2721" s="218">
        <f t="shared" si="72"/>
        <v>2224.86</v>
      </c>
      <c r="N2721" s="216" t="str">
        <f t="shared" si="71"/>
        <v>nova vrijednost</v>
      </c>
    </row>
    <row r="2722" spans="1:14" x14ac:dyDescent="0.25">
      <c r="A2722" s="216">
        <v>1</v>
      </c>
      <c r="B2722" s="219" t="s">
        <v>926</v>
      </c>
      <c r="C2722" s="219" t="s">
        <v>926</v>
      </c>
      <c r="D2722" s="219">
        <v>103767</v>
      </c>
      <c r="E2722" s="217" t="s">
        <v>162</v>
      </c>
      <c r="F2722" s="217" t="s">
        <v>2198</v>
      </c>
      <c r="G2722" s="217" t="s">
        <v>417</v>
      </c>
      <c r="H2722" s="217" t="s">
        <v>139</v>
      </c>
      <c r="I2722" s="219">
        <v>1</v>
      </c>
      <c r="J2722" s="221">
        <v>2194.48</v>
      </c>
      <c r="K2722" s="221">
        <v>1211.54</v>
      </c>
      <c r="L2722" s="218">
        <v>982.94</v>
      </c>
      <c r="M2722" s="218">
        <f t="shared" si="72"/>
        <v>982.94</v>
      </c>
      <c r="N2722" s="216" t="str">
        <f t="shared" si="71"/>
        <v>nova vrijednost</v>
      </c>
    </row>
    <row r="2723" spans="1:14" x14ac:dyDescent="0.25">
      <c r="A2723" s="220">
        <v>1</v>
      </c>
      <c r="B2723" s="219" t="s">
        <v>926</v>
      </c>
      <c r="C2723" s="219" t="s">
        <v>926</v>
      </c>
      <c r="D2723" s="219">
        <v>103768</v>
      </c>
      <c r="E2723" s="217" t="s">
        <v>162</v>
      </c>
      <c r="F2723" s="217" t="s">
        <v>1212</v>
      </c>
      <c r="G2723" s="217" t="s">
        <v>779</v>
      </c>
      <c r="H2723" s="217" t="s">
        <v>139</v>
      </c>
      <c r="I2723" s="219">
        <v>1</v>
      </c>
      <c r="J2723" s="218">
        <v>227.52</v>
      </c>
      <c r="K2723" s="218">
        <v>127.98</v>
      </c>
      <c r="L2723" s="218">
        <v>99.54</v>
      </c>
      <c r="M2723" s="218">
        <f t="shared" si="72"/>
        <v>99.54</v>
      </c>
      <c r="N2723" s="216" t="str">
        <f t="shared" si="71"/>
        <v>nova vrijednost</v>
      </c>
    </row>
    <row r="2724" spans="1:14" x14ac:dyDescent="0.25">
      <c r="A2724" s="220">
        <v>1</v>
      </c>
      <c r="B2724" s="219" t="s">
        <v>926</v>
      </c>
      <c r="C2724" s="219" t="s">
        <v>926</v>
      </c>
      <c r="D2724" s="219">
        <v>103769</v>
      </c>
      <c r="E2724" s="217" t="s">
        <v>162</v>
      </c>
      <c r="F2724" s="217" t="s">
        <v>1212</v>
      </c>
      <c r="G2724" s="217" t="s">
        <v>779</v>
      </c>
      <c r="H2724" s="217" t="s">
        <v>139</v>
      </c>
      <c r="I2724" s="219">
        <v>1</v>
      </c>
      <c r="J2724" s="218">
        <v>227.52</v>
      </c>
      <c r="K2724" s="218">
        <v>127.98</v>
      </c>
      <c r="L2724" s="218">
        <v>99.54</v>
      </c>
      <c r="M2724" s="218">
        <f t="shared" si="72"/>
        <v>99.54</v>
      </c>
      <c r="N2724" s="216" t="str">
        <f t="shared" si="71"/>
        <v>nova vrijednost</v>
      </c>
    </row>
    <row r="2725" spans="1:14" x14ac:dyDescent="0.25">
      <c r="A2725" s="216">
        <v>1</v>
      </c>
      <c r="B2725" s="219" t="s">
        <v>926</v>
      </c>
      <c r="C2725" s="219" t="s">
        <v>926</v>
      </c>
      <c r="D2725" s="219">
        <v>103770</v>
      </c>
      <c r="E2725" s="217" t="s">
        <v>162</v>
      </c>
      <c r="F2725" s="217" t="s">
        <v>1134</v>
      </c>
      <c r="G2725" s="217" t="s">
        <v>779</v>
      </c>
      <c r="H2725" s="217" t="s">
        <v>139</v>
      </c>
      <c r="I2725" s="219">
        <v>1</v>
      </c>
      <c r="J2725" s="221">
        <v>1502.8</v>
      </c>
      <c r="K2725" s="218">
        <v>845.33</v>
      </c>
      <c r="L2725" s="218">
        <v>657.47</v>
      </c>
      <c r="M2725" s="218">
        <f t="shared" si="72"/>
        <v>657.47</v>
      </c>
      <c r="N2725" s="216" t="str">
        <f t="shared" si="71"/>
        <v>nova vrijednost</v>
      </c>
    </row>
    <row r="2726" spans="1:14" x14ac:dyDescent="0.25">
      <c r="A2726" s="216">
        <v>1</v>
      </c>
      <c r="B2726" s="219" t="s">
        <v>926</v>
      </c>
      <c r="C2726" s="219" t="s">
        <v>926</v>
      </c>
      <c r="D2726" s="219">
        <v>103771</v>
      </c>
      <c r="E2726" s="217" t="s">
        <v>162</v>
      </c>
      <c r="F2726" s="217" t="s">
        <v>1863</v>
      </c>
      <c r="G2726" s="217" t="s">
        <v>779</v>
      </c>
      <c r="H2726" s="217" t="s">
        <v>139</v>
      </c>
      <c r="I2726" s="219">
        <v>1</v>
      </c>
      <c r="J2726" s="221">
        <v>2360.5700000000002</v>
      </c>
      <c r="K2726" s="221">
        <v>1327.82</v>
      </c>
      <c r="L2726" s="221">
        <v>1032.75</v>
      </c>
      <c r="M2726" s="218">
        <f t="shared" si="72"/>
        <v>1032.75</v>
      </c>
      <c r="N2726" s="216" t="str">
        <f t="shared" si="71"/>
        <v>nova vrijednost</v>
      </c>
    </row>
    <row r="2727" spans="1:14" x14ac:dyDescent="0.25">
      <c r="A2727" s="216">
        <v>1</v>
      </c>
      <c r="B2727" s="219" t="s">
        <v>926</v>
      </c>
      <c r="C2727" s="219" t="s">
        <v>926</v>
      </c>
      <c r="D2727" s="219">
        <v>103772</v>
      </c>
      <c r="E2727" s="217" t="s">
        <v>162</v>
      </c>
      <c r="F2727" s="217" t="s">
        <v>2199</v>
      </c>
      <c r="G2727" s="217" t="s">
        <v>779</v>
      </c>
      <c r="H2727" s="217" t="s">
        <v>139</v>
      </c>
      <c r="I2727" s="219">
        <v>1</v>
      </c>
      <c r="J2727" s="221">
        <v>1274.1400000000001</v>
      </c>
      <c r="K2727" s="218">
        <v>716.71</v>
      </c>
      <c r="L2727" s="218">
        <v>557.42999999999995</v>
      </c>
      <c r="M2727" s="218">
        <f t="shared" si="72"/>
        <v>557.42999999999995</v>
      </c>
      <c r="N2727" s="216" t="str">
        <f t="shared" si="71"/>
        <v>nova vrijednost</v>
      </c>
    </row>
    <row r="2728" spans="1:14" x14ac:dyDescent="0.25">
      <c r="A2728" s="220">
        <v>1</v>
      </c>
      <c r="B2728" s="219" t="s">
        <v>926</v>
      </c>
      <c r="C2728" s="219" t="s">
        <v>926</v>
      </c>
      <c r="D2728" s="219">
        <v>103773</v>
      </c>
      <c r="E2728" s="217" t="s">
        <v>162</v>
      </c>
      <c r="F2728" s="217" t="s">
        <v>2199</v>
      </c>
      <c r="G2728" s="217" t="s">
        <v>779</v>
      </c>
      <c r="H2728" s="217" t="s">
        <v>139</v>
      </c>
      <c r="I2728" s="219">
        <v>1</v>
      </c>
      <c r="J2728" s="221">
        <v>1274.1400000000001</v>
      </c>
      <c r="K2728" s="218">
        <v>716.71</v>
      </c>
      <c r="L2728" s="218">
        <v>557.42999999999995</v>
      </c>
      <c r="M2728" s="218">
        <f t="shared" si="72"/>
        <v>557.42999999999995</v>
      </c>
      <c r="N2728" s="216" t="str">
        <f t="shared" si="71"/>
        <v>nova vrijednost</v>
      </c>
    </row>
    <row r="2729" spans="1:14" x14ac:dyDescent="0.25">
      <c r="A2729" s="220">
        <v>1</v>
      </c>
      <c r="B2729" s="219" t="s">
        <v>926</v>
      </c>
      <c r="C2729" s="219" t="s">
        <v>926</v>
      </c>
      <c r="D2729" s="219">
        <v>103774</v>
      </c>
      <c r="E2729" s="217" t="s">
        <v>162</v>
      </c>
      <c r="F2729" s="217" t="s">
        <v>1851</v>
      </c>
      <c r="G2729" s="217" t="s">
        <v>779</v>
      </c>
      <c r="H2729" s="217" t="s">
        <v>139</v>
      </c>
      <c r="I2729" s="219">
        <v>1</v>
      </c>
      <c r="J2729" s="221">
        <v>2267.29</v>
      </c>
      <c r="K2729" s="221">
        <v>1275.3499999999999</v>
      </c>
      <c r="L2729" s="218">
        <v>991.94</v>
      </c>
      <c r="M2729" s="218">
        <f t="shared" si="72"/>
        <v>991.94</v>
      </c>
      <c r="N2729" s="216" t="str">
        <f t="shared" si="71"/>
        <v>nova vrijednost</v>
      </c>
    </row>
    <row r="2730" spans="1:14" x14ac:dyDescent="0.25">
      <c r="A2730" s="216">
        <v>1</v>
      </c>
      <c r="B2730" s="219" t="s">
        <v>926</v>
      </c>
      <c r="C2730" s="219" t="s">
        <v>926</v>
      </c>
      <c r="D2730" s="219">
        <v>103775</v>
      </c>
      <c r="E2730" s="217" t="s">
        <v>162</v>
      </c>
      <c r="F2730" s="217" t="s">
        <v>1130</v>
      </c>
      <c r="G2730" s="217" t="s">
        <v>779</v>
      </c>
      <c r="H2730" s="217" t="s">
        <v>139</v>
      </c>
      <c r="I2730" s="219">
        <v>1</v>
      </c>
      <c r="J2730" s="221">
        <v>1085.3</v>
      </c>
      <c r="K2730" s="218">
        <v>610.47</v>
      </c>
      <c r="L2730" s="218">
        <v>474.83</v>
      </c>
      <c r="M2730" s="218">
        <f t="shared" si="72"/>
        <v>474.83</v>
      </c>
      <c r="N2730" s="216" t="str">
        <f t="shared" si="71"/>
        <v>nova vrijednost</v>
      </c>
    </row>
    <row r="2731" spans="1:14" x14ac:dyDescent="0.25">
      <c r="A2731" s="216">
        <v>1</v>
      </c>
      <c r="B2731" s="219" t="s">
        <v>926</v>
      </c>
      <c r="C2731" s="219" t="s">
        <v>926</v>
      </c>
      <c r="D2731" s="219">
        <v>103776</v>
      </c>
      <c r="E2731" s="217" t="s">
        <v>162</v>
      </c>
      <c r="F2731" s="217" t="s">
        <v>2200</v>
      </c>
      <c r="G2731" s="217" t="s">
        <v>779</v>
      </c>
      <c r="H2731" s="217" t="s">
        <v>139</v>
      </c>
      <c r="I2731" s="219">
        <v>1</v>
      </c>
      <c r="J2731" s="221">
        <v>4163.71</v>
      </c>
      <c r="K2731" s="221">
        <v>2342.0700000000002</v>
      </c>
      <c r="L2731" s="221">
        <v>1821.64</v>
      </c>
      <c r="M2731" s="218">
        <f t="shared" si="72"/>
        <v>1821.64</v>
      </c>
      <c r="N2731" s="216" t="str">
        <f t="shared" si="71"/>
        <v>nova vrijednost</v>
      </c>
    </row>
    <row r="2732" spans="1:14" x14ac:dyDescent="0.25">
      <c r="A2732" s="216">
        <v>1</v>
      </c>
      <c r="B2732" s="219" t="s">
        <v>926</v>
      </c>
      <c r="C2732" s="219" t="s">
        <v>926</v>
      </c>
      <c r="D2732" s="219">
        <v>103792</v>
      </c>
      <c r="E2732" s="217" t="s">
        <v>162</v>
      </c>
      <c r="F2732" s="217" t="s">
        <v>2201</v>
      </c>
      <c r="G2732" s="217" t="s">
        <v>929</v>
      </c>
      <c r="H2732" s="217" t="s">
        <v>139</v>
      </c>
      <c r="I2732" s="219">
        <v>1</v>
      </c>
      <c r="J2732" s="218">
        <v>432.13</v>
      </c>
      <c r="K2732" s="218">
        <v>432.13</v>
      </c>
      <c r="L2732" s="218">
        <v>0</v>
      </c>
      <c r="M2732" s="218">
        <f t="shared" si="72"/>
        <v>172.852</v>
      </c>
      <c r="N2732" s="216" t="str">
        <f t="shared" si="71"/>
        <v>stvarna uporabna</v>
      </c>
    </row>
    <row r="2733" spans="1:14" x14ac:dyDescent="0.25">
      <c r="A2733" s="220">
        <v>1</v>
      </c>
      <c r="B2733" s="219" t="s">
        <v>926</v>
      </c>
      <c r="C2733" s="219" t="s">
        <v>926</v>
      </c>
      <c r="D2733" s="219">
        <v>103793</v>
      </c>
      <c r="E2733" s="217" t="s">
        <v>162</v>
      </c>
      <c r="F2733" s="217" t="s">
        <v>2202</v>
      </c>
      <c r="G2733" s="218">
        <v>11.08</v>
      </c>
      <c r="H2733" s="217" t="s">
        <v>139</v>
      </c>
      <c r="I2733" s="219">
        <v>1</v>
      </c>
      <c r="J2733" s="218">
        <v>540.02</v>
      </c>
      <c r="K2733" s="218">
        <v>540.02</v>
      </c>
      <c r="L2733" s="218">
        <v>0</v>
      </c>
      <c r="M2733" s="218">
        <f t="shared" si="72"/>
        <v>216.00800000000001</v>
      </c>
      <c r="N2733" s="216" t="str">
        <f t="shared" si="71"/>
        <v>stvarna uporabna</v>
      </c>
    </row>
    <row r="2734" spans="1:14" x14ac:dyDescent="0.25">
      <c r="A2734" s="220">
        <v>1</v>
      </c>
      <c r="B2734" s="219" t="s">
        <v>926</v>
      </c>
      <c r="C2734" s="219" t="s">
        <v>926</v>
      </c>
      <c r="D2734" s="219">
        <v>103794</v>
      </c>
      <c r="E2734" s="217" t="s">
        <v>162</v>
      </c>
      <c r="F2734" s="217" t="s">
        <v>2203</v>
      </c>
      <c r="G2734" s="217" t="s">
        <v>278</v>
      </c>
      <c r="H2734" s="217" t="s">
        <v>139</v>
      </c>
      <c r="I2734" s="219">
        <v>1</v>
      </c>
      <c r="J2734" s="221">
        <v>1525</v>
      </c>
      <c r="K2734" s="221">
        <v>1525</v>
      </c>
      <c r="L2734" s="218">
        <v>0</v>
      </c>
      <c r="M2734" s="218">
        <f t="shared" si="72"/>
        <v>610</v>
      </c>
      <c r="N2734" s="216" t="str">
        <f t="shared" si="71"/>
        <v>stvarna uporabna</v>
      </c>
    </row>
    <row r="2735" spans="1:14" x14ac:dyDescent="0.25">
      <c r="A2735" s="216">
        <v>1</v>
      </c>
      <c r="B2735" s="219" t="s">
        <v>926</v>
      </c>
      <c r="C2735" s="219" t="s">
        <v>926</v>
      </c>
      <c r="D2735" s="219">
        <v>103795</v>
      </c>
      <c r="E2735" s="217" t="s">
        <v>162</v>
      </c>
      <c r="F2735" s="217" t="s">
        <v>1130</v>
      </c>
      <c r="G2735" s="217" t="s">
        <v>2204</v>
      </c>
      <c r="H2735" s="217" t="s">
        <v>139</v>
      </c>
      <c r="I2735" s="219">
        <v>1</v>
      </c>
      <c r="J2735" s="218">
        <v>941.55</v>
      </c>
      <c r="K2735" s="218">
        <v>941.55</v>
      </c>
      <c r="L2735" s="218">
        <v>0</v>
      </c>
      <c r="M2735" s="218">
        <f t="shared" si="72"/>
        <v>376.62</v>
      </c>
      <c r="N2735" s="216" t="str">
        <f t="shared" si="71"/>
        <v>stvarna uporabna</v>
      </c>
    </row>
    <row r="2736" spans="1:14" x14ac:dyDescent="0.25">
      <c r="A2736" s="216">
        <v>1</v>
      </c>
      <c r="B2736" s="219" t="s">
        <v>926</v>
      </c>
      <c r="C2736" s="219" t="s">
        <v>926</v>
      </c>
      <c r="D2736" s="219">
        <v>103796</v>
      </c>
      <c r="E2736" s="217" t="s">
        <v>162</v>
      </c>
      <c r="F2736" s="217" t="s">
        <v>1130</v>
      </c>
      <c r="G2736" s="217" t="s">
        <v>2204</v>
      </c>
      <c r="H2736" s="217" t="s">
        <v>139</v>
      </c>
      <c r="I2736" s="219">
        <v>1</v>
      </c>
      <c r="J2736" s="218">
        <v>941.55</v>
      </c>
      <c r="K2736" s="218">
        <v>941.55</v>
      </c>
      <c r="L2736" s="218">
        <v>0</v>
      </c>
      <c r="M2736" s="218">
        <f t="shared" si="72"/>
        <v>376.62</v>
      </c>
      <c r="N2736" s="216" t="str">
        <f t="shared" si="71"/>
        <v>stvarna uporabna</v>
      </c>
    </row>
    <row r="2737" spans="1:14" x14ac:dyDescent="0.25">
      <c r="A2737" s="216">
        <v>1</v>
      </c>
      <c r="B2737" s="219" t="s">
        <v>926</v>
      </c>
      <c r="C2737" s="219" t="s">
        <v>926</v>
      </c>
      <c r="D2737" s="219">
        <v>103797</v>
      </c>
      <c r="E2737" s="217" t="s">
        <v>162</v>
      </c>
      <c r="F2737" s="217" t="s">
        <v>2205</v>
      </c>
      <c r="G2737" s="217" t="s">
        <v>2204</v>
      </c>
      <c r="H2737" s="217" t="s">
        <v>139</v>
      </c>
      <c r="I2737" s="219">
        <v>1</v>
      </c>
      <c r="J2737" s="221">
        <v>1430.04</v>
      </c>
      <c r="K2737" s="221">
        <v>1430.04</v>
      </c>
      <c r="L2737" s="218">
        <v>0</v>
      </c>
      <c r="M2737" s="218">
        <f t="shared" si="72"/>
        <v>572.01599999999996</v>
      </c>
      <c r="N2737" s="216" t="str">
        <f t="shared" si="71"/>
        <v>stvarna uporabna</v>
      </c>
    </row>
    <row r="2738" spans="1:14" x14ac:dyDescent="0.25">
      <c r="A2738" s="220">
        <v>1</v>
      </c>
      <c r="B2738" s="219" t="s">
        <v>926</v>
      </c>
      <c r="C2738" s="219" t="s">
        <v>926</v>
      </c>
      <c r="D2738" s="219">
        <v>103798</v>
      </c>
      <c r="E2738" s="217" t="s">
        <v>162</v>
      </c>
      <c r="F2738" s="217" t="s">
        <v>2206</v>
      </c>
      <c r="G2738" s="218">
        <v>12.01</v>
      </c>
      <c r="H2738" s="217" t="s">
        <v>139</v>
      </c>
      <c r="I2738" s="219">
        <v>1</v>
      </c>
      <c r="J2738" s="221">
        <v>2450</v>
      </c>
      <c r="K2738" s="221">
        <v>2450</v>
      </c>
      <c r="L2738" s="218">
        <v>0</v>
      </c>
      <c r="M2738" s="218">
        <f t="shared" si="72"/>
        <v>980</v>
      </c>
      <c r="N2738" s="216" t="str">
        <f t="shared" si="71"/>
        <v>stvarna uporabna</v>
      </c>
    </row>
    <row r="2739" spans="1:14" x14ac:dyDescent="0.25">
      <c r="A2739" s="220">
        <v>1</v>
      </c>
      <c r="B2739" s="219" t="s">
        <v>926</v>
      </c>
      <c r="C2739" s="219" t="s">
        <v>926</v>
      </c>
      <c r="D2739" s="219">
        <v>103799</v>
      </c>
      <c r="E2739" s="217" t="s">
        <v>162</v>
      </c>
      <c r="F2739" s="217" t="s">
        <v>2207</v>
      </c>
      <c r="G2739" s="218">
        <v>10.98</v>
      </c>
      <c r="H2739" s="217" t="s">
        <v>139</v>
      </c>
      <c r="I2739" s="219">
        <v>1</v>
      </c>
      <c r="J2739" s="221">
        <v>1177.3</v>
      </c>
      <c r="K2739" s="221">
        <v>1177.3</v>
      </c>
      <c r="L2739" s="218">
        <v>0</v>
      </c>
      <c r="M2739" s="218">
        <f t="shared" si="72"/>
        <v>470.92</v>
      </c>
      <c r="N2739" s="216" t="str">
        <f t="shared" si="71"/>
        <v>stvarna uporabna</v>
      </c>
    </row>
    <row r="2740" spans="1:14" x14ac:dyDescent="0.25">
      <c r="A2740" s="216">
        <v>1</v>
      </c>
      <c r="B2740" s="219" t="s">
        <v>926</v>
      </c>
      <c r="C2740" s="219" t="s">
        <v>926</v>
      </c>
      <c r="D2740" s="219">
        <v>103800</v>
      </c>
      <c r="E2740" s="217" t="s">
        <v>162</v>
      </c>
      <c r="F2740" s="217" t="s">
        <v>2208</v>
      </c>
      <c r="G2740" s="218">
        <v>10.98</v>
      </c>
      <c r="H2740" s="217" t="s">
        <v>139</v>
      </c>
      <c r="I2740" s="219">
        <v>1</v>
      </c>
      <c r="J2740" s="218">
        <v>756.4</v>
      </c>
      <c r="K2740" s="218">
        <v>756.4</v>
      </c>
      <c r="L2740" s="218">
        <v>0</v>
      </c>
      <c r="M2740" s="218">
        <f t="shared" si="72"/>
        <v>302.56</v>
      </c>
      <c r="N2740" s="216" t="str">
        <f t="shared" si="71"/>
        <v>stvarna uporabna</v>
      </c>
    </row>
    <row r="2741" spans="1:14" x14ac:dyDescent="0.25">
      <c r="A2741" s="216">
        <v>1</v>
      </c>
      <c r="B2741" s="219" t="s">
        <v>926</v>
      </c>
      <c r="C2741" s="219" t="s">
        <v>926</v>
      </c>
      <c r="D2741" s="219">
        <v>103801</v>
      </c>
      <c r="E2741" s="217" t="s">
        <v>162</v>
      </c>
      <c r="F2741" s="217" t="s">
        <v>2209</v>
      </c>
      <c r="G2741" s="217" t="s">
        <v>2009</v>
      </c>
      <c r="H2741" s="217" t="s">
        <v>139</v>
      </c>
      <c r="I2741" s="219">
        <v>1</v>
      </c>
      <c r="J2741" s="221">
        <v>1049.2</v>
      </c>
      <c r="K2741" s="221">
        <v>1049.2</v>
      </c>
      <c r="L2741" s="218">
        <v>0</v>
      </c>
      <c r="M2741" s="218">
        <f t="shared" si="72"/>
        <v>419.68000000000006</v>
      </c>
      <c r="N2741" s="216" t="str">
        <f t="shared" si="71"/>
        <v>stvarna uporabna</v>
      </c>
    </row>
    <row r="2742" spans="1:14" x14ac:dyDescent="0.25">
      <c r="A2742" s="216">
        <v>1</v>
      </c>
      <c r="B2742" s="219" t="s">
        <v>926</v>
      </c>
      <c r="C2742" s="219" t="s">
        <v>926</v>
      </c>
      <c r="D2742" s="219">
        <v>103802</v>
      </c>
      <c r="E2742" s="217" t="s">
        <v>162</v>
      </c>
      <c r="F2742" s="217" t="s">
        <v>2210</v>
      </c>
      <c r="G2742" s="217" t="s">
        <v>929</v>
      </c>
      <c r="H2742" s="217" t="s">
        <v>139</v>
      </c>
      <c r="I2742" s="219">
        <v>1</v>
      </c>
      <c r="J2742" s="218">
        <v>56.51</v>
      </c>
      <c r="K2742" s="218">
        <v>56.51</v>
      </c>
      <c r="L2742" s="218">
        <v>0</v>
      </c>
      <c r="M2742" s="218">
        <f t="shared" si="72"/>
        <v>22.603999999999999</v>
      </c>
      <c r="N2742" s="216" t="str">
        <f t="shared" si="71"/>
        <v>stvarna uporabna</v>
      </c>
    </row>
    <row r="2743" spans="1:14" x14ac:dyDescent="0.25">
      <c r="A2743" s="220">
        <v>1</v>
      </c>
      <c r="B2743" s="219" t="s">
        <v>926</v>
      </c>
      <c r="C2743" s="219" t="s">
        <v>926</v>
      </c>
      <c r="D2743" s="219">
        <v>103803</v>
      </c>
      <c r="E2743" s="217" t="s">
        <v>162</v>
      </c>
      <c r="F2743" s="217" t="s">
        <v>2211</v>
      </c>
      <c r="G2743" s="217" t="s">
        <v>929</v>
      </c>
      <c r="H2743" s="217" t="s">
        <v>139</v>
      </c>
      <c r="I2743" s="219">
        <v>1</v>
      </c>
      <c r="J2743" s="221">
        <v>1413.07</v>
      </c>
      <c r="K2743" s="221">
        <v>1413.07</v>
      </c>
      <c r="L2743" s="218">
        <v>0</v>
      </c>
      <c r="M2743" s="218">
        <f t="shared" si="72"/>
        <v>565.22799999999995</v>
      </c>
      <c r="N2743" s="216" t="str">
        <f t="shared" si="71"/>
        <v>stvarna uporabna</v>
      </c>
    </row>
    <row r="2744" spans="1:14" x14ac:dyDescent="0.25">
      <c r="A2744" s="220">
        <v>1</v>
      </c>
      <c r="B2744" s="219" t="s">
        <v>926</v>
      </c>
      <c r="C2744" s="219" t="s">
        <v>926</v>
      </c>
      <c r="D2744" s="219">
        <v>103804</v>
      </c>
      <c r="E2744" s="217" t="s">
        <v>162</v>
      </c>
      <c r="F2744" s="217" t="s">
        <v>2212</v>
      </c>
      <c r="G2744" s="217" t="s">
        <v>929</v>
      </c>
      <c r="H2744" s="217" t="s">
        <v>139</v>
      </c>
      <c r="I2744" s="219">
        <v>1</v>
      </c>
      <c r="J2744" s="221">
        <v>4239.1499999999996</v>
      </c>
      <c r="K2744" s="221">
        <v>4239.1499999999996</v>
      </c>
      <c r="L2744" s="218">
        <v>0</v>
      </c>
      <c r="M2744" s="218">
        <f t="shared" si="72"/>
        <v>1695.6599999999999</v>
      </c>
      <c r="N2744" s="216" t="str">
        <f t="shared" si="71"/>
        <v>stvarna uporabna</v>
      </c>
    </row>
    <row r="2745" spans="1:14" x14ac:dyDescent="0.25">
      <c r="A2745" s="216">
        <v>1</v>
      </c>
      <c r="B2745" s="219" t="s">
        <v>926</v>
      </c>
      <c r="C2745" s="219" t="s">
        <v>926</v>
      </c>
      <c r="D2745" s="219">
        <v>103805</v>
      </c>
      <c r="E2745" s="217" t="s">
        <v>162</v>
      </c>
      <c r="F2745" s="217" t="s">
        <v>2213</v>
      </c>
      <c r="G2745" s="217" t="s">
        <v>929</v>
      </c>
      <c r="H2745" s="217" t="s">
        <v>139</v>
      </c>
      <c r="I2745" s="219">
        <v>1</v>
      </c>
      <c r="J2745" s="221">
        <v>1130.45</v>
      </c>
      <c r="K2745" s="221">
        <v>1130.45</v>
      </c>
      <c r="L2745" s="218">
        <v>0</v>
      </c>
      <c r="M2745" s="218">
        <f t="shared" si="72"/>
        <v>452.18000000000006</v>
      </c>
      <c r="N2745" s="216" t="str">
        <f t="shared" si="71"/>
        <v>stvarna uporabna</v>
      </c>
    </row>
    <row r="2746" spans="1:14" x14ac:dyDescent="0.25">
      <c r="A2746" s="216">
        <v>1</v>
      </c>
      <c r="B2746" s="219" t="s">
        <v>926</v>
      </c>
      <c r="C2746" s="219" t="s">
        <v>926</v>
      </c>
      <c r="D2746" s="219">
        <v>103806</v>
      </c>
      <c r="E2746" s="217" t="s">
        <v>162</v>
      </c>
      <c r="F2746" s="217" t="s">
        <v>2214</v>
      </c>
      <c r="G2746" s="217" t="s">
        <v>929</v>
      </c>
      <c r="H2746" s="217" t="s">
        <v>139</v>
      </c>
      <c r="I2746" s="219">
        <v>1</v>
      </c>
      <c r="J2746" s="218">
        <v>56.57</v>
      </c>
      <c r="K2746" s="218">
        <v>56.57</v>
      </c>
      <c r="L2746" s="218">
        <v>0</v>
      </c>
      <c r="M2746" s="218">
        <f t="shared" si="72"/>
        <v>22.628</v>
      </c>
      <c r="N2746" s="216" t="str">
        <f t="shared" si="71"/>
        <v>stvarna uporabna</v>
      </c>
    </row>
    <row r="2747" spans="1:14" x14ac:dyDescent="0.25">
      <c r="A2747" s="216">
        <v>1</v>
      </c>
      <c r="B2747" s="219" t="s">
        <v>926</v>
      </c>
      <c r="C2747" s="219" t="s">
        <v>926</v>
      </c>
      <c r="D2747" s="219">
        <v>103807</v>
      </c>
      <c r="E2747" s="217" t="s">
        <v>162</v>
      </c>
      <c r="F2747" s="217" t="s">
        <v>2215</v>
      </c>
      <c r="G2747" s="217" t="s">
        <v>929</v>
      </c>
      <c r="H2747" s="217" t="s">
        <v>139</v>
      </c>
      <c r="I2747" s="219">
        <v>1</v>
      </c>
      <c r="J2747" s="218">
        <v>226.25</v>
      </c>
      <c r="K2747" s="218">
        <v>226.25</v>
      </c>
      <c r="L2747" s="218">
        <v>0</v>
      </c>
      <c r="M2747" s="218">
        <f t="shared" si="72"/>
        <v>90.5</v>
      </c>
      <c r="N2747" s="216" t="str">
        <f t="shared" si="71"/>
        <v>stvarna uporabna</v>
      </c>
    </row>
    <row r="2748" spans="1:14" x14ac:dyDescent="0.25">
      <c r="A2748" s="220">
        <v>1</v>
      </c>
      <c r="B2748" s="219" t="s">
        <v>926</v>
      </c>
      <c r="C2748" s="219" t="s">
        <v>926</v>
      </c>
      <c r="D2748" s="219">
        <v>103808</v>
      </c>
      <c r="E2748" s="217" t="s">
        <v>162</v>
      </c>
      <c r="F2748" s="217" t="s">
        <v>2215</v>
      </c>
      <c r="G2748" s="217" t="s">
        <v>929</v>
      </c>
      <c r="H2748" s="217" t="s">
        <v>139</v>
      </c>
      <c r="I2748" s="219">
        <v>1</v>
      </c>
      <c r="J2748" s="218">
        <v>226.25</v>
      </c>
      <c r="K2748" s="218">
        <v>226.25</v>
      </c>
      <c r="L2748" s="218">
        <v>0</v>
      </c>
      <c r="M2748" s="218">
        <f t="shared" si="72"/>
        <v>90.5</v>
      </c>
      <c r="N2748" s="216" t="str">
        <f t="shared" ref="N2748:N2811" si="73">IF(L2748&lt;J2748*0.4,"stvarna uporabna", "nova vrijednost")</f>
        <v>stvarna uporabna</v>
      </c>
    </row>
    <row r="2749" spans="1:14" x14ac:dyDescent="0.25">
      <c r="A2749" s="220">
        <v>1</v>
      </c>
      <c r="B2749" s="219" t="s">
        <v>926</v>
      </c>
      <c r="C2749" s="219" t="s">
        <v>926</v>
      </c>
      <c r="D2749" s="219">
        <v>103815</v>
      </c>
      <c r="E2749" s="217" t="s">
        <v>162</v>
      </c>
      <c r="F2749" s="217" t="s">
        <v>2216</v>
      </c>
      <c r="G2749" s="218">
        <v>10.050000000000001</v>
      </c>
      <c r="H2749" s="217" t="s">
        <v>139</v>
      </c>
      <c r="I2749" s="219">
        <v>1</v>
      </c>
      <c r="J2749" s="218">
        <v>763.78</v>
      </c>
      <c r="K2749" s="218">
        <v>763.78</v>
      </c>
      <c r="L2749" s="218">
        <v>0</v>
      </c>
      <c r="M2749" s="218">
        <f t="shared" si="72"/>
        <v>305.512</v>
      </c>
      <c r="N2749" s="216" t="str">
        <f t="shared" si="73"/>
        <v>stvarna uporabna</v>
      </c>
    </row>
    <row r="2750" spans="1:14" x14ac:dyDescent="0.25">
      <c r="A2750" s="216">
        <v>1</v>
      </c>
      <c r="B2750" s="219" t="s">
        <v>926</v>
      </c>
      <c r="C2750" s="219" t="s">
        <v>926</v>
      </c>
      <c r="D2750" s="219">
        <v>103816</v>
      </c>
      <c r="E2750" s="217" t="s">
        <v>162</v>
      </c>
      <c r="F2750" s="217" t="s">
        <v>2217</v>
      </c>
      <c r="G2750" s="218">
        <v>10.98</v>
      </c>
      <c r="H2750" s="217" t="s">
        <v>139</v>
      </c>
      <c r="I2750" s="219">
        <v>1</v>
      </c>
      <c r="J2750" s="218">
        <v>878.4</v>
      </c>
      <c r="K2750" s="218">
        <v>878.4</v>
      </c>
      <c r="L2750" s="218">
        <v>0</v>
      </c>
      <c r="M2750" s="218">
        <f t="shared" si="72"/>
        <v>351.36</v>
      </c>
      <c r="N2750" s="216" t="str">
        <f t="shared" si="73"/>
        <v>stvarna uporabna</v>
      </c>
    </row>
    <row r="2751" spans="1:14" x14ac:dyDescent="0.25">
      <c r="A2751" s="216">
        <v>1</v>
      </c>
      <c r="B2751" s="219" t="s">
        <v>926</v>
      </c>
      <c r="C2751" s="219" t="s">
        <v>926</v>
      </c>
      <c r="D2751" s="219">
        <v>103817</v>
      </c>
      <c r="E2751" s="217" t="s">
        <v>162</v>
      </c>
      <c r="F2751" s="217" t="s">
        <v>2218</v>
      </c>
      <c r="G2751" s="218">
        <v>10.98</v>
      </c>
      <c r="H2751" s="217" t="s">
        <v>139</v>
      </c>
      <c r="I2751" s="219">
        <v>1</v>
      </c>
      <c r="J2751" s="221">
        <v>1244.4000000000001</v>
      </c>
      <c r="K2751" s="221">
        <v>1244.4000000000001</v>
      </c>
      <c r="L2751" s="218">
        <v>0</v>
      </c>
      <c r="M2751" s="218">
        <f t="shared" si="72"/>
        <v>497.76000000000005</v>
      </c>
      <c r="N2751" s="216" t="str">
        <f t="shared" si="73"/>
        <v>stvarna uporabna</v>
      </c>
    </row>
    <row r="2752" spans="1:14" x14ac:dyDescent="0.25">
      <c r="A2752" s="216">
        <v>1</v>
      </c>
      <c r="B2752" s="219" t="s">
        <v>926</v>
      </c>
      <c r="C2752" s="219" t="s">
        <v>926</v>
      </c>
      <c r="D2752" s="219">
        <v>103818</v>
      </c>
      <c r="E2752" s="217" t="s">
        <v>162</v>
      </c>
      <c r="F2752" s="217" t="s">
        <v>2219</v>
      </c>
      <c r="G2752" s="218">
        <v>10.98</v>
      </c>
      <c r="H2752" s="217" t="s">
        <v>139</v>
      </c>
      <c r="I2752" s="219">
        <v>1</v>
      </c>
      <c r="J2752" s="221">
        <v>1342</v>
      </c>
      <c r="K2752" s="221">
        <v>1342</v>
      </c>
      <c r="L2752" s="218">
        <v>0</v>
      </c>
      <c r="M2752" s="218">
        <f t="shared" si="72"/>
        <v>536.80000000000007</v>
      </c>
      <c r="N2752" s="216" t="str">
        <f t="shared" si="73"/>
        <v>stvarna uporabna</v>
      </c>
    </row>
    <row r="2753" spans="1:14" x14ac:dyDescent="0.25">
      <c r="A2753" s="220">
        <v>1</v>
      </c>
      <c r="B2753" s="219" t="s">
        <v>926</v>
      </c>
      <c r="C2753" s="219" t="s">
        <v>926</v>
      </c>
      <c r="D2753" s="219">
        <v>103819</v>
      </c>
      <c r="E2753" s="217" t="s">
        <v>162</v>
      </c>
      <c r="F2753" s="217" t="s">
        <v>2210</v>
      </c>
      <c r="G2753" s="217" t="s">
        <v>929</v>
      </c>
      <c r="H2753" s="217" t="s">
        <v>139</v>
      </c>
      <c r="I2753" s="219">
        <v>1</v>
      </c>
      <c r="J2753" s="218">
        <v>56.51</v>
      </c>
      <c r="K2753" s="218">
        <v>56.51</v>
      </c>
      <c r="L2753" s="218">
        <v>0</v>
      </c>
      <c r="M2753" s="218">
        <f t="shared" si="72"/>
        <v>22.603999999999999</v>
      </c>
      <c r="N2753" s="216" t="str">
        <f t="shared" si="73"/>
        <v>stvarna uporabna</v>
      </c>
    </row>
    <row r="2754" spans="1:14" x14ac:dyDescent="0.25">
      <c r="A2754" s="220">
        <v>1</v>
      </c>
      <c r="B2754" s="219" t="s">
        <v>926</v>
      </c>
      <c r="C2754" s="219" t="s">
        <v>926</v>
      </c>
      <c r="D2754" s="219">
        <v>103820</v>
      </c>
      <c r="E2754" s="217" t="s">
        <v>162</v>
      </c>
      <c r="F2754" s="217" t="s">
        <v>2220</v>
      </c>
      <c r="G2754" s="217" t="s">
        <v>929</v>
      </c>
      <c r="H2754" s="217" t="s">
        <v>139</v>
      </c>
      <c r="I2754" s="219">
        <v>1</v>
      </c>
      <c r="J2754" s="218">
        <v>353.26</v>
      </c>
      <c r="K2754" s="218">
        <v>353.26</v>
      </c>
      <c r="L2754" s="218">
        <v>0</v>
      </c>
      <c r="M2754" s="218">
        <f t="shared" si="72"/>
        <v>141.304</v>
      </c>
      <c r="N2754" s="216" t="str">
        <f t="shared" si="73"/>
        <v>stvarna uporabna</v>
      </c>
    </row>
    <row r="2755" spans="1:14" x14ac:dyDescent="0.25">
      <c r="A2755" s="216">
        <v>1</v>
      </c>
      <c r="B2755" s="219" t="s">
        <v>926</v>
      </c>
      <c r="C2755" s="219" t="s">
        <v>926</v>
      </c>
      <c r="D2755" s="219">
        <v>103821</v>
      </c>
      <c r="E2755" s="217" t="s">
        <v>162</v>
      </c>
      <c r="F2755" s="217" t="s">
        <v>2221</v>
      </c>
      <c r="G2755" s="217" t="s">
        <v>929</v>
      </c>
      <c r="H2755" s="217" t="s">
        <v>139</v>
      </c>
      <c r="I2755" s="219">
        <v>1</v>
      </c>
      <c r="J2755" s="218">
        <v>141.30000000000001</v>
      </c>
      <c r="K2755" s="218">
        <v>141.30000000000001</v>
      </c>
      <c r="L2755" s="218">
        <v>0</v>
      </c>
      <c r="M2755" s="218">
        <f t="shared" ref="M2755:M2818" si="74">IF(L2755&lt;J2755*0.4,J2755*0.4,L2755)</f>
        <v>56.52000000000001</v>
      </c>
      <c r="N2755" s="216" t="str">
        <f t="shared" si="73"/>
        <v>stvarna uporabna</v>
      </c>
    </row>
    <row r="2756" spans="1:14" x14ac:dyDescent="0.25">
      <c r="A2756" s="216">
        <v>1</v>
      </c>
      <c r="B2756" s="219" t="s">
        <v>926</v>
      </c>
      <c r="C2756" s="219" t="s">
        <v>926</v>
      </c>
      <c r="D2756" s="219">
        <v>103822</v>
      </c>
      <c r="E2756" s="217" t="s">
        <v>162</v>
      </c>
      <c r="F2756" s="217" t="s">
        <v>2220</v>
      </c>
      <c r="G2756" s="217" t="s">
        <v>929</v>
      </c>
      <c r="H2756" s="217" t="s">
        <v>139</v>
      </c>
      <c r="I2756" s="219">
        <v>1</v>
      </c>
      <c r="J2756" s="218">
        <v>353.26</v>
      </c>
      <c r="K2756" s="218">
        <v>353.26</v>
      </c>
      <c r="L2756" s="218">
        <v>0</v>
      </c>
      <c r="M2756" s="218">
        <f t="shared" si="74"/>
        <v>141.304</v>
      </c>
      <c r="N2756" s="216" t="str">
        <f t="shared" si="73"/>
        <v>stvarna uporabna</v>
      </c>
    </row>
    <row r="2757" spans="1:14" x14ac:dyDescent="0.25">
      <c r="A2757" s="216">
        <v>1</v>
      </c>
      <c r="B2757" s="219" t="s">
        <v>926</v>
      </c>
      <c r="C2757" s="219" t="s">
        <v>926</v>
      </c>
      <c r="D2757" s="219">
        <v>103823</v>
      </c>
      <c r="E2757" s="217" t="s">
        <v>162</v>
      </c>
      <c r="F2757" s="217" t="s">
        <v>2220</v>
      </c>
      <c r="G2757" s="217" t="s">
        <v>929</v>
      </c>
      <c r="H2757" s="217" t="s">
        <v>139</v>
      </c>
      <c r="I2757" s="219">
        <v>1</v>
      </c>
      <c r="J2757" s="218">
        <v>353.26</v>
      </c>
      <c r="K2757" s="218">
        <v>353.26</v>
      </c>
      <c r="L2757" s="218">
        <v>0</v>
      </c>
      <c r="M2757" s="218">
        <f t="shared" si="74"/>
        <v>141.304</v>
      </c>
      <c r="N2757" s="216" t="str">
        <f t="shared" si="73"/>
        <v>stvarna uporabna</v>
      </c>
    </row>
    <row r="2758" spans="1:14" x14ac:dyDescent="0.25">
      <c r="A2758" s="216">
        <v>1</v>
      </c>
      <c r="B2758" s="219" t="s">
        <v>926</v>
      </c>
      <c r="C2758" s="219" t="s">
        <v>926</v>
      </c>
      <c r="D2758" s="219">
        <v>103824</v>
      </c>
      <c r="E2758" s="217" t="s">
        <v>162</v>
      </c>
      <c r="F2758" s="217" t="s">
        <v>1143</v>
      </c>
      <c r="G2758" s="217" t="s">
        <v>929</v>
      </c>
      <c r="H2758" s="217" t="s">
        <v>139</v>
      </c>
      <c r="I2758" s="219">
        <v>1</v>
      </c>
      <c r="J2758" s="218">
        <v>616.61</v>
      </c>
      <c r="K2758" s="218">
        <v>616.61</v>
      </c>
      <c r="L2758" s="218">
        <v>0</v>
      </c>
      <c r="M2758" s="218">
        <f t="shared" si="74"/>
        <v>246.64400000000001</v>
      </c>
      <c r="N2758" s="216" t="str">
        <f t="shared" si="73"/>
        <v>stvarna uporabna</v>
      </c>
    </row>
    <row r="2759" spans="1:14" x14ac:dyDescent="0.25">
      <c r="A2759" s="220">
        <v>1</v>
      </c>
      <c r="B2759" s="219" t="s">
        <v>926</v>
      </c>
      <c r="C2759" s="219" t="s">
        <v>926</v>
      </c>
      <c r="D2759" s="219">
        <v>103825</v>
      </c>
      <c r="E2759" s="217" t="s">
        <v>162</v>
      </c>
      <c r="F2759" s="217" t="s">
        <v>1011</v>
      </c>
      <c r="G2759" s="217" t="s">
        <v>929</v>
      </c>
      <c r="H2759" s="217" t="s">
        <v>139</v>
      </c>
      <c r="I2759" s="219">
        <v>1</v>
      </c>
      <c r="J2759" s="221">
        <v>1130.46</v>
      </c>
      <c r="K2759" s="221">
        <v>1130.46</v>
      </c>
      <c r="L2759" s="218">
        <v>0</v>
      </c>
      <c r="M2759" s="218">
        <f t="shared" si="74"/>
        <v>452.18400000000003</v>
      </c>
      <c r="N2759" s="216" t="str">
        <f t="shared" si="73"/>
        <v>stvarna uporabna</v>
      </c>
    </row>
    <row r="2760" spans="1:14" x14ac:dyDescent="0.25">
      <c r="A2760" s="220">
        <v>1</v>
      </c>
      <c r="B2760" s="219" t="s">
        <v>926</v>
      </c>
      <c r="C2760" s="219" t="s">
        <v>926</v>
      </c>
      <c r="D2760" s="219">
        <v>103826</v>
      </c>
      <c r="E2760" s="217" t="s">
        <v>162</v>
      </c>
      <c r="F2760" s="217" t="s">
        <v>1011</v>
      </c>
      <c r="G2760" s="217" t="s">
        <v>929</v>
      </c>
      <c r="H2760" s="217" t="s">
        <v>139</v>
      </c>
      <c r="I2760" s="219">
        <v>1</v>
      </c>
      <c r="J2760" s="221">
        <v>1130.46</v>
      </c>
      <c r="K2760" s="221">
        <v>1130.46</v>
      </c>
      <c r="L2760" s="218">
        <v>0</v>
      </c>
      <c r="M2760" s="218">
        <f t="shared" si="74"/>
        <v>452.18400000000003</v>
      </c>
      <c r="N2760" s="216" t="str">
        <f t="shared" si="73"/>
        <v>stvarna uporabna</v>
      </c>
    </row>
    <row r="2761" spans="1:14" x14ac:dyDescent="0.25">
      <c r="A2761" s="216">
        <v>1</v>
      </c>
      <c r="B2761" s="219" t="s">
        <v>926</v>
      </c>
      <c r="C2761" s="219" t="s">
        <v>926</v>
      </c>
      <c r="D2761" s="219">
        <v>103827</v>
      </c>
      <c r="E2761" s="217" t="s">
        <v>162</v>
      </c>
      <c r="F2761" s="217" t="s">
        <v>1011</v>
      </c>
      <c r="G2761" s="217" t="s">
        <v>929</v>
      </c>
      <c r="H2761" s="217" t="s">
        <v>139</v>
      </c>
      <c r="I2761" s="219">
        <v>1</v>
      </c>
      <c r="J2761" s="221">
        <v>1130.46</v>
      </c>
      <c r="K2761" s="221">
        <v>1130.46</v>
      </c>
      <c r="L2761" s="218">
        <v>0</v>
      </c>
      <c r="M2761" s="218">
        <f t="shared" si="74"/>
        <v>452.18400000000003</v>
      </c>
      <c r="N2761" s="216" t="str">
        <f t="shared" si="73"/>
        <v>stvarna uporabna</v>
      </c>
    </row>
    <row r="2762" spans="1:14" x14ac:dyDescent="0.25">
      <c r="A2762" s="216">
        <v>1</v>
      </c>
      <c r="B2762" s="219" t="s">
        <v>926</v>
      </c>
      <c r="C2762" s="219" t="s">
        <v>926</v>
      </c>
      <c r="D2762" s="219">
        <v>103828</v>
      </c>
      <c r="E2762" s="217" t="s">
        <v>162</v>
      </c>
      <c r="F2762" s="217" t="s">
        <v>1011</v>
      </c>
      <c r="G2762" s="217" t="s">
        <v>929</v>
      </c>
      <c r="H2762" s="217" t="s">
        <v>139</v>
      </c>
      <c r="I2762" s="219">
        <v>1</v>
      </c>
      <c r="J2762" s="221">
        <v>1130.46</v>
      </c>
      <c r="K2762" s="221">
        <v>1130.46</v>
      </c>
      <c r="L2762" s="218">
        <v>0</v>
      </c>
      <c r="M2762" s="218">
        <f t="shared" si="74"/>
        <v>452.18400000000003</v>
      </c>
      <c r="N2762" s="216" t="str">
        <f t="shared" si="73"/>
        <v>stvarna uporabna</v>
      </c>
    </row>
    <row r="2763" spans="1:14" x14ac:dyDescent="0.25">
      <c r="A2763" s="216">
        <v>1</v>
      </c>
      <c r="B2763" s="219" t="s">
        <v>926</v>
      </c>
      <c r="C2763" s="219" t="s">
        <v>926</v>
      </c>
      <c r="D2763" s="219">
        <v>103832</v>
      </c>
      <c r="E2763" s="217" t="s">
        <v>162</v>
      </c>
      <c r="F2763" s="217" t="s">
        <v>1884</v>
      </c>
      <c r="G2763" s="218">
        <v>11.07</v>
      </c>
      <c r="H2763" s="217" t="s">
        <v>139</v>
      </c>
      <c r="I2763" s="219">
        <v>1</v>
      </c>
      <c r="J2763" s="218">
        <v>300.86</v>
      </c>
      <c r="K2763" s="218">
        <v>300.86</v>
      </c>
      <c r="L2763" s="218">
        <v>0</v>
      </c>
      <c r="M2763" s="218">
        <f t="shared" si="74"/>
        <v>120.34400000000001</v>
      </c>
      <c r="N2763" s="216" t="str">
        <f t="shared" si="73"/>
        <v>stvarna uporabna</v>
      </c>
    </row>
    <row r="2764" spans="1:14" x14ac:dyDescent="0.25">
      <c r="A2764" s="220">
        <v>1</v>
      </c>
      <c r="B2764" s="219" t="s">
        <v>926</v>
      </c>
      <c r="C2764" s="219" t="s">
        <v>926</v>
      </c>
      <c r="D2764" s="219">
        <v>103833</v>
      </c>
      <c r="E2764" s="217" t="s">
        <v>162</v>
      </c>
      <c r="F2764" s="217" t="s">
        <v>1130</v>
      </c>
      <c r="G2764" s="218">
        <v>11.07</v>
      </c>
      <c r="H2764" s="217" t="s">
        <v>139</v>
      </c>
      <c r="I2764" s="219">
        <v>1</v>
      </c>
      <c r="J2764" s="218">
        <v>896.46</v>
      </c>
      <c r="K2764" s="218">
        <v>896.46</v>
      </c>
      <c r="L2764" s="218">
        <v>0</v>
      </c>
      <c r="M2764" s="218">
        <f t="shared" si="74"/>
        <v>358.58400000000006</v>
      </c>
      <c r="N2764" s="216" t="str">
        <f t="shared" si="73"/>
        <v>stvarna uporabna</v>
      </c>
    </row>
    <row r="2765" spans="1:14" x14ac:dyDescent="0.25">
      <c r="A2765" s="220">
        <v>1</v>
      </c>
      <c r="B2765" s="219" t="s">
        <v>926</v>
      </c>
      <c r="C2765" s="219" t="s">
        <v>926</v>
      </c>
      <c r="D2765" s="219">
        <v>103834</v>
      </c>
      <c r="E2765" s="217" t="s">
        <v>162</v>
      </c>
      <c r="F2765" s="217" t="s">
        <v>1130</v>
      </c>
      <c r="G2765" s="218">
        <v>11.07</v>
      </c>
      <c r="H2765" s="217" t="s">
        <v>139</v>
      </c>
      <c r="I2765" s="219">
        <v>1</v>
      </c>
      <c r="J2765" s="218">
        <v>896.46</v>
      </c>
      <c r="K2765" s="218">
        <v>896.46</v>
      </c>
      <c r="L2765" s="218">
        <v>0</v>
      </c>
      <c r="M2765" s="218">
        <f t="shared" si="74"/>
        <v>358.58400000000006</v>
      </c>
      <c r="N2765" s="216" t="str">
        <f t="shared" si="73"/>
        <v>stvarna uporabna</v>
      </c>
    </row>
    <row r="2766" spans="1:14" x14ac:dyDescent="0.25">
      <c r="A2766" s="216">
        <v>1</v>
      </c>
      <c r="B2766" s="219" t="s">
        <v>926</v>
      </c>
      <c r="C2766" s="219" t="s">
        <v>926</v>
      </c>
      <c r="D2766" s="219">
        <v>103835</v>
      </c>
      <c r="E2766" s="217" t="s">
        <v>162</v>
      </c>
      <c r="F2766" s="217" t="s">
        <v>2222</v>
      </c>
      <c r="G2766" s="218">
        <v>11.07</v>
      </c>
      <c r="H2766" s="217" t="s">
        <v>139</v>
      </c>
      <c r="I2766" s="219">
        <v>1</v>
      </c>
      <c r="J2766" s="221">
        <v>1024.21</v>
      </c>
      <c r="K2766" s="221">
        <v>1024.21</v>
      </c>
      <c r="L2766" s="218">
        <v>0</v>
      </c>
      <c r="M2766" s="218">
        <f t="shared" si="74"/>
        <v>409.68400000000003</v>
      </c>
      <c r="N2766" s="216" t="str">
        <f t="shared" si="73"/>
        <v>stvarna uporabna</v>
      </c>
    </row>
    <row r="2767" spans="1:14" x14ac:dyDescent="0.25">
      <c r="A2767" s="216">
        <v>1</v>
      </c>
      <c r="B2767" s="219" t="s">
        <v>926</v>
      </c>
      <c r="C2767" s="219" t="s">
        <v>926</v>
      </c>
      <c r="D2767" s="219">
        <v>103836</v>
      </c>
      <c r="E2767" s="217" t="s">
        <v>162</v>
      </c>
      <c r="F2767" s="217" t="s">
        <v>2222</v>
      </c>
      <c r="G2767" s="218">
        <v>11.07</v>
      </c>
      <c r="H2767" s="217" t="s">
        <v>139</v>
      </c>
      <c r="I2767" s="219">
        <v>1</v>
      </c>
      <c r="J2767" s="221">
        <v>1024.21</v>
      </c>
      <c r="K2767" s="221">
        <v>1024.21</v>
      </c>
      <c r="L2767" s="218">
        <v>0</v>
      </c>
      <c r="M2767" s="218">
        <f t="shared" si="74"/>
        <v>409.68400000000003</v>
      </c>
      <c r="N2767" s="216" t="str">
        <f t="shared" si="73"/>
        <v>stvarna uporabna</v>
      </c>
    </row>
    <row r="2768" spans="1:14" x14ac:dyDescent="0.25">
      <c r="A2768" s="216">
        <v>1</v>
      </c>
      <c r="B2768" s="219" t="s">
        <v>926</v>
      </c>
      <c r="C2768" s="219" t="s">
        <v>926</v>
      </c>
      <c r="D2768" s="219">
        <v>103837</v>
      </c>
      <c r="E2768" s="217" t="s">
        <v>162</v>
      </c>
      <c r="F2768" s="217" t="s">
        <v>1130</v>
      </c>
      <c r="G2768" s="218">
        <v>11.07</v>
      </c>
      <c r="H2768" s="217" t="s">
        <v>139</v>
      </c>
      <c r="I2768" s="219">
        <v>1</v>
      </c>
      <c r="J2768" s="218">
        <v>896.46</v>
      </c>
      <c r="K2768" s="218">
        <v>896.46</v>
      </c>
      <c r="L2768" s="218">
        <v>0</v>
      </c>
      <c r="M2768" s="218">
        <f t="shared" si="74"/>
        <v>358.58400000000006</v>
      </c>
      <c r="N2768" s="216" t="str">
        <f t="shared" si="73"/>
        <v>stvarna uporabna</v>
      </c>
    </row>
    <row r="2769" spans="1:14" x14ac:dyDescent="0.25">
      <c r="A2769" s="220">
        <v>1</v>
      </c>
      <c r="B2769" s="219" t="s">
        <v>926</v>
      </c>
      <c r="C2769" s="219" t="s">
        <v>926</v>
      </c>
      <c r="D2769" s="219">
        <v>103838</v>
      </c>
      <c r="E2769" s="217" t="s">
        <v>162</v>
      </c>
      <c r="F2769" s="217" t="s">
        <v>1865</v>
      </c>
      <c r="G2769" s="218">
        <v>11.07</v>
      </c>
      <c r="H2769" s="217" t="s">
        <v>139</v>
      </c>
      <c r="I2769" s="219">
        <v>1</v>
      </c>
      <c r="J2769" s="221">
        <v>2078.4899999999998</v>
      </c>
      <c r="K2769" s="221">
        <v>2078.4899999999998</v>
      </c>
      <c r="L2769" s="218">
        <v>0</v>
      </c>
      <c r="M2769" s="218">
        <f t="shared" si="74"/>
        <v>831.39599999999996</v>
      </c>
      <c r="N2769" s="216" t="str">
        <f t="shared" si="73"/>
        <v>stvarna uporabna</v>
      </c>
    </row>
    <row r="2770" spans="1:14" x14ac:dyDescent="0.25">
      <c r="A2770" s="220">
        <v>1</v>
      </c>
      <c r="B2770" s="219" t="s">
        <v>926</v>
      </c>
      <c r="C2770" s="219" t="s">
        <v>926</v>
      </c>
      <c r="D2770" s="219">
        <v>103839</v>
      </c>
      <c r="E2770" s="217" t="s">
        <v>162</v>
      </c>
      <c r="F2770" s="217" t="s">
        <v>1865</v>
      </c>
      <c r="G2770" s="218">
        <v>11.07</v>
      </c>
      <c r="H2770" s="217" t="s">
        <v>139</v>
      </c>
      <c r="I2770" s="219">
        <v>1</v>
      </c>
      <c r="J2770" s="221">
        <v>2078.4899999999998</v>
      </c>
      <c r="K2770" s="221">
        <v>2078.4899999999998</v>
      </c>
      <c r="L2770" s="218">
        <v>0</v>
      </c>
      <c r="M2770" s="218">
        <f t="shared" si="74"/>
        <v>831.39599999999996</v>
      </c>
      <c r="N2770" s="216" t="str">
        <f t="shared" si="73"/>
        <v>stvarna uporabna</v>
      </c>
    </row>
    <row r="2771" spans="1:14" x14ac:dyDescent="0.25">
      <c r="A2771" s="216">
        <v>1</v>
      </c>
      <c r="B2771" s="219" t="s">
        <v>926</v>
      </c>
      <c r="C2771" s="219" t="s">
        <v>926</v>
      </c>
      <c r="D2771" s="219">
        <v>103840</v>
      </c>
      <c r="E2771" s="217" t="s">
        <v>162</v>
      </c>
      <c r="F2771" s="217" t="s">
        <v>1961</v>
      </c>
      <c r="G2771" s="218">
        <v>11.07</v>
      </c>
      <c r="H2771" s="217" t="s">
        <v>139</v>
      </c>
      <c r="I2771" s="219">
        <v>1</v>
      </c>
      <c r="J2771" s="221">
        <v>1012.4</v>
      </c>
      <c r="K2771" s="221">
        <v>1012.4</v>
      </c>
      <c r="L2771" s="218">
        <v>0</v>
      </c>
      <c r="M2771" s="218">
        <f t="shared" si="74"/>
        <v>404.96000000000004</v>
      </c>
      <c r="N2771" s="216" t="str">
        <f t="shared" si="73"/>
        <v>stvarna uporabna</v>
      </c>
    </row>
    <row r="2772" spans="1:14" x14ac:dyDescent="0.25">
      <c r="A2772" s="216">
        <v>1</v>
      </c>
      <c r="B2772" s="219" t="s">
        <v>926</v>
      </c>
      <c r="C2772" s="219" t="s">
        <v>926</v>
      </c>
      <c r="D2772" s="219">
        <v>103841</v>
      </c>
      <c r="E2772" s="217" t="s">
        <v>162</v>
      </c>
      <c r="F2772" s="217" t="s">
        <v>1886</v>
      </c>
      <c r="G2772" s="218">
        <v>11.07</v>
      </c>
      <c r="H2772" s="217" t="s">
        <v>139</v>
      </c>
      <c r="I2772" s="219">
        <v>1</v>
      </c>
      <c r="J2772" s="221">
        <v>2360.85</v>
      </c>
      <c r="K2772" s="221">
        <v>2360.85</v>
      </c>
      <c r="L2772" s="218">
        <v>0</v>
      </c>
      <c r="M2772" s="218">
        <f t="shared" si="74"/>
        <v>944.34</v>
      </c>
      <c r="N2772" s="216" t="str">
        <f t="shared" si="73"/>
        <v>stvarna uporabna</v>
      </c>
    </row>
    <row r="2773" spans="1:14" x14ac:dyDescent="0.25">
      <c r="A2773" s="216">
        <v>1</v>
      </c>
      <c r="B2773" s="219" t="s">
        <v>926</v>
      </c>
      <c r="C2773" s="219" t="s">
        <v>926</v>
      </c>
      <c r="D2773" s="219">
        <v>103842</v>
      </c>
      <c r="E2773" s="217" t="s">
        <v>162</v>
      </c>
      <c r="F2773" s="217" t="s">
        <v>2223</v>
      </c>
      <c r="G2773" s="218">
        <v>11.07</v>
      </c>
      <c r="H2773" s="217" t="s">
        <v>139</v>
      </c>
      <c r="I2773" s="219">
        <v>1</v>
      </c>
      <c r="J2773" s="221">
        <v>1965.76</v>
      </c>
      <c r="K2773" s="221">
        <v>1965.76</v>
      </c>
      <c r="L2773" s="218">
        <v>0</v>
      </c>
      <c r="M2773" s="218">
        <f t="shared" si="74"/>
        <v>786.30400000000009</v>
      </c>
      <c r="N2773" s="216" t="str">
        <f t="shared" si="73"/>
        <v>stvarna uporabna</v>
      </c>
    </row>
    <row r="2774" spans="1:14" x14ac:dyDescent="0.25">
      <c r="A2774" s="220">
        <v>1</v>
      </c>
      <c r="B2774" s="219" t="s">
        <v>926</v>
      </c>
      <c r="C2774" s="219" t="s">
        <v>926</v>
      </c>
      <c r="D2774" s="219">
        <v>103843</v>
      </c>
      <c r="E2774" s="217" t="s">
        <v>162</v>
      </c>
      <c r="F2774" s="217" t="s">
        <v>2223</v>
      </c>
      <c r="G2774" s="218">
        <v>11.07</v>
      </c>
      <c r="H2774" s="217" t="s">
        <v>139</v>
      </c>
      <c r="I2774" s="219">
        <v>1</v>
      </c>
      <c r="J2774" s="221">
        <v>1965.76</v>
      </c>
      <c r="K2774" s="221">
        <v>1965.76</v>
      </c>
      <c r="L2774" s="218">
        <v>0</v>
      </c>
      <c r="M2774" s="218">
        <f t="shared" si="74"/>
        <v>786.30400000000009</v>
      </c>
      <c r="N2774" s="216" t="str">
        <f t="shared" si="73"/>
        <v>stvarna uporabna</v>
      </c>
    </row>
    <row r="2775" spans="1:14" x14ac:dyDescent="0.25">
      <c r="A2775" s="220">
        <v>1</v>
      </c>
      <c r="B2775" s="219" t="s">
        <v>926</v>
      </c>
      <c r="C2775" s="219" t="s">
        <v>926</v>
      </c>
      <c r="D2775" s="219">
        <v>103844</v>
      </c>
      <c r="E2775" s="217" t="s">
        <v>162</v>
      </c>
      <c r="F2775" s="217" t="s">
        <v>1865</v>
      </c>
      <c r="G2775" s="218">
        <v>11.07</v>
      </c>
      <c r="H2775" s="217" t="s">
        <v>139</v>
      </c>
      <c r="I2775" s="219">
        <v>1</v>
      </c>
      <c r="J2775" s="221">
        <v>2078.4899999999998</v>
      </c>
      <c r="K2775" s="221">
        <v>2078.4899999999998</v>
      </c>
      <c r="L2775" s="218">
        <v>0</v>
      </c>
      <c r="M2775" s="218">
        <f t="shared" si="74"/>
        <v>831.39599999999996</v>
      </c>
      <c r="N2775" s="216" t="str">
        <f t="shared" si="73"/>
        <v>stvarna uporabna</v>
      </c>
    </row>
    <row r="2776" spans="1:14" x14ac:dyDescent="0.25">
      <c r="A2776" s="216">
        <v>1</v>
      </c>
      <c r="B2776" s="219" t="s">
        <v>926</v>
      </c>
      <c r="C2776" s="219" t="s">
        <v>926</v>
      </c>
      <c r="D2776" s="219">
        <v>103847</v>
      </c>
      <c r="E2776" s="217" t="s">
        <v>162</v>
      </c>
      <c r="F2776" s="217" t="s">
        <v>2224</v>
      </c>
      <c r="G2776" s="217" t="s">
        <v>307</v>
      </c>
      <c r="H2776" s="217" t="s">
        <v>139</v>
      </c>
      <c r="I2776" s="219">
        <v>1</v>
      </c>
      <c r="J2776" s="218">
        <v>249</v>
      </c>
      <c r="K2776" s="218">
        <v>249</v>
      </c>
      <c r="L2776" s="218">
        <v>0</v>
      </c>
      <c r="M2776" s="218">
        <f t="shared" si="74"/>
        <v>99.600000000000009</v>
      </c>
      <c r="N2776" s="216" t="str">
        <f t="shared" si="73"/>
        <v>stvarna uporabna</v>
      </c>
    </row>
    <row r="2777" spans="1:14" x14ac:dyDescent="0.25">
      <c r="A2777" s="216">
        <v>1</v>
      </c>
      <c r="B2777" s="219" t="s">
        <v>926</v>
      </c>
      <c r="C2777" s="219" t="s">
        <v>926</v>
      </c>
      <c r="D2777" s="219">
        <v>103848</v>
      </c>
      <c r="E2777" s="217" t="s">
        <v>162</v>
      </c>
      <c r="F2777" s="217" t="s">
        <v>2225</v>
      </c>
      <c r="G2777" s="217" t="s">
        <v>2226</v>
      </c>
      <c r="H2777" s="217" t="s">
        <v>139</v>
      </c>
      <c r="I2777" s="219">
        <v>1</v>
      </c>
      <c r="J2777" s="218">
        <v>715.9</v>
      </c>
      <c r="K2777" s="218">
        <v>715.9</v>
      </c>
      <c r="L2777" s="218">
        <v>0</v>
      </c>
      <c r="M2777" s="218">
        <f t="shared" si="74"/>
        <v>286.36</v>
      </c>
      <c r="N2777" s="216" t="str">
        <f t="shared" si="73"/>
        <v>stvarna uporabna</v>
      </c>
    </row>
    <row r="2778" spans="1:14" x14ac:dyDescent="0.25">
      <c r="A2778" s="216">
        <v>1</v>
      </c>
      <c r="B2778" s="219" t="s">
        <v>926</v>
      </c>
      <c r="C2778" s="219" t="s">
        <v>926</v>
      </c>
      <c r="D2778" s="219">
        <v>103849</v>
      </c>
      <c r="E2778" s="217" t="s">
        <v>162</v>
      </c>
      <c r="F2778" s="217" t="s">
        <v>1130</v>
      </c>
      <c r="G2778" s="217" t="s">
        <v>2226</v>
      </c>
      <c r="H2778" s="217" t="s">
        <v>139</v>
      </c>
      <c r="I2778" s="219">
        <v>1</v>
      </c>
      <c r="J2778" s="218">
        <v>896.46</v>
      </c>
      <c r="K2778" s="218">
        <v>896.46</v>
      </c>
      <c r="L2778" s="218">
        <v>0</v>
      </c>
      <c r="M2778" s="218">
        <f t="shared" si="74"/>
        <v>358.58400000000006</v>
      </c>
      <c r="N2778" s="216" t="str">
        <f t="shared" si="73"/>
        <v>stvarna uporabna</v>
      </c>
    </row>
    <row r="2779" spans="1:14" x14ac:dyDescent="0.25">
      <c r="A2779" s="220">
        <v>1</v>
      </c>
      <c r="B2779" s="219" t="s">
        <v>926</v>
      </c>
      <c r="C2779" s="219" t="s">
        <v>926</v>
      </c>
      <c r="D2779" s="219">
        <v>103850</v>
      </c>
      <c r="E2779" s="217" t="s">
        <v>162</v>
      </c>
      <c r="F2779" s="217" t="s">
        <v>2227</v>
      </c>
      <c r="G2779" s="217" t="s">
        <v>2226</v>
      </c>
      <c r="H2779" s="217" t="s">
        <v>139</v>
      </c>
      <c r="I2779" s="219">
        <v>1</v>
      </c>
      <c r="J2779" s="218">
        <v>878.2</v>
      </c>
      <c r="K2779" s="218">
        <v>878.2</v>
      </c>
      <c r="L2779" s="218">
        <v>0</v>
      </c>
      <c r="M2779" s="218">
        <f t="shared" si="74"/>
        <v>351.28000000000003</v>
      </c>
      <c r="N2779" s="216" t="str">
        <f t="shared" si="73"/>
        <v>stvarna uporabna</v>
      </c>
    </row>
    <row r="2780" spans="1:14" x14ac:dyDescent="0.25">
      <c r="A2780" s="220">
        <v>1</v>
      </c>
      <c r="B2780" s="219" t="s">
        <v>926</v>
      </c>
      <c r="C2780" s="219" t="s">
        <v>926</v>
      </c>
      <c r="D2780" s="219">
        <v>103851</v>
      </c>
      <c r="E2780" s="217" t="s">
        <v>162</v>
      </c>
      <c r="F2780" s="217" t="s">
        <v>1220</v>
      </c>
      <c r="G2780" s="217" t="s">
        <v>2228</v>
      </c>
      <c r="H2780" s="217" t="s">
        <v>139</v>
      </c>
      <c r="I2780" s="219">
        <v>1</v>
      </c>
      <c r="J2780" s="221">
        <v>1854.52</v>
      </c>
      <c r="K2780" s="221">
        <v>1854.52</v>
      </c>
      <c r="L2780" s="218">
        <v>0</v>
      </c>
      <c r="M2780" s="218">
        <f t="shared" si="74"/>
        <v>741.80799999999999</v>
      </c>
      <c r="N2780" s="216" t="str">
        <f t="shared" si="73"/>
        <v>stvarna uporabna</v>
      </c>
    </row>
    <row r="2781" spans="1:14" x14ac:dyDescent="0.25">
      <c r="A2781" s="216">
        <v>1</v>
      </c>
      <c r="B2781" s="219" t="s">
        <v>926</v>
      </c>
      <c r="C2781" s="219" t="s">
        <v>926</v>
      </c>
      <c r="D2781" s="219">
        <v>103853</v>
      </c>
      <c r="E2781" s="217" t="s">
        <v>162</v>
      </c>
      <c r="F2781" s="217" t="s">
        <v>2229</v>
      </c>
      <c r="G2781" s="218">
        <v>11.98</v>
      </c>
      <c r="H2781" s="217" t="s">
        <v>139</v>
      </c>
      <c r="I2781" s="219">
        <v>1</v>
      </c>
      <c r="J2781" s="218">
        <v>311.10000000000002</v>
      </c>
      <c r="K2781" s="218">
        <v>311.10000000000002</v>
      </c>
      <c r="L2781" s="218">
        <v>0</v>
      </c>
      <c r="M2781" s="218">
        <f t="shared" si="74"/>
        <v>124.44000000000001</v>
      </c>
      <c r="N2781" s="216" t="str">
        <f t="shared" si="73"/>
        <v>stvarna uporabna</v>
      </c>
    </row>
    <row r="2782" spans="1:14" x14ac:dyDescent="0.25">
      <c r="A2782" s="216">
        <v>1</v>
      </c>
      <c r="B2782" s="219" t="s">
        <v>926</v>
      </c>
      <c r="C2782" s="219" t="s">
        <v>926</v>
      </c>
      <c r="D2782" s="219">
        <v>103854</v>
      </c>
      <c r="E2782" s="217" t="s">
        <v>162</v>
      </c>
      <c r="F2782" s="217" t="s">
        <v>2230</v>
      </c>
      <c r="G2782" s="217" t="s">
        <v>929</v>
      </c>
      <c r="H2782" s="217" t="s">
        <v>139</v>
      </c>
      <c r="I2782" s="219">
        <v>1</v>
      </c>
      <c r="J2782" s="218">
        <v>226.25</v>
      </c>
      <c r="K2782" s="218">
        <v>226.25</v>
      </c>
      <c r="L2782" s="218">
        <v>0</v>
      </c>
      <c r="M2782" s="218">
        <f t="shared" si="74"/>
        <v>90.5</v>
      </c>
      <c r="N2782" s="216" t="str">
        <f t="shared" si="73"/>
        <v>stvarna uporabna</v>
      </c>
    </row>
    <row r="2783" spans="1:14" x14ac:dyDescent="0.25">
      <c r="A2783" s="216">
        <v>1</v>
      </c>
      <c r="B2783" s="219" t="s">
        <v>926</v>
      </c>
      <c r="C2783" s="219" t="s">
        <v>926</v>
      </c>
      <c r="D2783" s="219">
        <v>103855</v>
      </c>
      <c r="E2783" s="217" t="s">
        <v>162</v>
      </c>
      <c r="F2783" s="217" t="s">
        <v>2220</v>
      </c>
      <c r="G2783" s="217" t="s">
        <v>929</v>
      </c>
      <c r="H2783" s="217" t="s">
        <v>139</v>
      </c>
      <c r="I2783" s="219">
        <v>1</v>
      </c>
      <c r="J2783" s="218">
        <v>353.26</v>
      </c>
      <c r="K2783" s="218">
        <v>353.26</v>
      </c>
      <c r="L2783" s="218">
        <v>0</v>
      </c>
      <c r="M2783" s="218">
        <f t="shared" si="74"/>
        <v>141.304</v>
      </c>
      <c r="N2783" s="216" t="str">
        <f t="shared" si="73"/>
        <v>stvarna uporabna</v>
      </c>
    </row>
    <row r="2784" spans="1:14" x14ac:dyDescent="0.25">
      <c r="A2784" s="220">
        <v>1</v>
      </c>
      <c r="B2784" s="219" t="s">
        <v>926</v>
      </c>
      <c r="C2784" s="219" t="s">
        <v>926</v>
      </c>
      <c r="D2784" s="219">
        <v>103856</v>
      </c>
      <c r="E2784" s="217" t="s">
        <v>162</v>
      </c>
      <c r="F2784" s="217" t="s">
        <v>2231</v>
      </c>
      <c r="G2784" s="217" t="s">
        <v>929</v>
      </c>
      <c r="H2784" s="217" t="s">
        <v>139</v>
      </c>
      <c r="I2784" s="219">
        <v>1</v>
      </c>
      <c r="J2784" s="221">
        <v>3368.5</v>
      </c>
      <c r="K2784" s="221">
        <v>3368.5</v>
      </c>
      <c r="L2784" s="218">
        <v>0</v>
      </c>
      <c r="M2784" s="218">
        <f t="shared" si="74"/>
        <v>1347.4</v>
      </c>
      <c r="N2784" s="216" t="str">
        <f t="shared" si="73"/>
        <v>stvarna uporabna</v>
      </c>
    </row>
    <row r="2785" spans="1:14" x14ac:dyDescent="0.25">
      <c r="A2785" s="220">
        <v>1</v>
      </c>
      <c r="B2785" s="219" t="s">
        <v>926</v>
      </c>
      <c r="C2785" s="219" t="s">
        <v>926</v>
      </c>
      <c r="D2785" s="219">
        <v>103857</v>
      </c>
      <c r="E2785" s="217" t="s">
        <v>162</v>
      </c>
      <c r="F2785" s="217" t="s">
        <v>2232</v>
      </c>
      <c r="G2785" s="217" t="s">
        <v>929</v>
      </c>
      <c r="H2785" s="217" t="s">
        <v>139</v>
      </c>
      <c r="I2785" s="219">
        <v>1</v>
      </c>
      <c r="J2785" s="221">
        <v>1050.46</v>
      </c>
      <c r="K2785" s="221">
        <v>1050.46</v>
      </c>
      <c r="L2785" s="218">
        <v>0</v>
      </c>
      <c r="M2785" s="218">
        <f t="shared" si="74"/>
        <v>420.18400000000003</v>
      </c>
      <c r="N2785" s="216" t="str">
        <f t="shared" si="73"/>
        <v>stvarna uporabna</v>
      </c>
    </row>
    <row r="2786" spans="1:14" x14ac:dyDescent="0.25">
      <c r="A2786" s="216">
        <v>1</v>
      </c>
      <c r="B2786" s="219" t="s">
        <v>926</v>
      </c>
      <c r="C2786" s="219" t="s">
        <v>926</v>
      </c>
      <c r="D2786" s="219">
        <v>103858</v>
      </c>
      <c r="E2786" s="217" t="s">
        <v>162</v>
      </c>
      <c r="F2786" s="217" t="s">
        <v>2233</v>
      </c>
      <c r="G2786" s="217" t="s">
        <v>929</v>
      </c>
      <c r="H2786" s="217" t="s">
        <v>139</v>
      </c>
      <c r="I2786" s="219">
        <v>1</v>
      </c>
      <c r="J2786" s="221">
        <v>1703.17</v>
      </c>
      <c r="K2786" s="221">
        <v>1703.17</v>
      </c>
      <c r="L2786" s="218">
        <v>0</v>
      </c>
      <c r="M2786" s="218">
        <f t="shared" si="74"/>
        <v>681.26800000000003</v>
      </c>
      <c r="N2786" s="216" t="str">
        <f t="shared" si="73"/>
        <v>stvarna uporabna</v>
      </c>
    </row>
    <row r="2787" spans="1:14" x14ac:dyDescent="0.25">
      <c r="A2787" s="216">
        <v>1</v>
      </c>
      <c r="B2787" s="219" t="s">
        <v>926</v>
      </c>
      <c r="C2787" s="219" t="s">
        <v>926</v>
      </c>
      <c r="D2787" s="219">
        <v>103859</v>
      </c>
      <c r="E2787" s="217" t="s">
        <v>162</v>
      </c>
      <c r="F2787" s="217" t="s">
        <v>2233</v>
      </c>
      <c r="G2787" s="217" t="s">
        <v>929</v>
      </c>
      <c r="H2787" s="217" t="s">
        <v>139</v>
      </c>
      <c r="I2787" s="219">
        <v>1</v>
      </c>
      <c r="J2787" s="221">
        <v>1703.17</v>
      </c>
      <c r="K2787" s="221">
        <v>1703.17</v>
      </c>
      <c r="L2787" s="218">
        <v>0</v>
      </c>
      <c r="M2787" s="218">
        <f t="shared" si="74"/>
        <v>681.26800000000003</v>
      </c>
      <c r="N2787" s="216" t="str">
        <f t="shared" si="73"/>
        <v>stvarna uporabna</v>
      </c>
    </row>
    <row r="2788" spans="1:14" x14ac:dyDescent="0.25">
      <c r="A2788" s="216">
        <v>1</v>
      </c>
      <c r="B2788" s="219" t="s">
        <v>926</v>
      </c>
      <c r="C2788" s="219" t="s">
        <v>926</v>
      </c>
      <c r="D2788" s="219">
        <v>103860</v>
      </c>
      <c r="E2788" s="217" t="s">
        <v>162</v>
      </c>
      <c r="F2788" s="217" t="s">
        <v>2234</v>
      </c>
      <c r="G2788" s="217" t="s">
        <v>929</v>
      </c>
      <c r="H2788" s="217" t="s">
        <v>139</v>
      </c>
      <c r="I2788" s="219">
        <v>1</v>
      </c>
      <c r="J2788" s="221">
        <v>1942.87</v>
      </c>
      <c r="K2788" s="221">
        <v>1942.87</v>
      </c>
      <c r="L2788" s="218">
        <v>0</v>
      </c>
      <c r="M2788" s="218">
        <f t="shared" si="74"/>
        <v>777.14800000000002</v>
      </c>
      <c r="N2788" s="216" t="str">
        <f t="shared" si="73"/>
        <v>stvarna uporabna</v>
      </c>
    </row>
    <row r="2789" spans="1:14" x14ac:dyDescent="0.25">
      <c r="A2789" s="220">
        <v>1</v>
      </c>
      <c r="B2789" s="219" t="s">
        <v>926</v>
      </c>
      <c r="C2789" s="219" t="s">
        <v>926</v>
      </c>
      <c r="D2789" s="219">
        <v>103861</v>
      </c>
      <c r="E2789" s="217" t="s">
        <v>162</v>
      </c>
      <c r="F2789" s="217" t="s">
        <v>2235</v>
      </c>
      <c r="G2789" s="217" t="s">
        <v>929</v>
      </c>
      <c r="H2789" s="217" t="s">
        <v>139</v>
      </c>
      <c r="I2789" s="219">
        <v>1</v>
      </c>
      <c r="J2789" s="221">
        <v>1498.54</v>
      </c>
      <c r="K2789" s="221">
        <v>1498.54</v>
      </c>
      <c r="L2789" s="218">
        <v>0</v>
      </c>
      <c r="M2789" s="218">
        <f t="shared" si="74"/>
        <v>599.41600000000005</v>
      </c>
      <c r="N2789" s="216" t="str">
        <f t="shared" si="73"/>
        <v>stvarna uporabna</v>
      </c>
    </row>
    <row r="2790" spans="1:14" x14ac:dyDescent="0.25">
      <c r="A2790" s="220">
        <v>1</v>
      </c>
      <c r="B2790" s="219" t="s">
        <v>926</v>
      </c>
      <c r="C2790" s="219" t="s">
        <v>926</v>
      </c>
      <c r="D2790" s="219">
        <v>103862</v>
      </c>
      <c r="E2790" s="217" t="s">
        <v>162</v>
      </c>
      <c r="F2790" s="217" t="s">
        <v>2220</v>
      </c>
      <c r="G2790" s="217" t="s">
        <v>929</v>
      </c>
      <c r="H2790" s="217" t="s">
        <v>139</v>
      </c>
      <c r="I2790" s="219">
        <v>1</v>
      </c>
      <c r="J2790" s="218">
        <v>353.26</v>
      </c>
      <c r="K2790" s="218">
        <v>353.26</v>
      </c>
      <c r="L2790" s="218">
        <v>0</v>
      </c>
      <c r="M2790" s="218">
        <f t="shared" si="74"/>
        <v>141.304</v>
      </c>
      <c r="N2790" s="216" t="str">
        <f t="shared" si="73"/>
        <v>stvarna uporabna</v>
      </c>
    </row>
    <row r="2791" spans="1:14" x14ac:dyDescent="0.25">
      <c r="A2791" s="216">
        <v>1</v>
      </c>
      <c r="B2791" s="219" t="s">
        <v>926</v>
      </c>
      <c r="C2791" s="219" t="s">
        <v>926</v>
      </c>
      <c r="D2791" s="219">
        <v>103868</v>
      </c>
      <c r="E2791" s="217" t="s">
        <v>162</v>
      </c>
      <c r="F2791" s="217" t="s">
        <v>2236</v>
      </c>
      <c r="G2791" s="217" t="s">
        <v>2237</v>
      </c>
      <c r="H2791" s="217" t="s">
        <v>139</v>
      </c>
      <c r="I2791" s="219">
        <v>1</v>
      </c>
      <c r="J2791" s="221">
        <v>1769</v>
      </c>
      <c r="K2791" s="221">
        <v>1769</v>
      </c>
      <c r="L2791" s="218">
        <v>0</v>
      </c>
      <c r="M2791" s="218">
        <f t="shared" si="74"/>
        <v>707.6</v>
      </c>
      <c r="N2791" s="216" t="str">
        <f t="shared" si="73"/>
        <v>stvarna uporabna</v>
      </c>
    </row>
    <row r="2792" spans="1:14" x14ac:dyDescent="0.25">
      <c r="A2792" s="216">
        <v>1</v>
      </c>
      <c r="B2792" s="219" t="s">
        <v>926</v>
      </c>
      <c r="C2792" s="219" t="s">
        <v>926</v>
      </c>
      <c r="D2792" s="219">
        <v>103869</v>
      </c>
      <c r="E2792" s="217" t="s">
        <v>162</v>
      </c>
      <c r="F2792" s="217" t="s">
        <v>2236</v>
      </c>
      <c r="G2792" s="217" t="s">
        <v>2237</v>
      </c>
      <c r="H2792" s="217" t="s">
        <v>139</v>
      </c>
      <c r="I2792" s="219">
        <v>1</v>
      </c>
      <c r="J2792" s="221">
        <v>1769</v>
      </c>
      <c r="K2792" s="221">
        <v>1769</v>
      </c>
      <c r="L2792" s="218">
        <v>0</v>
      </c>
      <c r="M2792" s="218">
        <f t="shared" si="74"/>
        <v>707.6</v>
      </c>
      <c r="N2792" s="216" t="str">
        <f t="shared" si="73"/>
        <v>stvarna uporabna</v>
      </c>
    </row>
    <row r="2793" spans="1:14" x14ac:dyDescent="0.25">
      <c r="A2793" s="216">
        <v>1</v>
      </c>
      <c r="B2793" s="219" t="s">
        <v>926</v>
      </c>
      <c r="C2793" s="219" t="s">
        <v>926</v>
      </c>
      <c r="D2793" s="219">
        <v>103870</v>
      </c>
      <c r="E2793" s="217" t="s">
        <v>162</v>
      </c>
      <c r="F2793" s="217" t="s">
        <v>2238</v>
      </c>
      <c r="G2793" s="217" t="s">
        <v>2237</v>
      </c>
      <c r="H2793" s="217" t="s">
        <v>139</v>
      </c>
      <c r="I2793" s="219">
        <v>1</v>
      </c>
      <c r="J2793" s="221">
        <v>3172</v>
      </c>
      <c r="K2793" s="221">
        <v>3172</v>
      </c>
      <c r="L2793" s="218">
        <v>0</v>
      </c>
      <c r="M2793" s="218">
        <f t="shared" si="74"/>
        <v>1268.8000000000002</v>
      </c>
      <c r="N2793" s="216" t="str">
        <f t="shared" si="73"/>
        <v>stvarna uporabna</v>
      </c>
    </row>
    <row r="2794" spans="1:14" x14ac:dyDescent="0.25">
      <c r="A2794" s="220">
        <v>1</v>
      </c>
      <c r="B2794" s="219" t="s">
        <v>926</v>
      </c>
      <c r="C2794" s="219" t="s">
        <v>926</v>
      </c>
      <c r="D2794" s="219">
        <v>103871</v>
      </c>
      <c r="E2794" s="217" t="s">
        <v>162</v>
      </c>
      <c r="F2794" s="217" t="s">
        <v>2239</v>
      </c>
      <c r="G2794" s="217" t="s">
        <v>2237</v>
      </c>
      <c r="H2794" s="217" t="s">
        <v>139</v>
      </c>
      <c r="I2794" s="219">
        <v>1</v>
      </c>
      <c r="J2794" s="221">
        <v>2098.4</v>
      </c>
      <c r="K2794" s="221">
        <v>2098.4</v>
      </c>
      <c r="L2794" s="218">
        <v>0</v>
      </c>
      <c r="M2794" s="218">
        <f t="shared" si="74"/>
        <v>839.36000000000013</v>
      </c>
      <c r="N2794" s="216" t="str">
        <f t="shared" si="73"/>
        <v>stvarna uporabna</v>
      </c>
    </row>
    <row r="2795" spans="1:14" x14ac:dyDescent="0.25">
      <c r="A2795" s="220">
        <v>1</v>
      </c>
      <c r="B2795" s="219" t="s">
        <v>926</v>
      </c>
      <c r="C2795" s="219" t="s">
        <v>926</v>
      </c>
      <c r="D2795" s="219">
        <v>103872</v>
      </c>
      <c r="E2795" s="217" t="s">
        <v>162</v>
      </c>
      <c r="F2795" s="217" t="s">
        <v>1890</v>
      </c>
      <c r="G2795" s="217" t="s">
        <v>2237</v>
      </c>
      <c r="H2795" s="217" t="s">
        <v>139</v>
      </c>
      <c r="I2795" s="219">
        <v>1</v>
      </c>
      <c r="J2795" s="221">
        <v>1671.4</v>
      </c>
      <c r="K2795" s="221">
        <v>1671.4</v>
      </c>
      <c r="L2795" s="218">
        <v>0</v>
      </c>
      <c r="M2795" s="218">
        <f t="shared" si="74"/>
        <v>668.56000000000006</v>
      </c>
      <c r="N2795" s="216" t="str">
        <f t="shared" si="73"/>
        <v>stvarna uporabna</v>
      </c>
    </row>
    <row r="2796" spans="1:14" x14ac:dyDescent="0.25">
      <c r="A2796" s="216">
        <v>1</v>
      </c>
      <c r="B2796" s="219" t="s">
        <v>926</v>
      </c>
      <c r="C2796" s="219" t="s">
        <v>926</v>
      </c>
      <c r="D2796" s="219">
        <v>103873</v>
      </c>
      <c r="E2796" s="217" t="s">
        <v>162</v>
      </c>
      <c r="F2796" s="217" t="s">
        <v>2240</v>
      </c>
      <c r="G2796" s="217" t="s">
        <v>2237</v>
      </c>
      <c r="H2796" s="217" t="s">
        <v>139</v>
      </c>
      <c r="I2796" s="219">
        <v>1</v>
      </c>
      <c r="J2796" s="221">
        <v>2244.8000000000002</v>
      </c>
      <c r="K2796" s="221">
        <v>2244.8000000000002</v>
      </c>
      <c r="L2796" s="218">
        <v>0</v>
      </c>
      <c r="M2796" s="218">
        <f t="shared" si="74"/>
        <v>897.92000000000007</v>
      </c>
      <c r="N2796" s="216" t="str">
        <f t="shared" si="73"/>
        <v>stvarna uporabna</v>
      </c>
    </row>
    <row r="2797" spans="1:14" x14ac:dyDescent="0.25">
      <c r="A2797" s="216">
        <v>1</v>
      </c>
      <c r="B2797" s="219" t="s">
        <v>926</v>
      </c>
      <c r="C2797" s="219" t="s">
        <v>926</v>
      </c>
      <c r="D2797" s="219">
        <v>103874</v>
      </c>
      <c r="E2797" s="217" t="s">
        <v>162</v>
      </c>
      <c r="F2797" s="217" t="s">
        <v>2241</v>
      </c>
      <c r="G2797" s="217" t="s">
        <v>2237</v>
      </c>
      <c r="H2797" s="217" t="s">
        <v>139</v>
      </c>
      <c r="I2797" s="219">
        <v>1</v>
      </c>
      <c r="J2797" s="221">
        <v>3599</v>
      </c>
      <c r="K2797" s="221">
        <v>3599</v>
      </c>
      <c r="L2797" s="218">
        <v>0</v>
      </c>
      <c r="M2797" s="218">
        <f t="shared" si="74"/>
        <v>1439.6000000000001</v>
      </c>
      <c r="N2797" s="216" t="str">
        <f t="shared" si="73"/>
        <v>stvarna uporabna</v>
      </c>
    </row>
    <row r="2798" spans="1:14" x14ac:dyDescent="0.25">
      <c r="A2798" s="216">
        <v>1</v>
      </c>
      <c r="B2798" s="219" t="s">
        <v>926</v>
      </c>
      <c r="C2798" s="219" t="s">
        <v>926</v>
      </c>
      <c r="D2798" s="219">
        <v>103875</v>
      </c>
      <c r="E2798" s="217" t="s">
        <v>162</v>
      </c>
      <c r="F2798" s="217" t="s">
        <v>2242</v>
      </c>
      <c r="G2798" s="217" t="s">
        <v>929</v>
      </c>
      <c r="H2798" s="217" t="s">
        <v>139</v>
      </c>
      <c r="I2798" s="219">
        <v>1</v>
      </c>
      <c r="J2798" s="218">
        <v>56.53</v>
      </c>
      <c r="K2798" s="218">
        <v>56.53</v>
      </c>
      <c r="L2798" s="218">
        <v>0</v>
      </c>
      <c r="M2798" s="218">
        <f t="shared" si="74"/>
        <v>22.612000000000002</v>
      </c>
      <c r="N2798" s="216" t="str">
        <f t="shared" si="73"/>
        <v>stvarna uporabna</v>
      </c>
    </row>
    <row r="2799" spans="1:14" x14ac:dyDescent="0.25">
      <c r="A2799" s="220">
        <v>1</v>
      </c>
      <c r="B2799" s="219" t="s">
        <v>926</v>
      </c>
      <c r="C2799" s="219" t="s">
        <v>926</v>
      </c>
      <c r="D2799" s="219">
        <v>103876</v>
      </c>
      <c r="E2799" s="217" t="s">
        <v>162</v>
      </c>
      <c r="F2799" s="217" t="s">
        <v>2242</v>
      </c>
      <c r="G2799" s="217" t="s">
        <v>929</v>
      </c>
      <c r="H2799" s="217" t="s">
        <v>139</v>
      </c>
      <c r="I2799" s="219">
        <v>1</v>
      </c>
      <c r="J2799" s="218">
        <v>56.53</v>
      </c>
      <c r="K2799" s="218">
        <v>56.53</v>
      </c>
      <c r="L2799" s="218">
        <v>0</v>
      </c>
      <c r="M2799" s="218">
        <f t="shared" si="74"/>
        <v>22.612000000000002</v>
      </c>
      <c r="N2799" s="216" t="str">
        <f t="shared" si="73"/>
        <v>stvarna uporabna</v>
      </c>
    </row>
    <row r="2800" spans="1:14" x14ac:dyDescent="0.25">
      <c r="A2800" s="220">
        <v>1</v>
      </c>
      <c r="B2800" s="219" t="s">
        <v>926</v>
      </c>
      <c r="C2800" s="219" t="s">
        <v>926</v>
      </c>
      <c r="D2800" s="219">
        <v>103877</v>
      </c>
      <c r="E2800" s="217" t="s">
        <v>162</v>
      </c>
      <c r="F2800" s="217" t="s">
        <v>2214</v>
      </c>
      <c r="G2800" s="217" t="s">
        <v>929</v>
      </c>
      <c r="H2800" s="217" t="s">
        <v>139</v>
      </c>
      <c r="I2800" s="219">
        <v>1</v>
      </c>
      <c r="J2800" s="218">
        <v>56.57</v>
      </c>
      <c r="K2800" s="218">
        <v>56.57</v>
      </c>
      <c r="L2800" s="218">
        <v>0</v>
      </c>
      <c r="M2800" s="218">
        <f t="shared" si="74"/>
        <v>22.628</v>
      </c>
      <c r="N2800" s="216" t="str">
        <f t="shared" si="73"/>
        <v>stvarna uporabna</v>
      </c>
    </row>
    <row r="2801" spans="1:14" x14ac:dyDescent="0.25">
      <c r="A2801" s="216">
        <v>1</v>
      </c>
      <c r="B2801" s="219" t="s">
        <v>926</v>
      </c>
      <c r="C2801" s="219" t="s">
        <v>926</v>
      </c>
      <c r="D2801" s="219">
        <v>103878</v>
      </c>
      <c r="E2801" s="217" t="s">
        <v>162</v>
      </c>
      <c r="F2801" s="217" t="s">
        <v>1853</v>
      </c>
      <c r="G2801" s="217" t="s">
        <v>929</v>
      </c>
      <c r="H2801" s="217" t="s">
        <v>139</v>
      </c>
      <c r="I2801" s="219">
        <v>1</v>
      </c>
      <c r="J2801" s="218">
        <v>847.79</v>
      </c>
      <c r="K2801" s="218">
        <v>847.79</v>
      </c>
      <c r="L2801" s="218">
        <v>0</v>
      </c>
      <c r="M2801" s="218">
        <f t="shared" si="74"/>
        <v>339.11599999999999</v>
      </c>
      <c r="N2801" s="216" t="str">
        <f t="shared" si="73"/>
        <v>stvarna uporabna</v>
      </c>
    </row>
    <row r="2802" spans="1:14" x14ac:dyDescent="0.25">
      <c r="A2802" s="216">
        <v>1</v>
      </c>
      <c r="B2802" s="219" t="s">
        <v>926</v>
      </c>
      <c r="C2802" s="219" t="s">
        <v>926</v>
      </c>
      <c r="D2802" s="219">
        <v>103879</v>
      </c>
      <c r="E2802" s="217" t="s">
        <v>162</v>
      </c>
      <c r="F2802" s="217" t="s">
        <v>1853</v>
      </c>
      <c r="G2802" s="217" t="s">
        <v>929</v>
      </c>
      <c r="H2802" s="217" t="s">
        <v>139</v>
      </c>
      <c r="I2802" s="219">
        <v>1</v>
      </c>
      <c r="J2802" s="218">
        <v>847.79</v>
      </c>
      <c r="K2802" s="218">
        <v>847.79</v>
      </c>
      <c r="L2802" s="218">
        <v>0</v>
      </c>
      <c r="M2802" s="218">
        <f t="shared" si="74"/>
        <v>339.11599999999999</v>
      </c>
      <c r="N2802" s="216" t="str">
        <f t="shared" si="73"/>
        <v>stvarna uporabna</v>
      </c>
    </row>
    <row r="2803" spans="1:14" x14ac:dyDescent="0.25">
      <c r="A2803" s="216">
        <v>1</v>
      </c>
      <c r="B2803" s="219" t="s">
        <v>926</v>
      </c>
      <c r="C2803" s="219" t="s">
        <v>926</v>
      </c>
      <c r="D2803" s="219">
        <v>103880</v>
      </c>
      <c r="E2803" s="217" t="s">
        <v>162</v>
      </c>
      <c r="F2803" s="217" t="s">
        <v>1853</v>
      </c>
      <c r="G2803" s="217" t="s">
        <v>929</v>
      </c>
      <c r="H2803" s="217" t="s">
        <v>139</v>
      </c>
      <c r="I2803" s="219">
        <v>1</v>
      </c>
      <c r="J2803" s="218">
        <v>847.79</v>
      </c>
      <c r="K2803" s="218">
        <v>847.79</v>
      </c>
      <c r="L2803" s="218">
        <v>0</v>
      </c>
      <c r="M2803" s="218">
        <f t="shared" si="74"/>
        <v>339.11599999999999</v>
      </c>
      <c r="N2803" s="216" t="str">
        <f t="shared" si="73"/>
        <v>stvarna uporabna</v>
      </c>
    </row>
    <row r="2804" spans="1:14" x14ac:dyDescent="0.25">
      <c r="A2804" s="220">
        <v>1</v>
      </c>
      <c r="B2804" s="219" t="s">
        <v>926</v>
      </c>
      <c r="C2804" s="219" t="s">
        <v>926</v>
      </c>
      <c r="D2804" s="219">
        <v>103881</v>
      </c>
      <c r="E2804" s="217" t="s">
        <v>162</v>
      </c>
      <c r="F2804" s="217" t="s">
        <v>1853</v>
      </c>
      <c r="G2804" s="217" t="s">
        <v>929</v>
      </c>
      <c r="H2804" s="217" t="s">
        <v>139</v>
      </c>
      <c r="I2804" s="219">
        <v>1</v>
      </c>
      <c r="J2804" s="218">
        <v>847.79</v>
      </c>
      <c r="K2804" s="218">
        <v>847.79</v>
      </c>
      <c r="L2804" s="218">
        <v>0</v>
      </c>
      <c r="M2804" s="218">
        <f t="shared" si="74"/>
        <v>339.11599999999999</v>
      </c>
      <c r="N2804" s="216" t="str">
        <f t="shared" si="73"/>
        <v>stvarna uporabna</v>
      </c>
    </row>
    <row r="2805" spans="1:14" x14ac:dyDescent="0.25">
      <c r="A2805" s="220">
        <v>1</v>
      </c>
      <c r="B2805" s="219" t="s">
        <v>926</v>
      </c>
      <c r="C2805" s="219" t="s">
        <v>926</v>
      </c>
      <c r="D2805" s="219">
        <v>103882</v>
      </c>
      <c r="E2805" s="217" t="s">
        <v>162</v>
      </c>
      <c r="F2805" s="217" t="s">
        <v>1853</v>
      </c>
      <c r="G2805" s="217" t="s">
        <v>929</v>
      </c>
      <c r="H2805" s="217" t="s">
        <v>139</v>
      </c>
      <c r="I2805" s="219">
        <v>1</v>
      </c>
      <c r="J2805" s="218">
        <v>847.79</v>
      </c>
      <c r="K2805" s="218">
        <v>847.79</v>
      </c>
      <c r="L2805" s="218">
        <v>0</v>
      </c>
      <c r="M2805" s="218">
        <f t="shared" si="74"/>
        <v>339.11599999999999</v>
      </c>
      <c r="N2805" s="216" t="str">
        <f t="shared" si="73"/>
        <v>stvarna uporabna</v>
      </c>
    </row>
    <row r="2806" spans="1:14" x14ac:dyDescent="0.25">
      <c r="A2806" s="216">
        <v>1</v>
      </c>
      <c r="B2806" s="219" t="s">
        <v>926</v>
      </c>
      <c r="C2806" s="219" t="s">
        <v>926</v>
      </c>
      <c r="D2806" s="219">
        <v>103883</v>
      </c>
      <c r="E2806" s="217" t="s">
        <v>162</v>
      </c>
      <c r="F2806" s="217" t="s">
        <v>1884</v>
      </c>
      <c r="G2806" s="218">
        <v>11.1</v>
      </c>
      <c r="H2806" s="217" t="s">
        <v>139</v>
      </c>
      <c r="I2806" s="219">
        <v>1</v>
      </c>
      <c r="J2806" s="218">
        <v>646.99</v>
      </c>
      <c r="K2806" s="218">
        <v>491.96</v>
      </c>
      <c r="L2806" s="218">
        <v>155.03</v>
      </c>
      <c r="M2806" s="218">
        <f t="shared" si="74"/>
        <v>258.79599999999999</v>
      </c>
      <c r="N2806" s="216" t="str">
        <f t="shared" si="73"/>
        <v>stvarna uporabna</v>
      </c>
    </row>
    <row r="2807" spans="1:14" x14ac:dyDescent="0.25">
      <c r="A2807" s="216">
        <v>1</v>
      </c>
      <c r="B2807" s="219" t="s">
        <v>926</v>
      </c>
      <c r="C2807" s="219" t="s">
        <v>926</v>
      </c>
      <c r="D2807" s="219">
        <v>103884</v>
      </c>
      <c r="E2807" s="217" t="s">
        <v>162</v>
      </c>
      <c r="F2807" s="217" t="s">
        <v>2243</v>
      </c>
      <c r="G2807" s="218">
        <v>11</v>
      </c>
      <c r="H2807" s="217" t="s">
        <v>139</v>
      </c>
      <c r="I2807" s="219">
        <v>1</v>
      </c>
      <c r="J2807" s="221">
        <v>1681.16</v>
      </c>
      <c r="K2807" s="221">
        <v>1681.16</v>
      </c>
      <c r="L2807" s="218">
        <v>0</v>
      </c>
      <c r="M2807" s="218">
        <f t="shared" si="74"/>
        <v>672.46400000000006</v>
      </c>
      <c r="N2807" s="216" t="str">
        <f t="shared" si="73"/>
        <v>stvarna uporabna</v>
      </c>
    </row>
    <row r="2808" spans="1:14" x14ac:dyDescent="0.25">
      <c r="A2808" s="216">
        <v>1</v>
      </c>
      <c r="B2808" s="219" t="s">
        <v>926</v>
      </c>
      <c r="C2808" s="219" t="s">
        <v>926</v>
      </c>
      <c r="D2808" s="219">
        <v>103886</v>
      </c>
      <c r="E2808" s="217" t="s">
        <v>162</v>
      </c>
      <c r="F2808" s="217" t="s">
        <v>2244</v>
      </c>
      <c r="G2808" s="218">
        <v>11</v>
      </c>
      <c r="H2808" s="217" t="s">
        <v>139</v>
      </c>
      <c r="I2808" s="219">
        <v>1</v>
      </c>
      <c r="J2808" s="221">
        <v>1708</v>
      </c>
      <c r="K2808" s="221">
        <v>1708</v>
      </c>
      <c r="L2808" s="218">
        <v>0</v>
      </c>
      <c r="M2808" s="218">
        <f t="shared" si="74"/>
        <v>683.2</v>
      </c>
      <c r="N2808" s="216" t="str">
        <f t="shared" si="73"/>
        <v>stvarna uporabna</v>
      </c>
    </row>
    <row r="2809" spans="1:14" x14ac:dyDescent="0.25">
      <c r="A2809" s="220">
        <v>1</v>
      </c>
      <c r="B2809" s="219" t="s">
        <v>926</v>
      </c>
      <c r="C2809" s="219" t="s">
        <v>926</v>
      </c>
      <c r="D2809" s="219">
        <v>103887</v>
      </c>
      <c r="E2809" s="217" t="s">
        <v>162</v>
      </c>
      <c r="F2809" s="217" t="s">
        <v>2244</v>
      </c>
      <c r="G2809" s="218">
        <v>11</v>
      </c>
      <c r="H2809" s="217" t="s">
        <v>139</v>
      </c>
      <c r="I2809" s="219">
        <v>1</v>
      </c>
      <c r="J2809" s="221">
        <v>1708</v>
      </c>
      <c r="K2809" s="221">
        <v>1708</v>
      </c>
      <c r="L2809" s="218">
        <v>0</v>
      </c>
      <c r="M2809" s="218">
        <f t="shared" si="74"/>
        <v>683.2</v>
      </c>
      <c r="N2809" s="216" t="str">
        <f t="shared" si="73"/>
        <v>stvarna uporabna</v>
      </c>
    </row>
    <row r="2810" spans="1:14" x14ac:dyDescent="0.25">
      <c r="A2810" s="220">
        <v>1</v>
      </c>
      <c r="B2810" s="219" t="s">
        <v>926</v>
      </c>
      <c r="C2810" s="219" t="s">
        <v>926</v>
      </c>
      <c r="D2810" s="219">
        <v>103888</v>
      </c>
      <c r="E2810" s="217" t="s">
        <v>162</v>
      </c>
      <c r="F2810" s="217" t="s">
        <v>2245</v>
      </c>
      <c r="G2810" s="218">
        <v>11</v>
      </c>
      <c r="H2810" s="217" t="s">
        <v>139</v>
      </c>
      <c r="I2810" s="219">
        <v>1</v>
      </c>
      <c r="J2810" s="221">
        <v>2928</v>
      </c>
      <c r="K2810" s="221">
        <v>2928</v>
      </c>
      <c r="L2810" s="218">
        <v>0</v>
      </c>
      <c r="M2810" s="218">
        <f t="shared" si="74"/>
        <v>1171.2</v>
      </c>
      <c r="N2810" s="216" t="str">
        <f t="shared" si="73"/>
        <v>stvarna uporabna</v>
      </c>
    </row>
    <row r="2811" spans="1:14" x14ac:dyDescent="0.25">
      <c r="A2811" s="216">
        <v>1</v>
      </c>
      <c r="B2811" s="219" t="s">
        <v>926</v>
      </c>
      <c r="C2811" s="219" t="s">
        <v>926</v>
      </c>
      <c r="D2811" s="219">
        <v>103889</v>
      </c>
      <c r="E2811" s="217" t="s">
        <v>162</v>
      </c>
      <c r="F2811" s="217" t="s">
        <v>2246</v>
      </c>
      <c r="G2811" s="218">
        <v>11</v>
      </c>
      <c r="H2811" s="217" t="s">
        <v>139</v>
      </c>
      <c r="I2811" s="219">
        <v>1</v>
      </c>
      <c r="J2811" s="221">
        <v>2196</v>
      </c>
      <c r="K2811" s="221">
        <v>2196</v>
      </c>
      <c r="L2811" s="218">
        <v>0</v>
      </c>
      <c r="M2811" s="218">
        <f t="shared" si="74"/>
        <v>878.40000000000009</v>
      </c>
      <c r="N2811" s="216" t="str">
        <f t="shared" si="73"/>
        <v>stvarna uporabna</v>
      </c>
    </row>
    <row r="2812" spans="1:14" x14ac:dyDescent="0.25">
      <c r="A2812" s="216">
        <v>1</v>
      </c>
      <c r="B2812" s="219" t="s">
        <v>926</v>
      </c>
      <c r="C2812" s="219" t="s">
        <v>926</v>
      </c>
      <c r="D2812" s="219">
        <v>103890</v>
      </c>
      <c r="E2812" s="217" t="s">
        <v>162</v>
      </c>
      <c r="F2812" s="217" t="s">
        <v>2247</v>
      </c>
      <c r="G2812" s="218">
        <v>11</v>
      </c>
      <c r="H2812" s="217" t="s">
        <v>139</v>
      </c>
      <c r="I2812" s="219">
        <v>1</v>
      </c>
      <c r="J2812" s="221">
        <v>10004</v>
      </c>
      <c r="K2812" s="221">
        <v>10004</v>
      </c>
      <c r="L2812" s="218">
        <v>0</v>
      </c>
      <c r="M2812" s="218">
        <f t="shared" si="74"/>
        <v>4001.6000000000004</v>
      </c>
      <c r="N2812" s="216" t="str">
        <f t="shared" ref="N2812:N2875" si="75">IF(L2812&lt;J2812*0.4,"stvarna uporabna", "nova vrijednost")</f>
        <v>stvarna uporabna</v>
      </c>
    </row>
    <row r="2813" spans="1:14" x14ac:dyDescent="0.25">
      <c r="A2813" s="216">
        <v>1</v>
      </c>
      <c r="B2813" s="219" t="s">
        <v>926</v>
      </c>
      <c r="C2813" s="219" t="s">
        <v>926</v>
      </c>
      <c r="D2813" s="219">
        <v>103891</v>
      </c>
      <c r="E2813" s="217" t="s">
        <v>162</v>
      </c>
      <c r="F2813" s="217" t="s">
        <v>2248</v>
      </c>
      <c r="G2813" s="218">
        <v>11</v>
      </c>
      <c r="H2813" s="217" t="s">
        <v>139</v>
      </c>
      <c r="I2813" s="219">
        <v>1</v>
      </c>
      <c r="J2813" s="221">
        <v>3477</v>
      </c>
      <c r="K2813" s="221">
        <v>3477</v>
      </c>
      <c r="L2813" s="218">
        <v>0</v>
      </c>
      <c r="M2813" s="218">
        <f t="shared" si="74"/>
        <v>1390.8000000000002</v>
      </c>
      <c r="N2813" s="216" t="str">
        <f t="shared" si="75"/>
        <v>stvarna uporabna</v>
      </c>
    </row>
    <row r="2814" spans="1:14" x14ac:dyDescent="0.25">
      <c r="A2814" s="220">
        <v>1</v>
      </c>
      <c r="B2814" s="219" t="s">
        <v>926</v>
      </c>
      <c r="C2814" s="219" t="s">
        <v>926</v>
      </c>
      <c r="D2814" s="219">
        <v>103892</v>
      </c>
      <c r="E2814" s="217" t="s">
        <v>162</v>
      </c>
      <c r="F2814" s="217" t="s">
        <v>1130</v>
      </c>
      <c r="G2814" s="217" t="s">
        <v>275</v>
      </c>
      <c r="H2814" s="217" t="s">
        <v>139</v>
      </c>
      <c r="I2814" s="219">
        <v>1</v>
      </c>
      <c r="J2814" s="218">
        <v>896.46</v>
      </c>
      <c r="K2814" s="218">
        <v>896.46</v>
      </c>
      <c r="L2814" s="218">
        <v>0</v>
      </c>
      <c r="M2814" s="218">
        <f t="shared" si="74"/>
        <v>358.58400000000006</v>
      </c>
      <c r="N2814" s="216" t="str">
        <f t="shared" si="75"/>
        <v>stvarna uporabna</v>
      </c>
    </row>
    <row r="2815" spans="1:14" x14ac:dyDescent="0.25">
      <c r="A2815" s="220">
        <v>1</v>
      </c>
      <c r="B2815" s="219" t="s">
        <v>926</v>
      </c>
      <c r="C2815" s="219" t="s">
        <v>926</v>
      </c>
      <c r="D2815" s="219">
        <v>103893</v>
      </c>
      <c r="E2815" s="217" t="s">
        <v>162</v>
      </c>
      <c r="F2815" s="217" t="s">
        <v>2249</v>
      </c>
      <c r="G2815" s="218">
        <v>11</v>
      </c>
      <c r="H2815" s="217" t="s">
        <v>139</v>
      </c>
      <c r="I2815" s="219">
        <v>1</v>
      </c>
      <c r="J2815" s="221">
        <v>2610.8000000000002</v>
      </c>
      <c r="K2815" s="221">
        <v>2610.8000000000002</v>
      </c>
      <c r="L2815" s="218">
        <v>0</v>
      </c>
      <c r="M2815" s="218">
        <f t="shared" si="74"/>
        <v>1044.3200000000002</v>
      </c>
      <c r="N2815" s="216" t="str">
        <f t="shared" si="75"/>
        <v>stvarna uporabna</v>
      </c>
    </row>
    <row r="2816" spans="1:14" x14ac:dyDescent="0.25">
      <c r="A2816" s="216">
        <v>1</v>
      </c>
      <c r="B2816" s="219" t="s">
        <v>926</v>
      </c>
      <c r="C2816" s="219" t="s">
        <v>926</v>
      </c>
      <c r="D2816" s="219">
        <v>103894</v>
      </c>
      <c r="E2816" s="217" t="s">
        <v>162</v>
      </c>
      <c r="F2816" s="217" t="s">
        <v>2250</v>
      </c>
      <c r="G2816" s="218">
        <v>11</v>
      </c>
      <c r="H2816" s="217" t="s">
        <v>139</v>
      </c>
      <c r="I2816" s="219">
        <v>1</v>
      </c>
      <c r="J2816" s="221">
        <v>3599</v>
      </c>
      <c r="K2816" s="221">
        <v>3599</v>
      </c>
      <c r="L2816" s="218">
        <v>0</v>
      </c>
      <c r="M2816" s="218">
        <f t="shared" si="74"/>
        <v>1439.6000000000001</v>
      </c>
      <c r="N2816" s="216" t="str">
        <f t="shared" si="75"/>
        <v>stvarna uporabna</v>
      </c>
    </row>
    <row r="2817" spans="1:14" x14ac:dyDescent="0.25">
      <c r="A2817" s="216">
        <v>1</v>
      </c>
      <c r="B2817" s="219" t="s">
        <v>926</v>
      </c>
      <c r="C2817" s="219" t="s">
        <v>926</v>
      </c>
      <c r="D2817" s="219">
        <v>103898</v>
      </c>
      <c r="E2817" s="217" t="s">
        <v>162</v>
      </c>
      <c r="F2817" s="217" t="s">
        <v>2251</v>
      </c>
      <c r="G2817" s="217" t="s">
        <v>929</v>
      </c>
      <c r="H2817" s="217" t="s">
        <v>139</v>
      </c>
      <c r="I2817" s="219">
        <v>1</v>
      </c>
      <c r="J2817" s="218">
        <v>623.86</v>
      </c>
      <c r="K2817" s="218">
        <v>623.86</v>
      </c>
      <c r="L2817" s="218">
        <v>0</v>
      </c>
      <c r="M2817" s="218">
        <f t="shared" si="74"/>
        <v>249.54400000000001</v>
      </c>
      <c r="N2817" s="216" t="str">
        <f t="shared" si="75"/>
        <v>stvarna uporabna</v>
      </c>
    </row>
    <row r="2818" spans="1:14" x14ac:dyDescent="0.25">
      <c r="A2818" s="216">
        <v>1</v>
      </c>
      <c r="B2818" s="219" t="s">
        <v>926</v>
      </c>
      <c r="C2818" s="219" t="s">
        <v>926</v>
      </c>
      <c r="D2818" s="219">
        <v>103899</v>
      </c>
      <c r="E2818" s="217" t="s">
        <v>162</v>
      </c>
      <c r="F2818" s="217" t="s">
        <v>2242</v>
      </c>
      <c r="G2818" s="217" t="s">
        <v>929</v>
      </c>
      <c r="H2818" s="217" t="s">
        <v>139</v>
      </c>
      <c r="I2818" s="219">
        <v>1</v>
      </c>
      <c r="J2818" s="218">
        <v>226.07</v>
      </c>
      <c r="K2818" s="218">
        <v>226.07</v>
      </c>
      <c r="L2818" s="218">
        <v>0</v>
      </c>
      <c r="M2818" s="218">
        <f t="shared" si="74"/>
        <v>90.427999999999997</v>
      </c>
      <c r="N2818" s="216" t="str">
        <f t="shared" si="75"/>
        <v>stvarna uporabna</v>
      </c>
    </row>
    <row r="2819" spans="1:14" x14ac:dyDescent="0.25">
      <c r="A2819" s="220">
        <v>1</v>
      </c>
      <c r="B2819" s="219" t="s">
        <v>926</v>
      </c>
      <c r="C2819" s="219" t="s">
        <v>926</v>
      </c>
      <c r="D2819" s="219">
        <v>103900</v>
      </c>
      <c r="E2819" s="217" t="s">
        <v>162</v>
      </c>
      <c r="F2819" s="217" t="s">
        <v>2244</v>
      </c>
      <c r="G2819" s="218">
        <v>11</v>
      </c>
      <c r="H2819" s="217" t="s">
        <v>139</v>
      </c>
      <c r="I2819" s="219">
        <v>1</v>
      </c>
      <c r="J2819" s="221">
        <v>1708</v>
      </c>
      <c r="K2819" s="221">
        <v>1708</v>
      </c>
      <c r="L2819" s="218">
        <v>0</v>
      </c>
      <c r="M2819" s="218">
        <f t="shared" ref="M2819:M2882" si="76">IF(L2819&lt;J2819*0.4,J2819*0.4,L2819)</f>
        <v>683.2</v>
      </c>
      <c r="N2819" s="216" t="str">
        <f t="shared" si="75"/>
        <v>stvarna uporabna</v>
      </c>
    </row>
    <row r="2820" spans="1:14" x14ac:dyDescent="0.25">
      <c r="A2820" s="220">
        <v>1</v>
      </c>
      <c r="B2820" s="219" t="s">
        <v>926</v>
      </c>
      <c r="C2820" s="219" t="s">
        <v>926</v>
      </c>
      <c r="D2820" s="219">
        <v>103901</v>
      </c>
      <c r="E2820" s="217" t="s">
        <v>162</v>
      </c>
      <c r="F2820" s="217" t="s">
        <v>2244</v>
      </c>
      <c r="G2820" s="218">
        <v>11</v>
      </c>
      <c r="H2820" s="217" t="s">
        <v>139</v>
      </c>
      <c r="I2820" s="219">
        <v>1</v>
      </c>
      <c r="J2820" s="221">
        <v>1708</v>
      </c>
      <c r="K2820" s="221">
        <v>1708</v>
      </c>
      <c r="L2820" s="218">
        <v>0</v>
      </c>
      <c r="M2820" s="218">
        <f t="shared" si="76"/>
        <v>683.2</v>
      </c>
      <c r="N2820" s="216" t="str">
        <f t="shared" si="75"/>
        <v>stvarna uporabna</v>
      </c>
    </row>
    <row r="2821" spans="1:14" x14ac:dyDescent="0.25">
      <c r="A2821" s="216">
        <v>1</v>
      </c>
      <c r="B2821" s="219" t="s">
        <v>926</v>
      </c>
      <c r="C2821" s="219" t="s">
        <v>926</v>
      </c>
      <c r="D2821" s="219">
        <v>103902</v>
      </c>
      <c r="E2821" s="217" t="s">
        <v>162</v>
      </c>
      <c r="F2821" s="217" t="s">
        <v>2252</v>
      </c>
      <c r="G2821" s="218">
        <v>10.01</v>
      </c>
      <c r="H2821" s="217" t="s">
        <v>139</v>
      </c>
      <c r="I2821" s="219">
        <v>1</v>
      </c>
      <c r="J2821" s="221">
        <v>1123.25</v>
      </c>
      <c r="K2821" s="221">
        <v>1123.25</v>
      </c>
      <c r="L2821" s="218">
        <v>0</v>
      </c>
      <c r="M2821" s="218">
        <f t="shared" si="76"/>
        <v>449.3</v>
      </c>
      <c r="N2821" s="216" t="str">
        <f t="shared" si="75"/>
        <v>stvarna uporabna</v>
      </c>
    </row>
    <row r="2822" spans="1:14" x14ac:dyDescent="0.25">
      <c r="A2822" s="216">
        <v>1</v>
      </c>
      <c r="B2822" s="219" t="s">
        <v>926</v>
      </c>
      <c r="C2822" s="219" t="s">
        <v>926</v>
      </c>
      <c r="D2822" s="219">
        <v>103903</v>
      </c>
      <c r="E2822" s="217" t="s">
        <v>162</v>
      </c>
      <c r="F2822" s="217" t="s">
        <v>2253</v>
      </c>
      <c r="G2822" s="217" t="s">
        <v>929</v>
      </c>
      <c r="H2822" s="217" t="s">
        <v>139</v>
      </c>
      <c r="I2822" s="219">
        <v>1</v>
      </c>
      <c r="J2822" s="221">
        <v>1022.76</v>
      </c>
      <c r="K2822" s="221">
        <v>1022.76</v>
      </c>
      <c r="L2822" s="218">
        <v>0</v>
      </c>
      <c r="M2822" s="218">
        <f t="shared" si="76"/>
        <v>409.10400000000004</v>
      </c>
      <c r="N2822" s="216" t="str">
        <f t="shared" si="75"/>
        <v>stvarna uporabna</v>
      </c>
    </row>
    <row r="2823" spans="1:14" x14ac:dyDescent="0.25">
      <c r="A2823" s="216">
        <v>1</v>
      </c>
      <c r="B2823" s="219" t="s">
        <v>926</v>
      </c>
      <c r="C2823" s="219" t="s">
        <v>926</v>
      </c>
      <c r="D2823" s="219">
        <v>103904</v>
      </c>
      <c r="E2823" s="217" t="s">
        <v>162</v>
      </c>
      <c r="F2823" s="217" t="s">
        <v>2254</v>
      </c>
      <c r="G2823" s="218">
        <v>11</v>
      </c>
      <c r="H2823" s="217" t="s">
        <v>139</v>
      </c>
      <c r="I2823" s="219">
        <v>1</v>
      </c>
      <c r="J2823" s="221">
        <v>1681.16</v>
      </c>
      <c r="K2823" s="221">
        <v>1681.16</v>
      </c>
      <c r="L2823" s="218">
        <v>0</v>
      </c>
      <c r="M2823" s="218">
        <f t="shared" si="76"/>
        <v>672.46400000000006</v>
      </c>
      <c r="N2823" s="216" t="str">
        <f t="shared" si="75"/>
        <v>stvarna uporabna</v>
      </c>
    </row>
    <row r="2824" spans="1:14" x14ac:dyDescent="0.25">
      <c r="A2824" s="220">
        <v>1</v>
      </c>
      <c r="B2824" s="219" t="s">
        <v>926</v>
      </c>
      <c r="C2824" s="219" t="s">
        <v>926</v>
      </c>
      <c r="D2824" s="219">
        <v>103905</v>
      </c>
      <c r="E2824" s="217" t="s">
        <v>162</v>
      </c>
      <c r="F2824" s="217" t="s">
        <v>2255</v>
      </c>
      <c r="G2824" s="218">
        <v>11</v>
      </c>
      <c r="H2824" s="217" t="s">
        <v>139</v>
      </c>
      <c r="I2824" s="219">
        <v>1</v>
      </c>
      <c r="J2824" s="221">
        <v>2635.2</v>
      </c>
      <c r="K2824" s="221">
        <v>2635.2</v>
      </c>
      <c r="L2824" s="218">
        <v>0</v>
      </c>
      <c r="M2824" s="218">
        <f t="shared" si="76"/>
        <v>1054.08</v>
      </c>
      <c r="N2824" s="216" t="str">
        <f t="shared" si="75"/>
        <v>stvarna uporabna</v>
      </c>
    </row>
    <row r="2825" spans="1:14" x14ac:dyDescent="0.25">
      <c r="A2825" s="220">
        <v>1</v>
      </c>
      <c r="B2825" s="219" t="s">
        <v>926</v>
      </c>
      <c r="C2825" s="219" t="s">
        <v>926</v>
      </c>
      <c r="D2825" s="219">
        <v>103906</v>
      </c>
      <c r="E2825" s="217" t="s">
        <v>162</v>
      </c>
      <c r="F2825" s="217" t="s">
        <v>2254</v>
      </c>
      <c r="G2825" s="218">
        <v>11</v>
      </c>
      <c r="H2825" s="217" t="s">
        <v>139</v>
      </c>
      <c r="I2825" s="219">
        <v>1</v>
      </c>
      <c r="J2825" s="221">
        <v>1681.16</v>
      </c>
      <c r="K2825" s="221">
        <v>1681.16</v>
      </c>
      <c r="L2825" s="218">
        <v>0</v>
      </c>
      <c r="M2825" s="218">
        <f t="shared" si="76"/>
        <v>672.46400000000006</v>
      </c>
      <c r="N2825" s="216" t="str">
        <f t="shared" si="75"/>
        <v>stvarna uporabna</v>
      </c>
    </row>
    <row r="2826" spans="1:14" x14ac:dyDescent="0.25">
      <c r="A2826" s="216">
        <v>1</v>
      </c>
      <c r="B2826" s="219" t="s">
        <v>926</v>
      </c>
      <c r="C2826" s="219" t="s">
        <v>926</v>
      </c>
      <c r="D2826" s="219">
        <v>103907</v>
      </c>
      <c r="E2826" s="217" t="s">
        <v>162</v>
      </c>
      <c r="F2826" s="217" t="s">
        <v>2250</v>
      </c>
      <c r="G2826" s="218">
        <v>11</v>
      </c>
      <c r="H2826" s="217" t="s">
        <v>139</v>
      </c>
      <c r="I2826" s="219">
        <v>1</v>
      </c>
      <c r="J2826" s="221">
        <v>3599</v>
      </c>
      <c r="K2826" s="221">
        <v>3599</v>
      </c>
      <c r="L2826" s="218">
        <v>0</v>
      </c>
      <c r="M2826" s="218">
        <f t="shared" si="76"/>
        <v>1439.6000000000001</v>
      </c>
      <c r="N2826" s="216" t="str">
        <f t="shared" si="75"/>
        <v>stvarna uporabna</v>
      </c>
    </row>
    <row r="2827" spans="1:14" x14ac:dyDescent="0.25">
      <c r="A2827" s="216">
        <v>1</v>
      </c>
      <c r="B2827" s="219" t="s">
        <v>926</v>
      </c>
      <c r="C2827" s="219" t="s">
        <v>926</v>
      </c>
      <c r="D2827" s="219">
        <v>103908</v>
      </c>
      <c r="E2827" s="217" t="s">
        <v>162</v>
      </c>
      <c r="F2827" s="217" t="s">
        <v>2256</v>
      </c>
      <c r="G2827" s="218">
        <v>11</v>
      </c>
      <c r="H2827" s="217" t="s">
        <v>139</v>
      </c>
      <c r="I2827" s="219">
        <v>1</v>
      </c>
      <c r="J2827" s="221">
        <v>2061.8000000000002</v>
      </c>
      <c r="K2827" s="221">
        <v>2061.8000000000002</v>
      </c>
      <c r="L2827" s="218">
        <v>0</v>
      </c>
      <c r="M2827" s="218">
        <f t="shared" si="76"/>
        <v>824.72000000000014</v>
      </c>
      <c r="N2827" s="216" t="str">
        <f t="shared" si="75"/>
        <v>stvarna uporabna</v>
      </c>
    </row>
    <row r="2828" spans="1:14" x14ac:dyDescent="0.25">
      <c r="A2828" s="216">
        <v>1</v>
      </c>
      <c r="B2828" s="219" t="s">
        <v>926</v>
      </c>
      <c r="C2828" s="219" t="s">
        <v>926</v>
      </c>
      <c r="D2828" s="219">
        <v>103909</v>
      </c>
      <c r="E2828" s="217" t="s">
        <v>162</v>
      </c>
      <c r="F2828" s="217" t="s">
        <v>2257</v>
      </c>
      <c r="G2828" s="218">
        <v>11</v>
      </c>
      <c r="H2828" s="217" t="s">
        <v>139</v>
      </c>
      <c r="I2828" s="219">
        <v>1</v>
      </c>
      <c r="J2828" s="221">
        <v>7790.92</v>
      </c>
      <c r="K2828" s="221">
        <v>7790.92</v>
      </c>
      <c r="L2828" s="218">
        <v>0</v>
      </c>
      <c r="M2828" s="218">
        <f t="shared" si="76"/>
        <v>3116.3680000000004</v>
      </c>
      <c r="N2828" s="216" t="str">
        <f t="shared" si="75"/>
        <v>stvarna uporabna</v>
      </c>
    </row>
    <row r="2829" spans="1:14" x14ac:dyDescent="0.25">
      <c r="A2829" s="220">
        <v>1</v>
      </c>
      <c r="B2829" s="219" t="s">
        <v>926</v>
      </c>
      <c r="C2829" s="219" t="s">
        <v>926</v>
      </c>
      <c r="D2829" s="219">
        <v>103910</v>
      </c>
      <c r="E2829" s="217" t="s">
        <v>162</v>
      </c>
      <c r="F2829" s="217" t="s">
        <v>2258</v>
      </c>
      <c r="G2829" s="218">
        <v>11</v>
      </c>
      <c r="H2829" s="217" t="s">
        <v>139</v>
      </c>
      <c r="I2829" s="219">
        <v>1</v>
      </c>
      <c r="J2829" s="221">
        <v>6856.4</v>
      </c>
      <c r="K2829" s="221">
        <v>6856.4</v>
      </c>
      <c r="L2829" s="218">
        <v>0</v>
      </c>
      <c r="M2829" s="218">
        <f t="shared" si="76"/>
        <v>2742.56</v>
      </c>
      <c r="N2829" s="216" t="str">
        <f t="shared" si="75"/>
        <v>stvarna uporabna</v>
      </c>
    </row>
    <row r="2830" spans="1:14" x14ac:dyDescent="0.25">
      <c r="A2830" s="220">
        <v>1</v>
      </c>
      <c r="B2830" s="219" t="s">
        <v>926</v>
      </c>
      <c r="C2830" s="219" t="s">
        <v>926</v>
      </c>
      <c r="D2830" s="219">
        <v>103911</v>
      </c>
      <c r="E2830" s="217" t="s">
        <v>162</v>
      </c>
      <c r="F2830" s="217" t="s">
        <v>2259</v>
      </c>
      <c r="G2830" s="218">
        <v>11</v>
      </c>
      <c r="H2830" s="217" t="s">
        <v>139</v>
      </c>
      <c r="I2830" s="219">
        <v>1</v>
      </c>
      <c r="J2830" s="221">
        <v>5969.46</v>
      </c>
      <c r="K2830" s="221">
        <v>5969.46</v>
      </c>
      <c r="L2830" s="218">
        <v>0</v>
      </c>
      <c r="M2830" s="218">
        <f t="shared" si="76"/>
        <v>2387.7840000000001</v>
      </c>
      <c r="N2830" s="216" t="str">
        <f t="shared" si="75"/>
        <v>stvarna uporabna</v>
      </c>
    </row>
    <row r="2831" spans="1:14" x14ac:dyDescent="0.25">
      <c r="A2831" s="216">
        <v>1</v>
      </c>
      <c r="B2831" s="219" t="s">
        <v>926</v>
      </c>
      <c r="C2831" s="219" t="s">
        <v>926</v>
      </c>
      <c r="D2831" s="219">
        <v>103912</v>
      </c>
      <c r="E2831" s="217" t="s">
        <v>162</v>
      </c>
      <c r="F2831" s="217" t="s">
        <v>2260</v>
      </c>
      <c r="G2831" s="218">
        <v>11</v>
      </c>
      <c r="H2831" s="217" t="s">
        <v>139</v>
      </c>
      <c r="I2831" s="219">
        <v>1</v>
      </c>
      <c r="J2831" s="221">
        <v>2840.16</v>
      </c>
      <c r="K2831" s="221">
        <v>2840.16</v>
      </c>
      <c r="L2831" s="218">
        <v>0</v>
      </c>
      <c r="M2831" s="218">
        <f t="shared" si="76"/>
        <v>1136.0640000000001</v>
      </c>
      <c r="N2831" s="216" t="str">
        <f t="shared" si="75"/>
        <v>stvarna uporabna</v>
      </c>
    </row>
    <row r="2832" spans="1:14" x14ac:dyDescent="0.25">
      <c r="A2832" s="216">
        <v>1</v>
      </c>
      <c r="B2832" s="219" t="s">
        <v>926</v>
      </c>
      <c r="C2832" s="219" t="s">
        <v>926</v>
      </c>
      <c r="D2832" s="219">
        <v>103917</v>
      </c>
      <c r="E2832" s="217" t="s">
        <v>162</v>
      </c>
      <c r="F2832" s="217" t="s">
        <v>2261</v>
      </c>
      <c r="G2832" s="217" t="s">
        <v>2262</v>
      </c>
      <c r="H2832" s="217" t="s">
        <v>139</v>
      </c>
      <c r="I2832" s="219">
        <v>1</v>
      </c>
      <c r="J2832" s="221">
        <v>1912.35</v>
      </c>
      <c r="K2832" s="221">
        <v>1912.35</v>
      </c>
      <c r="L2832" s="218">
        <v>0</v>
      </c>
      <c r="M2832" s="218">
        <f t="shared" si="76"/>
        <v>764.94</v>
      </c>
      <c r="N2832" s="216" t="str">
        <f t="shared" si="75"/>
        <v>stvarna uporabna</v>
      </c>
    </row>
    <row r="2833" spans="1:14" x14ac:dyDescent="0.25">
      <c r="A2833" s="216">
        <v>1</v>
      </c>
      <c r="B2833" s="219" t="s">
        <v>926</v>
      </c>
      <c r="C2833" s="219" t="s">
        <v>926</v>
      </c>
      <c r="D2833" s="219">
        <v>103918</v>
      </c>
      <c r="E2833" s="217" t="s">
        <v>162</v>
      </c>
      <c r="F2833" s="217" t="s">
        <v>2263</v>
      </c>
      <c r="G2833" s="217" t="s">
        <v>2264</v>
      </c>
      <c r="H2833" s="217" t="s">
        <v>139</v>
      </c>
      <c r="I2833" s="219">
        <v>1</v>
      </c>
      <c r="J2833" s="218">
        <v>483.13</v>
      </c>
      <c r="K2833" s="218">
        <v>483.13</v>
      </c>
      <c r="L2833" s="218">
        <v>0</v>
      </c>
      <c r="M2833" s="218">
        <f t="shared" si="76"/>
        <v>193.25200000000001</v>
      </c>
      <c r="N2833" s="216" t="str">
        <f t="shared" si="75"/>
        <v>stvarna uporabna</v>
      </c>
    </row>
    <row r="2834" spans="1:14" x14ac:dyDescent="0.25">
      <c r="A2834" s="220">
        <v>1</v>
      </c>
      <c r="B2834" s="219" t="s">
        <v>926</v>
      </c>
      <c r="C2834" s="219" t="s">
        <v>926</v>
      </c>
      <c r="D2834" s="219">
        <v>103919</v>
      </c>
      <c r="E2834" s="217" t="s">
        <v>162</v>
      </c>
      <c r="F2834" s="217" t="s">
        <v>2265</v>
      </c>
      <c r="G2834" s="217" t="s">
        <v>2264</v>
      </c>
      <c r="H2834" s="217" t="s">
        <v>139</v>
      </c>
      <c r="I2834" s="219">
        <v>1</v>
      </c>
      <c r="J2834" s="221">
        <v>1145.54</v>
      </c>
      <c r="K2834" s="221">
        <v>1145.54</v>
      </c>
      <c r="L2834" s="218">
        <v>0</v>
      </c>
      <c r="M2834" s="218">
        <f t="shared" si="76"/>
        <v>458.21600000000001</v>
      </c>
      <c r="N2834" s="216" t="str">
        <f t="shared" si="75"/>
        <v>stvarna uporabna</v>
      </c>
    </row>
    <row r="2835" spans="1:14" x14ac:dyDescent="0.25">
      <c r="A2835" s="220">
        <v>1</v>
      </c>
      <c r="B2835" s="219" t="s">
        <v>926</v>
      </c>
      <c r="C2835" s="219" t="s">
        <v>926</v>
      </c>
      <c r="D2835" s="219">
        <v>103920</v>
      </c>
      <c r="E2835" s="217" t="s">
        <v>162</v>
      </c>
      <c r="F2835" s="217" t="s">
        <v>1220</v>
      </c>
      <c r="G2835" s="217" t="s">
        <v>2264</v>
      </c>
      <c r="H2835" s="217" t="s">
        <v>139</v>
      </c>
      <c r="I2835" s="219">
        <v>1</v>
      </c>
      <c r="J2835" s="221">
        <v>1947.9</v>
      </c>
      <c r="K2835" s="221">
        <v>1947.9</v>
      </c>
      <c r="L2835" s="218">
        <v>0</v>
      </c>
      <c r="M2835" s="218">
        <f t="shared" si="76"/>
        <v>779.16000000000008</v>
      </c>
      <c r="N2835" s="216" t="str">
        <f t="shared" si="75"/>
        <v>stvarna uporabna</v>
      </c>
    </row>
    <row r="2836" spans="1:14" x14ac:dyDescent="0.25">
      <c r="A2836" s="216">
        <v>1</v>
      </c>
      <c r="B2836" s="219" t="s">
        <v>926</v>
      </c>
      <c r="C2836" s="219" t="s">
        <v>926</v>
      </c>
      <c r="D2836" s="219">
        <v>103921</v>
      </c>
      <c r="E2836" s="217" t="s">
        <v>162</v>
      </c>
      <c r="F2836" s="217" t="s">
        <v>1220</v>
      </c>
      <c r="G2836" s="217" t="s">
        <v>2264</v>
      </c>
      <c r="H2836" s="217" t="s">
        <v>139</v>
      </c>
      <c r="I2836" s="219">
        <v>1</v>
      </c>
      <c r="J2836" s="221">
        <v>1947.9</v>
      </c>
      <c r="K2836" s="221">
        <v>1947.9</v>
      </c>
      <c r="L2836" s="218">
        <v>0</v>
      </c>
      <c r="M2836" s="218">
        <f t="shared" si="76"/>
        <v>779.16000000000008</v>
      </c>
      <c r="N2836" s="216" t="str">
        <f t="shared" si="75"/>
        <v>stvarna uporabna</v>
      </c>
    </row>
    <row r="2837" spans="1:14" x14ac:dyDescent="0.25">
      <c r="A2837" s="216">
        <v>1</v>
      </c>
      <c r="B2837" s="219" t="s">
        <v>926</v>
      </c>
      <c r="C2837" s="219" t="s">
        <v>926</v>
      </c>
      <c r="D2837" s="219">
        <v>103922</v>
      </c>
      <c r="E2837" s="217" t="s">
        <v>162</v>
      </c>
      <c r="F2837" s="217" t="s">
        <v>2266</v>
      </c>
      <c r="G2837" s="217" t="s">
        <v>2264</v>
      </c>
      <c r="H2837" s="217" t="s">
        <v>139</v>
      </c>
      <c r="I2837" s="219">
        <v>1</v>
      </c>
      <c r="J2837" s="221">
        <v>3435.7</v>
      </c>
      <c r="K2837" s="221">
        <v>3435.7</v>
      </c>
      <c r="L2837" s="218">
        <v>0</v>
      </c>
      <c r="M2837" s="218">
        <f t="shared" si="76"/>
        <v>1374.28</v>
      </c>
      <c r="N2837" s="216" t="str">
        <f t="shared" si="75"/>
        <v>stvarna uporabna</v>
      </c>
    </row>
    <row r="2838" spans="1:14" x14ac:dyDescent="0.25">
      <c r="A2838" s="216">
        <v>1</v>
      </c>
      <c r="B2838" s="219" t="s">
        <v>926</v>
      </c>
      <c r="C2838" s="219" t="s">
        <v>926</v>
      </c>
      <c r="D2838" s="219">
        <v>103923</v>
      </c>
      <c r="E2838" s="217" t="s">
        <v>162</v>
      </c>
      <c r="F2838" s="217" t="s">
        <v>2267</v>
      </c>
      <c r="G2838" s="218">
        <v>10.01</v>
      </c>
      <c r="H2838" s="217" t="s">
        <v>139</v>
      </c>
      <c r="I2838" s="219">
        <v>1</v>
      </c>
      <c r="J2838" s="221">
        <v>12856.12</v>
      </c>
      <c r="K2838" s="221">
        <v>12856.12</v>
      </c>
      <c r="L2838" s="218">
        <v>0</v>
      </c>
      <c r="M2838" s="218">
        <f t="shared" si="76"/>
        <v>5142.4480000000003</v>
      </c>
      <c r="N2838" s="216" t="str">
        <f t="shared" si="75"/>
        <v>stvarna uporabna</v>
      </c>
    </row>
    <row r="2839" spans="1:14" x14ac:dyDescent="0.25">
      <c r="A2839" s="220">
        <v>1</v>
      </c>
      <c r="B2839" s="219" t="s">
        <v>926</v>
      </c>
      <c r="C2839" s="219" t="s">
        <v>926</v>
      </c>
      <c r="D2839" s="219">
        <v>103924</v>
      </c>
      <c r="E2839" s="217" t="s">
        <v>162</v>
      </c>
      <c r="F2839" s="217" t="s">
        <v>2268</v>
      </c>
      <c r="G2839" s="217" t="s">
        <v>929</v>
      </c>
      <c r="H2839" s="217" t="s">
        <v>139</v>
      </c>
      <c r="I2839" s="219">
        <v>1</v>
      </c>
      <c r="J2839" s="221">
        <v>2696.09</v>
      </c>
      <c r="K2839" s="221">
        <v>2696.09</v>
      </c>
      <c r="L2839" s="218">
        <v>0</v>
      </c>
      <c r="M2839" s="218">
        <f t="shared" si="76"/>
        <v>1078.4360000000001</v>
      </c>
      <c r="N2839" s="216" t="str">
        <f t="shared" si="75"/>
        <v>stvarna uporabna</v>
      </c>
    </row>
    <row r="2840" spans="1:14" x14ac:dyDescent="0.25">
      <c r="A2840" s="220">
        <v>1</v>
      </c>
      <c r="B2840" s="219" t="s">
        <v>926</v>
      </c>
      <c r="C2840" s="219" t="s">
        <v>926</v>
      </c>
      <c r="D2840" s="219">
        <v>103925</v>
      </c>
      <c r="E2840" s="217" t="s">
        <v>162</v>
      </c>
      <c r="F2840" s="217" t="s">
        <v>2269</v>
      </c>
      <c r="G2840" s="217" t="s">
        <v>2270</v>
      </c>
      <c r="H2840" s="217" t="s">
        <v>139</v>
      </c>
      <c r="I2840" s="219">
        <v>1</v>
      </c>
      <c r="J2840" s="221">
        <v>6028.78</v>
      </c>
      <c r="K2840" s="221">
        <v>6028.78</v>
      </c>
      <c r="L2840" s="218">
        <v>0</v>
      </c>
      <c r="M2840" s="218">
        <f t="shared" si="76"/>
        <v>2411.5120000000002</v>
      </c>
      <c r="N2840" s="216" t="str">
        <f t="shared" si="75"/>
        <v>stvarna uporabna</v>
      </c>
    </row>
    <row r="2841" spans="1:14" x14ac:dyDescent="0.25">
      <c r="A2841" s="216">
        <v>1</v>
      </c>
      <c r="B2841" s="219" t="s">
        <v>926</v>
      </c>
      <c r="C2841" s="219" t="s">
        <v>926</v>
      </c>
      <c r="D2841" s="219">
        <v>103926</v>
      </c>
      <c r="E2841" s="217" t="s">
        <v>162</v>
      </c>
      <c r="F2841" s="217" t="s">
        <v>2271</v>
      </c>
      <c r="G2841" s="217" t="s">
        <v>2264</v>
      </c>
      <c r="H2841" s="217" t="s">
        <v>139</v>
      </c>
      <c r="I2841" s="219">
        <v>1</v>
      </c>
      <c r="J2841" s="221">
        <v>13420</v>
      </c>
      <c r="K2841" s="221">
        <v>13420</v>
      </c>
      <c r="L2841" s="218">
        <v>0</v>
      </c>
      <c r="M2841" s="218">
        <f t="shared" si="76"/>
        <v>5368</v>
      </c>
      <c r="N2841" s="216" t="str">
        <f t="shared" si="75"/>
        <v>stvarna uporabna</v>
      </c>
    </row>
    <row r="2842" spans="1:14" x14ac:dyDescent="0.25">
      <c r="A2842" s="216">
        <v>1</v>
      </c>
      <c r="B2842" s="219" t="s">
        <v>926</v>
      </c>
      <c r="C2842" s="219" t="s">
        <v>926</v>
      </c>
      <c r="D2842" s="219">
        <v>103927</v>
      </c>
      <c r="E2842" s="217" t="s">
        <v>162</v>
      </c>
      <c r="F2842" s="217" t="s">
        <v>2272</v>
      </c>
      <c r="G2842" s="217" t="s">
        <v>2264</v>
      </c>
      <c r="H2842" s="217" t="s">
        <v>139</v>
      </c>
      <c r="I2842" s="219">
        <v>1</v>
      </c>
      <c r="J2842" s="221">
        <v>1726.23</v>
      </c>
      <c r="K2842" s="221">
        <v>1726.23</v>
      </c>
      <c r="L2842" s="218">
        <v>0</v>
      </c>
      <c r="M2842" s="218">
        <f t="shared" si="76"/>
        <v>690.49200000000008</v>
      </c>
      <c r="N2842" s="216" t="str">
        <f t="shared" si="75"/>
        <v>stvarna uporabna</v>
      </c>
    </row>
    <row r="2843" spans="1:14" x14ac:dyDescent="0.25">
      <c r="A2843" s="216">
        <v>1</v>
      </c>
      <c r="B2843" s="219" t="s">
        <v>926</v>
      </c>
      <c r="C2843" s="219" t="s">
        <v>926</v>
      </c>
      <c r="D2843" s="219">
        <v>103928</v>
      </c>
      <c r="E2843" s="217" t="s">
        <v>162</v>
      </c>
      <c r="F2843" s="217" t="s">
        <v>2272</v>
      </c>
      <c r="G2843" s="217" t="s">
        <v>2264</v>
      </c>
      <c r="H2843" s="217" t="s">
        <v>139</v>
      </c>
      <c r="I2843" s="219">
        <v>1</v>
      </c>
      <c r="J2843" s="221">
        <v>1726.23</v>
      </c>
      <c r="K2843" s="221">
        <v>1726.23</v>
      </c>
      <c r="L2843" s="218">
        <v>0</v>
      </c>
      <c r="M2843" s="218">
        <f t="shared" si="76"/>
        <v>690.49200000000008</v>
      </c>
      <c r="N2843" s="216" t="str">
        <f t="shared" si="75"/>
        <v>stvarna uporabna</v>
      </c>
    </row>
    <row r="2844" spans="1:14" x14ac:dyDescent="0.25">
      <c r="A2844" s="220">
        <v>1</v>
      </c>
      <c r="B2844" s="219" t="s">
        <v>926</v>
      </c>
      <c r="C2844" s="219" t="s">
        <v>926</v>
      </c>
      <c r="D2844" s="219">
        <v>103929</v>
      </c>
      <c r="E2844" s="217" t="s">
        <v>162</v>
      </c>
      <c r="F2844" s="217" t="s">
        <v>2272</v>
      </c>
      <c r="G2844" s="217" t="s">
        <v>2264</v>
      </c>
      <c r="H2844" s="217" t="s">
        <v>139</v>
      </c>
      <c r="I2844" s="219">
        <v>1</v>
      </c>
      <c r="J2844" s="221">
        <v>1726.22</v>
      </c>
      <c r="K2844" s="221">
        <v>1726.22</v>
      </c>
      <c r="L2844" s="218">
        <v>0</v>
      </c>
      <c r="M2844" s="218">
        <f t="shared" si="76"/>
        <v>690.48800000000006</v>
      </c>
      <c r="N2844" s="216" t="str">
        <f t="shared" si="75"/>
        <v>stvarna uporabna</v>
      </c>
    </row>
    <row r="2845" spans="1:14" x14ac:dyDescent="0.25">
      <c r="A2845" s="220">
        <v>1</v>
      </c>
      <c r="B2845" s="219" t="s">
        <v>926</v>
      </c>
      <c r="C2845" s="219" t="s">
        <v>926</v>
      </c>
      <c r="D2845" s="219">
        <v>103930</v>
      </c>
      <c r="E2845" s="217" t="s">
        <v>162</v>
      </c>
      <c r="F2845" s="217" t="s">
        <v>2273</v>
      </c>
      <c r="G2845" s="217" t="s">
        <v>2264</v>
      </c>
      <c r="H2845" s="217" t="s">
        <v>139</v>
      </c>
      <c r="I2845" s="219">
        <v>1</v>
      </c>
      <c r="J2845" s="221">
        <v>2601.27</v>
      </c>
      <c r="K2845" s="221">
        <v>2601.27</v>
      </c>
      <c r="L2845" s="218">
        <v>0</v>
      </c>
      <c r="M2845" s="218">
        <f t="shared" si="76"/>
        <v>1040.508</v>
      </c>
      <c r="N2845" s="216" t="str">
        <f t="shared" si="75"/>
        <v>stvarna uporabna</v>
      </c>
    </row>
    <row r="2846" spans="1:14" x14ac:dyDescent="0.25">
      <c r="A2846" s="216">
        <v>1</v>
      </c>
      <c r="B2846" s="219" t="s">
        <v>926</v>
      </c>
      <c r="C2846" s="219" t="s">
        <v>926</v>
      </c>
      <c r="D2846" s="219">
        <v>103931</v>
      </c>
      <c r="E2846" s="217" t="s">
        <v>162</v>
      </c>
      <c r="F2846" s="217" t="s">
        <v>2274</v>
      </c>
      <c r="G2846" s="217" t="s">
        <v>2264</v>
      </c>
      <c r="H2846" s="217" t="s">
        <v>139</v>
      </c>
      <c r="I2846" s="219">
        <v>1</v>
      </c>
      <c r="J2846" s="221">
        <v>1670.54</v>
      </c>
      <c r="K2846" s="221">
        <v>1670.54</v>
      </c>
      <c r="L2846" s="218">
        <v>0</v>
      </c>
      <c r="M2846" s="218">
        <f t="shared" si="76"/>
        <v>668.21600000000001</v>
      </c>
      <c r="N2846" s="216" t="str">
        <f t="shared" si="75"/>
        <v>stvarna uporabna</v>
      </c>
    </row>
    <row r="2847" spans="1:14" x14ac:dyDescent="0.25">
      <c r="A2847" s="216">
        <v>1</v>
      </c>
      <c r="B2847" s="219" t="s">
        <v>926</v>
      </c>
      <c r="C2847" s="219" t="s">
        <v>926</v>
      </c>
      <c r="D2847" s="219">
        <v>103932</v>
      </c>
      <c r="E2847" s="217" t="s">
        <v>162</v>
      </c>
      <c r="F2847" s="217" t="s">
        <v>2275</v>
      </c>
      <c r="G2847" s="217" t="s">
        <v>2264</v>
      </c>
      <c r="H2847" s="217" t="s">
        <v>139</v>
      </c>
      <c r="I2847" s="219">
        <v>1</v>
      </c>
      <c r="J2847" s="221">
        <v>1805.78</v>
      </c>
      <c r="K2847" s="221">
        <v>1805.78</v>
      </c>
      <c r="L2847" s="218">
        <v>0</v>
      </c>
      <c r="M2847" s="218">
        <f t="shared" si="76"/>
        <v>722.31200000000001</v>
      </c>
      <c r="N2847" s="216" t="str">
        <f t="shared" si="75"/>
        <v>stvarna uporabna</v>
      </c>
    </row>
    <row r="2848" spans="1:14" x14ac:dyDescent="0.25">
      <c r="A2848" s="216">
        <v>1</v>
      </c>
      <c r="B2848" s="219" t="s">
        <v>926</v>
      </c>
      <c r="C2848" s="219" t="s">
        <v>926</v>
      </c>
      <c r="D2848" s="219">
        <v>103933</v>
      </c>
      <c r="E2848" s="217" t="s">
        <v>162</v>
      </c>
      <c r="F2848" s="217" t="s">
        <v>2276</v>
      </c>
      <c r="G2848" s="217" t="s">
        <v>2264</v>
      </c>
      <c r="H2848" s="217" t="s">
        <v>139</v>
      </c>
      <c r="I2848" s="219">
        <v>1</v>
      </c>
      <c r="J2848" s="221">
        <v>3078.58</v>
      </c>
      <c r="K2848" s="221">
        <v>3078.58</v>
      </c>
      <c r="L2848" s="218">
        <v>0</v>
      </c>
      <c r="M2848" s="218">
        <f t="shared" si="76"/>
        <v>1231.432</v>
      </c>
      <c r="N2848" s="216" t="str">
        <f t="shared" si="75"/>
        <v>stvarna uporabna</v>
      </c>
    </row>
    <row r="2849" spans="1:14" x14ac:dyDescent="0.25">
      <c r="A2849" s="220">
        <v>1</v>
      </c>
      <c r="B2849" s="219" t="s">
        <v>926</v>
      </c>
      <c r="C2849" s="219" t="s">
        <v>926</v>
      </c>
      <c r="D2849" s="219">
        <v>103934</v>
      </c>
      <c r="E2849" s="217" t="s">
        <v>162</v>
      </c>
      <c r="F2849" s="217" t="s">
        <v>2277</v>
      </c>
      <c r="G2849" s="217" t="s">
        <v>2264</v>
      </c>
      <c r="H2849" s="217" t="s">
        <v>139</v>
      </c>
      <c r="I2849" s="219">
        <v>1</v>
      </c>
      <c r="J2849" s="221">
        <v>2776.29</v>
      </c>
      <c r="K2849" s="221">
        <v>2776.29</v>
      </c>
      <c r="L2849" s="218">
        <v>0</v>
      </c>
      <c r="M2849" s="218">
        <f t="shared" si="76"/>
        <v>1110.5160000000001</v>
      </c>
      <c r="N2849" s="216" t="str">
        <f t="shared" si="75"/>
        <v>stvarna uporabna</v>
      </c>
    </row>
    <row r="2850" spans="1:14" x14ac:dyDescent="0.25">
      <c r="A2850" s="220">
        <v>1</v>
      </c>
      <c r="B2850" s="219" t="s">
        <v>926</v>
      </c>
      <c r="C2850" s="219" t="s">
        <v>926</v>
      </c>
      <c r="D2850" s="219">
        <v>103935</v>
      </c>
      <c r="E2850" s="217" t="s">
        <v>162</v>
      </c>
      <c r="F2850" s="217" t="s">
        <v>2278</v>
      </c>
      <c r="G2850" s="217" t="s">
        <v>929</v>
      </c>
      <c r="H2850" s="217" t="s">
        <v>139</v>
      </c>
      <c r="I2850" s="219">
        <v>1</v>
      </c>
      <c r="J2850" s="218">
        <v>28.25</v>
      </c>
      <c r="K2850" s="218">
        <v>28.25</v>
      </c>
      <c r="L2850" s="218">
        <v>0</v>
      </c>
      <c r="M2850" s="218">
        <f t="shared" si="76"/>
        <v>11.3</v>
      </c>
      <c r="N2850" s="216" t="str">
        <f t="shared" si="75"/>
        <v>stvarna uporabna</v>
      </c>
    </row>
    <row r="2851" spans="1:14" x14ac:dyDescent="0.25">
      <c r="A2851" s="216">
        <v>1</v>
      </c>
      <c r="B2851" s="219" t="s">
        <v>926</v>
      </c>
      <c r="C2851" s="219" t="s">
        <v>926</v>
      </c>
      <c r="D2851" s="219">
        <v>103936</v>
      </c>
      <c r="E2851" s="217" t="s">
        <v>162</v>
      </c>
      <c r="F2851" s="217" t="s">
        <v>2278</v>
      </c>
      <c r="G2851" s="217" t="s">
        <v>929</v>
      </c>
      <c r="H2851" s="217" t="s">
        <v>139</v>
      </c>
      <c r="I2851" s="219">
        <v>1</v>
      </c>
      <c r="J2851" s="218">
        <v>28.25</v>
      </c>
      <c r="K2851" s="218">
        <v>28.25</v>
      </c>
      <c r="L2851" s="218">
        <v>0</v>
      </c>
      <c r="M2851" s="218">
        <f t="shared" si="76"/>
        <v>11.3</v>
      </c>
      <c r="N2851" s="216" t="str">
        <f t="shared" si="75"/>
        <v>stvarna uporabna</v>
      </c>
    </row>
    <row r="2852" spans="1:14" x14ac:dyDescent="0.25">
      <c r="A2852" s="216">
        <v>1</v>
      </c>
      <c r="B2852" s="219" t="s">
        <v>926</v>
      </c>
      <c r="C2852" s="219" t="s">
        <v>926</v>
      </c>
      <c r="D2852" s="219">
        <v>103937</v>
      </c>
      <c r="E2852" s="217" t="s">
        <v>162</v>
      </c>
      <c r="F2852" s="217" t="s">
        <v>2279</v>
      </c>
      <c r="G2852" s="217" t="s">
        <v>2264</v>
      </c>
      <c r="H2852" s="217" t="s">
        <v>139</v>
      </c>
      <c r="I2852" s="219">
        <v>1</v>
      </c>
      <c r="J2852" s="221">
        <v>3957.6</v>
      </c>
      <c r="K2852" s="221">
        <v>3957.6</v>
      </c>
      <c r="L2852" s="218">
        <v>0</v>
      </c>
      <c r="M2852" s="218">
        <f t="shared" si="76"/>
        <v>1583.04</v>
      </c>
      <c r="N2852" s="216" t="str">
        <f t="shared" si="75"/>
        <v>stvarna uporabna</v>
      </c>
    </row>
    <row r="2853" spans="1:14" x14ac:dyDescent="0.25">
      <c r="A2853" s="216">
        <v>1</v>
      </c>
      <c r="B2853" s="219" t="s">
        <v>926</v>
      </c>
      <c r="C2853" s="219" t="s">
        <v>926</v>
      </c>
      <c r="D2853" s="219">
        <v>103938</v>
      </c>
      <c r="E2853" s="217" t="s">
        <v>162</v>
      </c>
      <c r="F2853" s="217" t="s">
        <v>2280</v>
      </c>
      <c r="G2853" s="217" t="s">
        <v>2264</v>
      </c>
      <c r="H2853" s="217" t="s">
        <v>139</v>
      </c>
      <c r="I2853" s="219">
        <v>1</v>
      </c>
      <c r="J2853" s="221">
        <v>2100.13</v>
      </c>
      <c r="K2853" s="221">
        <v>2100.13</v>
      </c>
      <c r="L2853" s="218">
        <v>0</v>
      </c>
      <c r="M2853" s="218">
        <f t="shared" si="76"/>
        <v>840.05200000000013</v>
      </c>
      <c r="N2853" s="216" t="str">
        <f t="shared" si="75"/>
        <v>stvarna uporabna</v>
      </c>
    </row>
    <row r="2854" spans="1:14" x14ac:dyDescent="0.25">
      <c r="A2854" s="220">
        <v>1</v>
      </c>
      <c r="B2854" s="219" t="s">
        <v>926</v>
      </c>
      <c r="C2854" s="219" t="s">
        <v>926</v>
      </c>
      <c r="D2854" s="219">
        <v>103939</v>
      </c>
      <c r="E2854" s="217" t="s">
        <v>162</v>
      </c>
      <c r="F2854" s="217" t="s">
        <v>2280</v>
      </c>
      <c r="G2854" s="217" t="s">
        <v>2264</v>
      </c>
      <c r="H2854" s="217" t="s">
        <v>139</v>
      </c>
      <c r="I2854" s="219">
        <v>1</v>
      </c>
      <c r="J2854" s="221">
        <v>2100.13</v>
      </c>
      <c r="K2854" s="221">
        <v>2100.13</v>
      </c>
      <c r="L2854" s="218">
        <v>0</v>
      </c>
      <c r="M2854" s="218">
        <f t="shared" si="76"/>
        <v>840.05200000000013</v>
      </c>
      <c r="N2854" s="216" t="str">
        <f t="shared" si="75"/>
        <v>stvarna uporabna</v>
      </c>
    </row>
    <row r="2855" spans="1:14" x14ac:dyDescent="0.25">
      <c r="A2855" s="220">
        <v>1</v>
      </c>
      <c r="B2855" s="219" t="s">
        <v>926</v>
      </c>
      <c r="C2855" s="219" t="s">
        <v>926</v>
      </c>
      <c r="D2855" s="219">
        <v>103940</v>
      </c>
      <c r="E2855" s="217" t="s">
        <v>162</v>
      </c>
      <c r="F2855" s="217" t="s">
        <v>2281</v>
      </c>
      <c r="G2855" s="218">
        <v>11</v>
      </c>
      <c r="H2855" s="217" t="s">
        <v>139</v>
      </c>
      <c r="I2855" s="219">
        <v>1</v>
      </c>
      <c r="J2855" s="221">
        <v>2099.62</v>
      </c>
      <c r="K2855" s="221">
        <v>2099.62</v>
      </c>
      <c r="L2855" s="218">
        <v>0</v>
      </c>
      <c r="M2855" s="218">
        <f t="shared" si="76"/>
        <v>839.84799999999996</v>
      </c>
      <c r="N2855" s="216" t="str">
        <f t="shared" si="75"/>
        <v>stvarna uporabna</v>
      </c>
    </row>
    <row r="2856" spans="1:14" x14ac:dyDescent="0.25">
      <c r="A2856" s="216">
        <v>1</v>
      </c>
      <c r="B2856" s="219" t="s">
        <v>926</v>
      </c>
      <c r="C2856" s="219" t="s">
        <v>926</v>
      </c>
      <c r="D2856" s="219">
        <v>103941</v>
      </c>
      <c r="E2856" s="217" t="s">
        <v>162</v>
      </c>
      <c r="F2856" s="217" t="s">
        <v>1890</v>
      </c>
      <c r="G2856" s="217" t="s">
        <v>2264</v>
      </c>
      <c r="H2856" s="217" t="s">
        <v>139</v>
      </c>
      <c r="I2856" s="219">
        <v>1</v>
      </c>
      <c r="J2856" s="221">
        <v>2553.5500000000002</v>
      </c>
      <c r="K2856" s="221">
        <v>2553.5500000000002</v>
      </c>
      <c r="L2856" s="218">
        <v>0</v>
      </c>
      <c r="M2856" s="218">
        <f t="shared" si="76"/>
        <v>1021.4200000000001</v>
      </c>
      <c r="N2856" s="216" t="str">
        <f t="shared" si="75"/>
        <v>stvarna uporabna</v>
      </c>
    </row>
    <row r="2857" spans="1:14" x14ac:dyDescent="0.25">
      <c r="A2857" s="216">
        <v>1</v>
      </c>
      <c r="B2857" s="219" t="s">
        <v>926</v>
      </c>
      <c r="C2857" s="219" t="s">
        <v>926</v>
      </c>
      <c r="D2857" s="219">
        <v>103942</v>
      </c>
      <c r="E2857" s="217" t="s">
        <v>162</v>
      </c>
      <c r="F2857" s="217" t="s">
        <v>2282</v>
      </c>
      <c r="G2857" s="217" t="s">
        <v>929</v>
      </c>
      <c r="H2857" s="217" t="s">
        <v>139</v>
      </c>
      <c r="I2857" s="219">
        <v>1</v>
      </c>
      <c r="J2857" s="221">
        <v>5045.22</v>
      </c>
      <c r="K2857" s="221">
        <v>5045.22</v>
      </c>
      <c r="L2857" s="218">
        <v>0</v>
      </c>
      <c r="M2857" s="218">
        <f t="shared" si="76"/>
        <v>2018.0880000000002</v>
      </c>
      <c r="N2857" s="216" t="str">
        <f t="shared" si="75"/>
        <v>stvarna uporabna</v>
      </c>
    </row>
    <row r="2858" spans="1:14" x14ac:dyDescent="0.25">
      <c r="A2858" s="216">
        <v>1</v>
      </c>
      <c r="B2858" s="219" t="s">
        <v>926</v>
      </c>
      <c r="C2858" s="219" t="s">
        <v>926</v>
      </c>
      <c r="D2858" s="219">
        <v>103943</v>
      </c>
      <c r="E2858" s="217" t="s">
        <v>162</v>
      </c>
      <c r="F2858" s="217" t="s">
        <v>2268</v>
      </c>
      <c r="G2858" s="217" t="s">
        <v>929</v>
      </c>
      <c r="H2858" s="217" t="s">
        <v>139</v>
      </c>
      <c r="I2858" s="219">
        <v>1</v>
      </c>
      <c r="J2858" s="221">
        <v>2826.14</v>
      </c>
      <c r="K2858" s="221">
        <v>2826.14</v>
      </c>
      <c r="L2858" s="218">
        <v>0</v>
      </c>
      <c r="M2858" s="218">
        <f t="shared" si="76"/>
        <v>1130.4559999999999</v>
      </c>
      <c r="N2858" s="216" t="str">
        <f t="shared" si="75"/>
        <v>stvarna uporabna</v>
      </c>
    </row>
    <row r="2859" spans="1:14" x14ac:dyDescent="0.25">
      <c r="A2859" s="220">
        <v>1</v>
      </c>
      <c r="B2859" s="219" t="s">
        <v>926</v>
      </c>
      <c r="C2859" s="219" t="s">
        <v>926</v>
      </c>
      <c r="D2859" s="219">
        <v>103944</v>
      </c>
      <c r="E2859" s="217" t="s">
        <v>162</v>
      </c>
      <c r="F2859" s="217" t="s">
        <v>2268</v>
      </c>
      <c r="G2859" s="217" t="s">
        <v>929</v>
      </c>
      <c r="H2859" s="217" t="s">
        <v>139</v>
      </c>
      <c r="I2859" s="219">
        <v>1</v>
      </c>
      <c r="J2859" s="221">
        <v>2826.14</v>
      </c>
      <c r="K2859" s="221">
        <v>2826.14</v>
      </c>
      <c r="L2859" s="218">
        <v>0</v>
      </c>
      <c r="M2859" s="218">
        <f t="shared" si="76"/>
        <v>1130.4559999999999</v>
      </c>
      <c r="N2859" s="216" t="str">
        <f t="shared" si="75"/>
        <v>stvarna uporabna</v>
      </c>
    </row>
    <row r="2860" spans="1:14" x14ac:dyDescent="0.25">
      <c r="A2860" s="220">
        <v>1</v>
      </c>
      <c r="B2860" s="219" t="s">
        <v>926</v>
      </c>
      <c r="C2860" s="219" t="s">
        <v>926</v>
      </c>
      <c r="D2860" s="219">
        <v>103945</v>
      </c>
      <c r="E2860" s="217" t="s">
        <v>162</v>
      </c>
      <c r="F2860" s="217" t="s">
        <v>1015</v>
      </c>
      <c r="G2860" s="218">
        <v>11.97</v>
      </c>
      <c r="H2860" s="217" t="s">
        <v>139</v>
      </c>
      <c r="I2860" s="219">
        <v>1</v>
      </c>
      <c r="J2860" s="218">
        <v>354</v>
      </c>
      <c r="K2860" s="218">
        <v>354</v>
      </c>
      <c r="L2860" s="218">
        <v>0</v>
      </c>
      <c r="M2860" s="218">
        <f t="shared" si="76"/>
        <v>141.6</v>
      </c>
      <c r="N2860" s="216" t="str">
        <f t="shared" si="75"/>
        <v>stvarna uporabna</v>
      </c>
    </row>
    <row r="2861" spans="1:14" x14ac:dyDescent="0.25">
      <c r="A2861" s="216">
        <v>1</v>
      </c>
      <c r="B2861" s="219" t="s">
        <v>926</v>
      </c>
      <c r="C2861" s="219" t="s">
        <v>926</v>
      </c>
      <c r="D2861" s="219">
        <v>103946</v>
      </c>
      <c r="E2861" s="217" t="s">
        <v>162</v>
      </c>
      <c r="F2861" s="217" t="s">
        <v>1015</v>
      </c>
      <c r="G2861" s="218">
        <v>11.97</v>
      </c>
      <c r="H2861" s="217" t="s">
        <v>139</v>
      </c>
      <c r="I2861" s="219">
        <v>1</v>
      </c>
      <c r="J2861" s="218">
        <v>354</v>
      </c>
      <c r="K2861" s="218">
        <v>354</v>
      </c>
      <c r="L2861" s="218">
        <v>0</v>
      </c>
      <c r="M2861" s="218">
        <f t="shared" si="76"/>
        <v>141.6</v>
      </c>
      <c r="N2861" s="216" t="str">
        <f t="shared" si="75"/>
        <v>stvarna uporabna</v>
      </c>
    </row>
    <row r="2862" spans="1:14" x14ac:dyDescent="0.25">
      <c r="A2862" s="216">
        <v>1</v>
      </c>
      <c r="B2862" s="219" t="s">
        <v>926</v>
      </c>
      <c r="C2862" s="219" t="s">
        <v>926</v>
      </c>
      <c r="D2862" s="219">
        <v>103947</v>
      </c>
      <c r="E2862" s="217" t="s">
        <v>162</v>
      </c>
      <c r="F2862" s="217" t="s">
        <v>2283</v>
      </c>
      <c r="G2862" s="217" t="s">
        <v>929</v>
      </c>
      <c r="H2862" s="217" t="s">
        <v>139</v>
      </c>
      <c r="I2862" s="219">
        <v>1</v>
      </c>
      <c r="J2862" s="218">
        <v>200</v>
      </c>
      <c r="K2862" s="218">
        <v>200</v>
      </c>
      <c r="L2862" s="218">
        <v>0</v>
      </c>
      <c r="M2862" s="218">
        <f t="shared" si="76"/>
        <v>80</v>
      </c>
      <c r="N2862" s="216" t="str">
        <f t="shared" si="75"/>
        <v>stvarna uporabna</v>
      </c>
    </row>
    <row r="2863" spans="1:14" x14ac:dyDescent="0.25">
      <c r="A2863" s="216">
        <v>1</v>
      </c>
      <c r="B2863" s="219" t="s">
        <v>926</v>
      </c>
      <c r="C2863" s="219" t="s">
        <v>926</v>
      </c>
      <c r="D2863" s="219">
        <v>103948</v>
      </c>
      <c r="E2863" s="217" t="s">
        <v>162</v>
      </c>
      <c r="F2863" s="217" t="s">
        <v>2210</v>
      </c>
      <c r="G2863" s="217" t="s">
        <v>929</v>
      </c>
      <c r="H2863" s="217" t="s">
        <v>139</v>
      </c>
      <c r="I2863" s="219">
        <v>1</v>
      </c>
      <c r="J2863" s="218">
        <v>56.51</v>
      </c>
      <c r="K2863" s="218">
        <v>56.51</v>
      </c>
      <c r="L2863" s="218">
        <v>0</v>
      </c>
      <c r="M2863" s="218">
        <f t="shared" si="76"/>
        <v>22.603999999999999</v>
      </c>
      <c r="N2863" s="216" t="str">
        <f t="shared" si="75"/>
        <v>stvarna uporabna</v>
      </c>
    </row>
    <row r="2864" spans="1:14" x14ac:dyDescent="0.25">
      <c r="A2864" s="216">
        <v>1</v>
      </c>
      <c r="B2864" s="219" t="s">
        <v>926</v>
      </c>
      <c r="C2864" s="219" t="s">
        <v>926</v>
      </c>
      <c r="D2864" s="219">
        <v>103949</v>
      </c>
      <c r="E2864" s="217" t="s">
        <v>162</v>
      </c>
      <c r="F2864" s="217" t="s">
        <v>2063</v>
      </c>
      <c r="G2864" s="217" t="s">
        <v>929</v>
      </c>
      <c r="H2864" s="217" t="s">
        <v>139</v>
      </c>
      <c r="I2864" s="219">
        <v>1</v>
      </c>
      <c r="J2864" s="221">
        <v>1413.08</v>
      </c>
      <c r="K2864" s="221">
        <v>1413.08</v>
      </c>
      <c r="L2864" s="218">
        <v>0</v>
      </c>
      <c r="M2864" s="218">
        <f t="shared" si="76"/>
        <v>565.23199999999997</v>
      </c>
      <c r="N2864" s="216" t="str">
        <f t="shared" si="75"/>
        <v>stvarna uporabna</v>
      </c>
    </row>
    <row r="2865" spans="1:14" x14ac:dyDescent="0.25">
      <c r="A2865" s="220">
        <v>1</v>
      </c>
      <c r="B2865" s="219" t="s">
        <v>926</v>
      </c>
      <c r="C2865" s="219" t="s">
        <v>926</v>
      </c>
      <c r="D2865" s="219">
        <v>103950</v>
      </c>
      <c r="E2865" s="217" t="s">
        <v>162</v>
      </c>
      <c r="F2865" s="217" t="s">
        <v>2284</v>
      </c>
      <c r="G2865" s="217" t="s">
        <v>929</v>
      </c>
      <c r="H2865" s="217" t="s">
        <v>139</v>
      </c>
      <c r="I2865" s="219">
        <v>1</v>
      </c>
      <c r="J2865" s="218">
        <v>847.85</v>
      </c>
      <c r="K2865" s="218">
        <v>847.85</v>
      </c>
      <c r="L2865" s="218">
        <v>0</v>
      </c>
      <c r="M2865" s="218">
        <f t="shared" si="76"/>
        <v>339.14000000000004</v>
      </c>
      <c r="N2865" s="216" t="str">
        <f t="shared" si="75"/>
        <v>stvarna uporabna</v>
      </c>
    </row>
    <row r="2866" spans="1:14" x14ac:dyDescent="0.25">
      <c r="A2866" s="220">
        <v>1</v>
      </c>
      <c r="B2866" s="219" t="s">
        <v>926</v>
      </c>
      <c r="C2866" s="219" t="s">
        <v>926</v>
      </c>
      <c r="D2866" s="219">
        <v>103951</v>
      </c>
      <c r="E2866" s="217" t="s">
        <v>162</v>
      </c>
      <c r="F2866" s="217" t="s">
        <v>2284</v>
      </c>
      <c r="G2866" s="217" t="s">
        <v>929</v>
      </c>
      <c r="H2866" s="217" t="s">
        <v>139</v>
      </c>
      <c r="I2866" s="219">
        <v>1</v>
      </c>
      <c r="J2866" s="218">
        <v>847.85</v>
      </c>
      <c r="K2866" s="218">
        <v>847.85</v>
      </c>
      <c r="L2866" s="218">
        <v>0</v>
      </c>
      <c r="M2866" s="218">
        <f t="shared" si="76"/>
        <v>339.14000000000004</v>
      </c>
      <c r="N2866" s="216" t="str">
        <f t="shared" si="75"/>
        <v>stvarna uporabna</v>
      </c>
    </row>
    <row r="2867" spans="1:14" x14ac:dyDescent="0.25">
      <c r="A2867" s="216">
        <v>1</v>
      </c>
      <c r="B2867" s="219" t="s">
        <v>926</v>
      </c>
      <c r="C2867" s="219" t="s">
        <v>926</v>
      </c>
      <c r="D2867" s="219">
        <v>103952</v>
      </c>
      <c r="E2867" s="217" t="s">
        <v>162</v>
      </c>
      <c r="F2867" s="217" t="s">
        <v>2284</v>
      </c>
      <c r="G2867" s="217" t="s">
        <v>929</v>
      </c>
      <c r="H2867" s="217" t="s">
        <v>139</v>
      </c>
      <c r="I2867" s="219">
        <v>1</v>
      </c>
      <c r="J2867" s="218">
        <v>847.85</v>
      </c>
      <c r="K2867" s="218">
        <v>847.85</v>
      </c>
      <c r="L2867" s="218">
        <v>0</v>
      </c>
      <c r="M2867" s="218">
        <f t="shared" si="76"/>
        <v>339.14000000000004</v>
      </c>
      <c r="N2867" s="216" t="str">
        <f t="shared" si="75"/>
        <v>stvarna uporabna</v>
      </c>
    </row>
    <row r="2868" spans="1:14" x14ac:dyDescent="0.25">
      <c r="A2868" s="216">
        <v>1</v>
      </c>
      <c r="B2868" s="219" t="s">
        <v>926</v>
      </c>
      <c r="C2868" s="219" t="s">
        <v>926</v>
      </c>
      <c r="D2868" s="219">
        <v>103953</v>
      </c>
      <c r="E2868" s="217" t="s">
        <v>162</v>
      </c>
      <c r="F2868" s="217" t="s">
        <v>2284</v>
      </c>
      <c r="G2868" s="217" t="s">
        <v>929</v>
      </c>
      <c r="H2868" s="217" t="s">
        <v>139</v>
      </c>
      <c r="I2868" s="219">
        <v>1</v>
      </c>
      <c r="J2868" s="218">
        <v>847.85</v>
      </c>
      <c r="K2868" s="218">
        <v>847.85</v>
      </c>
      <c r="L2868" s="218">
        <v>0</v>
      </c>
      <c r="M2868" s="218">
        <f t="shared" si="76"/>
        <v>339.14000000000004</v>
      </c>
      <c r="N2868" s="216" t="str">
        <f t="shared" si="75"/>
        <v>stvarna uporabna</v>
      </c>
    </row>
    <row r="2869" spans="1:14" x14ac:dyDescent="0.25">
      <c r="A2869" s="216">
        <v>1</v>
      </c>
      <c r="B2869" s="219" t="s">
        <v>926</v>
      </c>
      <c r="C2869" s="219" t="s">
        <v>926</v>
      </c>
      <c r="D2869" s="219">
        <v>103954</v>
      </c>
      <c r="E2869" s="217" t="s">
        <v>162</v>
      </c>
      <c r="F2869" s="217" t="s">
        <v>2284</v>
      </c>
      <c r="G2869" s="217" t="s">
        <v>929</v>
      </c>
      <c r="H2869" s="217" t="s">
        <v>139</v>
      </c>
      <c r="I2869" s="219">
        <v>1</v>
      </c>
      <c r="J2869" s="218">
        <v>847.85</v>
      </c>
      <c r="K2869" s="218">
        <v>847.85</v>
      </c>
      <c r="L2869" s="218">
        <v>0</v>
      </c>
      <c r="M2869" s="218">
        <f t="shared" si="76"/>
        <v>339.14000000000004</v>
      </c>
      <c r="N2869" s="216" t="str">
        <f t="shared" si="75"/>
        <v>stvarna uporabna</v>
      </c>
    </row>
    <row r="2870" spans="1:14" x14ac:dyDescent="0.25">
      <c r="A2870" s="220">
        <v>1</v>
      </c>
      <c r="B2870" s="219" t="s">
        <v>926</v>
      </c>
      <c r="C2870" s="219" t="s">
        <v>926</v>
      </c>
      <c r="D2870" s="219">
        <v>103955</v>
      </c>
      <c r="E2870" s="217" t="s">
        <v>162</v>
      </c>
      <c r="F2870" s="217" t="s">
        <v>2284</v>
      </c>
      <c r="G2870" s="217" t="s">
        <v>929</v>
      </c>
      <c r="H2870" s="217" t="s">
        <v>139</v>
      </c>
      <c r="I2870" s="219">
        <v>1</v>
      </c>
      <c r="J2870" s="218">
        <v>847.85</v>
      </c>
      <c r="K2870" s="218">
        <v>847.85</v>
      </c>
      <c r="L2870" s="218">
        <v>0</v>
      </c>
      <c r="M2870" s="218">
        <f t="shared" si="76"/>
        <v>339.14000000000004</v>
      </c>
      <c r="N2870" s="216" t="str">
        <f t="shared" si="75"/>
        <v>stvarna uporabna</v>
      </c>
    </row>
    <row r="2871" spans="1:14" x14ac:dyDescent="0.25">
      <c r="A2871" s="220">
        <v>1</v>
      </c>
      <c r="B2871" s="219" t="s">
        <v>926</v>
      </c>
      <c r="C2871" s="219" t="s">
        <v>926</v>
      </c>
      <c r="D2871" s="219">
        <v>103956</v>
      </c>
      <c r="E2871" s="217" t="s">
        <v>162</v>
      </c>
      <c r="F2871" s="217" t="s">
        <v>2284</v>
      </c>
      <c r="G2871" s="217" t="s">
        <v>929</v>
      </c>
      <c r="H2871" s="217" t="s">
        <v>139</v>
      </c>
      <c r="I2871" s="219">
        <v>1</v>
      </c>
      <c r="J2871" s="218">
        <v>847.85</v>
      </c>
      <c r="K2871" s="218">
        <v>847.85</v>
      </c>
      <c r="L2871" s="218">
        <v>0</v>
      </c>
      <c r="M2871" s="218">
        <f t="shared" si="76"/>
        <v>339.14000000000004</v>
      </c>
      <c r="N2871" s="216" t="str">
        <f t="shared" si="75"/>
        <v>stvarna uporabna</v>
      </c>
    </row>
    <row r="2872" spans="1:14" x14ac:dyDescent="0.25">
      <c r="A2872" s="216">
        <v>1</v>
      </c>
      <c r="B2872" s="219" t="s">
        <v>926</v>
      </c>
      <c r="C2872" s="219" t="s">
        <v>926</v>
      </c>
      <c r="D2872" s="219">
        <v>103957</v>
      </c>
      <c r="E2872" s="217" t="s">
        <v>162</v>
      </c>
      <c r="F2872" s="217" t="s">
        <v>2284</v>
      </c>
      <c r="G2872" s="217" t="s">
        <v>929</v>
      </c>
      <c r="H2872" s="217" t="s">
        <v>139</v>
      </c>
      <c r="I2872" s="219">
        <v>1</v>
      </c>
      <c r="J2872" s="218">
        <v>847.85</v>
      </c>
      <c r="K2872" s="218">
        <v>847.85</v>
      </c>
      <c r="L2872" s="218">
        <v>0</v>
      </c>
      <c r="M2872" s="218">
        <f t="shared" si="76"/>
        <v>339.14000000000004</v>
      </c>
      <c r="N2872" s="216" t="str">
        <f t="shared" si="75"/>
        <v>stvarna uporabna</v>
      </c>
    </row>
    <row r="2873" spans="1:14" x14ac:dyDescent="0.25">
      <c r="A2873" s="216">
        <v>1</v>
      </c>
      <c r="B2873" s="219" t="s">
        <v>926</v>
      </c>
      <c r="C2873" s="219" t="s">
        <v>926</v>
      </c>
      <c r="D2873" s="219">
        <v>103958</v>
      </c>
      <c r="E2873" s="217" t="s">
        <v>162</v>
      </c>
      <c r="F2873" s="217" t="s">
        <v>2285</v>
      </c>
      <c r="G2873" s="218">
        <v>11.97</v>
      </c>
      <c r="H2873" s="217" t="s">
        <v>139</v>
      </c>
      <c r="I2873" s="219">
        <v>1</v>
      </c>
      <c r="J2873" s="218">
        <v>504</v>
      </c>
      <c r="K2873" s="218">
        <v>504</v>
      </c>
      <c r="L2873" s="218">
        <v>0</v>
      </c>
      <c r="M2873" s="218">
        <f t="shared" si="76"/>
        <v>201.60000000000002</v>
      </c>
      <c r="N2873" s="216" t="str">
        <f t="shared" si="75"/>
        <v>stvarna uporabna</v>
      </c>
    </row>
    <row r="2874" spans="1:14" x14ac:dyDescent="0.25">
      <c r="A2874" s="216">
        <v>1</v>
      </c>
      <c r="B2874" s="219" t="s">
        <v>926</v>
      </c>
      <c r="C2874" s="219" t="s">
        <v>926</v>
      </c>
      <c r="D2874" s="219">
        <v>103959</v>
      </c>
      <c r="E2874" s="217" t="s">
        <v>162</v>
      </c>
      <c r="F2874" s="217" t="s">
        <v>2286</v>
      </c>
      <c r="G2874" s="217" t="s">
        <v>2287</v>
      </c>
      <c r="H2874" s="217" t="s">
        <v>139</v>
      </c>
      <c r="I2874" s="219">
        <v>1</v>
      </c>
      <c r="J2874" s="221">
        <v>1126.4000000000001</v>
      </c>
      <c r="K2874" s="221">
        <v>1126.4000000000001</v>
      </c>
      <c r="L2874" s="218">
        <v>0</v>
      </c>
      <c r="M2874" s="218">
        <f t="shared" si="76"/>
        <v>450.56000000000006</v>
      </c>
      <c r="N2874" s="216" t="str">
        <f t="shared" si="75"/>
        <v>stvarna uporabna</v>
      </c>
    </row>
    <row r="2875" spans="1:14" x14ac:dyDescent="0.25">
      <c r="A2875" s="220">
        <v>1</v>
      </c>
      <c r="B2875" s="219" t="s">
        <v>926</v>
      </c>
      <c r="C2875" s="219" t="s">
        <v>926</v>
      </c>
      <c r="D2875" s="219">
        <v>103962</v>
      </c>
      <c r="E2875" s="217" t="s">
        <v>162</v>
      </c>
      <c r="F2875" s="217" t="s">
        <v>1805</v>
      </c>
      <c r="G2875" s="217" t="s">
        <v>2288</v>
      </c>
      <c r="H2875" s="217" t="s">
        <v>139</v>
      </c>
      <c r="I2875" s="219">
        <v>1</v>
      </c>
      <c r="J2875" s="221">
        <v>3880</v>
      </c>
      <c r="K2875" s="221">
        <v>3880</v>
      </c>
      <c r="L2875" s="218">
        <v>0</v>
      </c>
      <c r="M2875" s="218">
        <f t="shared" si="76"/>
        <v>1552</v>
      </c>
      <c r="N2875" s="216" t="str">
        <f t="shared" si="75"/>
        <v>stvarna uporabna</v>
      </c>
    </row>
    <row r="2876" spans="1:14" x14ac:dyDescent="0.25">
      <c r="A2876" s="220">
        <v>1</v>
      </c>
      <c r="B2876" s="219" t="s">
        <v>926</v>
      </c>
      <c r="C2876" s="219" t="s">
        <v>926</v>
      </c>
      <c r="D2876" s="219">
        <v>103963</v>
      </c>
      <c r="E2876" s="217" t="s">
        <v>162</v>
      </c>
      <c r="F2876" s="217" t="s">
        <v>2289</v>
      </c>
      <c r="G2876" s="217" t="s">
        <v>2288</v>
      </c>
      <c r="H2876" s="217" t="s">
        <v>139</v>
      </c>
      <c r="I2876" s="219">
        <v>1</v>
      </c>
      <c r="J2876" s="221">
        <v>1080</v>
      </c>
      <c r="K2876" s="221">
        <v>1080</v>
      </c>
      <c r="L2876" s="218">
        <v>0</v>
      </c>
      <c r="M2876" s="218">
        <f t="shared" si="76"/>
        <v>432</v>
      </c>
      <c r="N2876" s="216" t="str">
        <f t="shared" ref="N2876:N2939" si="77">IF(L2876&lt;J2876*0.4,"stvarna uporabna", "nova vrijednost")</f>
        <v>stvarna uporabna</v>
      </c>
    </row>
    <row r="2877" spans="1:14" x14ac:dyDescent="0.25">
      <c r="A2877" s="216">
        <v>1</v>
      </c>
      <c r="B2877" s="219" t="s">
        <v>926</v>
      </c>
      <c r="C2877" s="219" t="s">
        <v>926</v>
      </c>
      <c r="D2877" s="219">
        <v>103966</v>
      </c>
      <c r="E2877" s="217" t="s">
        <v>162</v>
      </c>
      <c r="F2877" s="217" t="s">
        <v>2290</v>
      </c>
      <c r="G2877" s="217" t="s">
        <v>2288</v>
      </c>
      <c r="H2877" s="217" t="s">
        <v>139</v>
      </c>
      <c r="I2877" s="219">
        <v>1</v>
      </c>
      <c r="J2877" s="218">
        <v>922.5</v>
      </c>
      <c r="K2877" s="218">
        <v>922.5</v>
      </c>
      <c r="L2877" s="218">
        <v>0</v>
      </c>
      <c r="M2877" s="218">
        <f t="shared" si="76"/>
        <v>369</v>
      </c>
      <c r="N2877" s="216" t="str">
        <f t="shared" si="77"/>
        <v>stvarna uporabna</v>
      </c>
    </row>
    <row r="2878" spans="1:14" x14ac:dyDescent="0.25">
      <c r="A2878" s="216">
        <v>1</v>
      </c>
      <c r="B2878" s="219" t="s">
        <v>926</v>
      </c>
      <c r="C2878" s="219" t="s">
        <v>926</v>
      </c>
      <c r="D2878" s="219">
        <v>103967</v>
      </c>
      <c r="E2878" s="217" t="s">
        <v>162</v>
      </c>
      <c r="F2878" s="217" t="s">
        <v>2290</v>
      </c>
      <c r="G2878" s="217" t="s">
        <v>2288</v>
      </c>
      <c r="H2878" s="217" t="s">
        <v>139</v>
      </c>
      <c r="I2878" s="219">
        <v>1</v>
      </c>
      <c r="J2878" s="218">
        <v>922.5</v>
      </c>
      <c r="K2878" s="218">
        <v>922.5</v>
      </c>
      <c r="L2878" s="218">
        <v>0</v>
      </c>
      <c r="M2878" s="218">
        <f t="shared" si="76"/>
        <v>369</v>
      </c>
      <c r="N2878" s="216" t="str">
        <f t="shared" si="77"/>
        <v>stvarna uporabna</v>
      </c>
    </row>
    <row r="2879" spans="1:14" x14ac:dyDescent="0.25">
      <c r="A2879" s="216">
        <v>1</v>
      </c>
      <c r="B2879" s="219" t="s">
        <v>926</v>
      </c>
      <c r="C2879" s="219" t="s">
        <v>926</v>
      </c>
      <c r="D2879" s="219">
        <v>103968</v>
      </c>
      <c r="E2879" s="217" t="s">
        <v>162</v>
      </c>
      <c r="F2879" s="217" t="s">
        <v>2290</v>
      </c>
      <c r="G2879" s="217" t="s">
        <v>2288</v>
      </c>
      <c r="H2879" s="217" t="s">
        <v>139</v>
      </c>
      <c r="I2879" s="219">
        <v>1</v>
      </c>
      <c r="J2879" s="218">
        <v>922.5</v>
      </c>
      <c r="K2879" s="218">
        <v>922.5</v>
      </c>
      <c r="L2879" s="218">
        <v>0</v>
      </c>
      <c r="M2879" s="218">
        <f t="shared" si="76"/>
        <v>369</v>
      </c>
      <c r="N2879" s="216" t="str">
        <f t="shared" si="77"/>
        <v>stvarna uporabna</v>
      </c>
    </row>
    <row r="2880" spans="1:14" x14ac:dyDescent="0.25">
      <c r="A2880" s="220">
        <v>1</v>
      </c>
      <c r="B2880" s="219" t="s">
        <v>926</v>
      </c>
      <c r="C2880" s="219" t="s">
        <v>926</v>
      </c>
      <c r="D2880" s="219">
        <v>103969</v>
      </c>
      <c r="E2880" s="217" t="s">
        <v>162</v>
      </c>
      <c r="F2880" s="217" t="s">
        <v>2290</v>
      </c>
      <c r="G2880" s="217" t="s">
        <v>2288</v>
      </c>
      <c r="H2880" s="217" t="s">
        <v>139</v>
      </c>
      <c r="I2880" s="219">
        <v>1</v>
      </c>
      <c r="J2880" s="218">
        <v>922.5</v>
      </c>
      <c r="K2880" s="218">
        <v>922.5</v>
      </c>
      <c r="L2880" s="218">
        <v>0</v>
      </c>
      <c r="M2880" s="218">
        <f t="shared" si="76"/>
        <v>369</v>
      </c>
      <c r="N2880" s="216" t="str">
        <f t="shared" si="77"/>
        <v>stvarna uporabna</v>
      </c>
    </row>
    <row r="2881" spans="1:14" x14ac:dyDescent="0.25">
      <c r="A2881" s="220">
        <v>1</v>
      </c>
      <c r="B2881" s="219" t="s">
        <v>926</v>
      </c>
      <c r="C2881" s="219" t="s">
        <v>926</v>
      </c>
      <c r="D2881" s="219">
        <v>103970</v>
      </c>
      <c r="E2881" s="217" t="s">
        <v>162</v>
      </c>
      <c r="F2881" s="217" t="s">
        <v>2290</v>
      </c>
      <c r="G2881" s="217" t="s">
        <v>2288</v>
      </c>
      <c r="H2881" s="217" t="s">
        <v>139</v>
      </c>
      <c r="I2881" s="219">
        <v>1</v>
      </c>
      <c r="J2881" s="218">
        <v>922.5</v>
      </c>
      <c r="K2881" s="218">
        <v>922.5</v>
      </c>
      <c r="L2881" s="218">
        <v>0</v>
      </c>
      <c r="M2881" s="218">
        <f t="shared" si="76"/>
        <v>369</v>
      </c>
      <c r="N2881" s="216" t="str">
        <f t="shared" si="77"/>
        <v>stvarna uporabna</v>
      </c>
    </row>
    <row r="2882" spans="1:14" x14ac:dyDescent="0.25">
      <c r="A2882" s="216">
        <v>1</v>
      </c>
      <c r="B2882" s="219" t="s">
        <v>926</v>
      </c>
      <c r="C2882" s="219" t="s">
        <v>926</v>
      </c>
      <c r="D2882" s="219">
        <v>103971</v>
      </c>
      <c r="E2882" s="217" t="s">
        <v>162</v>
      </c>
      <c r="F2882" s="217" t="s">
        <v>2290</v>
      </c>
      <c r="G2882" s="217" t="s">
        <v>2288</v>
      </c>
      <c r="H2882" s="217" t="s">
        <v>139</v>
      </c>
      <c r="I2882" s="219">
        <v>1</v>
      </c>
      <c r="J2882" s="218">
        <v>922.5</v>
      </c>
      <c r="K2882" s="218">
        <v>922.5</v>
      </c>
      <c r="L2882" s="218">
        <v>0</v>
      </c>
      <c r="M2882" s="218">
        <f t="shared" si="76"/>
        <v>369</v>
      </c>
      <c r="N2882" s="216" t="str">
        <f t="shared" si="77"/>
        <v>stvarna uporabna</v>
      </c>
    </row>
    <row r="2883" spans="1:14" x14ac:dyDescent="0.25">
      <c r="A2883" s="216">
        <v>1</v>
      </c>
      <c r="B2883" s="219" t="s">
        <v>926</v>
      </c>
      <c r="C2883" s="219" t="s">
        <v>926</v>
      </c>
      <c r="D2883" s="219">
        <v>103972</v>
      </c>
      <c r="E2883" s="217" t="s">
        <v>162</v>
      </c>
      <c r="F2883" s="217" t="s">
        <v>2290</v>
      </c>
      <c r="G2883" s="217" t="s">
        <v>2288</v>
      </c>
      <c r="H2883" s="217" t="s">
        <v>139</v>
      </c>
      <c r="I2883" s="219">
        <v>1</v>
      </c>
      <c r="J2883" s="218">
        <v>922.5</v>
      </c>
      <c r="K2883" s="218">
        <v>922.5</v>
      </c>
      <c r="L2883" s="218">
        <v>0</v>
      </c>
      <c r="M2883" s="218">
        <f t="shared" ref="M2883:M2946" si="78">IF(L2883&lt;J2883*0.4,J2883*0.4,L2883)</f>
        <v>369</v>
      </c>
      <c r="N2883" s="216" t="str">
        <f t="shared" si="77"/>
        <v>stvarna uporabna</v>
      </c>
    </row>
    <row r="2884" spans="1:14" x14ac:dyDescent="0.25">
      <c r="A2884" s="216">
        <v>1</v>
      </c>
      <c r="B2884" s="219" t="s">
        <v>926</v>
      </c>
      <c r="C2884" s="219" t="s">
        <v>926</v>
      </c>
      <c r="D2884" s="219">
        <v>103973</v>
      </c>
      <c r="E2884" s="217" t="s">
        <v>162</v>
      </c>
      <c r="F2884" s="217" t="s">
        <v>2290</v>
      </c>
      <c r="G2884" s="217" t="s">
        <v>2288</v>
      </c>
      <c r="H2884" s="217" t="s">
        <v>139</v>
      </c>
      <c r="I2884" s="219">
        <v>1</v>
      </c>
      <c r="J2884" s="218">
        <v>922.5</v>
      </c>
      <c r="K2884" s="218">
        <v>922.5</v>
      </c>
      <c r="L2884" s="218">
        <v>0</v>
      </c>
      <c r="M2884" s="218">
        <f t="shared" si="78"/>
        <v>369</v>
      </c>
      <c r="N2884" s="216" t="str">
        <f t="shared" si="77"/>
        <v>stvarna uporabna</v>
      </c>
    </row>
    <row r="2885" spans="1:14" x14ac:dyDescent="0.25">
      <c r="A2885" s="220">
        <v>1</v>
      </c>
      <c r="B2885" s="219" t="s">
        <v>926</v>
      </c>
      <c r="C2885" s="219" t="s">
        <v>926</v>
      </c>
      <c r="D2885" s="219">
        <v>103974</v>
      </c>
      <c r="E2885" s="217" t="s">
        <v>162</v>
      </c>
      <c r="F2885" s="217" t="s">
        <v>2290</v>
      </c>
      <c r="G2885" s="217" t="s">
        <v>2288</v>
      </c>
      <c r="H2885" s="217" t="s">
        <v>139</v>
      </c>
      <c r="I2885" s="219">
        <v>1</v>
      </c>
      <c r="J2885" s="218">
        <v>922.5</v>
      </c>
      <c r="K2885" s="218">
        <v>922.5</v>
      </c>
      <c r="L2885" s="218">
        <v>0</v>
      </c>
      <c r="M2885" s="218">
        <f t="shared" si="78"/>
        <v>369</v>
      </c>
      <c r="N2885" s="216" t="str">
        <f t="shared" si="77"/>
        <v>stvarna uporabna</v>
      </c>
    </row>
    <row r="2886" spans="1:14" x14ac:dyDescent="0.25">
      <c r="A2886" s="220">
        <v>1</v>
      </c>
      <c r="B2886" s="219" t="s">
        <v>926</v>
      </c>
      <c r="C2886" s="219" t="s">
        <v>926</v>
      </c>
      <c r="D2886" s="219">
        <v>103975</v>
      </c>
      <c r="E2886" s="217" t="s">
        <v>162</v>
      </c>
      <c r="F2886" s="217" t="s">
        <v>2290</v>
      </c>
      <c r="G2886" s="217" t="s">
        <v>2288</v>
      </c>
      <c r="H2886" s="217" t="s">
        <v>139</v>
      </c>
      <c r="I2886" s="219">
        <v>1</v>
      </c>
      <c r="J2886" s="218">
        <v>922.5</v>
      </c>
      <c r="K2886" s="218">
        <v>922.5</v>
      </c>
      <c r="L2886" s="218">
        <v>0</v>
      </c>
      <c r="M2886" s="218">
        <f t="shared" si="78"/>
        <v>369</v>
      </c>
      <c r="N2886" s="216" t="str">
        <f t="shared" si="77"/>
        <v>stvarna uporabna</v>
      </c>
    </row>
    <row r="2887" spans="1:14" x14ac:dyDescent="0.25">
      <c r="A2887" s="216">
        <v>1</v>
      </c>
      <c r="B2887" s="219" t="s">
        <v>926</v>
      </c>
      <c r="C2887" s="219" t="s">
        <v>926</v>
      </c>
      <c r="D2887" s="219">
        <v>103976</v>
      </c>
      <c r="E2887" s="217" t="s">
        <v>162</v>
      </c>
      <c r="F2887" s="217" t="s">
        <v>2290</v>
      </c>
      <c r="G2887" s="217" t="s">
        <v>2288</v>
      </c>
      <c r="H2887" s="217" t="s">
        <v>139</v>
      </c>
      <c r="I2887" s="219">
        <v>1</v>
      </c>
      <c r="J2887" s="218">
        <v>922.5</v>
      </c>
      <c r="K2887" s="218">
        <v>922.5</v>
      </c>
      <c r="L2887" s="218">
        <v>0</v>
      </c>
      <c r="M2887" s="218">
        <f t="shared" si="78"/>
        <v>369</v>
      </c>
      <c r="N2887" s="216" t="str">
        <f t="shared" si="77"/>
        <v>stvarna uporabna</v>
      </c>
    </row>
    <row r="2888" spans="1:14" x14ac:dyDescent="0.25">
      <c r="A2888" s="216">
        <v>1</v>
      </c>
      <c r="B2888" s="219" t="s">
        <v>926</v>
      </c>
      <c r="C2888" s="219" t="s">
        <v>926</v>
      </c>
      <c r="D2888" s="219">
        <v>103977</v>
      </c>
      <c r="E2888" s="217" t="s">
        <v>162</v>
      </c>
      <c r="F2888" s="217" t="s">
        <v>2290</v>
      </c>
      <c r="G2888" s="217" t="s">
        <v>2288</v>
      </c>
      <c r="H2888" s="217" t="s">
        <v>139</v>
      </c>
      <c r="I2888" s="219">
        <v>1</v>
      </c>
      <c r="J2888" s="218">
        <v>922.5</v>
      </c>
      <c r="K2888" s="218">
        <v>922.5</v>
      </c>
      <c r="L2888" s="218">
        <v>0</v>
      </c>
      <c r="M2888" s="218">
        <f t="shared" si="78"/>
        <v>369</v>
      </c>
      <c r="N2888" s="216" t="str">
        <f t="shared" si="77"/>
        <v>stvarna uporabna</v>
      </c>
    </row>
    <row r="2889" spans="1:14" x14ac:dyDescent="0.25">
      <c r="A2889" s="216">
        <v>1</v>
      </c>
      <c r="B2889" s="219" t="s">
        <v>926</v>
      </c>
      <c r="C2889" s="219" t="s">
        <v>926</v>
      </c>
      <c r="D2889" s="219">
        <v>103978</v>
      </c>
      <c r="E2889" s="217" t="s">
        <v>162</v>
      </c>
      <c r="F2889" s="217" t="s">
        <v>2290</v>
      </c>
      <c r="G2889" s="217" t="s">
        <v>2288</v>
      </c>
      <c r="H2889" s="217" t="s">
        <v>139</v>
      </c>
      <c r="I2889" s="219">
        <v>1</v>
      </c>
      <c r="J2889" s="218">
        <v>922.5</v>
      </c>
      <c r="K2889" s="218">
        <v>922.5</v>
      </c>
      <c r="L2889" s="218">
        <v>0</v>
      </c>
      <c r="M2889" s="218">
        <f t="shared" si="78"/>
        <v>369</v>
      </c>
      <c r="N2889" s="216" t="str">
        <f t="shared" si="77"/>
        <v>stvarna uporabna</v>
      </c>
    </row>
    <row r="2890" spans="1:14" x14ac:dyDescent="0.25">
      <c r="A2890" s="220">
        <v>1</v>
      </c>
      <c r="B2890" s="219" t="s">
        <v>926</v>
      </c>
      <c r="C2890" s="219" t="s">
        <v>926</v>
      </c>
      <c r="D2890" s="219">
        <v>103979</v>
      </c>
      <c r="E2890" s="217" t="s">
        <v>162</v>
      </c>
      <c r="F2890" s="217" t="s">
        <v>2290</v>
      </c>
      <c r="G2890" s="217" t="s">
        <v>2288</v>
      </c>
      <c r="H2890" s="217" t="s">
        <v>139</v>
      </c>
      <c r="I2890" s="219">
        <v>1</v>
      </c>
      <c r="J2890" s="218">
        <v>922.5</v>
      </c>
      <c r="K2890" s="218">
        <v>922.5</v>
      </c>
      <c r="L2890" s="218">
        <v>0</v>
      </c>
      <c r="M2890" s="218">
        <f t="shared" si="78"/>
        <v>369</v>
      </c>
      <c r="N2890" s="216" t="str">
        <f t="shared" si="77"/>
        <v>stvarna uporabna</v>
      </c>
    </row>
    <row r="2891" spans="1:14" x14ac:dyDescent="0.25">
      <c r="A2891" s="220">
        <v>1</v>
      </c>
      <c r="B2891" s="219" t="s">
        <v>926</v>
      </c>
      <c r="C2891" s="219" t="s">
        <v>926</v>
      </c>
      <c r="D2891" s="219">
        <v>103980</v>
      </c>
      <c r="E2891" s="217" t="s">
        <v>162</v>
      </c>
      <c r="F2891" s="217" t="s">
        <v>2290</v>
      </c>
      <c r="G2891" s="217" t="s">
        <v>2288</v>
      </c>
      <c r="H2891" s="217" t="s">
        <v>139</v>
      </c>
      <c r="I2891" s="219">
        <v>1</v>
      </c>
      <c r="J2891" s="218">
        <v>922.5</v>
      </c>
      <c r="K2891" s="218">
        <v>922.5</v>
      </c>
      <c r="L2891" s="218">
        <v>0</v>
      </c>
      <c r="M2891" s="218">
        <f t="shared" si="78"/>
        <v>369</v>
      </c>
      <c r="N2891" s="216" t="str">
        <f t="shared" si="77"/>
        <v>stvarna uporabna</v>
      </c>
    </row>
    <row r="2892" spans="1:14" x14ac:dyDescent="0.25">
      <c r="A2892" s="216">
        <v>1</v>
      </c>
      <c r="B2892" s="219" t="s">
        <v>926</v>
      </c>
      <c r="C2892" s="219" t="s">
        <v>926</v>
      </c>
      <c r="D2892" s="219">
        <v>103981</v>
      </c>
      <c r="E2892" s="217" t="s">
        <v>162</v>
      </c>
      <c r="F2892" s="217" t="s">
        <v>2290</v>
      </c>
      <c r="G2892" s="217" t="s">
        <v>2288</v>
      </c>
      <c r="H2892" s="217" t="s">
        <v>139</v>
      </c>
      <c r="I2892" s="219">
        <v>1</v>
      </c>
      <c r="J2892" s="218">
        <v>922.5</v>
      </c>
      <c r="K2892" s="218">
        <v>922.5</v>
      </c>
      <c r="L2892" s="218">
        <v>0</v>
      </c>
      <c r="M2892" s="218">
        <f t="shared" si="78"/>
        <v>369</v>
      </c>
      <c r="N2892" s="216" t="str">
        <f t="shared" si="77"/>
        <v>stvarna uporabna</v>
      </c>
    </row>
    <row r="2893" spans="1:14" x14ac:dyDescent="0.25">
      <c r="A2893" s="216">
        <v>1</v>
      </c>
      <c r="B2893" s="219" t="s">
        <v>926</v>
      </c>
      <c r="C2893" s="219" t="s">
        <v>926</v>
      </c>
      <c r="D2893" s="219">
        <v>103982</v>
      </c>
      <c r="E2893" s="217" t="s">
        <v>162</v>
      </c>
      <c r="F2893" s="217" t="s">
        <v>2210</v>
      </c>
      <c r="G2893" s="217" t="s">
        <v>929</v>
      </c>
      <c r="H2893" s="217" t="s">
        <v>139</v>
      </c>
      <c r="I2893" s="219">
        <v>1</v>
      </c>
      <c r="J2893" s="218">
        <v>56.51</v>
      </c>
      <c r="K2893" s="218">
        <v>56.51</v>
      </c>
      <c r="L2893" s="218">
        <v>0</v>
      </c>
      <c r="M2893" s="218">
        <f t="shared" si="78"/>
        <v>22.603999999999999</v>
      </c>
      <c r="N2893" s="216" t="str">
        <f t="shared" si="77"/>
        <v>stvarna uporabna</v>
      </c>
    </row>
    <row r="2894" spans="1:14" x14ac:dyDescent="0.25">
      <c r="A2894" s="216">
        <v>1</v>
      </c>
      <c r="B2894" s="219" t="s">
        <v>926</v>
      </c>
      <c r="C2894" s="219" t="s">
        <v>926</v>
      </c>
      <c r="D2894" s="219">
        <v>103984</v>
      </c>
      <c r="E2894" s="217" t="s">
        <v>162</v>
      </c>
      <c r="F2894" s="217" t="s">
        <v>2210</v>
      </c>
      <c r="G2894" s="217" t="s">
        <v>929</v>
      </c>
      <c r="H2894" s="217" t="s">
        <v>139</v>
      </c>
      <c r="I2894" s="219">
        <v>1</v>
      </c>
      <c r="J2894" s="218">
        <v>56.51</v>
      </c>
      <c r="K2894" s="218">
        <v>56.51</v>
      </c>
      <c r="L2894" s="218">
        <v>0</v>
      </c>
      <c r="M2894" s="218">
        <f t="shared" si="78"/>
        <v>22.603999999999999</v>
      </c>
      <c r="N2894" s="216" t="str">
        <f t="shared" si="77"/>
        <v>stvarna uporabna</v>
      </c>
    </row>
    <row r="2895" spans="1:14" x14ac:dyDescent="0.25">
      <c r="A2895" s="220">
        <v>1</v>
      </c>
      <c r="B2895" s="219" t="s">
        <v>926</v>
      </c>
      <c r="C2895" s="219" t="s">
        <v>926</v>
      </c>
      <c r="D2895" s="219">
        <v>103985</v>
      </c>
      <c r="E2895" s="217" t="s">
        <v>162</v>
      </c>
      <c r="F2895" s="217" t="s">
        <v>2291</v>
      </c>
      <c r="G2895" s="217" t="s">
        <v>2288</v>
      </c>
      <c r="H2895" s="217" t="s">
        <v>139</v>
      </c>
      <c r="I2895" s="219">
        <v>1</v>
      </c>
      <c r="J2895" s="218">
        <v>250.2</v>
      </c>
      <c r="K2895" s="218">
        <v>250.2</v>
      </c>
      <c r="L2895" s="218">
        <v>0</v>
      </c>
      <c r="M2895" s="218">
        <f t="shared" si="78"/>
        <v>100.08</v>
      </c>
      <c r="N2895" s="216" t="str">
        <f t="shared" si="77"/>
        <v>stvarna uporabna</v>
      </c>
    </row>
    <row r="2896" spans="1:14" x14ac:dyDescent="0.25">
      <c r="A2896" s="220">
        <v>1</v>
      </c>
      <c r="B2896" s="219" t="s">
        <v>926</v>
      </c>
      <c r="C2896" s="219" t="s">
        <v>926</v>
      </c>
      <c r="D2896" s="219">
        <v>103986</v>
      </c>
      <c r="E2896" s="217" t="s">
        <v>162</v>
      </c>
      <c r="F2896" s="217" t="s">
        <v>2291</v>
      </c>
      <c r="G2896" s="217" t="s">
        <v>2288</v>
      </c>
      <c r="H2896" s="217" t="s">
        <v>139</v>
      </c>
      <c r="I2896" s="219">
        <v>1</v>
      </c>
      <c r="J2896" s="218">
        <v>250.2</v>
      </c>
      <c r="K2896" s="218">
        <v>250.2</v>
      </c>
      <c r="L2896" s="218">
        <v>0</v>
      </c>
      <c r="M2896" s="218">
        <f t="shared" si="78"/>
        <v>100.08</v>
      </c>
      <c r="N2896" s="216" t="str">
        <f t="shared" si="77"/>
        <v>stvarna uporabna</v>
      </c>
    </row>
    <row r="2897" spans="1:14" x14ac:dyDescent="0.25">
      <c r="A2897" s="216">
        <v>1</v>
      </c>
      <c r="B2897" s="219" t="s">
        <v>926</v>
      </c>
      <c r="C2897" s="219" t="s">
        <v>926</v>
      </c>
      <c r="D2897" s="219">
        <v>103987</v>
      </c>
      <c r="E2897" s="217" t="s">
        <v>162</v>
      </c>
      <c r="F2897" s="217" t="s">
        <v>2291</v>
      </c>
      <c r="G2897" s="217" t="s">
        <v>2288</v>
      </c>
      <c r="H2897" s="217" t="s">
        <v>139</v>
      </c>
      <c r="I2897" s="219">
        <v>1</v>
      </c>
      <c r="J2897" s="218">
        <v>250.2</v>
      </c>
      <c r="K2897" s="218">
        <v>250.2</v>
      </c>
      <c r="L2897" s="218">
        <v>0</v>
      </c>
      <c r="M2897" s="218">
        <f t="shared" si="78"/>
        <v>100.08</v>
      </c>
      <c r="N2897" s="216" t="str">
        <f t="shared" si="77"/>
        <v>stvarna uporabna</v>
      </c>
    </row>
    <row r="2898" spans="1:14" x14ac:dyDescent="0.25">
      <c r="A2898" s="216">
        <v>1</v>
      </c>
      <c r="B2898" s="219" t="s">
        <v>926</v>
      </c>
      <c r="C2898" s="219" t="s">
        <v>926</v>
      </c>
      <c r="D2898" s="219">
        <v>103988</v>
      </c>
      <c r="E2898" s="217" t="s">
        <v>162</v>
      </c>
      <c r="F2898" s="217" t="s">
        <v>2291</v>
      </c>
      <c r="G2898" s="217" t="s">
        <v>2288</v>
      </c>
      <c r="H2898" s="217" t="s">
        <v>139</v>
      </c>
      <c r="I2898" s="219">
        <v>1</v>
      </c>
      <c r="J2898" s="218">
        <v>250.2</v>
      </c>
      <c r="K2898" s="218">
        <v>250.2</v>
      </c>
      <c r="L2898" s="218">
        <v>0</v>
      </c>
      <c r="M2898" s="218">
        <f t="shared" si="78"/>
        <v>100.08</v>
      </c>
      <c r="N2898" s="216" t="str">
        <f t="shared" si="77"/>
        <v>stvarna uporabna</v>
      </c>
    </row>
    <row r="2899" spans="1:14" x14ac:dyDescent="0.25">
      <c r="A2899" s="216">
        <v>1</v>
      </c>
      <c r="B2899" s="219" t="s">
        <v>926</v>
      </c>
      <c r="C2899" s="219" t="s">
        <v>926</v>
      </c>
      <c r="D2899" s="219">
        <v>103989</v>
      </c>
      <c r="E2899" s="217" t="s">
        <v>162</v>
      </c>
      <c r="F2899" s="217" t="s">
        <v>2291</v>
      </c>
      <c r="G2899" s="217" t="s">
        <v>2288</v>
      </c>
      <c r="H2899" s="217" t="s">
        <v>139</v>
      </c>
      <c r="I2899" s="219">
        <v>1</v>
      </c>
      <c r="J2899" s="218">
        <v>250.2</v>
      </c>
      <c r="K2899" s="218">
        <v>250.2</v>
      </c>
      <c r="L2899" s="218">
        <v>0</v>
      </c>
      <c r="M2899" s="218">
        <f t="shared" si="78"/>
        <v>100.08</v>
      </c>
      <c r="N2899" s="216" t="str">
        <f t="shared" si="77"/>
        <v>stvarna uporabna</v>
      </c>
    </row>
    <row r="2900" spans="1:14" x14ac:dyDescent="0.25">
      <c r="A2900" s="220">
        <v>1</v>
      </c>
      <c r="B2900" s="219" t="s">
        <v>926</v>
      </c>
      <c r="C2900" s="219" t="s">
        <v>926</v>
      </c>
      <c r="D2900" s="219">
        <v>103990</v>
      </c>
      <c r="E2900" s="217" t="s">
        <v>162</v>
      </c>
      <c r="F2900" s="217" t="s">
        <v>2291</v>
      </c>
      <c r="G2900" s="217" t="s">
        <v>2288</v>
      </c>
      <c r="H2900" s="217" t="s">
        <v>139</v>
      </c>
      <c r="I2900" s="219">
        <v>1</v>
      </c>
      <c r="J2900" s="218">
        <v>250.2</v>
      </c>
      <c r="K2900" s="218">
        <v>250.2</v>
      </c>
      <c r="L2900" s="218">
        <v>0</v>
      </c>
      <c r="M2900" s="218">
        <f t="shared" si="78"/>
        <v>100.08</v>
      </c>
      <c r="N2900" s="216" t="str">
        <f t="shared" si="77"/>
        <v>stvarna uporabna</v>
      </c>
    </row>
    <row r="2901" spans="1:14" x14ac:dyDescent="0.25">
      <c r="A2901" s="220">
        <v>1</v>
      </c>
      <c r="B2901" s="219" t="s">
        <v>926</v>
      </c>
      <c r="C2901" s="219" t="s">
        <v>926</v>
      </c>
      <c r="D2901" s="219">
        <v>103991</v>
      </c>
      <c r="E2901" s="217" t="s">
        <v>162</v>
      </c>
      <c r="F2901" s="217" t="s">
        <v>2291</v>
      </c>
      <c r="G2901" s="217" t="s">
        <v>2288</v>
      </c>
      <c r="H2901" s="217" t="s">
        <v>139</v>
      </c>
      <c r="I2901" s="219">
        <v>1</v>
      </c>
      <c r="J2901" s="218">
        <v>250.2</v>
      </c>
      <c r="K2901" s="218">
        <v>250.2</v>
      </c>
      <c r="L2901" s="218">
        <v>0</v>
      </c>
      <c r="M2901" s="218">
        <f t="shared" si="78"/>
        <v>100.08</v>
      </c>
      <c r="N2901" s="216" t="str">
        <f t="shared" si="77"/>
        <v>stvarna uporabna</v>
      </c>
    </row>
    <row r="2902" spans="1:14" x14ac:dyDescent="0.25">
      <c r="A2902" s="216">
        <v>1</v>
      </c>
      <c r="B2902" s="219" t="s">
        <v>926</v>
      </c>
      <c r="C2902" s="219" t="s">
        <v>926</v>
      </c>
      <c r="D2902" s="219">
        <v>103992</v>
      </c>
      <c r="E2902" s="217" t="s">
        <v>162</v>
      </c>
      <c r="F2902" s="217" t="s">
        <v>2291</v>
      </c>
      <c r="G2902" s="217" t="s">
        <v>2288</v>
      </c>
      <c r="H2902" s="217" t="s">
        <v>139</v>
      </c>
      <c r="I2902" s="219">
        <v>1</v>
      </c>
      <c r="J2902" s="218">
        <v>250.2</v>
      </c>
      <c r="K2902" s="218">
        <v>250.2</v>
      </c>
      <c r="L2902" s="218">
        <v>0</v>
      </c>
      <c r="M2902" s="218">
        <f t="shared" si="78"/>
        <v>100.08</v>
      </c>
      <c r="N2902" s="216" t="str">
        <f t="shared" si="77"/>
        <v>stvarna uporabna</v>
      </c>
    </row>
    <row r="2903" spans="1:14" x14ac:dyDescent="0.25">
      <c r="A2903" s="216">
        <v>1</v>
      </c>
      <c r="B2903" s="219" t="s">
        <v>926</v>
      </c>
      <c r="C2903" s="219" t="s">
        <v>926</v>
      </c>
      <c r="D2903" s="219">
        <v>103993</v>
      </c>
      <c r="E2903" s="217" t="s">
        <v>162</v>
      </c>
      <c r="F2903" s="217" t="s">
        <v>2291</v>
      </c>
      <c r="G2903" s="217" t="s">
        <v>2288</v>
      </c>
      <c r="H2903" s="217" t="s">
        <v>139</v>
      </c>
      <c r="I2903" s="219">
        <v>1</v>
      </c>
      <c r="J2903" s="218">
        <v>250.2</v>
      </c>
      <c r="K2903" s="218">
        <v>250.2</v>
      </c>
      <c r="L2903" s="218">
        <v>0</v>
      </c>
      <c r="M2903" s="218">
        <f t="shared" si="78"/>
        <v>100.08</v>
      </c>
      <c r="N2903" s="216" t="str">
        <f t="shared" si="77"/>
        <v>stvarna uporabna</v>
      </c>
    </row>
    <row r="2904" spans="1:14" x14ac:dyDescent="0.25">
      <c r="A2904" s="216">
        <v>1</v>
      </c>
      <c r="B2904" s="219" t="s">
        <v>926</v>
      </c>
      <c r="C2904" s="219" t="s">
        <v>926</v>
      </c>
      <c r="D2904" s="219">
        <v>103994</v>
      </c>
      <c r="E2904" s="217" t="s">
        <v>162</v>
      </c>
      <c r="F2904" s="217" t="s">
        <v>2291</v>
      </c>
      <c r="G2904" s="217" t="s">
        <v>2288</v>
      </c>
      <c r="H2904" s="217" t="s">
        <v>139</v>
      </c>
      <c r="I2904" s="219">
        <v>1</v>
      </c>
      <c r="J2904" s="218">
        <v>250.2</v>
      </c>
      <c r="K2904" s="218">
        <v>250.2</v>
      </c>
      <c r="L2904" s="218">
        <v>0</v>
      </c>
      <c r="M2904" s="218">
        <f t="shared" si="78"/>
        <v>100.08</v>
      </c>
      <c r="N2904" s="216" t="str">
        <f t="shared" si="77"/>
        <v>stvarna uporabna</v>
      </c>
    </row>
    <row r="2905" spans="1:14" x14ac:dyDescent="0.25">
      <c r="A2905" s="220">
        <v>1</v>
      </c>
      <c r="B2905" s="219" t="s">
        <v>926</v>
      </c>
      <c r="C2905" s="219" t="s">
        <v>926</v>
      </c>
      <c r="D2905" s="219">
        <v>103995</v>
      </c>
      <c r="E2905" s="217" t="s">
        <v>162</v>
      </c>
      <c r="F2905" s="217" t="s">
        <v>2291</v>
      </c>
      <c r="G2905" s="217" t="s">
        <v>2288</v>
      </c>
      <c r="H2905" s="217" t="s">
        <v>139</v>
      </c>
      <c r="I2905" s="219">
        <v>1</v>
      </c>
      <c r="J2905" s="218">
        <v>250.2</v>
      </c>
      <c r="K2905" s="218">
        <v>250.2</v>
      </c>
      <c r="L2905" s="218">
        <v>0</v>
      </c>
      <c r="M2905" s="218">
        <f t="shared" si="78"/>
        <v>100.08</v>
      </c>
      <c r="N2905" s="216" t="str">
        <f t="shared" si="77"/>
        <v>stvarna uporabna</v>
      </c>
    </row>
    <row r="2906" spans="1:14" x14ac:dyDescent="0.25">
      <c r="A2906" s="220">
        <v>1</v>
      </c>
      <c r="B2906" s="219" t="s">
        <v>926</v>
      </c>
      <c r="C2906" s="219" t="s">
        <v>926</v>
      </c>
      <c r="D2906" s="219">
        <v>103996</v>
      </c>
      <c r="E2906" s="217" t="s">
        <v>162</v>
      </c>
      <c r="F2906" s="217" t="s">
        <v>2291</v>
      </c>
      <c r="G2906" s="217" t="s">
        <v>2288</v>
      </c>
      <c r="H2906" s="217" t="s">
        <v>139</v>
      </c>
      <c r="I2906" s="219">
        <v>1</v>
      </c>
      <c r="J2906" s="218">
        <v>250.2</v>
      </c>
      <c r="K2906" s="218">
        <v>250.2</v>
      </c>
      <c r="L2906" s="218">
        <v>0</v>
      </c>
      <c r="M2906" s="218">
        <f t="shared" si="78"/>
        <v>100.08</v>
      </c>
      <c r="N2906" s="216" t="str">
        <f t="shared" si="77"/>
        <v>stvarna uporabna</v>
      </c>
    </row>
    <row r="2907" spans="1:14" x14ac:dyDescent="0.25">
      <c r="A2907" s="216">
        <v>1</v>
      </c>
      <c r="B2907" s="219" t="s">
        <v>926</v>
      </c>
      <c r="C2907" s="219" t="s">
        <v>926</v>
      </c>
      <c r="D2907" s="219">
        <v>103997</v>
      </c>
      <c r="E2907" s="217" t="s">
        <v>162</v>
      </c>
      <c r="F2907" s="217" t="s">
        <v>2291</v>
      </c>
      <c r="G2907" s="217" t="s">
        <v>2288</v>
      </c>
      <c r="H2907" s="217" t="s">
        <v>139</v>
      </c>
      <c r="I2907" s="219">
        <v>1</v>
      </c>
      <c r="J2907" s="218">
        <v>250.2</v>
      </c>
      <c r="K2907" s="218">
        <v>250.2</v>
      </c>
      <c r="L2907" s="218">
        <v>0</v>
      </c>
      <c r="M2907" s="218">
        <f t="shared" si="78"/>
        <v>100.08</v>
      </c>
      <c r="N2907" s="216" t="str">
        <f t="shared" si="77"/>
        <v>stvarna uporabna</v>
      </c>
    </row>
    <row r="2908" spans="1:14" x14ac:dyDescent="0.25">
      <c r="A2908" s="216">
        <v>1</v>
      </c>
      <c r="B2908" s="219" t="s">
        <v>926</v>
      </c>
      <c r="C2908" s="219" t="s">
        <v>926</v>
      </c>
      <c r="D2908" s="219">
        <v>103998</v>
      </c>
      <c r="E2908" s="217" t="s">
        <v>162</v>
      </c>
      <c r="F2908" s="217" t="s">
        <v>2291</v>
      </c>
      <c r="G2908" s="217" t="s">
        <v>2288</v>
      </c>
      <c r="H2908" s="217" t="s">
        <v>139</v>
      </c>
      <c r="I2908" s="219">
        <v>1</v>
      </c>
      <c r="J2908" s="218">
        <v>250.2</v>
      </c>
      <c r="K2908" s="218">
        <v>250.2</v>
      </c>
      <c r="L2908" s="218">
        <v>0</v>
      </c>
      <c r="M2908" s="218">
        <f t="shared" si="78"/>
        <v>100.08</v>
      </c>
      <c r="N2908" s="216" t="str">
        <f t="shared" si="77"/>
        <v>stvarna uporabna</v>
      </c>
    </row>
    <row r="2909" spans="1:14" x14ac:dyDescent="0.25">
      <c r="A2909" s="216">
        <v>1</v>
      </c>
      <c r="B2909" s="219" t="s">
        <v>926</v>
      </c>
      <c r="C2909" s="219" t="s">
        <v>926</v>
      </c>
      <c r="D2909" s="219">
        <v>103999</v>
      </c>
      <c r="E2909" s="217" t="s">
        <v>162</v>
      </c>
      <c r="F2909" s="217" t="s">
        <v>2291</v>
      </c>
      <c r="G2909" s="217" t="s">
        <v>2288</v>
      </c>
      <c r="H2909" s="217" t="s">
        <v>139</v>
      </c>
      <c r="I2909" s="219">
        <v>1</v>
      </c>
      <c r="J2909" s="218">
        <v>250.2</v>
      </c>
      <c r="K2909" s="218">
        <v>250.2</v>
      </c>
      <c r="L2909" s="218">
        <v>0</v>
      </c>
      <c r="M2909" s="218">
        <f t="shared" si="78"/>
        <v>100.08</v>
      </c>
      <c r="N2909" s="216" t="str">
        <f t="shared" si="77"/>
        <v>stvarna uporabna</v>
      </c>
    </row>
    <row r="2910" spans="1:14" x14ac:dyDescent="0.25">
      <c r="A2910" s="220">
        <v>1</v>
      </c>
      <c r="B2910" s="219" t="s">
        <v>926</v>
      </c>
      <c r="C2910" s="219" t="s">
        <v>926</v>
      </c>
      <c r="D2910" s="219">
        <v>104000</v>
      </c>
      <c r="E2910" s="217" t="s">
        <v>162</v>
      </c>
      <c r="F2910" s="217" t="s">
        <v>2291</v>
      </c>
      <c r="G2910" s="217" t="s">
        <v>2288</v>
      </c>
      <c r="H2910" s="217" t="s">
        <v>139</v>
      </c>
      <c r="I2910" s="219">
        <v>1</v>
      </c>
      <c r="J2910" s="218">
        <v>250.2</v>
      </c>
      <c r="K2910" s="218">
        <v>250.2</v>
      </c>
      <c r="L2910" s="218">
        <v>0</v>
      </c>
      <c r="M2910" s="218">
        <f t="shared" si="78"/>
        <v>100.08</v>
      </c>
      <c r="N2910" s="216" t="str">
        <f t="shared" si="77"/>
        <v>stvarna uporabna</v>
      </c>
    </row>
    <row r="2911" spans="1:14" x14ac:dyDescent="0.25">
      <c r="A2911" s="220">
        <v>1</v>
      </c>
      <c r="B2911" s="219" t="s">
        <v>926</v>
      </c>
      <c r="C2911" s="219" t="s">
        <v>926</v>
      </c>
      <c r="D2911" s="219">
        <v>104001</v>
      </c>
      <c r="E2911" s="217" t="s">
        <v>162</v>
      </c>
      <c r="F2911" s="217" t="s">
        <v>2291</v>
      </c>
      <c r="G2911" s="217" t="s">
        <v>2288</v>
      </c>
      <c r="H2911" s="217" t="s">
        <v>139</v>
      </c>
      <c r="I2911" s="219">
        <v>1</v>
      </c>
      <c r="J2911" s="218">
        <v>250.2</v>
      </c>
      <c r="K2911" s="218">
        <v>250.2</v>
      </c>
      <c r="L2911" s="218">
        <v>0</v>
      </c>
      <c r="M2911" s="218">
        <f t="shared" si="78"/>
        <v>100.08</v>
      </c>
      <c r="N2911" s="216" t="str">
        <f t="shared" si="77"/>
        <v>stvarna uporabna</v>
      </c>
    </row>
    <row r="2912" spans="1:14" x14ac:dyDescent="0.25">
      <c r="A2912" s="216">
        <v>1</v>
      </c>
      <c r="B2912" s="219" t="s">
        <v>926</v>
      </c>
      <c r="C2912" s="219" t="s">
        <v>926</v>
      </c>
      <c r="D2912" s="219">
        <v>104002</v>
      </c>
      <c r="E2912" s="217" t="s">
        <v>162</v>
      </c>
      <c r="F2912" s="217" t="s">
        <v>2291</v>
      </c>
      <c r="G2912" s="217" t="s">
        <v>2288</v>
      </c>
      <c r="H2912" s="217" t="s">
        <v>139</v>
      </c>
      <c r="I2912" s="219">
        <v>1</v>
      </c>
      <c r="J2912" s="218">
        <v>250.2</v>
      </c>
      <c r="K2912" s="218">
        <v>250.2</v>
      </c>
      <c r="L2912" s="218">
        <v>0</v>
      </c>
      <c r="M2912" s="218">
        <f t="shared" si="78"/>
        <v>100.08</v>
      </c>
      <c r="N2912" s="216" t="str">
        <f t="shared" si="77"/>
        <v>stvarna uporabna</v>
      </c>
    </row>
    <row r="2913" spans="1:14" x14ac:dyDescent="0.25">
      <c r="A2913" s="216">
        <v>1</v>
      </c>
      <c r="B2913" s="219" t="s">
        <v>926</v>
      </c>
      <c r="C2913" s="219" t="s">
        <v>926</v>
      </c>
      <c r="D2913" s="219">
        <v>104003</v>
      </c>
      <c r="E2913" s="217" t="s">
        <v>162</v>
      </c>
      <c r="F2913" s="217" t="s">
        <v>2291</v>
      </c>
      <c r="G2913" s="217" t="s">
        <v>2288</v>
      </c>
      <c r="H2913" s="217" t="s">
        <v>139</v>
      </c>
      <c r="I2913" s="219">
        <v>1</v>
      </c>
      <c r="J2913" s="218">
        <v>250.2</v>
      </c>
      <c r="K2913" s="218">
        <v>250.2</v>
      </c>
      <c r="L2913" s="218">
        <v>0</v>
      </c>
      <c r="M2913" s="218">
        <f t="shared" si="78"/>
        <v>100.08</v>
      </c>
      <c r="N2913" s="216" t="str">
        <f t="shared" si="77"/>
        <v>stvarna uporabna</v>
      </c>
    </row>
    <row r="2914" spans="1:14" x14ac:dyDescent="0.25">
      <c r="A2914" s="216">
        <v>1</v>
      </c>
      <c r="B2914" s="219" t="s">
        <v>926</v>
      </c>
      <c r="C2914" s="219" t="s">
        <v>926</v>
      </c>
      <c r="D2914" s="219">
        <v>104004</v>
      </c>
      <c r="E2914" s="217" t="s">
        <v>162</v>
      </c>
      <c r="F2914" s="217" t="s">
        <v>2291</v>
      </c>
      <c r="G2914" s="217" t="s">
        <v>2288</v>
      </c>
      <c r="H2914" s="217" t="s">
        <v>139</v>
      </c>
      <c r="I2914" s="219">
        <v>1</v>
      </c>
      <c r="J2914" s="218">
        <v>250.2</v>
      </c>
      <c r="K2914" s="218">
        <v>250.2</v>
      </c>
      <c r="L2914" s="218">
        <v>0</v>
      </c>
      <c r="M2914" s="218">
        <f t="shared" si="78"/>
        <v>100.08</v>
      </c>
      <c r="N2914" s="216" t="str">
        <f t="shared" si="77"/>
        <v>stvarna uporabna</v>
      </c>
    </row>
    <row r="2915" spans="1:14" x14ac:dyDescent="0.25">
      <c r="A2915" s="220">
        <v>1</v>
      </c>
      <c r="B2915" s="219" t="s">
        <v>926</v>
      </c>
      <c r="C2915" s="219" t="s">
        <v>926</v>
      </c>
      <c r="D2915" s="219">
        <v>104005</v>
      </c>
      <c r="E2915" s="217" t="s">
        <v>162</v>
      </c>
      <c r="F2915" s="217" t="s">
        <v>2291</v>
      </c>
      <c r="G2915" s="217" t="s">
        <v>2288</v>
      </c>
      <c r="H2915" s="217" t="s">
        <v>139</v>
      </c>
      <c r="I2915" s="219">
        <v>1</v>
      </c>
      <c r="J2915" s="218">
        <v>250.2</v>
      </c>
      <c r="K2915" s="218">
        <v>250.2</v>
      </c>
      <c r="L2915" s="218">
        <v>0</v>
      </c>
      <c r="M2915" s="218">
        <f t="shared" si="78"/>
        <v>100.08</v>
      </c>
      <c r="N2915" s="216" t="str">
        <f t="shared" si="77"/>
        <v>stvarna uporabna</v>
      </c>
    </row>
    <row r="2916" spans="1:14" x14ac:dyDescent="0.25">
      <c r="A2916" s="220">
        <v>1</v>
      </c>
      <c r="B2916" s="219" t="s">
        <v>926</v>
      </c>
      <c r="C2916" s="219" t="s">
        <v>926</v>
      </c>
      <c r="D2916" s="219">
        <v>104006</v>
      </c>
      <c r="E2916" s="217" t="s">
        <v>162</v>
      </c>
      <c r="F2916" s="217" t="s">
        <v>2291</v>
      </c>
      <c r="G2916" s="217" t="s">
        <v>2288</v>
      </c>
      <c r="H2916" s="217" t="s">
        <v>139</v>
      </c>
      <c r="I2916" s="219">
        <v>1</v>
      </c>
      <c r="J2916" s="218">
        <v>250.2</v>
      </c>
      <c r="K2916" s="218">
        <v>250.2</v>
      </c>
      <c r="L2916" s="218">
        <v>0</v>
      </c>
      <c r="M2916" s="218">
        <f t="shared" si="78"/>
        <v>100.08</v>
      </c>
      <c r="N2916" s="216" t="str">
        <f t="shared" si="77"/>
        <v>stvarna uporabna</v>
      </c>
    </row>
    <row r="2917" spans="1:14" x14ac:dyDescent="0.25">
      <c r="A2917" s="216">
        <v>1</v>
      </c>
      <c r="B2917" s="219" t="s">
        <v>926</v>
      </c>
      <c r="C2917" s="219" t="s">
        <v>926</v>
      </c>
      <c r="D2917" s="219">
        <v>104007</v>
      </c>
      <c r="E2917" s="217" t="s">
        <v>162</v>
      </c>
      <c r="F2917" s="217" t="s">
        <v>2291</v>
      </c>
      <c r="G2917" s="217" t="s">
        <v>2288</v>
      </c>
      <c r="H2917" s="217" t="s">
        <v>139</v>
      </c>
      <c r="I2917" s="219">
        <v>1</v>
      </c>
      <c r="J2917" s="218">
        <v>250.2</v>
      </c>
      <c r="K2917" s="218">
        <v>250.2</v>
      </c>
      <c r="L2917" s="218">
        <v>0</v>
      </c>
      <c r="M2917" s="218">
        <f t="shared" si="78"/>
        <v>100.08</v>
      </c>
      <c r="N2917" s="216" t="str">
        <f t="shared" si="77"/>
        <v>stvarna uporabna</v>
      </c>
    </row>
    <row r="2918" spans="1:14" x14ac:dyDescent="0.25">
      <c r="A2918" s="216">
        <v>1</v>
      </c>
      <c r="B2918" s="219" t="s">
        <v>926</v>
      </c>
      <c r="C2918" s="219" t="s">
        <v>926</v>
      </c>
      <c r="D2918" s="219">
        <v>104008</v>
      </c>
      <c r="E2918" s="217" t="s">
        <v>162</v>
      </c>
      <c r="F2918" s="217" t="s">
        <v>2291</v>
      </c>
      <c r="G2918" s="217" t="s">
        <v>2288</v>
      </c>
      <c r="H2918" s="217" t="s">
        <v>139</v>
      </c>
      <c r="I2918" s="219">
        <v>1</v>
      </c>
      <c r="J2918" s="218">
        <v>250.2</v>
      </c>
      <c r="K2918" s="218">
        <v>250.2</v>
      </c>
      <c r="L2918" s="218">
        <v>0</v>
      </c>
      <c r="M2918" s="218">
        <f t="shared" si="78"/>
        <v>100.08</v>
      </c>
      <c r="N2918" s="216" t="str">
        <f t="shared" si="77"/>
        <v>stvarna uporabna</v>
      </c>
    </row>
    <row r="2919" spans="1:14" x14ac:dyDescent="0.25">
      <c r="A2919" s="216">
        <v>1</v>
      </c>
      <c r="B2919" s="219" t="s">
        <v>926</v>
      </c>
      <c r="C2919" s="219" t="s">
        <v>926</v>
      </c>
      <c r="D2919" s="219">
        <v>104009</v>
      </c>
      <c r="E2919" s="217" t="s">
        <v>162</v>
      </c>
      <c r="F2919" s="217" t="s">
        <v>2291</v>
      </c>
      <c r="G2919" s="217" t="s">
        <v>2288</v>
      </c>
      <c r="H2919" s="217" t="s">
        <v>139</v>
      </c>
      <c r="I2919" s="219">
        <v>1</v>
      </c>
      <c r="J2919" s="218">
        <v>250.2</v>
      </c>
      <c r="K2919" s="218">
        <v>250.2</v>
      </c>
      <c r="L2919" s="218">
        <v>0</v>
      </c>
      <c r="M2919" s="218">
        <f t="shared" si="78"/>
        <v>100.08</v>
      </c>
      <c r="N2919" s="216" t="str">
        <f t="shared" si="77"/>
        <v>stvarna uporabna</v>
      </c>
    </row>
    <row r="2920" spans="1:14" x14ac:dyDescent="0.25">
      <c r="A2920" s="220">
        <v>1</v>
      </c>
      <c r="B2920" s="219" t="s">
        <v>926</v>
      </c>
      <c r="C2920" s="219" t="s">
        <v>926</v>
      </c>
      <c r="D2920" s="219">
        <v>104010</v>
      </c>
      <c r="E2920" s="217" t="s">
        <v>162</v>
      </c>
      <c r="F2920" s="217" t="s">
        <v>2291</v>
      </c>
      <c r="G2920" s="217" t="s">
        <v>2288</v>
      </c>
      <c r="H2920" s="217" t="s">
        <v>139</v>
      </c>
      <c r="I2920" s="219">
        <v>1</v>
      </c>
      <c r="J2920" s="218">
        <v>250.2</v>
      </c>
      <c r="K2920" s="218">
        <v>250.2</v>
      </c>
      <c r="L2920" s="218">
        <v>0</v>
      </c>
      <c r="M2920" s="218">
        <f t="shared" si="78"/>
        <v>100.08</v>
      </c>
      <c r="N2920" s="216" t="str">
        <f t="shared" si="77"/>
        <v>stvarna uporabna</v>
      </c>
    </row>
    <row r="2921" spans="1:14" x14ac:dyDescent="0.25">
      <c r="A2921" s="220">
        <v>1</v>
      </c>
      <c r="B2921" s="219" t="s">
        <v>926</v>
      </c>
      <c r="C2921" s="219" t="s">
        <v>926</v>
      </c>
      <c r="D2921" s="219">
        <v>104011</v>
      </c>
      <c r="E2921" s="217" t="s">
        <v>162</v>
      </c>
      <c r="F2921" s="217" t="s">
        <v>2291</v>
      </c>
      <c r="G2921" s="217" t="s">
        <v>2288</v>
      </c>
      <c r="H2921" s="217" t="s">
        <v>139</v>
      </c>
      <c r="I2921" s="219">
        <v>1</v>
      </c>
      <c r="J2921" s="218">
        <v>250.2</v>
      </c>
      <c r="K2921" s="218">
        <v>250.2</v>
      </c>
      <c r="L2921" s="218">
        <v>0</v>
      </c>
      <c r="M2921" s="218">
        <f t="shared" si="78"/>
        <v>100.08</v>
      </c>
      <c r="N2921" s="216" t="str">
        <f t="shared" si="77"/>
        <v>stvarna uporabna</v>
      </c>
    </row>
    <row r="2922" spans="1:14" x14ac:dyDescent="0.25">
      <c r="A2922" s="216">
        <v>1</v>
      </c>
      <c r="B2922" s="219" t="s">
        <v>926</v>
      </c>
      <c r="C2922" s="219" t="s">
        <v>926</v>
      </c>
      <c r="D2922" s="219">
        <v>104012</v>
      </c>
      <c r="E2922" s="217" t="s">
        <v>162</v>
      </c>
      <c r="F2922" s="217" t="s">
        <v>2291</v>
      </c>
      <c r="G2922" s="217" t="s">
        <v>2288</v>
      </c>
      <c r="H2922" s="217" t="s">
        <v>139</v>
      </c>
      <c r="I2922" s="219">
        <v>1</v>
      </c>
      <c r="J2922" s="218">
        <v>250.2</v>
      </c>
      <c r="K2922" s="218">
        <v>250.2</v>
      </c>
      <c r="L2922" s="218">
        <v>0</v>
      </c>
      <c r="M2922" s="218">
        <f t="shared" si="78"/>
        <v>100.08</v>
      </c>
      <c r="N2922" s="216" t="str">
        <f t="shared" si="77"/>
        <v>stvarna uporabna</v>
      </c>
    </row>
    <row r="2923" spans="1:14" x14ac:dyDescent="0.25">
      <c r="A2923" s="216">
        <v>1</v>
      </c>
      <c r="B2923" s="219" t="s">
        <v>926</v>
      </c>
      <c r="C2923" s="219" t="s">
        <v>926</v>
      </c>
      <c r="D2923" s="219">
        <v>104013</v>
      </c>
      <c r="E2923" s="217" t="s">
        <v>162</v>
      </c>
      <c r="F2923" s="217" t="s">
        <v>2291</v>
      </c>
      <c r="G2923" s="217" t="s">
        <v>2288</v>
      </c>
      <c r="H2923" s="217" t="s">
        <v>139</v>
      </c>
      <c r="I2923" s="219">
        <v>1</v>
      </c>
      <c r="J2923" s="218">
        <v>250.2</v>
      </c>
      <c r="K2923" s="218">
        <v>250.2</v>
      </c>
      <c r="L2923" s="218">
        <v>0</v>
      </c>
      <c r="M2923" s="218">
        <f t="shared" si="78"/>
        <v>100.08</v>
      </c>
      <c r="N2923" s="216" t="str">
        <f t="shared" si="77"/>
        <v>stvarna uporabna</v>
      </c>
    </row>
    <row r="2924" spans="1:14" x14ac:dyDescent="0.25">
      <c r="A2924" s="216">
        <v>1</v>
      </c>
      <c r="B2924" s="219" t="s">
        <v>926</v>
      </c>
      <c r="C2924" s="219" t="s">
        <v>926</v>
      </c>
      <c r="D2924" s="219">
        <v>104014</v>
      </c>
      <c r="E2924" s="217" t="s">
        <v>162</v>
      </c>
      <c r="F2924" s="217" t="s">
        <v>2291</v>
      </c>
      <c r="G2924" s="217" t="s">
        <v>2288</v>
      </c>
      <c r="H2924" s="217" t="s">
        <v>139</v>
      </c>
      <c r="I2924" s="219">
        <v>1</v>
      </c>
      <c r="J2924" s="218">
        <v>250.2</v>
      </c>
      <c r="K2924" s="218">
        <v>250.2</v>
      </c>
      <c r="L2924" s="218">
        <v>0</v>
      </c>
      <c r="M2924" s="218">
        <f t="shared" si="78"/>
        <v>100.08</v>
      </c>
      <c r="N2924" s="216" t="str">
        <f t="shared" si="77"/>
        <v>stvarna uporabna</v>
      </c>
    </row>
    <row r="2925" spans="1:14" x14ac:dyDescent="0.25">
      <c r="A2925" s="220">
        <v>1</v>
      </c>
      <c r="B2925" s="219" t="s">
        <v>926</v>
      </c>
      <c r="C2925" s="219" t="s">
        <v>926</v>
      </c>
      <c r="D2925" s="219">
        <v>104015</v>
      </c>
      <c r="E2925" s="217" t="s">
        <v>162</v>
      </c>
      <c r="F2925" s="217" t="s">
        <v>2292</v>
      </c>
      <c r="G2925" s="217" t="s">
        <v>2288</v>
      </c>
      <c r="H2925" s="217" t="s">
        <v>139</v>
      </c>
      <c r="I2925" s="219">
        <v>1</v>
      </c>
      <c r="J2925" s="218">
        <v>498.6</v>
      </c>
      <c r="K2925" s="218">
        <v>498.6</v>
      </c>
      <c r="L2925" s="218">
        <v>0</v>
      </c>
      <c r="M2925" s="218">
        <f t="shared" si="78"/>
        <v>199.44000000000003</v>
      </c>
      <c r="N2925" s="216" t="str">
        <f t="shared" si="77"/>
        <v>stvarna uporabna</v>
      </c>
    </row>
    <row r="2926" spans="1:14" x14ac:dyDescent="0.25">
      <c r="A2926" s="220">
        <v>1</v>
      </c>
      <c r="B2926" s="219" t="s">
        <v>926</v>
      </c>
      <c r="C2926" s="219" t="s">
        <v>926</v>
      </c>
      <c r="D2926" s="219">
        <v>104016</v>
      </c>
      <c r="E2926" s="217" t="s">
        <v>162</v>
      </c>
      <c r="F2926" s="217" t="s">
        <v>1699</v>
      </c>
      <c r="G2926" s="217" t="s">
        <v>339</v>
      </c>
      <c r="H2926" s="217" t="s">
        <v>139</v>
      </c>
      <c r="I2926" s="219">
        <v>1</v>
      </c>
      <c r="J2926" s="218">
        <v>940.95</v>
      </c>
      <c r="K2926" s="218">
        <v>852.74</v>
      </c>
      <c r="L2926" s="218">
        <v>88.21</v>
      </c>
      <c r="M2926" s="218">
        <f t="shared" si="78"/>
        <v>376.38000000000005</v>
      </c>
      <c r="N2926" s="216" t="str">
        <f t="shared" si="77"/>
        <v>stvarna uporabna</v>
      </c>
    </row>
    <row r="2927" spans="1:14" x14ac:dyDescent="0.25">
      <c r="A2927" s="216">
        <v>1</v>
      </c>
      <c r="B2927" s="219" t="s">
        <v>926</v>
      </c>
      <c r="C2927" s="219" t="s">
        <v>926</v>
      </c>
      <c r="D2927" s="219">
        <v>104017</v>
      </c>
      <c r="E2927" s="217" t="s">
        <v>162</v>
      </c>
      <c r="F2927" s="217" t="s">
        <v>1701</v>
      </c>
      <c r="G2927" s="217" t="s">
        <v>339</v>
      </c>
      <c r="H2927" s="217" t="s">
        <v>139</v>
      </c>
      <c r="I2927" s="219">
        <v>1</v>
      </c>
      <c r="J2927" s="221">
        <v>2112.16</v>
      </c>
      <c r="K2927" s="221">
        <v>1914.15</v>
      </c>
      <c r="L2927" s="218">
        <v>198.01</v>
      </c>
      <c r="M2927" s="218">
        <f t="shared" si="78"/>
        <v>844.86400000000003</v>
      </c>
      <c r="N2927" s="216" t="str">
        <f t="shared" si="77"/>
        <v>stvarna uporabna</v>
      </c>
    </row>
    <row r="2928" spans="1:14" x14ac:dyDescent="0.25">
      <c r="A2928" s="216">
        <v>1</v>
      </c>
      <c r="B2928" s="219" t="s">
        <v>926</v>
      </c>
      <c r="C2928" s="219" t="s">
        <v>926</v>
      </c>
      <c r="D2928" s="219">
        <v>104018</v>
      </c>
      <c r="E2928" s="217" t="s">
        <v>162</v>
      </c>
      <c r="F2928" s="217" t="s">
        <v>1701</v>
      </c>
      <c r="G2928" s="217" t="s">
        <v>339</v>
      </c>
      <c r="H2928" s="217" t="s">
        <v>139</v>
      </c>
      <c r="I2928" s="219">
        <v>1</v>
      </c>
      <c r="J2928" s="221">
        <v>2112.16</v>
      </c>
      <c r="K2928" s="221">
        <v>1914.15</v>
      </c>
      <c r="L2928" s="218">
        <v>198.01</v>
      </c>
      <c r="M2928" s="218">
        <f t="shared" si="78"/>
        <v>844.86400000000003</v>
      </c>
      <c r="N2928" s="216" t="str">
        <f t="shared" si="77"/>
        <v>stvarna uporabna</v>
      </c>
    </row>
    <row r="2929" spans="1:14" x14ac:dyDescent="0.25">
      <c r="A2929" s="216">
        <v>1</v>
      </c>
      <c r="B2929" s="219" t="s">
        <v>926</v>
      </c>
      <c r="C2929" s="219" t="s">
        <v>926</v>
      </c>
      <c r="D2929" s="219">
        <v>104019</v>
      </c>
      <c r="E2929" s="217" t="s">
        <v>162</v>
      </c>
      <c r="F2929" s="217" t="s">
        <v>2293</v>
      </c>
      <c r="G2929" s="217" t="s">
        <v>2294</v>
      </c>
      <c r="H2929" s="217" t="s">
        <v>139</v>
      </c>
      <c r="I2929" s="219">
        <v>1</v>
      </c>
      <c r="J2929" s="218">
        <v>442.6</v>
      </c>
      <c r="K2929" s="218">
        <v>442.6</v>
      </c>
      <c r="L2929" s="218">
        <v>0</v>
      </c>
      <c r="M2929" s="218">
        <f t="shared" si="78"/>
        <v>177.04000000000002</v>
      </c>
      <c r="N2929" s="216" t="str">
        <f t="shared" si="77"/>
        <v>stvarna uporabna</v>
      </c>
    </row>
    <row r="2930" spans="1:14" x14ac:dyDescent="0.25">
      <c r="A2930" s="220">
        <v>1</v>
      </c>
      <c r="B2930" s="219" t="s">
        <v>926</v>
      </c>
      <c r="C2930" s="219" t="s">
        <v>926</v>
      </c>
      <c r="D2930" s="219">
        <v>104020</v>
      </c>
      <c r="E2930" s="217" t="s">
        <v>162</v>
      </c>
      <c r="F2930" s="217" t="s">
        <v>2295</v>
      </c>
      <c r="G2930" s="217" t="s">
        <v>2294</v>
      </c>
      <c r="H2930" s="217" t="s">
        <v>139</v>
      </c>
      <c r="I2930" s="219">
        <v>1</v>
      </c>
      <c r="J2930" s="218">
        <v>803.31</v>
      </c>
      <c r="K2930" s="218">
        <v>803.31</v>
      </c>
      <c r="L2930" s="218">
        <v>0</v>
      </c>
      <c r="M2930" s="218">
        <f t="shared" si="78"/>
        <v>321.32400000000001</v>
      </c>
      <c r="N2930" s="216" t="str">
        <f t="shared" si="77"/>
        <v>stvarna uporabna</v>
      </c>
    </row>
    <row r="2931" spans="1:14" x14ac:dyDescent="0.25">
      <c r="A2931" s="220">
        <v>1</v>
      </c>
      <c r="B2931" s="219" t="s">
        <v>926</v>
      </c>
      <c r="C2931" s="219" t="s">
        <v>926</v>
      </c>
      <c r="D2931" s="219">
        <v>104027</v>
      </c>
      <c r="E2931" s="217" t="s">
        <v>162</v>
      </c>
      <c r="F2931" s="217" t="s">
        <v>2296</v>
      </c>
      <c r="G2931" s="217" t="s">
        <v>2297</v>
      </c>
      <c r="H2931" s="217" t="s">
        <v>139</v>
      </c>
      <c r="I2931" s="219">
        <v>1</v>
      </c>
      <c r="J2931" s="221">
        <v>10255</v>
      </c>
      <c r="K2931" s="221">
        <v>10255</v>
      </c>
      <c r="L2931" s="218">
        <v>0</v>
      </c>
      <c r="M2931" s="218">
        <f t="shared" si="78"/>
        <v>4102</v>
      </c>
      <c r="N2931" s="216" t="str">
        <f t="shared" si="77"/>
        <v>stvarna uporabna</v>
      </c>
    </row>
    <row r="2932" spans="1:14" x14ac:dyDescent="0.25">
      <c r="A2932" s="216">
        <v>1</v>
      </c>
      <c r="B2932" s="219" t="s">
        <v>926</v>
      </c>
      <c r="C2932" s="219" t="s">
        <v>926</v>
      </c>
      <c r="D2932" s="219">
        <v>104028</v>
      </c>
      <c r="E2932" s="217" t="s">
        <v>162</v>
      </c>
      <c r="F2932" s="217" t="s">
        <v>2298</v>
      </c>
      <c r="G2932" s="217" t="s">
        <v>2297</v>
      </c>
      <c r="H2932" s="217" t="s">
        <v>139</v>
      </c>
      <c r="I2932" s="219">
        <v>1</v>
      </c>
      <c r="J2932" s="221">
        <v>4395</v>
      </c>
      <c r="K2932" s="221">
        <v>4395</v>
      </c>
      <c r="L2932" s="218">
        <v>0</v>
      </c>
      <c r="M2932" s="218">
        <f t="shared" si="78"/>
        <v>1758</v>
      </c>
      <c r="N2932" s="216" t="str">
        <f t="shared" si="77"/>
        <v>stvarna uporabna</v>
      </c>
    </row>
    <row r="2933" spans="1:14" x14ac:dyDescent="0.25">
      <c r="A2933" s="216">
        <v>1</v>
      </c>
      <c r="B2933" s="219" t="s">
        <v>926</v>
      </c>
      <c r="C2933" s="219" t="s">
        <v>926</v>
      </c>
      <c r="D2933" s="219">
        <v>104029</v>
      </c>
      <c r="E2933" s="217" t="s">
        <v>162</v>
      </c>
      <c r="F2933" s="217" t="s">
        <v>2299</v>
      </c>
      <c r="G2933" s="217" t="s">
        <v>929</v>
      </c>
      <c r="H2933" s="217" t="s">
        <v>139</v>
      </c>
      <c r="I2933" s="219">
        <v>1</v>
      </c>
      <c r="J2933" s="218">
        <v>200</v>
      </c>
      <c r="K2933" s="218">
        <v>200</v>
      </c>
      <c r="L2933" s="218">
        <v>0</v>
      </c>
      <c r="M2933" s="218">
        <f t="shared" si="78"/>
        <v>80</v>
      </c>
      <c r="N2933" s="216" t="str">
        <f t="shared" si="77"/>
        <v>stvarna uporabna</v>
      </c>
    </row>
    <row r="2934" spans="1:14" x14ac:dyDescent="0.25">
      <c r="A2934" s="216">
        <v>1</v>
      </c>
      <c r="B2934" s="219" t="s">
        <v>926</v>
      </c>
      <c r="C2934" s="219" t="s">
        <v>926</v>
      </c>
      <c r="D2934" s="219">
        <v>104030</v>
      </c>
      <c r="E2934" s="217" t="s">
        <v>162</v>
      </c>
      <c r="F2934" s="217" t="s">
        <v>2300</v>
      </c>
      <c r="G2934" s="217" t="s">
        <v>929</v>
      </c>
      <c r="H2934" s="217" t="s">
        <v>139</v>
      </c>
      <c r="I2934" s="219">
        <v>1</v>
      </c>
      <c r="J2934" s="218">
        <v>565.22</v>
      </c>
      <c r="K2934" s="218">
        <v>565.22</v>
      </c>
      <c r="L2934" s="218">
        <v>0</v>
      </c>
      <c r="M2934" s="218">
        <f t="shared" si="78"/>
        <v>226.08800000000002</v>
      </c>
      <c r="N2934" s="216" t="str">
        <f t="shared" si="77"/>
        <v>stvarna uporabna</v>
      </c>
    </row>
    <row r="2935" spans="1:14" x14ac:dyDescent="0.25">
      <c r="A2935" s="220">
        <v>1</v>
      </c>
      <c r="B2935" s="219" t="s">
        <v>926</v>
      </c>
      <c r="C2935" s="219" t="s">
        <v>926</v>
      </c>
      <c r="D2935" s="219">
        <v>104154</v>
      </c>
      <c r="E2935" s="217" t="s">
        <v>137</v>
      </c>
      <c r="F2935" s="217" t="s">
        <v>109</v>
      </c>
      <c r="G2935" s="218">
        <v>12.11</v>
      </c>
      <c r="H2935" s="217" t="s">
        <v>139</v>
      </c>
      <c r="I2935" s="219">
        <v>1</v>
      </c>
      <c r="J2935" s="221">
        <v>1135.78</v>
      </c>
      <c r="K2935" s="218">
        <v>709.85</v>
      </c>
      <c r="L2935" s="218">
        <v>425.93</v>
      </c>
      <c r="M2935" s="218">
        <f t="shared" si="78"/>
        <v>454.31200000000001</v>
      </c>
      <c r="N2935" s="216" t="str">
        <f t="shared" si="77"/>
        <v>stvarna uporabna</v>
      </c>
    </row>
    <row r="2936" spans="1:14" x14ac:dyDescent="0.25">
      <c r="A2936" s="220">
        <v>1</v>
      </c>
      <c r="B2936" s="219" t="s">
        <v>926</v>
      </c>
      <c r="C2936" s="219" t="s">
        <v>926</v>
      </c>
      <c r="D2936" s="219">
        <v>104174</v>
      </c>
      <c r="E2936" s="217" t="s">
        <v>162</v>
      </c>
      <c r="F2936" s="217" t="s">
        <v>2301</v>
      </c>
      <c r="G2936" s="217" t="s">
        <v>652</v>
      </c>
      <c r="H2936" s="217" t="s">
        <v>139</v>
      </c>
      <c r="I2936" s="219">
        <v>1</v>
      </c>
      <c r="J2936" s="221">
        <v>1118.23</v>
      </c>
      <c r="K2936" s="218">
        <v>966.81</v>
      </c>
      <c r="L2936" s="218">
        <v>151.41999999999999</v>
      </c>
      <c r="M2936" s="218">
        <f t="shared" si="78"/>
        <v>447.29200000000003</v>
      </c>
      <c r="N2936" s="216" t="str">
        <f t="shared" si="77"/>
        <v>stvarna uporabna</v>
      </c>
    </row>
    <row r="2937" spans="1:14" x14ac:dyDescent="0.25">
      <c r="A2937" s="216">
        <v>1</v>
      </c>
      <c r="B2937" s="219" t="s">
        <v>926</v>
      </c>
      <c r="C2937" s="219" t="s">
        <v>926</v>
      </c>
      <c r="D2937" s="219">
        <v>104175</v>
      </c>
      <c r="E2937" s="217" t="s">
        <v>162</v>
      </c>
      <c r="F2937" s="217" t="s">
        <v>2302</v>
      </c>
      <c r="G2937" s="217" t="s">
        <v>328</v>
      </c>
      <c r="H2937" s="217" t="s">
        <v>139</v>
      </c>
      <c r="I2937" s="219">
        <v>1</v>
      </c>
      <c r="J2937" s="221">
        <v>1464</v>
      </c>
      <c r="K2937" s="221">
        <v>1387.75</v>
      </c>
      <c r="L2937" s="218">
        <v>76.25</v>
      </c>
      <c r="M2937" s="218">
        <f t="shared" si="78"/>
        <v>585.6</v>
      </c>
      <c r="N2937" s="216" t="str">
        <f t="shared" si="77"/>
        <v>stvarna uporabna</v>
      </c>
    </row>
    <row r="2938" spans="1:14" x14ac:dyDescent="0.25">
      <c r="A2938" s="216">
        <v>1</v>
      </c>
      <c r="B2938" s="219" t="s">
        <v>926</v>
      </c>
      <c r="C2938" s="219" t="s">
        <v>926</v>
      </c>
      <c r="D2938" s="219">
        <v>104176</v>
      </c>
      <c r="E2938" s="217" t="s">
        <v>162</v>
      </c>
      <c r="F2938" s="217" t="s">
        <v>1851</v>
      </c>
      <c r="G2938" s="217" t="s">
        <v>328</v>
      </c>
      <c r="H2938" s="217" t="s">
        <v>139</v>
      </c>
      <c r="I2938" s="219">
        <v>1</v>
      </c>
      <c r="J2938" s="221">
        <v>3660</v>
      </c>
      <c r="K2938" s="221">
        <v>3469.38</v>
      </c>
      <c r="L2938" s="218">
        <v>190.62</v>
      </c>
      <c r="M2938" s="218">
        <f t="shared" si="78"/>
        <v>1464</v>
      </c>
      <c r="N2938" s="216" t="str">
        <f t="shared" si="77"/>
        <v>stvarna uporabna</v>
      </c>
    </row>
    <row r="2939" spans="1:14" x14ac:dyDescent="0.25">
      <c r="A2939" s="216">
        <v>1</v>
      </c>
      <c r="B2939" s="219" t="s">
        <v>926</v>
      </c>
      <c r="C2939" s="219" t="s">
        <v>926</v>
      </c>
      <c r="D2939" s="219">
        <v>104177</v>
      </c>
      <c r="E2939" s="217" t="s">
        <v>162</v>
      </c>
      <c r="F2939" s="217" t="s">
        <v>2303</v>
      </c>
      <c r="G2939" s="217" t="s">
        <v>328</v>
      </c>
      <c r="H2939" s="217" t="s">
        <v>139</v>
      </c>
      <c r="I2939" s="219">
        <v>1</v>
      </c>
      <c r="J2939" s="221">
        <v>4880</v>
      </c>
      <c r="K2939" s="221">
        <v>4625.83</v>
      </c>
      <c r="L2939" s="218">
        <v>254.17</v>
      </c>
      <c r="M2939" s="218">
        <f t="shared" si="78"/>
        <v>1952</v>
      </c>
      <c r="N2939" s="216" t="str">
        <f t="shared" si="77"/>
        <v>stvarna uporabna</v>
      </c>
    </row>
    <row r="2940" spans="1:14" x14ac:dyDescent="0.25">
      <c r="A2940" s="220">
        <v>1</v>
      </c>
      <c r="B2940" s="219" t="s">
        <v>926</v>
      </c>
      <c r="C2940" s="219" t="s">
        <v>926</v>
      </c>
      <c r="D2940" s="219">
        <v>104178</v>
      </c>
      <c r="E2940" s="217" t="s">
        <v>162</v>
      </c>
      <c r="F2940" s="217" t="s">
        <v>2303</v>
      </c>
      <c r="G2940" s="217" t="s">
        <v>328</v>
      </c>
      <c r="H2940" s="217" t="s">
        <v>139</v>
      </c>
      <c r="I2940" s="219">
        <v>1</v>
      </c>
      <c r="J2940" s="221">
        <v>4880</v>
      </c>
      <c r="K2940" s="221">
        <v>4625.83</v>
      </c>
      <c r="L2940" s="218">
        <v>254.17</v>
      </c>
      <c r="M2940" s="218">
        <f t="shared" si="78"/>
        <v>1952</v>
      </c>
      <c r="N2940" s="216" t="str">
        <f t="shared" ref="N2940:N3003" si="79">IF(L2940&lt;J2940*0.4,"stvarna uporabna", "nova vrijednost")</f>
        <v>stvarna uporabna</v>
      </c>
    </row>
    <row r="2941" spans="1:14" x14ac:dyDescent="0.25">
      <c r="A2941" s="220">
        <v>1</v>
      </c>
      <c r="B2941" s="219" t="s">
        <v>926</v>
      </c>
      <c r="C2941" s="219" t="s">
        <v>926</v>
      </c>
      <c r="D2941" s="219">
        <v>104179</v>
      </c>
      <c r="E2941" s="217" t="s">
        <v>162</v>
      </c>
      <c r="F2941" s="217" t="s">
        <v>2303</v>
      </c>
      <c r="G2941" s="217" t="s">
        <v>328</v>
      </c>
      <c r="H2941" s="217" t="s">
        <v>139</v>
      </c>
      <c r="I2941" s="219">
        <v>1</v>
      </c>
      <c r="J2941" s="221">
        <v>4880</v>
      </c>
      <c r="K2941" s="221">
        <v>4625.83</v>
      </c>
      <c r="L2941" s="218">
        <v>254.17</v>
      </c>
      <c r="M2941" s="218">
        <f t="shared" si="78"/>
        <v>1952</v>
      </c>
      <c r="N2941" s="216" t="str">
        <f t="shared" si="79"/>
        <v>stvarna uporabna</v>
      </c>
    </row>
    <row r="2942" spans="1:14" x14ac:dyDescent="0.25">
      <c r="A2942" s="216">
        <v>1</v>
      </c>
      <c r="B2942" s="219" t="s">
        <v>926</v>
      </c>
      <c r="C2942" s="219" t="s">
        <v>926</v>
      </c>
      <c r="D2942" s="219">
        <v>104180</v>
      </c>
      <c r="E2942" s="217" t="s">
        <v>162</v>
      </c>
      <c r="F2942" s="217" t="s">
        <v>2174</v>
      </c>
      <c r="G2942" s="218">
        <v>11.08</v>
      </c>
      <c r="H2942" s="217" t="s">
        <v>139</v>
      </c>
      <c r="I2942" s="219">
        <v>1</v>
      </c>
      <c r="J2942" s="221">
        <v>1964.2</v>
      </c>
      <c r="K2942" s="221">
        <v>1964.2</v>
      </c>
      <c r="L2942" s="218">
        <v>0</v>
      </c>
      <c r="M2942" s="218">
        <f t="shared" si="78"/>
        <v>785.68000000000006</v>
      </c>
      <c r="N2942" s="216" t="str">
        <f t="shared" si="79"/>
        <v>stvarna uporabna</v>
      </c>
    </row>
    <row r="2943" spans="1:14" x14ac:dyDescent="0.25">
      <c r="A2943" s="216">
        <v>1</v>
      </c>
      <c r="B2943" s="219" t="s">
        <v>926</v>
      </c>
      <c r="C2943" s="219" t="s">
        <v>926</v>
      </c>
      <c r="D2943" s="219">
        <v>104181</v>
      </c>
      <c r="E2943" s="217" t="s">
        <v>162</v>
      </c>
      <c r="F2943" s="217" t="s">
        <v>2174</v>
      </c>
      <c r="G2943" s="218">
        <v>11.08</v>
      </c>
      <c r="H2943" s="217" t="s">
        <v>139</v>
      </c>
      <c r="I2943" s="219">
        <v>1</v>
      </c>
      <c r="J2943" s="221">
        <v>1964.2</v>
      </c>
      <c r="K2943" s="221">
        <v>1964.2</v>
      </c>
      <c r="L2943" s="218">
        <v>0</v>
      </c>
      <c r="M2943" s="218">
        <f t="shared" si="78"/>
        <v>785.68000000000006</v>
      </c>
      <c r="N2943" s="216" t="str">
        <f t="shared" si="79"/>
        <v>stvarna uporabna</v>
      </c>
    </row>
    <row r="2944" spans="1:14" x14ac:dyDescent="0.25">
      <c r="A2944" s="216">
        <v>1</v>
      </c>
      <c r="B2944" s="219" t="s">
        <v>926</v>
      </c>
      <c r="C2944" s="219" t="s">
        <v>926</v>
      </c>
      <c r="D2944" s="219">
        <v>104182</v>
      </c>
      <c r="E2944" s="217" t="s">
        <v>162</v>
      </c>
      <c r="F2944" s="217" t="s">
        <v>1652</v>
      </c>
      <c r="G2944" s="218">
        <v>11.08</v>
      </c>
      <c r="H2944" s="217" t="s">
        <v>139</v>
      </c>
      <c r="I2944" s="219">
        <v>1</v>
      </c>
      <c r="J2944" s="221">
        <v>1149.8499999999999</v>
      </c>
      <c r="K2944" s="221">
        <v>1149.8399999999999</v>
      </c>
      <c r="L2944" s="218">
        <v>0.01</v>
      </c>
      <c r="M2944" s="218">
        <f t="shared" si="78"/>
        <v>459.94</v>
      </c>
      <c r="N2944" s="216" t="str">
        <f t="shared" si="79"/>
        <v>stvarna uporabna</v>
      </c>
    </row>
    <row r="2945" spans="1:14" x14ac:dyDescent="0.25">
      <c r="A2945" s="220">
        <v>1</v>
      </c>
      <c r="B2945" s="219" t="s">
        <v>926</v>
      </c>
      <c r="C2945" s="219" t="s">
        <v>926</v>
      </c>
      <c r="D2945" s="219">
        <v>104183</v>
      </c>
      <c r="E2945" s="217" t="s">
        <v>162</v>
      </c>
      <c r="F2945" s="217" t="s">
        <v>1652</v>
      </c>
      <c r="G2945" s="218">
        <v>11.08</v>
      </c>
      <c r="H2945" s="217" t="s">
        <v>139</v>
      </c>
      <c r="I2945" s="219">
        <v>1</v>
      </c>
      <c r="J2945" s="221">
        <v>1149.8499999999999</v>
      </c>
      <c r="K2945" s="221">
        <v>1149.8399999999999</v>
      </c>
      <c r="L2945" s="218">
        <v>0.01</v>
      </c>
      <c r="M2945" s="218">
        <f t="shared" si="78"/>
        <v>459.94</v>
      </c>
      <c r="N2945" s="216" t="str">
        <f t="shared" si="79"/>
        <v>stvarna uporabna</v>
      </c>
    </row>
    <row r="2946" spans="1:14" x14ac:dyDescent="0.25">
      <c r="A2946" s="220">
        <v>1</v>
      </c>
      <c r="B2946" s="219" t="s">
        <v>926</v>
      </c>
      <c r="C2946" s="219" t="s">
        <v>926</v>
      </c>
      <c r="D2946" s="219">
        <v>104184</v>
      </c>
      <c r="E2946" s="217" t="s">
        <v>162</v>
      </c>
      <c r="F2946" s="217" t="s">
        <v>2175</v>
      </c>
      <c r="G2946" s="218">
        <v>11.08</v>
      </c>
      <c r="H2946" s="217" t="s">
        <v>139</v>
      </c>
      <c r="I2946" s="219">
        <v>1</v>
      </c>
      <c r="J2946" s="221">
        <v>3184.2</v>
      </c>
      <c r="K2946" s="221">
        <v>3184.2</v>
      </c>
      <c r="L2946" s="218">
        <v>0</v>
      </c>
      <c r="M2946" s="218">
        <f t="shared" si="78"/>
        <v>1273.68</v>
      </c>
      <c r="N2946" s="216" t="str">
        <f t="shared" si="79"/>
        <v>stvarna uporabna</v>
      </c>
    </row>
    <row r="2947" spans="1:14" x14ac:dyDescent="0.25">
      <c r="A2947" s="216">
        <v>1</v>
      </c>
      <c r="B2947" s="219" t="s">
        <v>926</v>
      </c>
      <c r="C2947" s="219" t="s">
        <v>926</v>
      </c>
      <c r="D2947" s="219">
        <v>104185</v>
      </c>
      <c r="E2947" s="217" t="s">
        <v>162</v>
      </c>
      <c r="F2947" s="217" t="s">
        <v>2090</v>
      </c>
      <c r="G2947" s="218">
        <v>11.08</v>
      </c>
      <c r="H2947" s="217" t="s">
        <v>139</v>
      </c>
      <c r="I2947" s="219">
        <v>1</v>
      </c>
      <c r="J2947" s="221">
        <v>10967.8</v>
      </c>
      <c r="K2947" s="221">
        <v>10967.8</v>
      </c>
      <c r="L2947" s="218">
        <v>0</v>
      </c>
      <c r="M2947" s="218">
        <f t="shared" ref="M2947:M3010" si="80">IF(L2947&lt;J2947*0.4,J2947*0.4,L2947)</f>
        <v>4387.12</v>
      </c>
      <c r="N2947" s="216" t="str">
        <f t="shared" si="79"/>
        <v>stvarna uporabna</v>
      </c>
    </row>
    <row r="2948" spans="1:14" x14ac:dyDescent="0.25">
      <c r="A2948" s="216">
        <v>1</v>
      </c>
      <c r="B2948" s="219" t="s">
        <v>926</v>
      </c>
      <c r="C2948" s="219" t="s">
        <v>926</v>
      </c>
      <c r="D2948" s="219">
        <v>104186</v>
      </c>
      <c r="E2948" s="217" t="s">
        <v>162</v>
      </c>
      <c r="F2948" s="217" t="s">
        <v>1143</v>
      </c>
      <c r="G2948" s="222">
        <v>1.97</v>
      </c>
      <c r="H2948" s="217" t="s">
        <v>139</v>
      </c>
      <c r="I2948" s="219">
        <v>1</v>
      </c>
      <c r="J2948" s="218">
        <v>616.61</v>
      </c>
      <c r="K2948" s="218">
        <v>616.61</v>
      </c>
      <c r="L2948" s="218">
        <v>0</v>
      </c>
      <c r="M2948" s="218">
        <f t="shared" si="80"/>
        <v>246.64400000000001</v>
      </c>
      <c r="N2948" s="216" t="str">
        <f t="shared" si="79"/>
        <v>stvarna uporabna</v>
      </c>
    </row>
    <row r="2949" spans="1:14" x14ac:dyDescent="0.25">
      <c r="A2949" s="216">
        <v>1</v>
      </c>
      <c r="B2949" s="219" t="s">
        <v>926</v>
      </c>
      <c r="C2949" s="219" t="s">
        <v>926</v>
      </c>
      <c r="D2949" s="219">
        <v>104189</v>
      </c>
      <c r="E2949" s="217" t="s">
        <v>162</v>
      </c>
      <c r="F2949" s="217" t="s">
        <v>2304</v>
      </c>
      <c r="G2949" s="218">
        <v>12.13</v>
      </c>
      <c r="H2949" s="217" t="s">
        <v>139</v>
      </c>
      <c r="I2949" s="219">
        <v>1</v>
      </c>
      <c r="J2949" s="221">
        <v>1000</v>
      </c>
      <c r="K2949" s="218">
        <v>375</v>
      </c>
      <c r="L2949" s="218">
        <v>625</v>
      </c>
      <c r="M2949" s="218">
        <f t="shared" si="80"/>
        <v>625</v>
      </c>
      <c r="N2949" s="216" t="str">
        <f t="shared" si="79"/>
        <v>nova vrijednost</v>
      </c>
    </row>
    <row r="2950" spans="1:14" x14ac:dyDescent="0.25">
      <c r="A2950" s="220">
        <v>1</v>
      </c>
      <c r="B2950" s="219" t="s">
        <v>926</v>
      </c>
      <c r="C2950" s="219" t="s">
        <v>926</v>
      </c>
      <c r="D2950" s="219">
        <v>104233</v>
      </c>
      <c r="E2950" s="217" t="s">
        <v>162</v>
      </c>
      <c r="F2950" s="217" t="s">
        <v>2305</v>
      </c>
      <c r="G2950" s="217" t="s">
        <v>652</v>
      </c>
      <c r="H2950" s="217" t="s">
        <v>139</v>
      </c>
      <c r="I2950" s="219">
        <v>1</v>
      </c>
      <c r="J2950" s="221">
        <v>1633.82</v>
      </c>
      <c r="K2950" s="221">
        <v>1412.59</v>
      </c>
      <c r="L2950" s="218">
        <v>221.23</v>
      </c>
      <c r="M2950" s="218">
        <f t="shared" si="80"/>
        <v>653.52800000000002</v>
      </c>
      <c r="N2950" s="216" t="str">
        <f t="shared" si="79"/>
        <v>stvarna uporabna</v>
      </c>
    </row>
    <row r="2951" spans="1:14" x14ac:dyDescent="0.25">
      <c r="A2951" s="220">
        <v>1</v>
      </c>
      <c r="B2951" s="219" t="s">
        <v>926</v>
      </c>
      <c r="C2951" s="219" t="s">
        <v>926</v>
      </c>
      <c r="D2951" s="219">
        <v>104234</v>
      </c>
      <c r="E2951" s="217" t="s">
        <v>162</v>
      </c>
      <c r="F2951" s="217" t="s">
        <v>2305</v>
      </c>
      <c r="G2951" s="217" t="s">
        <v>652</v>
      </c>
      <c r="H2951" s="217" t="s">
        <v>139</v>
      </c>
      <c r="I2951" s="219">
        <v>1</v>
      </c>
      <c r="J2951" s="221">
        <v>1633.82</v>
      </c>
      <c r="K2951" s="221">
        <v>1412.59</v>
      </c>
      <c r="L2951" s="218">
        <v>221.23</v>
      </c>
      <c r="M2951" s="218">
        <f t="shared" si="80"/>
        <v>653.52800000000002</v>
      </c>
      <c r="N2951" s="216" t="str">
        <f t="shared" si="79"/>
        <v>stvarna uporabna</v>
      </c>
    </row>
    <row r="2952" spans="1:14" x14ac:dyDescent="0.25">
      <c r="A2952" s="216">
        <v>1</v>
      </c>
      <c r="B2952" s="219" t="s">
        <v>926</v>
      </c>
      <c r="C2952" s="219" t="s">
        <v>926</v>
      </c>
      <c r="D2952" s="219">
        <v>104235</v>
      </c>
      <c r="E2952" s="217" t="s">
        <v>162</v>
      </c>
      <c r="F2952" s="217" t="s">
        <v>2306</v>
      </c>
      <c r="G2952" s="217" t="s">
        <v>929</v>
      </c>
      <c r="H2952" s="217" t="s">
        <v>139</v>
      </c>
      <c r="I2952" s="219">
        <v>1</v>
      </c>
      <c r="J2952" s="218">
        <v>326.85000000000002</v>
      </c>
      <c r="K2952" s="218">
        <v>326.85000000000002</v>
      </c>
      <c r="L2952" s="218">
        <v>0</v>
      </c>
      <c r="M2952" s="218">
        <f t="shared" si="80"/>
        <v>130.74</v>
      </c>
      <c r="N2952" s="216" t="str">
        <f t="shared" si="79"/>
        <v>stvarna uporabna</v>
      </c>
    </row>
    <row r="2953" spans="1:14" x14ac:dyDescent="0.25">
      <c r="A2953" s="216">
        <v>1</v>
      </c>
      <c r="B2953" s="219" t="s">
        <v>926</v>
      </c>
      <c r="C2953" s="219" t="s">
        <v>926</v>
      </c>
      <c r="D2953" s="219">
        <v>104254</v>
      </c>
      <c r="E2953" s="217" t="s">
        <v>162</v>
      </c>
      <c r="F2953" s="217" t="s">
        <v>2307</v>
      </c>
      <c r="G2953" s="217" t="s">
        <v>929</v>
      </c>
      <c r="H2953" s="217" t="s">
        <v>139</v>
      </c>
      <c r="I2953" s="219">
        <v>1</v>
      </c>
      <c r="J2953" s="218">
        <v>847.85</v>
      </c>
      <c r="K2953" s="218">
        <v>847.85</v>
      </c>
      <c r="L2953" s="218">
        <v>0</v>
      </c>
      <c r="M2953" s="218">
        <f t="shared" si="80"/>
        <v>339.14000000000004</v>
      </c>
      <c r="N2953" s="216" t="str">
        <f t="shared" si="79"/>
        <v>stvarna uporabna</v>
      </c>
    </row>
    <row r="2954" spans="1:14" x14ac:dyDescent="0.25">
      <c r="A2954" s="216">
        <v>1</v>
      </c>
      <c r="B2954" s="219" t="s">
        <v>926</v>
      </c>
      <c r="C2954" s="219" t="s">
        <v>926</v>
      </c>
      <c r="D2954" s="219">
        <v>104255</v>
      </c>
      <c r="E2954" s="217" t="s">
        <v>162</v>
      </c>
      <c r="F2954" s="217" t="s">
        <v>2307</v>
      </c>
      <c r="G2954" s="217" t="s">
        <v>929</v>
      </c>
      <c r="H2954" s="217" t="s">
        <v>139</v>
      </c>
      <c r="I2954" s="219">
        <v>1</v>
      </c>
      <c r="J2954" s="218">
        <v>847.85</v>
      </c>
      <c r="K2954" s="218">
        <v>847.85</v>
      </c>
      <c r="L2954" s="218">
        <v>0</v>
      </c>
      <c r="M2954" s="218">
        <f t="shared" si="80"/>
        <v>339.14000000000004</v>
      </c>
      <c r="N2954" s="216" t="str">
        <f t="shared" si="79"/>
        <v>stvarna uporabna</v>
      </c>
    </row>
    <row r="2955" spans="1:14" x14ac:dyDescent="0.25">
      <c r="A2955" s="220">
        <v>1</v>
      </c>
      <c r="B2955" s="219" t="s">
        <v>926</v>
      </c>
      <c r="C2955" s="219" t="s">
        <v>926</v>
      </c>
      <c r="D2955" s="219">
        <v>104256</v>
      </c>
      <c r="E2955" s="217" t="s">
        <v>162</v>
      </c>
      <c r="F2955" s="217" t="s">
        <v>2307</v>
      </c>
      <c r="G2955" s="217" t="s">
        <v>929</v>
      </c>
      <c r="H2955" s="217" t="s">
        <v>139</v>
      </c>
      <c r="I2955" s="219">
        <v>1</v>
      </c>
      <c r="J2955" s="218">
        <v>847.85</v>
      </c>
      <c r="K2955" s="218">
        <v>847.85</v>
      </c>
      <c r="L2955" s="218">
        <v>0</v>
      </c>
      <c r="M2955" s="218">
        <f t="shared" si="80"/>
        <v>339.14000000000004</v>
      </c>
      <c r="N2955" s="216" t="str">
        <f t="shared" si="79"/>
        <v>stvarna uporabna</v>
      </c>
    </row>
    <row r="2956" spans="1:14" x14ac:dyDescent="0.25">
      <c r="A2956" s="220">
        <v>1</v>
      </c>
      <c r="B2956" s="219" t="s">
        <v>926</v>
      </c>
      <c r="C2956" s="219" t="s">
        <v>926</v>
      </c>
      <c r="D2956" s="219">
        <v>104257</v>
      </c>
      <c r="E2956" s="217" t="s">
        <v>162</v>
      </c>
      <c r="F2956" s="217" t="s">
        <v>103</v>
      </c>
      <c r="G2956" s="217" t="s">
        <v>2294</v>
      </c>
      <c r="H2956" s="217" t="s">
        <v>139</v>
      </c>
      <c r="I2956" s="219">
        <v>1</v>
      </c>
      <c r="J2956" s="221">
        <v>22500.46</v>
      </c>
      <c r="K2956" s="221">
        <v>22500.46</v>
      </c>
      <c r="L2956" s="218">
        <v>0</v>
      </c>
      <c r="M2956" s="218">
        <f t="shared" si="80"/>
        <v>9000.1839999999993</v>
      </c>
      <c r="N2956" s="216" t="str">
        <f t="shared" si="79"/>
        <v>stvarna uporabna</v>
      </c>
    </row>
    <row r="2957" spans="1:14" x14ac:dyDescent="0.25">
      <c r="A2957" s="216">
        <v>1</v>
      </c>
      <c r="B2957" s="219" t="s">
        <v>926</v>
      </c>
      <c r="C2957" s="219" t="s">
        <v>926</v>
      </c>
      <c r="D2957" s="219">
        <v>104258</v>
      </c>
      <c r="E2957" s="217" t="s">
        <v>162</v>
      </c>
      <c r="F2957" s="217" t="s">
        <v>2308</v>
      </c>
      <c r="G2957" s="217" t="s">
        <v>929</v>
      </c>
      <c r="H2957" s="217" t="s">
        <v>139</v>
      </c>
      <c r="I2957" s="219">
        <v>1</v>
      </c>
      <c r="J2957" s="218">
        <v>500</v>
      </c>
      <c r="K2957" s="218">
        <v>500</v>
      </c>
      <c r="L2957" s="218">
        <v>0</v>
      </c>
      <c r="M2957" s="218">
        <f t="shared" si="80"/>
        <v>200</v>
      </c>
      <c r="N2957" s="216" t="str">
        <f t="shared" si="79"/>
        <v>stvarna uporabna</v>
      </c>
    </row>
    <row r="2958" spans="1:14" x14ac:dyDescent="0.25">
      <c r="A2958" s="216">
        <v>1</v>
      </c>
      <c r="B2958" s="219" t="s">
        <v>926</v>
      </c>
      <c r="C2958" s="219" t="s">
        <v>926</v>
      </c>
      <c r="D2958" s="219">
        <v>104265</v>
      </c>
      <c r="E2958" s="217" t="s">
        <v>162</v>
      </c>
      <c r="F2958" s="217" t="s">
        <v>2309</v>
      </c>
      <c r="G2958" s="218">
        <v>10.98</v>
      </c>
      <c r="H2958" s="217" t="s">
        <v>139</v>
      </c>
      <c r="I2958" s="219">
        <v>1</v>
      </c>
      <c r="J2958" s="218">
        <v>384.3</v>
      </c>
      <c r="K2958" s="218">
        <v>384.3</v>
      </c>
      <c r="L2958" s="218">
        <v>0</v>
      </c>
      <c r="M2958" s="218">
        <f t="shared" si="80"/>
        <v>153.72000000000003</v>
      </c>
      <c r="N2958" s="216" t="str">
        <f t="shared" si="79"/>
        <v>stvarna uporabna</v>
      </c>
    </row>
    <row r="2959" spans="1:14" x14ac:dyDescent="0.25">
      <c r="A2959" s="216">
        <v>1</v>
      </c>
      <c r="B2959" s="219" t="s">
        <v>926</v>
      </c>
      <c r="C2959" s="219" t="s">
        <v>926</v>
      </c>
      <c r="D2959" s="219">
        <v>104266</v>
      </c>
      <c r="E2959" s="217" t="s">
        <v>162</v>
      </c>
      <c r="F2959" s="217" t="s">
        <v>2309</v>
      </c>
      <c r="G2959" s="218">
        <v>10.98</v>
      </c>
      <c r="H2959" s="217" t="s">
        <v>139</v>
      </c>
      <c r="I2959" s="219">
        <v>1</v>
      </c>
      <c r="J2959" s="218">
        <v>384.3</v>
      </c>
      <c r="K2959" s="218">
        <v>384.3</v>
      </c>
      <c r="L2959" s="218">
        <v>0</v>
      </c>
      <c r="M2959" s="218">
        <f t="shared" si="80"/>
        <v>153.72000000000003</v>
      </c>
      <c r="N2959" s="216" t="str">
        <f t="shared" si="79"/>
        <v>stvarna uporabna</v>
      </c>
    </row>
    <row r="2960" spans="1:14" x14ac:dyDescent="0.25">
      <c r="A2960" s="220">
        <v>1</v>
      </c>
      <c r="B2960" s="219" t="s">
        <v>926</v>
      </c>
      <c r="C2960" s="219" t="s">
        <v>926</v>
      </c>
      <c r="D2960" s="219">
        <v>104267</v>
      </c>
      <c r="E2960" s="217" t="s">
        <v>162</v>
      </c>
      <c r="F2960" s="217" t="s">
        <v>2309</v>
      </c>
      <c r="G2960" s="218">
        <v>10.98</v>
      </c>
      <c r="H2960" s="217" t="s">
        <v>139</v>
      </c>
      <c r="I2960" s="219">
        <v>1</v>
      </c>
      <c r="J2960" s="218">
        <v>384.3</v>
      </c>
      <c r="K2960" s="218">
        <v>384.3</v>
      </c>
      <c r="L2960" s="218">
        <v>0</v>
      </c>
      <c r="M2960" s="218">
        <f t="shared" si="80"/>
        <v>153.72000000000003</v>
      </c>
      <c r="N2960" s="216" t="str">
        <f t="shared" si="79"/>
        <v>stvarna uporabna</v>
      </c>
    </row>
    <row r="2961" spans="1:14" x14ac:dyDescent="0.25">
      <c r="A2961" s="220">
        <v>1</v>
      </c>
      <c r="B2961" s="219" t="s">
        <v>926</v>
      </c>
      <c r="C2961" s="219" t="s">
        <v>926</v>
      </c>
      <c r="D2961" s="219">
        <v>104268</v>
      </c>
      <c r="E2961" s="217" t="s">
        <v>162</v>
      </c>
      <c r="F2961" s="217" t="s">
        <v>2309</v>
      </c>
      <c r="G2961" s="218">
        <v>10.98</v>
      </c>
      <c r="H2961" s="217" t="s">
        <v>139</v>
      </c>
      <c r="I2961" s="219">
        <v>1</v>
      </c>
      <c r="J2961" s="218">
        <v>384.3</v>
      </c>
      <c r="K2961" s="218">
        <v>384.3</v>
      </c>
      <c r="L2961" s="218">
        <v>0</v>
      </c>
      <c r="M2961" s="218">
        <f t="shared" si="80"/>
        <v>153.72000000000003</v>
      </c>
      <c r="N2961" s="216" t="str">
        <f t="shared" si="79"/>
        <v>stvarna uporabna</v>
      </c>
    </row>
    <row r="2962" spans="1:14" x14ac:dyDescent="0.25">
      <c r="A2962" s="216">
        <v>1</v>
      </c>
      <c r="B2962" s="219" t="s">
        <v>926</v>
      </c>
      <c r="C2962" s="219" t="s">
        <v>926</v>
      </c>
      <c r="D2962" s="219">
        <v>104269</v>
      </c>
      <c r="E2962" s="217" t="s">
        <v>162</v>
      </c>
      <c r="F2962" s="217" t="s">
        <v>1017</v>
      </c>
      <c r="G2962" s="217" t="s">
        <v>220</v>
      </c>
      <c r="H2962" s="217" t="s">
        <v>139</v>
      </c>
      <c r="I2962" s="219">
        <v>1</v>
      </c>
      <c r="J2962" s="218">
        <v>178.22</v>
      </c>
      <c r="K2962" s="218">
        <v>178.22</v>
      </c>
      <c r="L2962" s="218">
        <v>0</v>
      </c>
      <c r="M2962" s="218">
        <f t="shared" si="80"/>
        <v>71.287999999999997</v>
      </c>
      <c r="N2962" s="216" t="str">
        <f t="shared" si="79"/>
        <v>stvarna uporabna</v>
      </c>
    </row>
    <row r="2963" spans="1:14" x14ac:dyDescent="0.25">
      <c r="A2963" s="216">
        <v>1</v>
      </c>
      <c r="B2963" s="219" t="s">
        <v>926</v>
      </c>
      <c r="C2963" s="219" t="s">
        <v>926</v>
      </c>
      <c r="D2963" s="219">
        <v>104270</v>
      </c>
      <c r="E2963" s="217" t="s">
        <v>162</v>
      </c>
      <c r="F2963" s="217" t="s">
        <v>2309</v>
      </c>
      <c r="G2963" s="218">
        <v>10.98</v>
      </c>
      <c r="H2963" s="217" t="s">
        <v>139</v>
      </c>
      <c r="I2963" s="219">
        <v>1</v>
      </c>
      <c r="J2963" s="218">
        <v>384.3</v>
      </c>
      <c r="K2963" s="218">
        <v>384.3</v>
      </c>
      <c r="L2963" s="218">
        <v>0</v>
      </c>
      <c r="M2963" s="218">
        <f t="shared" si="80"/>
        <v>153.72000000000003</v>
      </c>
      <c r="N2963" s="216" t="str">
        <f t="shared" si="79"/>
        <v>stvarna uporabna</v>
      </c>
    </row>
    <row r="2964" spans="1:14" x14ac:dyDescent="0.25">
      <c r="A2964" s="216">
        <v>1</v>
      </c>
      <c r="B2964" s="219" t="s">
        <v>926</v>
      </c>
      <c r="C2964" s="219" t="s">
        <v>926</v>
      </c>
      <c r="D2964" s="219">
        <v>104271</v>
      </c>
      <c r="E2964" s="217" t="s">
        <v>162</v>
      </c>
      <c r="F2964" s="217" t="s">
        <v>2309</v>
      </c>
      <c r="G2964" s="218">
        <v>10.98</v>
      </c>
      <c r="H2964" s="217" t="s">
        <v>139</v>
      </c>
      <c r="I2964" s="219">
        <v>1</v>
      </c>
      <c r="J2964" s="218">
        <v>384.3</v>
      </c>
      <c r="K2964" s="218">
        <v>384.3</v>
      </c>
      <c r="L2964" s="218">
        <v>0</v>
      </c>
      <c r="M2964" s="218">
        <f t="shared" si="80"/>
        <v>153.72000000000003</v>
      </c>
      <c r="N2964" s="216" t="str">
        <f t="shared" si="79"/>
        <v>stvarna uporabna</v>
      </c>
    </row>
    <row r="2965" spans="1:14" x14ac:dyDescent="0.25">
      <c r="A2965" s="220">
        <v>1</v>
      </c>
      <c r="B2965" s="219" t="s">
        <v>926</v>
      </c>
      <c r="C2965" s="219" t="s">
        <v>926</v>
      </c>
      <c r="D2965" s="219">
        <v>104272</v>
      </c>
      <c r="E2965" s="217" t="s">
        <v>162</v>
      </c>
      <c r="F2965" s="217" t="s">
        <v>2309</v>
      </c>
      <c r="G2965" s="218">
        <v>10.98</v>
      </c>
      <c r="H2965" s="217" t="s">
        <v>139</v>
      </c>
      <c r="I2965" s="219">
        <v>1</v>
      </c>
      <c r="J2965" s="218">
        <v>384.3</v>
      </c>
      <c r="K2965" s="218">
        <v>384.3</v>
      </c>
      <c r="L2965" s="218">
        <v>0</v>
      </c>
      <c r="M2965" s="218">
        <f t="shared" si="80"/>
        <v>153.72000000000003</v>
      </c>
      <c r="N2965" s="216" t="str">
        <f t="shared" si="79"/>
        <v>stvarna uporabna</v>
      </c>
    </row>
    <row r="2966" spans="1:14" x14ac:dyDescent="0.25">
      <c r="A2966" s="220">
        <v>1</v>
      </c>
      <c r="B2966" s="219" t="s">
        <v>926</v>
      </c>
      <c r="C2966" s="219" t="s">
        <v>926</v>
      </c>
      <c r="D2966" s="219">
        <v>104273</v>
      </c>
      <c r="E2966" s="217" t="s">
        <v>162</v>
      </c>
      <c r="F2966" s="217" t="s">
        <v>2309</v>
      </c>
      <c r="G2966" s="218">
        <v>10.98</v>
      </c>
      <c r="H2966" s="217" t="s">
        <v>139</v>
      </c>
      <c r="I2966" s="219">
        <v>1</v>
      </c>
      <c r="J2966" s="218">
        <v>384.3</v>
      </c>
      <c r="K2966" s="218">
        <v>384.3</v>
      </c>
      <c r="L2966" s="218">
        <v>0</v>
      </c>
      <c r="M2966" s="218">
        <f t="shared" si="80"/>
        <v>153.72000000000003</v>
      </c>
      <c r="N2966" s="216" t="str">
        <f t="shared" si="79"/>
        <v>stvarna uporabna</v>
      </c>
    </row>
    <row r="2967" spans="1:14" x14ac:dyDescent="0.25">
      <c r="A2967" s="216">
        <v>1</v>
      </c>
      <c r="B2967" s="219" t="s">
        <v>926</v>
      </c>
      <c r="C2967" s="219" t="s">
        <v>926</v>
      </c>
      <c r="D2967" s="219">
        <v>104274</v>
      </c>
      <c r="E2967" s="217" t="s">
        <v>162</v>
      </c>
      <c r="F2967" s="217" t="s">
        <v>2309</v>
      </c>
      <c r="G2967" s="218">
        <v>10.98</v>
      </c>
      <c r="H2967" s="217" t="s">
        <v>139</v>
      </c>
      <c r="I2967" s="219">
        <v>1</v>
      </c>
      <c r="J2967" s="218">
        <v>384.3</v>
      </c>
      <c r="K2967" s="218">
        <v>384.3</v>
      </c>
      <c r="L2967" s="218">
        <v>0</v>
      </c>
      <c r="M2967" s="218">
        <f t="shared" si="80"/>
        <v>153.72000000000003</v>
      </c>
      <c r="N2967" s="216" t="str">
        <f t="shared" si="79"/>
        <v>stvarna uporabna</v>
      </c>
    </row>
    <row r="2968" spans="1:14" x14ac:dyDescent="0.25">
      <c r="A2968" s="216">
        <v>1</v>
      </c>
      <c r="B2968" s="219" t="s">
        <v>926</v>
      </c>
      <c r="C2968" s="219" t="s">
        <v>926</v>
      </c>
      <c r="D2968" s="219">
        <v>104276</v>
      </c>
      <c r="E2968" s="217" t="s">
        <v>162</v>
      </c>
      <c r="F2968" s="217" t="s">
        <v>2309</v>
      </c>
      <c r="G2968" s="218">
        <v>10.98</v>
      </c>
      <c r="H2968" s="217" t="s">
        <v>139</v>
      </c>
      <c r="I2968" s="219">
        <v>1</v>
      </c>
      <c r="J2968" s="218">
        <v>384.3</v>
      </c>
      <c r="K2968" s="218">
        <v>384.3</v>
      </c>
      <c r="L2968" s="218">
        <v>0</v>
      </c>
      <c r="M2968" s="218">
        <f t="shared" si="80"/>
        <v>153.72000000000003</v>
      </c>
      <c r="N2968" s="216" t="str">
        <f t="shared" si="79"/>
        <v>stvarna uporabna</v>
      </c>
    </row>
    <row r="2969" spans="1:14" x14ac:dyDescent="0.25">
      <c r="A2969" s="216">
        <v>1</v>
      </c>
      <c r="B2969" s="219" t="s">
        <v>926</v>
      </c>
      <c r="C2969" s="219" t="s">
        <v>926</v>
      </c>
      <c r="D2969" s="219">
        <v>104277</v>
      </c>
      <c r="E2969" s="217" t="s">
        <v>162</v>
      </c>
      <c r="F2969" s="217" t="s">
        <v>2309</v>
      </c>
      <c r="G2969" s="218">
        <v>10.98</v>
      </c>
      <c r="H2969" s="217" t="s">
        <v>139</v>
      </c>
      <c r="I2969" s="219">
        <v>1</v>
      </c>
      <c r="J2969" s="218">
        <v>384.3</v>
      </c>
      <c r="K2969" s="218">
        <v>384.3</v>
      </c>
      <c r="L2969" s="218">
        <v>0</v>
      </c>
      <c r="M2969" s="218">
        <f t="shared" si="80"/>
        <v>153.72000000000003</v>
      </c>
      <c r="N2969" s="216" t="str">
        <f t="shared" si="79"/>
        <v>stvarna uporabna</v>
      </c>
    </row>
    <row r="2970" spans="1:14" x14ac:dyDescent="0.25">
      <c r="A2970" s="216">
        <v>1</v>
      </c>
      <c r="B2970" s="219" t="s">
        <v>926</v>
      </c>
      <c r="C2970" s="219" t="s">
        <v>926</v>
      </c>
      <c r="D2970" s="219">
        <v>104278</v>
      </c>
      <c r="E2970" s="217" t="s">
        <v>162</v>
      </c>
      <c r="F2970" s="217" t="s">
        <v>1017</v>
      </c>
      <c r="G2970" s="217" t="s">
        <v>220</v>
      </c>
      <c r="H2970" s="217" t="s">
        <v>139</v>
      </c>
      <c r="I2970" s="219">
        <v>1</v>
      </c>
      <c r="J2970" s="218">
        <v>178.22</v>
      </c>
      <c r="K2970" s="218">
        <v>178.22</v>
      </c>
      <c r="L2970" s="218">
        <v>0</v>
      </c>
      <c r="M2970" s="218">
        <f t="shared" si="80"/>
        <v>71.287999999999997</v>
      </c>
      <c r="N2970" s="216" t="str">
        <f t="shared" si="79"/>
        <v>stvarna uporabna</v>
      </c>
    </row>
    <row r="2971" spans="1:14" x14ac:dyDescent="0.25">
      <c r="A2971" s="220">
        <v>1</v>
      </c>
      <c r="B2971" s="219" t="s">
        <v>926</v>
      </c>
      <c r="C2971" s="219" t="s">
        <v>926</v>
      </c>
      <c r="D2971" s="219">
        <v>104279</v>
      </c>
      <c r="E2971" s="217" t="s">
        <v>162</v>
      </c>
      <c r="F2971" s="217" t="s">
        <v>1017</v>
      </c>
      <c r="G2971" s="217" t="s">
        <v>220</v>
      </c>
      <c r="H2971" s="217" t="s">
        <v>139</v>
      </c>
      <c r="I2971" s="219">
        <v>1</v>
      </c>
      <c r="J2971" s="218">
        <v>178.22</v>
      </c>
      <c r="K2971" s="218">
        <v>178.22</v>
      </c>
      <c r="L2971" s="218">
        <v>0</v>
      </c>
      <c r="M2971" s="218">
        <f t="shared" si="80"/>
        <v>71.287999999999997</v>
      </c>
      <c r="N2971" s="216" t="str">
        <f t="shared" si="79"/>
        <v>stvarna uporabna</v>
      </c>
    </row>
    <row r="2972" spans="1:14" x14ac:dyDescent="0.25">
      <c r="A2972" s="220">
        <v>1</v>
      </c>
      <c r="B2972" s="219" t="s">
        <v>926</v>
      </c>
      <c r="C2972" s="219" t="s">
        <v>926</v>
      </c>
      <c r="D2972" s="219">
        <v>104280</v>
      </c>
      <c r="E2972" s="217" t="s">
        <v>162</v>
      </c>
      <c r="F2972" s="217" t="s">
        <v>2309</v>
      </c>
      <c r="G2972" s="218">
        <v>10.98</v>
      </c>
      <c r="H2972" s="217" t="s">
        <v>139</v>
      </c>
      <c r="I2972" s="219">
        <v>1</v>
      </c>
      <c r="J2972" s="218">
        <v>384.3</v>
      </c>
      <c r="K2972" s="218">
        <v>384.3</v>
      </c>
      <c r="L2972" s="218">
        <v>0</v>
      </c>
      <c r="M2972" s="218">
        <f t="shared" si="80"/>
        <v>153.72000000000003</v>
      </c>
      <c r="N2972" s="216" t="str">
        <f t="shared" si="79"/>
        <v>stvarna uporabna</v>
      </c>
    </row>
    <row r="2973" spans="1:14" x14ac:dyDescent="0.25">
      <c r="A2973" s="216">
        <v>1</v>
      </c>
      <c r="B2973" s="219" t="s">
        <v>926</v>
      </c>
      <c r="C2973" s="219" t="s">
        <v>926</v>
      </c>
      <c r="D2973" s="219">
        <v>104281</v>
      </c>
      <c r="E2973" s="217" t="s">
        <v>162</v>
      </c>
      <c r="F2973" s="217" t="s">
        <v>2309</v>
      </c>
      <c r="G2973" s="218">
        <v>10.98</v>
      </c>
      <c r="H2973" s="217" t="s">
        <v>139</v>
      </c>
      <c r="I2973" s="219">
        <v>1</v>
      </c>
      <c r="J2973" s="218">
        <v>384.3</v>
      </c>
      <c r="K2973" s="218">
        <v>384.3</v>
      </c>
      <c r="L2973" s="218">
        <v>0</v>
      </c>
      <c r="M2973" s="218">
        <f t="shared" si="80"/>
        <v>153.72000000000003</v>
      </c>
      <c r="N2973" s="216" t="str">
        <f t="shared" si="79"/>
        <v>stvarna uporabna</v>
      </c>
    </row>
    <row r="2974" spans="1:14" x14ac:dyDescent="0.25">
      <c r="A2974" s="216">
        <v>1</v>
      </c>
      <c r="B2974" s="219" t="s">
        <v>926</v>
      </c>
      <c r="C2974" s="219" t="s">
        <v>926</v>
      </c>
      <c r="D2974" s="219">
        <v>104282</v>
      </c>
      <c r="E2974" s="217" t="s">
        <v>162</v>
      </c>
      <c r="F2974" s="217" t="s">
        <v>2310</v>
      </c>
      <c r="G2974" s="217" t="s">
        <v>1962</v>
      </c>
      <c r="H2974" s="217" t="s">
        <v>139</v>
      </c>
      <c r="I2974" s="219">
        <v>1</v>
      </c>
      <c r="J2974" s="218">
        <v>178.22</v>
      </c>
      <c r="K2974" s="218">
        <v>178.22</v>
      </c>
      <c r="L2974" s="218">
        <v>0</v>
      </c>
      <c r="M2974" s="218">
        <f t="shared" si="80"/>
        <v>71.287999999999997</v>
      </c>
      <c r="N2974" s="216" t="str">
        <f t="shared" si="79"/>
        <v>stvarna uporabna</v>
      </c>
    </row>
    <row r="2975" spans="1:14" x14ac:dyDescent="0.25">
      <c r="A2975" s="216">
        <v>1</v>
      </c>
      <c r="B2975" s="219" t="s">
        <v>926</v>
      </c>
      <c r="C2975" s="219" t="s">
        <v>926</v>
      </c>
      <c r="D2975" s="219">
        <v>104283</v>
      </c>
      <c r="E2975" s="217" t="s">
        <v>162</v>
      </c>
      <c r="F2975" s="217" t="s">
        <v>2309</v>
      </c>
      <c r="G2975" s="218">
        <v>10.98</v>
      </c>
      <c r="H2975" s="217" t="s">
        <v>139</v>
      </c>
      <c r="I2975" s="219">
        <v>1</v>
      </c>
      <c r="J2975" s="218">
        <v>384.3</v>
      </c>
      <c r="K2975" s="218">
        <v>384.3</v>
      </c>
      <c r="L2975" s="218">
        <v>0</v>
      </c>
      <c r="M2975" s="218">
        <f t="shared" si="80"/>
        <v>153.72000000000003</v>
      </c>
      <c r="N2975" s="216" t="str">
        <f t="shared" si="79"/>
        <v>stvarna uporabna</v>
      </c>
    </row>
    <row r="2976" spans="1:14" x14ac:dyDescent="0.25">
      <c r="A2976" s="220">
        <v>1</v>
      </c>
      <c r="B2976" s="219" t="s">
        <v>926</v>
      </c>
      <c r="C2976" s="219" t="s">
        <v>926</v>
      </c>
      <c r="D2976" s="219">
        <v>104284</v>
      </c>
      <c r="E2976" s="217" t="s">
        <v>162</v>
      </c>
      <c r="F2976" s="217" t="s">
        <v>2309</v>
      </c>
      <c r="G2976" s="218">
        <v>10.98</v>
      </c>
      <c r="H2976" s="217" t="s">
        <v>139</v>
      </c>
      <c r="I2976" s="219">
        <v>1</v>
      </c>
      <c r="J2976" s="218">
        <v>384.3</v>
      </c>
      <c r="K2976" s="218">
        <v>384.3</v>
      </c>
      <c r="L2976" s="218">
        <v>0</v>
      </c>
      <c r="M2976" s="218">
        <f t="shared" si="80"/>
        <v>153.72000000000003</v>
      </c>
      <c r="N2976" s="216" t="str">
        <f t="shared" si="79"/>
        <v>stvarna uporabna</v>
      </c>
    </row>
    <row r="2977" spans="1:14" x14ac:dyDescent="0.25">
      <c r="A2977" s="220">
        <v>1</v>
      </c>
      <c r="B2977" s="219" t="s">
        <v>926</v>
      </c>
      <c r="C2977" s="219" t="s">
        <v>926</v>
      </c>
      <c r="D2977" s="219">
        <v>104285</v>
      </c>
      <c r="E2977" s="217" t="s">
        <v>162</v>
      </c>
      <c r="F2977" s="217" t="s">
        <v>2309</v>
      </c>
      <c r="G2977" s="218">
        <v>10.98</v>
      </c>
      <c r="H2977" s="217" t="s">
        <v>139</v>
      </c>
      <c r="I2977" s="219">
        <v>1</v>
      </c>
      <c r="J2977" s="218">
        <v>384.3</v>
      </c>
      <c r="K2977" s="218">
        <v>384.3</v>
      </c>
      <c r="L2977" s="218">
        <v>0</v>
      </c>
      <c r="M2977" s="218">
        <f t="shared" si="80"/>
        <v>153.72000000000003</v>
      </c>
      <c r="N2977" s="216" t="str">
        <f t="shared" si="79"/>
        <v>stvarna uporabna</v>
      </c>
    </row>
    <row r="2978" spans="1:14" x14ac:dyDescent="0.25">
      <c r="A2978" s="216">
        <v>1</v>
      </c>
      <c r="B2978" s="219" t="s">
        <v>926</v>
      </c>
      <c r="C2978" s="219" t="s">
        <v>926</v>
      </c>
      <c r="D2978" s="219">
        <v>104286</v>
      </c>
      <c r="E2978" s="217" t="s">
        <v>162</v>
      </c>
      <c r="F2978" s="217" t="s">
        <v>2309</v>
      </c>
      <c r="G2978" s="218">
        <v>10.98</v>
      </c>
      <c r="H2978" s="217" t="s">
        <v>139</v>
      </c>
      <c r="I2978" s="219">
        <v>1</v>
      </c>
      <c r="J2978" s="218">
        <v>384.3</v>
      </c>
      <c r="K2978" s="218">
        <v>384.3</v>
      </c>
      <c r="L2978" s="218">
        <v>0</v>
      </c>
      <c r="M2978" s="218">
        <f t="shared" si="80"/>
        <v>153.72000000000003</v>
      </c>
      <c r="N2978" s="216" t="str">
        <f t="shared" si="79"/>
        <v>stvarna uporabna</v>
      </c>
    </row>
    <row r="2979" spans="1:14" x14ac:dyDescent="0.25">
      <c r="A2979" s="216">
        <v>1</v>
      </c>
      <c r="B2979" s="219" t="s">
        <v>926</v>
      </c>
      <c r="C2979" s="219" t="s">
        <v>926</v>
      </c>
      <c r="D2979" s="219">
        <v>104287</v>
      </c>
      <c r="E2979" s="217" t="s">
        <v>162</v>
      </c>
      <c r="F2979" s="217" t="s">
        <v>2309</v>
      </c>
      <c r="G2979" s="218">
        <v>10.98</v>
      </c>
      <c r="H2979" s="217" t="s">
        <v>139</v>
      </c>
      <c r="I2979" s="219">
        <v>1</v>
      </c>
      <c r="J2979" s="218">
        <v>384.3</v>
      </c>
      <c r="K2979" s="218">
        <v>384.3</v>
      </c>
      <c r="L2979" s="218">
        <v>0</v>
      </c>
      <c r="M2979" s="218">
        <f t="shared" si="80"/>
        <v>153.72000000000003</v>
      </c>
      <c r="N2979" s="216" t="str">
        <f t="shared" si="79"/>
        <v>stvarna uporabna</v>
      </c>
    </row>
    <row r="2980" spans="1:14" x14ac:dyDescent="0.25">
      <c r="A2980" s="216">
        <v>1</v>
      </c>
      <c r="B2980" s="219" t="s">
        <v>926</v>
      </c>
      <c r="C2980" s="219" t="s">
        <v>926</v>
      </c>
      <c r="D2980" s="219">
        <v>104288</v>
      </c>
      <c r="E2980" s="217" t="s">
        <v>162</v>
      </c>
      <c r="F2980" s="217" t="s">
        <v>2309</v>
      </c>
      <c r="G2980" s="218">
        <v>10.98</v>
      </c>
      <c r="H2980" s="217" t="s">
        <v>139</v>
      </c>
      <c r="I2980" s="219">
        <v>1</v>
      </c>
      <c r="J2980" s="218">
        <v>384.3</v>
      </c>
      <c r="K2980" s="218">
        <v>384.3</v>
      </c>
      <c r="L2980" s="218">
        <v>0</v>
      </c>
      <c r="M2980" s="218">
        <f t="shared" si="80"/>
        <v>153.72000000000003</v>
      </c>
      <c r="N2980" s="216" t="str">
        <f t="shared" si="79"/>
        <v>stvarna uporabna</v>
      </c>
    </row>
    <row r="2981" spans="1:14" x14ac:dyDescent="0.25">
      <c r="A2981" s="220">
        <v>1</v>
      </c>
      <c r="B2981" s="219" t="s">
        <v>926</v>
      </c>
      <c r="C2981" s="219" t="s">
        <v>926</v>
      </c>
      <c r="D2981" s="219">
        <v>104289</v>
      </c>
      <c r="E2981" s="217" t="s">
        <v>162</v>
      </c>
      <c r="F2981" s="217" t="s">
        <v>2309</v>
      </c>
      <c r="G2981" s="218">
        <v>10.98</v>
      </c>
      <c r="H2981" s="217" t="s">
        <v>139</v>
      </c>
      <c r="I2981" s="219">
        <v>1</v>
      </c>
      <c r="J2981" s="218">
        <v>384.3</v>
      </c>
      <c r="K2981" s="218">
        <v>384.3</v>
      </c>
      <c r="L2981" s="218">
        <v>0</v>
      </c>
      <c r="M2981" s="218">
        <f t="shared" si="80"/>
        <v>153.72000000000003</v>
      </c>
      <c r="N2981" s="216" t="str">
        <f t="shared" si="79"/>
        <v>stvarna uporabna</v>
      </c>
    </row>
    <row r="2982" spans="1:14" x14ac:dyDescent="0.25">
      <c r="A2982" s="220">
        <v>1</v>
      </c>
      <c r="B2982" s="219" t="s">
        <v>926</v>
      </c>
      <c r="C2982" s="219" t="s">
        <v>926</v>
      </c>
      <c r="D2982" s="219">
        <v>104290</v>
      </c>
      <c r="E2982" s="217" t="s">
        <v>162</v>
      </c>
      <c r="F2982" s="217" t="s">
        <v>2309</v>
      </c>
      <c r="G2982" s="218">
        <v>10.98</v>
      </c>
      <c r="H2982" s="217" t="s">
        <v>139</v>
      </c>
      <c r="I2982" s="219">
        <v>1</v>
      </c>
      <c r="J2982" s="218">
        <v>384.3</v>
      </c>
      <c r="K2982" s="218">
        <v>384.3</v>
      </c>
      <c r="L2982" s="218">
        <v>0</v>
      </c>
      <c r="M2982" s="218">
        <f t="shared" si="80"/>
        <v>153.72000000000003</v>
      </c>
      <c r="N2982" s="216" t="str">
        <f t="shared" si="79"/>
        <v>stvarna uporabna</v>
      </c>
    </row>
    <row r="2983" spans="1:14" x14ac:dyDescent="0.25">
      <c r="A2983" s="216">
        <v>1</v>
      </c>
      <c r="B2983" s="219" t="s">
        <v>926</v>
      </c>
      <c r="C2983" s="219" t="s">
        <v>926</v>
      </c>
      <c r="D2983" s="219">
        <v>104291</v>
      </c>
      <c r="E2983" s="217" t="s">
        <v>162</v>
      </c>
      <c r="F2983" s="217" t="s">
        <v>1017</v>
      </c>
      <c r="G2983" s="217" t="s">
        <v>220</v>
      </c>
      <c r="H2983" s="217" t="s">
        <v>139</v>
      </c>
      <c r="I2983" s="219">
        <v>1</v>
      </c>
      <c r="J2983" s="218">
        <v>178.22</v>
      </c>
      <c r="K2983" s="218">
        <v>178.22</v>
      </c>
      <c r="L2983" s="218">
        <v>0</v>
      </c>
      <c r="M2983" s="218">
        <f t="shared" si="80"/>
        <v>71.287999999999997</v>
      </c>
      <c r="N2983" s="216" t="str">
        <f t="shared" si="79"/>
        <v>stvarna uporabna</v>
      </c>
    </row>
    <row r="2984" spans="1:14" x14ac:dyDescent="0.25">
      <c r="A2984" s="216">
        <v>1</v>
      </c>
      <c r="B2984" s="219" t="s">
        <v>926</v>
      </c>
      <c r="C2984" s="219" t="s">
        <v>926</v>
      </c>
      <c r="D2984" s="219">
        <v>104292</v>
      </c>
      <c r="E2984" s="217" t="s">
        <v>162</v>
      </c>
      <c r="F2984" s="217" t="s">
        <v>2311</v>
      </c>
      <c r="G2984" s="218">
        <v>10.98</v>
      </c>
      <c r="H2984" s="217" t="s">
        <v>139</v>
      </c>
      <c r="I2984" s="219">
        <v>1</v>
      </c>
      <c r="J2984" s="218">
        <v>384.3</v>
      </c>
      <c r="K2984" s="218">
        <v>384.3</v>
      </c>
      <c r="L2984" s="218">
        <v>0</v>
      </c>
      <c r="M2984" s="218">
        <f t="shared" si="80"/>
        <v>153.72000000000003</v>
      </c>
      <c r="N2984" s="216" t="str">
        <f t="shared" si="79"/>
        <v>stvarna uporabna</v>
      </c>
    </row>
    <row r="2985" spans="1:14" x14ac:dyDescent="0.25">
      <c r="A2985" s="216">
        <v>1</v>
      </c>
      <c r="B2985" s="219" t="s">
        <v>926</v>
      </c>
      <c r="C2985" s="219" t="s">
        <v>926</v>
      </c>
      <c r="D2985" s="219">
        <v>104293</v>
      </c>
      <c r="E2985" s="217" t="s">
        <v>162</v>
      </c>
      <c r="F2985" s="217" t="s">
        <v>2309</v>
      </c>
      <c r="G2985" s="218">
        <v>10.98</v>
      </c>
      <c r="H2985" s="217" t="s">
        <v>139</v>
      </c>
      <c r="I2985" s="219">
        <v>1</v>
      </c>
      <c r="J2985" s="218">
        <v>384.3</v>
      </c>
      <c r="K2985" s="218">
        <v>384.3</v>
      </c>
      <c r="L2985" s="218">
        <v>0</v>
      </c>
      <c r="M2985" s="218">
        <f t="shared" si="80"/>
        <v>153.72000000000003</v>
      </c>
      <c r="N2985" s="216" t="str">
        <f t="shared" si="79"/>
        <v>stvarna uporabna</v>
      </c>
    </row>
    <row r="2986" spans="1:14" x14ac:dyDescent="0.25">
      <c r="A2986" s="220">
        <v>1</v>
      </c>
      <c r="B2986" s="219" t="s">
        <v>926</v>
      </c>
      <c r="C2986" s="219" t="s">
        <v>926</v>
      </c>
      <c r="D2986" s="219">
        <v>104294</v>
      </c>
      <c r="E2986" s="217" t="s">
        <v>162</v>
      </c>
      <c r="F2986" s="217" t="s">
        <v>2309</v>
      </c>
      <c r="G2986" s="218">
        <v>10.98</v>
      </c>
      <c r="H2986" s="217" t="s">
        <v>139</v>
      </c>
      <c r="I2986" s="219">
        <v>1</v>
      </c>
      <c r="J2986" s="218">
        <v>384.3</v>
      </c>
      <c r="K2986" s="218">
        <v>384.3</v>
      </c>
      <c r="L2986" s="218">
        <v>0</v>
      </c>
      <c r="M2986" s="218">
        <f t="shared" si="80"/>
        <v>153.72000000000003</v>
      </c>
      <c r="N2986" s="216" t="str">
        <f t="shared" si="79"/>
        <v>stvarna uporabna</v>
      </c>
    </row>
    <row r="2987" spans="1:14" x14ac:dyDescent="0.25">
      <c r="A2987" s="220">
        <v>1</v>
      </c>
      <c r="B2987" s="219" t="s">
        <v>926</v>
      </c>
      <c r="C2987" s="219" t="s">
        <v>926</v>
      </c>
      <c r="D2987" s="219">
        <v>104295</v>
      </c>
      <c r="E2987" s="217" t="s">
        <v>162</v>
      </c>
      <c r="F2987" s="217" t="s">
        <v>1030</v>
      </c>
      <c r="G2987" s="217" t="s">
        <v>220</v>
      </c>
      <c r="H2987" s="217" t="s">
        <v>139</v>
      </c>
      <c r="I2987" s="219">
        <v>1</v>
      </c>
      <c r="J2987" s="218">
        <v>528.41999999999996</v>
      </c>
      <c r="K2987" s="218">
        <v>528.41999999999996</v>
      </c>
      <c r="L2987" s="218">
        <v>0</v>
      </c>
      <c r="M2987" s="218">
        <f t="shared" si="80"/>
        <v>211.36799999999999</v>
      </c>
      <c r="N2987" s="216" t="str">
        <f t="shared" si="79"/>
        <v>stvarna uporabna</v>
      </c>
    </row>
    <row r="2988" spans="1:14" x14ac:dyDescent="0.25">
      <c r="A2988" s="216">
        <v>1</v>
      </c>
      <c r="B2988" s="219" t="s">
        <v>926</v>
      </c>
      <c r="C2988" s="219" t="s">
        <v>926</v>
      </c>
      <c r="D2988" s="219">
        <v>104296</v>
      </c>
      <c r="E2988" s="217" t="s">
        <v>162</v>
      </c>
      <c r="F2988" s="217" t="s">
        <v>2312</v>
      </c>
      <c r="G2988" s="218">
        <v>10.98</v>
      </c>
      <c r="H2988" s="217" t="s">
        <v>139</v>
      </c>
      <c r="I2988" s="219">
        <v>1</v>
      </c>
      <c r="J2988" s="221">
        <v>1342</v>
      </c>
      <c r="K2988" s="221">
        <v>1342</v>
      </c>
      <c r="L2988" s="218">
        <v>0</v>
      </c>
      <c r="M2988" s="218">
        <f t="shared" si="80"/>
        <v>536.80000000000007</v>
      </c>
      <c r="N2988" s="216" t="str">
        <f t="shared" si="79"/>
        <v>stvarna uporabna</v>
      </c>
    </row>
    <row r="2989" spans="1:14" x14ac:dyDescent="0.25">
      <c r="A2989" s="216">
        <v>1</v>
      </c>
      <c r="B2989" s="219" t="s">
        <v>926</v>
      </c>
      <c r="C2989" s="219" t="s">
        <v>926</v>
      </c>
      <c r="D2989" s="219">
        <v>104297</v>
      </c>
      <c r="E2989" s="217" t="s">
        <v>162</v>
      </c>
      <c r="F2989" s="217" t="s">
        <v>2313</v>
      </c>
      <c r="G2989" s="218">
        <v>10.98</v>
      </c>
      <c r="H2989" s="217" t="s">
        <v>139</v>
      </c>
      <c r="I2989" s="219">
        <v>1</v>
      </c>
      <c r="J2989" s="221">
        <v>1159</v>
      </c>
      <c r="K2989" s="221">
        <v>1159</v>
      </c>
      <c r="L2989" s="218">
        <v>0</v>
      </c>
      <c r="M2989" s="218">
        <f t="shared" si="80"/>
        <v>463.6</v>
      </c>
      <c r="N2989" s="216" t="str">
        <f t="shared" si="79"/>
        <v>stvarna uporabna</v>
      </c>
    </row>
    <row r="2990" spans="1:14" x14ac:dyDescent="0.25">
      <c r="A2990" s="216">
        <v>1</v>
      </c>
      <c r="B2990" s="219" t="s">
        <v>926</v>
      </c>
      <c r="C2990" s="219" t="s">
        <v>926</v>
      </c>
      <c r="D2990" s="219">
        <v>104298</v>
      </c>
      <c r="E2990" s="217" t="s">
        <v>162</v>
      </c>
      <c r="F2990" s="217" t="s">
        <v>2312</v>
      </c>
      <c r="G2990" s="218">
        <v>10.98</v>
      </c>
      <c r="H2990" s="217" t="s">
        <v>139</v>
      </c>
      <c r="I2990" s="219">
        <v>1</v>
      </c>
      <c r="J2990" s="221">
        <v>1342</v>
      </c>
      <c r="K2990" s="221">
        <v>1342</v>
      </c>
      <c r="L2990" s="218">
        <v>0</v>
      </c>
      <c r="M2990" s="218">
        <f t="shared" si="80"/>
        <v>536.80000000000007</v>
      </c>
      <c r="N2990" s="216" t="str">
        <f t="shared" si="79"/>
        <v>stvarna uporabna</v>
      </c>
    </row>
    <row r="2991" spans="1:14" x14ac:dyDescent="0.25">
      <c r="A2991" s="220">
        <v>1</v>
      </c>
      <c r="B2991" s="219" t="s">
        <v>926</v>
      </c>
      <c r="C2991" s="219" t="s">
        <v>926</v>
      </c>
      <c r="D2991" s="219">
        <v>104299</v>
      </c>
      <c r="E2991" s="217" t="s">
        <v>162</v>
      </c>
      <c r="F2991" s="217" t="s">
        <v>2312</v>
      </c>
      <c r="G2991" s="218">
        <v>10.98</v>
      </c>
      <c r="H2991" s="217" t="s">
        <v>139</v>
      </c>
      <c r="I2991" s="219">
        <v>1</v>
      </c>
      <c r="J2991" s="221">
        <v>1342</v>
      </c>
      <c r="K2991" s="221">
        <v>1342</v>
      </c>
      <c r="L2991" s="218">
        <v>0</v>
      </c>
      <c r="M2991" s="218">
        <f t="shared" si="80"/>
        <v>536.80000000000007</v>
      </c>
      <c r="N2991" s="216" t="str">
        <f t="shared" si="79"/>
        <v>stvarna uporabna</v>
      </c>
    </row>
    <row r="2992" spans="1:14" x14ac:dyDescent="0.25">
      <c r="A2992" s="220">
        <v>1</v>
      </c>
      <c r="B2992" s="219" t="s">
        <v>926</v>
      </c>
      <c r="C2992" s="219" t="s">
        <v>926</v>
      </c>
      <c r="D2992" s="219">
        <v>104300</v>
      </c>
      <c r="E2992" s="217" t="s">
        <v>162</v>
      </c>
      <c r="F2992" s="217" t="s">
        <v>1030</v>
      </c>
      <c r="G2992" s="217" t="s">
        <v>220</v>
      </c>
      <c r="H2992" s="217" t="s">
        <v>139</v>
      </c>
      <c r="I2992" s="219">
        <v>1</v>
      </c>
      <c r="J2992" s="218">
        <v>528.41999999999996</v>
      </c>
      <c r="K2992" s="218">
        <v>528.41999999999996</v>
      </c>
      <c r="L2992" s="218">
        <v>0</v>
      </c>
      <c r="M2992" s="218">
        <f t="shared" si="80"/>
        <v>211.36799999999999</v>
      </c>
      <c r="N2992" s="216" t="str">
        <f t="shared" si="79"/>
        <v>stvarna uporabna</v>
      </c>
    </row>
    <row r="2993" spans="1:14" x14ac:dyDescent="0.25">
      <c r="A2993" s="216">
        <v>1</v>
      </c>
      <c r="B2993" s="219" t="s">
        <v>926</v>
      </c>
      <c r="C2993" s="219" t="s">
        <v>926</v>
      </c>
      <c r="D2993" s="219">
        <v>104301</v>
      </c>
      <c r="E2993" s="217" t="s">
        <v>162</v>
      </c>
      <c r="F2993" s="217" t="s">
        <v>2312</v>
      </c>
      <c r="G2993" s="218">
        <v>10.98</v>
      </c>
      <c r="H2993" s="217" t="s">
        <v>139</v>
      </c>
      <c r="I2993" s="219">
        <v>1</v>
      </c>
      <c r="J2993" s="221">
        <v>1342</v>
      </c>
      <c r="K2993" s="221">
        <v>1342</v>
      </c>
      <c r="L2993" s="218">
        <v>0</v>
      </c>
      <c r="M2993" s="218">
        <f t="shared" si="80"/>
        <v>536.80000000000007</v>
      </c>
      <c r="N2993" s="216" t="str">
        <f t="shared" si="79"/>
        <v>stvarna uporabna</v>
      </c>
    </row>
    <row r="2994" spans="1:14" x14ac:dyDescent="0.25">
      <c r="A2994" s="216">
        <v>1</v>
      </c>
      <c r="B2994" s="219" t="s">
        <v>926</v>
      </c>
      <c r="C2994" s="219" t="s">
        <v>926</v>
      </c>
      <c r="D2994" s="219">
        <v>104302</v>
      </c>
      <c r="E2994" s="217" t="s">
        <v>162</v>
      </c>
      <c r="F2994" s="217" t="s">
        <v>1030</v>
      </c>
      <c r="G2994" s="217" t="s">
        <v>220</v>
      </c>
      <c r="H2994" s="217" t="s">
        <v>139</v>
      </c>
      <c r="I2994" s="219">
        <v>1</v>
      </c>
      <c r="J2994" s="218">
        <v>528.41</v>
      </c>
      <c r="K2994" s="218">
        <v>528.41</v>
      </c>
      <c r="L2994" s="218">
        <v>0</v>
      </c>
      <c r="M2994" s="218">
        <f t="shared" si="80"/>
        <v>211.364</v>
      </c>
      <c r="N2994" s="216" t="str">
        <f t="shared" si="79"/>
        <v>stvarna uporabna</v>
      </c>
    </row>
    <row r="2995" spans="1:14" x14ac:dyDescent="0.25">
      <c r="A2995" s="216">
        <v>1</v>
      </c>
      <c r="B2995" s="219" t="s">
        <v>926</v>
      </c>
      <c r="C2995" s="219" t="s">
        <v>926</v>
      </c>
      <c r="D2995" s="219">
        <v>104303</v>
      </c>
      <c r="E2995" s="217" t="s">
        <v>162</v>
      </c>
      <c r="F2995" s="217" t="s">
        <v>2312</v>
      </c>
      <c r="G2995" s="218">
        <v>10.98</v>
      </c>
      <c r="H2995" s="217" t="s">
        <v>139</v>
      </c>
      <c r="I2995" s="219">
        <v>1</v>
      </c>
      <c r="J2995" s="221">
        <v>1342</v>
      </c>
      <c r="K2995" s="221">
        <v>1342</v>
      </c>
      <c r="L2995" s="218">
        <v>0</v>
      </c>
      <c r="M2995" s="218">
        <f t="shared" si="80"/>
        <v>536.80000000000007</v>
      </c>
      <c r="N2995" s="216" t="str">
        <f t="shared" si="79"/>
        <v>stvarna uporabna</v>
      </c>
    </row>
    <row r="2996" spans="1:14" x14ac:dyDescent="0.25">
      <c r="A2996" s="220">
        <v>1</v>
      </c>
      <c r="B2996" s="219" t="s">
        <v>926</v>
      </c>
      <c r="C2996" s="219" t="s">
        <v>926</v>
      </c>
      <c r="D2996" s="219">
        <v>104304</v>
      </c>
      <c r="E2996" s="217" t="s">
        <v>162</v>
      </c>
      <c r="F2996" s="217" t="s">
        <v>2312</v>
      </c>
      <c r="G2996" s="218">
        <v>10.98</v>
      </c>
      <c r="H2996" s="217" t="s">
        <v>139</v>
      </c>
      <c r="I2996" s="219">
        <v>1</v>
      </c>
      <c r="J2996" s="221">
        <v>1342</v>
      </c>
      <c r="K2996" s="221">
        <v>1342</v>
      </c>
      <c r="L2996" s="218">
        <v>0</v>
      </c>
      <c r="M2996" s="218">
        <f t="shared" si="80"/>
        <v>536.80000000000007</v>
      </c>
      <c r="N2996" s="216" t="str">
        <f t="shared" si="79"/>
        <v>stvarna uporabna</v>
      </c>
    </row>
    <row r="2997" spans="1:14" x14ac:dyDescent="0.25">
      <c r="A2997" s="220">
        <v>1</v>
      </c>
      <c r="B2997" s="219" t="s">
        <v>926</v>
      </c>
      <c r="C2997" s="219" t="s">
        <v>926</v>
      </c>
      <c r="D2997" s="219">
        <v>104305</v>
      </c>
      <c r="E2997" s="217" t="s">
        <v>162</v>
      </c>
      <c r="F2997" s="217" t="s">
        <v>2312</v>
      </c>
      <c r="G2997" s="218">
        <v>10.98</v>
      </c>
      <c r="H2997" s="217" t="s">
        <v>139</v>
      </c>
      <c r="I2997" s="219">
        <v>1</v>
      </c>
      <c r="J2997" s="221">
        <v>1342</v>
      </c>
      <c r="K2997" s="221">
        <v>1342</v>
      </c>
      <c r="L2997" s="218">
        <v>0</v>
      </c>
      <c r="M2997" s="218">
        <f t="shared" si="80"/>
        <v>536.80000000000007</v>
      </c>
      <c r="N2997" s="216" t="str">
        <f t="shared" si="79"/>
        <v>stvarna uporabna</v>
      </c>
    </row>
    <row r="2998" spans="1:14" x14ac:dyDescent="0.25">
      <c r="A2998" s="216">
        <v>1</v>
      </c>
      <c r="B2998" s="219" t="s">
        <v>926</v>
      </c>
      <c r="C2998" s="219" t="s">
        <v>926</v>
      </c>
      <c r="D2998" s="219">
        <v>104306</v>
      </c>
      <c r="E2998" s="217" t="s">
        <v>162</v>
      </c>
      <c r="F2998" s="217" t="s">
        <v>2312</v>
      </c>
      <c r="G2998" s="218">
        <v>10.98</v>
      </c>
      <c r="H2998" s="217" t="s">
        <v>139</v>
      </c>
      <c r="I2998" s="219">
        <v>1</v>
      </c>
      <c r="J2998" s="221">
        <v>1342</v>
      </c>
      <c r="K2998" s="221">
        <v>1342</v>
      </c>
      <c r="L2998" s="218">
        <v>0</v>
      </c>
      <c r="M2998" s="218">
        <f t="shared" si="80"/>
        <v>536.80000000000007</v>
      </c>
      <c r="N2998" s="216" t="str">
        <f t="shared" si="79"/>
        <v>stvarna uporabna</v>
      </c>
    </row>
    <row r="2999" spans="1:14" x14ac:dyDescent="0.25">
      <c r="A2999" s="216">
        <v>1</v>
      </c>
      <c r="B2999" s="219" t="s">
        <v>926</v>
      </c>
      <c r="C2999" s="219" t="s">
        <v>926</v>
      </c>
      <c r="D2999" s="219">
        <v>104307</v>
      </c>
      <c r="E2999" s="217" t="s">
        <v>162</v>
      </c>
      <c r="F2999" s="217" t="s">
        <v>2312</v>
      </c>
      <c r="G2999" s="218">
        <v>10.98</v>
      </c>
      <c r="H2999" s="217" t="s">
        <v>139</v>
      </c>
      <c r="I2999" s="219">
        <v>1</v>
      </c>
      <c r="J2999" s="221">
        <v>1342</v>
      </c>
      <c r="K2999" s="221">
        <v>1342</v>
      </c>
      <c r="L2999" s="218">
        <v>0</v>
      </c>
      <c r="M2999" s="218">
        <f t="shared" si="80"/>
        <v>536.80000000000007</v>
      </c>
      <c r="N2999" s="216" t="str">
        <f t="shared" si="79"/>
        <v>stvarna uporabna</v>
      </c>
    </row>
    <row r="3000" spans="1:14" x14ac:dyDescent="0.25">
      <c r="A3000" s="216">
        <v>1</v>
      </c>
      <c r="B3000" s="219" t="s">
        <v>926</v>
      </c>
      <c r="C3000" s="219" t="s">
        <v>926</v>
      </c>
      <c r="D3000" s="219">
        <v>104308</v>
      </c>
      <c r="E3000" s="217" t="s">
        <v>162</v>
      </c>
      <c r="F3000" s="217" t="s">
        <v>2312</v>
      </c>
      <c r="G3000" s="218">
        <v>10.98</v>
      </c>
      <c r="H3000" s="217" t="s">
        <v>139</v>
      </c>
      <c r="I3000" s="219">
        <v>1</v>
      </c>
      <c r="J3000" s="221">
        <v>1342</v>
      </c>
      <c r="K3000" s="221">
        <v>1342</v>
      </c>
      <c r="L3000" s="218">
        <v>0</v>
      </c>
      <c r="M3000" s="218">
        <f t="shared" si="80"/>
        <v>536.80000000000007</v>
      </c>
      <c r="N3000" s="216" t="str">
        <f t="shared" si="79"/>
        <v>stvarna uporabna</v>
      </c>
    </row>
    <row r="3001" spans="1:14" x14ac:dyDescent="0.25">
      <c r="A3001" s="220">
        <v>1</v>
      </c>
      <c r="B3001" s="219" t="s">
        <v>926</v>
      </c>
      <c r="C3001" s="219" t="s">
        <v>926</v>
      </c>
      <c r="D3001" s="219">
        <v>104311</v>
      </c>
      <c r="E3001" s="217" t="s">
        <v>162</v>
      </c>
      <c r="F3001" s="217" t="s">
        <v>2210</v>
      </c>
      <c r="G3001" s="217" t="s">
        <v>929</v>
      </c>
      <c r="H3001" s="217" t="s">
        <v>139</v>
      </c>
      <c r="I3001" s="219">
        <v>1</v>
      </c>
      <c r="J3001" s="218">
        <v>56.51</v>
      </c>
      <c r="K3001" s="218">
        <v>56.51</v>
      </c>
      <c r="L3001" s="218">
        <v>0</v>
      </c>
      <c r="M3001" s="218">
        <f t="shared" si="80"/>
        <v>22.603999999999999</v>
      </c>
      <c r="N3001" s="216" t="str">
        <f t="shared" si="79"/>
        <v>stvarna uporabna</v>
      </c>
    </row>
    <row r="3002" spans="1:14" x14ac:dyDescent="0.25">
      <c r="A3002" s="220">
        <v>1</v>
      </c>
      <c r="B3002" s="219" t="s">
        <v>926</v>
      </c>
      <c r="C3002" s="219" t="s">
        <v>926</v>
      </c>
      <c r="D3002" s="219">
        <v>104312</v>
      </c>
      <c r="E3002" s="217" t="s">
        <v>162</v>
      </c>
      <c r="F3002" s="217" t="s">
        <v>2286</v>
      </c>
      <c r="G3002" s="218">
        <v>10.98</v>
      </c>
      <c r="H3002" s="217" t="s">
        <v>139</v>
      </c>
      <c r="I3002" s="219">
        <v>1</v>
      </c>
      <c r="J3002" s="221">
        <v>1442.96</v>
      </c>
      <c r="K3002" s="221">
        <v>1442.96</v>
      </c>
      <c r="L3002" s="218">
        <v>0</v>
      </c>
      <c r="M3002" s="218">
        <f t="shared" si="80"/>
        <v>577.18400000000008</v>
      </c>
      <c r="N3002" s="216" t="str">
        <f t="shared" si="79"/>
        <v>stvarna uporabna</v>
      </c>
    </row>
    <row r="3003" spans="1:14" x14ac:dyDescent="0.25">
      <c r="A3003" s="216">
        <v>1</v>
      </c>
      <c r="B3003" s="219" t="s">
        <v>926</v>
      </c>
      <c r="C3003" s="219" t="s">
        <v>926</v>
      </c>
      <c r="D3003" s="219">
        <v>104315</v>
      </c>
      <c r="E3003" s="217" t="s">
        <v>162</v>
      </c>
      <c r="F3003" s="217" t="s">
        <v>2210</v>
      </c>
      <c r="G3003" s="217" t="s">
        <v>929</v>
      </c>
      <c r="H3003" s="217" t="s">
        <v>139</v>
      </c>
      <c r="I3003" s="219">
        <v>1</v>
      </c>
      <c r="J3003" s="218">
        <v>56.51</v>
      </c>
      <c r="K3003" s="218">
        <v>56.51</v>
      </c>
      <c r="L3003" s="218">
        <v>0</v>
      </c>
      <c r="M3003" s="218">
        <f t="shared" si="80"/>
        <v>22.603999999999999</v>
      </c>
      <c r="N3003" s="216" t="str">
        <f t="shared" si="79"/>
        <v>stvarna uporabna</v>
      </c>
    </row>
    <row r="3004" spans="1:14" x14ac:dyDescent="0.25">
      <c r="A3004" s="216">
        <v>1</v>
      </c>
      <c r="B3004" s="219" t="s">
        <v>926</v>
      </c>
      <c r="C3004" s="219" t="s">
        <v>926</v>
      </c>
      <c r="D3004" s="219">
        <v>104316</v>
      </c>
      <c r="E3004" s="217" t="s">
        <v>162</v>
      </c>
      <c r="F3004" s="217" t="s">
        <v>2210</v>
      </c>
      <c r="G3004" s="217" t="s">
        <v>929</v>
      </c>
      <c r="H3004" s="217" t="s">
        <v>139</v>
      </c>
      <c r="I3004" s="219">
        <v>1</v>
      </c>
      <c r="J3004" s="218">
        <v>56.51</v>
      </c>
      <c r="K3004" s="218">
        <v>56.51</v>
      </c>
      <c r="L3004" s="218">
        <v>0</v>
      </c>
      <c r="M3004" s="218">
        <f t="shared" si="80"/>
        <v>22.603999999999999</v>
      </c>
      <c r="N3004" s="216" t="str">
        <f t="shared" ref="N3004:N3067" si="81">IF(L3004&lt;J3004*0.4,"stvarna uporabna", "nova vrijednost")</f>
        <v>stvarna uporabna</v>
      </c>
    </row>
    <row r="3005" spans="1:14" x14ac:dyDescent="0.25">
      <c r="A3005" s="216">
        <v>1</v>
      </c>
      <c r="B3005" s="219" t="s">
        <v>926</v>
      </c>
      <c r="C3005" s="219" t="s">
        <v>926</v>
      </c>
      <c r="D3005" s="219">
        <v>104317</v>
      </c>
      <c r="E3005" s="217" t="s">
        <v>162</v>
      </c>
      <c r="F3005" s="217" t="s">
        <v>2314</v>
      </c>
      <c r="G3005" s="217" t="s">
        <v>929</v>
      </c>
      <c r="H3005" s="217" t="s">
        <v>139</v>
      </c>
      <c r="I3005" s="219">
        <v>1</v>
      </c>
      <c r="J3005" s="218">
        <v>565.22</v>
      </c>
      <c r="K3005" s="218">
        <v>565.22</v>
      </c>
      <c r="L3005" s="218">
        <v>0</v>
      </c>
      <c r="M3005" s="218">
        <f t="shared" si="80"/>
        <v>226.08800000000002</v>
      </c>
      <c r="N3005" s="216" t="str">
        <f t="shared" si="81"/>
        <v>stvarna uporabna</v>
      </c>
    </row>
    <row r="3006" spans="1:14" x14ac:dyDescent="0.25">
      <c r="A3006" s="220">
        <v>1</v>
      </c>
      <c r="B3006" s="219" t="s">
        <v>926</v>
      </c>
      <c r="C3006" s="219" t="s">
        <v>926</v>
      </c>
      <c r="D3006" s="219">
        <v>104318</v>
      </c>
      <c r="E3006" s="217" t="s">
        <v>162</v>
      </c>
      <c r="F3006" s="217" t="s">
        <v>2314</v>
      </c>
      <c r="G3006" s="217" t="s">
        <v>929</v>
      </c>
      <c r="H3006" s="217" t="s">
        <v>139</v>
      </c>
      <c r="I3006" s="219">
        <v>1</v>
      </c>
      <c r="J3006" s="218">
        <v>565.22</v>
      </c>
      <c r="K3006" s="218">
        <v>565.22</v>
      </c>
      <c r="L3006" s="218">
        <v>0</v>
      </c>
      <c r="M3006" s="218">
        <f t="shared" si="80"/>
        <v>226.08800000000002</v>
      </c>
      <c r="N3006" s="216" t="str">
        <f t="shared" si="81"/>
        <v>stvarna uporabna</v>
      </c>
    </row>
    <row r="3007" spans="1:14" x14ac:dyDescent="0.25">
      <c r="A3007" s="220">
        <v>1</v>
      </c>
      <c r="B3007" s="219" t="s">
        <v>926</v>
      </c>
      <c r="C3007" s="219" t="s">
        <v>926</v>
      </c>
      <c r="D3007" s="219">
        <v>104319</v>
      </c>
      <c r="E3007" s="217" t="s">
        <v>162</v>
      </c>
      <c r="F3007" s="217" t="s">
        <v>2314</v>
      </c>
      <c r="G3007" s="217" t="s">
        <v>929</v>
      </c>
      <c r="H3007" s="217" t="s">
        <v>139</v>
      </c>
      <c r="I3007" s="219">
        <v>1</v>
      </c>
      <c r="J3007" s="218">
        <v>565.22</v>
      </c>
      <c r="K3007" s="218">
        <v>565.22</v>
      </c>
      <c r="L3007" s="218">
        <v>0</v>
      </c>
      <c r="M3007" s="218">
        <f t="shared" si="80"/>
        <v>226.08800000000002</v>
      </c>
      <c r="N3007" s="216" t="str">
        <f t="shared" si="81"/>
        <v>stvarna uporabna</v>
      </c>
    </row>
    <row r="3008" spans="1:14" x14ac:dyDescent="0.25">
      <c r="A3008" s="216">
        <v>1</v>
      </c>
      <c r="B3008" s="219" t="s">
        <v>926</v>
      </c>
      <c r="C3008" s="219" t="s">
        <v>926</v>
      </c>
      <c r="D3008" s="219">
        <v>104320</v>
      </c>
      <c r="E3008" s="217" t="s">
        <v>162</v>
      </c>
      <c r="F3008" s="217" t="s">
        <v>2268</v>
      </c>
      <c r="G3008" s="217" t="s">
        <v>929</v>
      </c>
      <c r="H3008" s="217" t="s">
        <v>139</v>
      </c>
      <c r="I3008" s="219">
        <v>1</v>
      </c>
      <c r="J3008" s="221">
        <v>4347.72</v>
      </c>
      <c r="K3008" s="221">
        <v>4347.72</v>
      </c>
      <c r="L3008" s="218">
        <v>0</v>
      </c>
      <c r="M3008" s="218">
        <f t="shared" si="80"/>
        <v>1739.0880000000002</v>
      </c>
      <c r="N3008" s="216" t="str">
        <f t="shared" si="81"/>
        <v>stvarna uporabna</v>
      </c>
    </row>
    <row r="3009" spans="1:14" x14ac:dyDescent="0.25">
      <c r="A3009" s="216">
        <v>1</v>
      </c>
      <c r="B3009" s="219" t="s">
        <v>926</v>
      </c>
      <c r="C3009" s="219" t="s">
        <v>926</v>
      </c>
      <c r="D3009" s="219">
        <v>104321</v>
      </c>
      <c r="E3009" s="217" t="s">
        <v>162</v>
      </c>
      <c r="F3009" s="217" t="s">
        <v>2314</v>
      </c>
      <c r="G3009" s="217" t="s">
        <v>929</v>
      </c>
      <c r="H3009" s="217" t="s">
        <v>139</v>
      </c>
      <c r="I3009" s="219">
        <v>1</v>
      </c>
      <c r="J3009" s="218">
        <v>565.22</v>
      </c>
      <c r="K3009" s="218">
        <v>565.22</v>
      </c>
      <c r="L3009" s="218">
        <v>0</v>
      </c>
      <c r="M3009" s="218">
        <f t="shared" si="80"/>
        <v>226.08800000000002</v>
      </c>
      <c r="N3009" s="216" t="str">
        <f t="shared" si="81"/>
        <v>stvarna uporabna</v>
      </c>
    </row>
    <row r="3010" spans="1:14" x14ac:dyDescent="0.25">
      <c r="A3010" s="216">
        <v>1</v>
      </c>
      <c r="B3010" s="219" t="s">
        <v>926</v>
      </c>
      <c r="C3010" s="219" t="s">
        <v>926</v>
      </c>
      <c r="D3010" s="219">
        <v>104322</v>
      </c>
      <c r="E3010" s="217" t="s">
        <v>162</v>
      </c>
      <c r="F3010" s="217" t="s">
        <v>2314</v>
      </c>
      <c r="G3010" s="217" t="s">
        <v>929</v>
      </c>
      <c r="H3010" s="217" t="s">
        <v>139</v>
      </c>
      <c r="I3010" s="219">
        <v>1</v>
      </c>
      <c r="J3010" s="218">
        <v>565.22</v>
      </c>
      <c r="K3010" s="218">
        <v>565.22</v>
      </c>
      <c r="L3010" s="218">
        <v>0</v>
      </c>
      <c r="M3010" s="218">
        <f t="shared" si="80"/>
        <v>226.08800000000002</v>
      </c>
      <c r="N3010" s="216" t="str">
        <f t="shared" si="81"/>
        <v>stvarna uporabna</v>
      </c>
    </row>
    <row r="3011" spans="1:14" x14ac:dyDescent="0.25">
      <c r="A3011" s="220">
        <v>1</v>
      </c>
      <c r="B3011" s="219" t="s">
        <v>926</v>
      </c>
      <c r="C3011" s="219" t="s">
        <v>926</v>
      </c>
      <c r="D3011" s="219">
        <v>104323</v>
      </c>
      <c r="E3011" s="217" t="s">
        <v>162</v>
      </c>
      <c r="F3011" s="217" t="s">
        <v>2284</v>
      </c>
      <c r="G3011" s="217" t="s">
        <v>929</v>
      </c>
      <c r="H3011" s="217" t="s">
        <v>139</v>
      </c>
      <c r="I3011" s="219">
        <v>1</v>
      </c>
      <c r="J3011" s="218">
        <v>847.85</v>
      </c>
      <c r="K3011" s="218">
        <v>847.85</v>
      </c>
      <c r="L3011" s="218">
        <v>0</v>
      </c>
      <c r="M3011" s="218">
        <f t="shared" ref="M3011:M3074" si="82">IF(L3011&lt;J3011*0.4,J3011*0.4,L3011)</f>
        <v>339.14000000000004</v>
      </c>
      <c r="N3011" s="216" t="str">
        <f t="shared" si="81"/>
        <v>stvarna uporabna</v>
      </c>
    </row>
    <row r="3012" spans="1:14" x14ac:dyDescent="0.25">
      <c r="A3012" s="220">
        <v>1</v>
      </c>
      <c r="B3012" s="219" t="s">
        <v>926</v>
      </c>
      <c r="C3012" s="219" t="s">
        <v>926</v>
      </c>
      <c r="D3012" s="219">
        <v>104324</v>
      </c>
      <c r="E3012" s="217" t="s">
        <v>162</v>
      </c>
      <c r="F3012" s="217" t="s">
        <v>2284</v>
      </c>
      <c r="G3012" s="217" t="s">
        <v>929</v>
      </c>
      <c r="H3012" s="217" t="s">
        <v>139</v>
      </c>
      <c r="I3012" s="219">
        <v>1</v>
      </c>
      <c r="J3012" s="218">
        <v>847.85</v>
      </c>
      <c r="K3012" s="218">
        <v>847.85</v>
      </c>
      <c r="L3012" s="218">
        <v>0</v>
      </c>
      <c r="M3012" s="218">
        <f t="shared" si="82"/>
        <v>339.14000000000004</v>
      </c>
      <c r="N3012" s="216" t="str">
        <f t="shared" si="81"/>
        <v>stvarna uporabna</v>
      </c>
    </row>
    <row r="3013" spans="1:14" x14ac:dyDescent="0.25">
      <c r="A3013" s="216">
        <v>1</v>
      </c>
      <c r="B3013" s="219" t="s">
        <v>926</v>
      </c>
      <c r="C3013" s="219" t="s">
        <v>926</v>
      </c>
      <c r="D3013" s="219">
        <v>104325</v>
      </c>
      <c r="E3013" s="217" t="s">
        <v>162</v>
      </c>
      <c r="F3013" s="217" t="s">
        <v>2284</v>
      </c>
      <c r="G3013" s="217" t="s">
        <v>929</v>
      </c>
      <c r="H3013" s="217" t="s">
        <v>139</v>
      </c>
      <c r="I3013" s="219">
        <v>1</v>
      </c>
      <c r="J3013" s="218">
        <v>847.85</v>
      </c>
      <c r="K3013" s="218">
        <v>847.85</v>
      </c>
      <c r="L3013" s="218">
        <v>0</v>
      </c>
      <c r="M3013" s="218">
        <f t="shared" si="82"/>
        <v>339.14000000000004</v>
      </c>
      <c r="N3013" s="216" t="str">
        <f t="shared" si="81"/>
        <v>stvarna uporabna</v>
      </c>
    </row>
    <row r="3014" spans="1:14" x14ac:dyDescent="0.25">
      <c r="A3014" s="216">
        <v>1</v>
      </c>
      <c r="B3014" s="219" t="s">
        <v>926</v>
      </c>
      <c r="C3014" s="219" t="s">
        <v>926</v>
      </c>
      <c r="D3014" s="219">
        <v>104326</v>
      </c>
      <c r="E3014" s="217" t="s">
        <v>162</v>
      </c>
      <c r="F3014" s="217" t="s">
        <v>2284</v>
      </c>
      <c r="G3014" s="217" t="s">
        <v>929</v>
      </c>
      <c r="H3014" s="217" t="s">
        <v>139</v>
      </c>
      <c r="I3014" s="219">
        <v>1</v>
      </c>
      <c r="J3014" s="218">
        <v>847.85</v>
      </c>
      <c r="K3014" s="218">
        <v>847.85</v>
      </c>
      <c r="L3014" s="218">
        <v>0</v>
      </c>
      <c r="M3014" s="218">
        <f t="shared" si="82"/>
        <v>339.14000000000004</v>
      </c>
      <c r="N3014" s="216" t="str">
        <f t="shared" si="81"/>
        <v>stvarna uporabna</v>
      </c>
    </row>
    <row r="3015" spans="1:14" x14ac:dyDescent="0.25">
      <c r="A3015" s="216">
        <v>1</v>
      </c>
      <c r="B3015" s="219" t="s">
        <v>926</v>
      </c>
      <c r="C3015" s="219" t="s">
        <v>926</v>
      </c>
      <c r="D3015" s="219">
        <v>104327</v>
      </c>
      <c r="E3015" s="217" t="s">
        <v>162</v>
      </c>
      <c r="F3015" s="217" t="s">
        <v>2284</v>
      </c>
      <c r="G3015" s="217" t="s">
        <v>929</v>
      </c>
      <c r="H3015" s="217" t="s">
        <v>139</v>
      </c>
      <c r="I3015" s="219">
        <v>1</v>
      </c>
      <c r="J3015" s="218">
        <v>847.85</v>
      </c>
      <c r="K3015" s="218">
        <v>847.85</v>
      </c>
      <c r="L3015" s="218">
        <v>0</v>
      </c>
      <c r="M3015" s="218">
        <f t="shared" si="82"/>
        <v>339.14000000000004</v>
      </c>
      <c r="N3015" s="216" t="str">
        <f t="shared" si="81"/>
        <v>stvarna uporabna</v>
      </c>
    </row>
    <row r="3016" spans="1:14" x14ac:dyDescent="0.25">
      <c r="A3016" s="220">
        <v>1</v>
      </c>
      <c r="B3016" s="219" t="s">
        <v>926</v>
      </c>
      <c r="C3016" s="219" t="s">
        <v>926</v>
      </c>
      <c r="D3016" s="219">
        <v>104329</v>
      </c>
      <c r="E3016" s="217" t="s">
        <v>162</v>
      </c>
      <c r="F3016" s="217" t="s">
        <v>2315</v>
      </c>
      <c r="G3016" s="217" t="s">
        <v>1364</v>
      </c>
      <c r="H3016" s="217" t="s">
        <v>139</v>
      </c>
      <c r="I3016" s="219">
        <v>1</v>
      </c>
      <c r="J3016" s="221">
        <v>2097.79</v>
      </c>
      <c r="K3016" s="221">
        <v>2097.79</v>
      </c>
      <c r="L3016" s="218">
        <v>0</v>
      </c>
      <c r="M3016" s="218">
        <f t="shared" si="82"/>
        <v>839.11599999999999</v>
      </c>
      <c r="N3016" s="216" t="str">
        <f t="shared" si="81"/>
        <v>stvarna uporabna</v>
      </c>
    </row>
    <row r="3017" spans="1:14" x14ac:dyDescent="0.25">
      <c r="A3017" s="220">
        <v>1</v>
      </c>
      <c r="B3017" s="219" t="s">
        <v>926</v>
      </c>
      <c r="C3017" s="219" t="s">
        <v>926</v>
      </c>
      <c r="D3017" s="219">
        <v>104334</v>
      </c>
      <c r="E3017" s="217" t="s">
        <v>162</v>
      </c>
      <c r="F3017" s="217" t="s">
        <v>2285</v>
      </c>
      <c r="G3017" s="218">
        <v>11.97</v>
      </c>
      <c r="H3017" s="217" t="s">
        <v>139</v>
      </c>
      <c r="I3017" s="219">
        <v>1</v>
      </c>
      <c r="J3017" s="218">
        <v>504</v>
      </c>
      <c r="K3017" s="218">
        <v>504</v>
      </c>
      <c r="L3017" s="218">
        <v>0</v>
      </c>
      <c r="M3017" s="218">
        <f t="shared" si="82"/>
        <v>201.60000000000002</v>
      </c>
      <c r="N3017" s="216" t="str">
        <f t="shared" si="81"/>
        <v>stvarna uporabna</v>
      </c>
    </row>
    <row r="3018" spans="1:14" x14ac:dyDescent="0.25">
      <c r="A3018" s="216">
        <v>1</v>
      </c>
      <c r="B3018" s="219" t="s">
        <v>926</v>
      </c>
      <c r="C3018" s="219" t="s">
        <v>926</v>
      </c>
      <c r="D3018" s="219">
        <v>104335</v>
      </c>
      <c r="E3018" s="217" t="s">
        <v>162</v>
      </c>
      <c r="F3018" s="217" t="s">
        <v>1011</v>
      </c>
      <c r="G3018" s="217" t="s">
        <v>929</v>
      </c>
      <c r="H3018" s="217" t="s">
        <v>139</v>
      </c>
      <c r="I3018" s="219">
        <v>1</v>
      </c>
      <c r="J3018" s="221">
        <v>1130.46</v>
      </c>
      <c r="K3018" s="221">
        <v>1130.46</v>
      </c>
      <c r="L3018" s="218">
        <v>0</v>
      </c>
      <c r="M3018" s="218">
        <f t="shared" si="82"/>
        <v>452.18400000000003</v>
      </c>
      <c r="N3018" s="216" t="str">
        <f t="shared" si="81"/>
        <v>stvarna uporabna</v>
      </c>
    </row>
    <row r="3019" spans="1:14" x14ac:dyDescent="0.25">
      <c r="A3019" s="216">
        <v>1</v>
      </c>
      <c r="B3019" s="219" t="s">
        <v>926</v>
      </c>
      <c r="C3019" s="219" t="s">
        <v>926</v>
      </c>
      <c r="D3019" s="219">
        <v>104336</v>
      </c>
      <c r="E3019" s="217" t="s">
        <v>162</v>
      </c>
      <c r="F3019" s="217" t="s">
        <v>2210</v>
      </c>
      <c r="G3019" s="217" t="s">
        <v>929</v>
      </c>
      <c r="H3019" s="217" t="s">
        <v>139</v>
      </c>
      <c r="I3019" s="219">
        <v>1</v>
      </c>
      <c r="J3019" s="218">
        <v>56.51</v>
      </c>
      <c r="K3019" s="218">
        <v>56.51</v>
      </c>
      <c r="L3019" s="218">
        <v>0</v>
      </c>
      <c r="M3019" s="218">
        <f t="shared" si="82"/>
        <v>22.603999999999999</v>
      </c>
      <c r="N3019" s="216" t="str">
        <f t="shared" si="81"/>
        <v>stvarna uporabna</v>
      </c>
    </row>
    <row r="3020" spans="1:14" x14ac:dyDescent="0.25">
      <c r="A3020" s="216">
        <v>1</v>
      </c>
      <c r="B3020" s="219" t="s">
        <v>926</v>
      </c>
      <c r="C3020" s="219" t="s">
        <v>926</v>
      </c>
      <c r="D3020" s="219">
        <v>104337</v>
      </c>
      <c r="E3020" s="217" t="s">
        <v>162</v>
      </c>
      <c r="F3020" s="217" t="s">
        <v>2268</v>
      </c>
      <c r="G3020" s="217" t="s">
        <v>929</v>
      </c>
      <c r="H3020" s="217" t="s">
        <v>139</v>
      </c>
      <c r="I3020" s="219">
        <v>1</v>
      </c>
      <c r="J3020" s="221">
        <v>2826.14</v>
      </c>
      <c r="K3020" s="221">
        <v>2826.14</v>
      </c>
      <c r="L3020" s="218">
        <v>0</v>
      </c>
      <c r="M3020" s="218">
        <f t="shared" si="82"/>
        <v>1130.4559999999999</v>
      </c>
      <c r="N3020" s="216" t="str">
        <f t="shared" si="81"/>
        <v>stvarna uporabna</v>
      </c>
    </row>
    <row r="3021" spans="1:14" x14ac:dyDescent="0.25">
      <c r="A3021" s="220">
        <v>1</v>
      </c>
      <c r="B3021" s="219" t="s">
        <v>926</v>
      </c>
      <c r="C3021" s="219" t="s">
        <v>926</v>
      </c>
      <c r="D3021" s="219">
        <v>104338</v>
      </c>
      <c r="E3021" s="217" t="s">
        <v>162</v>
      </c>
      <c r="F3021" s="217" t="s">
        <v>2268</v>
      </c>
      <c r="G3021" s="217" t="s">
        <v>929</v>
      </c>
      <c r="H3021" s="217" t="s">
        <v>139</v>
      </c>
      <c r="I3021" s="219">
        <v>1</v>
      </c>
      <c r="J3021" s="221">
        <v>2826.14</v>
      </c>
      <c r="K3021" s="221">
        <v>2826.14</v>
      </c>
      <c r="L3021" s="218">
        <v>0</v>
      </c>
      <c r="M3021" s="218">
        <f t="shared" si="82"/>
        <v>1130.4559999999999</v>
      </c>
      <c r="N3021" s="216" t="str">
        <f t="shared" si="81"/>
        <v>stvarna uporabna</v>
      </c>
    </row>
    <row r="3022" spans="1:14" x14ac:dyDescent="0.25">
      <c r="A3022" s="220">
        <v>1</v>
      </c>
      <c r="B3022" s="219" t="s">
        <v>926</v>
      </c>
      <c r="C3022" s="219" t="s">
        <v>926</v>
      </c>
      <c r="D3022" s="219">
        <v>104339</v>
      </c>
      <c r="E3022" s="217" t="s">
        <v>162</v>
      </c>
      <c r="F3022" s="217" t="s">
        <v>2316</v>
      </c>
      <c r="G3022" s="217" t="s">
        <v>1440</v>
      </c>
      <c r="H3022" s="217" t="s">
        <v>139</v>
      </c>
      <c r="I3022" s="219">
        <v>1</v>
      </c>
      <c r="J3022" s="221">
        <v>4526.2</v>
      </c>
      <c r="K3022" s="221">
        <v>4526.2</v>
      </c>
      <c r="L3022" s="218">
        <v>0</v>
      </c>
      <c r="M3022" s="218">
        <f t="shared" si="82"/>
        <v>1810.48</v>
      </c>
      <c r="N3022" s="216" t="str">
        <f t="shared" si="81"/>
        <v>stvarna uporabna</v>
      </c>
    </row>
    <row r="3023" spans="1:14" x14ac:dyDescent="0.25">
      <c r="A3023" s="216">
        <v>1</v>
      </c>
      <c r="B3023" s="219" t="s">
        <v>926</v>
      </c>
      <c r="C3023" s="219" t="s">
        <v>926</v>
      </c>
      <c r="D3023" s="219">
        <v>104340</v>
      </c>
      <c r="E3023" s="217" t="s">
        <v>162</v>
      </c>
      <c r="F3023" s="217" t="s">
        <v>2317</v>
      </c>
      <c r="G3023" s="217" t="s">
        <v>929</v>
      </c>
      <c r="H3023" s="217" t="s">
        <v>139</v>
      </c>
      <c r="I3023" s="219">
        <v>1</v>
      </c>
      <c r="J3023" s="218">
        <v>500</v>
      </c>
      <c r="K3023" s="218">
        <v>500</v>
      </c>
      <c r="L3023" s="218">
        <v>0</v>
      </c>
      <c r="M3023" s="218">
        <f t="shared" si="82"/>
        <v>200</v>
      </c>
      <c r="N3023" s="216" t="str">
        <f t="shared" si="81"/>
        <v>stvarna uporabna</v>
      </c>
    </row>
    <row r="3024" spans="1:14" x14ac:dyDescent="0.25">
      <c r="A3024" s="216">
        <v>1</v>
      </c>
      <c r="B3024" s="219" t="s">
        <v>926</v>
      </c>
      <c r="C3024" s="219" t="s">
        <v>926</v>
      </c>
      <c r="D3024" s="219">
        <v>104341</v>
      </c>
      <c r="E3024" s="217" t="s">
        <v>162</v>
      </c>
      <c r="F3024" s="217" t="s">
        <v>2214</v>
      </c>
      <c r="G3024" s="217" t="s">
        <v>929</v>
      </c>
      <c r="H3024" s="217" t="s">
        <v>139</v>
      </c>
      <c r="I3024" s="219">
        <v>1</v>
      </c>
      <c r="J3024" s="218">
        <v>56.57</v>
      </c>
      <c r="K3024" s="218">
        <v>56.57</v>
      </c>
      <c r="L3024" s="218">
        <v>0</v>
      </c>
      <c r="M3024" s="218">
        <f t="shared" si="82"/>
        <v>22.628</v>
      </c>
      <c r="N3024" s="216" t="str">
        <f t="shared" si="81"/>
        <v>stvarna uporabna</v>
      </c>
    </row>
    <row r="3025" spans="1:14" x14ac:dyDescent="0.25">
      <c r="A3025" s="216">
        <v>1</v>
      </c>
      <c r="B3025" s="219" t="s">
        <v>926</v>
      </c>
      <c r="C3025" s="219" t="s">
        <v>926</v>
      </c>
      <c r="D3025" s="219">
        <v>104342</v>
      </c>
      <c r="E3025" s="217" t="s">
        <v>162</v>
      </c>
      <c r="F3025" s="217" t="s">
        <v>2063</v>
      </c>
      <c r="G3025" s="217" t="s">
        <v>929</v>
      </c>
      <c r="H3025" s="217" t="s">
        <v>139</v>
      </c>
      <c r="I3025" s="219">
        <v>1</v>
      </c>
      <c r="J3025" s="221">
        <v>1413.08</v>
      </c>
      <c r="K3025" s="221">
        <v>1413.08</v>
      </c>
      <c r="L3025" s="218">
        <v>0</v>
      </c>
      <c r="M3025" s="218">
        <f t="shared" si="82"/>
        <v>565.23199999999997</v>
      </c>
      <c r="N3025" s="216" t="str">
        <f t="shared" si="81"/>
        <v>stvarna uporabna</v>
      </c>
    </row>
    <row r="3026" spans="1:14" x14ac:dyDescent="0.25">
      <c r="A3026" s="220">
        <v>1</v>
      </c>
      <c r="B3026" s="219" t="s">
        <v>926</v>
      </c>
      <c r="C3026" s="219" t="s">
        <v>926</v>
      </c>
      <c r="D3026" s="219">
        <v>104343</v>
      </c>
      <c r="E3026" s="217" t="s">
        <v>162</v>
      </c>
      <c r="F3026" s="217" t="s">
        <v>2284</v>
      </c>
      <c r="G3026" s="217" t="s">
        <v>929</v>
      </c>
      <c r="H3026" s="217" t="s">
        <v>139</v>
      </c>
      <c r="I3026" s="219">
        <v>1</v>
      </c>
      <c r="J3026" s="218">
        <v>847.85</v>
      </c>
      <c r="K3026" s="218">
        <v>847.85</v>
      </c>
      <c r="L3026" s="218">
        <v>0</v>
      </c>
      <c r="M3026" s="218">
        <f t="shared" si="82"/>
        <v>339.14000000000004</v>
      </c>
      <c r="N3026" s="216" t="str">
        <f t="shared" si="81"/>
        <v>stvarna uporabna</v>
      </c>
    </row>
    <row r="3027" spans="1:14" x14ac:dyDescent="0.25">
      <c r="A3027" s="220">
        <v>1</v>
      </c>
      <c r="B3027" s="219" t="s">
        <v>926</v>
      </c>
      <c r="C3027" s="219" t="s">
        <v>926</v>
      </c>
      <c r="D3027" s="219">
        <v>104344</v>
      </c>
      <c r="E3027" s="217" t="s">
        <v>162</v>
      </c>
      <c r="F3027" s="217" t="s">
        <v>2284</v>
      </c>
      <c r="G3027" s="217" t="s">
        <v>929</v>
      </c>
      <c r="H3027" s="217" t="s">
        <v>139</v>
      </c>
      <c r="I3027" s="219">
        <v>1</v>
      </c>
      <c r="J3027" s="218">
        <v>847.85</v>
      </c>
      <c r="K3027" s="218">
        <v>847.85</v>
      </c>
      <c r="L3027" s="218">
        <v>0</v>
      </c>
      <c r="M3027" s="218">
        <f t="shared" si="82"/>
        <v>339.14000000000004</v>
      </c>
      <c r="N3027" s="216" t="str">
        <f t="shared" si="81"/>
        <v>stvarna uporabna</v>
      </c>
    </row>
    <row r="3028" spans="1:14" x14ac:dyDescent="0.25">
      <c r="A3028" s="216">
        <v>1</v>
      </c>
      <c r="B3028" s="219" t="s">
        <v>926</v>
      </c>
      <c r="C3028" s="219" t="s">
        <v>926</v>
      </c>
      <c r="D3028" s="219">
        <v>104345</v>
      </c>
      <c r="E3028" s="217" t="s">
        <v>162</v>
      </c>
      <c r="F3028" s="217" t="s">
        <v>2284</v>
      </c>
      <c r="G3028" s="217" t="s">
        <v>929</v>
      </c>
      <c r="H3028" s="217" t="s">
        <v>139</v>
      </c>
      <c r="I3028" s="219">
        <v>1</v>
      </c>
      <c r="J3028" s="218">
        <v>847.85</v>
      </c>
      <c r="K3028" s="218">
        <v>847.85</v>
      </c>
      <c r="L3028" s="218">
        <v>0</v>
      </c>
      <c r="M3028" s="218">
        <f t="shared" si="82"/>
        <v>339.14000000000004</v>
      </c>
      <c r="N3028" s="216" t="str">
        <f t="shared" si="81"/>
        <v>stvarna uporabna</v>
      </c>
    </row>
    <row r="3029" spans="1:14" x14ac:dyDescent="0.25">
      <c r="A3029" s="216">
        <v>1</v>
      </c>
      <c r="B3029" s="219" t="s">
        <v>926</v>
      </c>
      <c r="C3029" s="219" t="s">
        <v>926</v>
      </c>
      <c r="D3029" s="219">
        <v>104346</v>
      </c>
      <c r="E3029" s="217" t="s">
        <v>162</v>
      </c>
      <c r="F3029" s="217" t="s">
        <v>2284</v>
      </c>
      <c r="G3029" s="217" t="s">
        <v>929</v>
      </c>
      <c r="H3029" s="217" t="s">
        <v>139</v>
      </c>
      <c r="I3029" s="219">
        <v>1</v>
      </c>
      <c r="J3029" s="218">
        <v>847.85</v>
      </c>
      <c r="K3029" s="218">
        <v>847.85</v>
      </c>
      <c r="L3029" s="218">
        <v>0</v>
      </c>
      <c r="M3029" s="218">
        <f t="shared" si="82"/>
        <v>339.14000000000004</v>
      </c>
      <c r="N3029" s="216" t="str">
        <f t="shared" si="81"/>
        <v>stvarna uporabna</v>
      </c>
    </row>
    <row r="3030" spans="1:14" x14ac:dyDescent="0.25">
      <c r="A3030" s="216">
        <v>1</v>
      </c>
      <c r="B3030" s="219" t="s">
        <v>926</v>
      </c>
      <c r="C3030" s="219" t="s">
        <v>926</v>
      </c>
      <c r="D3030" s="219">
        <v>104347</v>
      </c>
      <c r="E3030" s="217" t="s">
        <v>162</v>
      </c>
      <c r="F3030" s="217" t="s">
        <v>2284</v>
      </c>
      <c r="G3030" s="217" t="s">
        <v>929</v>
      </c>
      <c r="H3030" s="217" t="s">
        <v>139</v>
      </c>
      <c r="I3030" s="219">
        <v>1</v>
      </c>
      <c r="J3030" s="218">
        <v>847.85</v>
      </c>
      <c r="K3030" s="218">
        <v>847.85</v>
      </c>
      <c r="L3030" s="218">
        <v>0</v>
      </c>
      <c r="M3030" s="218">
        <f t="shared" si="82"/>
        <v>339.14000000000004</v>
      </c>
      <c r="N3030" s="216" t="str">
        <f t="shared" si="81"/>
        <v>stvarna uporabna</v>
      </c>
    </row>
    <row r="3031" spans="1:14" x14ac:dyDescent="0.25">
      <c r="A3031" s="220">
        <v>1</v>
      </c>
      <c r="B3031" s="219" t="s">
        <v>926</v>
      </c>
      <c r="C3031" s="219" t="s">
        <v>926</v>
      </c>
      <c r="D3031" s="219">
        <v>104348</v>
      </c>
      <c r="E3031" s="217" t="s">
        <v>162</v>
      </c>
      <c r="F3031" s="217" t="s">
        <v>2318</v>
      </c>
      <c r="G3031" s="217" t="s">
        <v>929</v>
      </c>
      <c r="H3031" s="217" t="s">
        <v>139</v>
      </c>
      <c r="I3031" s="219">
        <v>1</v>
      </c>
      <c r="J3031" s="218">
        <v>847.84</v>
      </c>
      <c r="K3031" s="218">
        <v>847.84</v>
      </c>
      <c r="L3031" s="218">
        <v>0</v>
      </c>
      <c r="M3031" s="218">
        <f t="shared" si="82"/>
        <v>339.13600000000002</v>
      </c>
      <c r="N3031" s="216" t="str">
        <f t="shared" si="81"/>
        <v>stvarna uporabna</v>
      </c>
    </row>
    <row r="3032" spans="1:14" x14ac:dyDescent="0.25">
      <c r="A3032" s="220">
        <v>1</v>
      </c>
      <c r="B3032" s="219" t="s">
        <v>926</v>
      </c>
      <c r="C3032" s="219" t="s">
        <v>926</v>
      </c>
      <c r="D3032" s="219">
        <v>104349</v>
      </c>
      <c r="E3032" s="217" t="s">
        <v>162</v>
      </c>
      <c r="F3032" s="217" t="s">
        <v>2318</v>
      </c>
      <c r="G3032" s="217" t="s">
        <v>929</v>
      </c>
      <c r="H3032" s="217" t="s">
        <v>139</v>
      </c>
      <c r="I3032" s="219">
        <v>1</v>
      </c>
      <c r="J3032" s="218">
        <v>847.84</v>
      </c>
      <c r="K3032" s="218">
        <v>847.84</v>
      </c>
      <c r="L3032" s="218">
        <v>0</v>
      </c>
      <c r="M3032" s="218">
        <f t="shared" si="82"/>
        <v>339.13600000000002</v>
      </c>
      <c r="N3032" s="216" t="str">
        <f t="shared" si="81"/>
        <v>stvarna uporabna</v>
      </c>
    </row>
    <row r="3033" spans="1:14" x14ac:dyDescent="0.25">
      <c r="A3033" s="216">
        <v>1</v>
      </c>
      <c r="B3033" s="219" t="s">
        <v>926</v>
      </c>
      <c r="C3033" s="219" t="s">
        <v>926</v>
      </c>
      <c r="D3033" s="219">
        <v>104350</v>
      </c>
      <c r="E3033" s="217" t="s">
        <v>162</v>
      </c>
      <c r="F3033" s="217" t="s">
        <v>2318</v>
      </c>
      <c r="G3033" s="217" t="s">
        <v>929</v>
      </c>
      <c r="H3033" s="217" t="s">
        <v>139</v>
      </c>
      <c r="I3033" s="219">
        <v>1</v>
      </c>
      <c r="J3033" s="218">
        <v>847.84</v>
      </c>
      <c r="K3033" s="218">
        <v>847.84</v>
      </c>
      <c r="L3033" s="218">
        <v>0</v>
      </c>
      <c r="M3033" s="218">
        <f t="shared" si="82"/>
        <v>339.13600000000002</v>
      </c>
      <c r="N3033" s="216" t="str">
        <f t="shared" si="81"/>
        <v>stvarna uporabna</v>
      </c>
    </row>
    <row r="3034" spans="1:14" x14ac:dyDescent="0.25">
      <c r="A3034" s="216">
        <v>1</v>
      </c>
      <c r="B3034" s="219" t="s">
        <v>926</v>
      </c>
      <c r="C3034" s="219" t="s">
        <v>926</v>
      </c>
      <c r="D3034" s="219">
        <v>104353</v>
      </c>
      <c r="E3034" s="217" t="s">
        <v>162</v>
      </c>
      <c r="F3034" s="217" t="s">
        <v>1011</v>
      </c>
      <c r="G3034" s="217" t="s">
        <v>929</v>
      </c>
      <c r="H3034" s="217" t="s">
        <v>139</v>
      </c>
      <c r="I3034" s="219">
        <v>1</v>
      </c>
      <c r="J3034" s="221">
        <v>1130.46</v>
      </c>
      <c r="K3034" s="221">
        <v>1130.46</v>
      </c>
      <c r="L3034" s="218">
        <v>0</v>
      </c>
      <c r="M3034" s="218">
        <f t="shared" si="82"/>
        <v>452.18400000000003</v>
      </c>
      <c r="N3034" s="216" t="str">
        <f t="shared" si="81"/>
        <v>stvarna uporabna</v>
      </c>
    </row>
    <row r="3035" spans="1:14" x14ac:dyDescent="0.25">
      <c r="A3035" s="216">
        <v>1</v>
      </c>
      <c r="B3035" s="219" t="s">
        <v>926</v>
      </c>
      <c r="C3035" s="219" t="s">
        <v>926</v>
      </c>
      <c r="D3035" s="219">
        <v>104354</v>
      </c>
      <c r="E3035" s="217" t="s">
        <v>162</v>
      </c>
      <c r="F3035" s="217" t="s">
        <v>1011</v>
      </c>
      <c r="G3035" s="217" t="s">
        <v>929</v>
      </c>
      <c r="H3035" s="217" t="s">
        <v>139</v>
      </c>
      <c r="I3035" s="219">
        <v>1</v>
      </c>
      <c r="J3035" s="221">
        <v>1130.46</v>
      </c>
      <c r="K3035" s="221">
        <v>1130.46</v>
      </c>
      <c r="L3035" s="218">
        <v>0</v>
      </c>
      <c r="M3035" s="218">
        <f t="shared" si="82"/>
        <v>452.18400000000003</v>
      </c>
      <c r="N3035" s="216" t="str">
        <f t="shared" si="81"/>
        <v>stvarna uporabna</v>
      </c>
    </row>
    <row r="3036" spans="1:14" x14ac:dyDescent="0.25">
      <c r="A3036" s="220">
        <v>1</v>
      </c>
      <c r="B3036" s="219" t="s">
        <v>926</v>
      </c>
      <c r="C3036" s="219" t="s">
        <v>926</v>
      </c>
      <c r="D3036" s="219">
        <v>104355</v>
      </c>
      <c r="E3036" s="217" t="s">
        <v>162</v>
      </c>
      <c r="F3036" s="217" t="s">
        <v>1011</v>
      </c>
      <c r="G3036" s="217" t="s">
        <v>929</v>
      </c>
      <c r="H3036" s="217" t="s">
        <v>139</v>
      </c>
      <c r="I3036" s="219">
        <v>1</v>
      </c>
      <c r="J3036" s="221">
        <v>1130.46</v>
      </c>
      <c r="K3036" s="221">
        <v>1130.46</v>
      </c>
      <c r="L3036" s="218">
        <v>0</v>
      </c>
      <c r="M3036" s="218">
        <f t="shared" si="82"/>
        <v>452.18400000000003</v>
      </c>
      <c r="N3036" s="216" t="str">
        <f t="shared" si="81"/>
        <v>stvarna uporabna</v>
      </c>
    </row>
    <row r="3037" spans="1:14" x14ac:dyDescent="0.25">
      <c r="A3037" s="220">
        <v>1</v>
      </c>
      <c r="B3037" s="219" t="s">
        <v>926</v>
      </c>
      <c r="C3037" s="219" t="s">
        <v>926</v>
      </c>
      <c r="D3037" s="219">
        <v>104356</v>
      </c>
      <c r="E3037" s="217" t="s">
        <v>162</v>
      </c>
      <c r="F3037" s="217" t="s">
        <v>1011</v>
      </c>
      <c r="G3037" s="217" t="s">
        <v>929</v>
      </c>
      <c r="H3037" s="217" t="s">
        <v>139</v>
      </c>
      <c r="I3037" s="219">
        <v>1</v>
      </c>
      <c r="J3037" s="221">
        <v>1130.46</v>
      </c>
      <c r="K3037" s="221">
        <v>1130.46</v>
      </c>
      <c r="L3037" s="218">
        <v>0</v>
      </c>
      <c r="M3037" s="218">
        <f t="shared" si="82"/>
        <v>452.18400000000003</v>
      </c>
      <c r="N3037" s="216" t="str">
        <f t="shared" si="81"/>
        <v>stvarna uporabna</v>
      </c>
    </row>
    <row r="3038" spans="1:14" x14ac:dyDescent="0.25">
      <c r="A3038" s="216">
        <v>1</v>
      </c>
      <c r="B3038" s="219" t="s">
        <v>926</v>
      </c>
      <c r="C3038" s="219" t="s">
        <v>926</v>
      </c>
      <c r="D3038" s="219">
        <v>104357</v>
      </c>
      <c r="E3038" s="217" t="s">
        <v>162</v>
      </c>
      <c r="F3038" s="217" t="s">
        <v>1011</v>
      </c>
      <c r="G3038" s="217" t="s">
        <v>929</v>
      </c>
      <c r="H3038" s="217" t="s">
        <v>139</v>
      </c>
      <c r="I3038" s="219">
        <v>1</v>
      </c>
      <c r="J3038" s="221">
        <v>1130.46</v>
      </c>
      <c r="K3038" s="221">
        <v>1130.46</v>
      </c>
      <c r="L3038" s="218">
        <v>0</v>
      </c>
      <c r="M3038" s="218">
        <f t="shared" si="82"/>
        <v>452.18400000000003</v>
      </c>
      <c r="N3038" s="216" t="str">
        <f t="shared" si="81"/>
        <v>stvarna uporabna</v>
      </c>
    </row>
    <row r="3039" spans="1:14" x14ac:dyDescent="0.25">
      <c r="A3039" s="216">
        <v>1</v>
      </c>
      <c r="B3039" s="219" t="s">
        <v>926</v>
      </c>
      <c r="C3039" s="219" t="s">
        <v>926</v>
      </c>
      <c r="D3039" s="219">
        <v>104358</v>
      </c>
      <c r="E3039" s="217" t="s">
        <v>162</v>
      </c>
      <c r="F3039" s="217" t="s">
        <v>1011</v>
      </c>
      <c r="G3039" s="217" t="s">
        <v>929</v>
      </c>
      <c r="H3039" s="217" t="s">
        <v>139</v>
      </c>
      <c r="I3039" s="219">
        <v>1</v>
      </c>
      <c r="J3039" s="221">
        <v>1130.46</v>
      </c>
      <c r="K3039" s="221">
        <v>1130.46</v>
      </c>
      <c r="L3039" s="218">
        <v>0</v>
      </c>
      <c r="M3039" s="218">
        <f t="shared" si="82"/>
        <v>452.18400000000003</v>
      </c>
      <c r="N3039" s="216" t="str">
        <f t="shared" si="81"/>
        <v>stvarna uporabna</v>
      </c>
    </row>
    <row r="3040" spans="1:14" x14ac:dyDescent="0.25">
      <c r="A3040" s="216">
        <v>1</v>
      </c>
      <c r="B3040" s="219" t="s">
        <v>926</v>
      </c>
      <c r="C3040" s="219" t="s">
        <v>926</v>
      </c>
      <c r="D3040" s="219">
        <v>104369</v>
      </c>
      <c r="E3040" s="217" t="s">
        <v>162</v>
      </c>
      <c r="F3040" s="217" t="s">
        <v>1884</v>
      </c>
      <c r="G3040" s="218">
        <v>12.07</v>
      </c>
      <c r="H3040" s="217" t="s">
        <v>139</v>
      </c>
      <c r="I3040" s="219">
        <v>1</v>
      </c>
      <c r="J3040" s="218">
        <v>300.85000000000002</v>
      </c>
      <c r="K3040" s="218">
        <v>300.85000000000002</v>
      </c>
      <c r="L3040" s="218">
        <v>0</v>
      </c>
      <c r="M3040" s="218">
        <f t="shared" si="82"/>
        <v>120.34000000000002</v>
      </c>
      <c r="N3040" s="216" t="str">
        <f t="shared" si="81"/>
        <v>stvarna uporabna</v>
      </c>
    </row>
    <row r="3041" spans="1:14" x14ac:dyDescent="0.25">
      <c r="A3041" s="220">
        <v>1</v>
      </c>
      <c r="B3041" s="219" t="s">
        <v>926</v>
      </c>
      <c r="C3041" s="219" t="s">
        <v>926</v>
      </c>
      <c r="D3041" s="219">
        <v>104370</v>
      </c>
      <c r="E3041" s="217" t="s">
        <v>162</v>
      </c>
      <c r="F3041" s="217" t="s">
        <v>1212</v>
      </c>
      <c r="G3041" s="218">
        <v>12.07</v>
      </c>
      <c r="H3041" s="217" t="s">
        <v>139</v>
      </c>
      <c r="I3041" s="219">
        <v>1</v>
      </c>
      <c r="J3041" s="218">
        <v>178.22</v>
      </c>
      <c r="K3041" s="218">
        <v>178.22</v>
      </c>
      <c r="L3041" s="218">
        <v>0</v>
      </c>
      <c r="M3041" s="218">
        <f t="shared" si="82"/>
        <v>71.287999999999997</v>
      </c>
      <c r="N3041" s="216" t="str">
        <f t="shared" si="81"/>
        <v>stvarna uporabna</v>
      </c>
    </row>
    <row r="3042" spans="1:14" x14ac:dyDescent="0.25">
      <c r="A3042" s="220">
        <v>1</v>
      </c>
      <c r="B3042" s="219" t="s">
        <v>926</v>
      </c>
      <c r="C3042" s="219" t="s">
        <v>926</v>
      </c>
      <c r="D3042" s="219">
        <v>104371</v>
      </c>
      <c r="E3042" s="217" t="s">
        <v>162</v>
      </c>
      <c r="F3042" s="217" t="s">
        <v>1212</v>
      </c>
      <c r="G3042" s="218">
        <v>12.07</v>
      </c>
      <c r="H3042" s="217" t="s">
        <v>139</v>
      </c>
      <c r="I3042" s="219">
        <v>1</v>
      </c>
      <c r="J3042" s="218">
        <v>178.22</v>
      </c>
      <c r="K3042" s="218">
        <v>178.22</v>
      </c>
      <c r="L3042" s="218">
        <v>0</v>
      </c>
      <c r="M3042" s="218">
        <f t="shared" si="82"/>
        <v>71.287999999999997</v>
      </c>
      <c r="N3042" s="216" t="str">
        <f t="shared" si="81"/>
        <v>stvarna uporabna</v>
      </c>
    </row>
    <row r="3043" spans="1:14" x14ac:dyDescent="0.25">
      <c r="A3043" s="216">
        <v>1</v>
      </c>
      <c r="B3043" s="219" t="s">
        <v>926</v>
      </c>
      <c r="C3043" s="219" t="s">
        <v>926</v>
      </c>
      <c r="D3043" s="219">
        <v>104372</v>
      </c>
      <c r="E3043" s="217" t="s">
        <v>162</v>
      </c>
      <c r="F3043" s="217" t="s">
        <v>1414</v>
      </c>
      <c r="G3043" s="218">
        <v>12.07</v>
      </c>
      <c r="H3043" s="217" t="s">
        <v>139</v>
      </c>
      <c r="I3043" s="219">
        <v>1</v>
      </c>
      <c r="J3043" s="218">
        <v>850.29</v>
      </c>
      <c r="K3043" s="218">
        <v>850.29</v>
      </c>
      <c r="L3043" s="218">
        <v>0</v>
      </c>
      <c r="M3043" s="218">
        <f t="shared" si="82"/>
        <v>340.11599999999999</v>
      </c>
      <c r="N3043" s="216" t="str">
        <f t="shared" si="81"/>
        <v>stvarna uporabna</v>
      </c>
    </row>
    <row r="3044" spans="1:14" x14ac:dyDescent="0.25">
      <c r="A3044" s="216">
        <v>1</v>
      </c>
      <c r="B3044" s="219" t="s">
        <v>926</v>
      </c>
      <c r="C3044" s="219" t="s">
        <v>926</v>
      </c>
      <c r="D3044" s="219">
        <v>104373</v>
      </c>
      <c r="E3044" s="217" t="s">
        <v>162</v>
      </c>
      <c r="F3044" s="217" t="s">
        <v>1132</v>
      </c>
      <c r="G3044" s="218">
        <v>12.07</v>
      </c>
      <c r="H3044" s="217" t="s">
        <v>139</v>
      </c>
      <c r="I3044" s="219">
        <v>1</v>
      </c>
      <c r="J3044" s="221">
        <v>2561.61</v>
      </c>
      <c r="K3044" s="221">
        <v>2561.61</v>
      </c>
      <c r="L3044" s="218">
        <v>0</v>
      </c>
      <c r="M3044" s="218">
        <f t="shared" si="82"/>
        <v>1024.644</v>
      </c>
      <c r="N3044" s="216" t="str">
        <f t="shared" si="81"/>
        <v>stvarna uporabna</v>
      </c>
    </row>
    <row r="3045" spans="1:14" x14ac:dyDescent="0.25">
      <c r="A3045" s="216">
        <v>1</v>
      </c>
      <c r="B3045" s="219" t="s">
        <v>926</v>
      </c>
      <c r="C3045" s="219" t="s">
        <v>926</v>
      </c>
      <c r="D3045" s="219">
        <v>104374</v>
      </c>
      <c r="E3045" s="217" t="s">
        <v>162</v>
      </c>
      <c r="F3045" s="217" t="s">
        <v>1130</v>
      </c>
      <c r="G3045" s="218">
        <v>12.07</v>
      </c>
      <c r="H3045" s="217" t="s">
        <v>139</v>
      </c>
      <c r="I3045" s="219">
        <v>1</v>
      </c>
      <c r="J3045" s="218">
        <v>896.46</v>
      </c>
      <c r="K3045" s="218">
        <v>896.46</v>
      </c>
      <c r="L3045" s="218">
        <v>0</v>
      </c>
      <c r="M3045" s="218">
        <f t="shared" si="82"/>
        <v>358.58400000000006</v>
      </c>
      <c r="N3045" s="216" t="str">
        <f t="shared" si="81"/>
        <v>stvarna uporabna</v>
      </c>
    </row>
    <row r="3046" spans="1:14" x14ac:dyDescent="0.25">
      <c r="A3046" s="220">
        <v>1</v>
      </c>
      <c r="B3046" s="219" t="s">
        <v>926</v>
      </c>
      <c r="C3046" s="219" t="s">
        <v>926</v>
      </c>
      <c r="D3046" s="219">
        <v>104375</v>
      </c>
      <c r="E3046" s="217" t="s">
        <v>162</v>
      </c>
      <c r="F3046" s="217" t="s">
        <v>2182</v>
      </c>
      <c r="G3046" s="218">
        <v>12.07</v>
      </c>
      <c r="H3046" s="217" t="s">
        <v>139</v>
      </c>
      <c r="I3046" s="219">
        <v>1</v>
      </c>
      <c r="J3046" s="218">
        <v>749.37</v>
      </c>
      <c r="K3046" s="218">
        <v>749.37</v>
      </c>
      <c r="L3046" s="218">
        <v>0</v>
      </c>
      <c r="M3046" s="218">
        <f t="shared" si="82"/>
        <v>299.74799999999999</v>
      </c>
      <c r="N3046" s="216" t="str">
        <f t="shared" si="81"/>
        <v>stvarna uporabna</v>
      </c>
    </row>
    <row r="3047" spans="1:14" x14ac:dyDescent="0.25">
      <c r="A3047" s="220">
        <v>1</v>
      </c>
      <c r="B3047" s="219" t="s">
        <v>926</v>
      </c>
      <c r="C3047" s="219" t="s">
        <v>926</v>
      </c>
      <c r="D3047" s="219">
        <v>104376</v>
      </c>
      <c r="E3047" s="217" t="s">
        <v>162</v>
      </c>
      <c r="F3047" s="217" t="s">
        <v>2319</v>
      </c>
      <c r="G3047" s="218">
        <v>12.07</v>
      </c>
      <c r="H3047" s="217" t="s">
        <v>139</v>
      </c>
      <c r="I3047" s="219">
        <v>1</v>
      </c>
      <c r="J3047" s="218">
        <v>951.21</v>
      </c>
      <c r="K3047" s="218">
        <v>951.21</v>
      </c>
      <c r="L3047" s="218">
        <v>0</v>
      </c>
      <c r="M3047" s="218">
        <f t="shared" si="82"/>
        <v>380.48400000000004</v>
      </c>
      <c r="N3047" s="216" t="str">
        <f t="shared" si="81"/>
        <v>stvarna uporabna</v>
      </c>
    </row>
    <row r="3048" spans="1:14" x14ac:dyDescent="0.25">
      <c r="A3048" s="216">
        <v>1</v>
      </c>
      <c r="B3048" s="219" t="s">
        <v>926</v>
      </c>
      <c r="C3048" s="219" t="s">
        <v>926</v>
      </c>
      <c r="D3048" s="219">
        <v>104379</v>
      </c>
      <c r="E3048" s="217" t="s">
        <v>162</v>
      </c>
      <c r="F3048" s="217" t="s">
        <v>2225</v>
      </c>
      <c r="G3048" s="217" t="s">
        <v>2226</v>
      </c>
      <c r="H3048" s="217" t="s">
        <v>139</v>
      </c>
      <c r="I3048" s="219">
        <v>1</v>
      </c>
      <c r="J3048" s="218">
        <v>715.9</v>
      </c>
      <c r="K3048" s="218">
        <v>715.9</v>
      </c>
      <c r="L3048" s="218">
        <v>0</v>
      </c>
      <c r="M3048" s="218">
        <f t="shared" si="82"/>
        <v>286.36</v>
      </c>
      <c r="N3048" s="216" t="str">
        <f t="shared" si="81"/>
        <v>stvarna uporabna</v>
      </c>
    </row>
    <row r="3049" spans="1:14" x14ac:dyDescent="0.25">
      <c r="A3049" s="216">
        <v>1</v>
      </c>
      <c r="B3049" s="219" t="s">
        <v>926</v>
      </c>
      <c r="C3049" s="219" t="s">
        <v>926</v>
      </c>
      <c r="D3049" s="219">
        <v>104380</v>
      </c>
      <c r="E3049" s="217" t="s">
        <v>162</v>
      </c>
      <c r="F3049" s="217" t="s">
        <v>1130</v>
      </c>
      <c r="G3049" s="217" t="s">
        <v>2226</v>
      </c>
      <c r="H3049" s="217" t="s">
        <v>139</v>
      </c>
      <c r="I3049" s="219">
        <v>1</v>
      </c>
      <c r="J3049" s="218">
        <v>896.46</v>
      </c>
      <c r="K3049" s="218">
        <v>896.46</v>
      </c>
      <c r="L3049" s="218">
        <v>0</v>
      </c>
      <c r="M3049" s="218">
        <f t="shared" si="82"/>
        <v>358.58400000000006</v>
      </c>
      <c r="N3049" s="216" t="str">
        <f t="shared" si="81"/>
        <v>stvarna uporabna</v>
      </c>
    </row>
    <row r="3050" spans="1:14" x14ac:dyDescent="0.25">
      <c r="A3050" s="216">
        <v>1</v>
      </c>
      <c r="B3050" s="219" t="s">
        <v>926</v>
      </c>
      <c r="C3050" s="219" t="s">
        <v>926</v>
      </c>
      <c r="D3050" s="219">
        <v>104381</v>
      </c>
      <c r="E3050" s="217" t="s">
        <v>162</v>
      </c>
      <c r="F3050" s="217" t="s">
        <v>2320</v>
      </c>
      <c r="G3050" s="217" t="s">
        <v>2226</v>
      </c>
      <c r="H3050" s="217" t="s">
        <v>139</v>
      </c>
      <c r="I3050" s="219">
        <v>1</v>
      </c>
      <c r="J3050" s="221">
        <v>1294.76</v>
      </c>
      <c r="K3050" s="221">
        <v>1294.76</v>
      </c>
      <c r="L3050" s="218">
        <v>0</v>
      </c>
      <c r="M3050" s="218">
        <f t="shared" si="82"/>
        <v>517.904</v>
      </c>
      <c r="N3050" s="216" t="str">
        <f t="shared" si="81"/>
        <v>stvarna uporabna</v>
      </c>
    </row>
    <row r="3051" spans="1:14" x14ac:dyDescent="0.25">
      <c r="A3051" s="220">
        <v>1</v>
      </c>
      <c r="B3051" s="219" t="s">
        <v>926</v>
      </c>
      <c r="C3051" s="219" t="s">
        <v>926</v>
      </c>
      <c r="D3051" s="219">
        <v>104384</v>
      </c>
      <c r="E3051" s="217" t="s">
        <v>162</v>
      </c>
      <c r="F3051" s="217" t="s">
        <v>2221</v>
      </c>
      <c r="G3051" s="217" t="s">
        <v>929</v>
      </c>
      <c r="H3051" s="217" t="s">
        <v>139</v>
      </c>
      <c r="I3051" s="219">
        <v>1</v>
      </c>
      <c r="J3051" s="218">
        <v>141.30000000000001</v>
      </c>
      <c r="K3051" s="218">
        <v>141.30000000000001</v>
      </c>
      <c r="L3051" s="218">
        <v>0</v>
      </c>
      <c r="M3051" s="218">
        <f t="shared" si="82"/>
        <v>56.52000000000001</v>
      </c>
      <c r="N3051" s="216" t="str">
        <f t="shared" si="81"/>
        <v>stvarna uporabna</v>
      </c>
    </row>
    <row r="3052" spans="1:14" x14ac:dyDescent="0.25">
      <c r="A3052" s="220">
        <v>1</v>
      </c>
      <c r="B3052" s="219" t="s">
        <v>926</v>
      </c>
      <c r="C3052" s="219" t="s">
        <v>926</v>
      </c>
      <c r="D3052" s="219">
        <v>104394</v>
      </c>
      <c r="E3052" s="217" t="s">
        <v>162</v>
      </c>
      <c r="F3052" s="217" t="s">
        <v>1134</v>
      </c>
      <c r="G3052" s="218">
        <v>12.14</v>
      </c>
      <c r="H3052" s="217" t="s">
        <v>139</v>
      </c>
      <c r="I3052" s="219">
        <v>1</v>
      </c>
      <c r="J3052" s="218">
        <v>721.5</v>
      </c>
      <c r="K3052" s="218">
        <v>180.38</v>
      </c>
      <c r="L3052" s="218">
        <v>541.12</v>
      </c>
      <c r="M3052" s="218">
        <f t="shared" si="82"/>
        <v>541.12</v>
      </c>
      <c r="N3052" s="216" t="str">
        <f t="shared" si="81"/>
        <v>nova vrijednost</v>
      </c>
    </row>
    <row r="3053" spans="1:14" x14ac:dyDescent="0.25">
      <c r="A3053" s="216">
        <v>1</v>
      </c>
      <c r="B3053" s="219" t="s">
        <v>926</v>
      </c>
      <c r="C3053" s="219" t="s">
        <v>926</v>
      </c>
      <c r="D3053" s="219">
        <v>104399</v>
      </c>
      <c r="E3053" s="217" t="s">
        <v>162</v>
      </c>
      <c r="F3053" s="217" t="s">
        <v>109</v>
      </c>
      <c r="G3053" s="217" t="s">
        <v>598</v>
      </c>
      <c r="H3053" s="217" t="s">
        <v>139</v>
      </c>
      <c r="I3053" s="219">
        <v>1</v>
      </c>
      <c r="J3053" s="218">
        <v>765.44</v>
      </c>
      <c r="K3053" s="218">
        <v>446.51</v>
      </c>
      <c r="L3053" s="218">
        <v>318.93</v>
      </c>
      <c r="M3053" s="218">
        <f t="shared" si="82"/>
        <v>318.93</v>
      </c>
      <c r="N3053" s="216" t="str">
        <f t="shared" si="81"/>
        <v>nova vrijednost</v>
      </c>
    </row>
    <row r="3054" spans="1:14" x14ac:dyDescent="0.25">
      <c r="A3054" s="216">
        <v>1</v>
      </c>
      <c r="B3054" s="219" t="s">
        <v>926</v>
      </c>
      <c r="C3054" s="219" t="s">
        <v>926</v>
      </c>
      <c r="D3054" s="219">
        <v>104400</v>
      </c>
      <c r="E3054" s="217" t="s">
        <v>162</v>
      </c>
      <c r="F3054" s="217" t="s">
        <v>2320</v>
      </c>
      <c r="G3054" s="217" t="s">
        <v>2226</v>
      </c>
      <c r="H3054" s="217" t="s">
        <v>139</v>
      </c>
      <c r="I3054" s="219">
        <v>1</v>
      </c>
      <c r="J3054" s="221">
        <v>1294.76</v>
      </c>
      <c r="K3054" s="221">
        <v>1294.76</v>
      </c>
      <c r="L3054" s="218">
        <v>0</v>
      </c>
      <c r="M3054" s="218">
        <f t="shared" si="82"/>
        <v>517.904</v>
      </c>
      <c r="N3054" s="216" t="str">
        <f t="shared" si="81"/>
        <v>stvarna uporabna</v>
      </c>
    </row>
    <row r="3055" spans="1:14" x14ac:dyDescent="0.25">
      <c r="A3055" s="216">
        <v>1</v>
      </c>
      <c r="B3055" s="219" t="s">
        <v>926</v>
      </c>
      <c r="C3055" s="219" t="s">
        <v>926</v>
      </c>
      <c r="D3055" s="219">
        <v>104401</v>
      </c>
      <c r="E3055" s="217" t="s">
        <v>162</v>
      </c>
      <c r="F3055" s="217" t="s">
        <v>2321</v>
      </c>
      <c r="G3055" s="217" t="s">
        <v>929</v>
      </c>
      <c r="H3055" s="217" t="s">
        <v>139</v>
      </c>
      <c r="I3055" s="219">
        <v>1</v>
      </c>
      <c r="J3055" s="218">
        <v>974.77</v>
      </c>
      <c r="K3055" s="218">
        <v>974.77</v>
      </c>
      <c r="L3055" s="218">
        <v>0</v>
      </c>
      <c r="M3055" s="218">
        <f t="shared" si="82"/>
        <v>389.90800000000002</v>
      </c>
      <c r="N3055" s="216" t="str">
        <f t="shared" si="81"/>
        <v>stvarna uporabna</v>
      </c>
    </row>
    <row r="3056" spans="1:14" x14ac:dyDescent="0.25">
      <c r="A3056" s="220">
        <v>1</v>
      </c>
      <c r="B3056" s="219" t="s">
        <v>926</v>
      </c>
      <c r="C3056" s="219" t="s">
        <v>926</v>
      </c>
      <c r="D3056" s="219">
        <v>104402</v>
      </c>
      <c r="E3056" s="217" t="s">
        <v>162</v>
      </c>
      <c r="F3056" s="217" t="s">
        <v>2322</v>
      </c>
      <c r="G3056" s="217" t="s">
        <v>929</v>
      </c>
      <c r="H3056" s="217" t="s">
        <v>139</v>
      </c>
      <c r="I3056" s="219">
        <v>1</v>
      </c>
      <c r="J3056" s="218">
        <v>279.42</v>
      </c>
      <c r="K3056" s="218">
        <v>279.42</v>
      </c>
      <c r="L3056" s="218">
        <v>0</v>
      </c>
      <c r="M3056" s="218">
        <f t="shared" si="82"/>
        <v>111.76800000000001</v>
      </c>
      <c r="N3056" s="216" t="str">
        <f t="shared" si="81"/>
        <v>stvarna uporabna</v>
      </c>
    </row>
    <row r="3057" spans="1:14" x14ac:dyDescent="0.25">
      <c r="A3057" s="220">
        <v>1</v>
      </c>
      <c r="B3057" s="219" t="s">
        <v>926</v>
      </c>
      <c r="C3057" s="219" t="s">
        <v>926</v>
      </c>
      <c r="D3057" s="219">
        <v>104403</v>
      </c>
      <c r="E3057" s="217" t="s">
        <v>162</v>
      </c>
      <c r="F3057" s="217" t="s">
        <v>2322</v>
      </c>
      <c r="G3057" s="217" t="s">
        <v>929</v>
      </c>
      <c r="H3057" s="217" t="s">
        <v>139</v>
      </c>
      <c r="I3057" s="219">
        <v>1</v>
      </c>
      <c r="J3057" s="218">
        <v>279.42</v>
      </c>
      <c r="K3057" s="218">
        <v>279.42</v>
      </c>
      <c r="L3057" s="218">
        <v>0</v>
      </c>
      <c r="M3057" s="218">
        <f t="shared" si="82"/>
        <v>111.76800000000001</v>
      </c>
      <c r="N3057" s="216" t="str">
        <f t="shared" si="81"/>
        <v>stvarna uporabna</v>
      </c>
    </row>
    <row r="3058" spans="1:14" x14ac:dyDescent="0.25">
      <c r="A3058" s="216">
        <v>1</v>
      </c>
      <c r="B3058" s="219" t="s">
        <v>926</v>
      </c>
      <c r="C3058" s="219" t="s">
        <v>926</v>
      </c>
      <c r="D3058" s="219">
        <v>104404</v>
      </c>
      <c r="E3058" s="217" t="s">
        <v>162</v>
      </c>
      <c r="F3058" s="217" t="s">
        <v>2323</v>
      </c>
      <c r="G3058" s="217" t="s">
        <v>462</v>
      </c>
      <c r="H3058" s="217" t="s">
        <v>139</v>
      </c>
      <c r="I3058" s="219">
        <v>1</v>
      </c>
      <c r="J3058" s="221">
        <v>1510.35</v>
      </c>
      <c r="K3058" s="218">
        <v>519.17999999999995</v>
      </c>
      <c r="L3058" s="218">
        <v>991.17</v>
      </c>
      <c r="M3058" s="218">
        <f t="shared" si="82"/>
        <v>991.17</v>
      </c>
      <c r="N3058" s="216" t="str">
        <f t="shared" si="81"/>
        <v>nova vrijednost</v>
      </c>
    </row>
    <row r="3059" spans="1:14" x14ac:dyDescent="0.25">
      <c r="A3059" s="216">
        <v>1</v>
      </c>
      <c r="B3059" s="219" t="s">
        <v>926</v>
      </c>
      <c r="C3059" s="219" t="s">
        <v>926</v>
      </c>
      <c r="D3059" s="219">
        <v>104405</v>
      </c>
      <c r="E3059" s="217" t="s">
        <v>162</v>
      </c>
      <c r="F3059" s="217" t="s">
        <v>2324</v>
      </c>
      <c r="G3059" s="217" t="s">
        <v>339</v>
      </c>
      <c r="H3059" s="217" t="s">
        <v>139</v>
      </c>
      <c r="I3059" s="219">
        <v>1</v>
      </c>
      <c r="J3059" s="221">
        <v>1687.09</v>
      </c>
      <c r="K3059" s="221">
        <v>1528.95</v>
      </c>
      <c r="L3059" s="218">
        <v>158.13999999999999</v>
      </c>
      <c r="M3059" s="218">
        <f t="shared" si="82"/>
        <v>674.83600000000001</v>
      </c>
      <c r="N3059" s="216" t="str">
        <f t="shared" si="81"/>
        <v>stvarna uporabna</v>
      </c>
    </row>
    <row r="3060" spans="1:14" x14ac:dyDescent="0.25">
      <c r="A3060" s="216">
        <v>1</v>
      </c>
      <c r="B3060" s="219" t="s">
        <v>926</v>
      </c>
      <c r="C3060" s="219" t="s">
        <v>926</v>
      </c>
      <c r="D3060" s="219">
        <v>104406</v>
      </c>
      <c r="E3060" s="217" t="s">
        <v>162</v>
      </c>
      <c r="F3060" s="217" t="s">
        <v>2324</v>
      </c>
      <c r="G3060" s="217" t="s">
        <v>339</v>
      </c>
      <c r="H3060" s="217" t="s">
        <v>139</v>
      </c>
      <c r="I3060" s="219">
        <v>1</v>
      </c>
      <c r="J3060" s="221">
        <v>1687.09</v>
      </c>
      <c r="K3060" s="221">
        <v>1528.95</v>
      </c>
      <c r="L3060" s="218">
        <v>158.13999999999999</v>
      </c>
      <c r="M3060" s="218">
        <f t="shared" si="82"/>
        <v>674.83600000000001</v>
      </c>
      <c r="N3060" s="216" t="str">
        <f t="shared" si="81"/>
        <v>stvarna uporabna</v>
      </c>
    </row>
    <row r="3061" spans="1:14" x14ac:dyDescent="0.25">
      <c r="A3061" s="220">
        <v>1</v>
      </c>
      <c r="B3061" s="219" t="s">
        <v>926</v>
      </c>
      <c r="C3061" s="219" t="s">
        <v>926</v>
      </c>
      <c r="D3061" s="219">
        <v>104408</v>
      </c>
      <c r="E3061" s="217" t="s">
        <v>162</v>
      </c>
      <c r="F3061" s="217" t="s">
        <v>2325</v>
      </c>
      <c r="G3061" s="218">
        <v>11.07</v>
      </c>
      <c r="H3061" s="217" t="s">
        <v>139</v>
      </c>
      <c r="I3061" s="219">
        <v>1</v>
      </c>
      <c r="J3061" s="218">
        <v>178.22</v>
      </c>
      <c r="K3061" s="218">
        <v>178.22</v>
      </c>
      <c r="L3061" s="218">
        <v>0</v>
      </c>
      <c r="M3061" s="218">
        <f t="shared" si="82"/>
        <v>71.287999999999997</v>
      </c>
      <c r="N3061" s="216" t="str">
        <f t="shared" si="81"/>
        <v>stvarna uporabna</v>
      </c>
    </row>
    <row r="3062" spans="1:14" x14ac:dyDescent="0.25">
      <c r="A3062" s="220">
        <v>1</v>
      </c>
      <c r="B3062" s="219" t="s">
        <v>926</v>
      </c>
      <c r="C3062" s="219" t="s">
        <v>926</v>
      </c>
      <c r="D3062" s="219">
        <v>104414</v>
      </c>
      <c r="E3062" s="217" t="s">
        <v>162</v>
      </c>
      <c r="F3062" s="217" t="s">
        <v>2326</v>
      </c>
      <c r="G3062" s="217" t="s">
        <v>2327</v>
      </c>
      <c r="H3062" s="217" t="s">
        <v>139</v>
      </c>
      <c r="I3062" s="219">
        <v>1</v>
      </c>
      <c r="J3062" s="221">
        <v>2384.5700000000002</v>
      </c>
      <c r="K3062" s="221">
        <v>2384.5700000000002</v>
      </c>
      <c r="L3062" s="218">
        <v>0</v>
      </c>
      <c r="M3062" s="218">
        <f t="shared" si="82"/>
        <v>953.82800000000009</v>
      </c>
      <c r="N3062" s="216" t="str">
        <f t="shared" si="81"/>
        <v>stvarna uporabna</v>
      </c>
    </row>
    <row r="3063" spans="1:14" x14ac:dyDescent="0.25">
      <c r="A3063" s="216">
        <v>1</v>
      </c>
      <c r="B3063" s="219" t="s">
        <v>926</v>
      </c>
      <c r="C3063" s="219" t="s">
        <v>926</v>
      </c>
      <c r="D3063" s="219">
        <v>104415</v>
      </c>
      <c r="E3063" s="217" t="s">
        <v>162</v>
      </c>
      <c r="F3063" s="217" t="s">
        <v>109</v>
      </c>
      <c r="G3063" s="217" t="s">
        <v>555</v>
      </c>
      <c r="H3063" s="217" t="s">
        <v>139</v>
      </c>
      <c r="I3063" s="219">
        <v>1</v>
      </c>
      <c r="J3063" s="218">
        <v>855.31</v>
      </c>
      <c r="K3063" s="218">
        <v>579.1</v>
      </c>
      <c r="L3063" s="218">
        <v>276.20999999999998</v>
      </c>
      <c r="M3063" s="218">
        <f t="shared" si="82"/>
        <v>342.12400000000002</v>
      </c>
      <c r="N3063" s="216" t="str">
        <f t="shared" si="81"/>
        <v>stvarna uporabna</v>
      </c>
    </row>
    <row r="3064" spans="1:14" x14ac:dyDescent="0.25">
      <c r="A3064" s="216">
        <v>1</v>
      </c>
      <c r="B3064" s="219" t="s">
        <v>926</v>
      </c>
      <c r="C3064" s="219" t="s">
        <v>926</v>
      </c>
      <c r="D3064" s="219">
        <v>104418</v>
      </c>
      <c r="E3064" s="217" t="s">
        <v>162</v>
      </c>
      <c r="F3064" s="217" t="s">
        <v>2328</v>
      </c>
      <c r="G3064" s="217" t="s">
        <v>307</v>
      </c>
      <c r="H3064" s="217" t="s">
        <v>139</v>
      </c>
      <c r="I3064" s="219">
        <v>1</v>
      </c>
      <c r="J3064" s="218">
        <v>375</v>
      </c>
      <c r="K3064" s="218">
        <v>375</v>
      </c>
      <c r="L3064" s="218">
        <v>0</v>
      </c>
      <c r="M3064" s="218">
        <f t="shared" si="82"/>
        <v>150</v>
      </c>
      <c r="N3064" s="216" t="str">
        <f t="shared" si="81"/>
        <v>stvarna uporabna</v>
      </c>
    </row>
    <row r="3065" spans="1:14" x14ac:dyDescent="0.25">
      <c r="A3065" s="216">
        <v>1</v>
      </c>
      <c r="B3065" s="219" t="s">
        <v>926</v>
      </c>
      <c r="C3065" s="219" t="s">
        <v>926</v>
      </c>
      <c r="D3065" s="219">
        <v>104419</v>
      </c>
      <c r="E3065" s="217" t="s">
        <v>162</v>
      </c>
      <c r="F3065" s="217" t="s">
        <v>2329</v>
      </c>
      <c r="G3065" s="217" t="s">
        <v>307</v>
      </c>
      <c r="H3065" s="217" t="s">
        <v>139</v>
      </c>
      <c r="I3065" s="219">
        <v>1</v>
      </c>
      <c r="J3065" s="218">
        <v>484.1</v>
      </c>
      <c r="K3065" s="218">
        <v>484.1</v>
      </c>
      <c r="L3065" s="218">
        <v>0</v>
      </c>
      <c r="M3065" s="218">
        <f t="shared" si="82"/>
        <v>193.64000000000001</v>
      </c>
      <c r="N3065" s="216" t="str">
        <f t="shared" si="81"/>
        <v>stvarna uporabna</v>
      </c>
    </row>
    <row r="3066" spans="1:14" x14ac:dyDescent="0.25">
      <c r="A3066" s="220">
        <v>1</v>
      </c>
      <c r="B3066" s="219" t="s">
        <v>926</v>
      </c>
      <c r="C3066" s="219" t="s">
        <v>926</v>
      </c>
      <c r="D3066" s="219">
        <v>104420</v>
      </c>
      <c r="E3066" s="217" t="s">
        <v>162</v>
      </c>
      <c r="F3066" s="217" t="s">
        <v>2330</v>
      </c>
      <c r="G3066" s="218">
        <v>11.07</v>
      </c>
      <c r="H3066" s="217" t="s">
        <v>139</v>
      </c>
      <c r="I3066" s="219">
        <v>1</v>
      </c>
      <c r="J3066" s="221">
        <v>1171.3</v>
      </c>
      <c r="K3066" s="221">
        <v>1171.3</v>
      </c>
      <c r="L3066" s="218">
        <v>0</v>
      </c>
      <c r="M3066" s="218">
        <f t="shared" si="82"/>
        <v>468.52</v>
      </c>
      <c r="N3066" s="216" t="str">
        <f t="shared" si="81"/>
        <v>stvarna uporabna</v>
      </c>
    </row>
    <row r="3067" spans="1:14" x14ac:dyDescent="0.25">
      <c r="A3067" s="220">
        <v>1</v>
      </c>
      <c r="B3067" s="219" t="s">
        <v>926</v>
      </c>
      <c r="C3067" s="219" t="s">
        <v>926</v>
      </c>
      <c r="D3067" s="219">
        <v>104423</v>
      </c>
      <c r="E3067" s="217" t="s">
        <v>162</v>
      </c>
      <c r="F3067" s="217" t="s">
        <v>2331</v>
      </c>
      <c r="G3067" s="217" t="s">
        <v>1962</v>
      </c>
      <c r="H3067" s="217" t="s">
        <v>139</v>
      </c>
      <c r="I3067" s="219">
        <v>1</v>
      </c>
      <c r="J3067" s="218">
        <v>265.70999999999998</v>
      </c>
      <c r="K3067" s="218">
        <v>265.70999999999998</v>
      </c>
      <c r="L3067" s="218">
        <v>0</v>
      </c>
      <c r="M3067" s="218">
        <f t="shared" si="82"/>
        <v>106.28399999999999</v>
      </c>
      <c r="N3067" s="216" t="str">
        <f t="shared" si="81"/>
        <v>stvarna uporabna</v>
      </c>
    </row>
    <row r="3068" spans="1:14" x14ac:dyDescent="0.25">
      <c r="A3068" s="216">
        <v>1</v>
      </c>
      <c r="B3068" s="219" t="s">
        <v>926</v>
      </c>
      <c r="C3068" s="219" t="s">
        <v>926</v>
      </c>
      <c r="D3068" s="219">
        <v>104424</v>
      </c>
      <c r="E3068" s="217" t="s">
        <v>162</v>
      </c>
      <c r="F3068" s="217" t="s">
        <v>2225</v>
      </c>
      <c r="G3068" s="217" t="s">
        <v>2226</v>
      </c>
      <c r="H3068" s="217" t="s">
        <v>139</v>
      </c>
      <c r="I3068" s="219">
        <v>1</v>
      </c>
      <c r="J3068" s="218">
        <v>715.9</v>
      </c>
      <c r="K3068" s="218">
        <v>715.9</v>
      </c>
      <c r="L3068" s="218">
        <v>0</v>
      </c>
      <c r="M3068" s="218">
        <f t="shared" si="82"/>
        <v>286.36</v>
      </c>
      <c r="N3068" s="216" t="str">
        <f t="shared" ref="N3068:N3131" si="83">IF(L3068&lt;J3068*0.4,"stvarna uporabna", "nova vrijednost")</f>
        <v>stvarna uporabna</v>
      </c>
    </row>
    <row r="3069" spans="1:14" x14ac:dyDescent="0.25">
      <c r="A3069" s="216">
        <v>1</v>
      </c>
      <c r="B3069" s="219" t="s">
        <v>926</v>
      </c>
      <c r="C3069" s="219" t="s">
        <v>926</v>
      </c>
      <c r="D3069" s="219">
        <v>104426</v>
      </c>
      <c r="E3069" s="217" t="s">
        <v>162</v>
      </c>
      <c r="F3069" s="217" t="s">
        <v>1130</v>
      </c>
      <c r="G3069" s="217" t="s">
        <v>2327</v>
      </c>
      <c r="H3069" s="217" t="s">
        <v>139</v>
      </c>
      <c r="I3069" s="219">
        <v>1</v>
      </c>
      <c r="J3069" s="221">
        <v>1261.6400000000001</v>
      </c>
      <c r="K3069" s="221">
        <v>1261.6400000000001</v>
      </c>
      <c r="L3069" s="218">
        <v>0</v>
      </c>
      <c r="M3069" s="218">
        <f t="shared" si="82"/>
        <v>504.65600000000006</v>
      </c>
      <c r="N3069" s="216" t="str">
        <f t="shared" si="83"/>
        <v>stvarna uporabna</v>
      </c>
    </row>
    <row r="3070" spans="1:14" x14ac:dyDescent="0.25">
      <c r="A3070" s="216">
        <v>1</v>
      </c>
      <c r="B3070" s="219" t="s">
        <v>926</v>
      </c>
      <c r="C3070" s="219" t="s">
        <v>926</v>
      </c>
      <c r="D3070" s="219">
        <v>104427</v>
      </c>
      <c r="E3070" s="217" t="s">
        <v>162</v>
      </c>
      <c r="F3070" s="217" t="s">
        <v>1130</v>
      </c>
      <c r="G3070" s="217" t="s">
        <v>2327</v>
      </c>
      <c r="H3070" s="217" t="s">
        <v>139</v>
      </c>
      <c r="I3070" s="219">
        <v>1</v>
      </c>
      <c r="J3070" s="221">
        <v>1261.6400000000001</v>
      </c>
      <c r="K3070" s="221">
        <v>1261.6400000000001</v>
      </c>
      <c r="L3070" s="218">
        <v>0</v>
      </c>
      <c r="M3070" s="218">
        <f t="shared" si="82"/>
        <v>504.65600000000006</v>
      </c>
      <c r="N3070" s="216" t="str">
        <f t="shared" si="83"/>
        <v>stvarna uporabna</v>
      </c>
    </row>
    <row r="3071" spans="1:14" x14ac:dyDescent="0.25">
      <c r="A3071" s="220">
        <v>1</v>
      </c>
      <c r="B3071" s="219" t="s">
        <v>926</v>
      </c>
      <c r="C3071" s="219" t="s">
        <v>926</v>
      </c>
      <c r="D3071" s="219">
        <v>104428</v>
      </c>
      <c r="E3071" s="217" t="s">
        <v>162</v>
      </c>
      <c r="F3071" s="217" t="s">
        <v>2332</v>
      </c>
      <c r="G3071" s="217" t="s">
        <v>2327</v>
      </c>
      <c r="H3071" s="217" t="s">
        <v>139</v>
      </c>
      <c r="I3071" s="219">
        <v>1</v>
      </c>
      <c r="J3071" s="221">
        <v>1666.27</v>
      </c>
      <c r="K3071" s="221">
        <v>1666.27</v>
      </c>
      <c r="L3071" s="218">
        <v>0</v>
      </c>
      <c r="M3071" s="218">
        <f t="shared" si="82"/>
        <v>666.50800000000004</v>
      </c>
      <c r="N3071" s="216" t="str">
        <f t="shared" si="83"/>
        <v>stvarna uporabna</v>
      </c>
    </row>
    <row r="3072" spans="1:14" x14ac:dyDescent="0.25">
      <c r="A3072" s="220">
        <v>1</v>
      </c>
      <c r="B3072" s="219" t="s">
        <v>926</v>
      </c>
      <c r="C3072" s="219" t="s">
        <v>926</v>
      </c>
      <c r="D3072" s="219">
        <v>104437</v>
      </c>
      <c r="E3072" s="217" t="s">
        <v>162</v>
      </c>
      <c r="F3072" s="217" t="s">
        <v>2224</v>
      </c>
      <c r="G3072" s="217" t="s">
        <v>307</v>
      </c>
      <c r="H3072" s="217" t="s">
        <v>139</v>
      </c>
      <c r="I3072" s="219">
        <v>1</v>
      </c>
      <c r="J3072" s="218">
        <v>249</v>
      </c>
      <c r="K3072" s="218">
        <v>249</v>
      </c>
      <c r="L3072" s="218">
        <v>0</v>
      </c>
      <c r="M3072" s="218">
        <f t="shared" si="82"/>
        <v>99.600000000000009</v>
      </c>
      <c r="N3072" s="216" t="str">
        <f t="shared" si="83"/>
        <v>stvarna uporabna</v>
      </c>
    </row>
    <row r="3073" spans="1:14" x14ac:dyDescent="0.25">
      <c r="A3073" s="216">
        <v>1</v>
      </c>
      <c r="B3073" s="219" t="s">
        <v>926</v>
      </c>
      <c r="C3073" s="219" t="s">
        <v>926</v>
      </c>
      <c r="D3073" s="219">
        <v>104438</v>
      </c>
      <c r="E3073" s="217" t="s">
        <v>162</v>
      </c>
      <c r="F3073" s="217" t="s">
        <v>2325</v>
      </c>
      <c r="G3073" s="218">
        <v>11.07</v>
      </c>
      <c r="H3073" s="217" t="s">
        <v>139</v>
      </c>
      <c r="I3073" s="219">
        <v>1</v>
      </c>
      <c r="J3073" s="218">
        <v>178.21</v>
      </c>
      <c r="K3073" s="218">
        <v>178.21</v>
      </c>
      <c r="L3073" s="218">
        <v>0</v>
      </c>
      <c r="M3073" s="218">
        <f t="shared" si="82"/>
        <v>71.284000000000006</v>
      </c>
      <c r="N3073" s="216" t="str">
        <f t="shared" si="83"/>
        <v>stvarna uporabna</v>
      </c>
    </row>
    <row r="3074" spans="1:14" x14ac:dyDescent="0.25">
      <c r="A3074" s="216">
        <v>1</v>
      </c>
      <c r="B3074" s="219" t="s">
        <v>926</v>
      </c>
      <c r="C3074" s="219" t="s">
        <v>926</v>
      </c>
      <c r="D3074" s="219">
        <v>104439</v>
      </c>
      <c r="E3074" s="217" t="s">
        <v>162</v>
      </c>
      <c r="F3074" s="217" t="s">
        <v>1961</v>
      </c>
      <c r="G3074" s="218">
        <v>11.07</v>
      </c>
      <c r="H3074" s="217" t="s">
        <v>139</v>
      </c>
      <c r="I3074" s="219">
        <v>1</v>
      </c>
      <c r="J3074" s="221">
        <v>1007.72</v>
      </c>
      <c r="K3074" s="221">
        <v>1007.72</v>
      </c>
      <c r="L3074" s="218">
        <v>0</v>
      </c>
      <c r="M3074" s="218">
        <f t="shared" si="82"/>
        <v>403.08800000000002</v>
      </c>
      <c r="N3074" s="216" t="str">
        <f t="shared" si="83"/>
        <v>stvarna uporabna</v>
      </c>
    </row>
    <row r="3075" spans="1:14" x14ac:dyDescent="0.25">
      <c r="A3075" s="216">
        <v>1</v>
      </c>
      <c r="B3075" s="219" t="s">
        <v>926</v>
      </c>
      <c r="C3075" s="219" t="s">
        <v>926</v>
      </c>
      <c r="D3075" s="219">
        <v>104440</v>
      </c>
      <c r="E3075" s="217" t="s">
        <v>162</v>
      </c>
      <c r="F3075" s="217" t="s">
        <v>2225</v>
      </c>
      <c r="G3075" s="217" t="s">
        <v>1440</v>
      </c>
      <c r="H3075" s="217" t="s">
        <v>139</v>
      </c>
      <c r="I3075" s="219">
        <v>1</v>
      </c>
      <c r="J3075" s="218">
        <v>715.9</v>
      </c>
      <c r="K3075" s="218">
        <v>715.9</v>
      </c>
      <c r="L3075" s="218">
        <v>0</v>
      </c>
      <c r="M3075" s="218">
        <f t="shared" ref="M3075:M3138" si="84">IF(L3075&lt;J3075*0.4,J3075*0.4,L3075)</f>
        <v>286.36</v>
      </c>
      <c r="N3075" s="216" t="str">
        <f t="shared" si="83"/>
        <v>stvarna uporabna</v>
      </c>
    </row>
    <row r="3076" spans="1:14" x14ac:dyDescent="0.25">
      <c r="A3076" s="216">
        <v>1</v>
      </c>
      <c r="B3076" s="219" t="s">
        <v>926</v>
      </c>
      <c r="C3076" s="219" t="s">
        <v>926</v>
      </c>
      <c r="D3076" s="219">
        <v>104441</v>
      </c>
      <c r="E3076" s="217" t="s">
        <v>162</v>
      </c>
      <c r="F3076" s="217" t="s">
        <v>1130</v>
      </c>
      <c r="G3076" s="217" t="s">
        <v>1440</v>
      </c>
      <c r="H3076" s="217" t="s">
        <v>139</v>
      </c>
      <c r="I3076" s="219">
        <v>1</v>
      </c>
      <c r="J3076" s="218">
        <v>896.46</v>
      </c>
      <c r="K3076" s="218">
        <v>896.46</v>
      </c>
      <c r="L3076" s="218">
        <v>0</v>
      </c>
      <c r="M3076" s="218">
        <f t="shared" si="84"/>
        <v>358.58400000000006</v>
      </c>
      <c r="N3076" s="216" t="str">
        <f t="shared" si="83"/>
        <v>stvarna uporabna</v>
      </c>
    </row>
    <row r="3077" spans="1:14" x14ac:dyDescent="0.25">
      <c r="A3077" s="220">
        <v>1</v>
      </c>
      <c r="B3077" s="219" t="s">
        <v>926</v>
      </c>
      <c r="C3077" s="219" t="s">
        <v>926</v>
      </c>
      <c r="D3077" s="219">
        <v>104442</v>
      </c>
      <c r="E3077" s="217" t="s">
        <v>162</v>
      </c>
      <c r="F3077" s="217" t="s">
        <v>1130</v>
      </c>
      <c r="G3077" s="217" t="s">
        <v>1440</v>
      </c>
      <c r="H3077" s="217" t="s">
        <v>139</v>
      </c>
      <c r="I3077" s="219">
        <v>1</v>
      </c>
      <c r="J3077" s="218">
        <v>896.45</v>
      </c>
      <c r="K3077" s="218">
        <v>896.45</v>
      </c>
      <c r="L3077" s="218">
        <v>0</v>
      </c>
      <c r="M3077" s="218">
        <f t="shared" si="84"/>
        <v>358.58000000000004</v>
      </c>
      <c r="N3077" s="216" t="str">
        <f t="shared" si="83"/>
        <v>stvarna uporabna</v>
      </c>
    </row>
    <row r="3078" spans="1:14" x14ac:dyDescent="0.25">
      <c r="A3078" s="220">
        <v>1</v>
      </c>
      <c r="B3078" s="219" t="s">
        <v>926</v>
      </c>
      <c r="C3078" s="219" t="s">
        <v>926</v>
      </c>
      <c r="D3078" s="219">
        <v>104443</v>
      </c>
      <c r="E3078" s="217" t="s">
        <v>162</v>
      </c>
      <c r="F3078" s="217" t="s">
        <v>2333</v>
      </c>
      <c r="G3078" s="217" t="s">
        <v>1440</v>
      </c>
      <c r="H3078" s="217" t="s">
        <v>139</v>
      </c>
      <c r="I3078" s="219">
        <v>1</v>
      </c>
      <c r="J3078" s="218">
        <v>878.2</v>
      </c>
      <c r="K3078" s="218">
        <v>878.2</v>
      </c>
      <c r="L3078" s="218">
        <v>0</v>
      </c>
      <c r="M3078" s="218">
        <f t="shared" si="84"/>
        <v>351.28000000000003</v>
      </c>
      <c r="N3078" s="216" t="str">
        <f t="shared" si="83"/>
        <v>stvarna uporabna</v>
      </c>
    </row>
    <row r="3079" spans="1:14" x14ac:dyDescent="0.25">
      <c r="A3079" s="216">
        <v>1</v>
      </c>
      <c r="B3079" s="219" t="s">
        <v>926</v>
      </c>
      <c r="C3079" s="219" t="s">
        <v>926</v>
      </c>
      <c r="D3079" s="219">
        <v>104444</v>
      </c>
      <c r="E3079" s="217" t="s">
        <v>162</v>
      </c>
      <c r="F3079" s="217" t="s">
        <v>2220</v>
      </c>
      <c r="G3079" s="217" t="s">
        <v>929</v>
      </c>
      <c r="H3079" s="217" t="s">
        <v>139</v>
      </c>
      <c r="I3079" s="219">
        <v>1</v>
      </c>
      <c r="J3079" s="218">
        <v>353.26</v>
      </c>
      <c r="K3079" s="218">
        <v>353.26</v>
      </c>
      <c r="L3079" s="218">
        <v>0</v>
      </c>
      <c r="M3079" s="218">
        <f t="shared" si="84"/>
        <v>141.304</v>
      </c>
      <c r="N3079" s="216" t="str">
        <f t="shared" si="83"/>
        <v>stvarna uporabna</v>
      </c>
    </row>
    <row r="3080" spans="1:14" x14ac:dyDescent="0.25">
      <c r="A3080" s="216">
        <v>1</v>
      </c>
      <c r="B3080" s="219" t="s">
        <v>926</v>
      </c>
      <c r="C3080" s="219" t="s">
        <v>926</v>
      </c>
      <c r="D3080" s="219">
        <v>104445</v>
      </c>
      <c r="E3080" s="217" t="s">
        <v>162</v>
      </c>
      <c r="F3080" s="217" t="s">
        <v>2215</v>
      </c>
      <c r="G3080" s="217" t="s">
        <v>929</v>
      </c>
      <c r="H3080" s="217" t="s">
        <v>139</v>
      </c>
      <c r="I3080" s="219">
        <v>1</v>
      </c>
      <c r="J3080" s="218">
        <v>226.25</v>
      </c>
      <c r="K3080" s="218">
        <v>226.25</v>
      </c>
      <c r="L3080" s="218">
        <v>0</v>
      </c>
      <c r="M3080" s="218">
        <f t="shared" si="84"/>
        <v>90.5</v>
      </c>
      <c r="N3080" s="216" t="str">
        <f t="shared" si="83"/>
        <v>stvarna uporabna</v>
      </c>
    </row>
    <row r="3081" spans="1:14" x14ac:dyDescent="0.25">
      <c r="A3081" s="216">
        <v>1</v>
      </c>
      <c r="B3081" s="219" t="s">
        <v>926</v>
      </c>
      <c r="C3081" s="219" t="s">
        <v>926</v>
      </c>
      <c r="D3081" s="219">
        <v>104446</v>
      </c>
      <c r="E3081" s="217" t="s">
        <v>162</v>
      </c>
      <c r="F3081" s="217" t="s">
        <v>2223</v>
      </c>
      <c r="G3081" s="218">
        <v>11.07</v>
      </c>
      <c r="H3081" s="217" t="s">
        <v>139</v>
      </c>
      <c r="I3081" s="219">
        <v>1</v>
      </c>
      <c r="J3081" s="221">
        <v>1457.95</v>
      </c>
      <c r="K3081" s="221">
        <v>1457.95</v>
      </c>
      <c r="L3081" s="218">
        <v>0</v>
      </c>
      <c r="M3081" s="218">
        <f t="shared" si="84"/>
        <v>583.18000000000006</v>
      </c>
      <c r="N3081" s="216" t="str">
        <f t="shared" si="83"/>
        <v>stvarna uporabna</v>
      </c>
    </row>
    <row r="3082" spans="1:14" x14ac:dyDescent="0.25">
      <c r="A3082" s="220">
        <v>1</v>
      </c>
      <c r="B3082" s="219" t="s">
        <v>926</v>
      </c>
      <c r="C3082" s="219" t="s">
        <v>926</v>
      </c>
      <c r="D3082" s="219">
        <v>104447</v>
      </c>
      <c r="E3082" s="217" t="s">
        <v>162</v>
      </c>
      <c r="F3082" s="217" t="s">
        <v>2223</v>
      </c>
      <c r="G3082" s="217" t="s">
        <v>1440</v>
      </c>
      <c r="H3082" s="217" t="s">
        <v>139</v>
      </c>
      <c r="I3082" s="219">
        <v>1</v>
      </c>
      <c r="J3082" s="221">
        <v>1294.76</v>
      </c>
      <c r="K3082" s="221">
        <v>1294.76</v>
      </c>
      <c r="L3082" s="218">
        <v>0</v>
      </c>
      <c r="M3082" s="218">
        <f t="shared" si="84"/>
        <v>517.904</v>
      </c>
      <c r="N3082" s="216" t="str">
        <f t="shared" si="83"/>
        <v>stvarna uporabna</v>
      </c>
    </row>
    <row r="3083" spans="1:14" x14ac:dyDescent="0.25">
      <c r="A3083" s="220">
        <v>1</v>
      </c>
      <c r="B3083" s="219" t="s">
        <v>926</v>
      </c>
      <c r="C3083" s="219" t="s">
        <v>926</v>
      </c>
      <c r="D3083" s="219">
        <v>104448</v>
      </c>
      <c r="E3083" s="217" t="s">
        <v>162</v>
      </c>
      <c r="F3083" s="217" t="s">
        <v>2320</v>
      </c>
      <c r="G3083" s="217" t="s">
        <v>2226</v>
      </c>
      <c r="H3083" s="217" t="s">
        <v>139</v>
      </c>
      <c r="I3083" s="219">
        <v>1</v>
      </c>
      <c r="J3083" s="221">
        <v>1294.76</v>
      </c>
      <c r="K3083" s="221">
        <v>1294.76</v>
      </c>
      <c r="L3083" s="218">
        <v>0</v>
      </c>
      <c r="M3083" s="218">
        <f t="shared" si="84"/>
        <v>517.904</v>
      </c>
      <c r="N3083" s="216" t="str">
        <f t="shared" si="83"/>
        <v>stvarna uporabna</v>
      </c>
    </row>
    <row r="3084" spans="1:14" x14ac:dyDescent="0.25">
      <c r="A3084" s="216">
        <v>1</v>
      </c>
      <c r="B3084" s="219" t="s">
        <v>926</v>
      </c>
      <c r="C3084" s="219" t="s">
        <v>926</v>
      </c>
      <c r="D3084" s="219">
        <v>104449</v>
      </c>
      <c r="E3084" s="217" t="s">
        <v>162</v>
      </c>
      <c r="F3084" s="217" t="s">
        <v>2215</v>
      </c>
      <c r="G3084" s="217" t="s">
        <v>929</v>
      </c>
      <c r="H3084" s="217" t="s">
        <v>139</v>
      </c>
      <c r="I3084" s="219">
        <v>1</v>
      </c>
      <c r="J3084" s="218">
        <v>226.25</v>
      </c>
      <c r="K3084" s="218">
        <v>226.25</v>
      </c>
      <c r="L3084" s="218">
        <v>0</v>
      </c>
      <c r="M3084" s="218">
        <f t="shared" si="84"/>
        <v>90.5</v>
      </c>
      <c r="N3084" s="216" t="str">
        <f t="shared" si="83"/>
        <v>stvarna uporabna</v>
      </c>
    </row>
    <row r="3085" spans="1:14" x14ac:dyDescent="0.25">
      <c r="A3085" s="216">
        <v>1</v>
      </c>
      <c r="B3085" s="219" t="s">
        <v>926</v>
      </c>
      <c r="C3085" s="219" t="s">
        <v>926</v>
      </c>
      <c r="D3085" s="219">
        <v>104450</v>
      </c>
      <c r="E3085" s="217" t="s">
        <v>162</v>
      </c>
      <c r="F3085" s="217" t="s">
        <v>2334</v>
      </c>
      <c r="G3085" s="217" t="s">
        <v>281</v>
      </c>
      <c r="H3085" s="217" t="s">
        <v>139</v>
      </c>
      <c r="I3085" s="219">
        <v>1</v>
      </c>
      <c r="J3085" s="221">
        <v>2647.4</v>
      </c>
      <c r="K3085" s="221">
        <v>2647.4</v>
      </c>
      <c r="L3085" s="218">
        <v>0</v>
      </c>
      <c r="M3085" s="218">
        <f t="shared" si="84"/>
        <v>1058.96</v>
      </c>
      <c r="N3085" s="216" t="str">
        <f t="shared" si="83"/>
        <v>stvarna uporabna</v>
      </c>
    </row>
    <row r="3086" spans="1:14" x14ac:dyDescent="0.25">
      <c r="A3086" s="216">
        <v>1</v>
      </c>
      <c r="B3086" s="219" t="s">
        <v>926</v>
      </c>
      <c r="C3086" s="219" t="s">
        <v>926</v>
      </c>
      <c r="D3086" s="219">
        <v>104535</v>
      </c>
      <c r="E3086" s="217" t="s">
        <v>162</v>
      </c>
      <c r="F3086" s="217" t="s">
        <v>109</v>
      </c>
      <c r="G3086" s="217" t="s">
        <v>586</v>
      </c>
      <c r="H3086" s="217" t="s">
        <v>139</v>
      </c>
      <c r="I3086" s="219">
        <v>1</v>
      </c>
      <c r="J3086" s="218">
        <v>735.11</v>
      </c>
      <c r="K3086" s="218">
        <v>245.04</v>
      </c>
      <c r="L3086" s="218">
        <v>490.07</v>
      </c>
      <c r="M3086" s="218">
        <f t="shared" si="84"/>
        <v>490.07</v>
      </c>
      <c r="N3086" s="216" t="str">
        <f t="shared" si="83"/>
        <v>nova vrijednost</v>
      </c>
    </row>
    <row r="3087" spans="1:14" x14ac:dyDescent="0.25">
      <c r="A3087" s="220">
        <v>1</v>
      </c>
      <c r="B3087" s="219" t="s">
        <v>926</v>
      </c>
      <c r="C3087" s="219" t="s">
        <v>926</v>
      </c>
      <c r="D3087" s="219">
        <v>104543</v>
      </c>
      <c r="E3087" s="217" t="s">
        <v>162</v>
      </c>
      <c r="F3087" s="217" t="s">
        <v>2210</v>
      </c>
      <c r="G3087" s="217" t="s">
        <v>929</v>
      </c>
      <c r="H3087" s="217" t="s">
        <v>139</v>
      </c>
      <c r="I3087" s="219">
        <v>1</v>
      </c>
      <c r="J3087" s="218">
        <v>56.51</v>
      </c>
      <c r="K3087" s="218">
        <v>56.51</v>
      </c>
      <c r="L3087" s="218">
        <v>0</v>
      </c>
      <c r="M3087" s="218">
        <f t="shared" si="84"/>
        <v>22.603999999999999</v>
      </c>
      <c r="N3087" s="216" t="str">
        <f t="shared" si="83"/>
        <v>stvarna uporabna</v>
      </c>
    </row>
    <row r="3088" spans="1:14" x14ac:dyDescent="0.25">
      <c r="A3088" s="220">
        <v>1</v>
      </c>
      <c r="B3088" s="219" t="s">
        <v>926</v>
      </c>
      <c r="C3088" s="219" t="s">
        <v>926</v>
      </c>
      <c r="D3088" s="219">
        <v>104544</v>
      </c>
      <c r="E3088" s="217" t="s">
        <v>162</v>
      </c>
      <c r="F3088" s="217" t="s">
        <v>2210</v>
      </c>
      <c r="G3088" s="217" t="s">
        <v>929</v>
      </c>
      <c r="H3088" s="217" t="s">
        <v>139</v>
      </c>
      <c r="I3088" s="219">
        <v>1</v>
      </c>
      <c r="J3088" s="218">
        <v>56.51</v>
      </c>
      <c r="K3088" s="218">
        <v>56.51</v>
      </c>
      <c r="L3088" s="218">
        <v>0</v>
      </c>
      <c r="M3088" s="218">
        <f t="shared" si="84"/>
        <v>22.603999999999999</v>
      </c>
      <c r="N3088" s="216" t="str">
        <f t="shared" si="83"/>
        <v>stvarna uporabna</v>
      </c>
    </row>
    <row r="3089" spans="1:14" x14ac:dyDescent="0.25">
      <c r="A3089" s="216">
        <v>1</v>
      </c>
      <c r="B3089" s="219" t="s">
        <v>926</v>
      </c>
      <c r="C3089" s="219" t="s">
        <v>926</v>
      </c>
      <c r="D3089" s="219">
        <v>104550</v>
      </c>
      <c r="E3089" s="217" t="s">
        <v>162</v>
      </c>
      <c r="F3089" s="217" t="s">
        <v>2335</v>
      </c>
      <c r="G3089" s="217" t="s">
        <v>929</v>
      </c>
      <c r="H3089" s="217" t="s">
        <v>139</v>
      </c>
      <c r="I3089" s="219">
        <v>1</v>
      </c>
      <c r="J3089" s="218">
        <v>232.91</v>
      </c>
      <c r="K3089" s="218">
        <v>232.91</v>
      </c>
      <c r="L3089" s="218">
        <v>0</v>
      </c>
      <c r="M3089" s="218">
        <f t="shared" si="84"/>
        <v>93.164000000000001</v>
      </c>
      <c r="N3089" s="216" t="str">
        <f t="shared" si="83"/>
        <v>stvarna uporabna</v>
      </c>
    </row>
    <row r="3090" spans="1:14" x14ac:dyDescent="0.25">
      <c r="A3090" s="216">
        <v>1</v>
      </c>
      <c r="B3090" s="219" t="s">
        <v>926</v>
      </c>
      <c r="C3090" s="219" t="s">
        <v>926</v>
      </c>
      <c r="D3090" s="219">
        <v>104557</v>
      </c>
      <c r="E3090" s="217" t="s">
        <v>162</v>
      </c>
      <c r="F3090" s="217" t="s">
        <v>109</v>
      </c>
      <c r="G3090" s="217" t="s">
        <v>555</v>
      </c>
      <c r="H3090" s="217" t="s">
        <v>139</v>
      </c>
      <c r="I3090" s="219">
        <v>1</v>
      </c>
      <c r="J3090" s="218">
        <v>745.55</v>
      </c>
      <c r="K3090" s="218">
        <v>504.78</v>
      </c>
      <c r="L3090" s="218">
        <v>240.77</v>
      </c>
      <c r="M3090" s="218">
        <f t="shared" si="84"/>
        <v>298.21999999999997</v>
      </c>
      <c r="N3090" s="216" t="str">
        <f t="shared" si="83"/>
        <v>stvarna uporabna</v>
      </c>
    </row>
    <row r="3091" spans="1:14" x14ac:dyDescent="0.25">
      <c r="A3091" s="216">
        <v>1</v>
      </c>
      <c r="B3091" s="219" t="s">
        <v>926</v>
      </c>
      <c r="C3091" s="219" t="s">
        <v>926</v>
      </c>
      <c r="D3091" s="219">
        <v>104558</v>
      </c>
      <c r="E3091" s="217" t="s">
        <v>162</v>
      </c>
      <c r="F3091" s="217" t="s">
        <v>2324</v>
      </c>
      <c r="G3091" s="217" t="s">
        <v>220</v>
      </c>
      <c r="H3091" s="217" t="s">
        <v>139</v>
      </c>
      <c r="I3091" s="219">
        <v>1</v>
      </c>
      <c r="J3091" s="218">
        <v>510.44</v>
      </c>
      <c r="K3091" s="218">
        <v>510.44</v>
      </c>
      <c r="L3091" s="218">
        <v>0</v>
      </c>
      <c r="M3091" s="218">
        <f t="shared" si="84"/>
        <v>204.17600000000002</v>
      </c>
      <c r="N3091" s="216" t="str">
        <f t="shared" si="83"/>
        <v>stvarna uporabna</v>
      </c>
    </row>
    <row r="3092" spans="1:14" x14ac:dyDescent="0.25">
      <c r="A3092" s="220">
        <v>1</v>
      </c>
      <c r="B3092" s="219" t="s">
        <v>926</v>
      </c>
      <c r="C3092" s="219" t="s">
        <v>926</v>
      </c>
      <c r="D3092" s="219">
        <v>104559</v>
      </c>
      <c r="E3092" s="217" t="s">
        <v>162</v>
      </c>
      <c r="F3092" s="217" t="s">
        <v>2223</v>
      </c>
      <c r="G3092" s="217" t="s">
        <v>263</v>
      </c>
      <c r="H3092" s="217" t="s">
        <v>139</v>
      </c>
      <c r="I3092" s="219">
        <v>1</v>
      </c>
      <c r="J3092" s="221">
        <v>3172.49</v>
      </c>
      <c r="K3092" s="221">
        <v>3172.49</v>
      </c>
      <c r="L3092" s="218">
        <v>0</v>
      </c>
      <c r="M3092" s="218">
        <f t="shared" si="84"/>
        <v>1268.9960000000001</v>
      </c>
      <c r="N3092" s="216" t="str">
        <f t="shared" si="83"/>
        <v>stvarna uporabna</v>
      </c>
    </row>
    <row r="3093" spans="1:14" x14ac:dyDescent="0.25">
      <c r="A3093" s="220">
        <v>1</v>
      </c>
      <c r="B3093" s="219" t="s">
        <v>926</v>
      </c>
      <c r="C3093" s="219" t="s">
        <v>926</v>
      </c>
      <c r="D3093" s="219">
        <v>104560</v>
      </c>
      <c r="E3093" s="217" t="s">
        <v>162</v>
      </c>
      <c r="F3093" s="217" t="s">
        <v>1961</v>
      </c>
      <c r="G3093" s="217" t="s">
        <v>263</v>
      </c>
      <c r="H3093" s="217" t="s">
        <v>139</v>
      </c>
      <c r="I3093" s="219">
        <v>1</v>
      </c>
      <c r="J3093" s="221">
        <v>1628.65</v>
      </c>
      <c r="K3093" s="221">
        <v>1628.65</v>
      </c>
      <c r="L3093" s="218">
        <v>0</v>
      </c>
      <c r="M3093" s="218">
        <f t="shared" si="84"/>
        <v>651.46</v>
      </c>
      <c r="N3093" s="216" t="str">
        <f t="shared" si="83"/>
        <v>stvarna uporabna</v>
      </c>
    </row>
    <row r="3094" spans="1:14" x14ac:dyDescent="0.25">
      <c r="A3094" s="216">
        <v>1</v>
      </c>
      <c r="B3094" s="219" t="s">
        <v>926</v>
      </c>
      <c r="C3094" s="219" t="s">
        <v>926</v>
      </c>
      <c r="D3094" s="219">
        <v>104561</v>
      </c>
      <c r="E3094" s="217" t="s">
        <v>162</v>
      </c>
      <c r="F3094" s="217" t="s">
        <v>1212</v>
      </c>
      <c r="G3094" s="217" t="s">
        <v>263</v>
      </c>
      <c r="H3094" s="217" t="s">
        <v>139</v>
      </c>
      <c r="I3094" s="219">
        <v>1</v>
      </c>
      <c r="J3094" s="218">
        <v>354.3</v>
      </c>
      <c r="K3094" s="218">
        <v>354.3</v>
      </c>
      <c r="L3094" s="218">
        <v>0</v>
      </c>
      <c r="M3094" s="218">
        <f t="shared" si="84"/>
        <v>141.72</v>
      </c>
      <c r="N3094" s="216" t="str">
        <f t="shared" si="83"/>
        <v>stvarna uporabna</v>
      </c>
    </row>
    <row r="3095" spans="1:14" x14ac:dyDescent="0.25">
      <c r="A3095" s="216">
        <v>1</v>
      </c>
      <c r="B3095" s="219" t="s">
        <v>926</v>
      </c>
      <c r="C3095" s="219" t="s">
        <v>926</v>
      </c>
      <c r="D3095" s="219">
        <v>104562</v>
      </c>
      <c r="E3095" s="217" t="s">
        <v>162</v>
      </c>
      <c r="F3095" s="217" t="s">
        <v>1212</v>
      </c>
      <c r="G3095" s="217" t="s">
        <v>263</v>
      </c>
      <c r="H3095" s="217" t="s">
        <v>139</v>
      </c>
      <c r="I3095" s="219">
        <v>1</v>
      </c>
      <c r="J3095" s="218">
        <v>354.3</v>
      </c>
      <c r="K3095" s="218">
        <v>354.3</v>
      </c>
      <c r="L3095" s="218">
        <v>0</v>
      </c>
      <c r="M3095" s="218">
        <f t="shared" si="84"/>
        <v>141.72</v>
      </c>
      <c r="N3095" s="216" t="str">
        <f t="shared" si="83"/>
        <v>stvarna uporabna</v>
      </c>
    </row>
    <row r="3096" spans="1:14" x14ac:dyDescent="0.25">
      <c r="A3096" s="216">
        <v>1</v>
      </c>
      <c r="B3096" s="219" t="s">
        <v>926</v>
      </c>
      <c r="C3096" s="219" t="s">
        <v>926</v>
      </c>
      <c r="D3096" s="219">
        <v>104563</v>
      </c>
      <c r="E3096" s="217" t="s">
        <v>162</v>
      </c>
      <c r="F3096" s="217" t="s">
        <v>2187</v>
      </c>
      <c r="G3096" s="217" t="s">
        <v>263</v>
      </c>
      <c r="H3096" s="217" t="s">
        <v>139</v>
      </c>
      <c r="I3096" s="219">
        <v>1</v>
      </c>
      <c r="J3096" s="221">
        <v>1253.96</v>
      </c>
      <c r="K3096" s="221">
        <v>1253.96</v>
      </c>
      <c r="L3096" s="218">
        <v>0</v>
      </c>
      <c r="M3096" s="218">
        <f t="shared" si="84"/>
        <v>501.58400000000006</v>
      </c>
      <c r="N3096" s="216" t="str">
        <f t="shared" si="83"/>
        <v>stvarna uporabna</v>
      </c>
    </row>
    <row r="3097" spans="1:14" x14ac:dyDescent="0.25">
      <c r="A3097" s="220">
        <v>1</v>
      </c>
      <c r="B3097" s="219" t="s">
        <v>926</v>
      </c>
      <c r="C3097" s="219" t="s">
        <v>926</v>
      </c>
      <c r="D3097" s="219">
        <v>104564</v>
      </c>
      <c r="E3097" s="217" t="s">
        <v>162</v>
      </c>
      <c r="F3097" s="217" t="s">
        <v>2187</v>
      </c>
      <c r="G3097" s="217" t="s">
        <v>263</v>
      </c>
      <c r="H3097" s="217" t="s">
        <v>139</v>
      </c>
      <c r="I3097" s="219">
        <v>1</v>
      </c>
      <c r="J3097" s="221">
        <v>1253.96</v>
      </c>
      <c r="K3097" s="221">
        <v>1253.96</v>
      </c>
      <c r="L3097" s="218">
        <v>0</v>
      </c>
      <c r="M3097" s="218">
        <f t="shared" si="84"/>
        <v>501.58400000000006</v>
      </c>
      <c r="N3097" s="216" t="str">
        <f t="shared" si="83"/>
        <v>stvarna uporabna</v>
      </c>
    </row>
    <row r="3098" spans="1:14" x14ac:dyDescent="0.25">
      <c r="A3098" s="220">
        <v>1</v>
      </c>
      <c r="B3098" s="219" t="s">
        <v>926</v>
      </c>
      <c r="C3098" s="219" t="s">
        <v>926</v>
      </c>
      <c r="D3098" s="219">
        <v>104565</v>
      </c>
      <c r="E3098" s="217" t="s">
        <v>162</v>
      </c>
      <c r="F3098" s="217" t="s">
        <v>2336</v>
      </c>
      <c r="G3098" s="217" t="s">
        <v>263</v>
      </c>
      <c r="H3098" s="217" t="s">
        <v>139</v>
      </c>
      <c r="I3098" s="219">
        <v>1</v>
      </c>
      <c r="J3098" s="221">
        <v>2310.5300000000002</v>
      </c>
      <c r="K3098" s="221">
        <v>2310.5300000000002</v>
      </c>
      <c r="L3098" s="218">
        <v>0</v>
      </c>
      <c r="M3098" s="218">
        <f t="shared" si="84"/>
        <v>924.2120000000001</v>
      </c>
      <c r="N3098" s="216" t="str">
        <f t="shared" si="83"/>
        <v>stvarna uporabna</v>
      </c>
    </row>
    <row r="3099" spans="1:14" x14ac:dyDescent="0.25">
      <c r="A3099" s="216">
        <v>1</v>
      </c>
      <c r="B3099" s="219" t="s">
        <v>926</v>
      </c>
      <c r="C3099" s="219" t="s">
        <v>926</v>
      </c>
      <c r="D3099" s="219">
        <v>104566</v>
      </c>
      <c r="E3099" s="217" t="s">
        <v>162</v>
      </c>
      <c r="F3099" s="217" t="s">
        <v>2337</v>
      </c>
      <c r="G3099" s="217" t="s">
        <v>263</v>
      </c>
      <c r="H3099" s="217" t="s">
        <v>139</v>
      </c>
      <c r="I3099" s="219">
        <v>1</v>
      </c>
      <c r="J3099" s="221">
        <v>2721.87</v>
      </c>
      <c r="K3099" s="221">
        <v>2721.87</v>
      </c>
      <c r="L3099" s="218">
        <v>0</v>
      </c>
      <c r="M3099" s="218">
        <f t="shared" si="84"/>
        <v>1088.748</v>
      </c>
      <c r="N3099" s="216" t="str">
        <f t="shared" si="83"/>
        <v>stvarna uporabna</v>
      </c>
    </row>
    <row r="3100" spans="1:14" x14ac:dyDescent="0.25">
      <c r="A3100" s="216">
        <v>1</v>
      </c>
      <c r="B3100" s="219" t="s">
        <v>926</v>
      </c>
      <c r="C3100" s="219" t="s">
        <v>926</v>
      </c>
      <c r="D3100" s="219">
        <v>104588</v>
      </c>
      <c r="E3100" s="217" t="s">
        <v>162</v>
      </c>
      <c r="F3100" s="217" t="s">
        <v>2338</v>
      </c>
      <c r="G3100" s="217" t="s">
        <v>652</v>
      </c>
      <c r="H3100" s="217" t="s">
        <v>139</v>
      </c>
      <c r="I3100" s="219">
        <v>1</v>
      </c>
      <c r="J3100" s="221">
        <v>4472.9799999999996</v>
      </c>
      <c r="K3100" s="221">
        <v>3867.25</v>
      </c>
      <c r="L3100" s="218">
        <v>605.73</v>
      </c>
      <c r="M3100" s="218">
        <f t="shared" si="84"/>
        <v>1789.192</v>
      </c>
      <c r="N3100" s="216" t="str">
        <f t="shared" si="83"/>
        <v>stvarna uporabna</v>
      </c>
    </row>
    <row r="3101" spans="1:14" x14ac:dyDescent="0.25">
      <c r="A3101" s="216">
        <v>1</v>
      </c>
      <c r="B3101" s="219" t="s">
        <v>926</v>
      </c>
      <c r="C3101" s="219" t="s">
        <v>926</v>
      </c>
      <c r="D3101" s="219">
        <v>104589</v>
      </c>
      <c r="E3101" s="217" t="s">
        <v>162</v>
      </c>
      <c r="F3101" s="217" t="s">
        <v>2338</v>
      </c>
      <c r="G3101" s="217" t="s">
        <v>652</v>
      </c>
      <c r="H3101" s="217" t="s">
        <v>139</v>
      </c>
      <c r="I3101" s="219">
        <v>1</v>
      </c>
      <c r="J3101" s="221">
        <v>4472.9799999999996</v>
      </c>
      <c r="K3101" s="221">
        <v>3867.25</v>
      </c>
      <c r="L3101" s="218">
        <v>605.73</v>
      </c>
      <c r="M3101" s="218">
        <f t="shared" si="84"/>
        <v>1789.192</v>
      </c>
      <c r="N3101" s="216" t="str">
        <f t="shared" si="83"/>
        <v>stvarna uporabna</v>
      </c>
    </row>
    <row r="3102" spans="1:14" x14ac:dyDescent="0.25">
      <c r="A3102" s="220">
        <v>1</v>
      </c>
      <c r="B3102" s="219" t="s">
        <v>926</v>
      </c>
      <c r="C3102" s="219" t="s">
        <v>926</v>
      </c>
      <c r="D3102" s="219">
        <v>104590</v>
      </c>
      <c r="E3102" s="217" t="s">
        <v>162</v>
      </c>
      <c r="F3102" s="217" t="s">
        <v>2339</v>
      </c>
      <c r="G3102" s="217" t="s">
        <v>929</v>
      </c>
      <c r="H3102" s="217" t="s">
        <v>139</v>
      </c>
      <c r="I3102" s="219">
        <v>1</v>
      </c>
      <c r="J3102" s="218">
        <v>114.64</v>
      </c>
      <c r="K3102" s="218">
        <v>114.64</v>
      </c>
      <c r="L3102" s="218">
        <v>0</v>
      </c>
      <c r="M3102" s="218">
        <f t="shared" si="84"/>
        <v>45.856000000000002</v>
      </c>
      <c r="N3102" s="216" t="str">
        <f t="shared" si="83"/>
        <v>stvarna uporabna</v>
      </c>
    </row>
    <row r="3103" spans="1:14" x14ac:dyDescent="0.25">
      <c r="A3103" s="220">
        <v>1</v>
      </c>
      <c r="B3103" s="219" t="s">
        <v>926</v>
      </c>
      <c r="C3103" s="219" t="s">
        <v>926</v>
      </c>
      <c r="D3103" s="219">
        <v>104591</v>
      </c>
      <c r="E3103" s="217" t="s">
        <v>162</v>
      </c>
      <c r="F3103" s="217" t="s">
        <v>2340</v>
      </c>
      <c r="G3103" s="217" t="s">
        <v>929</v>
      </c>
      <c r="H3103" s="217" t="s">
        <v>139</v>
      </c>
      <c r="I3103" s="219">
        <v>1</v>
      </c>
      <c r="J3103" s="221">
        <v>2230.41</v>
      </c>
      <c r="K3103" s="221">
        <v>2230.41</v>
      </c>
      <c r="L3103" s="218">
        <v>0</v>
      </c>
      <c r="M3103" s="218">
        <f t="shared" si="84"/>
        <v>892.16399999999999</v>
      </c>
      <c r="N3103" s="216" t="str">
        <f t="shared" si="83"/>
        <v>stvarna uporabna</v>
      </c>
    </row>
    <row r="3104" spans="1:14" x14ac:dyDescent="0.25">
      <c r="A3104" s="216">
        <v>1</v>
      </c>
      <c r="B3104" s="219" t="s">
        <v>926</v>
      </c>
      <c r="C3104" s="219" t="s">
        <v>926</v>
      </c>
      <c r="D3104" s="219">
        <v>104593</v>
      </c>
      <c r="E3104" s="217" t="s">
        <v>162</v>
      </c>
      <c r="F3104" s="217" t="s">
        <v>1143</v>
      </c>
      <c r="G3104" s="217" t="s">
        <v>929</v>
      </c>
      <c r="H3104" s="217" t="s">
        <v>139</v>
      </c>
      <c r="I3104" s="219">
        <v>1</v>
      </c>
      <c r="J3104" s="218">
        <v>616.61</v>
      </c>
      <c r="K3104" s="218">
        <v>616.61</v>
      </c>
      <c r="L3104" s="218">
        <v>0</v>
      </c>
      <c r="M3104" s="218">
        <f t="shared" si="84"/>
        <v>246.64400000000001</v>
      </c>
      <c r="N3104" s="216" t="str">
        <f t="shared" si="83"/>
        <v>stvarna uporabna</v>
      </c>
    </row>
    <row r="3105" spans="1:14" x14ac:dyDescent="0.25">
      <c r="A3105" s="216">
        <v>1</v>
      </c>
      <c r="B3105" s="219" t="s">
        <v>926</v>
      </c>
      <c r="C3105" s="219" t="s">
        <v>926</v>
      </c>
      <c r="D3105" s="219">
        <v>104594</v>
      </c>
      <c r="E3105" s="217" t="s">
        <v>162</v>
      </c>
      <c r="F3105" s="217" t="s">
        <v>2341</v>
      </c>
      <c r="G3105" s="217" t="s">
        <v>339</v>
      </c>
      <c r="H3105" s="217" t="s">
        <v>139</v>
      </c>
      <c r="I3105" s="219">
        <v>1</v>
      </c>
      <c r="J3105" s="221">
        <v>3542.4</v>
      </c>
      <c r="K3105" s="221">
        <v>3210.3</v>
      </c>
      <c r="L3105" s="218">
        <v>332.1</v>
      </c>
      <c r="M3105" s="218">
        <f t="shared" si="84"/>
        <v>1416.96</v>
      </c>
      <c r="N3105" s="216" t="str">
        <f t="shared" si="83"/>
        <v>stvarna uporabna</v>
      </c>
    </row>
    <row r="3106" spans="1:14" x14ac:dyDescent="0.25">
      <c r="A3106" s="216">
        <v>1</v>
      </c>
      <c r="B3106" s="219" t="s">
        <v>926</v>
      </c>
      <c r="C3106" s="219" t="s">
        <v>926</v>
      </c>
      <c r="D3106" s="219">
        <v>104596</v>
      </c>
      <c r="E3106" s="217" t="s">
        <v>162</v>
      </c>
      <c r="F3106" s="217" t="s">
        <v>2242</v>
      </c>
      <c r="G3106" s="217" t="s">
        <v>929</v>
      </c>
      <c r="H3106" s="217" t="s">
        <v>139</v>
      </c>
      <c r="I3106" s="219">
        <v>1</v>
      </c>
      <c r="J3106" s="218">
        <v>226.07</v>
      </c>
      <c r="K3106" s="218">
        <v>226.07</v>
      </c>
      <c r="L3106" s="218">
        <v>0</v>
      </c>
      <c r="M3106" s="218">
        <f t="shared" si="84"/>
        <v>90.427999999999997</v>
      </c>
      <c r="N3106" s="216" t="str">
        <f t="shared" si="83"/>
        <v>stvarna uporabna</v>
      </c>
    </row>
    <row r="3107" spans="1:14" x14ac:dyDescent="0.25">
      <c r="A3107" s="220">
        <v>1</v>
      </c>
      <c r="B3107" s="219" t="s">
        <v>926</v>
      </c>
      <c r="C3107" s="219" t="s">
        <v>926</v>
      </c>
      <c r="D3107" s="219">
        <v>104597</v>
      </c>
      <c r="E3107" s="217" t="s">
        <v>162</v>
      </c>
      <c r="F3107" s="217" t="s">
        <v>2210</v>
      </c>
      <c r="G3107" s="217" t="s">
        <v>929</v>
      </c>
      <c r="H3107" s="217" t="s">
        <v>139</v>
      </c>
      <c r="I3107" s="219">
        <v>1</v>
      </c>
      <c r="J3107" s="218">
        <v>56.51</v>
      </c>
      <c r="K3107" s="218">
        <v>56.51</v>
      </c>
      <c r="L3107" s="218">
        <v>0</v>
      </c>
      <c r="M3107" s="218">
        <f t="shared" si="84"/>
        <v>22.603999999999999</v>
      </c>
      <c r="N3107" s="216" t="str">
        <f t="shared" si="83"/>
        <v>stvarna uporabna</v>
      </c>
    </row>
    <row r="3108" spans="1:14" x14ac:dyDescent="0.25">
      <c r="A3108" s="220">
        <v>1</v>
      </c>
      <c r="B3108" s="219" t="s">
        <v>926</v>
      </c>
      <c r="C3108" s="219" t="s">
        <v>926</v>
      </c>
      <c r="D3108" s="219">
        <v>104598</v>
      </c>
      <c r="E3108" s="217" t="s">
        <v>162</v>
      </c>
      <c r="F3108" s="217" t="s">
        <v>2210</v>
      </c>
      <c r="G3108" s="217" t="s">
        <v>929</v>
      </c>
      <c r="H3108" s="217" t="s">
        <v>139</v>
      </c>
      <c r="I3108" s="219">
        <v>1</v>
      </c>
      <c r="J3108" s="218">
        <v>56.51</v>
      </c>
      <c r="K3108" s="218">
        <v>56.51</v>
      </c>
      <c r="L3108" s="218">
        <v>0</v>
      </c>
      <c r="M3108" s="218">
        <f t="shared" si="84"/>
        <v>22.603999999999999</v>
      </c>
      <c r="N3108" s="216" t="str">
        <f t="shared" si="83"/>
        <v>stvarna uporabna</v>
      </c>
    </row>
    <row r="3109" spans="1:14" x14ac:dyDescent="0.25">
      <c r="A3109" s="216">
        <v>1</v>
      </c>
      <c r="B3109" s="219" t="s">
        <v>926</v>
      </c>
      <c r="C3109" s="219" t="s">
        <v>926</v>
      </c>
      <c r="D3109" s="219">
        <v>104599</v>
      </c>
      <c r="E3109" s="217" t="s">
        <v>162</v>
      </c>
      <c r="F3109" s="217" t="s">
        <v>2215</v>
      </c>
      <c r="G3109" s="217" t="s">
        <v>929</v>
      </c>
      <c r="H3109" s="217" t="s">
        <v>139</v>
      </c>
      <c r="I3109" s="219">
        <v>1</v>
      </c>
      <c r="J3109" s="218">
        <v>226.25</v>
      </c>
      <c r="K3109" s="218">
        <v>226.25</v>
      </c>
      <c r="L3109" s="218">
        <v>0</v>
      </c>
      <c r="M3109" s="218">
        <f t="shared" si="84"/>
        <v>90.5</v>
      </c>
      <c r="N3109" s="216" t="str">
        <f t="shared" si="83"/>
        <v>stvarna uporabna</v>
      </c>
    </row>
    <row r="3110" spans="1:14" x14ac:dyDescent="0.25">
      <c r="A3110" s="216">
        <v>1</v>
      </c>
      <c r="B3110" s="219" t="s">
        <v>926</v>
      </c>
      <c r="C3110" s="219" t="s">
        <v>926</v>
      </c>
      <c r="D3110" s="219">
        <v>104624</v>
      </c>
      <c r="E3110" s="217" t="s">
        <v>162</v>
      </c>
      <c r="F3110" s="217" t="s">
        <v>1212</v>
      </c>
      <c r="G3110" s="217" t="s">
        <v>202</v>
      </c>
      <c r="H3110" s="217" t="s">
        <v>139</v>
      </c>
      <c r="I3110" s="219">
        <v>1</v>
      </c>
      <c r="J3110" s="218">
        <v>143.35</v>
      </c>
      <c r="K3110" s="218">
        <v>77.650000000000006</v>
      </c>
      <c r="L3110" s="218">
        <v>65.7</v>
      </c>
      <c r="M3110" s="218">
        <f t="shared" si="84"/>
        <v>65.7</v>
      </c>
      <c r="N3110" s="216" t="str">
        <f t="shared" si="83"/>
        <v>nova vrijednost</v>
      </c>
    </row>
    <row r="3111" spans="1:14" x14ac:dyDescent="0.25">
      <c r="A3111" s="216">
        <v>1</v>
      </c>
      <c r="B3111" s="219" t="s">
        <v>926</v>
      </c>
      <c r="C3111" s="219" t="s">
        <v>926</v>
      </c>
      <c r="D3111" s="219">
        <v>104625</v>
      </c>
      <c r="E3111" s="217" t="s">
        <v>162</v>
      </c>
      <c r="F3111" s="217" t="s">
        <v>1212</v>
      </c>
      <c r="G3111" s="217" t="s">
        <v>202</v>
      </c>
      <c r="H3111" s="217" t="s">
        <v>139</v>
      </c>
      <c r="I3111" s="219">
        <v>1</v>
      </c>
      <c r="J3111" s="218">
        <v>143.34</v>
      </c>
      <c r="K3111" s="218">
        <v>77.650000000000006</v>
      </c>
      <c r="L3111" s="218">
        <v>65.69</v>
      </c>
      <c r="M3111" s="218">
        <f t="shared" si="84"/>
        <v>65.69</v>
      </c>
      <c r="N3111" s="216" t="str">
        <f t="shared" si="83"/>
        <v>nova vrijednost</v>
      </c>
    </row>
    <row r="3112" spans="1:14" x14ac:dyDescent="0.25">
      <c r="A3112" s="220">
        <v>1</v>
      </c>
      <c r="B3112" s="219" t="s">
        <v>926</v>
      </c>
      <c r="C3112" s="219" t="s">
        <v>926</v>
      </c>
      <c r="D3112" s="219">
        <v>104626</v>
      </c>
      <c r="E3112" s="217" t="s">
        <v>162</v>
      </c>
      <c r="F3112" s="217" t="s">
        <v>1212</v>
      </c>
      <c r="G3112" s="217" t="s">
        <v>202</v>
      </c>
      <c r="H3112" s="217" t="s">
        <v>139</v>
      </c>
      <c r="I3112" s="219">
        <v>1</v>
      </c>
      <c r="J3112" s="218">
        <v>143.34</v>
      </c>
      <c r="K3112" s="218">
        <v>77.650000000000006</v>
      </c>
      <c r="L3112" s="218">
        <v>65.69</v>
      </c>
      <c r="M3112" s="218">
        <f t="shared" si="84"/>
        <v>65.69</v>
      </c>
      <c r="N3112" s="216" t="str">
        <f t="shared" si="83"/>
        <v>nova vrijednost</v>
      </c>
    </row>
    <row r="3113" spans="1:14" x14ac:dyDescent="0.25">
      <c r="A3113" s="220">
        <v>1</v>
      </c>
      <c r="B3113" s="219" t="s">
        <v>926</v>
      </c>
      <c r="C3113" s="219" t="s">
        <v>926</v>
      </c>
      <c r="D3113" s="219">
        <v>104627</v>
      </c>
      <c r="E3113" s="217" t="s">
        <v>162</v>
      </c>
      <c r="F3113" s="217" t="s">
        <v>1130</v>
      </c>
      <c r="G3113" s="217" t="s">
        <v>202</v>
      </c>
      <c r="H3113" s="217" t="s">
        <v>139</v>
      </c>
      <c r="I3113" s="219">
        <v>1</v>
      </c>
      <c r="J3113" s="218">
        <v>849.81</v>
      </c>
      <c r="K3113" s="218">
        <v>460.33</v>
      </c>
      <c r="L3113" s="218">
        <v>389.48</v>
      </c>
      <c r="M3113" s="218">
        <f t="shared" si="84"/>
        <v>389.48</v>
      </c>
      <c r="N3113" s="216" t="str">
        <f t="shared" si="83"/>
        <v>nova vrijednost</v>
      </c>
    </row>
    <row r="3114" spans="1:14" x14ac:dyDescent="0.25">
      <c r="A3114" s="216">
        <v>1</v>
      </c>
      <c r="B3114" s="219" t="s">
        <v>926</v>
      </c>
      <c r="C3114" s="219" t="s">
        <v>926</v>
      </c>
      <c r="D3114" s="219">
        <v>104628</v>
      </c>
      <c r="E3114" s="217" t="s">
        <v>162</v>
      </c>
      <c r="F3114" s="217" t="s">
        <v>2342</v>
      </c>
      <c r="G3114" s="217" t="s">
        <v>202</v>
      </c>
      <c r="H3114" s="217" t="s">
        <v>139</v>
      </c>
      <c r="I3114" s="219">
        <v>1</v>
      </c>
      <c r="J3114" s="221">
        <v>1257.07</v>
      </c>
      <c r="K3114" s="218">
        <v>680.9</v>
      </c>
      <c r="L3114" s="218">
        <v>576.16999999999996</v>
      </c>
      <c r="M3114" s="218">
        <f t="shared" si="84"/>
        <v>576.16999999999996</v>
      </c>
      <c r="N3114" s="216" t="str">
        <f t="shared" si="83"/>
        <v>nova vrijednost</v>
      </c>
    </row>
    <row r="3115" spans="1:14" x14ac:dyDescent="0.25">
      <c r="A3115" s="216">
        <v>1</v>
      </c>
      <c r="B3115" s="219" t="s">
        <v>926</v>
      </c>
      <c r="C3115" s="219" t="s">
        <v>926</v>
      </c>
      <c r="D3115" s="219">
        <v>104629</v>
      </c>
      <c r="E3115" s="217" t="s">
        <v>162</v>
      </c>
      <c r="F3115" s="217" t="s">
        <v>2343</v>
      </c>
      <c r="G3115" s="217" t="s">
        <v>202</v>
      </c>
      <c r="H3115" s="217" t="s">
        <v>139</v>
      </c>
      <c r="I3115" s="219">
        <v>1</v>
      </c>
      <c r="J3115" s="221">
        <v>1105.77</v>
      </c>
      <c r="K3115" s="218">
        <v>598.95000000000005</v>
      </c>
      <c r="L3115" s="218">
        <v>506.82</v>
      </c>
      <c r="M3115" s="218">
        <f t="shared" si="84"/>
        <v>506.82</v>
      </c>
      <c r="N3115" s="216" t="str">
        <f t="shared" si="83"/>
        <v>nova vrijednost</v>
      </c>
    </row>
    <row r="3116" spans="1:14" x14ac:dyDescent="0.25">
      <c r="A3116" s="216">
        <v>1</v>
      </c>
      <c r="B3116" s="219" t="s">
        <v>926</v>
      </c>
      <c r="C3116" s="219" t="s">
        <v>926</v>
      </c>
      <c r="D3116" s="219">
        <v>104630</v>
      </c>
      <c r="E3116" s="217" t="s">
        <v>162</v>
      </c>
      <c r="F3116" s="217" t="s">
        <v>2344</v>
      </c>
      <c r="G3116" s="217" t="s">
        <v>202</v>
      </c>
      <c r="H3116" s="217" t="s">
        <v>139</v>
      </c>
      <c r="I3116" s="219">
        <v>1</v>
      </c>
      <c r="J3116" s="218">
        <v>583.61</v>
      </c>
      <c r="K3116" s="218">
        <v>316.12</v>
      </c>
      <c r="L3116" s="218">
        <v>267.49</v>
      </c>
      <c r="M3116" s="218">
        <f t="shared" si="84"/>
        <v>267.49</v>
      </c>
      <c r="N3116" s="216" t="str">
        <f t="shared" si="83"/>
        <v>nova vrijednost</v>
      </c>
    </row>
    <row r="3117" spans="1:14" x14ac:dyDescent="0.25">
      <c r="A3117" s="220">
        <v>1</v>
      </c>
      <c r="B3117" s="219" t="s">
        <v>926</v>
      </c>
      <c r="C3117" s="219" t="s">
        <v>926</v>
      </c>
      <c r="D3117" s="219">
        <v>104631</v>
      </c>
      <c r="E3117" s="217" t="s">
        <v>162</v>
      </c>
      <c r="F3117" s="217" t="s">
        <v>2344</v>
      </c>
      <c r="G3117" s="217" t="s">
        <v>202</v>
      </c>
      <c r="H3117" s="217" t="s">
        <v>139</v>
      </c>
      <c r="I3117" s="219">
        <v>1</v>
      </c>
      <c r="J3117" s="218">
        <v>583.6</v>
      </c>
      <c r="K3117" s="218">
        <v>316.12</v>
      </c>
      <c r="L3117" s="218">
        <v>267.48</v>
      </c>
      <c r="M3117" s="218">
        <f t="shared" si="84"/>
        <v>267.48</v>
      </c>
      <c r="N3117" s="216" t="str">
        <f t="shared" si="83"/>
        <v>nova vrijednost</v>
      </c>
    </row>
    <row r="3118" spans="1:14" x14ac:dyDescent="0.25">
      <c r="A3118" s="220">
        <v>1</v>
      </c>
      <c r="B3118" s="219" t="s">
        <v>926</v>
      </c>
      <c r="C3118" s="219" t="s">
        <v>926</v>
      </c>
      <c r="D3118" s="219">
        <v>104632</v>
      </c>
      <c r="E3118" s="217" t="s">
        <v>162</v>
      </c>
      <c r="F3118" s="217" t="s">
        <v>2344</v>
      </c>
      <c r="G3118" s="217" t="s">
        <v>202</v>
      </c>
      <c r="H3118" s="217" t="s">
        <v>139</v>
      </c>
      <c r="I3118" s="219">
        <v>1</v>
      </c>
      <c r="J3118" s="218">
        <v>583.6</v>
      </c>
      <c r="K3118" s="218">
        <v>316.12</v>
      </c>
      <c r="L3118" s="218">
        <v>267.48</v>
      </c>
      <c r="M3118" s="218">
        <f t="shared" si="84"/>
        <v>267.48</v>
      </c>
      <c r="N3118" s="216" t="str">
        <f t="shared" si="83"/>
        <v>nova vrijednost</v>
      </c>
    </row>
    <row r="3119" spans="1:14" x14ac:dyDescent="0.25">
      <c r="A3119" s="216">
        <v>1</v>
      </c>
      <c r="B3119" s="219" t="s">
        <v>926</v>
      </c>
      <c r="C3119" s="219" t="s">
        <v>926</v>
      </c>
      <c r="D3119" s="219">
        <v>104633</v>
      </c>
      <c r="E3119" s="217" t="s">
        <v>162</v>
      </c>
      <c r="F3119" s="217" t="s">
        <v>2344</v>
      </c>
      <c r="G3119" s="217" t="s">
        <v>202</v>
      </c>
      <c r="H3119" s="217" t="s">
        <v>139</v>
      </c>
      <c r="I3119" s="219">
        <v>1</v>
      </c>
      <c r="J3119" s="218">
        <v>583.6</v>
      </c>
      <c r="K3119" s="218">
        <v>316.12</v>
      </c>
      <c r="L3119" s="218">
        <v>267.48</v>
      </c>
      <c r="M3119" s="218">
        <f t="shared" si="84"/>
        <v>267.48</v>
      </c>
      <c r="N3119" s="216" t="str">
        <f t="shared" si="83"/>
        <v>nova vrijednost</v>
      </c>
    </row>
    <row r="3120" spans="1:14" x14ac:dyDescent="0.25">
      <c r="A3120" s="216">
        <v>1</v>
      </c>
      <c r="B3120" s="219" t="s">
        <v>926</v>
      </c>
      <c r="C3120" s="219" t="s">
        <v>926</v>
      </c>
      <c r="D3120" s="219">
        <v>104634</v>
      </c>
      <c r="E3120" s="217" t="s">
        <v>162</v>
      </c>
      <c r="F3120" s="217" t="s">
        <v>2344</v>
      </c>
      <c r="G3120" s="217" t="s">
        <v>202</v>
      </c>
      <c r="H3120" s="217" t="s">
        <v>139</v>
      </c>
      <c r="I3120" s="219">
        <v>1</v>
      </c>
      <c r="J3120" s="218">
        <v>583.6</v>
      </c>
      <c r="K3120" s="218">
        <v>316.12</v>
      </c>
      <c r="L3120" s="218">
        <v>267.48</v>
      </c>
      <c r="M3120" s="218">
        <f t="shared" si="84"/>
        <v>267.48</v>
      </c>
      <c r="N3120" s="216" t="str">
        <f t="shared" si="83"/>
        <v>nova vrijednost</v>
      </c>
    </row>
    <row r="3121" spans="1:14" x14ac:dyDescent="0.25">
      <c r="A3121" s="216">
        <v>1</v>
      </c>
      <c r="B3121" s="219" t="s">
        <v>926</v>
      </c>
      <c r="C3121" s="219" t="s">
        <v>926</v>
      </c>
      <c r="D3121" s="219">
        <v>104635</v>
      </c>
      <c r="E3121" s="217" t="s">
        <v>162</v>
      </c>
      <c r="F3121" s="217" t="s">
        <v>1948</v>
      </c>
      <c r="G3121" s="217" t="s">
        <v>202</v>
      </c>
      <c r="H3121" s="217" t="s">
        <v>139</v>
      </c>
      <c r="I3121" s="219">
        <v>1</v>
      </c>
      <c r="J3121" s="221">
        <v>1362.87</v>
      </c>
      <c r="K3121" s="218">
        <v>738.23</v>
      </c>
      <c r="L3121" s="218">
        <v>624.64</v>
      </c>
      <c r="M3121" s="218">
        <f t="shared" si="84"/>
        <v>624.64</v>
      </c>
      <c r="N3121" s="216" t="str">
        <f t="shared" si="83"/>
        <v>nova vrijednost</v>
      </c>
    </row>
    <row r="3122" spans="1:14" x14ac:dyDescent="0.25">
      <c r="A3122" s="220">
        <v>1</v>
      </c>
      <c r="B3122" s="219" t="s">
        <v>926</v>
      </c>
      <c r="C3122" s="219" t="s">
        <v>926</v>
      </c>
      <c r="D3122" s="219">
        <v>104636</v>
      </c>
      <c r="E3122" s="217" t="s">
        <v>162</v>
      </c>
      <c r="F3122" s="217" t="s">
        <v>1948</v>
      </c>
      <c r="G3122" s="217" t="s">
        <v>202</v>
      </c>
      <c r="H3122" s="217" t="s">
        <v>139</v>
      </c>
      <c r="I3122" s="219">
        <v>1</v>
      </c>
      <c r="J3122" s="221">
        <v>1362.88</v>
      </c>
      <c r="K3122" s="218">
        <v>738.23</v>
      </c>
      <c r="L3122" s="218">
        <v>624.65</v>
      </c>
      <c r="M3122" s="218">
        <f t="shared" si="84"/>
        <v>624.65</v>
      </c>
      <c r="N3122" s="216" t="str">
        <f t="shared" si="83"/>
        <v>nova vrijednost</v>
      </c>
    </row>
    <row r="3123" spans="1:14" x14ac:dyDescent="0.25">
      <c r="A3123" s="220">
        <v>1</v>
      </c>
      <c r="B3123" s="219" t="s">
        <v>926</v>
      </c>
      <c r="C3123" s="219" t="s">
        <v>926</v>
      </c>
      <c r="D3123" s="219">
        <v>104637</v>
      </c>
      <c r="E3123" s="217" t="s">
        <v>162</v>
      </c>
      <c r="F3123" s="217" t="s">
        <v>2345</v>
      </c>
      <c r="G3123" s="217" t="s">
        <v>202</v>
      </c>
      <c r="H3123" s="217" t="s">
        <v>139</v>
      </c>
      <c r="I3123" s="219">
        <v>1</v>
      </c>
      <c r="J3123" s="221">
        <v>1867.98</v>
      </c>
      <c r="K3123" s="221">
        <v>1011.83</v>
      </c>
      <c r="L3123" s="218">
        <v>856.15</v>
      </c>
      <c r="M3123" s="218">
        <f t="shared" si="84"/>
        <v>856.15</v>
      </c>
      <c r="N3123" s="216" t="str">
        <f t="shared" si="83"/>
        <v>nova vrijednost</v>
      </c>
    </row>
    <row r="3124" spans="1:14" x14ac:dyDescent="0.25">
      <c r="A3124" s="216">
        <v>1</v>
      </c>
      <c r="B3124" s="219" t="s">
        <v>926</v>
      </c>
      <c r="C3124" s="219" t="s">
        <v>926</v>
      </c>
      <c r="D3124" s="219">
        <v>104638</v>
      </c>
      <c r="E3124" s="217" t="s">
        <v>162</v>
      </c>
      <c r="F3124" s="217" t="s">
        <v>2345</v>
      </c>
      <c r="G3124" s="217" t="s">
        <v>202</v>
      </c>
      <c r="H3124" s="217" t="s">
        <v>139</v>
      </c>
      <c r="I3124" s="219">
        <v>1</v>
      </c>
      <c r="J3124" s="221">
        <v>1867.98</v>
      </c>
      <c r="K3124" s="221">
        <v>1011.83</v>
      </c>
      <c r="L3124" s="218">
        <v>856.15</v>
      </c>
      <c r="M3124" s="218">
        <f t="shared" si="84"/>
        <v>856.15</v>
      </c>
      <c r="N3124" s="216" t="str">
        <f t="shared" si="83"/>
        <v>nova vrijednost</v>
      </c>
    </row>
    <row r="3125" spans="1:14" x14ac:dyDescent="0.25">
      <c r="A3125" s="216">
        <v>1</v>
      </c>
      <c r="B3125" s="219" t="s">
        <v>926</v>
      </c>
      <c r="C3125" s="219" t="s">
        <v>926</v>
      </c>
      <c r="D3125" s="219">
        <v>104639</v>
      </c>
      <c r="E3125" s="217" t="s">
        <v>162</v>
      </c>
      <c r="F3125" s="217" t="s">
        <v>2345</v>
      </c>
      <c r="G3125" s="217" t="s">
        <v>202</v>
      </c>
      <c r="H3125" s="217" t="s">
        <v>139</v>
      </c>
      <c r="I3125" s="219">
        <v>1</v>
      </c>
      <c r="J3125" s="221">
        <v>1867.98</v>
      </c>
      <c r="K3125" s="221">
        <v>1011.83</v>
      </c>
      <c r="L3125" s="218">
        <v>856.15</v>
      </c>
      <c r="M3125" s="218">
        <f t="shared" si="84"/>
        <v>856.15</v>
      </c>
      <c r="N3125" s="216" t="str">
        <f t="shared" si="83"/>
        <v>nova vrijednost</v>
      </c>
    </row>
    <row r="3126" spans="1:14" x14ac:dyDescent="0.25">
      <c r="A3126" s="216">
        <v>1</v>
      </c>
      <c r="B3126" s="219" t="s">
        <v>926</v>
      </c>
      <c r="C3126" s="219" t="s">
        <v>926</v>
      </c>
      <c r="D3126" s="219">
        <v>104645</v>
      </c>
      <c r="E3126" s="217" t="s">
        <v>162</v>
      </c>
      <c r="F3126" s="217" t="s">
        <v>2210</v>
      </c>
      <c r="G3126" s="217" t="s">
        <v>929</v>
      </c>
      <c r="H3126" s="217" t="s">
        <v>139</v>
      </c>
      <c r="I3126" s="219">
        <v>1</v>
      </c>
      <c r="J3126" s="218">
        <v>56.51</v>
      </c>
      <c r="K3126" s="218">
        <v>56.51</v>
      </c>
      <c r="L3126" s="218">
        <v>0</v>
      </c>
      <c r="M3126" s="218">
        <f t="shared" si="84"/>
        <v>22.603999999999999</v>
      </c>
      <c r="N3126" s="216" t="str">
        <f t="shared" si="83"/>
        <v>stvarna uporabna</v>
      </c>
    </row>
    <row r="3127" spans="1:14" x14ac:dyDescent="0.25">
      <c r="A3127" s="220">
        <v>1</v>
      </c>
      <c r="B3127" s="219" t="s">
        <v>926</v>
      </c>
      <c r="C3127" s="219" t="s">
        <v>926</v>
      </c>
      <c r="D3127" s="219">
        <v>104646</v>
      </c>
      <c r="E3127" s="217" t="s">
        <v>162</v>
      </c>
      <c r="F3127" s="217" t="s">
        <v>2210</v>
      </c>
      <c r="G3127" s="217" t="s">
        <v>929</v>
      </c>
      <c r="H3127" s="217" t="s">
        <v>139</v>
      </c>
      <c r="I3127" s="219">
        <v>1</v>
      </c>
      <c r="J3127" s="218">
        <v>56.51</v>
      </c>
      <c r="K3127" s="218">
        <v>56.51</v>
      </c>
      <c r="L3127" s="218">
        <v>0</v>
      </c>
      <c r="M3127" s="218">
        <f t="shared" si="84"/>
        <v>22.603999999999999</v>
      </c>
      <c r="N3127" s="216" t="str">
        <f t="shared" si="83"/>
        <v>stvarna uporabna</v>
      </c>
    </row>
    <row r="3128" spans="1:14" x14ac:dyDescent="0.25">
      <c r="A3128" s="220">
        <v>1</v>
      </c>
      <c r="B3128" s="219" t="s">
        <v>926</v>
      </c>
      <c r="C3128" s="219" t="s">
        <v>926</v>
      </c>
      <c r="D3128" s="219">
        <v>104648</v>
      </c>
      <c r="E3128" s="217" t="s">
        <v>162</v>
      </c>
      <c r="F3128" s="217" t="s">
        <v>1071</v>
      </c>
      <c r="G3128" s="217" t="s">
        <v>929</v>
      </c>
      <c r="H3128" s="217" t="s">
        <v>139</v>
      </c>
      <c r="I3128" s="219">
        <v>1</v>
      </c>
      <c r="J3128" s="218">
        <v>551.11</v>
      </c>
      <c r="K3128" s="218">
        <v>551.11</v>
      </c>
      <c r="L3128" s="218">
        <v>0</v>
      </c>
      <c r="M3128" s="218">
        <f t="shared" si="84"/>
        <v>220.44400000000002</v>
      </c>
      <c r="N3128" s="216" t="str">
        <f t="shared" si="83"/>
        <v>stvarna uporabna</v>
      </c>
    </row>
    <row r="3129" spans="1:14" x14ac:dyDescent="0.25">
      <c r="A3129" s="216">
        <v>1</v>
      </c>
      <c r="B3129" s="219" t="s">
        <v>926</v>
      </c>
      <c r="C3129" s="219" t="s">
        <v>926</v>
      </c>
      <c r="D3129" s="219">
        <v>104649</v>
      </c>
      <c r="E3129" s="217" t="s">
        <v>162</v>
      </c>
      <c r="F3129" s="217" t="s">
        <v>2339</v>
      </c>
      <c r="G3129" s="217" t="s">
        <v>929</v>
      </c>
      <c r="H3129" s="217" t="s">
        <v>139</v>
      </c>
      <c r="I3129" s="219">
        <v>1</v>
      </c>
      <c r="J3129" s="218">
        <v>114.64</v>
      </c>
      <c r="K3129" s="218">
        <v>114.64</v>
      </c>
      <c r="L3129" s="218">
        <v>0</v>
      </c>
      <c r="M3129" s="218">
        <f t="shared" si="84"/>
        <v>45.856000000000002</v>
      </c>
      <c r="N3129" s="216" t="str">
        <f t="shared" si="83"/>
        <v>stvarna uporabna</v>
      </c>
    </row>
    <row r="3130" spans="1:14" x14ac:dyDescent="0.25">
      <c r="A3130" s="216">
        <v>1</v>
      </c>
      <c r="B3130" s="219" t="s">
        <v>926</v>
      </c>
      <c r="C3130" s="219" t="s">
        <v>926</v>
      </c>
      <c r="D3130" s="219">
        <v>104650</v>
      </c>
      <c r="E3130" s="217" t="s">
        <v>162</v>
      </c>
      <c r="F3130" s="217" t="s">
        <v>2214</v>
      </c>
      <c r="G3130" s="217" t="s">
        <v>929</v>
      </c>
      <c r="H3130" s="217" t="s">
        <v>139</v>
      </c>
      <c r="I3130" s="219">
        <v>1</v>
      </c>
      <c r="J3130" s="218">
        <v>56.57</v>
      </c>
      <c r="K3130" s="218">
        <v>56.57</v>
      </c>
      <c r="L3130" s="218">
        <v>0</v>
      </c>
      <c r="M3130" s="218">
        <f t="shared" si="84"/>
        <v>22.628</v>
      </c>
      <c r="N3130" s="216" t="str">
        <f t="shared" si="83"/>
        <v>stvarna uporabna</v>
      </c>
    </row>
    <row r="3131" spans="1:14" x14ac:dyDescent="0.25">
      <c r="A3131" s="216">
        <v>1</v>
      </c>
      <c r="B3131" s="219" t="s">
        <v>926</v>
      </c>
      <c r="C3131" s="219" t="s">
        <v>926</v>
      </c>
      <c r="D3131" s="219">
        <v>104655</v>
      </c>
      <c r="E3131" s="217" t="s">
        <v>162</v>
      </c>
      <c r="F3131" s="217" t="s">
        <v>2222</v>
      </c>
      <c r="G3131" s="218">
        <v>11.07</v>
      </c>
      <c r="H3131" s="217" t="s">
        <v>139</v>
      </c>
      <c r="I3131" s="219">
        <v>1</v>
      </c>
      <c r="J3131" s="221">
        <v>1024.21</v>
      </c>
      <c r="K3131" s="221">
        <v>1024.21</v>
      </c>
      <c r="L3131" s="218">
        <v>0</v>
      </c>
      <c r="M3131" s="218">
        <f t="shared" si="84"/>
        <v>409.68400000000003</v>
      </c>
      <c r="N3131" s="216" t="str">
        <f t="shared" si="83"/>
        <v>stvarna uporabna</v>
      </c>
    </row>
    <row r="3132" spans="1:14" x14ac:dyDescent="0.25">
      <c r="A3132" s="220">
        <v>1</v>
      </c>
      <c r="B3132" s="219" t="s">
        <v>926</v>
      </c>
      <c r="C3132" s="219" t="s">
        <v>926</v>
      </c>
      <c r="D3132" s="219">
        <v>104660</v>
      </c>
      <c r="E3132" s="217" t="s">
        <v>162</v>
      </c>
      <c r="F3132" s="217" t="s">
        <v>1865</v>
      </c>
      <c r="G3132" s="218">
        <v>10.050000000000001</v>
      </c>
      <c r="H3132" s="217" t="s">
        <v>139</v>
      </c>
      <c r="I3132" s="219">
        <v>1</v>
      </c>
      <c r="J3132" s="218">
        <v>972.9</v>
      </c>
      <c r="K3132" s="218">
        <v>972.9</v>
      </c>
      <c r="L3132" s="218">
        <v>0</v>
      </c>
      <c r="M3132" s="218">
        <f t="shared" si="84"/>
        <v>389.16</v>
      </c>
      <c r="N3132" s="216" t="str">
        <f t="shared" ref="N3132:N3195" si="85">IF(L3132&lt;J3132*0.4,"stvarna uporabna", "nova vrijednost")</f>
        <v>stvarna uporabna</v>
      </c>
    </row>
    <row r="3133" spans="1:14" x14ac:dyDescent="0.25">
      <c r="A3133" s="220">
        <v>1</v>
      </c>
      <c r="B3133" s="219" t="s">
        <v>926</v>
      </c>
      <c r="C3133" s="219" t="s">
        <v>926</v>
      </c>
      <c r="D3133" s="219">
        <v>104664</v>
      </c>
      <c r="E3133" s="217" t="s">
        <v>162</v>
      </c>
      <c r="F3133" s="217" t="s">
        <v>1130</v>
      </c>
      <c r="G3133" s="217" t="s">
        <v>202</v>
      </c>
      <c r="H3133" s="217" t="s">
        <v>139</v>
      </c>
      <c r="I3133" s="219">
        <v>1</v>
      </c>
      <c r="J3133" s="218">
        <v>849.8</v>
      </c>
      <c r="K3133" s="218">
        <v>460.33</v>
      </c>
      <c r="L3133" s="218">
        <v>389.47</v>
      </c>
      <c r="M3133" s="218">
        <f t="shared" si="84"/>
        <v>389.47</v>
      </c>
      <c r="N3133" s="216" t="str">
        <f t="shared" si="85"/>
        <v>nova vrijednost</v>
      </c>
    </row>
    <row r="3134" spans="1:14" x14ac:dyDescent="0.25">
      <c r="A3134" s="216">
        <v>1</v>
      </c>
      <c r="B3134" s="219" t="s">
        <v>926</v>
      </c>
      <c r="C3134" s="219" t="s">
        <v>926</v>
      </c>
      <c r="D3134" s="219">
        <v>104665</v>
      </c>
      <c r="E3134" s="217" t="s">
        <v>162</v>
      </c>
      <c r="F3134" s="217" t="s">
        <v>2342</v>
      </c>
      <c r="G3134" s="217" t="s">
        <v>202</v>
      </c>
      <c r="H3134" s="217" t="s">
        <v>139</v>
      </c>
      <c r="I3134" s="219">
        <v>1</v>
      </c>
      <c r="J3134" s="221">
        <v>1257.08</v>
      </c>
      <c r="K3134" s="218">
        <v>680.94</v>
      </c>
      <c r="L3134" s="218">
        <v>576.14</v>
      </c>
      <c r="M3134" s="218">
        <f t="shared" si="84"/>
        <v>576.14</v>
      </c>
      <c r="N3134" s="216" t="str">
        <f t="shared" si="85"/>
        <v>nova vrijednost</v>
      </c>
    </row>
    <row r="3135" spans="1:14" x14ac:dyDescent="0.25">
      <c r="A3135" s="216">
        <v>1</v>
      </c>
      <c r="B3135" s="219" t="s">
        <v>926</v>
      </c>
      <c r="C3135" s="219" t="s">
        <v>926</v>
      </c>
      <c r="D3135" s="219">
        <v>104666</v>
      </c>
      <c r="E3135" s="217" t="s">
        <v>162</v>
      </c>
      <c r="F3135" s="217" t="s">
        <v>1130</v>
      </c>
      <c r="G3135" s="217" t="s">
        <v>202</v>
      </c>
      <c r="H3135" s="217" t="s">
        <v>139</v>
      </c>
      <c r="I3135" s="219">
        <v>1</v>
      </c>
      <c r="J3135" s="218">
        <v>849.81</v>
      </c>
      <c r="K3135" s="218">
        <v>460.33</v>
      </c>
      <c r="L3135" s="218">
        <v>389.48</v>
      </c>
      <c r="M3135" s="218">
        <f t="shared" si="84"/>
        <v>389.48</v>
      </c>
      <c r="N3135" s="216" t="str">
        <f t="shared" si="85"/>
        <v>nova vrijednost</v>
      </c>
    </row>
    <row r="3136" spans="1:14" x14ac:dyDescent="0.25">
      <c r="A3136" s="216">
        <v>1</v>
      </c>
      <c r="B3136" s="219" t="s">
        <v>926</v>
      </c>
      <c r="C3136" s="219" t="s">
        <v>926</v>
      </c>
      <c r="D3136" s="219">
        <v>104667</v>
      </c>
      <c r="E3136" s="217" t="s">
        <v>162</v>
      </c>
      <c r="F3136" s="217" t="s">
        <v>2342</v>
      </c>
      <c r="G3136" s="217" t="s">
        <v>202</v>
      </c>
      <c r="H3136" s="217" t="s">
        <v>139</v>
      </c>
      <c r="I3136" s="219">
        <v>1</v>
      </c>
      <c r="J3136" s="221">
        <v>1257.07</v>
      </c>
      <c r="K3136" s="218">
        <v>680.9</v>
      </c>
      <c r="L3136" s="218">
        <v>576.16999999999996</v>
      </c>
      <c r="M3136" s="218">
        <f t="shared" si="84"/>
        <v>576.16999999999996</v>
      </c>
      <c r="N3136" s="216" t="str">
        <f t="shared" si="85"/>
        <v>nova vrijednost</v>
      </c>
    </row>
    <row r="3137" spans="1:14" x14ac:dyDescent="0.25">
      <c r="A3137" s="220">
        <v>1</v>
      </c>
      <c r="B3137" s="219" t="s">
        <v>926</v>
      </c>
      <c r="C3137" s="219" t="s">
        <v>926</v>
      </c>
      <c r="D3137" s="219">
        <v>104670</v>
      </c>
      <c r="E3137" s="217" t="s">
        <v>162</v>
      </c>
      <c r="F3137" s="217" t="s">
        <v>1130</v>
      </c>
      <c r="G3137" s="217" t="s">
        <v>2226</v>
      </c>
      <c r="H3137" s="217" t="s">
        <v>139</v>
      </c>
      <c r="I3137" s="219">
        <v>1</v>
      </c>
      <c r="J3137" s="218">
        <v>896.46</v>
      </c>
      <c r="K3137" s="218">
        <v>896.46</v>
      </c>
      <c r="L3137" s="218">
        <v>0</v>
      </c>
      <c r="M3137" s="218">
        <f t="shared" si="84"/>
        <v>358.58400000000006</v>
      </c>
      <c r="N3137" s="216" t="str">
        <f t="shared" si="85"/>
        <v>stvarna uporabna</v>
      </c>
    </row>
    <row r="3138" spans="1:14" x14ac:dyDescent="0.25">
      <c r="A3138" s="220">
        <v>1</v>
      </c>
      <c r="B3138" s="219" t="s">
        <v>926</v>
      </c>
      <c r="C3138" s="219" t="s">
        <v>926</v>
      </c>
      <c r="D3138" s="219">
        <v>104671</v>
      </c>
      <c r="E3138" s="217" t="s">
        <v>162</v>
      </c>
      <c r="F3138" s="217" t="s">
        <v>2216</v>
      </c>
      <c r="G3138" s="218">
        <v>10.050000000000001</v>
      </c>
      <c r="H3138" s="217" t="s">
        <v>139</v>
      </c>
      <c r="I3138" s="219">
        <v>1</v>
      </c>
      <c r="J3138" s="218">
        <v>763.78</v>
      </c>
      <c r="K3138" s="218">
        <v>763.78</v>
      </c>
      <c r="L3138" s="218">
        <v>0</v>
      </c>
      <c r="M3138" s="218">
        <f t="shared" si="84"/>
        <v>305.512</v>
      </c>
      <c r="N3138" s="216" t="str">
        <f t="shared" si="85"/>
        <v>stvarna uporabna</v>
      </c>
    </row>
    <row r="3139" spans="1:14" x14ac:dyDescent="0.25">
      <c r="A3139" s="216">
        <v>1</v>
      </c>
      <c r="B3139" s="219" t="s">
        <v>926</v>
      </c>
      <c r="C3139" s="219" t="s">
        <v>926</v>
      </c>
      <c r="D3139" s="219">
        <v>104774</v>
      </c>
      <c r="E3139" s="217" t="s">
        <v>162</v>
      </c>
      <c r="F3139" s="217" t="s">
        <v>1130</v>
      </c>
      <c r="G3139" s="217" t="s">
        <v>286</v>
      </c>
      <c r="H3139" s="217" t="s">
        <v>139</v>
      </c>
      <c r="I3139" s="219">
        <v>1</v>
      </c>
      <c r="J3139" s="221">
        <v>1101.51</v>
      </c>
      <c r="K3139" s="221">
        <v>1101.51</v>
      </c>
      <c r="L3139" s="218">
        <v>0</v>
      </c>
      <c r="M3139" s="218">
        <f t="shared" ref="M3139:M3202" si="86">IF(L3139&lt;J3139*0.4,J3139*0.4,L3139)</f>
        <v>440.60400000000004</v>
      </c>
      <c r="N3139" s="216" t="str">
        <f t="shared" si="85"/>
        <v>stvarna uporabna</v>
      </c>
    </row>
    <row r="3140" spans="1:14" x14ac:dyDescent="0.25">
      <c r="A3140" s="216">
        <v>1</v>
      </c>
      <c r="B3140" s="219" t="s">
        <v>926</v>
      </c>
      <c r="C3140" s="219" t="s">
        <v>926</v>
      </c>
      <c r="D3140" s="219">
        <v>104775</v>
      </c>
      <c r="E3140" s="217" t="s">
        <v>162</v>
      </c>
      <c r="F3140" s="217" t="s">
        <v>2346</v>
      </c>
      <c r="G3140" s="217" t="s">
        <v>286</v>
      </c>
      <c r="H3140" s="217" t="s">
        <v>139</v>
      </c>
      <c r="I3140" s="219">
        <v>1</v>
      </c>
      <c r="J3140" s="221">
        <v>1530.62</v>
      </c>
      <c r="K3140" s="221">
        <v>1530.62</v>
      </c>
      <c r="L3140" s="218">
        <v>0</v>
      </c>
      <c r="M3140" s="218">
        <f t="shared" si="86"/>
        <v>612.24799999999993</v>
      </c>
      <c r="N3140" s="216" t="str">
        <f t="shared" si="85"/>
        <v>stvarna uporabna</v>
      </c>
    </row>
    <row r="3141" spans="1:14" x14ac:dyDescent="0.25">
      <c r="A3141" s="216">
        <v>1</v>
      </c>
      <c r="B3141" s="219" t="s">
        <v>926</v>
      </c>
      <c r="C3141" s="219" t="s">
        <v>926</v>
      </c>
      <c r="D3141" s="219">
        <v>104776</v>
      </c>
      <c r="E3141" s="217" t="s">
        <v>162</v>
      </c>
      <c r="F3141" s="217" t="s">
        <v>2325</v>
      </c>
      <c r="G3141" s="217" t="s">
        <v>286</v>
      </c>
      <c r="H3141" s="217" t="s">
        <v>139</v>
      </c>
      <c r="I3141" s="219">
        <v>1</v>
      </c>
      <c r="J3141" s="218">
        <v>317.32</v>
      </c>
      <c r="K3141" s="218">
        <v>317.32</v>
      </c>
      <c r="L3141" s="218">
        <v>0</v>
      </c>
      <c r="M3141" s="218">
        <f t="shared" si="86"/>
        <v>126.928</v>
      </c>
      <c r="N3141" s="216" t="str">
        <f t="shared" si="85"/>
        <v>stvarna uporabna</v>
      </c>
    </row>
    <row r="3142" spans="1:14" x14ac:dyDescent="0.25">
      <c r="A3142" s="220">
        <v>1</v>
      </c>
      <c r="B3142" s="219" t="s">
        <v>926</v>
      </c>
      <c r="C3142" s="219" t="s">
        <v>926</v>
      </c>
      <c r="D3142" s="219">
        <v>104777</v>
      </c>
      <c r="E3142" s="217" t="s">
        <v>162</v>
      </c>
      <c r="F3142" s="217" t="s">
        <v>2325</v>
      </c>
      <c r="G3142" s="217" t="s">
        <v>286</v>
      </c>
      <c r="H3142" s="217" t="s">
        <v>139</v>
      </c>
      <c r="I3142" s="219">
        <v>1</v>
      </c>
      <c r="J3142" s="218">
        <v>317.32</v>
      </c>
      <c r="K3142" s="218">
        <v>317.32</v>
      </c>
      <c r="L3142" s="218">
        <v>0</v>
      </c>
      <c r="M3142" s="218">
        <f t="shared" si="86"/>
        <v>126.928</v>
      </c>
      <c r="N3142" s="216" t="str">
        <f t="shared" si="85"/>
        <v>stvarna uporabna</v>
      </c>
    </row>
    <row r="3143" spans="1:14" x14ac:dyDescent="0.25">
      <c r="A3143" s="220">
        <v>1</v>
      </c>
      <c r="B3143" s="219" t="s">
        <v>926</v>
      </c>
      <c r="C3143" s="219" t="s">
        <v>926</v>
      </c>
      <c r="D3143" s="219">
        <v>104778</v>
      </c>
      <c r="E3143" s="217" t="s">
        <v>162</v>
      </c>
      <c r="F3143" s="217" t="s">
        <v>2325</v>
      </c>
      <c r="G3143" s="217" t="s">
        <v>286</v>
      </c>
      <c r="H3143" s="217" t="s">
        <v>139</v>
      </c>
      <c r="I3143" s="219">
        <v>1</v>
      </c>
      <c r="J3143" s="218">
        <v>317.32</v>
      </c>
      <c r="K3143" s="218">
        <v>317.32</v>
      </c>
      <c r="L3143" s="218">
        <v>0</v>
      </c>
      <c r="M3143" s="218">
        <f t="shared" si="86"/>
        <v>126.928</v>
      </c>
      <c r="N3143" s="216" t="str">
        <f t="shared" si="85"/>
        <v>stvarna uporabna</v>
      </c>
    </row>
    <row r="3144" spans="1:14" x14ac:dyDescent="0.25">
      <c r="A3144" s="216">
        <v>1</v>
      </c>
      <c r="B3144" s="219" t="s">
        <v>926</v>
      </c>
      <c r="C3144" s="219" t="s">
        <v>926</v>
      </c>
      <c r="D3144" s="219">
        <v>104779</v>
      </c>
      <c r="E3144" s="217" t="s">
        <v>162</v>
      </c>
      <c r="F3144" s="217" t="s">
        <v>1884</v>
      </c>
      <c r="G3144" s="217" t="s">
        <v>286</v>
      </c>
      <c r="H3144" s="217" t="s">
        <v>139</v>
      </c>
      <c r="I3144" s="219">
        <v>1</v>
      </c>
      <c r="J3144" s="218">
        <v>366.73</v>
      </c>
      <c r="K3144" s="218">
        <v>366.73</v>
      </c>
      <c r="L3144" s="218">
        <v>0</v>
      </c>
      <c r="M3144" s="218">
        <f t="shared" si="86"/>
        <v>146.69200000000001</v>
      </c>
      <c r="N3144" s="216" t="str">
        <f t="shared" si="85"/>
        <v>stvarna uporabna</v>
      </c>
    </row>
    <row r="3145" spans="1:14" x14ac:dyDescent="0.25">
      <c r="A3145" s="216">
        <v>1</v>
      </c>
      <c r="B3145" s="219" t="s">
        <v>926</v>
      </c>
      <c r="C3145" s="219" t="s">
        <v>926</v>
      </c>
      <c r="D3145" s="219">
        <v>104780</v>
      </c>
      <c r="E3145" s="217" t="s">
        <v>162</v>
      </c>
      <c r="F3145" s="217" t="s">
        <v>2347</v>
      </c>
      <c r="G3145" s="217" t="s">
        <v>286</v>
      </c>
      <c r="H3145" s="217" t="s">
        <v>139</v>
      </c>
      <c r="I3145" s="219">
        <v>1</v>
      </c>
      <c r="J3145" s="221">
        <v>1323.75</v>
      </c>
      <c r="K3145" s="221">
        <v>1323.75</v>
      </c>
      <c r="L3145" s="218">
        <v>0</v>
      </c>
      <c r="M3145" s="218">
        <f t="shared" si="86"/>
        <v>529.5</v>
      </c>
      <c r="N3145" s="216" t="str">
        <f t="shared" si="85"/>
        <v>stvarna uporabna</v>
      </c>
    </row>
    <row r="3146" spans="1:14" x14ac:dyDescent="0.25">
      <c r="A3146" s="216">
        <v>1</v>
      </c>
      <c r="B3146" s="219" t="s">
        <v>926</v>
      </c>
      <c r="C3146" s="219" t="s">
        <v>926</v>
      </c>
      <c r="D3146" s="219">
        <v>104781</v>
      </c>
      <c r="E3146" s="217" t="s">
        <v>162</v>
      </c>
      <c r="F3146" s="217" t="s">
        <v>2347</v>
      </c>
      <c r="G3146" s="217" t="s">
        <v>286</v>
      </c>
      <c r="H3146" s="217" t="s">
        <v>139</v>
      </c>
      <c r="I3146" s="219">
        <v>1</v>
      </c>
      <c r="J3146" s="221">
        <v>1323.75</v>
      </c>
      <c r="K3146" s="221">
        <v>1323.75</v>
      </c>
      <c r="L3146" s="218">
        <v>0</v>
      </c>
      <c r="M3146" s="218">
        <f t="shared" si="86"/>
        <v>529.5</v>
      </c>
      <c r="N3146" s="216" t="str">
        <f t="shared" si="85"/>
        <v>stvarna uporabna</v>
      </c>
    </row>
    <row r="3147" spans="1:14" x14ac:dyDescent="0.25">
      <c r="A3147" s="220">
        <v>1</v>
      </c>
      <c r="B3147" s="219" t="s">
        <v>926</v>
      </c>
      <c r="C3147" s="219" t="s">
        <v>926</v>
      </c>
      <c r="D3147" s="219">
        <v>104782</v>
      </c>
      <c r="E3147" s="217" t="s">
        <v>162</v>
      </c>
      <c r="F3147" s="217" t="s">
        <v>2348</v>
      </c>
      <c r="G3147" s="217" t="s">
        <v>286</v>
      </c>
      <c r="H3147" s="217" t="s">
        <v>139</v>
      </c>
      <c r="I3147" s="219">
        <v>1</v>
      </c>
      <c r="J3147" s="221">
        <v>3520.33</v>
      </c>
      <c r="K3147" s="221">
        <v>3520.33</v>
      </c>
      <c r="L3147" s="218">
        <v>0</v>
      </c>
      <c r="M3147" s="218">
        <f t="shared" si="86"/>
        <v>1408.1320000000001</v>
      </c>
      <c r="N3147" s="216" t="str">
        <f t="shared" si="85"/>
        <v>stvarna uporabna</v>
      </c>
    </row>
    <row r="3148" spans="1:14" x14ac:dyDescent="0.25">
      <c r="A3148" s="220">
        <v>1</v>
      </c>
      <c r="B3148" s="219" t="s">
        <v>926</v>
      </c>
      <c r="C3148" s="219" t="s">
        <v>926</v>
      </c>
      <c r="D3148" s="219">
        <v>104783</v>
      </c>
      <c r="E3148" s="217" t="s">
        <v>162</v>
      </c>
      <c r="F3148" s="217" t="s">
        <v>2348</v>
      </c>
      <c r="G3148" s="217" t="s">
        <v>286</v>
      </c>
      <c r="H3148" s="217" t="s">
        <v>139</v>
      </c>
      <c r="I3148" s="219">
        <v>1</v>
      </c>
      <c r="J3148" s="221">
        <v>3520.33</v>
      </c>
      <c r="K3148" s="221">
        <v>3520.33</v>
      </c>
      <c r="L3148" s="218">
        <v>0</v>
      </c>
      <c r="M3148" s="218">
        <f t="shared" si="86"/>
        <v>1408.1320000000001</v>
      </c>
      <c r="N3148" s="216" t="str">
        <f t="shared" si="85"/>
        <v>stvarna uporabna</v>
      </c>
    </row>
    <row r="3149" spans="1:14" x14ac:dyDescent="0.25">
      <c r="A3149" s="216">
        <v>1</v>
      </c>
      <c r="B3149" s="219" t="s">
        <v>926</v>
      </c>
      <c r="C3149" s="219" t="s">
        <v>926</v>
      </c>
      <c r="D3149" s="219">
        <v>104784</v>
      </c>
      <c r="E3149" s="217" t="s">
        <v>162</v>
      </c>
      <c r="F3149" s="217" t="s">
        <v>2349</v>
      </c>
      <c r="G3149" s="217" t="s">
        <v>286</v>
      </c>
      <c r="H3149" s="217" t="s">
        <v>139</v>
      </c>
      <c r="I3149" s="219">
        <v>1</v>
      </c>
      <c r="J3149" s="221">
        <v>3101.63</v>
      </c>
      <c r="K3149" s="221">
        <v>3101.63</v>
      </c>
      <c r="L3149" s="218">
        <v>0</v>
      </c>
      <c r="M3149" s="218">
        <f t="shared" si="86"/>
        <v>1240.652</v>
      </c>
      <c r="N3149" s="216" t="str">
        <f t="shared" si="85"/>
        <v>stvarna uporabna</v>
      </c>
    </row>
    <row r="3150" spans="1:14" x14ac:dyDescent="0.25">
      <c r="A3150" s="216">
        <v>1</v>
      </c>
      <c r="B3150" s="219" t="s">
        <v>926</v>
      </c>
      <c r="C3150" s="219" t="s">
        <v>926</v>
      </c>
      <c r="D3150" s="219">
        <v>104785</v>
      </c>
      <c r="E3150" s="217" t="s">
        <v>162</v>
      </c>
      <c r="F3150" s="217" t="s">
        <v>2349</v>
      </c>
      <c r="G3150" s="217" t="s">
        <v>286</v>
      </c>
      <c r="H3150" s="217" t="s">
        <v>139</v>
      </c>
      <c r="I3150" s="219">
        <v>1</v>
      </c>
      <c r="J3150" s="221">
        <v>3101.63</v>
      </c>
      <c r="K3150" s="221">
        <v>3101.63</v>
      </c>
      <c r="L3150" s="218">
        <v>0</v>
      </c>
      <c r="M3150" s="218">
        <f t="shared" si="86"/>
        <v>1240.652</v>
      </c>
      <c r="N3150" s="216" t="str">
        <f t="shared" si="85"/>
        <v>stvarna uporabna</v>
      </c>
    </row>
    <row r="3151" spans="1:14" x14ac:dyDescent="0.25">
      <c r="A3151" s="216">
        <v>1</v>
      </c>
      <c r="B3151" s="219" t="s">
        <v>926</v>
      </c>
      <c r="C3151" s="219" t="s">
        <v>926</v>
      </c>
      <c r="D3151" s="219">
        <v>104786</v>
      </c>
      <c r="E3151" s="217" t="s">
        <v>162</v>
      </c>
      <c r="F3151" s="217" t="s">
        <v>2350</v>
      </c>
      <c r="G3151" s="217" t="s">
        <v>286</v>
      </c>
      <c r="H3151" s="217" t="s">
        <v>139</v>
      </c>
      <c r="I3151" s="219">
        <v>1</v>
      </c>
      <c r="J3151" s="221">
        <v>2132.8000000000002</v>
      </c>
      <c r="K3151" s="221">
        <v>2132.8000000000002</v>
      </c>
      <c r="L3151" s="218">
        <v>0</v>
      </c>
      <c r="M3151" s="218">
        <f t="shared" si="86"/>
        <v>853.12000000000012</v>
      </c>
      <c r="N3151" s="216" t="str">
        <f t="shared" si="85"/>
        <v>stvarna uporabna</v>
      </c>
    </row>
    <row r="3152" spans="1:14" x14ac:dyDescent="0.25">
      <c r="A3152" s="220">
        <v>1</v>
      </c>
      <c r="B3152" s="219" t="s">
        <v>926</v>
      </c>
      <c r="C3152" s="219" t="s">
        <v>926</v>
      </c>
      <c r="D3152" s="219">
        <v>104787</v>
      </c>
      <c r="E3152" s="217" t="s">
        <v>162</v>
      </c>
      <c r="F3152" s="217" t="s">
        <v>2333</v>
      </c>
      <c r="G3152" s="217" t="s">
        <v>286</v>
      </c>
      <c r="H3152" s="217" t="s">
        <v>139</v>
      </c>
      <c r="I3152" s="219">
        <v>1</v>
      </c>
      <c r="J3152" s="221">
        <v>1645.89</v>
      </c>
      <c r="K3152" s="221">
        <v>1645.89</v>
      </c>
      <c r="L3152" s="218">
        <v>0</v>
      </c>
      <c r="M3152" s="218">
        <f t="shared" si="86"/>
        <v>658.35600000000011</v>
      </c>
      <c r="N3152" s="216" t="str">
        <f t="shared" si="85"/>
        <v>stvarna uporabna</v>
      </c>
    </row>
    <row r="3153" spans="1:14" x14ac:dyDescent="0.25">
      <c r="A3153" s="220">
        <v>1</v>
      </c>
      <c r="B3153" s="219" t="s">
        <v>926</v>
      </c>
      <c r="C3153" s="219" t="s">
        <v>926</v>
      </c>
      <c r="D3153" s="219">
        <v>104798</v>
      </c>
      <c r="E3153" s="217" t="s">
        <v>162</v>
      </c>
      <c r="F3153" s="217" t="s">
        <v>2351</v>
      </c>
      <c r="G3153" s="217" t="s">
        <v>1213</v>
      </c>
      <c r="H3153" s="217" t="s">
        <v>139</v>
      </c>
      <c r="I3153" s="219">
        <v>1</v>
      </c>
      <c r="J3153" s="221">
        <v>1611.86</v>
      </c>
      <c r="K3153" s="221">
        <v>1611.86</v>
      </c>
      <c r="L3153" s="218">
        <v>0</v>
      </c>
      <c r="M3153" s="218">
        <f t="shared" si="86"/>
        <v>644.74400000000003</v>
      </c>
      <c r="N3153" s="216" t="str">
        <f t="shared" si="85"/>
        <v>stvarna uporabna</v>
      </c>
    </row>
    <row r="3154" spans="1:14" x14ac:dyDescent="0.25">
      <c r="A3154" s="216">
        <v>1</v>
      </c>
      <c r="B3154" s="219" t="s">
        <v>926</v>
      </c>
      <c r="C3154" s="219" t="s">
        <v>926</v>
      </c>
      <c r="D3154" s="219">
        <v>104800</v>
      </c>
      <c r="E3154" s="217" t="s">
        <v>162</v>
      </c>
      <c r="F3154" s="217" t="s">
        <v>2352</v>
      </c>
      <c r="G3154" s="218">
        <v>10.029999999999999</v>
      </c>
      <c r="H3154" s="217" t="s">
        <v>139</v>
      </c>
      <c r="I3154" s="219">
        <v>1</v>
      </c>
      <c r="J3154" s="221">
        <v>1152.9000000000001</v>
      </c>
      <c r="K3154" s="221">
        <v>1152.9000000000001</v>
      </c>
      <c r="L3154" s="218">
        <v>0</v>
      </c>
      <c r="M3154" s="218">
        <f t="shared" si="86"/>
        <v>461.16000000000008</v>
      </c>
      <c r="N3154" s="216" t="str">
        <f t="shared" si="85"/>
        <v>stvarna uporabna</v>
      </c>
    </row>
    <row r="3155" spans="1:14" x14ac:dyDescent="0.25">
      <c r="A3155" s="216">
        <v>1</v>
      </c>
      <c r="B3155" s="219" t="s">
        <v>926</v>
      </c>
      <c r="C3155" s="219" t="s">
        <v>926</v>
      </c>
      <c r="D3155" s="219">
        <v>104801</v>
      </c>
      <c r="E3155" s="217" t="s">
        <v>162</v>
      </c>
      <c r="F3155" s="217" t="s">
        <v>2353</v>
      </c>
      <c r="G3155" s="218">
        <v>10.029999999999999</v>
      </c>
      <c r="H3155" s="217" t="s">
        <v>139</v>
      </c>
      <c r="I3155" s="219">
        <v>1</v>
      </c>
      <c r="J3155" s="221">
        <v>1494.5</v>
      </c>
      <c r="K3155" s="221">
        <v>1494.5</v>
      </c>
      <c r="L3155" s="218">
        <v>0</v>
      </c>
      <c r="M3155" s="218">
        <f t="shared" si="86"/>
        <v>597.80000000000007</v>
      </c>
      <c r="N3155" s="216" t="str">
        <f t="shared" si="85"/>
        <v>stvarna uporabna</v>
      </c>
    </row>
    <row r="3156" spans="1:14" x14ac:dyDescent="0.25">
      <c r="A3156" s="216">
        <v>1</v>
      </c>
      <c r="B3156" s="219" t="s">
        <v>926</v>
      </c>
      <c r="C3156" s="219" t="s">
        <v>926</v>
      </c>
      <c r="D3156" s="219">
        <v>104802</v>
      </c>
      <c r="E3156" s="217" t="s">
        <v>162</v>
      </c>
      <c r="F3156" s="217" t="s">
        <v>1071</v>
      </c>
      <c r="G3156" s="218">
        <v>10.029999999999999</v>
      </c>
      <c r="H3156" s="217" t="s">
        <v>139</v>
      </c>
      <c r="I3156" s="219">
        <v>1</v>
      </c>
      <c r="J3156" s="221">
        <v>1317.6</v>
      </c>
      <c r="K3156" s="221">
        <v>1317.6</v>
      </c>
      <c r="L3156" s="218">
        <v>0</v>
      </c>
      <c r="M3156" s="218">
        <f t="shared" si="86"/>
        <v>527.04</v>
      </c>
      <c r="N3156" s="216" t="str">
        <f t="shared" si="85"/>
        <v>stvarna uporabna</v>
      </c>
    </row>
    <row r="3157" spans="1:14" x14ac:dyDescent="0.25">
      <c r="A3157" s="220">
        <v>1</v>
      </c>
      <c r="B3157" s="219" t="s">
        <v>926</v>
      </c>
      <c r="C3157" s="219" t="s">
        <v>926</v>
      </c>
      <c r="D3157" s="219">
        <v>104803</v>
      </c>
      <c r="E3157" s="217" t="s">
        <v>162</v>
      </c>
      <c r="F3157" s="217" t="s">
        <v>2354</v>
      </c>
      <c r="G3157" s="218">
        <v>10.029999999999999</v>
      </c>
      <c r="H3157" s="217" t="s">
        <v>139</v>
      </c>
      <c r="I3157" s="219">
        <v>1</v>
      </c>
      <c r="J3157" s="221">
        <v>4489.6000000000004</v>
      </c>
      <c r="K3157" s="221">
        <v>4489.6000000000004</v>
      </c>
      <c r="L3157" s="218">
        <v>0</v>
      </c>
      <c r="M3157" s="218">
        <f t="shared" si="86"/>
        <v>1795.8400000000001</v>
      </c>
      <c r="N3157" s="216" t="str">
        <f t="shared" si="85"/>
        <v>stvarna uporabna</v>
      </c>
    </row>
    <row r="3158" spans="1:14" x14ac:dyDescent="0.25">
      <c r="A3158" s="220">
        <v>1</v>
      </c>
      <c r="B3158" s="219" t="s">
        <v>926</v>
      </c>
      <c r="C3158" s="219" t="s">
        <v>926</v>
      </c>
      <c r="D3158" s="219">
        <v>104805</v>
      </c>
      <c r="E3158" s="217" t="s">
        <v>162</v>
      </c>
      <c r="F3158" s="217" t="s">
        <v>109</v>
      </c>
      <c r="G3158" s="217" t="s">
        <v>555</v>
      </c>
      <c r="H3158" s="217" t="s">
        <v>139</v>
      </c>
      <c r="I3158" s="219">
        <v>1</v>
      </c>
      <c r="J3158" s="218">
        <v>855.31</v>
      </c>
      <c r="K3158" s="218">
        <v>579.1</v>
      </c>
      <c r="L3158" s="218">
        <v>276.20999999999998</v>
      </c>
      <c r="M3158" s="218">
        <f t="shared" si="86"/>
        <v>342.12400000000002</v>
      </c>
      <c r="N3158" s="216" t="str">
        <f t="shared" si="85"/>
        <v>stvarna uporabna</v>
      </c>
    </row>
    <row r="3159" spans="1:14" x14ac:dyDescent="0.25">
      <c r="A3159" s="216">
        <v>1</v>
      </c>
      <c r="B3159" s="219" t="s">
        <v>926</v>
      </c>
      <c r="C3159" s="219" t="s">
        <v>926</v>
      </c>
      <c r="D3159" s="219">
        <v>104809</v>
      </c>
      <c r="E3159" s="217" t="s">
        <v>162</v>
      </c>
      <c r="F3159" s="217" t="s">
        <v>2352</v>
      </c>
      <c r="G3159" s="218">
        <v>10.029999999999999</v>
      </c>
      <c r="H3159" s="217" t="s">
        <v>139</v>
      </c>
      <c r="I3159" s="219">
        <v>1</v>
      </c>
      <c r="J3159" s="221">
        <v>1152.9000000000001</v>
      </c>
      <c r="K3159" s="221">
        <v>1152.9000000000001</v>
      </c>
      <c r="L3159" s="218">
        <v>0</v>
      </c>
      <c r="M3159" s="218">
        <f t="shared" si="86"/>
        <v>461.16000000000008</v>
      </c>
      <c r="N3159" s="216" t="str">
        <f t="shared" si="85"/>
        <v>stvarna uporabna</v>
      </c>
    </row>
    <row r="3160" spans="1:14" x14ac:dyDescent="0.25">
      <c r="A3160" s="216">
        <v>1</v>
      </c>
      <c r="B3160" s="219" t="s">
        <v>926</v>
      </c>
      <c r="C3160" s="219" t="s">
        <v>926</v>
      </c>
      <c r="D3160" s="219">
        <v>104810</v>
      </c>
      <c r="E3160" s="217" t="s">
        <v>162</v>
      </c>
      <c r="F3160" s="217" t="s">
        <v>2353</v>
      </c>
      <c r="G3160" s="218">
        <v>10.029999999999999</v>
      </c>
      <c r="H3160" s="217" t="s">
        <v>139</v>
      </c>
      <c r="I3160" s="219">
        <v>1</v>
      </c>
      <c r="J3160" s="221">
        <v>1494.5</v>
      </c>
      <c r="K3160" s="221">
        <v>1494.5</v>
      </c>
      <c r="L3160" s="218">
        <v>0</v>
      </c>
      <c r="M3160" s="218">
        <f t="shared" si="86"/>
        <v>597.80000000000007</v>
      </c>
      <c r="N3160" s="216" t="str">
        <f t="shared" si="85"/>
        <v>stvarna uporabna</v>
      </c>
    </row>
    <row r="3161" spans="1:14" x14ac:dyDescent="0.25">
      <c r="A3161" s="216">
        <v>1</v>
      </c>
      <c r="B3161" s="219" t="s">
        <v>926</v>
      </c>
      <c r="C3161" s="219" t="s">
        <v>926</v>
      </c>
      <c r="D3161" s="219">
        <v>104811</v>
      </c>
      <c r="E3161" s="217" t="s">
        <v>162</v>
      </c>
      <c r="F3161" s="217" t="s">
        <v>1071</v>
      </c>
      <c r="G3161" s="218">
        <v>10.029999999999999</v>
      </c>
      <c r="H3161" s="217" t="s">
        <v>139</v>
      </c>
      <c r="I3161" s="219">
        <v>1</v>
      </c>
      <c r="J3161" s="221">
        <v>1317.6</v>
      </c>
      <c r="K3161" s="221">
        <v>1317.6</v>
      </c>
      <c r="L3161" s="218">
        <v>0</v>
      </c>
      <c r="M3161" s="218">
        <f t="shared" si="86"/>
        <v>527.04</v>
      </c>
      <c r="N3161" s="216" t="str">
        <f t="shared" si="85"/>
        <v>stvarna uporabna</v>
      </c>
    </row>
    <row r="3162" spans="1:14" x14ac:dyDescent="0.25">
      <c r="A3162" s="220">
        <v>1</v>
      </c>
      <c r="B3162" s="219" t="s">
        <v>926</v>
      </c>
      <c r="C3162" s="219" t="s">
        <v>926</v>
      </c>
      <c r="D3162" s="219">
        <v>104909</v>
      </c>
      <c r="E3162" s="217" t="s">
        <v>137</v>
      </c>
      <c r="F3162" s="217" t="s">
        <v>2036</v>
      </c>
      <c r="G3162" s="217" t="s">
        <v>929</v>
      </c>
      <c r="H3162" s="217" t="s">
        <v>139</v>
      </c>
      <c r="I3162" s="219">
        <v>1</v>
      </c>
      <c r="J3162" s="218">
        <v>226.11</v>
      </c>
      <c r="K3162" s="218">
        <v>226.11</v>
      </c>
      <c r="L3162" s="218">
        <v>0</v>
      </c>
      <c r="M3162" s="218">
        <f t="shared" si="86"/>
        <v>90.444000000000017</v>
      </c>
      <c r="N3162" s="216" t="str">
        <f t="shared" si="85"/>
        <v>stvarna uporabna</v>
      </c>
    </row>
    <row r="3163" spans="1:14" x14ac:dyDescent="0.25">
      <c r="A3163" s="220">
        <v>1</v>
      </c>
      <c r="B3163" s="219" t="s">
        <v>926</v>
      </c>
      <c r="C3163" s="219" t="s">
        <v>926</v>
      </c>
      <c r="D3163" s="219">
        <v>104911</v>
      </c>
      <c r="E3163" s="217" t="s">
        <v>137</v>
      </c>
      <c r="F3163" s="217" t="s">
        <v>109</v>
      </c>
      <c r="G3163" s="217" t="s">
        <v>586</v>
      </c>
      <c r="H3163" s="217" t="s">
        <v>139</v>
      </c>
      <c r="I3163" s="219">
        <v>1</v>
      </c>
      <c r="J3163" s="218">
        <v>735.11</v>
      </c>
      <c r="K3163" s="218">
        <v>245.04</v>
      </c>
      <c r="L3163" s="218">
        <v>490.07</v>
      </c>
      <c r="M3163" s="218">
        <f t="shared" si="86"/>
        <v>490.07</v>
      </c>
      <c r="N3163" s="216" t="str">
        <f t="shared" si="85"/>
        <v>nova vrijednost</v>
      </c>
    </row>
    <row r="3164" spans="1:14" x14ac:dyDescent="0.25">
      <c r="A3164" s="216">
        <v>1</v>
      </c>
      <c r="B3164" s="219" t="s">
        <v>926</v>
      </c>
      <c r="C3164" s="219" t="s">
        <v>926</v>
      </c>
      <c r="D3164" s="219">
        <v>104913</v>
      </c>
      <c r="E3164" s="217" t="s">
        <v>137</v>
      </c>
      <c r="F3164" s="217" t="s">
        <v>2355</v>
      </c>
      <c r="G3164" s="217" t="s">
        <v>929</v>
      </c>
      <c r="H3164" s="217" t="s">
        <v>139</v>
      </c>
      <c r="I3164" s="219">
        <v>1</v>
      </c>
      <c r="J3164" s="218">
        <v>254.14</v>
      </c>
      <c r="K3164" s="218">
        <v>254.14</v>
      </c>
      <c r="L3164" s="218">
        <v>0</v>
      </c>
      <c r="M3164" s="218">
        <f t="shared" si="86"/>
        <v>101.65600000000001</v>
      </c>
      <c r="N3164" s="216" t="str">
        <f t="shared" si="85"/>
        <v>stvarna uporabna</v>
      </c>
    </row>
    <row r="3165" spans="1:14" x14ac:dyDescent="0.25">
      <c r="A3165" s="216">
        <v>1</v>
      </c>
      <c r="B3165" s="219" t="s">
        <v>926</v>
      </c>
      <c r="C3165" s="219" t="s">
        <v>926</v>
      </c>
      <c r="D3165" s="219">
        <v>104914</v>
      </c>
      <c r="E3165" s="217" t="s">
        <v>137</v>
      </c>
      <c r="F3165" s="217" t="s">
        <v>2356</v>
      </c>
      <c r="G3165" s="217" t="s">
        <v>929</v>
      </c>
      <c r="H3165" s="217" t="s">
        <v>139</v>
      </c>
      <c r="I3165" s="219">
        <v>1</v>
      </c>
      <c r="J3165" s="221">
        <v>1393.05</v>
      </c>
      <c r="K3165" s="221">
        <v>1393.05</v>
      </c>
      <c r="L3165" s="218">
        <v>0</v>
      </c>
      <c r="M3165" s="218">
        <f t="shared" si="86"/>
        <v>557.22</v>
      </c>
      <c r="N3165" s="216" t="str">
        <f t="shared" si="85"/>
        <v>stvarna uporabna</v>
      </c>
    </row>
    <row r="3166" spans="1:14" x14ac:dyDescent="0.25">
      <c r="A3166" s="216">
        <v>1</v>
      </c>
      <c r="B3166" s="219" t="s">
        <v>926</v>
      </c>
      <c r="C3166" s="219" t="s">
        <v>926</v>
      </c>
      <c r="D3166" s="219">
        <v>104919</v>
      </c>
      <c r="E3166" s="217" t="s">
        <v>137</v>
      </c>
      <c r="F3166" s="217" t="s">
        <v>1856</v>
      </c>
      <c r="G3166" s="217" t="s">
        <v>929</v>
      </c>
      <c r="H3166" s="217" t="s">
        <v>139</v>
      </c>
      <c r="I3166" s="219">
        <v>1</v>
      </c>
      <c r="J3166" s="221">
        <v>2826.14</v>
      </c>
      <c r="K3166" s="221">
        <v>2826.14</v>
      </c>
      <c r="L3166" s="218">
        <v>0</v>
      </c>
      <c r="M3166" s="218">
        <f t="shared" si="86"/>
        <v>1130.4559999999999</v>
      </c>
      <c r="N3166" s="216" t="str">
        <f t="shared" si="85"/>
        <v>stvarna uporabna</v>
      </c>
    </row>
    <row r="3167" spans="1:14" x14ac:dyDescent="0.25">
      <c r="A3167" s="220">
        <v>1</v>
      </c>
      <c r="B3167" s="219" t="s">
        <v>926</v>
      </c>
      <c r="C3167" s="219" t="s">
        <v>926</v>
      </c>
      <c r="D3167" s="219">
        <v>104921</v>
      </c>
      <c r="E3167" s="217" t="s">
        <v>137</v>
      </c>
      <c r="F3167" s="217" t="s">
        <v>2357</v>
      </c>
      <c r="G3167" s="217" t="s">
        <v>929</v>
      </c>
      <c r="H3167" s="217" t="s">
        <v>139</v>
      </c>
      <c r="I3167" s="219">
        <v>1</v>
      </c>
      <c r="J3167" s="221">
        <v>1695.7</v>
      </c>
      <c r="K3167" s="221">
        <v>1695.7</v>
      </c>
      <c r="L3167" s="218">
        <v>0</v>
      </c>
      <c r="M3167" s="218">
        <f t="shared" si="86"/>
        <v>678.28000000000009</v>
      </c>
      <c r="N3167" s="216" t="str">
        <f t="shared" si="85"/>
        <v>stvarna uporabna</v>
      </c>
    </row>
    <row r="3168" spans="1:14" x14ac:dyDescent="0.25">
      <c r="A3168" s="220">
        <v>1</v>
      </c>
      <c r="B3168" s="219" t="s">
        <v>926</v>
      </c>
      <c r="C3168" s="219" t="s">
        <v>926</v>
      </c>
      <c r="D3168" s="219">
        <v>104923</v>
      </c>
      <c r="E3168" s="217" t="s">
        <v>137</v>
      </c>
      <c r="F3168" s="217" t="s">
        <v>2358</v>
      </c>
      <c r="G3168" s="217" t="s">
        <v>929</v>
      </c>
      <c r="H3168" s="217" t="s">
        <v>139</v>
      </c>
      <c r="I3168" s="219">
        <v>1</v>
      </c>
      <c r="J3168" s="218">
        <v>282.61</v>
      </c>
      <c r="K3168" s="218">
        <v>282.61</v>
      </c>
      <c r="L3168" s="218">
        <v>0</v>
      </c>
      <c r="M3168" s="218">
        <f t="shared" si="86"/>
        <v>113.04400000000001</v>
      </c>
      <c r="N3168" s="216" t="str">
        <f t="shared" si="85"/>
        <v>stvarna uporabna</v>
      </c>
    </row>
    <row r="3169" spans="1:14" x14ac:dyDescent="0.25">
      <c r="A3169" s="216">
        <v>1</v>
      </c>
      <c r="B3169" s="219" t="s">
        <v>926</v>
      </c>
      <c r="C3169" s="219" t="s">
        <v>926</v>
      </c>
      <c r="D3169" s="219">
        <v>104926</v>
      </c>
      <c r="E3169" s="217" t="s">
        <v>137</v>
      </c>
      <c r="F3169" s="217" t="s">
        <v>2359</v>
      </c>
      <c r="G3169" s="217" t="s">
        <v>929</v>
      </c>
      <c r="H3169" s="217" t="s">
        <v>139</v>
      </c>
      <c r="I3169" s="219">
        <v>1</v>
      </c>
      <c r="J3169" s="218">
        <v>476.98</v>
      </c>
      <c r="K3169" s="218">
        <v>476.98</v>
      </c>
      <c r="L3169" s="218">
        <v>0</v>
      </c>
      <c r="M3169" s="218">
        <f t="shared" si="86"/>
        <v>190.79200000000003</v>
      </c>
      <c r="N3169" s="216" t="str">
        <f t="shared" si="85"/>
        <v>stvarna uporabna</v>
      </c>
    </row>
    <row r="3170" spans="1:14" x14ac:dyDescent="0.25">
      <c r="A3170" s="216">
        <v>1</v>
      </c>
      <c r="B3170" s="219" t="s">
        <v>926</v>
      </c>
      <c r="C3170" s="219" t="s">
        <v>926</v>
      </c>
      <c r="D3170" s="219">
        <v>104927</v>
      </c>
      <c r="E3170" s="217" t="s">
        <v>137</v>
      </c>
      <c r="F3170" s="217" t="s">
        <v>1134</v>
      </c>
      <c r="G3170" s="217" t="s">
        <v>2228</v>
      </c>
      <c r="H3170" s="217" t="s">
        <v>139</v>
      </c>
      <c r="I3170" s="219">
        <v>1</v>
      </c>
      <c r="J3170" s="221">
        <v>1180.83</v>
      </c>
      <c r="K3170" s="221">
        <v>1180.83</v>
      </c>
      <c r="L3170" s="218">
        <v>0</v>
      </c>
      <c r="M3170" s="218">
        <f t="shared" si="86"/>
        <v>472.33199999999999</v>
      </c>
      <c r="N3170" s="216" t="str">
        <f t="shared" si="85"/>
        <v>stvarna uporabna</v>
      </c>
    </row>
    <row r="3171" spans="1:14" x14ac:dyDescent="0.25">
      <c r="A3171" s="216">
        <v>1</v>
      </c>
      <c r="B3171" s="219" t="s">
        <v>926</v>
      </c>
      <c r="C3171" s="219" t="s">
        <v>926</v>
      </c>
      <c r="D3171" s="219">
        <v>104936</v>
      </c>
      <c r="E3171" s="217" t="s">
        <v>137</v>
      </c>
      <c r="F3171" s="217" t="s">
        <v>2360</v>
      </c>
      <c r="G3171" s="217" t="s">
        <v>614</v>
      </c>
      <c r="H3171" s="217" t="s">
        <v>139</v>
      </c>
      <c r="I3171" s="219">
        <v>1</v>
      </c>
      <c r="J3171" s="221">
        <v>12572</v>
      </c>
      <c r="K3171" s="221">
        <v>11655.29</v>
      </c>
      <c r="L3171" s="218">
        <v>916.71</v>
      </c>
      <c r="M3171" s="218">
        <f t="shared" si="86"/>
        <v>5028.8</v>
      </c>
      <c r="N3171" s="216" t="str">
        <f t="shared" si="85"/>
        <v>stvarna uporabna</v>
      </c>
    </row>
    <row r="3172" spans="1:14" x14ac:dyDescent="0.25">
      <c r="A3172" s="220">
        <v>1</v>
      </c>
      <c r="B3172" s="219" t="s">
        <v>926</v>
      </c>
      <c r="C3172" s="219" t="s">
        <v>926</v>
      </c>
      <c r="D3172" s="219">
        <v>104937</v>
      </c>
      <c r="E3172" s="217" t="s">
        <v>137</v>
      </c>
      <c r="F3172" s="217" t="s">
        <v>2361</v>
      </c>
      <c r="G3172" s="217" t="s">
        <v>929</v>
      </c>
      <c r="H3172" s="217" t="s">
        <v>139</v>
      </c>
      <c r="I3172" s="219">
        <v>1</v>
      </c>
      <c r="J3172" s="221">
        <v>2004.79</v>
      </c>
      <c r="K3172" s="221">
        <v>1720.08</v>
      </c>
      <c r="L3172" s="218">
        <v>284.70999999999998</v>
      </c>
      <c r="M3172" s="218">
        <f t="shared" si="86"/>
        <v>801.91600000000005</v>
      </c>
      <c r="N3172" s="216" t="str">
        <f t="shared" si="85"/>
        <v>stvarna uporabna</v>
      </c>
    </row>
    <row r="3173" spans="1:14" x14ac:dyDescent="0.25">
      <c r="A3173" s="220">
        <v>1</v>
      </c>
      <c r="B3173" s="219" t="s">
        <v>926</v>
      </c>
      <c r="C3173" s="219" t="s">
        <v>926</v>
      </c>
      <c r="D3173" s="219">
        <v>104940</v>
      </c>
      <c r="E3173" s="217" t="s">
        <v>137</v>
      </c>
      <c r="F3173" s="217" t="s">
        <v>988</v>
      </c>
      <c r="G3173" s="217" t="s">
        <v>929</v>
      </c>
      <c r="H3173" s="217" t="s">
        <v>139</v>
      </c>
      <c r="I3173" s="219">
        <v>1</v>
      </c>
      <c r="J3173" s="218">
        <v>214.74</v>
      </c>
      <c r="K3173" s="218">
        <v>214.74</v>
      </c>
      <c r="L3173" s="218">
        <v>0</v>
      </c>
      <c r="M3173" s="218">
        <f t="shared" si="86"/>
        <v>85.896000000000015</v>
      </c>
      <c r="N3173" s="216" t="str">
        <f t="shared" si="85"/>
        <v>stvarna uporabna</v>
      </c>
    </row>
    <row r="3174" spans="1:14" x14ac:dyDescent="0.25">
      <c r="A3174" s="216">
        <v>1</v>
      </c>
      <c r="B3174" s="219" t="s">
        <v>926</v>
      </c>
      <c r="C3174" s="219" t="s">
        <v>926</v>
      </c>
      <c r="D3174" s="219">
        <v>104941</v>
      </c>
      <c r="E3174" s="217" t="s">
        <v>137</v>
      </c>
      <c r="F3174" s="217" t="s">
        <v>2362</v>
      </c>
      <c r="G3174" s="217" t="s">
        <v>929</v>
      </c>
      <c r="H3174" s="217" t="s">
        <v>139</v>
      </c>
      <c r="I3174" s="219">
        <v>1</v>
      </c>
      <c r="J3174" s="218">
        <v>169.58</v>
      </c>
      <c r="K3174" s="218">
        <v>169.58</v>
      </c>
      <c r="L3174" s="218">
        <v>0</v>
      </c>
      <c r="M3174" s="218">
        <f t="shared" si="86"/>
        <v>67.832000000000008</v>
      </c>
      <c r="N3174" s="216" t="str">
        <f t="shared" si="85"/>
        <v>stvarna uporabna</v>
      </c>
    </row>
    <row r="3175" spans="1:14" x14ac:dyDescent="0.25">
      <c r="A3175" s="216">
        <v>1</v>
      </c>
      <c r="B3175" s="219" t="s">
        <v>926</v>
      </c>
      <c r="C3175" s="219" t="s">
        <v>926</v>
      </c>
      <c r="D3175" s="219">
        <v>104944</v>
      </c>
      <c r="E3175" s="217" t="s">
        <v>137</v>
      </c>
      <c r="F3175" s="217" t="s">
        <v>2363</v>
      </c>
      <c r="G3175" s="217" t="s">
        <v>929</v>
      </c>
      <c r="H3175" s="217" t="s">
        <v>139</v>
      </c>
      <c r="I3175" s="219">
        <v>1</v>
      </c>
      <c r="J3175" s="218">
        <v>396.64</v>
      </c>
      <c r="K3175" s="218">
        <v>396.64</v>
      </c>
      <c r="L3175" s="218">
        <v>0</v>
      </c>
      <c r="M3175" s="218">
        <f t="shared" si="86"/>
        <v>158.65600000000001</v>
      </c>
      <c r="N3175" s="216" t="str">
        <f t="shared" si="85"/>
        <v>stvarna uporabna</v>
      </c>
    </row>
    <row r="3176" spans="1:14" x14ac:dyDescent="0.25">
      <c r="A3176" s="216">
        <v>1</v>
      </c>
      <c r="B3176" s="219" t="s">
        <v>926</v>
      </c>
      <c r="C3176" s="219" t="s">
        <v>926</v>
      </c>
      <c r="D3176" s="219">
        <v>104945</v>
      </c>
      <c r="E3176" s="217" t="s">
        <v>137</v>
      </c>
      <c r="F3176" s="217" t="s">
        <v>2364</v>
      </c>
      <c r="G3176" s="217" t="s">
        <v>929</v>
      </c>
      <c r="H3176" s="217" t="s">
        <v>139</v>
      </c>
      <c r="I3176" s="219">
        <v>1</v>
      </c>
      <c r="J3176" s="218">
        <v>302.5</v>
      </c>
      <c r="K3176" s="218">
        <v>302.5</v>
      </c>
      <c r="L3176" s="218">
        <v>0</v>
      </c>
      <c r="M3176" s="218">
        <f t="shared" si="86"/>
        <v>121</v>
      </c>
      <c r="N3176" s="216" t="str">
        <f t="shared" si="85"/>
        <v>stvarna uporabna</v>
      </c>
    </row>
    <row r="3177" spans="1:14" x14ac:dyDescent="0.25">
      <c r="A3177" s="220">
        <v>1</v>
      </c>
      <c r="B3177" s="219" t="s">
        <v>926</v>
      </c>
      <c r="C3177" s="219" t="s">
        <v>926</v>
      </c>
      <c r="D3177" s="219">
        <v>104946</v>
      </c>
      <c r="E3177" s="217" t="s">
        <v>137</v>
      </c>
      <c r="F3177" s="217" t="s">
        <v>2365</v>
      </c>
      <c r="G3177" s="217" t="s">
        <v>929</v>
      </c>
      <c r="H3177" s="217" t="s">
        <v>139</v>
      </c>
      <c r="I3177" s="219">
        <v>1</v>
      </c>
      <c r="J3177" s="221">
        <v>1130.45</v>
      </c>
      <c r="K3177" s="221">
        <v>1130.45</v>
      </c>
      <c r="L3177" s="218">
        <v>0</v>
      </c>
      <c r="M3177" s="218">
        <f t="shared" si="86"/>
        <v>452.18000000000006</v>
      </c>
      <c r="N3177" s="216" t="str">
        <f t="shared" si="85"/>
        <v>stvarna uporabna</v>
      </c>
    </row>
    <row r="3178" spans="1:14" x14ac:dyDescent="0.25">
      <c r="A3178" s="220">
        <v>1</v>
      </c>
      <c r="B3178" s="219" t="s">
        <v>926</v>
      </c>
      <c r="C3178" s="219" t="s">
        <v>926</v>
      </c>
      <c r="D3178" s="219">
        <v>104947</v>
      </c>
      <c r="E3178" s="217" t="s">
        <v>137</v>
      </c>
      <c r="F3178" s="217" t="s">
        <v>2364</v>
      </c>
      <c r="G3178" s="217" t="s">
        <v>929</v>
      </c>
      <c r="H3178" s="217" t="s">
        <v>139</v>
      </c>
      <c r="I3178" s="219">
        <v>1</v>
      </c>
      <c r="J3178" s="218">
        <v>396.64</v>
      </c>
      <c r="K3178" s="218">
        <v>396.64</v>
      </c>
      <c r="L3178" s="218">
        <v>0</v>
      </c>
      <c r="M3178" s="218">
        <f t="shared" si="86"/>
        <v>158.65600000000001</v>
      </c>
      <c r="N3178" s="216" t="str">
        <f t="shared" si="85"/>
        <v>stvarna uporabna</v>
      </c>
    </row>
    <row r="3179" spans="1:14" x14ac:dyDescent="0.25">
      <c r="A3179" s="216">
        <v>1</v>
      </c>
      <c r="B3179" s="219" t="s">
        <v>926</v>
      </c>
      <c r="C3179" s="219" t="s">
        <v>926</v>
      </c>
      <c r="D3179" s="219">
        <v>104952</v>
      </c>
      <c r="E3179" s="217" t="s">
        <v>137</v>
      </c>
      <c r="F3179" s="217" t="s">
        <v>972</v>
      </c>
      <c r="G3179" s="217" t="s">
        <v>929</v>
      </c>
      <c r="H3179" s="217" t="s">
        <v>139</v>
      </c>
      <c r="I3179" s="219">
        <v>1</v>
      </c>
      <c r="J3179" s="218">
        <v>214.74</v>
      </c>
      <c r="K3179" s="218">
        <v>214.74</v>
      </c>
      <c r="L3179" s="218">
        <v>0</v>
      </c>
      <c r="M3179" s="218">
        <f t="shared" si="86"/>
        <v>85.896000000000015</v>
      </c>
      <c r="N3179" s="216" t="str">
        <f t="shared" si="85"/>
        <v>stvarna uporabna</v>
      </c>
    </row>
    <row r="3180" spans="1:14" x14ac:dyDescent="0.25">
      <c r="A3180" s="216">
        <v>1</v>
      </c>
      <c r="B3180" s="219" t="s">
        <v>926</v>
      </c>
      <c r="C3180" s="219" t="s">
        <v>926</v>
      </c>
      <c r="D3180" s="219">
        <v>104954</v>
      </c>
      <c r="E3180" s="217" t="s">
        <v>137</v>
      </c>
      <c r="F3180" s="217" t="s">
        <v>1863</v>
      </c>
      <c r="G3180" s="217" t="s">
        <v>929</v>
      </c>
      <c r="H3180" s="217" t="s">
        <v>139</v>
      </c>
      <c r="I3180" s="219">
        <v>1</v>
      </c>
      <c r="J3180" s="221">
        <v>1695.7</v>
      </c>
      <c r="K3180" s="221">
        <v>1695.7</v>
      </c>
      <c r="L3180" s="218">
        <v>0</v>
      </c>
      <c r="M3180" s="218">
        <f t="shared" si="86"/>
        <v>678.28000000000009</v>
      </c>
      <c r="N3180" s="216" t="str">
        <f t="shared" si="85"/>
        <v>stvarna uporabna</v>
      </c>
    </row>
    <row r="3181" spans="1:14" x14ac:dyDescent="0.25">
      <c r="A3181" s="216">
        <v>1</v>
      </c>
      <c r="B3181" s="219" t="s">
        <v>926</v>
      </c>
      <c r="C3181" s="219" t="s">
        <v>926</v>
      </c>
      <c r="D3181" s="219">
        <v>104955</v>
      </c>
      <c r="E3181" s="217" t="s">
        <v>137</v>
      </c>
      <c r="F3181" s="217" t="s">
        <v>2366</v>
      </c>
      <c r="G3181" s="217" t="s">
        <v>929</v>
      </c>
      <c r="H3181" s="217" t="s">
        <v>139</v>
      </c>
      <c r="I3181" s="219">
        <v>1</v>
      </c>
      <c r="J3181" s="218">
        <v>791.3</v>
      </c>
      <c r="K3181" s="218">
        <v>791.3</v>
      </c>
      <c r="L3181" s="218">
        <v>0</v>
      </c>
      <c r="M3181" s="218">
        <f t="shared" si="86"/>
        <v>316.52</v>
      </c>
      <c r="N3181" s="216" t="str">
        <f t="shared" si="85"/>
        <v>stvarna uporabna</v>
      </c>
    </row>
    <row r="3182" spans="1:14" x14ac:dyDescent="0.25">
      <c r="A3182" s="216">
        <v>1</v>
      </c>
      <c r="B3182" s="219" t="s">
        <v>926</v>
      </c>
      <c r="C3182" s="219" t="s">
        <v>926</v>
      </c>
      <c r="D3182" s="219">
        <v>104958</v>
      </c>
      <c r="E3182" s="217" t="s">
        <v>137</v>
      </c>
      <c r="F3182" s="217" t="s">
        <v>1148</v>
      </c>
      <c r="G3182" s="217" t="s">
        <v>929</v>
      </c>
      <c r="H3182" s="217" t="s">
        <v>139</v>
      </c>
      <c r="I3182" s="219">
        <v>1</v>
      </c>
      <c r="J3182" s="218">
        <v>339.14</v>
      </c>
      <c r="K3182" s="218">
        <v>339.14</v>
      </c>
      <c r="L3182" s="218">
        <v>0</v>
      </c>
      <c r="M3182" s="218">
        <f t="shared" si="86"/>
        <v>135.65600000000001</v>
      </c>
      <c r="N3182" s="216" t="str">
        <f t="shared" si="85"/>
        <v>stvarna uporabna</v>
      </c>
    </row>
    <row r="3183" spans="1:14" x14ac:dyDescent="0.25">
      <c r="A3183" s="220">
        <v>1</v>
      </c>
      <c r="B3183" s="219" t="s">
        <v>926</v>
      </c>
      <c r="C3183" s="219" t="s">
        <v>926</v>
      </c>
      <c r="D3183" s="219">
        <v>104960</v>
      </c>
      <c r="E3183" s="217" t="s">
        <v>137</v>
      </c>
      <c r="F3183" s="217" t="s">
        <v>1148</v>
      </c>
      <c r="G3183" s="217" t="s">
        <v>929</v>
      </c>
      <c r="H3183" s="217" t="s">
        <v>139</v>
      </c>
      <c r="I3183" s="219">
        <v>1</v>
      </c>
      <c r="J3183" s="218">
        <v>339.14</v>
      </c>
      <c r="K3183" s="218">
        <v>339.14</v>
      </c>
      <c r="L3183" s="218">
        <v>0</v>
      </c>
      <c r="M3183" s="218">
        <f t="shared" si="86"/>
        <v>135.65600000000001</v>
      </c>
      <c r="N3183" s="216" t="str">
        <f t="shared" si="85"/>
        <v>stvarna uporabna</v>
      </c>
    </row>
    <row r="3184" spans="1:14" x14ac:dyDescent="0.25">
      <c r="A3184" s="220">
        <v>1</v>
      </c>
      <c r="B3184" s="219" t="s">
        <v>926</v>
      </c>
      <c r="C3184" s="219" t="s">
        <v>926</v>
      </c>
      <c r="D3184" s="219">
        <v>104961</v>
      </c>
      <c r="E3184" s="217" t="s">
        <v>137</v>
      </c>
      <c r="F3184" s="217" t="s">
        <v>1148</v>
      </c>
      <c r="G3184" s="217" t="s">
        <v>929</v>
      </c>
      <c r="H3184" s="217" t="s">
        <v>139</v>
      </c>
      <c r="I3184" s="219">
        <v>1</v>
      </c>
      <c r="J3184" s="218">
        <v>339.14</v>
      </c>
      <c r="K3184" s="218">
        <v>339.14</v>
      </c>
      <c r="L3184" s="218">
        <v>0</v>
      </c>
      <c r="M3184" s="218">
        <f t="shared" si="86"/>
        <v>135.65600000000001</v>
      </c>
      <c r="N3184" s="216" t="str">
        <f t="shared" si="85"/>
        <v>stvarna uporabna</v>
      </c>
    </row>
    <row r="3185" spans="1:14" x14ac:dyDescent="0.25">
      <c r="A3185" s="216">
        <v>1</v>
      </c>
      <c r="B3185" s="219" t="s">
        <v>926</v>
      </c>
      <c r="C3185" s="219" t="s">
        <v>926</v>
      </c>
      <c r="D3185" s="219">
        <v>104962</v>
      </c>
      <c r="E3185" s="217" t="s">
        <v>137</v>
      </c>
      <c r="F3185" s="217" t="s">
        <v>2367</v>
      </c>
      <c r="G3185" s="217" t="s">
        <v>929</v>
      </c>
      <c r="H3185" s="217" t="s">
        <v>139</v>
      </c>
      <c r="I3185" s="219">
        <v>1</v>
      </c>
      <c r="J3185" s="218">
        <v>836.54</v>
      </c>
      <c r="K3185" s="218">
        <v>836.54</v>
      </c>
      <c r="L3185" s="218">
        <v>0</v>
      </c>
      <c r="M3185" s="218">
        <f t="shared" si="86"/>
        <v>334.61599999999999</v>
      </c>
      <c r="N3185" s="216" t="str">
        <f t="shared" si="85"/>
        <v>stvarna uporabna</v>
      </c>
    </row>
    <row r="3186" spans="1:14" x14ac:dyDescent="0.25">
      <c r="A3186" s="216">
        <v>1</v>
      </c>
      <c r="B3186" s="219" t="s">
        <v>926</v>
      </c>
      <c r="C3186" s="219" t="s">
        <v>926</v>
      </c>
      <c r="D3186" s="219">
        <v>104963</v>
      </c>
      <c r="E3186" s="217" t="s">
        <v>137</v>
      </c>
      <c r="F3186" s="217" t="s">
        <v>1863</v>
      </c>
      <c r="G3186" s="217" t="s">
        <v>929</v>
      </c>
      <c r="H3186" s="217" t="s">
        <v>139</v>
      </c>
      <c r="I3186" s="219">
        <v>1</v>
      </c>
      <c r="J3186" s="221">
        <v>1695.7</v>
      </c>
      <c r="K3186" s="221">
        <v>1695.7</v>
      </c>
      <c r="L3186" s="218">
        <v>0</v>
      </c>
      <c r="M3186" s="218">
        <f t="shared" si="86"/>
        <v>678.28000000000009</v>
      </c>
      <c r="N3186" s="216" t="str">
        <f t="shared" si="85"/>
        <v>stvarna uporabna</v>
      </c>
    </row>
    <row r="3187" spans="1:14" x14ac:dyDescent="0.25">
      <c r="A3187" s="216">
        <v>1</v>
      </c>
      <c r="B3187" s="219" t="s">
        <v>926</v>
      </c>
      <c r="C3187" s="219" t="s">
        <v>926</v>
      </c>
      <c r="D3187" s="219">
        <v>104964</v>
      </c>
      <c r="E3187" s="217" t="s">
        <v>137</v>
      </c>
      <c r="F3187" s="217" t="s">
        <v>2368</v>
      </c>
      <c r="G3187" s="217" t="s">
        <v>929</v>
      </c>
      <c r="H3187" s="217" t="s">
        <v>139</v>
      </c>
      <c r="I3187" s="219">
        <v>1</v>
      </c>
      <c r="J3187" s="221">
        <v>2204.41</v>
      </c>
      <c r="K3187" s="221">
        <v>2204.41</v>
      </c>
      <c r="L3187" s="218">
        <v>0</v>
      </c>
      <c r="M3187" s="218">
        <f t="shared" si="86"/>
        <v>881.76400000000001</v>
      </c>
      <c r="N3187" s="216" t="str">
        <f t="shared" si="85"/>
        <v>stvarna uporabna</v>
      </c>
    </row>
    <row r="3188" spans="1:14" x14ac:dyDescent="0.25">
      <c r="A3188" s="220">
        <v>1</v>
      </c>
      <c r="B3188" s="219" t="s">
        <v>926</v>
      </c>
      <c r="C3188" s="219" t="s">
        <v>926</v>
      </c>
      <c r="D3188" s="219">
        <v>104968</v>
      </c>
      <c r="E3188" s="217" t="s">
        <v>137</v>
      </c>
      <c r="F3188" s="217" t="s">
        <v>2369</v>
      </c>
      <c r="G3188" s="217" t="s">
        <v>929</v>
      </c>
      <c r="H3188" s="217" t="s">
        <v>139</v>
      </c>
      <c r="I3188" s="219">
        <v>1</v>
      </c>
      <c r="J3188" s="221">
        <v>1950.05</v>
      </c>
      <c r="K3188" s="221">
        <v>1950.05</v>
      </c>
      <c r="L3188" s="218">
        <v>0</v>
      </c>
      <c r="M3188" s="218">
        <f t="shared" si="86"/>
        <v>780.02</v>
      </c>
      <c r="N3188" s="216" t="str">
        <f t="shared" si="85"/>
        <v>stvarna uporabna</v>
      </c>
    </row>
    <row r="3189" spans="1:14" x14ac:dyDescent="0.25">
      <c r="A3189" s="220">
        <v>1</v>
      </c>
      <c r="B3189" s="219" t="s">
        <v>926</v>
      </c>
      <c r="C3189" s="219" t="s">
        <v>926</v>
      </c>
      <c r="D3189" s="219">
        <v>104969</v>
      </c>
      <c r="E3189" s="217" t="s">
        <v>137</v>
      </c>
      <c r="F3189" s="217" t="s">
        <v>2369</v>
      </c>
      <c r="G3189" s="217" t="s">
        <v>929</v>
      </c>
      <c r="H3189" s="217" t="s">
        <v>139</v>
      </c>
      <c r="I3189" s="219">
        <v>1</v>
      </c>
      <c r="J3189" s="221">
        <v>1950.05</v>
      </c>
      <c r="K3189" s="221">
        <v>1950.05</v>
      </c>
      <c r="L3189" s="218">
        <v>0</v>
      </c>
      <c r="M3189" s="218">
        <f t="shared" si="86"/>
        <v>780.02</v>
      </c>
      <c r="N3189" s="216" t="str">
        <f t="shared" si="85"/>
        <v>stvarna uporabna</v>
      </c>
    </row>
    <row r="3190" spans="1:14" x14ac:dyDescent="0.25">
      <c r="A3190" s="216">
        <v>1</v>
      </c>
      <c r="B3190" s="219" t="s">
        <v>926</v>
      </c>
      <c r="C3190" s="219" t="s">
        <v>926</v>
      </c>
      <c r="D3190" s="219">
        <v>104970</v>
      </c>
      <c r="E3190" s="217" t="s">
        <v>137</v>
      </c>
      <c r="F3190" s="217" t="s">
        <v>2369</v>
      </c>
      <c r="G3190" s="217" t="s">
        <v>929</v>
      </c>
      <c r="H3190" s="217" t="s">
        <v>139</v>
      </c>
      <c r="I3190" s="219">
        <v>1</v>
      </c>
      <c r="J3190" s="221">
        <v>1950.05</v>
      </c>
      <c r="K3190" s="221">
        <v>1950.05</v>
      </c>
      <c r="L3190" s="218">
        <v>0</v>
      </c>
      <c r="M3190" s="218">
        <f t="shared" si="86"/>
        <v>780.02</v>
      </c>
      <c r="N3190" s="216" t="str">
        <f t="shared" si="85"/>
        <v>stvarna uporabna</v>
      </c>
    </row>
    <row r="3191" spans="1:14" x14ac:dyDescent="0.25">
      <c r="A3191" s="216">
        <v>1</v>
      </c>
      <c r="B3191" s="219" t="s">
        <v>926</v>
      </c>
      <c r="C3191" s="219" t="s">
        <v>926</v>
      </c>
      <c r="D3191" s="219">
        <v>104971</v>
      </c>
      <c r="E3191" s="217" t="s">
        <v>137</v>
      </c>
      <c r="F3191" s="217" t="s">
        <v>2369</v>
      </c>
      <c r="G3191" s="217" t="s">
        <v>929</v>
      </c>
      <c r="H3191" s="217" t="s">
        <v>139</v>
      </c>
      <c r="I3191" s="219">
        <v>1</v>
      </c>
      <c r="J3191" s="221">
        <v>1950.05</v>
      </c>
      <c r="K3191" s="221">
        <v>1950.05</v>
      </c>
      <c r="L3191" s="218">
        <v>0</v>
      </c>
      <c r="M3191" s="218">
        <f t="shared" si="86"/>
        <v>780.02</v>
      </c>
      <c r="N3191" s="216" t="str">
        <f t="shared" si="85"/>
        <v>stvarna uporabna</v>
      </c>
    </row>
    <row r="3192" spans="1:14" x14ac:dyDescent="0.25">
      <c r="A3192" s="216">
        <v>1</v>
      </c>
      <c r="B3192" s="219" t="s">
        <v>926</v>
      </c>
      <c r="C3192" s="219" t="s">
        <v>926</v>
      </c>
      <c r="D3192" s="219">
        <v>104973</v>
      </c>
      <c r="E3192" s="217" t="s">
        <v>137</v>
      </c>
      <c r="F3192" s="217" t="s">
        <v>1148</v>
      </c>
      <c r="G3192" s="217" t="s">
        <v>929</v>
      </c>
      <c r="H3192" s="217" t="s">
        <v>139</v>
      </c>
      <c r="I3192" s="219">
        <v>1</v>
      </c>
      <c r="J3192" s="218">
        <v>339.14</v>
      </c>
      <c r="K3192" s="218">
        <v>339.14</v>
      </c>
      <c r="L3192" s="218">
        <v>0</v>
      </c>
      <c r="M3192" s="218">
        <f t="shared" si="86"/>
        <v>135.65600000000001</v>
      </c>
      <c r="N3192" s="216" t="str">
        <f t="shared" si="85"/>
        <v>stvarna uporabna</v>
      </c>
    </row>
    <row r="3193" spans="1:14" x14ac:dyDescent="0.25">
      <c r="A3193" s="220">
        <v>1</v>
      </c>
      <c r="B3193" s="219" t="s">
        <v>926</v>
      </c>
      <c r="C3193" s="219" t="s">
        <v>926</v>
      </c>
      <c r="D3193" s="219">
        <v>104974</v>
      </c>
      <c r="E3193" s="217" t="s">
        <v>137</v>
      </c>
      <c r="F3193" s="217" t="s">
        <v>2370</v>
      </c>
      <c r="G3193" s="217" t="s">
        <v>929</v>
      </c>
      <c r="H3193" s="217" t="s">
        <v>139</v>
      </c>
      <c r="I3193" s="219">
        <v>1</v>
      </c>
      <c r="J3193" s="218">
        <v>551.11</v>
      </c>
      <c r="K3193" s="218">
        <v>551.11</v>
      </c>
      <c r="L3193" s="218">
        <v>0</v>
      </c>
      <c r="M3193" s="218">
        <f t="shared" si="86"/>
        <v>220.44400000000002</v>
      </c>
      <c r="N3193" s="216" t="str">
        <f t="shared" si="85"/>
        <v>stvarna uporabna</v>
      </c>
    </row>
    <row r="3194" spans="1:14" x14ac:dyDescent="0.25">
      <c r="A3194" s="220">
        <v>1</v>
      </c>
      <c r="B3194" s="219" t="s">
        <v>926</v>
      </c>
      <c r="C3194" s="219" t="s">
        <v>926</v>
      </c>
      <c r="D3194" s="219">
        <v>104976</v>
      </c>
      <c r="E3194" s="217" t="s">
        <v>137</v>
      </c>
      <c r="F3194" s="217" t="s">
        <v>1148</v>
      </c>
      <c r="G3194" s="217" t="s">
        <v>929</v>
      </c>
      <c r="H3194" s="217" t="s">
        <v>139</v>
      </c>
      <c r="I3194" s="219">
        <v>1</v>
      </c>
      <c r="J3194" s="218">
        <v>339.14</v>
      </c>
      <c r="K3194" s="218">
        <v>339.14</v>
      </c>
      <c r="L3194" s="218">
        <v>0</v>
      </c>
      <c r="M3194" s="218">
        <f t="shared" si="86"/>
        <v>135.65600000000001</v>
      </c>
      <c r="N3194" s="216" t="str">
        <f t="shared" si="85"/>
        <v>stvarna uporabna</v>
      </c>
    </row>
    <row r="3195" spans="1:14" x14ac:dyDescent="0.25">
      <c r="A3195" s="216">
        <v>1</v>
      </c>
      <c r="B3195" s="219" t="s">
        <v>926</v>
      </c>
      <c r="C3195" s="219" t="s">
        <v>926</v>
      </c>
      <c r="D3195" s="219">
        <v>104977</v>
      </c>
      <c r="E3195" s="217" t="s">
        <v>137</v>
      </c>
      <c r="F3195" s="217" t="s">
        <v>2371</v>
      </c>
      <c r="G3195" s="217" t="s">
        <v>929</v>
      </c>
      <c r="H3195" s="217" t="s">
        <v>139</v>
      </c>
      <c r="I3195" s="219">
        <v>1</v>
      </c>
      <c r="J3195" s="218">
        <v>723.29</v>
      </c>
      <c r="K3195" s="218">
        <v>723.29</v>
      </c>
      <c r="L3195" s="218">
        <v>0</v>
      </c>
      <c r="M3195" s="218">
        <f t="shared" si="86"/>
        <v>289.31599999999997</v>
      </c>
      <c r="N3195" s="216" t="str">
        <f t="shared" si="85"/>
        <v>stvarna uporabna</v>
      </c>
    </row>
    <row r="3196" spans="1:14" x14ac:dyDescent="0.25">
      <c r="A3196" s="216">
        <v>1</v>
      </c>
      <c r="B3196" s="219" t="s">
        <v>926</v>
      </c>
      <c r="C3196" s="219" t="s">
        <v>926</v>
      </c>
      <c r="D3196" s="219">
        <v>104978</v>
      </c>
      <c r="E3196" s="217" t="s">
        <v>137</v>
      </c>
      <c r="F3196" s="217" t="s">
        <v>1863</v>
      </c>
      <c r="G3196" s="217" t="s">
        <v>929</v>
      </c>
      <c r="H3196" s="217" t="s">
        <v>139</v>
      </c>
      <c r="I3196" s="219">
        <v>1</v>
      </c>
      <c r="J3196" s="221">
        <v>1695.7</v>
      </c>
      <c r="K3196" s="221">
        <v>1695.7</v>
      </c>
      <c r="L3196" s="218">
        <v>0</v>
      </c>
      <c r="M3196" s="218">
        <f t="shared" si="86"/>
        <v>678.28000000000009</v>
      </c>
      <c r="N3196" s="216" t="str">
        <f t="shared" ref="N3196:N3259" si="87">IF(L3196&lt;J3196*0.4,"stvarna uporabna", "nova vrijednost")</f>
        <v>stvarna uporabna</v>
      </c>
    </row>
    <row r="3197" spans="1:14" x14ac:dyDescent="0.25">
      <c r="A3197" s="216">
        <v>1</v>
      </c>
      <c r="B3197" s="219" t="s">
        <v>926</v>
      </c>
      <c r="C3197" s="219" t="s">
        <v>926</v>
      </c>
      <c r="D3197" s="219">
        <v>104979</v>
      </c>
      <c r="E3197" s="217" t="s">
        <v>137</v>
      </c>
      <c r="F3197" s="217" t="s">
        <v>2372</v>
      </c>
      <c r="G3197" s="217" t="s">
        <v>929</v>
      </c>
      <c r="H3197" s="217" t="s">
        <v>139</v>
      </c>
      <c r="I3197" s="219">
        <v>1</v>
      </c>
      <c r="J3197" s="218">
        <v>847.77</v>
      </c>
      <c r="K3197" s="218">
        <v>847.77</v>
      </c>
      <c r="L3197" s="218">
        <v>0</v>
      </c>
      <c r="M3197" s="218">
        <f t="shared" si="86"/>
        <v>339.108</v>
      </c>
      <c r="N3197" s="216" t="str">
        <f t="shared" si="87"/>
        <v>stvarna uporabna</v>
      </c>
    </row>
    <row r="3198" spans="1:14" x14ac:dyDescent="0.25">
      <c r="A3198" s="220">
        <v>1</v>
      </c>
      <c r="B3198" s="219" t="s">
        <v>926</v>
      </c>
      <c r="C3198" s="219" t="s">
        <v>926</v>
      </c>
      <c r="D3198" s="219">
        <v>104981</v>
      </c>
      <c r="E3198" s="217" t="s">
        <v>137</v>
      </c>
      <c r="F3198" s="217" t="s">
        <v>1863</v>
      </c>
      <c r="G3198" s="217" t="s">
        <v>929</v>
      </c>
      <c r="H3198" s="217" t="s">
        <v>139</v>
      </c>
      <c r="I3198" s="219">
        <v>1</v>
      </c>
      <c r="J3198" s="221">
        <v>1695.7</v>
      </c>
      <c r="K3198" s="221">
        <v>1695.7</v>
      </c>
      <c r="L3198" s="218">
        <v>0</v>
      </c>
      <c r="M3198" s="218">
        <f t="shared" si="86"/>
        <v>678.28000000000009</v>
      </c>
      <c r="N3198" s="216" t="str">
        <f t="shared" si="87"/>
        <v>stvarna uporabna</v>
      </c>
    </row>
    <row r="3199" spans="1:14" x14ac:dyDescent="0.25">
      <c r="A3199" s="220">
        <v>1</v>
      </c>
      <c r="B3199" s="219" t="s">
        <v>926</v>
      </c>
      <c r="C3199" s="219" t="s">
        <v>926</v>
      </c>
      <c r="D3199" s="219">
        <v>104982</v>
      </c>
      <c r="E3199" s="217" t="s">
        <v>137</v>
      </c>
      <c r="F3199" s="217" t="s">
        <v>1863</v>
      </c>
      <c r="G3199" s="217" t="s">
        <v>929</v>
      </c>
      <c r="H3199" s="217" t="s">
        <v>139</v>
      </c>
      <c r="I3199" s="219">
        <v>1</v>
      </c>
      <c r="J3199" s="221">
        <v>1695.7</v>
      </c>
      <c r="K3199" s="221">
        <v>1695.7</v>
      </c>
      <c r="L3199" s="218">
        <v>0</v>
      </c>
      <c r="M3199" s="218">
        <f t="shared" si="86"/>
        <v>678.28000000000009</v>
      </c>
      <c r="N3199" s="216" t="str">
        <f t="shared" si="87"/>
        <v>stvarna uporabna</v>
      </c>
    </row>
    <row r="3200" spans="1:14" x14ac:dyDescent="0.25">
      <c r="A3200" s="216">
        <v>1</v>
      </c>
      <c r="B3200" s="219" t="s">
        <v>926</v>
      </c>
      <c r="C3200" s="219" t="s">
        <v>926</v>
      </c>
      <c r="D3200" s="219">
        <v>104986</v>
      </c>
      <c r="E3200" s="217" t="s">
        <v>137</v>
      </c>
      <c r="F3200" s="217" t="s">
        <v>2373</v>
      </c>
      <c r="G3200" s="217" t="s">
        <v>929</v>
      </c>
      <c r="H3200" s="217" t="s">
        <v>139</v>
      </c>
      <c r="I3200" s="219">
        <v>1</v>
      </c>
      <c r="J3200" s="221">
        <v>1695.7</v>
      </c>
      <c r="K3200" s="221">
        <v>1695.7</v>
      </c>
      <c r="L3200" s="218">
        <v>0</v>
      </c>
      <c r="M3200" s="218">
        <f t="shared" si="86"/>
        <v>678.28000000000009</v>
      </c>
      <c r="N3200" s="216" t="str">
        <f t="shared" si="87"/>
        <v>stvarna uporabna</v>
      </c>
    </row>
    <row r="3201" spans="1:14" x14ac:dyDescent="0.25">
      <c r="A3201" s="216">
        <v>1</v>
      </c>
      <c r="B3201" s="219" t="s">
        <v>926</v>
      </c>
      <c r="C3201" s="219" t="s">
        <v>926</v>
      </c>
      <c r="D3201" s="219">
        <v>104987</v>
      </c>
      <c r="E3201" s="217" t="s">
        <v>137</v>
      </c>
      <c r="F3201" s="217" t="s">
        <v>1863</v>
      </c>
      <c r="G3201" s="217" t="s">
        <v>929</v>
      </c>
      <c r="H3201" s="217" t="s">
        <v>139</v>
      </c>
      <c r="I3201" s="219">
        <v>1</v>
      </c>
      <c r="J3201" s="221">
        <v>1695.7</v>
      </c>
      <c r="K3201" s="221">
        <v>1695.7</v>
      </c>
      <c r="L3201" s="218">
        <v>0</v>
      </c>
      <c r="M3201" s="218">
        <f t="shared" si="86"/>
        <v>678.28000000000009</v>
      </c>
      <c r="N3201" s="216" t="str">
        <f t="shared" si="87"/>
        <v>stvarna uporabna</v>
      </c>
    </row>
    <row r="3202" spans="1:14" x14ac:dyDescent="0.25">
      <c r="A3202" s="216">
        <v>1</v>
      </c>
      <c r="B3202" s="219" t="s">
        <v>926</v>
      </c>
      <c r="C3202" s="219" t="s">
        <v>926</v>
      </c>
      <c r="D3202" s="219">
        <v>104988</v>
      </c>
      <c r="E3202" s="217" t="s">
        <v>137</v>
      </c>
      <c r="F3202" s="217" t="s">
        <v>2374</v>
      </c>
      <c r="G3202" s="217" t="s">
        <v>929</v>
      </c>
      <c r="H3202" s="217" t="s">
        <v>139</v>
      </c>
      <c r="I3202" s="219">
        <v>1</v>
      </c>
      <c r="J3202" s="218">
        <v>226.11</v>
      </c>
      <c r="K3202" s="218">
        <v>226.11</v>
      </c>
      <c r="L3202" s="218">
        <v>0</v>
      </c>
      <c r="M3202" s="218">
        <f t="shared" si="86"/>
        <v>90.444000000000017</v>
      </c>
      <c r="N3202" s="216" t="str">
        <f t="shared" si="87"/>
        <v>stvarna uporabna</v>
      </c>
    </row>
    <row r="3203" spans="1:14" x14ac:dyDescent="0.25">
      <c r="A3203" s="220">
        <v>1</v>
      </c>
      <c r="B3203" s="219" t="s">
        <v>926</v>
      </c>
      <c r="C3203" s="219" t="s">
        <v>926</v>
      </c>
      <c r="D3203" s="219">
        <v>104989</v>
      </c>
      <c r="E3203" s="217" t="s">
        <v>137</v>
      </c>
      <c r="F3203" s="217" t="s">
        <v>1071</v>
      </c>
      <c r="G3203" s="217" t="s">
        <v>929</v>
      </c>
      <c r="H3203" s="217" t="s">
        <v>139</v>
      </c>
      <c r="I3203" s="219">
        <v>1</v>
      </c>
      <c r="J3203" s="218">
        <v>551.11</v>
      </c>
      <c r="K3203" s="218">
        <v>551.11</v>
      </c>
      <c r="L3203" s="218">
        <v>0</v>
      </c>
      <c r="M3203" s="218">
        <f t="shared" ref="M3203:M3266" si="88">IF(L3203&lt;J3203*0.4,J3203*0.4,L3203)</f>
        <v>220.44400000000002</v>
      </c>
      <c r="N3203" s="216" t="str">
        <f t="shared" si="87"/>
        <v>stvarna uporabna</v>
      </c>
    </row>
    <row r="3204" spans="1:14" x14ac:dyDescent="0.25">
      <c r="A3204" s="220">
        <v>1</v>
      </c>
      <c r="B3204" s="219" t="s">
        <v>926</v>
      </c>
      <c r="C3204" s="219" t="s">
        <v>926</v>
      </c>
      <c r="D3204" s="219">
        <v>104990</v>
      </c>
      <c r="E3204" s="217" t="s">
        <v>137</v>
      </c>
      <c r="F3204" s="217" t="s">
        <v>1148</v>
      </c>
      <c r="G3204" s="217" t="s">
        <v>929</v>
      </c>
      <c r="H3204" s="217" t="s">
        <v>139</v>
      </c>
      <c r="I3204" s="219">
        <v>1</v>
      </c>
      <c r="J3204" s="218">
        <v>339.14</v>
      </c>
      <c r="K3204" s="218">
        <v>339.14</v>
      </c>
      <c r="L3204" s="218">
        <v>0</v>
      </c>
      <c r="M3204" s="218">
        <f t="shared" si="88"/>
        <v>135.65600000000001</v>
      </c>
      <c r="N3204" s="216" t="str">
        <f t="shared" si="87"/>
        <v>stvarna uporabna</v>
      </c>
    </row>
    <row r="3205" spans="1:14" x14ac:dyDescent="0.25">
      <c r="A3205" s="216">
        <v>1</v>
      </c>
      <c r="B3205" s="219" t="s">
        <v>926</v>
      </c>
      <c r="C3205" s="219" t="s">
        <v>926</v>
      </c>
      <c r="D3205" s="219">
        <v>104991</v>
      </c>
      <c r="E3205" s="217" t="s">
        <v>137</v>
      </c>
      <c r="F3205" s="217" t="s">
        <v>1148</v>
      </c>
      <c r="G3205" s="217" t="s">
        <v>929</v>
      </c>
      <c r="H3205" s="217" t="s">
        <v>139</v>
      </c>
      <c r="I3205" s="219">
        <v>1</v>
      </c>
      <c r="J3205" s="218">
        <v>339.14</v>
      </c>
      <c r="K3205" s="218">
        <v>339.14</v>
      </c>
      <c r="L3205" s="218">
        <v>0</v>
      </c>
      <c r="M3205" s="218">
        <f t="shared" si="88"/>
        <v>135.65600000000001</v>
      </c>
      <c r="N3205" s="216" t="str">
        <f t="shared" si="87"/>
        <v>stvarna uporabna</v>
      </c>
    </row>
    <row r="3206" spans="1:14" x14ac:dyDescent="0.25">
      <c r="A3206" s="216">
        <v>1</v>
      </c>
      <c r="B3206" s="219" t="s">
        <v>926</v>
      </c>
      <c r="C3206" s="219" t="s">
        <v>926</v>
      </c>
      <c r="D3206" s="219">
        <v>104992</v>
      </c>
      <c r="E3206" s="217" t="s">
        <v>137</v>
      </c>
      <c r="F3206" s="217" t="s">
        <v>2370</v>
      </c>
      <c r="G3206" s="217" t="s">
        <v>929</v>
      </c>
      <c r="H3206" s="217" t="s">
        <v>139</v>
      </c>
      <c r="I3206" s="219">
        <v>1</v>
      </c>
      <c r="J3206" s="218">
        <v>551.11</v>
      </c>
      <c r="K3206" s="218">
        <v>551.11</v>
      </c>
      <c r="L3206" s="218">
        <v>0</v>
      </c>
      <c r="M3206" s="218">
        <f t="shared" si="88"/>
        <v>220.44400000000002</v>
      </c>
      <c r="N3206" s="216" t="str">
        <f t="shared" si="87"/>
        <v>stvarna uporabna</v>
      </c>
    </row>
    <row r="3207" spans="1:14" x14ac:dyDescent="0.25">
      <c r="A3207" s="216">
        <v>1</v>
      </c>
      <c r="B3207" s="219" t="s">
        <v>926</v>
      </c>
      <c r="C3207" s="219" t="s">
        <v>926</v>
      </c>
      <c r="D3207" s="219">
        <v>104993</v>
      </c>
      <c r="E3207" s="217" t="s">
        <v>137</v>
      </c>
      <c r="F3207" s="217" t="s">
        <v>2375</v>
      </c>
      <c r="G3207" s="217" t="s">
        <v>929</v>
      </c>
      <c r="H3207" s="217" t="s">
        <v>139</v>
      </c>
      <c r="I3207" s="219">
        <v>1</v>
      </c>
      <c r="J3207" s="218">
        <v>847.84</v>
      </c>
      <c r="K3207" s="218">
        <v>847.84</v>
      </c>
      <c r="L3207" s="218">
        <v>0</v>
      </c>
      <c r="M3207" s="218">
        <f t="shared" si="88"/>
        <v>339.13600000000002</v>
      </c>
      <c r="N3207" s="216" t="str">
        <f t="shared" si="87"/>
        <v>stvarna uporabna</v>
      </c>
    </row>
    <row r="3208" spans="1:14" x14ac:dyDescent="0.25">
      <c r="A3208" s="220">
        <v>1</v>
      </c>
      <c r="B3208" s="219" t="s">
        <v>926</v>
      </c>
      <c r="C3208" s="219" t="s">
        <v>926</v>
      </c>
      <c r="D3208" s="219">
        <v>104994</v>
      </c>
      <c r="E3208" s="217" t="s">
        <v>137</v>
      </c>
      <c r="F3208" s="217" t="s">
        <v>1863</v>
      </c>
      <c r="G3208" s="217" t="s">
        <v>929</v>
      </c>
      <c r="H3208" s="217" t="s">
        <v>139</v>
      </c>
      <c r="I3208" s="219">
        <v>1</v>
      </c>
      <c r="J3208" s="221">
        <v>1695.7</v>
      </c>
      <c r="K3208" s="221">
        <v>1695.7</v>
      </c>
      <c r="L3208" s="218">
        <v>0</v>
      </c>
      <c r="M3208" s="218">
        <f t="shared" si="88"/>
        <v>678.28000000000009</v>
      </c>
      <c r="N3208" s="216" t="str">
        <f t="shared" si="87"/>
        <v>stvarna uporabna</v>
      </c>
    </row>
    <row r="3209" spans="1:14" x14ac:dyDescent="0.25">
      <c r="A3209" s="220">
        <v>1</v>
      </c>
      <c r="B3209" s="219" t="s">
        <v>926</v>
      </c>
      <c r="C3209" s="219" t="s">
        <v>926</v>
      </c>
      <c r="D3209" s="219">
        <v>104995</v>
      </c>
      <c r="E3209" s="217" t="s">
        <v>137</v>
      </c>
      <c r="F3209" s="217" t="s">
        <v>1863</v>
      </c>
      <c r="G3209" s="217" t="s">
        <v>929</v>
      </c>
      <c r="H3209" s="217" t="s">
        <v>139</v>
      </c>
      <c r="I3209" s="219">
        <v>1</v>
      </c>
      <c r="J3209" s="221">
        <v>1695.7</v>
      </c>
      <c r="K3209" s="221">
        <v>1695.7</v>
      </c>
      <c r="L3209" s="218">
        <v>0</v>
      </c>
      <c r="M3209" s="218">
        <f t="shared" si="88"/>
        <v>678.28000000000009</v>
      </c>
      <c r="N3209" s="216" t="str">
        <f t="shared" si="87"/>
        <v>stvarna uporabna</v>
      </c>
    </row>
    <row r="3210" spans="1:14" x14ac:dyDescent="0.25">
      <c r="A3210" s="216">
        <v>1</v>
      </c>
      <c r="B3210" s="219" t="s">
        <v>926</v>
      </c>
      <c r="C3210" s="219" t="s">
        <v>926</v>
      </c>
      <c r="D3210" s="219">
        <v>104998</v>
      </c>
      <c r="E3210" s="217" t="s">
        <v>137</v>
      </c>
      <c r="F3210" s="217" t="s">
        <v>106</v>
      </c>
      <c r="G3210" s="217" t="s">
        <v>1213</v>
      </c>
      <c r="H3210" s="217" t="s">
        <v>139</v>
      </c>
      <c r="I3210" s="219">
        <v>1</v>
      </c>
      <c r="J3210" s="221">
        <v>2340.7199999999998</v>
      </c>
      <c r="K3210" s="221">
        <v>2340.7199999999998</v>
      </c>
      <c r="L3210" s="218">
        <v>0</v>
      </c>
      <c r="M3210" s="218">
        <f t="shared" si="88"/>
        <v>936.28800000000001</v>
      </c>
      <c r="N3210" s="216" t="str">
        <f t="shared" si="87"/>
        <v>stvarna uporabna</v>
      </c>
    </row>
    <row r="3211" spans="1:14" x14ac:dyDescent="0.25">
      <c r="A3211" s="216">
        <v>1</v>
      </c>
      <c r="B3211" s="219" t="s">
        <v>926</v>
      </c>
      <c r="C3211" s="219" t="s">
        <v>926</v>
      </c>
      <c r="D3211" s="219">
        <v>104999</v>
      </c>
      <c r="E3211" s="217" t="s">
        <v>137</v>
      </c>
      <c r="F3211" s="217" t="s">
        <v>2376</v>
      </c>
      <c r="G3211" s="217" t="s">
        <v>929</v>
      </c>
      <c r="H3211" s="217" t="s">
        <v>139</v>
      </c>
      <c r="I3211" s="219">
        <v>1</v>
      </c>
      <c r="J3211" s="218">
        <v>695.3</v>
      </c>
      <c r="K3211" s="218">
        <v>695.3</v>
      </c>
      <c r="L3211" s="218">
        <v>0</v>
      </c>
      <c r="M3211" s="218">
        <f t="shared" si="88"/>
        <v>278.12</v>
      </c>
      <c r="N3211" s="216" t="str">
        <f t="shared" si="87"/>
        <v>stvarna uporabna</v>
      </c>
    </row>
    <row r="3212" spans="1:14" x14ac:dyDescent="0.25">
      <c r="A3212" s="216">
        <v>1</v>
      </c>
      <c r="B3212" s="219" t="s">
        <v>926</v>
      </c>
      <c r="C3212" s="219" t="s">
        <v>926</v>
      </c>
      <c r="D3212" s="219">
        <v>105000</v>
      </c>
      <c r="E3212" s="217" t="s">
        <v>137</v>
      </c>
      <c r="F3212" s="217" t="s">
        <v>2377</v>
      </c>
      <c r="G3212" s="218">
        <v>10.09</v>
      </c>
      <c r="H3212" s="217" t="s">
        <v>139</v>
      </c>
      <c r="I3212" s="219">
        <v>1</v>
      </c>
      <c r="J3212" s="221">
        <v>3930.96</v>
      </c>
      <c r="K3212" s="221">
        <v>3521.49</v>
      </c>
      <c r="L3212" s="218">
        <v>409.47</v>
      </c>
      <c r="M3212" s="218">
        <f t="shared" si="88"/>
        <v>1572.384</v>
      </c>
      <c r="N3212" s="216" t="str">
        <f t="shared" si="87"/>
        <v>stvarna uporabna</v>
      </c>
    </row>
    <row r="3213" spans="1:14" x14ac:dyDescent="0.25">
      <c r="A3213" s="220">
        <v>1</v>
      </c>
      <c r="B3213" s="219" t="s">
        <v>926</v>
      </c>
      <c r="C3213" s="219" t="s">
        <v>926</v>
      </c>
      <c r="D3213" s="219">
        <v>105006</v>
      </c>
      <c r="E3213" s="217" t="s">
        <v>137</v>
      </c>
      <c r="F3213" s="217" t="s">
        <v>2378</v>
      </c>
      <c r="G3213" s="218">
        <v>10.09</v>
      </c>
      <c r="H3213" s="217" t="s">
        <v>139</v>
      </c>
      <c r="I3213" s="219">
        <v>1</v>
      </c>
      <c r="J3213" s="221">
        <v>15867</v>
      </c>
      <c r="K3213" s="221">
        <v>14214.22</v>
      </c>
      <c r="L3213" s="221">
        <v>1652.78</v>
      </c>
      <c r="M3213" s="218">
        <f t="shared" si="88"/>
        <v>6346.8</v>
      </c>
      <c r="N3213" s="216" t="str">
        <f t="shared" si="87"/>
        <v>stvarna uporabna</v>
      </c>
    </row>
    <row r="3214" spans="1:14" x14ac:dyDescent="0.25">
      <c r="A3214" s="220">
        <v>1</v>
      </c>
      <c r="B3214" s="219" t="s">
        <v>926</v>
      </c>
      <c r="C3214" s="219" t="s">
        <v>926</v>
      </c>
      <c r="D3214" s="219">
        <v>105007</v>
      </c>
      <c r="E3214" s="217" t="s">
        <v>137</v>
      </c>
      <c r="F3214" s="217" t="s">
        <v>2359</v>
      </c>
      <c r="G3214" s="217" t="s">
        <v>929</v>
      </c>
      <c r="H3214" s="217" t="s">
        <v>139</v>
      </c>
      <c r="I3214" s="219">
        <v>1</v>
      </c>
      <c r="J3214" s="218">
        <v>633.09</v>
      </c>
      <c r="K3214" s="218">
        <v>633.09</v>
      </c>
      <c r="L3214" s="218">
        <v>0</v>
      </c>
      <c r="M3214" s="218">
        <f t="shared" si="88"/>
        <v>253.23600000000002</v>
      </c>
      <c r="N3214" s="216" t="str">
        <f t="shared" si="87"/>
        <v>stvarna uporabna</v>
      </c>
    </row>
    <row r="3215" spans="1:14" x14ac:dyDescent="0.25">
      <c r="A3215" s="216">
        <v>1</v>
      </c>
      <c r="B3215" s="219" t="s">
        <v>926</v>
      </c>
      <c r="C3215" s="219" t="s">
        <v>926</v>
      </c>
      <c r="D3215" s="219">
        <v>105009</v>
      </c>
      <c r="E3215" s="217" t="s">
        <v>137</v>
      </c>
      <c r="F3215" s="217" t="s">
        <v>1148</v>
      </c>
      <c r="G3215" s="217" t="s">
        <v>929</v>
      </c>
      <c r="H3215" s="217" t="s">
        <v>139</v>
      </c>
      <c r="I3215" s="219">
        <v>1</v>
      </c>
      <c r="J3215" s="218">
        <v>339.14</v>
      </c>
      <c r="K3215" s="218">
        <v>339.14</v>
      </c>
      <c r="L3215" s="218">
        <v>0</v>
      </c>
      <c r="M3215" s="218">
        <f t="shared" si="88"/>
        <v>135.65600000000001</v>
      </c>
      <c r="N3215" s="216" t="str">
        <f t="shared" si="87"/>
        <v>stvarna uporabna</v>
      </c>
    </row>
    <row r="3216" spans="1:14" x14ac:dyDescent="0.25">
      <c r="A3216" s="216">
        <v>1</v>
      </c>
      <c r="B3216" s="219" t="s">
        <v>926</v>
      </c>
      <c r="C3216" s="219" t="s">
        <v>926</v>
      </c>
      <c r="D3216" s="219">
        <v>105010</v>
      </c>
      <c r="E3216" s="217" t="s">
        <v>137</v>
      </c>
      <c r="F3216" s="217" t="s">
        <v>109</v>
      </c>
      <c r="G3216" s="217" t="s">
        <v>2379</v>
      </c>
      <c r="H3216" s="217" t="s">
        <v>139</v>
      </c>
      <c r="I3216" s="219">
        <v>1</v>
      </c>
      <c r="J3216" s="218">
        <v>661.24</v>
      </c>
      <c r="K3216" s="218">
        <v>661.24</v>
      </c>
      <c r="L3216" s="218">
        <v>0</v>
      </c>
      <c r="M3216" s="218">
        <f t="shared" si="88"/>
        <v>264.49600000000004</v>
      </c>
      <c r="N3216" s="216" t="str">
        <f t="shared" si="87"/>
        <v>stvarna uporabna</v>
      </c>
    </row>
    <row r="3217" spans="1:14" x14ac:dyDescent="0.25">
      <c r="A3217" s="216">
        <v>1</v>
      </c>
      <c r="B3217" s="219" t="s">
        <v>926</v>
      </c>
      <c r="C3217" s="219" t="s">
        <v>926</v>
      </c>
      <c r="D3217" s="219">
        <v>105014</v>
      </c>
      <c r="E3217" s="217" t="s">
        <v>137</v>
      </c>
      <c r="F3217" s="217" t="s">
        <v>1148</v>
      </c>
      <c r="G3217" s="217" t="s">
        <v>929</v>
      </c>
      <c r="H3217" s="217" t="s">
        <v>139</v>
      </c>
      <c r="I3217" s="219">
        <v>1</v>
      </c>
      <c r="J3217" s="218">
        <v>339.14</v>
      </c>
      <c r="K3217" s="218">
        <v>339.14</v>
      </c>
      <c r="L3217" s="218">
        <v>0</v>
      </c>
      <c r="M3217" s="218">
        <f t="shared" si="88"/>
        <v>135.65600000000001</v>
      </c>
      <c r="N3217" s="216" t="str">
        <f t="shared" si="87"/>
        <v>stvarna uporabna</v>
      </c>
    </row>
    <row r="3218" spans="1:14" x14ac:dyDescent="0.25">
      <c r="A3218" s="220">
        <v>1</v>
      </c>
      <c r="B3218" s="219" t="s">
        <v>926</v>
      </c>
      <c r="C3218" s="219" t="s">
        <v>926</v>
      </c>
      <c r="D3218" s="219">
        <v>105015</v>
      </c>
      <c r="E3218" s="217" t="s">
        <v>137</v>
      </c>
      <c r="F3218" s="217" t="s">
        <v>2380</v>
      </c>
      <c r="G3218" s="217" t="s">
        <v>929</v>
      </c>
      <c r="H3218" s="217" t="s">
        <v>139</v>
      </c>
      <c r="I3218" s="219">
        <v>1</v>
      </c>
      <c r="J3218" s="218">
        <v>961</v>
      </c>
      <c r="K3218" s="218">
        <v>961</v>
      </c>
      <c r="L3218" s="218">
        <v>0</v>
      </c>
      <c r="M3218" s="218">
        <f t="shared" si="88"/>
        <v>384.40000000000003</v>
      </c>
      <c r="N3218" s="216" t="str">
        <f t="shared" si="87"/>
        <v>stvarna uporabna</v>
      </c>
    </row>
    <row r="3219" spans="1:14" x14ac:dyDescent="0.25">
      <c r="A3219" s="220">
        <v>1</v>
      </c>
      <c r="B3219" s="219" t="s">
        <v>926</v>
      </c>
      <c r="C3219" s="219" t="s">
        <v>926</v>
      </c>
      <c r="D3219" s="219">
        <v>105016</v>
      </c>
      <c r="E3219" s="217" t="s">
        <v>137</v>
      </c>
      <c r="F3219" s="217" t="s">
        <v>2381</v>
      </c>
      <c r="G3219" s="217" t="s">
        <v>929</v>
      </c>
      <c r="H3219" s="217" t="s">
        <v>139</v>
      </c>
      <c r="I3219" s="219">
        <v>1</v>
      </c>
      <c r="J3219" s="218">
        <v>522.80999999999995</v>
      </c>
      <c r="K3219" s="218">
        <v>522.80999999999995</v>
      </c>
      <c r="L3219" s="218">
        <v>0</v>
      </c>
      <c r="M3219" s="218">
        <f t="shared" si="88"/>
        <v>209.124</v>
      </c>
      <c r="N3219" s="216" t="str">
        <f t="shared" si="87"/>
        <v>stvarna uporabna</v>
      </c>
    </row>
    <row r="3220" spans="1:14" x14ac:dyDescent="0.25">
      <c r="A3220" s="216">
        <v>1</v>
      </c>
      <c r="B3220" s="219" t="s">
        <v>926</v>
      </c>
      <c r="C3220" s="219" t="s">
        <v>926</v>
      </c>
      <c r="D3220" s="219">
        <v>105030</v>
      </c>
      <c r="E3220" s="217" t="s">
        <v>137</v>
      </c>
      <c r="F3220" s="217" t="s">
        <v>2036</v>
      </c>
      <c r="G3220" s="217" t="s">
        <v>929</v>
      </c>
      <c r="H3220" s="217" t="s">
        <v>139</v>
      </c>
      <c r="I3220" s="219">
        <v>1</v>
      </c>
      <c r="J3220" s="218">
        <v>551.11</v>
      </c>
      <c r="K3220" s="218">
        <v>551.11</v>
      </c>
      <c r="L3220" s="218">
        <v>0</v>
      </c>
      <c r="M3220" s="218">
        <f t="shared" si="88"/>
        <v>220.44400000000002</v>
      </c>
      <c r="N3220" s="216" t="str">
        <f t="shared" si="87"/>
        <v>stvarna uporabna</v>
      </c>
    </row>
    <row r="3221" spans="1:14" x14ac:dyDescent="0.25">
      <c r="A3221" s="216">
        <v>1</v>
      </c>
      <c r="B3221" s="219" t="s">
        <v>926</v>
      </c>
      <c r="C3221" s="219" t="s">
        <v>926</v>
      </c>
      <c r="D3221" s="219">
        <v>105032</v>
      </c>
      <c r="E3221" s="217" t="s">
        <v>137</v>
      </c>
      <c r="F3221" s="217" t="s">
        <v>1148</v>
      </c>
      <c r="G3221" s="217" t="s">
        <v>929</v>
      </c>
      <c r="H3221" s="217" t="s">
        <v>139</v>
      </c>
      <c r="I3221" s="219">
        <v>1</v>
      </c>
      <c r="J3221" s="218">
        <v>339.14</v>
      </c>
      <c r="K3221" s="218">
        <v>339.14</v>
      </c>
      <c r="L3221" s="218">
        <v>0</v>
      </c>
      <c r="M3221" s="218">
        <f t="shared" si="88"/>
        <v>135.65600000000001</v>
      </c>
      <c r="N3221" s="216" t="str">
        <f t="shared" si="87"/>
        <v>stvarna uporabna</v>
      </c>
    </row>
    <row r="3222" spans="1:14" x14ac:dyDescent="0.25">
      <c r="A3222" s="216">
        <v>1</v>
      </c>
      <c r="B3222" s="219" t="s">
        <v>926</v>
      </c>
      <c r="C3222" s="219" t="s">
        <v>926</v>
      </c>
      <c r="D3222" s="219">
        <v>105033</v>
      </c>
      <c r="E3222" s="217" t="s">
        <v>137</v>
      </c>
      <c r="F3222" s="217" t="s">
        <v>2359</v>
      </c>
      <c r="G3222" s="217" t="s">
        <v>929</v>
      </c>
      <c r="H3222" s="217" t="s">
        <v>139</v>
      </c>
      <c r="I3222" s="219">
        <v>1</v>
      </c>
      <c r="J3222" s="218">
        <v>633.09</v>
      </c>
      <c r="K3222" s="218">
        <v>633.09</v>
      </c>
      <c r="L3222" s="218">
        <v>0</v>
      </c>
      <c r="M3222" s="218">
        <f t="shared" si="88"/>
        <v>253.23600000000002</v>
      </c>
      <c r="N3222" s="216" t="str">
        <f t="shared" si="87"/>
        <v>stvarna uporabna</v>
      </c>
    </row>
    <row r="3223" spans="1:14" x14ac:dyDescent="0.25">
      <c r="A3223" s="220">
        <v>1</v>
      </c>
      <c r="B3223" s="219" t="s">
        <v>926</v>
      </c>
      <c r="C3223" s="219" t="s">
        <v>926</v>
      </c>
      <c r="D3223" s="219">
        <v>105037</v>
      </c>
      <c r="E3223" s="217" t="s">
        <v>137</v>
      </c>
      <c r="F3223" s="217" t="s">
        <v>2382</v>
      </c>
      <c r="G3223" s="217" t="s">
        <v>2383</v>
      </c>
      <c r="H3223" s="217" t="s">
        <v>139</v>
      </c>
      <c r="I3223" s="219">
        <v>1</v>
      </c>
      <c r="J3223" s="221">
        <v>12810</v>
      </c>
      <c r="K3223" s="221">
        <v>12810</v>
      </c>
      <c r="L3223" s="218">
        <v>0</v>
      </c>
      <c r="M3223" s="218">
        <f t="shared" si="88"/>
        <v>5124</v>
      </c>
      <c r="N3223" s="216" t="str">
        <f t="shared" si="87"/>
        <v>stvarna uporabna</v>
      </c>
    </row>
    <row r="3224" spans="1:14" x14ac:dyDescent="0.25">
      <c r="A3224" s="220">
        <v>1</v>
      </c>
      <c r="B3224" s="219" t="s">
        <v>926</v>
      </c>
      <c r="C3224" s="219" t="s">
        <v>926</v>
      </c>
      <c r="D3224" s="219">
        <v>105038</v>
      </c>
      <c r="E3224" s="217" t="s">
        <v>137</v>
      </c>
      <c r="F3224" s="217" t="s">
        <v>1071</v>
      </c>
      <c r="G3224" s="217" t="s">
        <v>929</v>
      </c>
      <c r="H3224" s="217" t="s">
        <v>139</v>
      </c>
      <c r="I3224" s="219">
        <v>1</v>
      </c>
      <c r="J3224" s="218">
        <v>773.31</v>
      </c>
      <c r="K3224" s="218">
        <v>558.04999999999995</v>
      </c>
      <c r="L3224" s="218">
        <v>215.26</v>
      </c>
      <c r="M3224" s="218">
        <f t="shared" si="88"/>
        <v>309.32400000000001</v>
      </c>
      <c r="N3224" s="216" t="str">
        <f t="shared" si="87"/>
        <v>stvarna uporabna</v>
      </c>
    </row>
    <row r="3225" spans="1:14" x14ac:dyDescent="0.25">
      <c r="A3225" s="216">
        <v>1</v>
      </c>
      <c r="B3225" s="219" t="s">
        <v>926</v>
      </c>
      <c r="C3225" s="219" t="s">
        <v>926</v>
      </c>
      <c r="D3225" s="219">
        <v>105039</v>
      </c>
      <c r="E3225" s="217" t="s">
        <v>137</v>
      </c>
      <c r="F3225" s="217" t="s">
        <v>1071</v>
      </c>
      <c r="G3225" s="217" t="s">
        <v>929</v>
      </c>
      <c r="H3225" s="217" t="s">
        <v>139</v>
      </c>
      <c r="I3225" s="219">
        <v>1</v>
      </c>
      <c r="J3225" s="218">
        <v>773.31</v>
      </c>
      <c r="K3225" s="218">
        <v>558.04999999999995</v>
      </c>
      <c r="L3225" s="218">
        <v>215.26</v>
      </c>
      <c r="M3225" s="218">
        <f t="shared" si="88"/>
        <v>309.32400000000001</v>
      </c>
      <c r="N3225" s="216" t="str">
        <f t="shared" si="87"/>
        <v>stvarna uporabna</v>
      </c>
    </row>
    <row r="3226" spans="1:14" x14ac:dyDescent="0.25">
      <c r="A3226" s="216">
        <v>1</v>
      </c>
      <c r="B3226" s="219" t="s">
        <v>926</v>
      </c>
      <c r="C3226" s="219" t="s">
        <v>926</v>
      </c>
      <c r="D3226" s="219">
        <v>105049</v>
      </c>
      <c r="E3226" s="217" t="s">
        <v>137</v>
      </c>
      <c r="F3226" s="217" t="s">
        <v>1001</v>
      </c>
      <c r="G3226" s="217" t="s">
        <v>339</v>
      </c>
      <c r="H3226" s="217" t="s">
        <v>139</v>
      </c>
      <c r="I3226" s="219">
        <v>1</v>
      </c>
      <c r="J3226" s="221">
        <v>1494.45</v>
      </c>
      <c r="K3226" s="221">
        <v>1354.37</v>
      </c>
      <c r="L3226" s="218">
        <v>140.08000000000001</v>
      </c>
      <c r="M3226" s="218">
        <f t="shared" si="88"/>
        <v>597.78000000000009</v>
      </c>
      <c r="N3226" s="216" t="str">
        <f t="shared" si="87"/>
        <v>stvarna uporabna</v>
      </c>
    </row>
    <row r="3227" spans="1:14" x14ac:dyDescent="0.25">
      <c r="A3227" s="216">
        <v>1</v>
      </c>
      <c r="B3227" s="219" t="s">
        <v>926</v>
      </c>
      <c r="C3227" s="219" t="s">
        <v>926</v>
      </c>
      <c r="D3227" s="219">
        <v>105079</v>
      </c>
      <c r="E3227" s="217" t="s">
        <v>137</v>
      </c>
      <c r="F3227" s="217" t="s">
        <v>2384</v>
      </c>
      <c r="G3227" s="217" t="s">
        <v>2270</v>
      </c>
      <c r="H3227" s="217" t="s">
        <v>139</v>
      </c>
      <c r="I3227" s="219">
        <v>1</v>
      </c>
      <c r="J3227" s="218">
        <v>769.72</v>
      </c>
      <c r="K3227" s="218">
        <v>769.72</v>
      </c>
      <c r="L3227" s="218">
        <v>0</v>
      </c>
      <c r="M3227" s="218">
        <f t="shared" si="88"/>
        <v>307.88800000000003</v>
      </c>
      <c r="N3227" s="216" t="str">
        <f t="shared" si="87"/>
        <v>stvarna uporabna</v>
      </c>
    </row>
    <row r="3228" spans="1:14" x14ac:dyDescent="0.25">
      <c r="A3228" s="220">
        <v>1</v>
      </c>
      <c r="B3228" s="219" t="s">
        <v>926</v>
      </c>
      <c r="C3228" s="219" t="s">
        <v>926</v>
      </c>
      <c r="D3228" s="219">
        <v>105082</v>
      </c>
      <c r="E3228" s="217" t="s">
        <v>137</v>
      </c>
      <c r="F3228" s="217" t="s">
        <v>2385</v>
      </c>
      <c r="G3228" s="217" t="s">
        <v>929</v>
      </c>
      <c r="H3228" s="217" t="s">
        <v>139</v>
      </c>
      <c r="I3228" s="219">
        <v>1</v>
      </c>
      <c r="J3228" s="221">
        <v>3574.1</v>
      </c>
      <c r="K3228" s="221">
        <v>3574.1</v>
      </c>
      <c r="L3228" s="218">
        <v>0</v>
      </c>
      <c r="M3228" s="218">
        <f t="shared" si="88"/>
        <v>1429.64</v>
      </c>
      <c r="N3228" s="216" t="str">
        <f t="shared" si="87"/>
        <v>stvarna uporabna</v>
      </c>
    </row>
    <row r="3229" spans="1:14" x14ac:dyDescent="0.25">
      <c r="A3229" s="220">
        <v>1</v>
      </c>
      <c r="B3229" s="219" t="s">
        <v>926</v>
      </c>
      <c r="C3229" s="219" t="s">
        <v>926</v>
      </c>
      <c r="D3229" s="219">
        <v>105083</v>
      </c>
      <c r="E3229" s="217" t="s">
        <v>137</v>
      </c>
      <c r="F3229" s="217" t="s">
        <v>2385</v>
      </c>
      <c r="G3229" s="217" t="s">
        <v>929</v>
      </c>
      <c r="H3229" s="217" t="s">
        <v>139</v>
      </c>
      <c r="I3229" s="219">
        <v>1</v>
      </c>
      <c r="J3229" s="221">
        <v>3574.1</v>
      </c>
      <c r="K3229" s="221">
        <v>3574.1</v>
      </c>
      <c r="L3229" s="218">
        <v>0</v>
      </c>
      <c r="M3229" s="218">
        <f t="shared" si="88"/>
        <v>1429.64</v>
      </c>
      <c r="N3229" s="216" t="str">
        <f t="shared" si="87"/>
        <v>stvarna uporabna</v>
      </c>
    </row>
    <row r="3230" spans="1:14" x14ac:dyDescent="0.25">
      <c r="A3230" s="216">
        <v>1</v>
      </c>
      <c r="B3230" s="219" t="s">
        <v>926</v>
      </c>
      <c r="C3230" s="219" t="s">
        <v>926</v>
      </c>
      <c r="D3230" s="219">
        <v>105084</v>
      </c>
      <c r="E3230" s="217" t="s">
        <v>137</v>
      </c>
      <c r="F3230" s="217" t="s">
        <v>2386</v>
      </c>
      <c r="G3230" s="217" t="s">
        <v>2387</v>
      </c>
      <c r="H3230" s="217" t="s">
        <v>139</v>
      </c>
      <c r="I3230" s="219">
        <v>1</v>
      </c>
      <c r="J3230" s="221">
        <v>3307.42</v>
      </c>
      <c r="K3230" s="221">
        <v>3307.42</v>
      </c>
      <c r="L3230" s="218">
        <v>0</v>
      </c>
      <c r="M3230" s="218">
        <f t="shared" si="88"/>
        <v>1322.9680000000001</v>
      </c>
      <c r="N3230" s="216" t="str">
        <f t="shared" si="87"/>
        <v>stvarna uporabna</v>
      </c>
    </row>
    <row r="3231" spans="1:14" x14ac:dyDescent="0.25">
      <c r="A3231" s="216">
        <v>1</v>
      </c>
      <c r="B3231" s="219" t="s">
        <v>926</v>
      </c>
      <c r="C3231" s="219" t="s">
        <v>926</v>
      </c>
      <c r="D3231" s="219">
        <v>105085</v>
      </c>
      <c r="E3231" s="217" t="s">
        <v>137</v>
      </c>
      <c r="F3231" s="217" t="s">
        <v>2386</v>
      </c>
      <c r="G3231" s="217" t="s">
        <v>2387</v>
      </c>
      <c r="H3231" s="217" t="s">
        <v>139</v>
      </c>
      <c r="I3231" s="219">
        <v>1</v>
      </c>
      <c r="J3231" s="221">
        <v>2199.66</v>
      </c>
      <c r="K3231" s="221">
        <v>2199.66</v>
      </c>
      <c r="L3231" s="218">
        <v>0</v>
      </c>
      <c r="M3231" s="218">
        <f t="shared" si="88"/>
        <v>879.86400000000003</v>
      </c>
      <c r="N3231" s="216" t="str">
        <f t="shared" si="87"/>
        <v>stvarna uporabna</v>
      </c>
    </row>
    <row r="3232" spans="1:14" x14ac:dyDescent="0.25">
      <c r="A3232" s="216">
        <v>1</v>
      </c>
      <c r="B3232" s="219" t="s">
        <v>926</v>
      </c>
      <c r="C3232" s="219" t="s">
        <v>926</v>
      </c>
      <c r="D3232" s="219">
        <v>105086</v>
      </c>
      <c r="E3232" s="217" t="s">
        <v>137</v>
      </c>
      <c r="F3232" s="217" t="s">
        <v>2388</v>
      </c>
      <c r="G3232" s="217" t="s">
        <v>929</v>
      </c>
      <c r="H3232" s="217" t="s">
        <v>139</v>
      </c>
      <c r="I3232" s="219">
        <v>1</v>
      </c>
      <c r="J3232" s="221">
        <v>1974.76</v>
      </c>
      <c r="K3232" s="221">
        <v>1974.76</v>
      </c>
      <c r="L3232" s="218">
        <v>0</v>
      </c>
      <c r="M3232" s="218">
        <f t="shared" si="88"/>
        <v>789.904</v>
      </c>
      <c r="N3232" s="216" t="str">
        <f t="shared" si="87"/>
        <v>stvarna uporabna</v>
      </c>
    </row>
    <row r="3233" spans="1:14" x14ac:dyDescent="0.25">
      <c r="A3233" s="220">
        <v>1</v>
      </c>
      <c r="B3233" s="219" t="s">
        <v>926</v>
      </c>
      <c r="C3233" s="219" t="s">
        <v>926</v>
      </c>
      <c r="D3233" s="219">
        <v>105087</v>
      </c>
      <c r="E3233" s="217" t="s">
        <v>137</v>
      </c>
      <c r="F3233" s="217" t="s">
        <v>2389</v>
      </c>
      <c r="G3233" s="217" t="s">
        <v>929</v>
      </c>
      <c r="H3233" s="217" t="s">
        <v>139</v>
      </c>
      <c r="I3233" s="219">
        <v>1</v>
      </c>
      <c r="J3233" s="218">
        <v>551.11</v>
      </c>
      <c r="K3233" s="218">
        <v>551.11</v>
      </c>
      <c r="L3233" s="218">
        <v>0</v>
      </c>
      <c r="M3233" s="218">
        <f t="shared" si="88"/>
        <v>220.44400000000002</v>
      </c>
      <c r="N3233" s="216" t="str">
        <f t="shared" si="87"/>
        <v>stvarna uporabna</v>
      </c>
    </row>
    <row r="3234" spans="1:14" x14ac:dyDescent="0.25">
      <c r="A3234" s="220">
        <v>1</v>
      </c>
      <c r="B3234" s="219" t="s">
        <v>926</v>
      </c>
      <c r="C3234" s="219" t="s">
        <v>926</v>
      </c>
      <c r="D3234" s="219">
        <v>105089</v>
      </c>
      <c r="E3234" s="217" t="s">
        <v>137</v>
      </c>
      <c r="F3234" s="217" t="s">
        <v>2390</v>
      </c>
      <c r="G3234" s="218">
        <v>10.08</v>
      </c>
      <c r="H3234" s="217" t="s">
        <v>139</v>
      </c>
      <c r="I3234" s="219">
        <v>1</v>
      </c>
      <c r="J3234" s="218">
        <v>838.9</v>
      </c>
      <c r="K3234" s="218">
        <v>838.9</v>
      </c>
      <c r="L3234" s="218">
        <v>0</v>
      </c>
      <c r="M3234" s="218">
        <f t="shared" si="88"/>
        <v>335.56</v>
      </c>
      <c r="N3234" s="216" t="str">
        <f t="shared" si="87"/>
        <v>stvarna uporabna</v>
      </c>
    </row>
    <row r="3235" spans="1:14" x14ac:dyDescent="0.25">
      <c r="A3235" s="216">
        <v>1</v>
      </c>
      <c r="B3235" s="219" t="s">
        <v>926</v>
      </c>
      <c r="C3235" s="219" t="s">
        <v>926</v>
      </c>
      <c r="D3235" s="219">
        <v>105091</v>
      </c>
      <c r="E3235" s="217" t="s">
        <v>137</v>
      </c>
      <c r="F3235" s="217" t="s">
        <v>2391</v>
      </c>
      <c r="G3235" s="217" t="s">
        <v>2387</v>
      </c>
      <c r="H3235" s="217" t="s">
        <v>139</v>
      </c>
      <c r="I3235" s="219">
        <v>1</v>
      </c>
      <c r="J3235" s="221">
        <v>15686.76</v>
      </c>
      <c r="K3235" s="221">
        <v>15686.76</v>
      </c>
      <c r="L3235" s="218">
        <v>0</v>
      </c>
      <c r="M3235" s="218">
        <f t="shared" si="88"/>
        <v>6274.7040000000006</v>
      </c>
      <c r="N3235" s="216" t="str">
        <f t="shared" si="87"/>
        <v>stvarna uporabna</v>
      </c>
    </row>
    <row r="3236" spans="1:14" x14ac:dyDescent="0.25">
      <c r="A3236" s="216">
        <v>1</v>
      </c>
      <c r="B3236" s="219" t="s">
        <v>926</v>
      </c>
      <c r="C3236" s="219" t="s">
        <v>926</v>
      </c>
      <c r="D3236" s="219">
        <v>105092</v>
      </c>
      <c r="E3236" s="217" t="s">
        <v>137</v>
      </c>
      <c r="F3236" s="217" t="s">
        <v>2391</v>
      </c>
      <c r="G3236" s="217" t="s">
        <v>2387</v>
      </c>
      <c r="H3236" s="217" t="s">
        <v>139</v>
      </c>
      <c r="I3236" s="219">
        <v>1</v>
      </c>
      <c r="J3236" s="221">
        <v>15686.76</v>
      </c>
      <c r="K3236" s="221">
        <v>15686.76</v>
      </c>
      <c r="L3236" s="218">
        <v>0</v>
      </c>
      <c r="M3236" s="218">
        <f t="shared" si="88"/>
        <v>6274.7040000000006</v>
      </c>
      <c r="N3236" s="216" t="str">
        <f t="shared" si="87"/>
        <v>stvarna uporabna</v>
      </c>
    </row>
    <row r="3237" spans="1:14" x14ac:dyDescent="0.25">
      <c r="A3237" s="216">
        <v>1</v>
      </c>
      <c r="B3237" s="219" t="s">
        <v>926</v>
      </c>
      <c r="C3237" s="219" t="s">
        <v>926</v>
      </c>
      <c r="D3237" s="219">
        <v>105093</v>
      </c>
      <c r="E3237" s="217" t="s">
        <v>137</v>
      </c>
      <c r="F3237" s="217" t="s">
        <v>931</v>
      </c>
      <c r="G3237" s="217" t="s">
        <v>929</v>
      </c>
      <c r="H3237" s="217" t="s">
        <v>139</v>
      </c>
      <c r="I3237" s="219">
        <v>1</v>
      </c>
      <c r="J3237" s="221">
        <v>1695.7</v>
      </c>
      <c r="K3237" s="221">
        <v>1695.7</v>
      </c>
      <c r="L3237" s="218">
        <v>0</v>
      </c>
      <c r="M3237" s="218">
        <f t="shared" si="88"/>
        <v>678.28000000000009</v>
      </c>
      <c r="N3237" s="216" t="str">
        <f t="shared" si="87"/>
        <v>stvarna uporabna</v>
      </c>
    </row>
    <row r="3238" spans="1:14" x14ac:dyDescent="0.25">
      <c r="A3238" s="220">
        <v>1</v>
      </c>
      <c r="B3238" s="219" t="s">
        <v>926</v>
      </c>
      <c r="C3238" s="219" t="s">
        <v>926</v>
      </c>
      <c r="D3238" s="219">
        <v>105096</v>
      </c>
      <c r="E3238" s="217" t="s">
        <v>137</v>
      </c>
      <c r="F3238" s="217" t="s">
        <v>988</v>
      </c>
      <c r="G3238" s="217" t="s">
        <v>929</v>
      </c>
      <c r="H3238" s="217" t="s">
        <v>139</v>
      </c>
      <c r="I3238" s="219">
        <v>1</v>
      </c>
      <c r="J3238" s="218">
        <v>214.74</v>
      </c>
      <c r="K3238" s="218">
        <v>214.74</v>
      </c>
      <c r="L3238" s="218">
        <v>0</v>
      </c>
      <c r="M3238" s="218">
        <f t="shared" si="88"/>
        <v>85.896000000000015</v>
      </c>
      <c r="N3238" s="216" t="str">
        <f t="shared" si="87"/>
        <v>stvarna uporabna</v>
      </c>
    </row>
    <row r="3239" spans="1:14" x14ac:dyDescent="0.25">
      <c r="A3239" s="220">
        <v>1</v>
      </c>
      <c r="B3239" s="219" t="s">
        <v>926</v>
      </c>
      <c r="C3239" s="219" t="s">
        <v>926</v>
      </c>
      <c r="D3239" s="219">
        <v>105097</v>
      </c>
      <c r="E3239" s="217" t="s">
        <v>137</v>
      </c>
      <c r="F3239" s="217" t="s">
        <v>2366</v>
      </c>
      <c r="G3239" s="217" t="s">
        <v>929</v>
      </c>
      <c r="H3239" s="217" t="s">
        <v>139</v>
      </c>
      <c r="I3239" s="219">
        <v>1</v>
      </c>
      <c r="J3239" s="218">
        <v>791.3</v>
      </c>
      <c r="K3239" s="218">
        <v>791.3</v>
      </c>
      <c r="L3239" s="218">
        <v>0</v>
      </c>
      <c r="M3239" s="218">
        <f t="shared" si="88"/>
        <v>316.52</v>
      </c>
      <c r="N3239" s="216" t="str">
        <f t="shared" si="87"/>
        <v>stvarna uporabna</v>
      </c>
    </row>
    <row r="3240" spans="1:14" x14ac:dyDescent="0.25">
      <c r="A3240" s="216">
        <v>1</v>
      </c>
      <c r="B3240" s="219" t="s">
        <v>926</v>
      </c>
      <c r="C3240" s="219" t="s">
        <v>926</v>
      </c>
      <c r="D3240" s="219">
        <v>105099</v>
      </c>
      <c r="E3240" s="217" t="s">
        <v>137</v>
      </c>
      <c r="F3240" s="217" t="s">
        <v>988</v>
      </c>
      <c r="G3240" s="217" t="s">
        <v>929</v>
      </c>
      <c r="H3240" s="217" t="s">
        <v>139</v>
      </c>
      <c r="I3240" s="219">
        <v>1</v>
      </c>
      <c r="J3240" s="218">
        <v>214.74</v>
      </c>
      <c r="K3240" s="218">
        <v>214.74</v>
      </c>
      <c r="L3240" s="218">
        <v>0</v>
      </c>
      <c r="M3240" s="218">
        <f t="shared" si="88"/>
        <v>85.896000000000015</v>
      </c>
      <c r="N3240" s="216" t="str">
        <f t="shared" si="87"/>
        <v>stvarna uporabna</v>
      </c>
    </row>
    <row r="3241" spans="1:14" x14ac:dyDescent="0.25">
      <c r="A3241" s="216">
        <v>1</v>
      </c>
      <c r="B3241" s="219" t="s">
        <v>926</v>
      </c>
      <c r="C3241" s="219" t="s">
        <v>926</v>
      </c>
      <c r="D3241" s="219">
        <v>105100</v>
      </c>
      <c r="E3241" s="217" t="s">
        <v>137</v>
      </c>
      <c r="F3241" s="217" t="s">
        <v>980</v>
      </c>
      <c r="G3241" s="217" t="s">
        <v>929</v>
      </c>
      <c r="H3241" s="217" t="s">
        <v>139</v>
      </c>
      <c r="I3241" s="219">
        <v>1</v>
      </c>
      <c r="J3241" s="218">
        <v>200</v>
      </c>
      <c r="K3241" s="218">
        <v>200</v>
      </c>
      <c r="L3241" s="218">
        <v>0</v>
      </c>
      <c r="M3241" s="218">
        <f t="shared" si="88"/>
        <v>80</v>
      </c>
      <c r="N3241" s="216" t="str">
        <f t="shared" si="87"/>
        <v>stvarna uporabna</v>
      </c>
    </row>
    <row r="3242" spans="1:14" x14ac:dyDescent="0.25">
      <c r="A3242" s="216">
        <v>1</v>
      </c>
      <c r="B3242" s="219" t="s">
        <v>926</v>
      </c>
      <c r="C3242" s="219" t="s">
        <v>926</v>
      </c>
      <c r="D3242" s="219">
        <v>105101</v>
      </c>
      <c r="E3242" s="217" t="s">
        <v>137</v>
      </c>
      <c r="F3242" s="217" t="s">
        <v>980</v>
      </c>
      <c r="G3242" s="217" t="s">
        <v>929</v>
      </c>
      <c r="H3242" s="217" t="s">
        <v>139</v>
      </c>
      <c r="I3242" s="219">
        <v>1</v>
      </c>
      <c r="J3242" s="218">
        <v>200</v>
      </c>
      <c r="K3242" s="218">
        <v>200</v>
      </c>
      <c r="L3242" s="218">
        <v>0</v>
      </c>
      <c r="M3242" s="218">
        <f t="shared" si="88"/>
        <v>80</v>
      </c>
      <c r="N3242" s="216" t="str">
        <f t="shared" si="87"/>
        <v>stvarna uporabna</v>
      </c>
    </row>
    <row r="3243" spans="1:14" x14ac:dyDescent="0.25">
      <c r="A3243" s="220">
        <v>1</v>
      </c>
      <c r="B3243" s="219" t="s">
        <v>926</v>
      </c>
      <c r="C3243" s="219" t="s">
        <v>926</v>
      </c>
      <c r="D3243" s="219">
        <v>105102</v>
      </c>
      <c r="E3243" s="217" t="s">
        <v>137</v>
      </c>
      <c r="F3243" s="217" t="s">
        <v>972</v>
      </c>
      <c r="G3243" s="217" t="s">
        <v>929</v>
      </c>
      <c r="H3243" s="217" t="s">
        <v>139</v>
      </c>
      <c r="I3243" s="219">
        <v>1</v>
      </c>
      <c r="J3243" s="218">
        <v>214.74</v>
      </c>
      <c r="K3243" s="218">
        <v>214.74</v>
      </c>
      <c r="L3243" s="218">
        <v>0</v>
      </c>
      <c r="M3243" s="218">
        <f t="shared" si="88"/>
        <v>85.896000000000015</v>
      </c>
      <c r="N3243" s="216" t="str">
        <f t="shared" si="87"/>
        <v>stvarna uporabna</v>
      </c>
    </row>
    <row r="3244" spans="1:14" x14ac:dyDescent="0.25">
      <c r="A3244" s="220">
        <v>1</v>
      </c>
      <c r="B3244" s="219" t="s">
        <v>926</v>
      </c>
      <c r="C3244" s="219" t="s">
        <v>926</v>
      </c>
      <c r="D3244" s="219">
        <v>105124</v>
      </c>
      <c r="E3244" s="217" t="s">
        <v>137</v>
      </c>
      <c r="F3244" s="217" t="s">
        <v>2091</v>
      </c>
      <c r="G3244" s="218">
        <v>10.050000000000001</v>
      </c>
      <c r="H3244" s="217" t="s">
        <v>139</v>
      </c>
      <c r="I3244" s="219">
        <v>1</v>
      </c>
      <c r="J3244" s="221">
        <v>3744.59</v>
      </c>
      <c r="K3244" s="221">
        <v>3744.59</v>
      </c>
      <c r="L3244" s="218">
        <v>0</v>
      </c>
      <c r="M3244" s="218">
        <f t="shared" si="88"/>
        <v>1497.8360000000002</v>
      </c>
      <c r="N3244" s="216" t="str">
        <f t="shared" si="87"/>
        <v>stvarna uporabna</v>
      </c>
    </row>
    <row r="3245" spans="1:14" x14ac:dyDescent="0.25">
      <c r="A3245" s="216">
        <v>1</v>
      </c>
      <c r="B3245" s="219" t="s">
        <v>926</v>
      </c>
      <c r="C3245" s="219" t="s">
        <v>926</v>
      </c>
      <c r="D3245" s="219">
        <v>105126</v>
      </c>
      <c r="E3245" s="217" t="s">
        <v>137</v>
      </c>
      <c r="F3245" s="217" t="s">
        <v>983</v>
      </c>
      <c r="G3245" s="217" t="s">
        <v>929</v>
      </c>
      <c r="H3245" s="217" t="s">
        <v>139</v>
      </c>
      <c r="I3245" s="219">
        <v>1</v>
      </c>
      <c r="J3245" s="218">
        <v>214.74</v>
      </c>
      <c r="K3245" s="218">
        <v>214.74</v>
      </c>
      <c r="L3245" s="218">
        <v>0</v>
      </c>
      <c r="M3245" s="218">
        <f t="shared" si="88"/>
        <v>85.896000000000015</v>
      </c>
      <c r="N3245" s="216" t="str">
        <f t="shared" si="87"/>
        <v>stvarna uporabna</v>
      </c>
    </row>
    <row r="3246" spans="1:14" x14ac:dyDescent="0.25">
      <c r="A3246" s="216">
        <v>1</v>
      </c>
      <c r="B3246" s="219" t="s">
        <v>926</v>
      </c>
      <c r="C3246" s="219" t="s">
        <v>926</v>
      </c>
      <c r="D3246" s="219">
        <v>105127</v>
      </c>
      <c r="E3246" s="217" t="s">
        <v>137</v>
      </c>
      <c r="F3246" s="217" t="s">
        <v>2392</v>
      </c>
      <c r="G3246" s="217" t="s">
        <v>929</v>
      </c>
      <c r="H3246" s="217" t="s">
        <v>139</v>
      </c>
      <c r="I3246" s="219">
        <v>1</v>
      </c>
      <c r="J3246" s="218">
        <v>452.13</v>
      </c>
      <c r="K3246" s="218">
        <v>452.13</v>
      </c>
      <c r="L3246" s="218">
        <v>0</v>
      </c>
      <c r="M3246" s="218">
        <f t="shared" si="88"/>
        <v>180.852</v>
      </c>
      <c r="N3246" s="216" t="str">
        <f t="shared" si="87"/>
        <v>stvarna uporabna</v>
      </c>
    </row>
    <row r="3247" spans="1:14" x14ac:dyDescent="0.25">
      <c r="A3247" s="216">
        <v>1</v>
      </c>
      <c r="B3247" s="219" t="s">
        <v>926</v>
      </c>
      <c r="C3247" s="219" t="s">
        <v>926</v>
      </c>
      <c r="D3247" s="219">
        <v>105133</v>
      </c>
      <c r="E3247" s="217" t="s">
        <v>137</v>
      </c>
      <c r="F3247" s="217" t="s">
        <v>106</v>
      </c>
      <c r="G3247" s="217" t="s">
        <v>1213</v>
      </c>
      <c r="H3247" s="217" t="s">
        <v>139</v>
      </c>
      <c r="I3247" s="219">
        <v>1</v>
      </c>
      <c r="J3247" s="221">
        <v>1662.15</v>
      </c>
      <c r="K3247" s="221">
        <v>1662.15</v>
      </c>
      <c r="L3247" s="218">
        <v>0</v>
      </c>
      <c r="M3247" s="218">
        <f t="shared" si="88"/>
        <v>664.86000000000013</v>
      </c>
      <c r="N3247" s="216" t="str">
        <f t="shared" si="87"/>
        <v>stvarna uporabna</v>
      </c>
    </row>
    <row r="3248" spans="1:14" x14ac:dyDescent="0.25">
      <c r="A3248" s="220">
        <v>1</v>
      </c>
      <c r="B3248" s="219" t="s">
        <v>926</v>
      </c>
      <c r="C3248" s="219" t="s">
        <v>926</v>
      </c>
      <c r="D3248" s="219">
        <v>105136</v>
      </c>
      <c r="E3248" s="217" t="s">
        <v>137</v>
      </c>
      <c r="F3248" s="217" t="s">
        <v>2393</v>
      </c>
      <c r="G3248" s="217" t="s">
        <v>929</v>
      </c>
      <c r="H3248" s="217" t="s">
        <v>139</v>
      </c>
      <c r="I3248" s="219">
        <v>1</v>
      </c>
      <c r="J3248" s="218">
        <v>56.53</v>
      </c>
      <c r="K3248" s="218">
        <v>56.53</v>
      </c>
      <c r="L3248" s="218">
        <v>0</v>
      </c>
      <c r="M3248" s="218">
        <f t="shared" si="88"/>
        <v>22.612000000000002</v>
      </c>
      <c r="N3248" s="216" t="str">
        <f t="shared" si="87"/>
        <v>stvarna uporabna</v>
      </c>
    </row>
    <row r="3249" spans="1:14" x14ac:dyDescent="0.25">
      <c r="A3249" s="220">
        <v>1</v>
      </c>
      <c r="B3249" s="219" t="s">
        <v>926</v>
      </c>
      <c r="C3249" s="219" t="s">
        <v>926</v>
      </c>
      <c r="D3249" s="219">
        <v>105137</v>
      </c>
      <c r="E3249" s="217" t="s">
        <v>137</v>
      </c>
      <c r="F3249" s="217" t="s">
        <v>1863</v>
      </c>
      <c r="G3249" s="217" t="s">
        <v>929</v>
      </c>
      <c r="H3249" s="217" t="s">
        <v>139</v>
      </c>
      <c r="I3249" s="219">
        <v>1</v>
      </c>
      <c r="J3249" s="221">
        <v>1695.7</v>
      </c>
      <c r="K3249" s="221">
        <v>1695.7</v>
      </c>
      <c r="L3249" s="218">
        <v>0</v>
      </c>
      <c r="M3249" s="218">
        <f t="shared" si="88"/>
        <v>678.28000000000009</v>
      </c>
      <c r="N3249" s="216" t="str">
        <f t="shared" si="87"/>
        <v>stvarna uporabna</v>
      </c>
    </row>
    <row r="3250" spans="1:14" x14ac:dyDescent="0.25">
      <c r="A3250" s="216">
        <v>1</v>
      </c>
      <c r="B3250" s="219" t="s">
        <v>926</v>
      </c>
      <c r="C3250" s="219" t="s">
        <v>926</v>
      </c>
      <c r="D3250" s="219">
        <v>105139</v>
      </c>
      <c r="E3250" s="217" t="s">
        <v>137</v>
      </c>
      <c r="F3250" s="217" t="s">
        <v>1892</v>
      </c>
      <c r="G3250" s="217" t="s">
        <v>179</v>
      </c>
      <c r="H3250" s="217" t="s">
        <v>139</v>
      </c>
      <c r="I3250" s="219">
        <v>1</v>
      </c>
      <c r="J3250" s="221">
        <v>2565.0500000000002</v>
      </c>
      <c r="K3250" s="221">
        <v>2538.3200000000002</v>
      </c>
      <c r="L3250" s="218">
        <v>26.73</v>
      </c>
      <c r="M3250" s="218">
        <f t="shared" si="88"/>
        <v>1026.0200000000002</v>
      </c>
      <c r="N3250" s="216" t="str">
        <f t="shared" si="87"/>
        <v>stvarna uporabna</v>
      </c>
    </row>
    <row r="3251" spans="1:14" x14ac:dyDescent="0.25">
      <c r="A3251" s="216">
        <v>1</v>
      </c>
      <c r="B3251" s="219" t="s">
        <v>926</v>
      </c>
      <c r="C3251" s="219" t="s">
        <v>926</v>
      </c>
      <c r="D3251" s="219">
        <v>105143</v>
      </c>
      <c r="E3251" s="217" t="s">
        <v>137</v>
      </c>
      <c r="F3251" s="217" t="s">
        <v>1652</v>
      </c>
      <c r="G3251" s="218">
        <v>11.08</v>
      </c>
      <c r="H3251" s="217" t="s">
        <v>139</v>
      </c>
      <c r="I3251" s="219">
        <v>1</v>
      </c>
      <c r="J3251" s="221">
        <v>1149.8499999999999</v>
      </c>
      <c r="K3251" s="221">
        <v>1149.8399999999999</v>
      </c>
      <c r="L3251" s="218">
        <v>0.01</v>
      </c>
      <c r="M3251" s="218">
        <f t="shared" si="88"/>
        <v>459.94</v>
      </c>
      <c r="N3251" s="216" t="str">
        <f t="shared" si="87"/>
        <v>stvarna uporabna</v>
      </c>
    </row>
    <row r="3252" spans="1:14" x14ac:dyDescent="0.25">
      <c r="A3252" s="216">
        <v>1</v>
      </c>
      <c r="B3252" s="219" t="s">
        <v>926</v>
      </c>
      <c r="C3252" s="219" t="s">
        <v>926</v>
      </c>
      <c r="D3252" s="219">
        <v>105144</v>
      </c>
      <c r="E3252" s="217" t="s">
        <v>137</v>
      </c>
      <c r="F3252" s="217" t="s">
        <v>1652</v>
      </c>
      <c r="G3252" s="218">
        <v>11.08</v>
      </c>
      <c r="H3252" s="217" t="s">
        <v>139</v>
      </c>
      <c r="I3252" s="219">
        <v>1</v>
      </c>
      <c r="J3252" s="221">
        <v>1149.8499999999999</v>
      </c>
      <c r="K3252" s="221">
        <v>1149.8399999999999</v>
      </c>
      <c r="L3252" s="218">
        <v>0.01</v>
      </c>
      <c r="M3252" s="218">
        <f t="shared" si="88"/>
        <v>459.94</v>
      </c>
      <c r="N3252" s="216" t="str">
        <f t="shared" si="87"/>
        <v>stvarna uporabna</v>
      </c>
    </row>
    <row r="3253" spans="1:14" x14ac:dyDescent="0.25">
      <c r="A3253" s="220">
        <v>1</v>
      </c>
      <c r="B3253" s="219" t="s">
        <v>926</v>
      </c>
      <c r="C3253" s="219" t="s">
        <v>926</v>
      </c>
      <c r="D3253" s="219">
        <v>105146</v>
      </c>
      <c r="E3253" s="217" t="s">
        <v>137</v>
      </c>
      <c r="F3253" s="217" t="s">
        <v>2174</v>
      </c>
      <c r="G3253" s="218">
        <v>11.08</v>
      </c>
      <c r="H3253" s="217" t="s">
        <v>139</v>
      </c>
      <c r="I3253" s="219">
        <v>1</v>
      </c>
      <c r="J3253" s="221">
        <v>1964.2</v>
      </c>
      <c r="K3253" s="221">
        <v>1964.2</v>
      </c>
      <c r="L3253" s="218">
        <v>0</v>
      </c>
      <c r="M3253" s="218">
        <f t="shared" si="88"/>
        <v>785.68000000000006</v>
      </c>
      <c r="N3253" s="216" t="str">
        <f t="shared" si="87"/>
        <v>stvarna uporabna</v>
      </c>
    </row>
    <row r="3254" spans="1:14" x14ac:dyDescent="0.25">
      <c r="A3254" s="220">
        <v>1</v>
      </c>
      <c r="B3254" s="219" t="s">
        <v>926</v>
      </c>
      <c r="C3254" s="219" t="s">
        <v>926</v>
      </c>
      <c r="D3254" s="219">
        <v>105147</v>
      </c>
      <c r="E3254" s="217" t="s">
        <v>137</v>
      </c>
      <c r="F3254" s="217" t="s">
        <v>2096</v>
      </c>
      <c r="G3254" s="218">
        <v>11.08</v>
      </c>
      <c r="H3254" s="217" t="s">
        <v>139</v>
      </c>
      <c r="I3254" s="219">
        <v>1</v>
      </c>
      <c r="J3254" s="221">
        <v>1238.3</v>
      </c>
      <c r="K3254" s="221">
        <v>1238.3</v>
      </c>
      <c r="L3254" s="218">
        <v>0</v>
      </c>
      <c r="M3254" s="218">
        <f t="shared" si="88"/>
        <v>495.32</v>
      </c>
      <c r="N3254" s="216" t="str">
        <f t="shared" si="87"/>
        <v>stvarna uporabna</v>
      </c>
    </row>
    <row r="3255" spans="1:14" x14ac:dyDescent="0.25">
      <c r="A3255" s="216">
        <v>1</v>
      </c>
      <c r="B3255" s="219" t="s">
        <v>926</v>
      </c>
      <c r="C3255" s="219" t="s">
        <v>926</v>
      </c>
      <c r="D3255" s="219">
        <v>105148</v>
      </c>
      <c r="E3255" s="217" t="s">
        <v>137</v>
      </c>
      <c r="F3255" s="217" t="s">
        <v>2096</v>
      </c>
      <c r="G3255" s="218">
        <v>11.08</v>
      </c>
      <c r="H3255" s="217" t="s">
        <v>139</v>
      </c>
      <c r="I3255" s="219">
        <v>1</v>
      </c>
      <c r="J3255" s="221">
        <v>1238.3</v>
      </c>
      <c r="K3255" s="221">
        <v>1238.3</v>
      </c>
      <c r="L3255" s="218">
        <v>0</v>
      </c>
      <c r="M3255" s="218">
        <f t="shared" si="88"/>
        <v>495.32</v>
      </c>
      <c r="N3255" s="216" t="str">
        <f t="shared" si="87"/>
        <v>stvarna uporabna</v>
      </c>
    </row>
    <row r="3256" spans="1:14" x14ac:dyDescent="0.25">
      <c r="A3256" s="216">
        <v>1</v>
      </c>
      <c r="B3256" s="219" t="s">
        <v>926</v>
      </c>
      <c r="C3256" s="219" t="s">
        <v>926</v>
      </c>
      <c r="D3256" s="219">
        <v>105149</v>
      </c>
      <c r="E3256" s="217" t="s">
        <v>137</v>
      </c>
      <c r="F3256" s="217" t="s">
        <v>2394</v>
      </c>
      <c r="G3256" s="218">
        <v>11.08</v>
      </c>
      <c r="H3256" s="217" t="s">
        <v>139</v>
      </c>
      <c r="I3256" s="219">
        <v>1</v>
      </c>
      <c r="J3256" s="221">
        <v>2565.0500000000002</v>
      </c>
      <c r="K3256" s="221">
        <v>2565.04</v>
      </c>
      <c r="L3256" s="218">
        <v>0.01</v>
      </c>
      <c r="M3256" s="218">
        <f t="shared" si="88"/>
        <v>1026.0200000000002</v>
      </c>
      <c r="N3256" s="216" t="str">
        <f t="shared" si="87"/>
        <v>stvarna uporabna</v>
      </c>
    </row>
    <row r="3257" spans="1:14" x14ac:dyDescent="0.25">
      <c r="A3257" s="216">
        <v>1</v>
      </c>
      <c r="B3257" s="219" t="s">
        <v>926</v>
      </c>
      <c r="C3257" s="219" t="s">
        <v>926</v>
      </c>
      <c r="D3257" s="219">
        <v>105152</v>
      </c>
      <c r="E3257" s="217" t="s">
        <v>137</v>
      </c>
      <c r="F3257" s="217" t="s">
        <v>2395</v>
      </c>
      <c r="G3257" s="218">
        <v>12.11</v>
      </c>
      <c r="H3257" s="217" t="s">
        <v>139</v>
      </c>
      <c r="I3257" s="219">
        <v>1</v>
      </c>
      <c r="J3257" s="221">
        <v>1525.2</v>
      </c>
      <c r="K3257" s="218">
        <v>953.25</v>
      </c>
      <c r="L3257" s="218">
        <v>571.95000000000005</v>
      </c>
      <c r="M3257" s="218">
        <f t="shared" si="88"/>
        <v>610.08000000000004</v>
      </c>
      <c r="N3257" s="216" t="str">
        <f t="shared" si="87"/>
        <v>stvarna uporabna</v>
      </c>
    </row>
    <row r="3258" spans="1:14" x14ac:dyDescent="0.25">
      <c r="A3258" s="220">
        <v>1</v>
      </c>
      <c r="B3258" s="219" t="s">
        <v>926</v>
      </c>
      <c r="C3258" s="219" t="s">
        <v>926</v>
      </c>
      <c r="D3258" s="219">
        <v>105153</v>
      </c>
      <c r="E3258" s="217" t="s">
        <v>137</v>
      </c>
      <c r="F3258" s="217" t="s">
        <v>1130</v>
      </c>
      <c r="G3258" s="218">
        <v>12.11</v>
      </c>
      <c r="H3258" s="217" t="s">
        <v>139</v>
      </c>
      <c r="I3258" s="219">
        <v>1</v>
      </c>
      <c r="J3258" s="218">
        <v>897.9</v>
      </c>
      <c r="K3258" s="218">
        <v>561.20000000000005</v>
      </c>
      <c r="L3258" s="218">
        <v>336.7</v>
      </c>
      <c r="M3258" s="218">
        <f t="shared" si="88"/>
        <v>359.16</v>
      </c>
      <c r="N3258" s="216" t="str">
        <f t="shared" si="87"/>
        <v>stvarna uporabna</v>
      </c>
    </row>
    <row r="3259" spans="1:14" x14ac:dyDescent="0.25">
      <c r="A3259" s="220">
        <v>1</v>
      </c>
      <c r="B3259" s="219" t="s">
        <v>926</v>
      </c>
      <c r="C3259" s="219" t="s">
        <v>926</v>
      </c>
      <c r="D3259" s="219">
        <v>105154</v>
      </c>
      <c r="E3259" s="217" t="s">
        <v>137</v>
      </c>
      <c r="F3259" s="217" t="s">
        <v>1130</v>
      </c>
      <c r="G3259" s="218">
        <v>12.11</v>
      </c>
      <c r="H3259" s="217" t="s">
        <v>139</v>
      </c>
      <c r="I3259" s="219">
        <v>1</v>
      </c>
      <c r="J3259" s="218">
        <v>897.9</v>
      </c>
      <c r="K3259" s="218">
        <v>561.20000000000005</v>
      </c>
      <c r="L3259" s="218">
        <v>336.7</v>
      </c>
      <c r="M3259" s="218">
        <f t="shared" si="88"/>
        <v>359.16</v>
      </c>
      <c r="N3259" s="216" t="str">
        <f t="shared" si="87"/>
        <v>stvarna uporabna</v>
      </c>
    </row>
    <row r="3260" spans="1:14" x14ac:dyDescent="0.25">
      <c r="A3260" s="216">
        <v>1</v>
      </c>
      <c r="B3260" s="219" t="s">
        <v>926</v>
      </c>
      <c r="C3260" s="219" t="s">
        <v>926</v>
      </c>
      <c r="D3260" s="219">
        <v>105158</v>
      </c>
      <c r="E3260" s="217" t="s">
        <v>137</v>
      </c>
      <c r="F3260" s="217" t="s">
        <v>2396</v>
      </c>
      <c r="G3260" s="217" t="s">
        <v>929</v>
      </c>
      <c r="H3260" s="217" t="s">
        <v>139</v>
      </c>
      <c r="I3260" s="219">
        <v>1</v>
      </c>
      <c r="J3260" s="218">
        <v>84.95</v>
      </c>
      <c r="K3260" s="218">
        <v>84.95</v>
      </c>
      <c r="L3260" s="218">
        <v>0</v>
      </c>
      <c r="M3260" s="218">
        <f t="shared" si="88"/>
        <v>33.980000000000004</v>
      </c>
      <c r="N3260" s="216" t="str">
        <f t="shared" ref="N3260:N3323" si="89">IF(L3260&lt;J3260*0.4,"stvarna uporabna", "nova vrijednost")</f>
        <v>stvarna uporabna</v>
      </c>
    </row>
    <row r="3261" spans="1:14" x14ac:dyDescent="0.25">
      <c r="A3261" s="216">
        <v>1</v>
      </c>
      <c r="B3261" s="219" t="s">
        <v>926</v>
      </c>
      <c r="C3261" s="219" t="s">
        <v>926</v>
      </c>
      <c r="D3261" s="219">
        <v>105161</v>
      </c>
      <c r="E3261" s="217" t="s">
        <v>137</v>
      </c>
      <c r="F3261" s="217" t="s">
        <v>988</v>
      </c>
      <c r="G3261" s="217" t="s">
        <v>929</v>
      </c>
      <c r="H3261" s="217" t="s">
        <v>139</v>
      </c>
      <c r="I3261" s="219">
        <v>1</v>
      </c>
      <c r="J3261" s="218">
        <v>214.74</v>
      </c>
      <c r="K3261" s="218">
        <v>214.74</v>
      </c>
      <c r="L3261" s="218">
        <v>0</v>
      </c>
      <c r="M3261" s="218">
        <f t="shared" si="88"/>
        <v>85.896000000000015</v>
      </c>
      <c r="N3261" s="216" t="str">
        <f t="shared" si="89"/>
        <v>stvarna uporabna</v>
      </c>
    </row>
    <row r="3262" spans="1:14" x14ac:dyDescent="0.25">
      <c r="A3262" s="216">
        <v>1</v>
      </c>
      <c r="B3262" s="219" t="s">
        <v>926</v>
      </c>
      <c r="C3262" s="219" t="s">
        <v>926</v>
      </c>
      <c r="D3262" s="219">
        <v>105162</v>
      </c>
      <c r="E3262" s="217" t="s">
        <v>137</v>
      </c>
      <c r="F3262" s="217" t="s">
        <v>2397</v>
      </c>
      <c r="G3262" s="217" t="s">
        <v>2228</v>
      </c>
      <c r="H3262" s="217" t="s">
        <v>139</v>
      </c>
      <c r="I3262" s="219">
        <v>1</v>
      </c>
      <c r="J3262" s="221">
        <v>2601.17</v>
      </c>
      <c r="K3262" s="221">
        <v>2601.17</v>
      </c>
      <c r="L3262" s="218">
        <v>0</v>
      </c>
      <c r="M3262" s="218">
        <f t="shared" si="88"/>
        <v>1040.4680000000001</v>
      </c>
      <c r="N3262" s="216" t="str">
        <f t="shared" si="89"/>
        <v>stvarna uporabna</v>
      </c>
    </row>
    <row r="3263" spans="1:14" x14ac:dyDescent="0.25">
      <c r="A3263" s="220">
        <v>1</v>
      </c>
      <c r="B3263" s="219" t="s">
        <v>926</v>
      </c>
      <c r="C3263" s="219" t="s">
        <v>926</v>
      </c>
      <c r="D3263" s="219">
        <v>105163</v>
      </c>
      <c r="E3263" s="217" t="s">
        <v>137</v>
      </c>
      <c r="F3263" s="217" t="s">
        <v>2398</v>
      </c>
      <c r="G3263" s="217" t="s">
        <v>929</v>
      </c>
      <c r="H3263" s="217" t="s">
        <v>139</v>
      </c>
      <c r="I3263" s="219">
        <v>1</v>
      </c>
      <c r="J3263" s="218">
        <v>847.84</v>
      </c>
      <c r="K3263" s="218">
        <v>847.84</v>
      </c>
      <c r="L3263" s="218">
        <v>0</v>
      </c>
      <c r="M3263" s="218">
        <f t="shared" si="88"/>
        <v>339.13600000000002</v>
      </c>
      <c r="N3263" s="216" t="str">
        <f t="shared" si="89"/>
        <v>stvarna uporabna</v>
      </c>
    </row>
    <row r="3264" spans="1:14" x14ac:dyDescent="0.25">
      <c r="A3264" s="220">
        <v>1</v>
      </c>
      <c r="B3264" s="219" t="s">
        <v>926</v>
      </c>
      <c r="C3264" s="219" t="s">
        <v>926</v>
      </c>
      <c r="D3264" s="219">
        <v>105168</v>
      </c>
      <c r="E3264" s="217" t="s">
        <v>137</v>
      </c>
      <c r="F3264" s="217" t="s">
        <v>2399</v>
      </c>
      <c r="G3264" s="217" t="s">
        <v>929</v>
      </c>
      <c r="H3264" s="217" t="s">
        <v>139</v>
      </c>
      <c r="I3264" s="219">
        <v>1</v>
      </c>
      <c r="J3264" s="218">
        <v>836.54</v>
      </c>
      <c r="K3264" s="218">
        <v>836.54</v>
      </c>
      <c r="L3264" s="218">
        <v>0</v>
      </c>
      <c r="M3264" s="218">
        <f t="shared" si="88"/>
        <v>334.61599999999999</v>
      </c>
      <c r="N3264" s="216" t="str">
        <f t="shared" si="89"/>
        <v>stvarna uporabna</v>
      </c>
    </row>
    <row r="3265" spans="1:14" x14ac:dyDescent="0.25">
      <c r="A3265" s="216">
        <v>1</v>
      </c>
      <c r="B3265" s="219" t="s">
        <v>926</v>
      </c>
      <c r="C3265" s="219" t="s">
        <v>926</v>
      </c>
      <c r="D3265" s="219">
        <v>105169</v>
      </c>
      <c r="E3265" s="217" t="s">
        <v>137</v>
      </c>
      <c r="F3265" s="217" t="s">
        <v>2400</v>
      </c>
      <c r="G3265" s="217" t="s">
        <v>307</v>
      </c>
      <c r="H3265" s="217" t="s">
        <v>139</v>
      </c>
      <c r="I3265" s="219">
        <v>1</v>
      </c>
      <c r="J3265" s="218">
        <v>299.2</v>
      </c>
      <c r="K3265" s="218">
        <v>299.2</v>
      </c>
      <c r="L3265" s="218">
        <v>0</v>
      </c>
      <c r="M3265" s="218">
        <f t="shared" si="88"/>
        <v>119.68</v>
      </c>
      <c r="N3265" s="216" t="str">
        <f t="shared" si="89"/>
        <v>stvarna uporabna</v>
      </c>
    </row>
    <row r="3266" spans="1:14" x14ac:dyDescent="0.25">
      <c r="A3266" s="216">
        <v>1</v>
      </c>
      <c r="B3266" s="219" t="s">
        <v>926</v>
      </c>
      <c r="C3266" s="219" t="s">
        <v>926</v>
      </c>
      <c r="D3266" s="219">
        <v>105170</v>
      </c>
      <c r="E3266" s="217" t="s">
        <v>137</v>
      </c>
      <c r="F3266" s="217" t="s">
        <v>2401</v>
      </c>
      <c r="G3266" s="217" t="s">
        <v>929</v>
      </c>
      <c r="H3266" s="217" t="s">
        <v>139</v>
      </c>
      <c r="I3266" s="219">
        <v>1</v>
      </c>
      <c r="J3266" s="218">
        <v>200</v>
      </c>
      <c r="K3266" s="218">
        <v>200</v>
      </c>
      <c r="L3266" s="218">
        <v>0</v>
      </c>
      <c r="M3266" s="218">
        <f t="shared" si="88"/>
        <v>80</v>
      </c>
      <c r="N3266" s="216" t="str">
        <f t="shared" si="89"/>
        <v>stvarna uporabna</v>
      </c>
    </row>
    <row r="3267" spans="1:14" x14ac:dyDescent="0.25">
      <c r="A3267" s="216">
        <v>1</v>
      </c>
      <c r="B3267" s="219" t="s">
        <v>926</v>
      </c>
      <c r="C3267" s="219" t="s">
        <v>926</v>
      </c>
      <c r="D3267" s="219">
        <v>105173</v>
      </c>
      <c r="E3267" s="217" t="s">
        <v>137</v>
      </c>
      <c r="F3267" s="217" t="s">
        <v>1863</v>
      </c>
      <c r="G3267" s="217" t="s">
        <v>929</v>
      </c>
      <c r="H3267" s="217" t="s">
        <v>139</v>
      </c>
      <c r="I3267" s="219">
        <v>1</v>
      </c>
      <c r="J3267" s="221">
        <v>1695.7</v>
      </c>
      <c r="K3267" s="221">
        <v>1695.7</v>
      </c>
      <c r="L3267" s="218">
        <v>0</v>
      </c>
      <c r="M3267" s="218">
        <f t="shared" ref="M3267:M3330" si="90">IF(L3267&lt;J3267*0.4,J3267*0.4,L3267)</f>
        <v>678.28000000000009</v>
      </c>
      <c r="N3267" s="216" t="str">
        <f t="shared" si="89"/>
        <v>stvarna uporabna</v>
      </c>
    </row>
    <row r="3268" spans="1:14" x14ac:dyDescent="0.25">
      <c r="A3268" s="220">
        <v>1</v>
      </c>
      <c r="B3268" s="219" t="s">
        <v>926</v>
      </c>
      <c r="C3268" s="219" t="s">
        <v>926</v>
      </c>
      <c r="D3268" s="219">
        <v>105176</v>
      </c>
      <c r="E3268" s="217" t="s">
        <v>137</v>
      </c>
      <c r="F3268" s="217" t="s">
        <v>928</v>
      </c>
      <c r="G3268" s="217" t="s">
        <v>929</v>
      </c>
      <c r="H3268" s="217" t="s">
        <v>139</v>
      </c>
      <c r="I3268" s="219">
        <v>1</v>
      </c>
      <c r="J3268" s="218">
        <v>127.18</v>
      </c>
      <c r="K3268" s="218">
        <v>127.18</v>
      </c>
      <c r="L3268" s="218">
        <v>0</v>
      </c>
      <c r="M3268" s="218">
        <f t="shared" si="90"/>
        <v>50.872000000000007</v>
      </c>
      <c r="N3268" s="216" t="str">
        <f t="shared" si="89"/>
        <v>stvarna uporabna</v>
      </c>
    </row>
    <row r="3269" spans="1:14" x14ac:dyDescent="0.25">
      <c r="A3269" s="220">
        <v>1</v>
      </c>
      <c r="B3269" s="219" t="s">
        <v>926</v>
      </c>
      <c r="C3269" s="219" t="s">
        <v>926</v>
      </c>
      <c r="D3269" s="219">
        <v>105190</v>
      </c>
      <c r="E3269" s="217" t="s">
        <v>137</v>
      </c>
      <c r="F3269" s="217" t="s">
        <v>2402</v>
      </c>
      <c r="G3269" s="218">
        <v>12.11</v>
      </c>
      <c r="H3269" s="217" t="s">
        <v>139</v>
      </c>
      <c r="I3269" s="219">
        <v>1</v>
      </c>
      <c r="J3269" s="221">
        <v>1156.2</v>
      </c>
      <c r="K3269" s="218">
        <v>722.65</v>
      </c>
      <c r="L3269" s="218">
        <v>433.55</v>
      </c>
      <c r="M3269" s="218">
        <f t="shared" si="90"/>
        <v>462.48</v>
      </c>
      <c r="N3269" s="216" t="str">
        <f t="shared" si="89"/>
        <v>stvarna uporabna</v>
      </c>
    </row>
    <row r="3270" spans="1:14" x14ac:dyDescent="0.25">
      <c r="A3270" s="216">
        <v>1</v>
      </c>
      <c r="B3270" s="219" t="s">
        <v>926</v>
      </c>
      <c r="C3270" s="219" t="s">
        <v>926</v>
      </c>
      <c r="D3270" s="219">
        <v>105198</v>
      </c>
      <c r="E3270" s="217" t="s">
        <v>137</v>
      </c>
      <c r="F3270" s="217" t="s">
        <v>2403</v>
      </c>
      <c r="G3270" s="217" t="s">
        <v>929</v>
      </c>
      <c r="H3270" s="217" t="s">
        <v>139</v>
      </c>
      <c r="I3270" s="219">
        <v>1</v>
      </c>
      <c r="J3270" s="218">
        <v>791.31</v>
      </c>
      <c r="K3270" s="218">
        <v>791.31</v>
      </c>
      <c r="L3270" s="218">
        <v>0</v>
      </c>
      <c r="M3270" s="218">
        <f t="shared" si="90"/>
        <v>316.524</v>
      </c>
      <c r="N3270" s="216" t="str">
        <f t="shared" si="89"/>
        <v>stvarna uporabna</v>
      </c>
    </row>
    <row r="3271" spans="1:14" x14ac:dyDescent="0.25">
      <c r="A3271" s="216">
        <v>1</v>
      </c>
      <c r="B3271" s="219" t="s">
        <v>926</v>
      </c>
      <c r="C3271" s="219" t="s">
        <v>926</v>
      </c>
      <c r="D3271" s="219">
        <v>105199</v>
      </c>
      <c r="E3271" s="217" t="s">
        <v>137</v>
      </c>
      <c r="F3271" s="217" t="s">
        <v>2404</v>
      </c>
      <c r="G3271" s="217" t="s">
        <v>929</v>
      </c>
      <c r="H3271" s="217" t="s">
        <v>139</v>
      </c>
      <c r="I3271" s="219">
        <v>1</v>
      </c>
      <c r="J3271" s="218">
        <v>791.34</v>
      </c>
      <c r="K3271" s="218">
        <v>791.34</v>
      </c>
      <c r="L3271" s="218">
        <v>0</v>
      </c>
      <c r="M3271" s="218">
        <f t="shared" si="90"/>
        <v>316.53600000000006</v>
      </c>
      <c r="N3271" s="216" t="str">
        <f t="shared" si="89"/>
        <v>stvarna uporabna</v>
      </c>
    </row>
    <row r="3272" spans="1:14" x14ac:dyDescent="0.25">
      <c r="A3272" s="216">
        <v>1</v>
      </c>
      <c r="B3272" s="219" t="s">
        <v>926</v>
      </c>
      <c r="C3272" s="219" t="s">
        <v>926</v>
      </c>
      <c r="D3272" s="219">
        <v>105200</v>
      </c>
      <c r="E3272" s="217" t="s">
        <v>137</v>
      </c>
      <c r="F3272" s="217" t="s">
        <v>1148</v>
      </c>
      <c r="G3272" s="217" t="s">
        <v>929</v>
      </c>
      <c r="H3272" s="217" t="s">
        <v>139</v>
      </c>
      <c r="I3272" s="219">
        <v>1</v>
      </c>
      <c r="J3272" s="218">
        <v>339.14</v>
      </c>
      <c r="K3272" s="218">
        <v>339.14</v>
      </c>
      <c r="L3272" s="218">
        <v>0</v>
      </c>
      <c r="M3272" s="218">
        <f t="shared" si="90"/>
        <v>135.65600000000001</v>
      </c>
      <c r="N3272" s="216" t="str">
        <f t="shared" si="89"/>
        <v>stvarna uporabna</v>
      </c>
    </row>
    <row r="3273" spans="1:14" x14ac:dyDescent="0.25">
      <c r="A3273" s="220">
        <v>1</v>
      </c>
      <c r="B3273" s="219" t="s">
        <v>926</v>
      </c>
      <c r="C3273" s="219" t="s">
        <v>926</v>
      </c>
      <c r="D3273" s="219">
        <v>105201</v>
      </c>
      <c r="E3273" s="217" t="s">
        <v>137</v>
      </c>
      <c r="F3273" s="217" t="s">
        <v>1890</v>
      </c>
      <c r="G3273" s="217" t="s">
        <v>929</v>
      </c>
      <c r="H3273" s="217" t="s">
        <v>139</v>
      </c>
      <c r="I3273" s="219">
        <v>1</v>
      </c>
      <c r="J3273" s="218">
        <v>876.05</v>
      </c>
      <c r="K3273" s="218">
        <v>876.05</v>
      </c>
      <c r="L3273" s="218">
        <v>0</v>
      </c>
      <c r="M3273" s="218">
        <f t="shared" si="90"/>
        <v>350.42</v>
      </c>
      <c r="N3273" s="216" t="str">
        <f t="shared" si="89"/>
        <v>stvarna uporabna</v>
      </c>
    </row>
    <row r="3274" spans="1:14" x14ac:dyDescent="0.25">
      <c r="A3274" s="220">
        <v>1</v>
      </c>
      <c r="B3274" s="219" t="s">
        <v>926</v>
      </c>
      <c r="C3274" s="219" t="s">
        <v>926</v>
      </c>
      <c r="D3274" s="219">
        <v>105203</v>
      </c>
      <c r="E3274" s="217" t="s">
        <v>137</v>
      </c>
      <c r="F3274" s="217" t="s">
        <v>2405</v>
      </c>
      <c r="G3274" s="218">
        <v>11.08</v>
      </c>
      <c r="H3274" s="217" t="s">
        <v>139</v>
      </c>
      <c r="I3274" s="219">
        <v>1</v>
      </c>
      <c r="J3274" s="221">
        <v>9110.35</v>
      </c>
      <c r="K3274" s="221">
        <v>9110.32</v>
      </c>
      <c r="L3274" s="218">
        <v>0.03</v>
      </c>
      <c r="M3274" s="218">
        <f t="shared" si="90"/>
        <v>3644.1400000000003</v>
      </c>
      <c r="N3274" s="216" t="str">
        <f t="shared" si="89"/>
        <v>stvarna uporabna</v>
      </c>
    </row>
    <row r="3275" spans="1:14" x14ac:dyDescent="0.25">
      <c r="A3275" s="216">
        <v>1</v>
      </c>
      <c r="B3275" s="219" t="s">
        <v>926</v>
      </c>
      <c r="C3275" s="219" t="s">
        <v>926</v>
      </c>
      <c r="D3275" s="219">
        <v>105204</v>
      </c>
      <c r="E3275" s="217" t="s">
        <v>137</v>
      </c>
      <c r="F3275" s="217" t="s">
        <v>2405</v>
      </c>
      <c r="G3275" s="218">
        <v>11.08</v>
      </c>
      <c r="H3275" s="217" t="s">
        <v>139</v>
      </c>
      <c r="I3275" s="219">
        <v>1</v>
      </c>
      <c r="J3275" s="221">
        <v>9110.35</v>
      </c>
      <c r="K3275" s="221">
        <v>9110.32</v>
      </c>
      <c r="L3275" s="218">
        <v>0.03</v>
      </c>
      <c r="M3275" s="218">
        <f t="shared" si="90"/>
        <v>3644.1400000000003</v>
      </c>
      <c r="N3275" s="216" t="str">
        <f t="shared" si="89"/>
        <v>stvarna uporabna</v>
      </c>
    </row>
    <row r="3276" spans="1:14" x14ac:dyDescent="0.25">
      <c r="A3276" s="216">
        <v>1</v>
      </c>
      <c r="B3276" s="219" t="s">
        <v>926</v>
      </c>
      <c r="C3276" s="219" t="s">
        <v>926</v>
      </c>
      <c r="D3276" s="219">
        <v>105205</v>
      </c>
      <c r="E3276" s="217" t="s">
        <v>137</v>
      </c>
      <c r="F3276" s="217" t="s">
        <v>2405</v>
      </c>
      <c r="G3276" s="218">
        <v>11.08</v>
      </c>
      <c r="H3276" s="217" t="s">
        <v>139</v>
      </c>
      <c r="I3276" s="219">
        <v>1</v>
      </c>
      <c r="J3276" s="221">
        <v>9110.35</v>
      </c>
      <c r="K3276" s="221">
        <v>9110.32</v>
      </c>
      <c r="L3276" s="218">
        <v>0.03</v>
      </c>
      <c r="M3276" s="218">
        <f t="shared" si="90"/>
        <v>3644.1400000000003</v>
      </c>
      <c r="N3276" s="216" t="str">
        <f t="shared" si="89"/>
        <v>stvarna uporabna</v>
      </c>
    </row>
    <row r="3277" spans="1:14" x14ac:dyDescent="0.25">
      <c r="A3277" s="216">
        <v>1</v>
      </c>
      <c r="B3277" s="219" t="s">
        <v>926</v>
      </c>
      <c r="C3277" s="219" t="s">
        <v>926</v>
      </c>
      <c r="D3277" s="219">
        <v>105206</v>
      </c>
      <c r="E3277" s="217" t="s">
        <v>137</v>
      </c>
      <c r="F3277" s="217" t="s">
        <v>1245</v>
      </c>
      <c r="G3277" s="218">
        <v>11.08</v>
      </c>
      <c r="H3277" s="217" t="s">
        <v>139</v>
      </c>
      <c r="I3277" s="219">
        <v>1</v>
      </c>
      <c r="J3277" s="218">
        <v>359.9</v>
      </c>
      <c r="K3277" s="218">
        <v>359.9</v>
      </c>
      <c r="L3277" s="218">
        <v>0</v>
      </c>
      <c r="M3277" s="218">
        <f t="shared" si="90"/>
        <v>143.96</v>
      </c>
      <c r="N3277" s="216" t="str">
        <f t="shared" si="89"/>
        <v>stvarna uporabna</v>
      </c>
    </row>
    <row r="3278" spans="1:14" x14ac:dyDescent="0.25">
      <c r="A3278" s="220">
        <v>1</v>
      </c>
      <c r="B3278" s="219" t="s">
        <v>926</v>
      </c>
      <c r="C3278" s="219" t="s">
        <v>926</v>
      </c>
      <c r="D3278" s="219">
        <v>105208</v>
      </c>
      <c r="E3278" s="217" t="s">
        <v>137</v>
      </c>
      <c r="F3278" s="217" t="s">
        <v>2096</v>
      </c>
      <c r="G3278" s="218">
        <v>11.08</v>
      </c>
      <c r="H3278" s="217" t="s">
        <v>139</v>
      </c>
      <c r="I3278" s="219">
        <v>1</v>
      </c>
      <c r="J3278" s="221">
        <v>1238.3</v>
      </c>
      <c r="K3278" s="221">
        <v>1238.3</v>
      </c>
      <c r="L3278" s="218">
        <v>0</v>
      </c>
      <c r="M3278" s="218">
        <f t="shared" si="90"/>
        <v>495.32</v>
      </c>
      <c r="N3278" s="216" t="str">
        <f t="shared" si="89"/>
        <v>stvarna uporabna</v>
      </c>
    </row>
    <row r="3279" spans="1:14" x14ac:dyDescent="0.25">
      <c r="A3279" s="220">
        <v>1</v>
      </c>
      <c r="B3279" s="219" t="s">
        <v>926</v>
      </c>
      <c r="C3279" s="219" t="s">
        <v>926</v>
      </c>
      <c r="D3279" s="219">
        <v>105214</v>
      </c>
      <c r="E3279" s="217" t="s">
        <v>137</v>
      </c>
      <c r="F3279" s="217" t="s">
        <v>2385</v>
      </c>
      <c r="G3279" s="217" t="s">
        <v>929</v>
      </c>
      <c r="H3279" s="217" t="s">
        <v>139</v>
      </c>
      <c r="I3279" s="219">
        <v>1</v>
      </c>
      <c r="J3279" s="221">
        <v>8578.52</v>
      </c>
      <c r="K3279" s="221">
        <v>8578.52</v>
      </c>
      <c r="L3279" s="218">
        <v>0</v>
      </c>
      <c r="M3279" s="218">
        <f t="shared" si="90"/>
        <v>3431.4080000000004</v>
      </c>
      <c r="N3279" s="216" t="str">
        <f t="shared" si="89"/>
        <v>stvarna uporabna</v>
      </c>
    </row>
    <row r="3280" spans="1:14" x14ac:dyDescent="0.25">
      <c r="A3280" s="216">
        <v>1</v>
      </c>
      <c r="B3280" s="219" t="s">
        <v>926</v>
      </c>
      <c r="C3280" s="219" t="s">
        <v>926</v>
      </c>
      <c r="D3280" s="219">
        <v>105215</v>
      </c>
      <c r="E3280" s="217" t="s">
        <v>137</v>
      </c>
      <c r="F3280" s="217" t="s">
        <v>2385</v>
      </c>
      <c r="G3280" s="217" t="s">
        <v>929</v>
      </c>
      <c r="H3280" s="217" t="s">
        <v>139</v>
      </c>
      <c r="I3280" s="219">
        <v>1</v>
      </c>
      <c r="J3280" s="221">
        <v>3574.1</v>
      </c>
      <c r="K3280" s="221">
        <v>3574.1</v>
      </c>
      <c r="L3280" s="218">
        <v>0</v>
      </c>
      <c r="M3280" s="218">
        <f t="shared" si="90"/>
        <v>1429.64</v>
      </c>
      <c r="N3280" s="216" t="str">
        <f t="shared" si="89"/>
        <v>stvarna uporabna</v>
      </c>
    </row>
    <row r="3281" spans="1:14" x14ac:dyDescent="0.25">
      <c r="A3281" s="216">
        <v>1</v>
      </c>
      <c r="B3281" s="219" t="s">
        <v>926</v>
      </c>
      <c r="C3281" s="219" t="s">
        <v>926</v>
      </c>
      <c r="D3281" s="219">
        <v>105216</v>
      </c>
      <c r="E3281" s="217" t="s">
        <v>137</v>
      </c>
      <c r="F3281" s="217" t="s">
        <v>2406</v>
      </c>
      <c r="G3281" s="217" t="s">
        <v>929</v>
      </c>
      <c r="H3281" s="217" t="s">
        <v>139</v>
      </c>
      <c r="I3281" s="219">
        <v>1</v>
      </c>
      <c r="J3281" s="218">
        <v>423.92</v>
      </c>
      <c r="K3281" s="218">
        <v>423.92</v>
      </c>
      <c r="L3281" s="218">
        <v>0</v>
      </c>
      <c r="M3281" s="218">
        <f t="shared" si="90"/>
        <v>169.56800000000001</v>
      </c>
      <c r="N3281" s="216" t="str">
        <f t="shared" si="89"/>
        <v>stvarna uporabna</v>
      </c>
    </row>
    <row r="3282" spans="1:14" x14ac:dyDescent="0.25">
      <c r="A3282" s="216">
        <v>1</v>
      </c>
      <c r="B3282" s="219" t="s">
        <v>926</v>
      </c>
      <c r="C3282" s="219" t="s">
        <v>926</v>
      </c>
      <c r="D3282" s="219">
        <v>105218</v>
      </c>
      <c r="E3282" s="217" t="s">
        <v>137</v>
      </c>
      <c r="F3282" s="217" t="s">
        <v>2076</v>
      </c>
      <c r="G3282" s="217" t="s">
        <v>929</v>
      </c>
      <c r="H3282" s="217" t="s">
        <v>139</v>
      </c>
      <c r="I3282" s="219">
        <v>1</v>
      </c>
      <c r="J3282" s="218">
        <v>856.23</v>
      </c>
      <c r="K3282" s="218">
        <v>856.23</v>
      </c>
      <c r="L3282" s="218">
        <v>0</v>
      </c>
      <c r="M3282" s="218">
        <f t="shared" si="90"/>
        <v>342.49200000000002</v>
      </c>
      <c r="N3282" s="216" t="str">
        <f t="shared" si="89"/>
        <v>stvarna uporabna</v>
      </c>
    </row>
    <row r="3283" spans="1:14" x14ac:dyDescent="0.25">
      <c r="A3283" s="220">
        <v>1</v>
      </c>
      <c r="B3283" s="219" t="s">
        <v>926</v>
      </c>
      <c r="C3283" s="219" t="s">
        <v>926</v>
      </c>
      <c r="D3283" s="219">
        <v>105219</v>
      </c>
      <c r="E3283" s="217" t="s">
        <v>137</v>
      </c>
      <c r="F3283" s="217" t="s">
        <v>2392</v>
      </c>
      <c r="G3283" s="217" t="s">
        <v>929</v>
      </c>
      <c r="H3283" s="217" t="s">
        <v>139</v>
      </c>
      <c r="I3283" s="219">
        <v>1</v>
      </c>
      <c r="J3283" s="218">
        <v>452.13</v>
      </c>
      <c r="K3283" s="218">
        <v>452.13</v>
      </c>
      <c r="L3283" s="218">
        <v>0</v>
      </c>
      <c r="M3283" s="218">
        <f t="shared" si="90"/>
        <v>180.852</v>
      </c>
      <c r="N3283" s="216" t="str">
        <f t="shared" si="89"/>
        <v>stvarna uporabna</v>
      </c>
    </row>
    <row r="3284" spans="1:14" x14ac:dyDescent="0.25">
      <c r="A3284" s="220">
        <v>1</v>
      </c>
      <c r="B3284" s="219" t="s">
        <v>926</v>
      </c>
      <c r="C3284" s="219" t="s">
        <v>926</v>
      </c>
      <c r="D3284" s="219">
        <v>105220</v>
      </c>
      <c r="E3284" s="217" t="s">
        <v>137</v>
      </c>
      <c r="F3284" s="217" t="s">
        <v>2392</v>
      </c>
      <c r="G3284" s="217" t="s">
        <v>929</v>
      </c>
      <c r="H3284" s="217" t="s">
        <v>139</v>
      </c>
      <c r="I3284" s="219">
        <v>1</v>
      </c>
      <c r="J3284" s="218">
        <v>452.13</v>
      </c>
      <c r="K3284" s="218">
        <v>452.13</v>
      </c>
      <c r="L3284" s="218">
        <v>0</v>
      </c>
      <c r="M3284" s="218">
        <f t="shared" si="90"/>
        <v>180.852</v>
      </c>
      <c r="N3284" s="216" t="str">
        <f t="shared" si="89"/>
        <v>stvarna uporabna</v>
      </c>
    </row>
    <row r="3285" spans="1:14" x14ac:dyDescent="0.25">
      <c r="A3285" s="216">
        <v>1</v>
      </c>
      <c r="B3285" s="219" t="s">
        <v>926</v>
      </c>
      <c r="C3285" s="219" t="s">
        <v>926</v>
      </c>
      <c r="D3285" s="219">
        <v>105221</v>
      </c>
      <c r="E3285" s="217" t="s">
        <v>137</v>
      </c>
      <c r="F3285" s="217" t="s">
        <v>2392</v>
      </c>
      <c r="G3285" s="217" t="s">
        <v>929</v>
      </c>
      <c r="H3285" s="217" t="s">
        <v>139</v>
      </c>
      <c r="I3285" s="219">
        <v>1</v>
      </c>
      <c r="J3285" s="218">
        <v>452.13</v>
      </c>
      <c r="K3285" s="218">
        <v>452.13</v>
      </c>
      <c r="L3285" s="218">
        <v>0</v>
      </c>
      <c r="M3285" s="218">
        <f t="shared" si="90"/>
        <v>180.852</v>
      </c>
      <c r="N3285" s="216" t="str">
        <f t="shared" si="89"/>
        <v>stvarna uporabna</v>
      </c>
    </row>
    <row r="3286" spans="1:14" x14ac:dyDescent="0.25">
      <c r="A3286" s="216">
        <v>1</v>
      </c>
      <c r="B3286" s="219" t="s">
        <v>926</v>
      </c>
      <c r="C3286" s="219" t="s">
        <v>926</v>
      </c>
      <c r="D3286" s="219">
        <v>105222</v>
      </c>
      <c r="E3286" s="217" t="s">
        <v>137</v>
      </c>
      <c r="F3286" s="217" t="s">
        <v>950</v>
      </c>
      <c r="G3286" s="217" t="s">
        <v>929</v>
      </c>
      <c r="H3286" s="217" t="s">
        <v>139</v>
      </c>
      <c r="I3286" s="219">
        <v>1</v>
      </c>
      <c r="J3286" s="218">
        <v>357.07</v>
      </c>
      <c r="K3286" s="218">
        <v>357.07</v>
      </c>
      <c r="L3286" s="218">
        <v>0</v>
      </c>
      <c r="M3286" s="218">
        <f t="shared" si="90"/>
        <v>142.828</v>
      </c>
      <c r="N3286" s="216" t="str">
        <f t="shared" si="89"/>
        <v>stvarna uporabna</v>
      </c>
    </row>
    <row r="3287" spans="1:14" x14ac:dyDescent="0.25">
      <c r="A3287" s="216">
        <v>1</v>
      </c>
      <c r="B3287" s="219" t="s">
        <v>926</v>
      </c>
      <c r="C3287" s="219" t="s">
        <v>926</v>
      </c>
      <c r="D3287" s="219">
        <v>105223</v>
      </c>
      <c r="E3287" s="217" t="s">
        <v>137</v>
      </c>
      <c r="F3287" s="217" t="s">
        <v>2392</v>
      </c>
      <c r="G3287" s="217" t="s">
        <v>929</v>
      </c>
      <c r="H3287" s="217" t="s">
        <v>139</v>
      </c>
      <c r="I3287" s="219">
        <v>1</v>
      </c>
      <c r="J3287" s="218">
        <v>452.12</v>
      </c>
      <c r="K3287" s="218">
        <v>452.12</v>
      </c>
      <c r="L3287" s="218">
        <v>0</v>
      </c>
      <c r="M3287" s="218">
        <f t="shared" si="90"/>
        <v>180.84800000000001</v>
      </c>
      <c r="N3287" s="216" t="str">
        <f t="shared" si="89"/>
        <v>stvarna uporabna</v>
      </c>
    </row>
    <row r="3288" spans="1:14" x14ac:dyDescent="0.25">
      <c r="A3288" s="216">
        <v>1</v>
      </c>
      <c r="B3288" s="219" t="s">
        <v>926</v>
      </c>
      <c r="C3288" s="219" t="s">
        <v>926</v>
      </c>
      <c r="D3288" s="219">
        <v>105224</v>
      </c>
      <c r="E3288" s="217" t="s">
        <v>137</v>
      </c>
      <c r="F3288" s="217" t="s">
        <v>2407</v>
      </c>
      <c r="G3288" s="217" t="s">
        <v>929</v>
      </c>
      <c r="H3288" s="217" t="s">
        <v>139</v>
      </c>
      <c r="I3288" s="219">
        <v>1</v>
      </c>
      <c r="J3288" s="218">
        <v>565.15</v>
      </c>
      <c r="K3288" s="218">
        <v>565.15</v>
      </c>
      <c r="L3288" s="218">
        <v>0</v>
      </c>
      <c r="M3288" s="218">
        <f t="shared" si="90"/>
        <v>226.06</v>
      </c>
      <c r="N3288" s="216" t="str">
        <f t="shared" si="89"/>
        <v>stvarna uporabna</v>
      </c>
    </row>
    <row r="3289" spans="1:14" x14ac:dyDescent="0.25">
      <c r="A3289" s="220">
        <v>1</v>
      </c>
      <c r="B3289" s="219" t="s">
        <v>926</v>
      </c>
      <c r="C3289" s="219" t="s">
        <v>926</v>
      </c>
      <c r="D3289" s="219">
        <v>105226</v>
      </c>
      <c r="E3289" s="217" t="s">
        <v>137</v>
      </c>
      <c r="F3289" s="217" t="s">
        <v>2408</v>
      </c>
      <c r="G3289" s="217" t="s">
        <v>2270</v>
      </c>
      <c r="H3289" s="217" t="s">
        <v>139</v>
      </c>
      <c r="I3289" s="219">
        <v>1</v>
      </c>
      <c r="J3289" s="218">
        <v>616</v>
      </c>
      <c r="K3289" s="218">
        <v>616</v>
      </c>
      <c r="L3289" s="218">
        <v>0</v>
      </c>
      <c r="M3289" s="218">
        <f t="shared" si="90"/>
        <v>246.4</v>
      </c>
      <c r="N3289" s="216" t="str">
        <f t="shared" si="89"/>
        <v>stvarna uporabna</v>
      </c>
    </row>
    <row r="3290" spans="1:14" x14ac:dyDescent="0.25">
      <c r="A3290" s="220">
        <v>1</v>
      </c>
      <c r="B3290" s="219" t="s">
        <v>926</v>
      </c>
      <c r="C3290" s="219" t="s">
        <v>926</v>
      </c>
      <c r="D3290" s="219">
        <v>105227</v>
      </c>
      <c r="E3290" s="217" t="s">
        <v>137</v>
      </c>
      <c r="F3290" s="217" t="s">
        <v>2371</v>
      </c>
      <c r="G3290" s="217" t="s">
        <v>929</v>
      </c>
      <c r="H3290" s="217" t="s">
        <v>139</v>
      </c>
      <c r="I3290" s="219">
        <v>1</v>
      </c>
      <c r="J3290" s="218">
        <v>401.29</v>
      </c>
      <c r="K3290" s="218">
        <v>401.29</v>
      </c>
      <c r="L3290" s="218">
        <v>0</v>
      </c>
      <c r="M3290" s="218">
        <f t="shared" si="90"/>
        <v>160.51600000000002</v>
      </c>
      <c r="N3290" s="216" t="str">
        <f t="shared" si="89"/>
        <v>stvarna uporabna</v>
      </c>
    </row>
    <row r="3291" spans="1:14" x14ac:dyDescent="0.25">
      <c r="A3291" s="216">
        <v>1</v>
      </c>
      <c r="B3291" s="219" t="s">
        <v>926</v>
      </c>
      <c r="C3291" s="219" t="s">
        <v>926</v>
      </c>
      <c r="D3291" s="219">
        <v>105228</v>
      </c>
      <c r="E3291" s="217" t="s">
        <v>137</v>
      </c>
      <c r="F3291" s="217" t="s">
        <v>2366</v>
      </c>
      <c r="G3291" s="217" t="s">
        <v>929</v>
      </c>
      <c r="H3291" s="217" t="s">
        <v>139</v>
      </c>
      <c r="I3291" s="219">
        <v>1</v>
      </c>
      <c r="J3291" s="218">
        <v>791.3</v>
      </c>
      <c r="K3291" s="218">
        <v>791.3</v>
      </c>
      <c r="L3291" s="218">
        <v>0</v>
      </c>
      <c r="M3291" s="218">
        <f t="shared" si="90"/>
        <v>316.52</v>
      </c>
      <c r="N3291" s="216" t="str">
        <f t="shared" si="89"/>
        <v>stvarna uporabna</v>
      </c>
    </row>
    <row r="3292" spans="1:14" x14ac:dyDescent="0.25">
      <c r="A3292" s="216">
        <v>1</v>
      </c>
      <c r="B3292" s="219" t="s">
        <v>926</v>
      </c>
      <c r="C3292" s="219" t="s">
        <v>926</v>
      </c>
      <c r="D3292" s="219">
        <v>105229</v>
      </c>
      <c r="E3292" s="217" t="s">
        <v>137</v>
      </c>
      <c r="F3292" s="217" t="s">
        <v>2409</v>
      </c>
      <c r="G3292" s="217" t="s">
        <v>929</v>
      </c>
      <c r="H3292" s="217" t="s">
        <v>139</v>
      </c>
      <c r="I3292" s="219">
        <v>1</v>
      </c>
      <c r="J3292" s="218">
        <v>522.79999999999995</v>
      </c>
      <c r="K3292" s="218">
        <v>522.79999999999995</v>
      </c>
      <c r="L3292" s="218">
        <v>0</v>
      </c>
      <c r="M3292" s="218">
        <f t="shared" si="90"/>
        <v>209.12</v>
      </c>
      <c r="N3292" s="216" t="str">
        <f t="shared" si="89"/>
        <v>stvarna uporabna</v>
      </c>
    </row>
    <row r="3293" spans="1:14" x14ac:dyDescent="0.25">
      <c r="A3293" s="216">
        <v>1</v>
      </c>
      <c r="B3293" s="219" t="s">
        <v>926</v>
      </c>
      <c r="C3293" s="219" t="s">
        <v>926</v>
      </c>
      <c r="D3293" s="219">
        <v>105231</v>
      </c>
      <c r="E3293" s="217" t="s">
        <v>137</v>
      </c>
      <c r="F3293" s="217" t="s">
        <v>2410</v>
      </c>
      <c r="G3293" s="217" t="s">
        <v>929</v>
      </c>
      <c r="H3293" s="217" t="s">
        <v>139</v>
      </c>
      <c r="I3293" s="219">
        <v>1</v>
      </c>
      <c r="J3293" s="218">
        <v>788.49</v>
      </c>
      <c r="K3293" s="218">
        <v>788.49</v>
      </c>
      <c r="L3293" s="218">
        <v>0</v>
      </c>
      <c r="M3293" s="218">
        <f t="shared" si="90"/>
        <v>315.39600000000002</v>
      </c>
      <c r="N3293" s="216" t="str">
        <f t="shared" si="89"/>
        <v>stvarna uporabna</v>
      </c>
    </row>
    <row r="3294" spans="1:14" x14ac:dyDescent="0.25">
      <c r="A3294" s="220">
        <v>1</v>
      </c>
      <c r="B3294" s="219" t="s">
        <v>926</v>
      </c>
      <c r="C3294" s="219" t="s">
        <v>926</v>
      </c>
      <c r="D3294" s="219">
        <v>105241</v>
      </c>
      <c r="E3294" s="217" t="s">
        <v>137</v>
      </c>
      <c r="F3294" s="217" t="s">
        <v>939</v>
      </c>
      <c r="G3294" s="217" t="s">
        <v>929</v>
      </c>
      <c r="H3294" s="217" t="s">
        <v>139</v>
      </c>
      <c r="I3294" s="219">
        <v>1</v>
      </c>
      <c r="J3294" s="221">
        <v>1599.61</v>
      </c>
      <c r="K3294" s="221">
        <v>1599.61</v>
      </c>
      <c r="L3294" s="218">
        <v>0</v>
      </c>
      <c r="M3294" s="218">
        <f t="shared" si="90"/>
        <v>639.84400000000005</v>
      </c>
      <c r="N3294" s="216" t="str">
        <f t="shared" si="89"/>
        <v>stvarna uporabna</v>
      </c>
    </row>
    <row r="3295" spans="1:14" x14ac:dyDescent="0.25">
      <c r="A3295" s="220">
        <v>1</v>
      </c>
      <c r="B3295" s="219" t="s">
        <v>926</v>
      </c>
      <c r="C3295" s="219" t="s">
        <v>926</v>
      </c>
      <c r="D3295" s="219">
        <v>105242</v>
      </c>
      <c r="E3295" s="217" t="s">
        <v>137</v>
      </c>
      <c r="F3295" s="217" t="s">
        <v>939</v>
      </c>
      <c r="G3295" s="217" t="s">
        <v>929</v>
      </c>
      <c r="H3295" s="217" t="s">
        <v>139</v>
      </c>
      <c r="I3295" s="219">
        <v>1</v>
      </c>
      <c r="J3295" s="221">
        <v>1599.61</v>
      </c>
      <c r="K3295" s="221">
        <v>1599.61</v>
      </c>
      <c r="L3295" s="218">
        <v>0</v>
      </c>
      <c r="M3295" s="218">
        <f t="shared" si="90"/>
        <v>639.84400000000005</v>
      </c>
      <c r="N3295" s="216" t="str">
        <f t="shared" si="89"/>
        <v>stvarna uporabna</v>
      </c>
    </row>
    <row r="3296" spans="1:14" x14ac:dyDescent="0.25">
      <c r="A3296" s="216">
        <v>1</v>
      </c>
      <c r="B3296" s="219" t="s">
        <v>926</v>
      </c>
      <c r="C3296" s="219" t="s">
        <v>926</v>
      </c>
      <c r="D3296" s="219">
        <v>105248</v>
      </c>
      <c r="E3296" s="217" t="s">
        <v>137</v>
      </c>
      <c r="F3296" s="217" t="s">
        <v>2411</v>
      </c>
      <c r="G3296" s="217" t="s">
        <v>929</v>
      </c>
      <c r="H3296" s="217" t="s">
        <v>139</v>
      </c>
      <c r="I3296" s="219">
        <v>1</v>
      </c>
      <c r="J3296" s="221">
        <v>9668.2199999999993</v>
      </c>
      <c r="K3296" s="221">
        <v>9668.2199999999993</v>
      </c>
      <c r="L3296" s="218">
        <v>0</v>
      </c>
      <c r="M3296" s="218">
        <f t="shared" si="90"/>
        <v>3867.288</v>
      </c>
      <c r="N3296" s="216" t="str">
        <f t="shared" si="89"/>
        <v>stvarna uporabna</v>
      </c>
    </row>
    <row r="3297" spans="1:14" x14ac:dyDescent="0.25">
      <c r="A3297" s="216">
        <v>1</v>
      </c>
      <c r="B3297" s="219" t="s">
        <v>926</v>
      </c>
      <c r="C3297" s="219" t="s">
        <v>926</v>
      </c>
      <c r="D3297" s="219">
        <v>105249</v>
      </c>
      <c r="E3297" s="217" t="s">
        <v>137</v>
      </c>
      <c r="F3297" s="217" t="s">
        <v>2412</v>
      </c>
      <c r="G3297" s="217" t="s">
        <v>401</v>
      </c>
      <c r="H3297" s="217" t="s">
        <v>139</v>
      </c>
      <c r="I3297" s="219">
        <v>1</v>
      </c>
      <c r="J3297" s="221">
        <v>1527.84</v>
      </c>
      <c r="K3297" s="218">
        <v>954.9</v>
      </c>
      <c r="L3297" s="218">
        <v>572.94000000000005</v>
      </c>
      <c r="M3297" s="218">
        <f t="shared" si="90"/>
        <v>611.13599999999997</v>
      </c>
      <c r="N3297" s="216" t="str">
        <f t="shared" si="89"/>
        <v>stvarna uporabna</v>
      </c>
    </row>
    <row r="3298" spans="1:14" x14ac:dyDescent="0.25">
      <c r="A3298" s="216">
        <v>1</v>
      </c>
      <c r="B3298" s="219" t="s">
        <v>926</v>
      </c>
      <c r="C3298" s="219" t="s">
        <v>926</v>
      </c>
      <c r="D3298" s="219">
        <v>105261</v>
      </c>
      <c r="E3298" s="217" t="s">
        <v>137</v>
      </c>
      <c r="F3298" s="217" t="s">
        <v>2413</v>
      </c>
      <c r="G3298" s="217" t="s">
        <v>929</v>
      </c>
      <c r="H3298" s="217" t="s">
        <v>139</v>
      </c>
      <c r="I3298" s="219">
        <v>1</v>
      </c>
      <c r="J3298" s="218">
        <v>423.92</v>
      </c>
      <c r="K3298" s="218">
        <v>423.92</v>
      </c>
      <c r="L3298" s="218">
        <v>0</v>
      </c>
      <c r="M3298" s="218">
        <f t="shared" si="90"/>
        <v>169.56800000000001</v>
      </c>
      <c r="N3298" s="216" t="str">
        <f t="shared" si="89"/>
        <v>stvarna uporabna</v>
      </c>
    </row>
    <row r="3299" spans="1:14" x14ac:dyDescent="0.25">
      <c r="A3299" s="220">
        <v>1</v>
      </c>
      <c r="B3299" s="219" t="s">
        <v>926</v>
      </c>
      <c r="C3299" s="219" t="s">
        <v>926</v>
      </c>
      <c r="D3299" s="219">
        <v>105263</v>
      </c>
      <c r="E3299" s="217" t="s">
        <v>137</v>
      </c>
      <c r="F3299" s="217" t="s">
        <v>2414</v>
      </c>
      <c r="G3299" s="217" t="s">
        <v>929</v>
      </c>
      <c r="H3299" s="217" t="s">
        <v>139</v>
      </c>
      <c r="I3299" s="219">
        <v>1</v>
      </c>
      <c r="J3299" s="218">
        <v>788.47</v>
      </c>
      <c r="K3299" s="218">
        <v>788.47</v>
      </c>
      <c r="L3299" s="218">
        <v>0</v>
      </c>
      <c r="M3299" s="218">
        <f t="shared" si="90"/>
        <v>315.38800000000003</v>
      </c>
      <c r="N3299" s="216" t="str">
        <f t="shared" si="89"/>
        <v>stvarna uporabna</v>
      </c>
    </row>
    <row r="3300" spans="1:14" x14ac:dyDescent="0.25">
      <c r="A3300" s="220">
        <v>1</v>
      </c>
      <c r="B3300" s="219" t="s">
        <v>926</v>
      </c>
      <c r="C3300" s="219" t="s">
        <v>926</v>
      </c>
      <c r="D3300" s="219">
        <v>105265</v>
      </c>
      <c r="E3300" s="217" t="s">
        <v>137</v>
      </c>
      <c r="F3300" s="217" t="s">
        <v>2414</v>
      </c>
      <c r="G3300" s="217" t="s">
        <v>929</v>
      </c>
      <c r="H3300" s="217" t="s">
        <v>139</v>
      </c>
      <c r="I3300" s="219">
        <v>1</v>
      </c>
      <c r="J3300" s="218">
        <v>788.49</v>
      </c>
      <c r="K3300" s="218">
        <v>788.49</v>
      </c>
      <c r="L3300" s="218">
        <v>0</v>
      </c>
      <c r="M3300" s="218">
        <f t="shared" si="90"/>
        <v>315.39600000000002</v>
      </c>
      <c r="N3300" s="216" t="str">
        <f t="shared" si="89"/>
        <v>stvarna uporabna</v>
      </c>
    </row>
    <row r="3301" spans="1:14" x14ac:dyDescent="0.25">
      <c r="A3301" s="216">
        <v>1</v>
      </c>
      <c r="B3301" s="219" t="s">
        <v>926</v>
      </c>
      <c r="C3301" s="219" t="s">
        <v>926</v>
      </c>
      <c r="D3301" s="219">
        <v>105266</v>
      </c>
      <c r="E3301" s="217" t="s">
        <v>137</v>
      </c>
      <c r="F3301" s="217" t="s">
        <v>2414</v>
      </c>
      <c r="G3301" s="217" t="s">
        <v>929</v>
      </c>
      <c r="H3301" s="217" t="s">
        <v>139</v>
      </c>
      <c r="I3301" s="219">
        <v>1</v>
      </c>
      <c r="J3301" s="218">
        <v>788.49</v>
      </c>
      <c r="K3301" s="218">
        <v>788.49</v>
      </c>
      <c r="L3301" s="218">
        <v>0</v>
      </c>
      <c r="M3301" s="218">
        <f t="shared" si="90"/>
        <v>315.39600000000002</v>
      </c>
      <c r="N3301" s="216" t="str">
        <f t="shared" si="89"/>
        <v>stvarna uporabna</v>
      </c>
    </row>
    <row r="3302" spans="1:14" x14ac:dyDescent="0.25">
      <c r="A3302" s="216">
        <v>1</v>
      </c>
      <c r="B3302" s="219" t="s">
        <v>926</v>
      </c>
      <c r="C3302" s="219" t="s">
        <v>926</v>
      </c>
      <c r="D3302" s="219">
        <v>105268</v>
      </c>
      <c r="E3302" s="217" t="s">
        <v>137</v>
      </c>
      <c r="F3302" s="217" t="s">
        <v>2414</v>
      </c>
      <c r="G3302" s="217" t="s">
        <v>929</v>
      </c>
      <c r="H3302" s="217" t="s">
        <v>139</v>
      </c>
      <c r="I3302" s="219">
        <v>1</v>
      </c>
      <c r="J3302" s="218">
        <v>788.49</v>
      </c>
      <c r="K3302" s="218">
        <v>788.49</v>
      </c>
      <c r="L3302" s="218">
        <v>0</v>
      </c>
      <c r="M3302" s="218">
        <f t="shared" si="90"/>
        <v>315.39600000000002</v>
      </c>
      <c r="N3302" s="216" t="str">
        <f t="shared" si="89"/>
        <v>stvarna uporabna</v>
      </c>
    </row>
    <row r="3303" spans="1:14" x14ac:dyDescent="0.25">
      <c r="A3303" s="216">
        <v>1</v>
      </c>
      <c r="B3303" s="219" t="s">
        <v>926</v>
      </c>
      <c r="C3303" s="219" t="s">
        <v>926</v>
      </c>
      <c r="D3303" s="219">
        <v>105270</v>
      </c>
      <c r="E3303" s="217" t="s">
        <v>137</v>
      </c>
      <c r="F3303" s="217" t="s">
        <v>2414</v>
      </c>
      <c r="G3303" s="217" t="s">
        <v>929</v>
      </c>
      <c r="H3303" s="217" t="s">
        <v>139</v>
      </c>
      <c r="I3303" s="219">
        <v>1</v>
      </c>
      <c r="J3303" s="218">
        <v>788.49</v>
      </c>
      <c r="K3303" s="218">
        <v>788.49</v>
      </c>
      <c r="L3303" s="218">
        <v>0</v>
      </c>
      <c r="M3303" s="218">
        <f t="shared" si="90"/>
        <v>315.39600000000002</v>
      </c>
      <c r="N3303" s="216" t="str">
        <f t="shared" si="89"/>
        <v>stvarna uporabna</v>
      </c>
    </row>
    <row r="3304" spans="1:14" x14ac:dyDescent="0.25">
      <c r="A3304" s="220">
        <v>1</v>
      </c>
      <c r="B3304" s="219" t="s">
        <v>926</v>
      </c>
      <c r="C3304" s="219" t="s">
        <v>926</v>
      </c>
      <c r="D3304" s="219">
        <v>105273</v>
      </c>
      <c r="E3304" s="217" t="s">
        <v>137</v>
      </c>
      <c r="F3304" s="217" t="s">
        <v>2414</v>
      </c>
      <c r="G3304" s="217" t="s">
        <v>929</v>
      </c>
      <c r="H3304" s="217" t="s">
        <v>139</v>
      </c>
      <c r="I3304" s="219">
        <v>1</v>
      </c>
      <c r="J3304" s="218">
        <v>788.49</v>
      </c>
      <c r="K3304" s="218">
        <v>788.49</v>
      </c>
      <c r="L3304" s="218">
        <v>0</v>
      </c>
      <c r="M3304" s="218">
        <f t="shared" si="90"/>
        <v>315.39600000000002</v>
      </c>
      <c r="N3304" s="216" t="str">
        <f t="shared" si="89"/>
        <v>stvarna uporabna</v>
      </c>
    </row>
    <row r="3305" spans="1:14" x14ac:dyDescent="0.25">
      <c r="A3305" s="220">
        <v>1</v>
      </c>
      <c r="B3305" s="219" t="s">
        <v>926</v>
      </c>
      <c r="C3305" s="219" t="s">
        <v>926</v>
      </c>
      <c r="D3305" s="219">
        <v>105274</v>
      </c>
      <c r="E3305" s="217" t="s">
        <v>137</v>
      </c>
      <c r="F3305" s="217" t="s">
        <v>2413</v>
      </c>
      <c r="G3305" s="217" t="s">
        <v>929</v>
      </c>
      <c r="H3305" s="217" t="s">
        <v>139</v>
      </c>
      <c r="I3305" s="219">
        <v>1</v>
      </c>
      <c r="J3305" s="218">
        <v>423.93</v>
      </c>
      <c r="K3305" s="218">
        <v>423.93</v>
      </c>
      <c r="L3305" s="218">
        <v>0</v>
      </c>
      <c r="M3305" s="218">
        <f t="shared" si="90"/>
        <v>169.572</v>
      </c>
      <c r="N3305" s="216" t="str">
        <f t="shared" si="89"/>
        <v>stvarna uporabna</v>
      </c>
    </row>
    <row r="3306" spans="1:14" x14ac:dyDescent="0.25">
      <c r="A3306" s="216">
        <v>1</v>
      </c>
      <c r="B3306" s="219" t="s">
        <v>926</v>
      </c>
      <c r="C3306" s="219" t="s">
        <v>926</v>
      </c>
      <c r="D3306" s="219">
        <v>105279</v>
      </c>
      <c r="E3306" s="217" t="s">
        <v>137</v>
      </c>
      <c r="F3306" s="217" t="s">
        <v>1892</v>
      </c>
      <c r="G3306" s="217" t="s">
        <v>929</v>
      </c>
      <c r="H3306" s="217" t="s">
        <v>139</v>
      </c>
      <c r="I3306" s="219">
        <v>1</v>
      </c>
      <c r="J3306" s="218">
        <v>836.54</v>
      </c>
      <c r="K3306" s="218">
        <v>836.54</v>
      </c>
      <c r="L3306" s="218">
        <v>0</v>
      </c>
      <c r="M3306" s="218">
        <f t="shared" si="90"/>
        <v>334.61599999999999</v>
      </c>
      <c r="N3306" s="216" t="str">
        <f t="shared" si="89"/>
        <v>stvarna uporabna</v>
      </c>
    </row>
    <row r="3307" spans="1:14" x14ac:dyDescent="0.25">
      <c r="A3307" s="216">
        <v>1</v>
      </c>
      <c r="B3307" s="219" t="s">
        <v>926</v>
      </c>
      <c r="C3307" s="219" t="s">
        <v>926</v>
      </c>
      <c r="D3307" s="219">
        <v>105281</v>
      </c>
      <c r="E3307" s="217" t="s">
        <v>137</v>
      </c>
      <c r="F3307" s="217" t="s">
        <v>1892</v>
      </c>
      <c r="G3307" s="217" t="s">
        <v>929</v>
      </c>
      <c r="H3307" s="217" t="s">
        <v>139</v>
      </c>
      <c r="I3307" s="219">
        <v>1</v>
      </c>
      <c r="J3307" s="218">
        <v>836.54</v>
      </c>
      <c r="K3307" s="218">
        <v>836.54</v>
      </c>
      <c r="L3307" s="218">
        <v>0</v>
      </c>
      <c r="M3307" s="218">
        <f t="shared" si="90"/>
        <v>334.61599999999999</v>
      </c>
      <c r="N3307" s="216" t="str">
        <f t="shared" si="89"/>
        <v>stvarna uporabna</v>
      </c>
    </row>
    <row r="3308" spans="1:14" x14ac:dyDescent="0.25">
      <c r="A3308" s="216">
        <v>1</v>
      </c>
      <c r="B3308" s="219" t="s">
        <v>926</v>
      </c>
      <c r="C3308" s="219" t="s">
        <v>926</v>
      </c>
      <c r="D3308" s="219">
        <v>105282</v>
      </c>
      <c r="E3308" s="217" t="s">
        <v>137</v>
      </c>
      <c r="F3308" s="217" t="s">
        <v>1148</v>
      </c>
      <c r="G3308" s="217" t="s">
        <v>929</v>
      </c>
      <c r="H3308" s="217" t="s">
        <v>139</v>
      </c>
      <c r="I3308" s="219">
        <v>1</v>
      </c>
      <c r="J3308" s="218">
        <v>339.14</v>
      </c>
      <c r="K3308" s="218">
        <v>339.14</v>
      </c>
      <c r="L3308" s="218">
        <v>0</v>
      </c>
      <c r="M3308" s="218">
        <f t="shared" si="90"/>
        <v>135.65600000000001</v>
      </c>
      <c r="N3308" s="216" t="str">
        <f t="shared" si="89"/>
        <v>stvarna uporabna</v>
      </c>
    </row>
    <row r="3309" spans="1:14" x14ac:dyDescent="0.25">
      <c r="A3309" s="220">
        <v>1</v>
      </c>
      <c r="B3309" s="219" t="s">
        <v>926</v>
      </c>
      <c r="C3309" s="219" t="s">
        <v>926</v>
      </c>
      <c r="D3309" s="219">
        <v>105283</v>
      </c>
      <c r="E3309" s="217" t="s">
        <v>137</v>
      </c>
      <c r="F3309" s="217" t="s">
        <v>2415</v>
      </c>
      <c r="G3309" s="217" t="s">
        <v>929</v>
      </c>
      <c r="H3309" s="217" t="s">
        <v>139</v>
      </c>
      <c r="I3309" s="219">
        <v>1</v>
      </c>
      <c r="J3309" s="218">
        <v>522.79999999999995</v>
      </c>
      <c r="K3309" s="218">
        <v>522.79999999999995</v>
      </c>
      <c r="L3309" s="218">
        <v>0</v>
      </c>
      <c r="M3309" s="218">
        <f t="shared" si="90"/>
        <v>209.12</v>
      </c>
      <c r="N3309" s="216" t="str">
        <f t="shared" si="89"/>
        <v>stvarna uporabna</v>
      </c>
    </row>
    <row r="3310" spans="1:14" x14ac:dyDescent="0.25">
      <c r="A3310" s="220">
        <v>1</v>
      </c>
      <c r="B3310" s="219" t="s">
        <v>926</v>
      </c>
      <c r="C3310" s="219" t="s">
        <v>926</v>
      </c>
      <c r="D3310" s="219">
        <v>105284</v>
      </c>
      <c r="E3310" s="217" t="s">
        <v>137</v>
      </c>
      <c r="F3310" s="217" t="s">
        <v>931</v>
      </c>
      <c r="G3310" s="217" t="s">
        <v>929</v>
      </c>
      <c r="H3310" s="217" t="s">
        <v>139</v>
      </c>
      <c r="I3310" s="219">
        <v>1</v>
      </c>
      <c r="J3310" s="221">
        <v>1695.7</v>
      </c>
      <c r="K3310" s="221">
        <v>1695.7</v>
      </c>
      <c r="L3310" s="218">
        <v>0</v>
      </c>
      <c r="M3310" s="218">
        <f t="shared" si="90"/>
        <v>678.28000000000009</v>
      </c>
      <c r="N3310" s="216" t="str">
        <f t="shared" si="89"/>
        <v>stvarna uporabna</v>
      </c>
    </row>
    <row r="3311" spans="1:14" x14ac:dyDescent="0.25">
      <c r="A3311" s="216">
        <v>1</v>
      </c>
      <c r="B3311" s="219" t="s">
        <v>926</v>
      </c>
      <c r="C3311" s="219" t="s">
        <v>926</v>
      </c>
      <c r="D3311" s="219">
        <v>105285</v>
      </c>
      <c r="E3311" s="217" t="s">
        <v>137</v>
      </c>
      <c r="F3311" s="217" t="s">
        <v>931</v>
      </c>
      <c r="G3311" s="217" t="s">
        <v>929</v>
      </c>
      <c r="H3311" s="217" t="s">
        <v>139</v>
      </c>
      <c r="I3311" s="219">
        <v>1</v>
      </c>
      <c r="J3311" s="221">
        <v>1695.66</v>
      </c>
      <c r="K3311" s="221">
        <v>1695.66</v>
      </c>
      <c r="L3311" s="218">
        <v>0</v>
      </c>
      <c r="M3311" s="218">
        <f t="shared" si="90"/>
        <v>678.26400000000012</v>
      </c>
      <c r="N3311" s="216" t="str">
        <f t="shared" si="89"/>
        <v>stvarna uporabna</v>
      </c>
    </row>
    <row r="3312" spans="1:14" x14ac:dyDescent="0.25">
      <c r="A3312" s="216">
        <v>1</v>
      </c>
      <c r="B3312" s="219" t="s">
        <v>926</v>
      </c>
      <c r="C3312" s="219" t="s">
        <v>926</v>
      </c>
      <c r="D3312" s="219">
        <v>105286</v>
      </c>
      <c r="E3312" s="217" t="s">
        <v>137</v>
      </c>
      <c r="F3312" s="217" t="s">
        <v>2416</v>
      </c>
      <c r="G3312" s="217" t="s">
        <v>707</v>
      </c>
      <c r="H3312" s="217" t="s">
        <v>139</v>
      </c>
      <c r="I3312" s="219">
        <v>1</v>
      </c>
      <c r="J3312" s="221">
        <v>5959.35</v>
      </c>
      <c r="K3312" s="221">
        <v>4345.37</v>
      </c>
      <c r="L3312" s="221">
        <v>1613.98</v>
      </c>
      <c r="M3312" s="218">
        <f t="shared" si="90"/>
        <v>2383.7400000000002</v>
      </c>
      <c r="N3312" s="216" t="str">
        <f t="shared" si="89"/>
        <v>stvarna uporabna</v>
      </c>
    </row>
    <row r="3313" spans="1:14" x14ac:dyDescent="0.25">
      <c r="A3313" s="216">
        <v>1</v>
      </c>
      <c r="B3313" s="219" t="s">
        <v>926</v>
      </c>
      <c r="C3313" s="219" t="s">
        <v>926</v>
      </c>
      <c r="D3313" s="219">
        <v>105287</v>
      </c>
      <c r="E3313" s="217" t="s">
        <v>137</v>
      </c>
      <c r="F3313" s="217" t="s">
        <v>1926</v>
      </c>
      <c r="G3313" s="217" t="s">
        <v>504</v>
      </c>
      <c r="H3313" s="217" t="s">
        <v>139</v>
      </c>
      <c r="I3313" s="219">
        <v>1</v>
      </c>
      <c r="J3313" s="221">
        <v>3466.25</v>
      </c>
      <c r="K3313" s="218">
        <v>686.03</v>
      </c>
      <c r="L3313" s="221">
        <v>2780.22</v>
      </c>
      <c r="M3313" s="218">
        <f t="shared" si="90"/>
        <v>2780.22</v>
      </c>
      <c r="N3313" s="216" t="str">
        <f t="shared" si="89"/>
        <v>nova vrijednost</v>
      </c>
    </row>
    <row r="3314" spans="1:14" x14ac:dyDescent="0.25">
      <c r="A3314" s="220">
        <v>1</v>
      </c>
      <c r="B3314" s="219" t="s">
        <v>926</v>
      </c>
      <c r="C3314" s="219" t="s">
        <v>926</v>
      </c>
      <c r="D3314" s="219">
        <v>105288</v>
      </c>
      <c r="E3314" s="217" t="s">
        <v>137</v>
      </c>
      <c r="F3314" s="217" t="s">
        <v>1926</v>
      </c>
      <c r="G3314" s="217" t="s">
        <v>504</v>
      </c>
      <c r="H3314" s="217" t="s">
        <v>139</v>
      </c>
      <c r="I3314" s="219">
        <v>1</v>
      </c>
      <c r="J3314" s="221">
        <v>3466.25</v>
      </c>
      <c r="K3314" s="218">
        <v>686.03</v>
      </c>
      <c r="L3314" s="221">
        <v>2780.22</v>
      </c>
      <c r="M3314" s="218">
        <f t="shared" si="90"/>
        <v>2780.22</v>
      </c>
      <c r="N3314" s="216" t="str">
        <f t="shared" si="89"/>
        <v>nova vrijednost</v>
      </c>
    </row>
    <row r="3315" spans="1:14" x14ac:dyDescent="0.25">
      <c r="A3315" s="220">
        <v>1</v>
      </c>
      <c r="B3315" s="219" t="s">
        <v>926</v>
      </c>
      <c r="C3315" s="219" t="s">
        <v>926</v>
      </c>
      <c r="D3315" s="219">
        <v>105289</v>
      </c>
      <c r="E3315" s="217" t="s">
        <v>137</v>
      </c>
      <c r="F3315" s="217" t="s">
        <v>939</v>
      </c>
      <c r="G3315" s="217" t="s">
        <v>929</v>
      </c>
      <c r="H3315" s="217" t="s">
        <v>139</v>
      </c>
      <c r="I3315" s="219">
        <v>1</v>
      </c>
      <c r="J3315" s="221">
        <v>1599.61</v>
      </c>
      <c r="K3315" s="221">
        <v>1599.61</v>
      </c>
      <c r="L3315" s="218">
        <v>0</v>
      </c>
      <c r="M3315" s="218">
        <f t="shared" si="90"/>
        <v>639.84400000000005</v>
      </c>
      <c r="N3315" s="216" t="str">
        <f t="shared" si="89"/>
        <v>stvarna uporabna</v>
      </c>
    </row>
    <row r="3316" spans="1:14" x14ac:dyDescent="0.25">
      <c r="A3316" s="216">
        <v>1</v>
      </c>
      <c r="B3316" s="219" t="s">
        <v>926</v>
      </c>
      <c r="C3316" s="219" t="s">
        <v>926</v>
      </c>
      <c r="D3316" s="219">
        <v>105292</v>
      </c>
      <c r="E3316" s="217" t="s">
        <v>137</v>
      </c>
      <c r="F3316" s="217" t="s">
        <v>2417</v>
      </c>
      <c r="G3316" s="217" t="s">
        <v>278</v>
      </c>
      <c r="H3316" s="217" t="s">
        <v>139</v>
      </c>
      <c r="I3316" s="219">
        <v>1</v>
      </c>
      <c r="J3316" s="218">
        <v>319</v>
      </c>
      <c r="K3316" s="218">
        <v>319</v>
      </c>
      <c r="L3316" s="218">
        <v>0</v>
      </c>
      <c r="M3316" s="218">
        <f t="shared" si="90"/>
        <v>127.60000000000001</v>
      </c>
      <c r="N3316" s="216" t="str">
        <f t="shared" si="89"/>
        <v>stvarna uporabna</v>
      </c>
    </row>
    <row r="3317" spans="1:14" x14ac:dyDescent="0.25">
      <c r="A3317" s="216">
        <v>1</v>
      </c>
      <c r="B3317" s="219" t="s">
        <v>926</v>
      </c>
      <c r="C3317" s="219" t="s">
        <v>926</v>
      </c>
      <c r="D3317" s="219">
        <v>105298</v>
      </c>
      <c r="E3317" s="217" t="s">
        <v>137</v>
      </c>
      <c r="F3317" s="217" t="s">
        <v>2076</v>
      </c>
      <c r="G3317" s="217" t="s">
        <v>929</v>
      </c>
      <c r="H3317" s="217" t="s">
        <v>139</v>
      </c>
      <c r="I3317" s="219">
        <v>1</v>
      </c>
      <c r="J3317" s="218">
        <v>856.23</v>
      </c>
      <c r="K3317" s="218">
        <v>856.23</v>
      </c>
      <c r="L3317" s="218">
        <v>0</v>
      </c>
      <c r="M3317" s="218">
        <f t="shared" si="90"/>
        <v>342.49200000000002</v>
      </c>
      <c r="N3317" s="216" t="str">
        <f t="shared" si="89"/>
        <v>stvarna uporabna</v>
      </c>
    </row>
    <row r="3318" spans="1:14" x14ac:dyDescent="0.25">
      <c r="A3318" s="216">
        <v>1</v>
      </c>
      <c r="B3318" s="219" t="s">
        <v>926</v>
      </c>
      <c r="C3318" s="219" t="s">
        <v>926</v>
      </c>
      <c r="D3318" s="219">
        <v>105305</v>
      </c>
      <c r="E3318" s="217" t="s">
        <v>137</v>
      </c>
      <c r="F3318" s="217" t="s">
        <v>2375</v>
      </c>
      <c r="G3318" s="217" t="s">
        <v>929</v>
      </c>
      <c r="H3318" s="217" t="s">
        <v>139</v>
      </c>
      <c r="I3318" s="219">
        <v>1</v>
      </c>
      <c r="J3318" s="218">
        <v>847.84</v>
      </c>
      <c r="K3318" s="218">
        <v>847.84</v>
      </c>
      <c r="L3318" s="218">
        <v>0</v>
      </c>
      <c r="M3318" s="218">
        <f t="shared" si="90"/>
        <v>339.13600000000002</v>
      </c>
      <c r="N3318" s="216" t="str">
        <f t="shared" si="89"/>
        <v>stvarna uporabna</v>
      </c>
    </row>
    <row r="3319" spans="1:14" x14ac:dyDescent="0.25">
      <c r="A3319" s="220">
        <v>1</v>
      </c>
      <c r="B3319" s="219" t="s">
        <v>926</v>
      </c>
      <c r="C3319" s="219" t="s">
        <v>926</v>
      </c>
      <c r="D3319" s="219">
        <v>105309</v>
      </c>
      <c r="E3319" s="217" t="s">
        <v>137</v>
      </c>
      <c r="F3319" s="217" t="s">
        <v>1148</v>
      </c>
      <c r="G3319" s="217" t="s">
        <v>929</v>
      </c>
      <c r="H3319" s="217" t="s">
        <v>139</v>
      </c>
      <c r="I3319" s="219">
        <v>1</v>
      </c>
      <c r="J3319" s="218">
        <v>339.14</v>
      </c>
      <c r="K3319" s="218">
        <v>339.14</v>
      </c>
      <c r="L3319" s="218">
        <v>0</v>
      </c>
      <c r="M3319" s="218">
        <f t="shared" si="90"/>
        <v>135.65600000000001</v>
      </c>
      <c r="N3319" s="216" t="str">
        <f t="shared" si="89"/>
        <v>stvarna uporabna</v>
      </c>
    </row>
    <row r="3320" spans="1:14" x14ac:dyDescent="0.25">
      <c r="A3320" s="220">
        <v>1</v>
      </c>
      <c r="B3320" s="219" t="s">
        <v>926</v>
      </c>
      <c r="C3320" s="219" t="s">
        <v>926</v>
      </c>
      <c r="D3320" s="219">
        <v>105311</v>
      </c>
      <c r="E3320" s="217" t="s">
        <v>137</v>
      </c>
      <c r="F3320" s="217" t="s">
        <v>928</v>
      </c>
      <c r="G3320" s="217" t="s">
        <v>929</v>
      </c>
      <c r="H3320" s="217" t="s">
        <v>139</v>
      </c>
      <c r="I3320" s="219">
        <v>1</v>
      </c>
      <c r="J3320" s="218">
        <v>127.18</v>
      </c>
      <c r="K3320" s="218">
        <v>127.18</v>
      </c>
      <c r="L3320" s="218">
        <v>0</v>
      </c>
      <c r="M3320" s="218">
        <f t="shared" si="90"/>
        <v>50.872000000000007</v>
      </c>
      <c r="N3320" s="216" t="str">
        <f t="shared" si="89"/>
        <v>stvarna uporabna</v>
      </c>
    </row>
    <row r="3321" spans="1:14" x14ac:dyDescent="0.25">
      <c r="A3321" s="216">
        <v>1</v>
      </c>
      <c r="B3321" s="219" t="s">
        <v>926</v>
      </c>
      <c r="C3321" s="219" t="s">
        <v>926</v>
      </c>
      <c r="D3321" s="219">
        <v>105313</v>
      </c>
      <c r="E3321" s="217" t="s">
        <v>137</v>
      </c>
      <c r="F3321" s="217" t="s">
        <v>1148</v>
      </c>
      <c r="G3321" s="217" t="s">
        <v>929</v>
      </c>
      <c r="H3321" s="217" t="s">
        <v>139</v>
      </c>
      <c r="I3321" s="219">
        <v>1</v>
      </c>
      <c r="J3321" s="218">
        <v>339.14</v>
      </c>
      <c r="K3321" s="218">
        <v>339.14</v>
      </c>
      <c r="L3321" s="218">
        <v>0</v>
      </c>
      <c r="M3321" s="218">
        <f t="shared" si="90"/>
        <v>135.65600000000001</v>
      </c>
      <c r="N3321" s="216" t="str">
        <f t="shared" si="89"/>
        <v>stvarna uporabna</v>
      </c>
    </row>
    <row r="3322" spans="1:14" x14ac:dyDescent="0.25">
      <c r="A3322" s="216">
        <v>1</v>
      </c>
      <c r="B3322" s="219" t="s">
        <v>926</v>
      </c>
      <c r="C3322" s="219" t="s">
        <v>926</v>
      </c>
      <c r="D3322" s="219">
        <v>105316</v>
      </c>
      <c r="E3322" s="217" t="s">
        <v>137</v>
      </c>
      <c r="F3322" s="217" t="s">
        <v>2091</v>
      </c>
      <c r="G3322" s="218">
        <v>10.050000000000001</v>
      </c>
      <c r="H3322" s="217" t="s">
        <v>139</v>
      </c>
      <c r="I3322" s="219">
        <v>1</v>
      </c>
      <c r="J3322" s="221">
        <v>3744.6</v>
      </c>
      <c r="K3322" s="221">
        <v>3744.6</v>
      </c>
      <c r="L3322" s="218">
        <v>0</v>
      </c>
      <c r="M3322" s="218">
        <f t="shared" si="90"/>
        <v>1497.8400000000001</v>
      </c>
      <c r="N3322" s="216" t="str">
        <f t="shared" si="89"/>
        <v>stvarna uporabna</v>
      </c>
    </row>
    <row r="3323" spans="1:14" x14ac:dyDescent="0.25">
      <c r="A3323" s="216">
        <v>1</v>
      </c>
      <c r="B3323" s="219" t="s">
        <v>926</v>
      </c>
      <c r="C3323" s="219" t="s">
        <v>926</v>
      </c>
      <c r="D3323" s="219">
        <v>105318</v>
      </c>
      <c r="E3323" s="217" t="s">
        <v>137</v>
      </c>
      <c r="F3323" s="217" t="s">
        <v>928</v>
      </c>
      <c r="G3323" s="217" t="s">
        <v>929</v>
      </c>
      <c r="H3323" s="217" t="s">
        <v>139</v>
      </c>
      <c r="I3323" s="219">
        <v>1</v>
      </c>
      <c r="J3323" s="218">
        <v>127.18</v>
      </c>
      <c r="K3323" s="218">
        <v>127.18</v>
      </c>
      <c r="L3323" s="218">
        <v>0</v>
      </c>
      <c r="M3323" s="218">
        <f t="shared" si="90"/>
        <v>50.872000000000007</v>
      </c>
      <c r="N3323" s="216" t="str">
        <f t="shared" si="89"/>
        <v>stvarna uporabna</v>
      </c>
    </row>
    <row r="3324" spans="1:14" x14ac:dyDescent="0.25">
      <c r="A3324" s="220">
        <v>1</v>
      </c>
      <c r="B3324" s="219" t="s">
        <v>926</v>
      </c>
      <c r="C3324" s="219" t="s">
        <v>926</v>
      </c>
      <c r="D3324" s="219">
        <v>105319</v>
      </c>
      <c r="E3324" s="217" t="s">
        <v>137</v>
      </c>
      <c r="F3324" s="217" t="s">
        <v>928</v>
      </c>
      <c r="G3324" s="217" t="s">
        <v>929</v>
      </c>
      <c r="H3324" s="217" t="s">
        <v>139</v>
      </c>
      <c r="I3324" s="219">
        <v>1</v>
      </c>
      <c r="J3324" s="218">
        <v>127.18</v>
      </c>
      <c r="K3324" s="218">
        <v>127.18</v>
      </c>
      <c r="L3324" s="218">
        <v>0</v>
      </c>
      <c r="M3324" s="218">
        <f t="shared" si="90"/>
        <v>50.872000000000007</v>
      </c>
      <c r="N3324" s="216" t="str">
        <f t="shared" ref="N3324:N3387" si="91">IF(L3324&lt;J3324*0.4,"stvarna uporabna", "nova vrijednost")</f>
        <v>stvarna uporabna</v>
      </c>
    </row>
    <row r="3325" spans="1:14" x14ac:dyDescent="0.25">
      <c r="A3325" s="220">
        <v>1</v>
      </c>
      <c r="B3325" s="219" t="s">
        <v>926</v>
      </c>
      <c r="C3325" s="219" t="s">
        <v>926</v>
      </c>
      <c r="D3325" s="219">
        <v>105320</v>
      </c>
      <c r="E3325" s="217" t="s">
        <v>137</v>
      </c>
      <c r="F3325" s="217" t="s">
        <v>2418</v>
      </c>
      <c r="G3325" s="217" t="s">
        <v>929</v>
      </c>
      <c r="H3325" s="217" t="s">
        <v>139</v>
      </c>
      <c r="I3325" s="219">
        <v>1</v>
      </c>
      <c r="J3325" s="218">
        <v>847.84</v>
      </c>
      <c r="K3325" s="218">
        <v>847.84</v>
      </c>
      <c r="L3325" s="218">
        <v>0</v>
      </c>
      <c r="M3325" s="218">
        <f t="shared" si="90"/>
        <v>339.13600000000002</v>
      </c>
      <c r="N3325" s="216" t="str">
        <f t="shared" si="91"/>
        <v>stvarna uporabna</v>
      </c>
    </row>
    <row r="3326" spans="1:14" x14ac:dyDescent="0.25">
      <c r="A3326" s="216">
        <v>1</v>
      </c>
      <c r="B3326" s="219" t="s">
        <v>926</v>
      </c>
      <c r="C3326" s="219" t="s">
        <v>926</v>
      </c>
      <c r="D3326" s="219">
        <v>105333</v>
      </c>
      <c r="E3326" s="217" t="s">
        <v>137</v>
      </c>
      <c r="F3326" s="217" t="s">
        <v>1148</v>
      </c>
      <c r="G3326" s="217" t="s">
        <v>929</v>
      </c>
      <c r="H3326" s="217" t="s">
        <v>139</v>
      </c>
      <c r="I3326" s="219">
        <v>1</v>
      </c>
      <c r="J3326" s="218">
        <v>339.14</v>
      </c>
      <c r="K3326" s="218">
        <v>339.14</v>
      </c>
      <c r="L3326" s="218">
        <v>0</v>
      </c>
      <c r="M3326" s="218">
        <f t="shared" si="90"/>
        <v>135.65600000000001</v>
      </c>
      <c r="N3326" s="216" t="str">
        <f t="shared" si="91"/>
        <v>stvarna uporabna</v>
      </c>
    </row>
    <row r="3327" spans="1:14" x14ac:dyDescent="0.25">
      <c r="A3327" s="216">
        <v>1</v>
      </c>
      <c r="B3327" s="219" t="s">
        <v>926</v>
      </c>
      <c r="C3327" s="219" t="s">
        <v>926</v>
      </c>
      <c r="D3327" s="219">
        <v>105335</v>
      </c>
      <c r="E3327" s="217" t="s">
        <v>137</v>
      </c>
      <c r="F3327" s="217" t="s">
        <v>1023</v>
      </c>
      <c r="G3327" s="217" t="s">
        <v>929</v>
      </c>
      <c r="H3327" s="217" t="s">
        <v>139</v>
      </c>
      <c r="I3327" s="219">
        <v>1</v>
      </c>
      <c r="J3327" s="218">
        <v>989.04</v>
      </c>
      <c r="K3327" s="218">
        <v>989.04</v>
      </c>
      <c r="L3327" s="218">
        <v>0</v>
      </c>
      <c r="M3327" s="218">
        <f t="shared" si="90"/>
        <v>395.61599999999999</v>
      </c>
      <c r="N3327" s="216" t="str">
        <f t="shared" si="91"/>
        <v>stvarna uporabna</v>
      </c>
    </row>
    <row r="3328" spans="1:14" x14ac:dyDescent="0.25">
      <c r="A3328" s="216">
        <v>1</v>
      </c>
      <c r="B3328" s="219" t="s">
        <v>926</v>
      </c>
      <c r="C3328" s="219" t="s">
        <v>926</v>
      </c>
      <c r="D3328" s="219">
        <v>105336</v>
      </c>
      <c r="E3328" s="217" t="s">
        <v>137</v>
      </c>
      <c r="F3328" s="217" t="s">
        <v>1023</v>
      </c>
      <c r="G3328" s="217" t="s">
        <v>929</v>
      </c>
      <c r="H3328" s="217" t="s">
        <v>139</v>
      </c>
      <c r="I3328" s="219">
        <v>1</v>
      </c>
      <c r="J3328" s="218">
        <v>282.68</v>
      </c>
      <c r="K3328" s="218">
        <v>282.68</v>
      </c>
      <c r="L3328" s="218">
        <v>0</v>
      </c>
      <c r="M3328" s="218">
        <f t="shared" si="90"/>
        <v>113.072</v>
      </c>
      <c r="N3328" s="216" t="str">
        <f t="shared" si="91"/>
        <v>stvarna uporabna</v>
      </c>
    </row>
    <row r="3329" spans="1:14" x14ac:dyDescent="0.25">
      <c r="A3329" s="220">
        <v>1</v>
      </c>
      <c r="B3329" s="219" t="s">
        <v>926</v>
      </c>
      <c r="C3329" s="219" t="s">
        <v>926</v>
      </c>
      <c r="D3329" s="219">
        <v>105337</v>
      </c>
      <c r="E3329" s="217" t="s">
        <v>137</v>
      </c>
      <c r="F3329" s="217" t="s">
        <v>2057</v>
      </c>
      <c r="G3329" s="217" t="s">
        <v>929</v>
      </c>
      <c r="H3329" s="217" t="s">
        <v>139</v>
      </c>
      <c r="I3329" s="219">
        <v>1</v>
      </c>
      <c r="J3329" s="218">
        <v>788.49</v>
      </c>
      <c r="K3329" s="218">
        <v>788.49</v>
      </c>
      <c r="L3329" s="218">
        <v>0</v>
      </c>
      <c r="M3329" s="218">
        <f t="shared" si="90"/>
        <v>315.39600000000002</v>
      </c>
      <c r="N3329" s="216" t="str">
        <f t="shared" si="91"/>
        <v>stvarna uporabna</v>
      </c>
    </row>
    <row r="3330" spans="1:14" x14ac:dyDescent="0.25">
      <c r="A3330" s="220">
        <v>1</v>
      </c>
      <c r="B3330" s="219" t="s">
        <v>926</v>
      </c>
      <c r="C3330" s="219" t="s">
        <v>926</v>
      </c>
      <c r="D3330" s="219">
        <v>105338</v>
      </c>
      <c r="E3330" s="217" t="s">
        <v>137</v>
      </c>
      <c r="F3330" s="217" t="s">
        <v>2419</v>
      </c>
      <c r="G3330" s="217" t="s">
        <v>929</v>
      </c>
      <c r="H3330" s="217" t="s">
        <v>139</v>
      </c>
      <c r="I3330" s="219">
        <v>1</v>
      </c>
      <c r="J3330" s="218">
        <v>339.11</v>
      </c>
      <c r="K3330" s="218">
        <v>339.11</v>
      </c>
      <c r="L3330" s="218">
        <v>0</v>
      </c>
      <c r="M3330" s="218">
        <f t="shared" si="90"/>
        <v>135.64400000000001</v>
      </c>
      <c r="N3330" s="216" t="str">
        <f t="shared" si="91"/>
        <v>stvarna uporabna</v>
      </c>
    </row>
    <row r="3331" spans="1:14" x14ac:dyDescent="0.25">
      <c r="A3331" s="216">
        <v>1</v>
      </c>
      <c r="B3331" s="219" t="s">
        <v>926</v>
      </c>
      <c r="C3331" s="219" t="s">
        <v>926</v>
      </c>
      <c r="D3331" s="219">
        <v>105341</v>
      </c>
      <c r="E3331" s="217" t="s">
        <v>137</v>
      </c>
      <c r="F3331" s="217" t="s">
        <v>2420</v>
      </c>
      <c r="G3331" s="217" t="s">
        <v>929</v>
      </c>
      <c r="H3331" s="217" t="s">
        <v>139</v>
      </c>
      <c r="I3331" s="219">
        <v>1</v>
      </c>
      <c r="J3331" s="218">
        <v>423.92</v>
      </c>
      <c r="K3331" s="218">
        <v>423.92</v>
      </c>
      <c r="L3331" s="218">
        <v>0</v>
      </c>
      <c r="M3331" s="218">
        <f t="shared" ref="M3331:M3394" si="92">IF(L3331&lt;J3331*0.4,J3331*0.4,L3331)</f>
        <v>169.56800000000001</v>
      </c>
      <c r="N3331" s="216" t="str">
        <f t="shared" si="91"/>
        <v>stvarna uporabna</v>
      </c>
    </row>
    <row r="3332" spans="1:14" x14ac:dyDescent="0.25">
      <c r="A3332" s="216">
        <v>1</v>
      </c>
      <c r="B3332" s="219" t="s">
        <v>926</v>
      </c>
      <c r="C3332" s="219" t="s">
        <v>926</v>
      </c>
      <c r="D3332" s="219">
        <v>105343</v>
      </c>
      <c r="E3332" s="217" t="s">
        <v>137</v>
      </c>
      <c r="F3332" s="217" t="s">
        <v>2421</v>
      </c>
      <c r="G3332" s="217" t="s">
        <v>929</v>
      </c>
      <c r="H3332" s="217" t="s">
        <v>139</v>
      </c>
      <c r="I3332" s="219">
        <v>1</v>
      </c>
      <c r="J3332" s="218">
        <v>282.54000000000002</v>
      </c>
      <c r="K3332" s="218">
        <v>282.54000000000002</v>
      </c>
      <c r="L3332" s="218">
        <v>0</v>
      </c>
      <c r="M3332" s="218">
        <f t="shared" si="92"/>
        <v>113.01600000000002</v>
      </c>
      <c r="N3332" s="216" t="str">
        <f t="shared" si="91"/>
        <v>stvarna uporabna</v>
      </c>
    </row>
    <row r="3333" spans="1:14" x14ac:dyDescent="0.25">
      <c r="A3333" s="216">
        <v>1</v>
      </c>
      <c r="B3333" s="219" t="s">
        <v>926</v>
      </c>
      <c r="C3333" s="219" t="s">
        <v>926</v>
      </c>
      <c r="D3333" s="219">
        <v>105344</v>
      </c>
      <c r="E3333" s="217" t="s">
        <v>137</v>
      </c>
      <c r="F3333" s="217" t="s">
        <v>2421</v>
      </c>
      <c r="G3333" s="217" t="s">
        <v>929</v>
      </c>
      <c r="H3333" s="217" t="s">
        <v>139</v>
      </c>
      <c r="I3333" s="219">
        <v>1</v>
      </c>
      <c r="J3333" s="221">
        <v>1130.46</v>
      </c>
      <c r="K3333" s="221">
        <v>1130.46</v>
      </c>
      <c r="L3333" s="218">
        <v>0</v>
      </c>
      <c r="M3333" s="218">
        <f t="shared" si="92"/>
        <v>452.18400000000003</v>
      </c>
      <c r="N3333" s="216" t="str">
        <f t="shared" si="91"/>
        <v>stvarna uporabna</v>
      </c>
    </row>
    <row r="3334" spans="1:14" x14ac:dyDescent="0.25">
      <c r="A3334" s="220">
        <v>1</v>
      </c>
      <c r="B3334" s="219" t="s">
        <v>926</v>
      </c>
      <c r="C3334" s="219" t="s">
        <v>926</v>
      </c>
      <c r="D3334" s="219">
        <v>105345</v>
      </c>
      <c r="E3334" s="217" t="s">
        <v>137</v>
      </c>
      <c r="F3334" s="217" t="s">
        <v>2422</v>
      </c>
      <c r="G3334" s="217" t="s">
        <v>929</v>
      </c>
      <c r="H3334" s="217" t="s">
        <v>139</v>
      </c>
      <c r="I3334" s="219">
        <v>1</v>
      </c>
      <c r="J3334" s="218">
        <v>339.11</v>
      </c>
      <c r="K3334" s="218">
        <v>339.11</v>
      </c>
      <c r="L3334" s="218">
        <v>0</v>
      </c>
      <c r="M3334" s="218">
        <f t="shared" si="92"/>
        <v>135.64400000000001</v>
      </c>
      <c r="N3334" s="216" t="str">
        <f t="shared" si="91"/>
        <v>stvarna uporabna</v>
      </c>
    </row>
    <row r="3335" spans="1:14" x14ac:dyDescent="0.25">
      <c r="A3335" s="220">
        <v>1</v>
      </c>
      <c r="B3335" s="219" t="s">
        <v>926</v>
      </c>
      <c r="C3335" s="219" t="s">
        <v>926</v>
      </c>
      <c r="D3335" s="219">
        <v>105346</v>
      </c>
      <c r="E3335" s="217" t="s">
        <v>137</v>
      </c>
      <c r="F3335" s="217" t="s">
        <v>2421</v>
      </c>
      <c r="G3335" s="217" t="s">
        <v>929</v>
      </c>
      <c r="H3335" s="217" t="s">
        <v>139</v>
      </c>
      <c r="I3335" s="219">
        <v>1</v>
      </c>
      <c r="J3335" s="218">
        <v>788.49</v>
      </c>
      <c r="K3335" s="218">
        <v>788.49</v>
      </c>
      <c r="L3335" s="218">
        <v>0</v>
      </c>
      <c r="M3335" s="218">
        <f t="shared" si="92"/>
        <v>315.39600000000002</v>
      </c>
      <c r="N3335" s="216" t="str">
        <f t="shared" si="91"/>
        <v>stvarna uporabna</v>
      </c>
    </row>
    <row r="3336" spans="1:14" x14ac:dyDescent="0.25">
      <c r="A3336" s="216">
        <v>1</v>
      </c>
      <c r="B3336" s="219" t="s">
        <v>926</v>
      </c>
      <c r="C3336" s="219" t="s">
        <v>926</v>
      </c>
      <c r="D3336" s="219">
        <v>105347</v>
      </c>
      <c r="E3336" s="217" t="s">
        <v>137</v>
      </c>
      <c r="F3336" s="217" t="s">
        <v>2421</v>
      </c>
      <c r="G3336" s="217" t="s">
        <v>929</v>
      </c>
      <c r="H3336" s="217" t="s">
        <v>139</v>
      </c>
      <c r="I3336" s="219">
        <v>1</v>
      </c>
      <c r="J3336" s="218">
        <v>788.49</v>
      </c>
      <c r="K3336" s="218">
        <v>788.49</v>
      </c>
      <c r="L3336" s="218">
        <v>0</v>
      </c>
      <c r="M3336" s="218">
        <f t="shared" si="92"/>
        <v>315.39600000000002</v>
      </c>
      <c r="N3336" s="216" t="str">
        <f t="shared" si="91"/>
        <v>stvarna uporabna</v>
      </c>
    </row>
    <row r="3337" spans="1:14" x14ac:dyDescent="0.25">
      <c r="A3337" s="216">
        <v>1</v>
      </c>
      <c r="B3337" s="219" t="s">
        <v>926</v>
      </c>
      <c r="C3337" s="219" t="s">
        <v>926</v>
      </c>
      <c r="D3337" s="219">
        <v>105352</v>
      </c>
      <c r="E3337" s="217" t="s">
        <v>137</v>
      </c>
      <c r="F3337" s="217" t="s">
        <v>2421</v>
      </c>
      <c r="G3337" s="217" t="s">
        <v>929</v>
      </c>
      <c r="H3337" s="217" t="s">
        <v>139</v>
      </c>
      <c r="I3337" s="219">
        <v>1</v>
      </c>
      <c r="J3337" s="218">
        <v>282.54000000000002</v>
      </c>
      <c r="K3337" s="218">
        <v>282.54000000000002</v>
      </c>
      <c r="L3337" s="218">
        <v>0</v>
      </c>
      <c r="M3337" s="218">
        <f t="shared" si="92"/>
        <v>113.01600000000002</v>
      </c>
      <c r="N3337" s="216" t="str">
        <f t="shared" si="91"/>
        <v>stvarna uporabna</v>
      </c>
    </row>
    <row r="3338" spans="1:14" x14ac:dyDescent="0.25">
      <c r="A3338" s="216">
        <v>1</v>
      </c>
      <c r="B3338" s="219" t="s">
        <v>926</v>
      </c>
      <c r="C3338" s="219" t="s">
        <v>926</v>
      </c>
      <c r="D3338" s="219">
        <v>105354</v>
      </c>
      <c r="E3338" s="217" t="s">
        <v>137</v>
      </c>
      <c r="F3338" s="217" t="s">
        <v>2423</v>
      </c>
      <c r="G3338" s="217" t="s">
        <v>929</v>
      </c>
      <c r="H3338" s="217" t="s">
        <v>139</v>
      </c>
      <c r="I3338" s="219">
        <v>1</v>
      </c>
      <c r="J3338" s="218">
        <v>565.16</v>
      </c>
      <c r="K3338" s="218">
        <v>565.16</v>
      </c>
      <c r="L3338" s="218">
        <v>0</v>
      </c>
      <c r="M3338" s="218">
        <f t="shared" si="92"/>
        <v>226.06399999999999</v>
      </c>
      <c r="N3338" s="216" t="str">
        <f t="shared" si="91"/>
        <v>stvarna uporabna</v>
      </c>
    </row>
    <row r="3339" spans="1:14" x14ac:dyDescent="0.25">
      <c r="A3339" s="220">
        <v>1</v>
      </c>
      <c r="B3339" s="219" t="s">
        <v>926</v>
      </c>
      <c r="C3339" s="219" t="s">
        <v>926</v>
      </c>
      <c r="D3339" s="219">
        <v>105359</v>
      </c>
      <c r="E3339" s="217" t="s">
        <v>137</v>
      </c>
      <c r="F3339" s="217" t="s">
        <v>2424</v>
      </c>
      <c r="G3339" s="217" t="s">
        <v>929</v>
      </c>
      <c r="H3339" s="217" t="s">
        <v>139</v>
      </c>
      <c r="I3339" s="219">
        <v>1</v>
      </c>
      <c r="J3339" s="218">
        <v>791.31</v>
      </c>
      <c r="K3339" s="218">
        <v>791.31</v>
      </c>
      <c r="L3339" s="218">
        <v>0</v>
      </c>
      <c r="M3339" s="218">
        <f t="shared" si="92"/>
        <v>316.524</v>
      </c>
      <c r="N3339" s="216" t="str">
        <f t="shared" si="91"/>
        <v>stvarna uporabna</v>
      </c>
    </row>
    <row r="3340" spans="1:14" x14ac:dyDescent="0.25">
      <c r="A3340" s="220">
        <v>1</v>
      </c>
      <c r="B3340" s="219" t="s">
        <v>926</v>
      </c>
      <c r="C3340" s="219" t="s">
        <v>926</v>
      </c>
      <c r="D3340" s="219">
        <v>105378</v>
      </c>
      <c r="E3340" s="217" t="s">
        <v>137</v>
      </c>
      <c r="F3340" s="217" t="s">
        <v>2425</v>
      </c>
      <c r="G3340" s="217" t="s">
        <v>929</v>
      </c>
      <c r="H3340" s="217" t="s">
        <v>139</v>
      </c>
      <c r="I3340" s="219">
        <v>1</v>
      </c>
      <c r="J3340" s="218">
        <v>791.3</v>
      </c>
      <c r="K3340" s="218">
        <v>791.3</v>
      </c>
      <c r="L3340" s="218">
        <v>0</v>
      </c>
      <c r="M3340" s="218">
        <f t="shared" si="92"/>
        <v>316.52</v>
      </c>
      <c r="N3340" s="216" t="str">
        <f t="shared" si="91"/>
        <v>stvarna uporabna</v>
      </c>
    </row>
    <row r="3341" spans="1:14" x14ac:dyDescent="0.25">
      <c r="A3341" s="216">
        <v>1</v>
      </c>
      <c r="B3341" s="219" t="s">
        <v>926</v>
      </c>
      <c r="C3341" s="219" t="s">
        <v>926</v>
      </c>
      <c r="D3341" s="219">
        <v>105380</v>
      </c>
      <c r="E3341" s="217" t="s">
        <v>137</v>
      </c>
      <c r="F3341" s="217" t="s">
        <v>2036</v>
      </c>
      <c r="G3341" s="217" t="s">
        <v>929</v>
      </c>
      <c r="H3341" s="217" t="s">
        <v>139</v>
      </c>
      <c r="I3341" s="219">
        <v>1</v>
      </c>
      <c r="J3341" s="218">
        <v>551.11</v>
      </c>
      <c r="K3341" s="218">
        <v>551.11</v>
      </c>
      <c r="L3341" s="218">
        <v>0</v>
      </c>
      <c r="M3341" s="218">
        <f t="shared" si="92"/>
        <v>220.44400000000002</v>
      </c>
      <c r="N3341" s="216" t="str">
        <f t="shared" si="91"/>
        <v>stvarna uporabna</v>
      </c>
    </row>
    <row r="3342" spans="1:14" x14ac:dyDescent="0.25">
      <c r="A3342" s="216">
        <v>1</v>
      </c>
      <c r="B3342" s="219" t="s">
        <v>926</v>
      </c>
      <c r="C3342" s="219" t="s">
        <v>926</v>
      </c>
      <c r="D3342" s="219">
        <v>105381</v>
      </c>
      <c r="E3342" s="217" t="s">
        <v>137</v>
      </c>
      <c r="F3342" s="217" t="s">
        <v>1863</v>
      </c>
      <c r="G3342" s="217" t="s">
        <v>929</v>
      </c>
      <c r="H3342" s="217" t="s">
        <v>139</v>
      </c>
      <c r="I3342" s="219">
        <v>1</v>
      </c>
      <c r="J3342" s="221">
        <v>1695.7</v>
      </c>
      <c r="K3342" s="221">
        <v>1695.7</v>
      </c>
      <c r="L3342" s="218">
        <v>0</v>
      </c>
      <c r="M3342" s="218">
        <f t="shared" si="92"/>
        <v>678.28000000000009</v>
      </c>
      <c r="N3342" s="216" t="str">
        <f t="shared" si="91"/>
        <v>stvarna uporabna</v>
      </c>
    </row>
    <row r="3343" spans="1:14" x14ac:dyDescent="0.25">
      <c r="A3343" s="216">
        <v>1</v>
      </c>
      <c r="B3343" s="219" t="s">
        <v>926</v>
      </c>
      <c r="C3343" s="219" t="s">
        <v>926</v>
      </c>
      <c r="D3343" s="219">
        <v>105385</v>
      </c>
      <c r="E3343" s="217" t="s">
        <v>137</v>
      </c>
      <c r="F3343" s="217" t="s">
        <v>1148</v>
      </c>
      <c r="G3343" s="217" t="s">
        <v>929</v>
      </c>
      <c r="H3343" s="217" t="s">
        <v>139</v>
      </c>
      <c r="I3343" s="219">
        <v>1</v>
      </c>
      <c r="J3343" s="218">
        <v>339.14</v>
      </c>
      <c r="K3343" s="218">
        <v>339.14</v>
      </c>
      <c r="L3343" s="218">
        <v>0</v>
      </c>
      <c r="M3343" s="218">
        <f t="shared" si="92"/>
        <v>135.65600000000001</v>
      </c>
      <c r="N3343" s="216" t="str">
        <f t="shared" si="91"/>
        <v>stvarna uporabna</v>
      </c>
    </row>
    <row r="3344" spans="1:14" x14ac:dyDescent="0.25">
      <c r="A3344" s="220">
        <v>1</v>
      </c>
      <c r="B3344" s="219" t="s">
        <v>926</v>
      </c>
      <c r="C3344" s="219" t="s">
        <v>926</v>
      </c>
      <c r="D3344" s="219">
        <v>105386</v>
      </c>
      <c r="E3344" s="217" t="s">
        <v>137</v>
      </c>
      <c r="F3344" s="217" t="s">
        <v>1071</v>
      </c>
      <c r="G3344" s="217" t="s">
        <v>929</v>
      </c>
      <c r="H3344" s="217" t="s">
        <v>139</v>
      </c>
      <c r="I3344" s="219">
        <v>1</v>
      </c>
      <c r="J3344" s="218">
        <v>551.11</v>
      </c>
      <c r="K3344" s="218">
        <v>551.11</v>
      </c>
      <c r="L3344" s="218">
        <v>0</v>
      </c>
      <c r="M3344" s="218">
        <f t="shared" si="92"/>
        <v>220.44400000000002</v>
      </c>
      <c r="N3344" s="216" t="str">
        <f t="shared" si="91"/>
        <v>stvarna uporabna</v>
      </c>
    </row>
    <row r="3345" spans="1:14" x14ac:dyDescent="0.25">
      <c r="A3345" s="220">
        <v>1</v>
      </c>
      <c r="B3345" s="219" t="s">
        <v>926</v>
      </c>
      <c r="C3345" s="219" t="s">
        <v>926</v>
      </c>
      <c r="D3345" s="219">
        <v>105387</v>
      </c>
      <c r="E3345" s="217" t="s">
        <v>137</v>
      </c>
      <c r="F3345" s="217" t="s">
        <v>2351</v>
      </c>
      <c r="G3345" s="217" t="s">
        <v>1364</v>
      </c>
      <c r="H3345" s="217" t="s">
        <v>139</v>
      </c>
      <c r="I3345" s="219">
        <v>1</v>
      </c>
      <c r="J3345" s="218">
        <v>629.09</v>
      </c>
      <c r="K3345" s="218">
        <v>629.09</v>
      </c>
      <c r="L3345" s="218">
        <v>0</v>
      </c>
      <c r="M3345" s="218">
        <f t="shared" si="92"/>
        <v>251.63600000000002</v>
      </c>
      <c r="N3345" s="216" t="str">
        <f t="shared" si="91"/>
        <v>stvarna uporabna</v>
      </c>
    </row>
    <row r="3346" spans="1:14" x14ac:dyDescent="0.25">
      <c r="A3346" s="216">
        <v>1</v>
      </c>
      <c r="B3346" s="219" t="s">
        <v>926</v>
      </c>
      <c r="C3346" s="219" t="s">
        <v>926</v>
      </c>
      <c r="D3346" s="219">
        <v>105388</v>
      </c>
      <c r="E3346" s="217" t="s">
        <v>137</v>
      </c>
      <c r="F3346" s="217" t="s">
        <v>1148</v>
      </c>
      <c r="G3346" s="217" t="s">
        <v>929</v>
      </c>
      <c r="H3346" s="217" t="s">
        <v>139</v>
      </c>
      <c r="I3346" s="219">
        <v>1</v>
      </c>
      <c r="J3346" s="218">
        <v>339.14</v>
      </c>
      <c r="K3346" s="218">
        <v>339.14</v>
      </c>
      <c r="L3346" s="218">
        <v>0</v>
      </c>
      <c r="M3346" s="218">
        <f t="shared" si="92"/>
        <v>135.65600000000001</v>
      </c>
      <c r="N3346" s="216" t="str">
        <f t="shared" si="91"/>
        <v>stvarna uporabna</v>
      </c>
    </row>
    <row r="3347" spans="1:14" x14ac:dyDescent="0.25">
      <c r="A3347" s="216">
        <v>1</v>
      </c>
      <c r="B3347" s="219" t="s">
        <v>926</v>
      </c>
      <c r="C3347" s="219" t="s">
        <v>926</v>
      </c>
      <c r="D3347" s="219">
        <v>105391</v>
      </c>
      <c r="E3347" s="217" t="s">
        <v>137</v>
      </c>
      <c r="F3347" s="217" t="s">
        <v>1863</v>
      </c>
      <c r="G3347" s="217" t="s">
        <v>929</v>
      </c>
      <c r="H3347" s="217" t="s">
        <v>139</v>
      </c>
      <c r="I3347" s="219">
        <v>1</v>
      </c>
      <c r="J3347" s="221">
        <v>1695.7</v>
      </c>
      <c r="K3347" s="221">
        <v>1695.7</v>
      </c>
      <c r="L3347" s="218">
        <v>0</v>
      </c>
      <c r="M3347" s="218">
        <f t="shared" si="92"/>
        <v>678.28000000000009</v>
      </c>
      <c r="N3347" s="216" t="str">
        <f t="shared" si="91"/>
        <v>stvarna uporabna</v>
      </c>
    </row>
    <row r="3348" spans="1:14" x14ac:dyDescent="0.25">
      <c r="A3348" s="216">
        <v>1</v>
      </c>
      <c r="B3348" s="219" t="s">
        <v>926</v>
      </c>
      <c r="C3348" s="219" t="s">
        <v>926</v>
      </c>
      <c r="D3348" s="219">
        <v>105392</v>
      </c>
      <c r="E3348" s="217" t="s">
        <v>137</v>
      </c>
      <c r="F3348" s="217" t="s">
        <v>1863</v>
      </c>
      <c r="G3348" s="217" t="s">
        <v>929</v>
      </c>
      <c r="H3348" s="217" t="s">
        <v>139</v>
      </c>
      <c r="I3348" s="219">
        <v>1</v>
      </c>
      <c r="J3348" s="221">
        <v>1695.7</v>
      </c>
      <c r="K3348" s="221">
        <v>1695.7</v>
      </c>
      <c r="L3348" s="218">
        <v>0</v>
      </c>
      <c r="M3348" s="218">
        <f t="shared" si="92"/>
        <v>678.28000000000009</v>
      </c>
      <c r="N3348" s="216" t="str">
        <f t="shared" si="91"/>
        <v>stvarna uporabna</v>
      </c>
    </row>
    <row r="3349" spans="1:14" x14ac:dyDescent="0.25">
      <c r="A3349" s="220">
        <v>1</v>
      </c>
      <c r="B3349" s="219" t="s">
        <v>926</v>
      </c>
      <c r="C3349" s="219" t="s">
        <v>926</v>
      </c>
      <c r="D3349" s="219">
        <v>105393</v>
      </c>
      <c r="E3349" s="217" t="s">
        <v>137</v>
      </c>
      <c r="F3349" s="217" t="s">
        <v>2375</v>
      </c>
      <c r="G3349" s="217" t="s">
        <v>929</v>
      </c>
      <c r="H3349" s="217" t="s">
        <v>139</v>
      </c>
      <c r="I3349" s="219">
        <v>1</v>
      </c>
      <c r="J3349" s="218">
        <v>847.84</v>
      </c>
      <c r="K3349" s="218">
        <v>847.84</v>
      </c>
      <c r="L3349" s="218">
        <v>0</v>
      </c>
      <c r="M3349" s="218">
        <f t="shared" si="92"/>
        <v>339.13600000000002</v>
      </c>
      <c r="N3349" s="216" t="str">
        <f t="shared" si="91"/>
        <v>stvarna uporabna</v>
      </c>
    </row>
    <row r="3350" spans="1:14" x14ac:dyDescent="0.25">
      <c r="A3350" s="220">
        <v>1</v>
      </c>
      <c r="B3350" s="219" t="s">
        <v>926</v>
      </c>
      <c r="C3350" s="219" t="s">
        <v>926</v>
      </c>
      <c r="D3350" s="219">
        <v>105395</v>
      </c>
      <c r="E3350" s="217" t="s">
        <v>137</v>
      </c>
      <c r="F3350" s="217" t="s">
        <v>109</v>
      </c>
      <c r="G3350" s="218">
        <v>11.12</v>
      </c>
      <c r="H3350" s="217" t="s">
        <v>139</v>
      </c>
      <c r="I3350" s="219">
        <v>1</v>
      </c>
      <c r="J3350" s="218">
        <v>399</v>
      </c>
      <c r="K3350" s="218">
        <v>203.68</v>
      </c>
      <c r="L3350" s="218">
        <v>195.32</v>
      </c>
      <c r="M3350" s="218">
        <f t="shared" si="92"/>
        <v>195.32</v>
      </c>
      <c r="N3350" s="216" t="str">
        <f t="shared" si="91"/>
        <v>nova vrijednost</v>
      </c>
    </row>
    <row r="3351" spans="1:14" x14ac:dyDescent="0.25">
      <c r="A3351" s="216">
        <v>1</v>
      </c>
      <c r="B3351" s="219" t="s">
        <v>926</v>
      </c>
      <c r="C3351" s="219" t="s">
        <v>926</v>
      </c>
      <c r="D3351" s="219">
        <v>105396</v>
      </c>
      <c r="E3351" s="217" t="s">
        <v>137</v>
      </c>
      <c r="F3351" s="217" t="s">
        <v>2036</v>
      </c>
      <c r="G3351" s="217" t="s">
        <v>929</v>
      </c>
      <c r="H3351" s="217" t="s">
        <v>139</v>
      </c>
      <c r="I3351" s="219">
        <v>1</v>
      </c>
      <c r="J3351" s="218">
        <v>551.11</v>
      </c>
      <c r="K3351" s="218">
        <v>551.11</v>
      </c>
      <c r="L3351" s="218">
        <v>0</v>
      </c>
      <c r="M3351" s="218">
        <f t="shared" si="92"/>
        <v>220.44400000000002</v>
      </c>
      <c r="N3351" s="216" t="str">
        <f t="shared" si="91"/>
        <v>stvarna uporabna</v>
      </c>
    </row>
    <row r="3352" spans="1:14" x14ac:dyDescent="0.25">
      <c r="A3352" s="216">
        <v>1</v>
      </c>
      <c r="B3352" s="219" t="s">
        <v>926</v>
      </c>
      <c r="C3352" s="219" t="s">
        <v>926</v>
      </c>
      <c r="D3352" s="219">
        <v>105397</v>
      </c>
      <c r="E3352" s="217" t="s">
        <v>137</v>
      </c>
      <c r="F3352" s="217" t="s">
        <v>2426</v>
      </c>
      <c r="G3352" s="217" t="s">
        <v>929</v>
      </c>
      <c r="H3352" s="217" t="s">
        <v>139</v>
      </c>
      <c r="I3352" s="219">
        <v>1</v>
      </c>
      <c r="J3352" s="218">
        <v>214.74</v>
      </c>
      <c r="K3352" s="218">
        <v>214.74</v>
      </c>
      <c r="L3352" s="218">
        <v>0</v>
      </c>
      <c r="M3352" s="218">
        <f t="shared" si="92"/>
        <v>85.896000000000015</v>
      </c>
      <c r="N3352" s="216" t="str">
        <f t="shared" si="91"/>
        <v>stvarna uporabna</v>
      </c>
    </row>
    <row r="3353" spans="1:14" x14ac:dyDescent="0.25">
      <c r="A3353" s="216">
        <v>1</v>
      </c>
      <c r="B3353" s="219" t="s">
        <v>926</v>
      </c>
      <c r="C3353" s="219" t="s">
        <v>926</v>
      </c>
      <c r="D3353" s="219">
        <v>105399</v>
      </c>
      <c r="E3353" s="217" t="s">
        <v>137</v>
      </c>
      <c r="F3353" s="217" t="s">
        <v>928</v>
      </c>
      <c r="G3353" s="217" t="s">
        <v>929</v>
      </c>
      <c r="H3353" s="217" t="s">
        <v>139</v>
      </c>
      <c r="I3353" s="219">
        <v>1</v>
      </c>
      <c r="J3353" s="218">
        <v>127.18</v>
      </c>
      <c r="K3353" s="218">
        <v>127.18</v>
      </c>
      <c r="L3353" s="218">
        <v>0</v>
      </c>
      <c r="M3353" s="218">
        <f t="shared" si="92"/>
        <v>50.872000000000007</v>
      </c>
      <c r="N3353" s="216" t="str">
        <f t="shared" si="91"/>
        <v>stvarna uporabna</v>
      </c>
    </row>
    <row r="3354" spans="1:14" x14ac:dyDescent="0.25">
      <c r="A3354" s="220">
        <v>1</v>
      </c>
      <c r="B3354" s="219" t="s">
        <v>926</v>
      </c>
      <c r="C3354" s="219" t="s">
        <v>926</v>
      </c>
      <c r="D3354" s="219">
        <v>105402</v>
      </c>
      <c r="E3354" s="217" t="s">
        <v>137</v>
      </c>
      <c r="F3354" s="217" t="s">
        <v>931</v>
      </c>
      <c r="G3354" s="217" t="s">
        <v>929</v>
      </c>
      <c r="H3354" s="217" t="s">
        <v>139</v>
      </c>
      <c r="I3354" s="219">
        <v>1</v>
      </c>
      <c r="J3354" s="221">
        <v>1695.7</v>
      </c>
      <c r="K3354" s="221">
        <v>1695.7</v>
      </c>
      <c r="L3354" s="218">
        <v>0</v>
      </c>
      <c r="M3354" s="218">
        <f t="shared" si="92"/>
        <v>678.28000000000009</v>
      </c>
      <c r="N3354" s="216" t="str">
        <f t="shared" si="91"/>
        <v>stvarna uporabna</v>
      </c>
    </row>
    <row r="3355" spans="1:14" x14ac:dyDescent="0.25">
      <c r="A3355" s="220">
        <v>1</v>
      </c>
      <c r="B3355" s="219" t="s">
        <v>926</v>
      </c>
      <c r="C3355" s="219" t="s">
        <v>926</v>
      </c>
      <c r="D3355" s="219">
        <v>105404</v>
      </c>
      <c r="E3355" s="217" t="s">
        <v>137</v>
      </c>
      <c r="F3355" s="217" t="s">
        <v>931</v>
      </c>
      <c r="G3355" s="217" t="s">
        <v>929</v>
      </c>
      <c r="H3355" s="217" t="s">
        <v>139</v>
      </c>
      <c r="I3355" s="219">
        <v>1</v>
      </c>
      <c r="J3355" s="221">
        <v>1695.7</v>
      </c>
      <c r="K3355" s="221">
        <v>1695.7</v>
      </c>
      <c r="L3355" s="218">
        <v>0</v>
      </c>
      <c r="M3355" s="218">
        <f t="shared" si="92"/>
        <v>678.28000000000009</v>
      </c>
      <c r="N3355" s="216" t="str">
        <f t="shared" si="91"/>
        <v>stvarna uporabna</v>
      </c>
    </row>
    <row r="3356" spans="1:14" x14ac:dyDescent="0.25">
      <c r="A3356" s="216">
        <v>1</v>
      </c>
      <c r="B3356" s="219" t="s">
        <v>926</v>
      </c>
      <c r="C3356" s="219" t="s">
        <v>926</v>
      </c>
      <c r="D3356" s="219">
        <v>105405</v>
      </c>
      <c r="E3356" s="217" t="s">
        <v>137</v>
      </c>
      <c r="F3356" s="217" t="s">
        <v>939</v>
      </c>
      <c r="G3356" s="217" t="s">
        <v>929</v>
      </c>
      <c r="H3356" s="217" t="s">
        <v>139</v>
      </c>
      <c r="I3356" s="219">
        <v>1</v>
      </c>
      <c r="J3356" s="221">
        <v>1848.33</v>
      </c>
      <c r="K3356" s="221">
        <v>1848.33</v>
      </c>
      <c r="L3356" s="218">
        <v>0</v>
      </c>
      <c r="M3356" s="218">
        <f t="shared" si="92"/>
        <v>739.33199999999999</v>
      </c>
      <c r="N3356" s="216" t="str">
        <f t="shared" si="91"/>
        <v>stvarna uporabna</v>
      </c>
    </row>
    <row r="3357" spans="1:14" x14ac:dyDescent="0.25">
      <c r="A3357" s="216">
        <v>1</v>
      </c>
      <c r="B3357" s="219" t="s">
        <v>926</v>
      </c>
      <c r="C3357" s="219" t="s">
        <v>926</v>
      </c>
      <c r="D3357" s="219">
        <v>105412</v>
      </c>
      <c r="E3357" s="217" t="s">
        <v>137</v>
      </c>
      <c r="F3357" s="217" t="s">
        <v>1863</v>
      </c>
      <c r="G3357" s="217" t="s">
        <v>929</v>
      </c>
      <c r="H3357" s="217" t="s">
        <v>139</v>
      </c>
      <c r="I3357" s="219">
        <v>1</v>
      </c>
      <c r="J3357" s="221">
        <v>1695.7</v>
      </c>
      <c r="K3357" s="221">
        <v>1695.7</v>
      </c>
      <c r="L3357" s="218">
        <v>0</v>
      </c>
      <c r="M3357" s="218">
        <f t="shared" si="92"/>
        <v>678.28000000000009</v>
      </c>
      <c r="N3357" s="216" t="str">
        <f t="shared" si="91"/>
        <v>stvarna uporabna</v>
      </c>
    </row>
    <row r="3358" spans="1:14" x14ac:dyDescent="0.25">
      <c r="A3358" s="216">
        <v>1</v>
      </c>
      <c r="B3358" s="219" t="s">
        <v>926</v>
      </c>
      <c r="C3358" s="219" t="s">
        <v>926</v>
      </c>
      <c r="D3358" s="219">
        <v>105420</v>
      </c>
      <c r="E3358" s="217" t="s">
        <v>137</v>
      </c>
      <c r="F3358" s="217" t="s">
        <v>978</v>
      </c>
      <c r="G3358" s="217" t="s">
        <v>929</v>
      </c>
      <c r="H3358" s="217" t="s">
        <v>139</v>
      </c>
      <c r="I3358" s="219">
        <v>1</v>
      </c>
      <c r="J3358" s="218">
        <v>214.74</v>
      </c>
      <c r="K3358" s="218">
        <v>214.74</v>
      </c>
      <c r="L3358" s="218">
        <v>0</v>
      </c>
      <c r="M3358" s="218">
        <f t="shared" si="92"/>
        <v>85.896000000000015</v>
      </c>
      <c r="N3358" s="216" t="str">
        <f t="shared" si="91"/>
        <v>stvarna uporabna</v>
      </c>
    </row>
    <row r="3359" spans="1:14" x14ac:dyDescent="0.25">
      <c r="A3359" s="220">
        <v>1</v>
      </c>
      <c r="B3359" s="219" t="s">
        <v>926</v>
      </c>
      <c r="C3359" s="219" t="s">
        <v>926</v>
      </c>
      <c r="D3359" s="219">
        <v>105421</v>
      </c>
      <c r="E3359" s="217" t="s">
        <v>137</v>
      </c>
      <c r="F3359" s="217" t="s">
        <v>2427</v>
      </c>
      <c r="G3359" s="217" t="s">
        <v>929</v>
      </c>
      <c r="H3359" s="217" t="s">
        <v>139</v>
      </c>
      <c r="I3359" s="219">
        <v>1</v>
      </c>
      <c r="J3359" s="218">
        <v>423.92</v>
      </c>
      <c r="K3359" s="218">
        <v>423.92</v>
      </c>
      <c r="L3359" s="218">
        <v>0</v>
      </c>
      <c r="M3359" s="218">
        <f t="shared" si="92"/>
        <v>169.56800000000001</v>
      </c>
      <c r="N3359" s="216" t="str">
        <f t="shared" si="91"/>
        <v>stvarna uporabna</v>
      </c>
    </row>
    <row r="3360" spans="1:14" x14ac:dyDescent="0.25">
      <c r="A3360" s="220">
        <v>1</v>
      </c>
      <c r="B3360" s="219" t="s">
        <v>926</v>
      </c>
      <c r="C3360" s="219" t="s">
        <v>926</v>
      </c>
      <c r="D3360" s="219">
        <v>105422</v>
      </c>
      <c r="E3360" s="217" t="s">
        <v>137</v>
      </c>
      <c r="F3360" s="217" t="s">
        <v>1148</v>
      </c>
      <c r="G3360" s="217" t="s">
        <v>929</v>
      </c>
      <c r="H3360" s="217" t="s">
        <v>139</v>
      </c>
      <c r="I3360" s="219">
        <v>1</v>
      </c>
      <c r="J3360" s="218">
        <v>339.14</v>
      </c>
      <c r="K3360" s="218">
        <v>339.14</v>
      </c>
      <c r="L3360" s="218">
        <v>0</v>
      </c>
      <c r="M3360" s="218">
        <f t="shared" si="92"/>
        <v>135.65600000000001</v>
      </c>
      <c r="N3360" s="216" t="str">
        <f t="shared" si="91"/>
        <v>stvarna uporabna</v>
      </c>
    </row>
    <row r="3361" spans="1:14" x14ac:dyDescent="0.25">
      <c r="A3361" s="216">
        <v>1</v>
      </c>
      <c r="B3361" s="219" t="s">
        <v>926</v>
      </c>
      <c r="C3361" s="219" t="s">
        <v>926</v>
      </c>
      <c r="D3361" s="219">
        <v>105427</v>
      </c>
      <c r="E3361" s="217" t="s">
        <v>137</v>
      </c>
      <c r="F3361" s="217" t="s">
        <v>2428</v>
      </c>
      <c r="G3361" s="218">
        <v>10.02</v>
      </c>
      <c r="H3361" s="217" t="s">
        <v>139</v>
      </c>
      <c r="I3361" s="219">
        <v>1</v>
      </c>
      <c r="J3361" s="221">
        <v>3118.32</v>
      </c>
      <c r="K3361" s="221">
        <v>3118.32</v>
      </c>
      <c r="L3361" s="218">
        <v>0</v>
      </c>
      <c r="M3361" s="218">
        <f t="shared" si="92"/>
        <v>1247.3280000000002</v>
      </c>
      <c r="N3361" s="216" t="str">
        <f t="shared" si="91"/>
        <v>stvarna uporabna</v>
      </c>
    </row>
    <row r="3362" spans="1:14" x14ac:dyDescent="0.25">
      <c r="A3362" s="216">
        <v>1</v>
      </c>
      <c r="B3362" s="219" t="s">
        <v>926</v>
      </c>
      <c r="C3362" s="219" t="s">
        <v>926</v>
      </c>
      <c r="D3362" s="219">
        <v>105436</v>
      </c>
      <c r="E3362" s="217" t="s">
        <v>137</v>
      </c>
      <c r="F3362" s="217" t="s">
        <v>1863</v>
      </c>
      <c r="G3362" s="217" t="s">
        <v>929</v>
      </c>
      <c r="H3362" s="217" t="s">
        <v>139</v>
      </c>
      <c r="I3362" s="219">
        <v>1</v>
      </c>
      <c r="J3362" s="221">
        <v>1695.7</v>
      </c>
      <c r="K3362" s="221">
        <v>1695.7</v>
      </c>
      <c r="L3362" s="218">
        <v>0</v>
      </c>
      <c r="M3362" s="218">
        <f t="shared" si="92"/>
        <v>678.28000000000009</v>
      </c>
      <c r="N3362" s="216" t="str">
        <f t="shared" si="91"/>
        <v>stvarna uporabna</v>
      </c>
    </row>
    <row r="3363" spans="1:14" x14ac:dyDescent="0.25">
      <c r="A3363" s="216">
        <v>1</v>
      </c>
      <c r="B3363" s="219" t="s">
        <v>926</v>
      </c>
      <c r="C3363" s="219" t="s">
        <v>926</v>
      </c>
      <c r="D3363" s="219">
        <v>105437</v>
      </c>
      <c r="E3363" s="217" t="s">
        <v>137</v>
      </c>
      <c r="F3363" s="217" t="s">
        <v>1863</v>
      </c>
      <c r="G3363" s="217" t="s">
        <v>929</v>
      </c>
      <c r="H3363" s="217" t="s">
        <v>139</v>
      </c>
      <c r="I3363" s="219">
        <v>1</v>
      </c>
      <c r="J3363" s="221">
        <v>1695.7</v>
      </c>
      <c r="K3363" s="221">
        <v>1695.7</v>
      </c>
      <c r="L3363" s="218">
        <v>0</v>
      </c>
      <c r="M3363" s="218">
        <f t="shared" si="92"/>
        <v>678.28000000000009</v>
      </c>
      <c r="N3363" s="216" t="str">
        <f t="shared" si="91"/>
        <v>stvarna uporabna</v>
      </c>
    </row>
    <row r="3364" spans="1:14" x14ac:dyDescent="0.25">
      <c r="A3364" s="220">
        <v>1</v>
      </c>
      <c r="B3364" s="219" t="s">
        <v>926</v>
      </c>
      <c r="C3364" s="219" t="s">
        <v>926</v>
      </c>
      <c r="D3364" s="219">
        <v>105438</v>
      </c>
      <c r="E3364" s="217" t="s">
        <v>137</v>
      </c>
      <c r="F3364" s="217" t="s">
        <v>2429</v>
      </c>
      <c r="G3364" s="217" t="s">
        <v>929</v>
      </c>
      <c r="H3364" s="217" t="s">
        <v>139</v>
      </c>
      <c r="I3364" s="219">
        <v>1</v>
      </c>
      <c r="J3364" s="221">
        <v>2355.12</v>
      </c>
      <c r="K3364" s="221">
        <v>2355.12</v>
      </c>
      <c r="L3364" s="218">
        <v>0</v>
      </c>
      <c r="M3364" s="218">
        <f t="shared" si="92"/>
        <v>942.048</v>
      </c>
      <c r="N3364" s="216" t="str">
        <f t="shared" si="91"/>
        <v>stvarna uporabna</v>
      </c>
    </row>
    <row r="3365" spans="1:14" x14ac:dyDescent="0.25">
      <c r="A3365" s="220">
        <v>1</v>
      </c>
      <c r="B3365" s="219" t="s">
        <v>926</v>
      </c>
      <c r="C3365" s="219" t="s">
        <v>926</v>
      </c>
      <c r="D3365" s="219">
        <v>105439</v>
      </c>
      <c r="E3365" s="217" t="s">
        <v>137</v>
      </c>
      <c r="F3365" s="217" t="s">
        <v>2430</v>
      </c>
      <c r="G3365" s="217" t="s">
        <v>929</v>
      </c>
      <c r="H3365" s="217" t="s">
        <v>139</v>
      </c>
      <c r="I3365" s="219">
        <v>1</v>
      </c>
      <c r="J3365" s="218">
        <v>546.51</v>
      </c>
      <c r="K3365" s="218">
        <v>546.51</v>
      </c>
      <c r="L3365" s="218">
        <v>0</v>
      </c>
      <c r="M3365" s="218">
        <f t="shared" si="92"/>
        <v>218.60400000000001</v>
      </c>
      <c r="N3365" s="216" t="str">
        <f t="shared" si="91"/>
        <v>stvarna uporabna</v>
      </c>
    </row>
    <row r="3366" spans="1:14" x14ac:dyDescent="0.25">
      <c r="A3366" s="216">
        <v>1</v>
      </c>
      <c r="B3366" s="219" t="s">
        <v>926</v>
      </c>
      <c r="C3366" s="219" t="s">
        <v>926</v>
      </c>
      <c r="D3366" s="219">
        <v>105441</v>
      </c>
      <c r="E3366" s="217" t="s">
        <v>137</v>
      </c>
      <c r="F3366" s="217" t="s">
        <v>2431</v>
      </c>
      <c r="G3366" s="218">
        <v>12.11</v>
      </c>
      <c r="H3366" s="217" t="s">
        <v>139</v>
      </c>
      <c r="I3366" s="219">
        <v>1</v>
      </c>
      <c r="J3366" s="218">
        <v>867.15</v>
      </c>
      <c r="K3366" s="218">
        <v>541.95000000000005</v>
      </c>
      <c r="L3366" s="218">
        <v>325.2</v>
      </c>
      <c r="M3366" s="218">
        <f t="shared" si="92"/>
        <v>346.86</v>
      </c>
      <c r="N3366" s="216" t="str">
        <f t="shared" si="91"/>
        <v>stvarna uporabna</v>
      </c>
    </row>
    <row r="3367" spans="1:14" x14ac:dyDescent="0.25">
      <c r="A3367" s="216">
        <v>1</v>
      </c>
      <c r="B3367" s="219" t="s">
        <v>926</v>
      </c>
      <c r="C3367" s="219" t="s">
        <v>926</v>
      </c>
      <c r="D3367" s="219">
        <v>105442</v>
      </c>
      <c r="E3367" s="217" t="s">
        <v>137</v>
      </c>
      <c r="F3367" s="217" t="s">
        <v>1009</v>
      </c>
      <c r="G3367" s="218">
        <v>12.11</v>
      </c>
      <c r="H3367" s="217" t="s">
        <v>139</v>
      </c>
      <c r="I3367" s="219">
        <v>1</v>
      </c>
      <c r="J3367" s="218">
        <v>787.2</v>
      </c>
      <c r="K3367" s="218">
        <v>492</v>
      </c>
      <c r="L3367" s="218">
        <v>295.2</v>
      </c>
      <c r="M3367" s="218">
        <f t="shared" si="92"/>
        <v>314.88000000000005</v>
      </c>
      <c r="N3367" s="216" t="str">
        <f t="shared" si="91"/>
        <v>stvarna uporabna</v>
      </c>
    </row>
    <row r="3368" spans="1:14" x14ac:dyDescent="0.25">
      <c r="A3368" s="216">
        <v>1</v>
      </c>
      <c r="B3368" s="219" t="s">
        <v>926</v>
      </c>
      <c r="C3368" s="219" t="s">
        <v>926</v>
      </c>
      <c r="D3368" s="219">
        <v>105443</v>
      </c>
      <c r="E3368" s="217" t="s">
        <v>137</v>
      </c>
      <c r="F3368" s="217" t="s">
        <v>2432</v>
      </c>
      <c r="G3368" s="218">
        <v>12.11</v>
      </c>
      <c r="H3368" s="217" t="s">
        <v>139</v>
      </c>
      <c r="I3368" s="219">
        <v>1</v>
      </c>
      <c r="J3368" s="221">
        <v>1402.2</v>
      </c>
      <c r="K3368" s="218">
        <v>876.4</v>
      </c>
      <c r="L3368" s="218">
        <v>525.79999999999995</v>
      </c>
      <c r="M3368" s="218">
        <f t="shared" si="92"/>
        <v>560.88</v>
      </c>
      <c r="N3368" s="216" t="str">
        <f t="shared" si="91"/>
        <v>stvarna uporabna</v>
      </c>
    </row>
    <row r="3369" spans="1:14" x14ac:dyDescent="0.25">
      <c r="A3369" s="220">
        <v>1</v>
      </c>
      <c r="B3369" s="219" t="s">
        <v>926</v>
      </c>
      <c r="C3369" s="219" t="s">
        <v>926</v>
      </c>
      <c r="D3369" s="219">
        <v>105444</v>
      </c>
      <c r="E3369" s="217" t="s">
        <v>137</v>
      </c>
      <c r="F3369" s="217" t="s">
        <v>2433</v>
      </c>
      <c r="G3369" s="218">
        <v>12.11</v>
      </c>
      <c r="H3369" s="217" t="s">
        <v>139</v>
      </c>
      <c r="I3369" s="219">
        <v>1</v>
      </c>
      <c r="J3369" s="221">
        <v>2958.15</v>
      </c>
      <c r="K3369" s="221">
        <v>1848.85</v>
      </c>
      <c r="L3369" s="221">
        <v>1109.3</v>
      </c>
      <c r="M3369" s="218">
        <f t="shared" si="92"/>
        <v>1183.26</v>
      </c>
      <c r="N3369" s="216" t="str">
        <f t="shared" si="91"/>
        <v>stvarna uporabna</v>
      </c>
    </row>
    <row r="3370" spans="1:14" x14ac:dyDescent="0.25">
      <c r="A3370" s="220">
        <v>1</v>
      </c>
      <c r="B3370" s="219" t="s">
        <v>926</v>
      </c>
      <c r="C3370" s="219" t="s">
        <v>926</v>
      </c>
      <c r="D3370" s="219">
        <v>105445</v>
      </c>
      <c r="E3370" s="217" t="s">
        <v>137</v>
      </c>
      <c r="F3370" s="217" t="s">
        <v>1134</v>
      </c>
      <c r="G3370" s="218">
        <v>12.11</v>
      </c>
      <c r="H3370" s="217" t="s">
        <v>139</v>
      </c>
      <c r="I3370" s="219">
        <v>1</v>
      </c>
      <c r="J3370" s="221">
        <v>1595</v>
      </c>
      <c r="K3370" s="218">
        <v>996.9</v>
      </c>
      <c r="L3370" s="218">
        <v>598.1</v>
      </c>
      <c r="M3370" s="218">
        <f t="shared" si="92"/>
        <v>638</v>
      </c>
      <c r="N3370" s="216" t="str">
        <f t="shared" si="91"/>
        <v>stvarna uporabna</v>
      </c>
    </row>
    <row r="3371" spans="1:14" x14ac:dyDescent="0.25">
      <c r="A3371" s="216">
        <v>1</v>
      </c>
      <c r="B3371" s="219" t="s">
        <v>926</v>
      </c>
      <c r="C3371" s="219" t="s">
        <v>926</v>
      </c>
      <c r="D3371" s="219">
        <v>105448</v>
      </c>
      <c r="E3371" s="217" t="s">
        <v>137</v>
      </c>
      <c r="F3371" s="217" t="s">
        <v>2434</v>
      </c>
      <c r="G3371" s="218">
        <v>12.11</v>
      </c>
      <c r="H3371" s="217" t="s">
        <v>139</v>
      </c>
      <c r="I3371" s="219">
        <v>1</v>
      </c>
      <c r="J3371" s="221">
        <v>1998.75</v>
      </c>
      <c r="K3371" s="221">
        <v>1249.2</v>
      </c>
      <c r="L3371" s="218">
        <v>749.55</v>
      </c>
      <c r="M3371" s="218">
        <f t="shared" si="92"/>
        <v>799.5</v>
      </c>
      <c r="N3371" s="216" t="str">
        <f t="shared" si="91"/>
        <v>stvarna uporabna</v>
      </c>
    </row>
    <row r="3372" spans="1:14" x14ac:dyDescent="0.25">
      <c r="A3372" s="216">
        <v>1</v>
      </c>
      <c r="B3372" s="219" t="s">
        <v>926</v>
      </c>
      <c r="C3372" s="219" t="s">
        <v>926</v>
      </c>
      <c r="D3372" s="219">
        <v>105449</v>
      </c>
      <c r="E3372" s="217" t="s">
        <v>137</v>
      </c>
      <c r="F3372" s="217" t="s">
        <v>2435</v>
      </c>
      <c r="G3372" s="218">
        <v>12.11</v>
      </c>
      <c r="H3372" s="217" t="s">
        <v>139</v>
      </c>
      <c r="I3372" s="219">
        <v>1</v>
      </c>
      <c r="J3372" s="218">
        <v>848.7</v>
      </c>
      <c r="K3372" s="218">
        <v>530.45000000000005</v>
      </c>
      <c r="L3372" s="218">
        <v>318.25</v>
      </c>
      <c r="M3372" s="218">
        <f t="shared" si="92"/>
        <v>339.48</v>
      </c>
      <c r="N3372" s="216" t="str">
        <f t="shared" si="91"/>
        <v>stvarna uporabna</v>
      </c>
    </row>
    <row r="3373" spans="1:14" x14ac:dyDescent="0.25">
      <c r="A3373" s="216">
        <v>1</v>
      </c>
      <c r="B3373" s="219" t="s">
        <v>926</v>
      </c>
      <c r="C3373" s="219" t="s">
        <v>926</v>
      </c>
      <c r="D3373" s="219">
        <v>105450</v>
      </c>
      <c r="E3373" s="217" t="s">
        <v>137</v>
      </c>
      <c r="F3373" s="217" t="s">
        <v>2395</v>
      </c>
      <c r="G3373" s="218">
        <v>12.11</v>
      </c>
      <c r="H3373" s="217" t="s">
        <v>139</v>
      </c>
      <c r="I3373" s="219">
        <v>1</v>
      </c>
      <c r="J3373" s="221">
        <v>1525.2</v>
      </c>
      <c r="K3373" s="218">
        <v>953.25</v>
      </c>
      <c r="L3373" s="218">
        <v>571.95000000000005</v>
      </c>
      <c r="M3373" s="218">
        <f t="shared" si="92"/>
        <v>610.08000000000004</v>
      </c>
      <c r="N3373" s="216" t="str">
        <f t="shared" si="91"/>
        <v>stvarna uporabna</v>
      </c>
    </row>
    <row r="3374" spans="1:14" x14ac:dyDescent="0.25">
      <c r="A3374" s="220">
        <v>1</v>
      </c>
      <c r="B3374" s="219" t="s">
        <v>926</v>
      </c>
      <c r="C3374" s="219" t="s">
        <v>926</v>
      </c>
      <c r="D3374" s="219">
        <v>105451</v>
      </c>
      <c r="E3374" s="217" t="s">
        <v>137</v>
      </c>
      <c r="F3374" s="217" t="s">
        <v>2436</v>
      </c>
      <c r="G3374" s="218">
        <v>12.11</v>
      </c>
      <c r="H3374" s="217" t="s">
        <v>139</v>
      </c>
      <c r="I3374" s="219">
        <v>1</v>
      </c>
      <c r="J3374" s="221">
        <v>1193.0999999999999</v>
      </c>
      <c r="K3374" s="218">
        <v>745.7</v>
      </c>
      <c r="L3374" s="218">
        <v>447.4</v>
      </c>
      <c r="M3374" s="218">
        <f t="shared" si="92"/>
        <v>477.24</v>
      </c>
      <c r="N3374" s="216" t="str">
        <f t="shared" si="91"/>
        <v>stvarna uporabna</v>
      </c>
    </row>
    <row r="3375" spans="1:14" x14ac:dyDescent="0.25">
      <c r="A3375" s="220">
        <v>1</v>
      </c>
      <c r="B3375" s="219" t="s">
        <v>926</v>
      </c>
      <c r="C3375" s="219" t="s">
        <v>926</v>
      </c>
      <c r="D3375" s="219">
        <v>105453</v>
      </c>
      <c r="E3375" s="217" t="s">
        <v>137</v>
      </c>
      <c r="F3375" s="217" t="s">
        <v>978</v>
      </c>
      <c r="G3375" s="217" t="s">
        <v>929</v>
      </c>
      <c r="H3375" s="217" t="s">
        <v>139</v>
      </c>
      <c r="I3375" s="219">
        <v>1</v>
      </c>
      <c r="J3375" s="218">
        <v>214.74</v>
      </c>
      <c r="K3375" s="218">
        <v>214.74</v>
      </c>
      <c r="L3375" s="218">
        <v>0</v>
      </c>
      <c r="M3375" s="218">
        <f t="shared" si="92"/>
        <v>85.896000000000015</v>
      </c>
      <c r="N3375" s="216" t="str">
        <f t="shared" si="91"/>
        <v>stvarna uporabna</v>
      </c>
    </row>
    <row r="3376" spans="1:14" x14ac:dyDescent="0.25">
      <c r="A3376" s="216">
        <v>1</v>
      </c>
      <c r="B3376" s="219" t="s">
        <v>926</v>
      </c>
      <c r="C3376" s="219" t="s">
        <v>926</v>
      </c>
      <c r="D3376" s="219">
        <v>105455</v>
      </c>
      <c r="E3376" s="217" t="s">
        <v>137</v>
      </c>
      <c r="F3376" s="217" t="s">
        <v>1851</v>
      </c>
      <c r="G3376" s="218">
        <v>12.11</v>
      </c>
      <c r="H3376" s="217" t="s">
        <v>139</v>
      </c>
      <c r="I3376" s="219">
        <v>1</v>
      </c>
      <c r="J3376" s="221">
        <v>2140.1999999999998</v>
      </c>
      <c r="K3376" s="221">
        <v>1337.65</v>
      </c>
      <c r="L3376" s="218">
        <v>802.55</v>
      </c>
      <c r="M3376" s="218">
        <f t="shared" si="92"/>
        <v>856.07999999999993</v>
      </c>
      <c r="N3376" s="216" t="str">
        <f t="shared" si="91"/>
        <v>stvarna uporabna</v>
      </c>
    </row>
    <row r="3377" spans="1:14" x14ac:dyDescent="0.25">
      <c r="A3377" s="216">
        <v>1</v>
      </c>
      <c r="B3377" s="219" t="s">
        <v>926</v>
      </c>
      <c r="C3377" s="219" t="s">
        <v>926</v>
      </c>
      <c r="D3377" s="219">
        <v>105457</v>
      </c>
      <c r="E3377" s="217" t="s">
        <v>137</v>
      </c>
      <c r="F3377" s="217" t="s">
        <v>2346</v>
      </c>
      <c r="G3377" s="217" t="s">
        <v>275</v>
      </c>
      <c r="H3377" s="217" t="s">
        <v>139</v>
      </c>
      <c r="I3377" s="219">
        <v>1</v>
      </c>
      <c r="J3377" s="221">
        <v>1083.72</v>
      </c>
      <c r="K3377" s="221">
        <v>1083.72</v>
      </c>
      <c r="L3377" s="218">
        <v>0</v>
      </c>
      <c r="M3377" s="218">
        <f t="shared" si="92"/>
        <v>433.48800000000006</v>
      </c>
      <c r="N3377" s="216" t="str">
        <f t="shared" si="91"/>
        <v>stvarna uporabna</v>
      </c>
    </row>
    <row r="3378" spans="1:14" x14ac:dyDescent="0.25">
      <c r="A3378" s="216">
        <v>1</v>
      </c>
      <c r="B3378" s="219" t="s">
        <v>926</v>
      </c>
      <c r="C3378" s="219" t="s">
        <v>926</v>
      </c>
      <c r="D3378" s="219">
        <v>105463</v>
      </c>
      <c r="E3378" s="217" t="s">
        <v>137</v>
      </c>
      <c r="F3378" s="217" t="s">
        <v>928</v>
      </c>
      <c r="G3378" s="217" t="s">
        <v>929</v>
      </c>
      <c r="H3378" s="217" t="s">
        <v>139</v>
      </c>
      <c r="I3378" s="219">
        <v>1</v>
      </c>
      <c r="J3378" s="218">
        <v>127.18</v>
      </c>
      <c r="K3378" s="218">
        <v>127.18</v>
      </c>
      <c r="L3378" s="218">
        <v>0</v>
      </c>
      <c r="M3378" s="218">
        <f t="shared" si="92"/>
        <v>50.872000000000007</v>
      </c>
      <c r="N3378" s="216" t="str">
        <f t="shared" si="91"/>
        <v>stvarna uporabna</v>
      </c>
    </row>
    <row r="3379" spans="1:14" x14ac:dyDescent="0.25">
      <c r="A3379" s="220">
        <v>1</v>
      </c>
      <c r="B3379" s="219" t="s">
        <v>926</v>
      </c>
      <c r="C3379" s="219" t="s">
        <v>926</v>
      </c>
      <c r="D3379" s="219">
        <v>105471</v>
      </c>
      <c r="E3379" s="217" t="s">
        <v>137</v>
      </c>
      <c r="F3379" s="217" t="s">
        <v>928</v>
      </c>
      <c r="G3379" s="217" t="s">
        <v>929</v>
      </c>
      <c r="H3379" s="217" t="s">
        <v>139</v>
      </c>
      <c r="I3379" s="219">
        <v>1</v>
      </c>
      <c r="J3379" s="218">
        <v>127.18</v>
      </c>
      <c r="K3379" s="218">
        <v>127.18</v>
      </c>
      <c r="L3379" s="218">
        <v>0</v>
      </c>
      <c r="M3379" s="218">
        <f t="shared" si="92"/>
        <v>50.872000000000007</v>
      </c>
      <c r="N3379" s="216" t="str">
        <f t="shared" si="91"/>
        <v>stvarna uporabna</v>
      </c>
    </row>
    <row r="3380" spans="1:14" x14ac:dyDescent="0.25">
      <c r="A3380" s="220">
        <v>1</v>
      </c>
      <c r="B3380" s="219" t="s">
        <v>926</v>
      </c>
      <c r="C3380" s="219" t="s">
        <v>926</v>
      </c>
      <c r="D3380" s="219">
        <v>105473</v>
      </c>
      <c r="E3380" s="217" t="s">
        <v>137</v>
      </c>
      <c r="F3380" s="217" t="s">
        <v>928</v>
      </c>
      <c r="G3380" s="217" t="s">
        <v>929</v>
      </c>
      <c r="H3380" s="217" t="s">
        <v>139</v>
      </c>
      <c r="I3380" s="219">
        <v>1</v>
      </c>
      <c r="J3380" s="218">
        <v>127.18</v>
      </c>
      <c r="K3380" s="218">
        <v>127.18</v>
      </c>
      <c r="L3380" s="218">
        <v>0</v>
      </c>
      <c r="M3380" s="218">
        <f t="shared" si="92"/>
        <v>50.872000000000007</v>
      </c>
      <c r="N3380" s="216" t="str">
        <f t="shared" si="91"/>
        <v>stvarna uporabna</v>
      </c>
    </row>
    <row r="3381" spans="1:14" x14ac:dyDescent="0.25">
      <c r="A3381" s="216">
        <v>1</v>
      </c>
      <c r="B3381" s="219" t="s">
        <v>926</v>
      </c>
      <c r="C3381" s="219" t="s">
        <v>926</v>
      </c>
      <c r="D3381" s="219">
        <v>105474</v>
      </c>
      <c r="E3381" s="217" t="s">
        <v>137</v>
      </c>
      <c r="F3381" s="217" t="s">
        <v>928</v>
      </c>
      <c r="G3381" s="217" t="s">
        <v>929</v>
      </c>
      <c r="H3381" s="217" t="s">
        <v>139</v>
      </c>
      <c r="I3381" s="219">
        <v>1</v>
      </c>
      <c r="J3381" s="218">
        <v>127.18</v>
      </c>
      <c r="K3381" s="218">
        <v>127.18</v>
      </c>
      <c r="L3381" s="218">
        <v>0</v>
      </c>
      <c r="M3381" s="218">
        <f t="shared" si="92"/>
        <v>50.872000000000007</v>
      </c>
      <c r="N3381" s="216" t="str">
        <f t="shared" si="91"/>
        <v>stvarna uporabna</v>
      </c>
    </row>
    <row r="3382" spans="1:14" x14ac:dyDescent="0.25">
      <c r="A3382" s="216">
        <v>1</v>
      </c>
      <c r="B3382" s="219" t="s">
        <v>926</v>
      </c>
      <c r="C3382" s="219" t="s">
        <v>926</v>
      </c>
      <c r="D3382" s="219">
        <v>105475</v>
      </c>
      <c r="E3382" s="217" t="s">
        <v>137</v>
      </c>
      <c r="F3382" s="217" t="s">
        <v>928</v>
      </c>
      <c r="G3382" s="217" t="s">
        <v>929</v>
      </c>
      <c r="H3382" s="217" t="s">
        <v>139</v>
      </c>
      <c r="I3382" s="219">
        <v>1</v>
      </c>
      <c r="J3382" s="218">
        <v>127.18</v>
      </c>
      <c r="K3382" s="218">
        <v>127.18</v>
      </c>
      <c r="L3382" s="218">
        <v>0</v>
      </c>
      <c r="M3382" s="218">
        <f t="shared" si="92"/>
        <v>50.872000000000007</v>
      </c>
      <c r="N3382" s="216" t="str">
        <f t="shared" si="91"/>
        <v>stvarna uporabna</v>
      </c>
    </row>
    <row r="3383" spans="1:14" x14ac:dyDescent="0.25">
      <c r="A3383" s="216">
        <v>1</v>
      </c>
      <c r="B3383" s="219" t="s">
        <v>926</v>
      </c>
      <c r="C3383" s="219" t="s">
        <v>926</v>
      </c>
      <c r="D3383" s="219">
        <v>105476</v>
      </c>
      <c r="E3383" s="217" t="s">
        <v>137</v>
      </c>
      <c r="F3383" s="217" t="s">
        <v>928</v>
      </c>
      <c r="G3383" s="217" t="s">
        <v>929</v>
      </c>
      <c r="H3383" s="217" t="s">
        <v>139</v>
      </c>
      <c r="I3383" s="219">
        <v>1</v>
      </c>
      <c r="J3383" s="218">
        <v>127.18</v>
      </c>
      <c r="K3383" s="218">
        <v>127.18</v>
      </c>
      <c r="L3383" s="218">
        <v>0</v>
      </c>
      <c r="M3383" s="218">
        <f t="shared" si="92"/>
        <v>50.872000000000007</v>
      </c>
      <c r="N3383" s="216" t="str">
        <f t="shared" si="91"/>
        <v>stvarna uporabna</v>
      </c>
    </row>
    <row r="3384" spans="1:14" x14ac:dyDescent="0.25">
      <c r="A3384" s="220">
        <v>1</v>
      </c>
      <c r="B3384" s="219" t="s">
        <v>926</v>
      </c>
      <c r="C3384" s="219" t="s">
        <v>926</v>
      </c>
      <c r="D3384" s="219">
        <v>105477</v>
      </c>
      <c r="E3384" s="217" t="s">
        <v>137</v>
      </c>
      <c r="F3384" s="217" t="s">
        <v>928</v>
      </c>
      <c r="G3384" s="217" t="s">
        <v>929</v>
      </c>
      <c r="H3384" s="217" t="s">
        <v>139</v>
      </c>
      <c r="I3384" s="219">
        <v>1</v>
      </c>
      <c r="J3384" s="218">
        <v>127.18</v>
      </c>
      <c r="K3384" s="218">
        <v>127.18</v>
      </c>
      <c r="L3384" s="218">
        <v>0</v>
      </c>
      <c r="M3384" s="218">
        <f t="shared" si="92"/>
        <v>50.872000000000007</v>
      </c>
      <c r="N3384" s="216" t="str">
        <f t="shared" si="91"/>
        <v>stvarna uporabna</v>
      </c>
    </row>
    <row r="3385" spans="1:14" x14ac:dyDescent="0.25">
      <c r="A3385" s="220">
        <v>1</v>
      </c>
      <c r="B3385" s="219" t="s">
        <v>926</v>
      </c>
      <c r="C3385" s="219" t="s">
        <v>926</v>
      </c>
      <c r="D3385" s="219">
        <v>105478</v>
      </c>
      <c r="E3385" s="217" t="s">
        <v>137</v>
      </c>
      <c r="F3385" s="217" t="s">
        <v>928</v>
      </c>
      <c r="G3385" s="217" t="s">
        <v>929</v>
      </c>
      <c r="H3385" s="217" t="s">
        <v>139</v>
      </c>
      <c r="I3385" s="219">
        <v>1</v>
      </c>
      <c r="J3385" s="218">
        <v>127.18</v>
      </c>
      <c r="K3385" s="218">
        <v>127.18</v>
      </c>
      <c r="L3385" s="218">
        <v>0</v>
      </c>
      <c r="M3385" s="218">
        <f t="shared" si="92"/>
        <v>50.872000000000007</v>
      </c>
      <c r="N3385" s="216" t="str">
        <f t="shared" si="91"/>
        <v>stvarna uporabna</v>
      </c>
    </row>
    <row r="3386" spans="1:14" x14ac:dyDescent="0.25">
      <c r="A3386" s="216">
        <v>1</v>
      </c>
      <c r="B3386" s="219" t="s">
        <v>926</v>
      </c>
      <c r="C3386" s="219" t="s">
        <v>926</v>
      </c>
      <c r="D3386" s="219">
        <v>105480</v>
      </c>
      <c r="E3386" s="217" t="s">
        <v>137</v>
      </c>
      <c r="F3386" s="217" t="s">
        <v>928</v>
      </c>
      <c r="G3386" s="217" t="s">
        <v>929</v>
      </c>
      <c r="H3386" s="217" t="s">
        <v>139</v>
      </c>
      <c r="I3386" s="219">
        <v>1</v>
      </c>
      <c r="J3386" s="218">
        <v>127.18</v>
      </c>
      <c r="K3386" s="218">
        <v>127.18</v>
      </c>
      <c r="L3386" s="218">
        <v>0</v>
      </c>
      <c r="M3386" s="218">
        <f t="shared" si="92"/>
        <v>50.872000000000007</v>
      </c>
      <c r="N3386" s="216" t="str">
        <f t="shared" si="91"/>
        <v>stvarna uporabna</v>
      </c>
    </row>
    <row r="3387" spans="1:14" x14ac:dyDescent="0.25">
      <c r="A3387" s="216">
        <v>1</v>
      </c>
      <c r="B3387" s="219" t="s">
        <v>926</v>
      </c>
      <c r="C3387" s="219" t="s">
        <v>926</v>
      </c>
      <c r="D3387" s="219">
        <v>105481</v>
      </c>
      <c r="E3387" s="217" t="s">
        <v>137</v>
      </c>
      <c r="F3387" s="217" t="s">
        <v>928</v>
      </c>
      <c r="G3387" s="217" t="s">
        <v>929</v>
      </c>
      <c r="H3387" s="217" t="s">
        <v>139</v>
      </c>
      <c r="I3387" s="219">
        <v>1</v>
      </c>
      <c r="J3387" s="218">
        <v>127.18</v>
      </c>
      <c r="K3387" s="218">
        <v>127.18</v>
      </c>
      <c r="L3387" s="218">
        <v>0</v>
      </c>
      <c r="M3387" s="218">
        <f t="shared" si="92"/>
        <v>50.872000000000007</v>
      </c>
      <c r="N3387" s="216" t="str">
        <f t="shared" si="91"/>
        <v>stvarna uporabna</v>
      </c>
    </row>
    <row r="3388" spans="1:14" x14ac:dyDescent="0.25">
      <c r="A3388" s="216">
        <v>1</v>
      </c>
      <c r="B3388" s="219" t="s">
        <v>926</v>
      </c>
      <c r="C3388" s="219" t="s">
        <v>926</v>
      </c>
      <c r="D3388" s="219">
        <v>105482</v>
      </c>
      <c r="E3388" s="217" t="s">
        <v>137</v>
      </c>
      <c r="F3388" s="217" t="s">
        <v>928</v>
      </c>
      <c r="G3388" s="217" t="s">
        <v>929</v>
      </c>
      <c r="H3388" s="217" t="s">
        <v>139</v>
      </c>
      <c r="I3388" s="219">
        <v>1</v>
      </c>
      <c r="J3388" s="218">
        <v>127.18</v>
      </c>
      <c r="K3388" s="218">
        <v>127.18</v>
      </c>
      <c r="L3388" s="218">
        <v>0</v>
      </c>
      <c r="M3388" s="218">
        <f t="shared" si="92"/>
        <v>50.872000000000007</v>
      </c>
      <c r="N3388" s="216" t="str">
        <f t="shared" ref="N3388:N3451" si="93">IF(L3388&lt;J3388*0.4,"stvarna uporabna", "nova vrijednost")</f>
        <v>stvarna uporabna</v>
      </c>
    </row>
    <row r="3389" spans="1:14" x14ac:dyDescent="0.25">
      <c r="A3389" s="220">
        <v>1</v>
      </c>
      <c r="B3389" s="219" t="s">
        <v>926</v>
      </c>
      <c r="C3389" s="219" t="s">
        <v>926</v>
      </c>
      <c r="D3389" s="219">
        <v>105483</v>
      </c>
      <c r="E3389" s="217" t="s">
        <v>137</v>
      </c>
      <c r="F3389" s="217" t="s">
        <v>928</v>
      </c>
      <c r="G3389" s="217" t="s">
        <v>929</v>
      </c>
      <c r="H3389" s="217" t="s">
        <v>139</v>
      </c>
      <c r="I3389" s="219">
        <v>1</v>
      </c>
      <c r="J3389" s="218">
        <v>127.18</v>
      </c>
      <c r="K3389" s="218">
        <v>127.18</v>
      </c>
      <c r="L3389" s="218">
        <v>0</v>
      </c>
      <c r="M3389" s="218">
        <f t="shared" si="92"/>
        <v>50.872000000000007</v>
      </c>
      <c r="N3389" s="216" t="str">
        <f t="shared" si="93"/>
        <v>stvarna uporabna</v>
      </c>
    </row>
    <row r="3390" spans="1:14" x14ac:dyDescent="0.25">
      <c r="A3390" s="220">
        <v>1</v>
      </c>
      <c r="B3390" s="219" t="s">
        <v>926</v>
      </c>
      <c r="C3390" s="219" t="s">
        <v>926</v>
      </c>
      <c r="D3390" s="219">
        <v>105484</v>
      </c>
      <c r="E3390" s="217" t="s">
        <v>137</v>
      </c>
      <c r="F3390" s="217" t="s">
        <v>928</v>
      </c>
      <c r="G3390" s="217" t="s">
        <v>929</v>
      </c>
      <c r="H3390" s="217" t="s">
        <v>139</v>
      </c>
      <c r="I3390" s="219">
        <v>1</v>
      </c>
      <c r="J3390" s="218">
        <v>127.18</v>
      </c>
      <c r="K3390" s="218">
        <v>127.18</v>
      </c>
      <c r="L3390" s="218">
        <v>0</v>
      </c>
      <c r="M3390" s="218">
        <f t="shared" si="92"/>
        <v>50.872000000000007</v>
      </c>
      <c r="N3390" s="216" t="str">
        <f t="shared" si="93"/>
        <v>stvarna uporabna</v>
      </c>
    </row>
    <row r="3391" spans="1:14" x14ac:dyDescent="0.25">
      <c r="A3391" s="216">
        <v>1</v>
      </c>
      <c r="B3391" s="219" t="s">
        <v>926</v>
      </c>
      <c r="C3391" s="219" t="s">
        <v>926</v>
      </c>
      <c r="D3391" s="219">
        <v>105492</v>
      </c>
      <c r="E3391" s="217" t="s">
        <v>137</v>
      </c>
      <c r="F3391" s="217" t="s">
        <v>2437</v>
      </c>
      <c r="G3391" s="217" t="s">
        <v>929</v>
      </c>
      <c r="H3391" s="217" t="s">
        <v>139</v>
      </c>
      <c r="I3391" s="219">
        <v>1</v>
      </c>
      <c r="J3391" s="221">
        <v>1413.1</v>
      </c>
      <c r="K3391" s="221">
        <v>1413.1</v>
      </c>
      <c r="L3391" s="218">
        <v>0</v>
      </c>
      <c r="M3391" s="218">
        <f t="shared" si="92"/>
        <v>565.24</v>
      </c>
      <c r="N3391" s="216" t="str">
        <f t="shared" si="93"/>
        <v>stvarna uporabna</v>
      </c>
    </row>
    <row r="3392" spans="1:14" x14ac:dyDescent="0.25">
      <c r="A3392" s="216">
        <v>1</v>
      </c>
      <c r="B3392" s="219" t="s">
        <v>926</v>
      </c>
      <c r="C3392" s="219" t="s">
        <v>926</v>
      </c>
      <c r="D3392" s="219">
        <v>105493</v>
      </c>
      <c r="E3392" s="217" t="s">
        <v>137</v>
      </c>
      <c r="F3392" s="217" t="s">
        <v>2437</v>
      </c>
      <c r="G3392" s="217" t="s">
        <v>929</v>
      </c>
      <c r="H3392" s="217" t="s">
        <v>139</v>
      </c>
      <c r="I3392" s="219">
        <v>1</v>
      </c>
      <c r="J3392" s="221">
        <v>1413.1</v>
      </c>
      <c r="K3392" s="221">
        <v>1413.1</v>
      </c>
      <c r="L3392" s="218">
        <v>0</v>
      </c>
      <c r="M3392" s="218">
        <f t="shared" si="92"/>
        <v>565.24</v>
      </c>
      <c r="N3392" s="216" t="str">
        <f t="shared" si="93"/>
        <v>stvarna uporabna</v>
      </c>
    </row>
    <row r="3393" spans="1:14" x14ac:dyDescent="0.25">
      <c r="A3393" s="216">
        <v>1</v>
      </c>
      <c r="B3393" s="219" t="s">
        <v>926</v>
      </c>
      <c r="C3393" s="219" t="s">
        <v>926</v>
      </c>
      <c r="D3393" s="219">
        <v>105494</v>
      </c>
      <c r="E3393" s="217" t="s">
        <v>137</v>
      </c>
      <c r="F3393" s="217" t="s">
        <v>2438</v>
      </c>
      <c r="G3393" s="217" t="s">
        <v>929</v>
      </c>
      <c r="H3393" s="217" t="s">
        <v>139</v>
      </c>
      <c r="I3393" s="219">
        <v>1</v>
      </c>
      <c r="J3393" s="221">
        <v>1950.05</v>
      </c>
      <c r="K3393" s="221">
        <v>1950.05</v>
      </c>
      <c r="L3393" s="218">
        <v>0</v>
      </c>
      <c r="M3393" s="218">
        <f t="shared" si="92"/>
        <v>780.02</v>
      </c>
      <c r="N3393" s="216" t="str">
        <f t="shared" si="93"/>
        <v>stvarna uporabna</v>
      </c>
    </row>
    <row r="3394" spans="1:14" x14ac:dyDescent="0.25">
      <c r="A3394" s="216">
        <v>1</v>
      </c>
      <c r="B3394" s="219" t="s">
        <v>926</v>
      </c>
      <c r="C3394" s="219" t="s">
        <v>926</v>
      </c>
      <c r="D3394" s="219">
        <v>105495</v>
      </c>
      <c r="E3394" s="217" t="s">
        <v>137</v>
      </c>
      <c r="F3394" s="217" t="s">
        <v>2438</v>
      </c>
      <c r="G3394" s="217" t="s">
        <v>929</v>
      </c>
      <c r="H3394" s="217" t="s">
        <v>139</v>
      </c>
      <c r="I3394" s="219">
        <v>1</v>
      </c>
      <c r="J3394" s="221">
        <v>1950.05</v>
      </c>
      <c r="K3394" s="221">
        <v>1950.05</v>
      </c>
      <c r="L3394" s="218">
        <v>0</v>
      </c>
      <c r="M3394" s="218">
        <f t="shared" si="92"/>
        <v>780.02</v>
      </c>
      <c r="N3394" s="216" t="str">
        <f t="shared" si="93"/>
        <v>stvarna uporabna</v>
      </c>
    </row>
    <row r="3395" spans="1:14" x14ac:dyDescent="0.25">
      <c r="A3395" s="220">
        <v>1</v>
      </c>
      <c r="B3395" s="219" t="s">
        <v>926</v>
      </c>
      <c r="C3395" s="219" t="s">
        <v>926</v>
      </c>
      <c r="D3395" s="219">
        <v>105496</v>
      </c>
      <c r="E3395" s="217" t="s">
        <v>137</v>
      </c>
      <c r="F3395" s="217" t="s">
        <v>2438</v>
      </c>
      <c r="G3395" s="217" t="s">
        <v>929</v>
      </c>
      <c r="H3395" s="217" t="s">
        <v>139</v>
      </c>
      <c r="I3395" s="219">
        <v>1</v>
      </c>
      <c r="J3395" s="221">
        <v>1950.05</v>
      </c>
      <c r="K3395" s="221">
        <v>1950.05</v>
      </c>
      <c r="L3395" s="218">
        <v>0</v>
      </c>
      <c r="M3395" s="218">
        <f t="shared" ref="M3395:M3458" si="94">IF(L3395&lt;J3395*0.4,J3395*0.4,L3395)</f>
        <v>780.02</v>
      </c>
      <c r="N3395" s="216" t="str">
        <f t="shared" si="93"/>
        <v>stvarna uporabna</v>
      </c>
    </row>
    <row r="3396" spans="1:14" x14ac:dyDescent="0.25">
      <c r="A3396" s="220">
        <v>1</v>
      </c>
      <c r="B3396" s="219" t="s">
        <v>926</v>
      </c>
      <c r="C3396" s="219" t="s">
        <v>926</v>
      </c>
      <c r="D3396" s="219">
        <v>105498</v>
      </c>
      <c r="E3396" s="217" t="s">
        <v>137</v>
      </c>
      <c r="F3396" s="217" t="s">
        <v>988</v>
      </c>
      <c r="G3396" s="217" t="s">
        <v>929</v>
      </c>
      <c r="H3396" s="217" t="s">
        <v>139</v>
      </c>
      <c r="I3396" s="219">
        <v>1</v>
      </c>
      <c r="J3396" s="218">
        <v>214.74</v>
      </c>
      <c r="K3396" s="218">
        <v>214.74</v>
      </c>
      <c r="L3396" s="218">
        <v>0</v>
      </c>
      <c r="M3396" s="218">
        <f t="shared" si="94"/>
        <v>85.896000000000015</v>
      </c>
      <c r="N3396" s="216" t="str">
        <f t="shared" si="93"/>
        <v>stvarna uporabna</v>
      </c>
    </row>
    <row r="3397" spans="1:14" x14ac:dyDescent="0.25">
      <c r="A3397" s="216">
        <v>1</v>
      </c>
      <c r="B3397" s="219" t="s">
        <v>926</v>
      </c>
      <c r="C3397" s="219" t="s">
        <v>926</v>
      </c>
      <c r="D3397" s="219">
        <v>105500</v>
      </c>
      <c r="E3397" s="217" t="s">
        <v>137</v>
      </c>
      <c r="F3397" s="217" t="s">
        <v>988</v>
      </c>
      <c r="G3397" s="217" t="s">
        <v>929</v>
      </c>
      <c r="H3397" s="217" t="s">
        <v>139</v>
      </c>
      <c r="I3397" s="219">
        <v>1</v>
      </c>
      <c r="J3397" s="218">
        <v>214.9</v>
      </c>
      <c r="K3397" s="218">
        <v>214.9</v>
      </c>
      <c r="L3397" s="218">
        <v>0</v>
      </c>
      <c r="M3397" s="218">
        <f t="shared" si="94"/>
        <v>85.960000000000008</v>
      </c>
      <c r="N3397" s="216" t="str">
        <f t="shared" si="93"/>
        <v>stvarna uporabna</v>
      </c>
    </row>
    <row r="3398" spans="1:14" x14ac:dyDescent="0.25">
      <c r="A3398" s="216">
        <v>1</v>
      </c>
      <c r="B3398" s="219" t="s">
        <v>926</v>
      </c>
      <c r="C3398" s="219" t="s">
        <v>926</v>
      </c>
      <c r="D3398" s="219">
        <v>105504</v>
      </c>
      <c r="E3398" s="217" t="s">
        <v>137</v>
      </c>
      <c r="F3398" s="217" t="s">
        <v>1265</v>
      </c>
      <c r="G3398" s="217" t="s">
        <v>929</v>
      </c>
      <c r="H3398" s="217" t="s">
        <v>139</v>
      </c>
      <c r="I3398" s="219">
        <v>1</v>
      </c>
      <c r="J3398" s="218">
        <v>204.9</v>
      </c>
      <c r="K3398" s="218">
        <v>204.9</v>
      </c>
      <c r="L3398" s="218">
        <v>0</v>
      </c>
      <c r="M3398" s="218">
        <f t="shared" si="94"/>
        <v>81.960000000000008</v>
      </c>
      <c r="N3398" s="216" t="str">
        <f t="shared" si="93"/>
        <v>stvarna uporabna</v>
      </c>
    </row>
    <row r="3399" spans="1:14" x14ac:dyDescent="0.25">
      <c r="A3399" s="216">
        <v>1</v>
      </c>
      <c r="B3399" s="219" t="s">
        <v>926</v>
      </c>
      <c r="C3399" s="219" t="s">
        <v>926</v>
      </c>
      <c r="D3399" s="219">
        <v>105505</v>
      </c>
      <c r="E3399" s="217" t="s">
        <v>137</v>
      </c>
      <c r="F3399" s="217" t="s">
        <v>2437</v>
      </c>
      <c r="G3399" s="217" t="s">
        <v>929</v>
      </c>
      <c r="H3399" s="217" t="s">
        <v>139</v>
      </c>
      <c r="I3399" s="219">
        <v>1</v>
      </c>
      <c r="J3399" s="221">
        <v>1413.1</v>
      </c>
      <c r="K3399" s="221">
        <v>1413.1</v>
      </c>
      <c r="L3399" s="218">
        <v>0</v>
      </c>
      <c r="M3399" s="218">
        <f t="shared" si="94"/>
        <v>565.24</v>
      </c>
      <c r="N3399" s="216" t="str">
        <f t="shared" si="93"/>
        <v>stvarna uporabna</v>
      </c>
    </row>
    <row r="3400" spans="1:14" x14ac:dyDescent="0.25">
      <c r="A3400" s="220">
        <v>1</v>
      </c>
      <c r="B3400" s="219" t="s">
        <v>926</v>
      </c>
      <c r="C3400" s="219" t="s">
        <v>926</v>
      </c>
      <c r="D3400" s="219">
        <v>105508</v>
      </c>
      <c r="E3400" s="217" t="s">
        <v>137</v>
      </c>
      <c r="F3400" s="217" t="s">
        <v>2438</v>
      </c>
      <c r="G3400" s="217" t="s">
        <v>929</v>
      </c>
      <c r="H3400" s="217" t="s">
        <v>139</v>
      </c>
      <c r="I3400" s="219">
        <v>1</v>
      </c>
      <c r="J3400" s="221">
        <v>1950.05</v>
      </c>
      <c r="K3400" s="221">
        <v>1950.05</v>
      </c>
      <c r="L3400" s="218">
        <v>0</v>
      </c>
      <c r="M3400" s="218">
        <f t="shared" si="94"/>
        <v>780.02</v>
      </c>
      <c r="N3400" s="216" t="str">
        <f t="shared" si="93"/>
        <v>stvarna uporabna</v>
      </c>
    </row>
    <row r="3401" spans="1:14" x14ac:dyDescent="0.25">
      <c r="A3401" s="220">
        <v>1</v>
      </c>
      <c r="B3401" s="219" t="s">
        <v>926</v>
      </c>
      <c r="C3401" s="219" t="s">
        <v>926</v>
      </c>
      <c r="D3401" s="219">
        <v>105509</v>
      </c>
      <c r="E3401" s="217" t="s">
        <v>137</v>
      </c>
      <c r="F3401" s="217" t="s">
        <v>2438</v>
      </c>
      <c r="G3401" s="217" t="s">
        <v>929</v>
      </c>
      <c r="H3401" s="217" t="s">
        <v>139</v>
      </c>
      <c r="I3401" s="219">
        <v>1</v>
      </c>
      <c r="J3401" s="221">
        <v>1950.05</v>
      </c>
      <c r="K3401" s="221">
        <v>1950.05</v>
      </c>
      <c r="L3401" s="218">
        <v>0</v>
      </c>
      <c r="M3401" s="218">
        <f t="shared" si="94"/>
        <v>780.02</v>
      </c>
      <c r="N3401" s="216" t="str">
        <f t="shared" si="93"/>
        <v>stvarna uporabna</v>
      </c>
    </row>
    <row r="3402" spans="1:14" x14ac:dyDescent="0.25">
      <c r="A3402" s="216">
        <v>1</v>
      </c>
      <c r="B3402" s="219" t="s">
        <v>926</v>
      </c>
      <c r="C3402" s="219" t="s">
        <v>926</v>
      </c>
      <c r="D3402" s="219">
        <v>105510</v>
      </c>
      <c r="E3402" s="217" t="s">
        <v>137</v>
      </c>
      <c r="F3402" s="217" t="s">
        <v>2438</v>
      </c>
      <c r="G3402" s="217" t="s">
        <v>929</v>
      </c>
      <c r="H3402" s="217" t="s">
        <v>139</v>
      </c>
      <c r="I3402" s="219">
        <v>1</v>
      </c>
      <c r="J3402" s="221">
        <v>1950.05</v>
      </c>
      <c r="K3402" s="221">
        <v>1950.05</v>
      </c>
      <c r="L3402" s="218">
        <v>0</v>
      </c>
      <c r="M3402" s="218">
        <f t="shared" si="94"/>
        <v>780.02</v>
      </c>
      <c r="N3402" s="216" t="str">
        <f t="shared" si="93"/>
        <v>stvarna uporabna</v>
      </c>
    </row>
    <row r="3403" spans="1:14" x14ac:dyDescent="0.25">
      <c r="A3403" s="216">
        <v>1</v>
      </c>
      <c r="B3403" s="219" t="s">
        <v>926</v>
      </c>
      <c r="C3403" s="219" t="s">
        <v>926</v>
      </c>
      <c r="D3403" s="219">
        <v>105511</v>
      </c>
      <c r="E3403" s="217" t="s">
        <v>137</v>
      </c>
      <c r="F3403" s="217" t="s">
        <v>2396</v>
      </c>
      <c r="G3403" s="217" t="s">
        <v>929</v>
      </c>
      <c r="H3403" s="217" t="s">
        <v>139</v>
      </c>
      <c r="I3403" s="219">
        <v>1</v>
      </c>
      <c r="J3403" s="218">
        <v>84.95</v>
      </c>
      <c r="K3403" s="218">
        <v>84.95</v>
      </c>
      <c r="L3403" s="218">
        <v>0</v>
      </c>
      <c r="M3403" s="218">
        <f t="shared" si="94"/>
        <v>33.980000000000004</v>
      </c>
      <c r="N3403" s="216" t="str">
        <f t="shared" si="93"/>
        <v>stvarna uporabna</v>
      </c>
    </row>
    <row r="3404" spans="1:14" x14ac:dyDescent="0.25">
      <c r="A3404" s="216">
        <v>1</v>
      </c>
      <c r="B3404" s="219" t="s">
        <v>926</v>
      </c>
      <c r="C3404" s="219" t="s">
        <v>926</v>
      </c>
      <c r="D3404" s="219">
        <v>105514</v>
      </c>
      <c r="E3404" s="217" t="s">
        <v>137</v>
      </c>
      <c r="F3404" s="217" t="s">
        <v>978</v>
      </c>
      <c r="G3404" s="217" t="s">
        <v>929</v>
      </c>
      <c r="H3404" s="217" t="s">
        <v>139</v>
      </c>
      <c r="I3404" s="219">
        <v>1</v>
      </c>
      <c r="J3404" s="218">
        <v>214.74</v>
      </c>
      <c r="K3404" s="218">
        <v>214.74</v>
      </c>
      <c r="L3404" s="218">
        <v>0</v>
      </c>
      <c r="M3404" s="218">
        <f t="shared" si="94"/>
        <v>85.896000000000015</v>
      </c>
      <c r="N3404" s="216" t="str">
        <f t="shared" si="93"/>
        <v>stvarna uporabna</v>
      </c>
    </row>
    <row r="3405" spans="1:14" x14ac:dyDescent="0.25">
      <c r="A3405" s="220">
        <v>1</v>
      </c>
      <c r="B3405" s="219" t="s">
        <v>926</v>
      </c>
      <c r="C3405" s="219" t="s">
        <v>926</v>
      </c>
      <c r="D3405" s="219">
        <v>105515</v>
      </c>
      <c r="E3405" s="217" t="s">
        <v>137</v>
      </c>
      <c r="F3405" s="217" t="s">
        <v>988</v>
      </c>
      <c r="G3405" s="217" t="s">
        <v>929</v>
      </c>
      <c r="H3405" s="217" t="s">
        <v>139</v>
      </c>
      <c r="I3405" s="219">
        <v>1</v>
      </c>
      <c r="J3405" s="218">
        <v>214.74</v>
      </c>
      <c r="K3405" s="218">
        <v>214.74</v>
      </c>
      <c r="L3405" s="218">
        <v>0</v>
      </c>
      <c r="M3405" s="218">
        <f t="shared" si="94"/>
        <v>85.896000000000015</v>
      </c>
      <c r="N3405" s="216" t="str">
        <f t="shared" si="93"/>
        <v>stvarna uporabna</v>
      </c>
    </row>
    <row r="3406" spans="1:14" x14ac:dyDescent="0.25">
      <c r="A3406" s="220">
        <v>1</v>
      </c>
      <c r="B3406" s="219" t="s">
        <v>926</v>
      </c>
      <c r="C3406" s="219" t="s">
        <v>926</v>
      </c>
      <c r="D3406" s="219">
        <v>105516</v>
      </c>
      <c r="E3406" s="217" t="s">
        <v>137</v>
      </c>
      <c r="F3406" s="217" t="s">
        <v>928</v>
      </c>
      <c r="G3406" s="217" t="s">
        <v>929</v>
      </c>
      <c r="H3406" s="217" t="s">
        <v>139</v>
      </c>
      <c r="I3406" s="219">
        <v>1</v>
      </c>
      <c r="J3406" s="218">
        <v>127.18</v>
      </c>
      <c r="K3406" s="218">
        <v>127.18</v>
      </c>
      <c r="L3406" s="218">
        <v>0</v>
      </c>
      <c r="M3406" s="218">
        <f t="shared" si="94"/>
        <v>50.872000000000007</v>
      </c>
      <c r="N3406" s="216" t="str">
        <f t="shared" si="93"/>
        <v>stvarna uporabna</v>
      </c>
    </row>
    <row r="3407" spans="1:14" x14ac:dyDescent="0.25">
      <c r="A3407" s="216">
        <v>1</v>
      </c>
      <c r="B3407" s="219" t="s">
        <v>926</v>
      </c>
      <c r="C3407" s="219" t="s">
        <v>926</v>
      </c>
      <c r="D3407" s="219">
        <v>105518</v>
      </c>
      <c r="E3407" s="217" t="s">
        <v>137</v>
      </c>
      <c r="F3407" s="217" t="s">
        <v>978</v>
      </c>
      <c r="G3407" s="217" t="s">
        <v>929</v>
      </c>
      <c r="H3407" s="217" t="s">
        <v>139</v>
      </c>
      <c r="I3407" s="219">
        <v>1</v>
      </c>
      <c r="J3407" s="218">
        <v>214.74</v>
      </c>
      <c r="K3407" s="218">
        <v>214.74</v>
      </c>
      <c r="L3407" s="218">
        <v>0</v>
      </c>
      <c r="M3407" s="218">
        <f t="shared" si="94"/>
        <v>85.896000000000015</v>
      </c>
      <c r="N3407" s="216" t="str">
        <f t="shared" si="93"/>
        <v>stvarna uporabna</v>
      </c>
    </row>
    <row r="3408" spans="1:14" x14ac:dyDescent="0.25">
      <c r="A3408" s="216">
        <v>1</v>
      </c>
      <c r="B3408" s="219" t="s">
        <v>926</v>
      </c>
      <c r="C3408" s="219" t="s">
        <v>926</v>
      </c>
      <c r="D3408" s="219">
        <v>105519</v>
      </c>
      <c r="E3408" s="217" t="s">
        <v>137</v>
      </c>
      <c r="F3408" s="217" t="s">
        <v>1417</v>
      </c>
      <c r="G3408" s="218">
        <v>10.050000000000001</v>
      </c>
      <c r="H3408" s="217" t="s">
        <v>139</v>
      </c>
      <c r="I3408" s="219">
        <v>1</v>
      </c>
      <c r="J3408" s="218">
        <v>218.38</v>
      </c>
      <c r="K3408" s="218">
        <v>218.38</v>
      </c>
      <c r="L3408" s="218">
        <v>0</v>
      </c>
      <c r="M3408" s="218">
        <f t="shared" si="94"/>
        <v>87.352000000000004</v>
      </c>
      <c r="N3408" s="216" t="str">
        <f t="shared" si="93"/>
        <v>stvarna uporabna</v>
      </c>
    </row>
    <row r="3409" spans="1:14" x14ac:dyDescent="0.25">
      <c r="A3409" s="216">
        <v>1</v>
      </c>
      <c r="B3409" s="219" t="s">
        <v>926</v>
      </c>
      <c r="C3409" s="219" t="s">
        <v>926</v>
      </c>
      <c r="D3409" s="219">
        <v>105520</v>
      </c>
      <c r="E3409" s="217" t="s">
        <v>137</v>
      </c>
      <c r="F3409" s="217" t="s">
        <v>2439</v>
      </c>
      <c r="G3409" s="217" t="s">
        <v>2440</v>
      </c>
      <c r="H3409" s="217" t="s">
        <v>139</v>
      </c>
      <c r="I3409" s="219">
        <v>1</v>
      </c>
      <c r="J3409" s="221">
        <v>3367.2</v>
      </c>
      <c r="K3409" s="221">
        <v>3367.2</v>
      </c>
      <c r="L3409" s="218">
        <v>0</v>
      </c>
      <c r="M3409" s="218">
        <f t="shared" si="94"/>
        <v>1346.88</v>
      </c>
      <c r="N3409" s="216" t="str">
        <f t="shared" si="93"/>
        <v>stvarna uporabna</v>
      </c>
    </row>
    <row r="3410" spans="1:14" x14ac:dyDescent="0.25">
      <c r="A3410" s="220">
        <v>1</v>
      </c>
      <c r="B3410" s="219" t="s">
        <v>926</v>
      </c>
      <c r="C3410" s="219" t="s">
        <v>926</v>
      </c>
      <c r="D3410" s="219">
        <v>105524</v>
      </c>
      <c r="E3410" s="217" t="s">
        <v>137</v>
      </c>
      <c r="F3410" s="217" t="s">
        <v>1417</v>
      </c>
      <c r="G3410" s="218">
        <v>10.050000000000001</v>
      </c>
      <c r="H3410" s="217" t="s">
        <v>139</v>
      </c>
      <c r="I3410" s="219">
        <v>1</v>
      </c>
      <c r="J3410" s="218">
        <v>218.38</v>
      </c>
      <c r="K3410" s="218">
        <v>218.38</v>
      </c>
      <c r="L3410" s="218">
        <v>0</v>
      </c>
      <c r="M3410" s="218">
        <f t="shared" si="94"/>
        <v>87.352000000000004</v>
      </c>
      <c r="N3410" s="216" t="str">
        <f t="shared" si="93"/>
        <v>stvarna uporabna</v>
      </c>
    </row>
    <row r="3411" spans="1:14" x14ac:dyDescent="0.25">
      <c r="A3411" s="220">
        <v>1</v>
      </c>
      <c r="B3411" s="219" t="s">
        <v>926</v>
      </c>
      <c r="C3411" s="219" t="s">
        <v>926</v>
      </c>
      <c r="D3411" s="219">
        <v>105525</v>
      </c>
      <c r="E3411" s="217" t="s">
        <v>137</v>
      </c>
      <c r="F3411" s="217" t="s">
        <v>1417</v>
      </c>
      <c r="G3411" s="218">
        <v>10.050000000000001</v>
      </c>
      <c r="H3411" s="217" t="s">
        <v>139</v>
      </c>
      <c r="I3411" s="219">
        <v>1</v>
      </c>
      <c r="J3411" s="218">
        <v>218.38</v>
      </c>
      <c r="K3411" s="218">
        <v>218.38</v>
      </c>
      <c r="L3411" s="218">
        <v>0</v>
      </c>
      <c r="M3411" s="218">
        <f t="shared" si="94"/>
        <v>87.352000000000004</v>
      </c>
      <c r="N3411" s="216" t="str">
        <f t="shared" si="93"/>
        <v>stvarna uporabna</v>
      </c>
    </row>
    <row r="3412" spans="1:14" x14ac:dyDescent="0.25">
      <c r="A3412" s="216">
        <v>1</v>
      </c>
      <c r="B3412" s="219" t="s">
        <v>926</v>
      </c>
      <c r="C3412" s="219" t="s">
        <v>926</v>
      </c>
      <c r="D3412" s="219">
        <v>105526</v>
      </c>
      <c r="E3412" s="217" t="s">
        <v>137</v>
      </c>
      <c r="F3412" s="217" t="s">
        <v>1417</v>
      </c>
      <c r="G3412" s="218">
        <v>10.050000000000001</v>
      </c>
      <c r="H3412" s="217" t="s">
        <v>139</v>
      </c>
      <c r="I3412" s="219">
        <v>1</v>
      </c>
      <c r="J3412" s="218">
        <v>218.38</v>
      </c>
      <c r="K3412" s="218">
        <v>218.38</v>
      </c>
      <c r="L3412" s="218">
        <v>0</v>
      </c>
      <c r="M3412" s="218">
        <f t="shared" si="94"/>
        <v>87.352000000000004</v>
      </c>
      <c r="N3412" s="216" t="str">
        <f t="shared" si="93"/>
        <v>stvarna uporabna</v>
      </c>
    </row>
    <row r="3413" spans="1:14" x14ac:dyDescent="0.25">
      <c r="A3413" s="216">
        <v>1</v>
      </c>
      <c r="B3413" s="219" t="s">
        <v>926</v>
      </c>
      <c r="C3413" s="219" t="s">
        <v>926</v>
      </c>
      <c r="D3413" s="219">
        <v>105528</v>
      </c>
      <c r="E3413" s="217" t="s">
        <v>137</v>
      </c>
      <c r="F3413" s="217" t="s">
        <v>988</v>
      </c>
      <c r="G3413" s="217" t="s">
        <v>929</v>
      </c>
      <c r="H3413" s="217" t="s">
        <v>139</v>
      </c>
      <c r="I3413" s="219">
        <v>1</v>
      </c>
      <c r="J3413" s="218">
        <v>214.74</v>
      </c>
      <c r="K3413" s="218">
        <v>214.74</v>
      </c>
      <c r="L3413" s="218">
        <v>0</v>
      </c>
      <c r="M3413" s="218">
        <f t="shared" si="94"/>
        <v>85.896000000000015</v>
      </c>
      <c r="N3413" s="216" t="str">
        <f t="shared" si="93"/>
        <v>stvarna uporabna</v>
      </c>
    </row>
    <row r="3414" spans="1:14" x14ac:dyDescent="0.25">
      <c r="A3414" s="216">
        <v>1</v>
      </c>
      <c r="B3414" s="219" t="s">
        <v>926</v>
      </c>
      <c r="C3414" s="219" t="s">
        <v>926</v>
      </c>
      <c r="D3414" s="219">
        <v>105529</v>
      </c>
      <c r="E3414" s="217" t="s">
        <v>137</v>
      </c>
      <c r="F3414" s="217" t="s">
        <v>1417</v>
      </c>
      <c r="G3414" s="218">
        <v>10.050000000000001</v>
      </c>
      <c r="H3414" s="217" t="s">
        <v>139</v>
      </c>
      <c r="I3414" s="219">
        <v>1</v>
      </c>
      <c r="J3414" s="218">
        <v>218.38</v>
      </c>
      <c r="K3414" s="218">
        <v>218.38</v>
      </c>
      <c r="L3414" s="218">
        <v>0</v>
      </c>
      <c r="M3414" s="218">
        <f t="shared" si="94"/>
        <v>87.352000000000004</v>
      </c>
      <c r="N3414" s="216" t="str">
        <f t="shared" si="93"/>
        <v>stvarna uporabna</v>
      </c>
    </row>
    <row r="3415" spans="1:14" x14ac:dyDescent="0.25">
      <c r="A3415" s="220">
        <v>1</v>
      </c>
      <c r="B3415" s="219" t="s">
        <v>926</v>
      </c>
      <c r="C3415" s="219" t="s">
        <v>926</v>
      </c>
      <c r="D3415" s="219">
        <v>105530</v>
      </c>
      <c r="E3415" s="217" t="s">
        <v>137</v>
      </c>
      <c r="F3415" s="217" t="s">
        <v>1417</v>
      </c>
      <c r="G3415" s="218">
        <v>10.050000000000001</v>
      </c>
      <c r="H3415" s="217" t="s">
        <v>139</v>
      </c>
      <c r="I3415" s="219">
        <v>1</v>
      </c>
      <c r="J3415" s="218">
        <v>218.38</v>
      </c>
      <c r="K3415" s="218">
        <v>218.38</v>
      </c>
      <c r="L3415" s="218">
        <v>0</v>
      </c>
      <c r="M3415" s="218">
        <f t="shared" si="94"/>
        <v>87.352000000000004</v>
      </c>
      <c r="N3415" s="216" t="str">
        <f t="shared" si="93"/>
        <v>stvarna uporabna</v>
      </c>
    </row>
    <row r="3416" spans="1:14" x14ac:dyDescent="0.25">
      <c r="A3416" s="220">
        <v>1</v>
      </c>
      <c r="B3416" s="219" t="s">
        <v>926</v>
      </c>
      <c r="C3416" s="219" t="s">
        <v>926</v>
      </c>
      <c r="D3416" s="219">
        <v>105531</v>
      </c>
      <c r="E3416" s="217" t="s">
        <v>137</v>
      </c>
      <c r="F3416" s="217" t="s">
        <v>988</v>
      </c>
      <c r="G3416" s="217" t="s">
        <v>929</v>
      </c>
      <c r="H3416" s="217" t="s">
        <v>139</v>
      </c>
      <c r="I3416" s="219">
        <v>1</v>
      </c>
      <c r="J3416" s="218">
        <v>214.74</v>
      </c>
      <c r="K3416" s="218">
        <v>214.74</v>
      </c>
      <c r="L3416" s="218">
        <v>0</v>
      </c>
      <c r="M3416" s="218">
        <f t="shared" si="94"/>
        <v>85.896000000000015</v>
      </c>
      <c r="N3416" s="216" t="str">
        <f t="shared" si="93"/>
        <v>stvarna uporabna</v>
      </c>
    </row>
    <row r="3417" spans="1:14" x14ac:dyDescent="0.25">
      <c r="A3417" s="216">
        <v>1</v>
      </c>
      <c r="B3417" s="219" t="s">
        <v>926</v>
      </c>
      <c r="C3417" s="219" t="s">
        <v>926</v>
      </c>
      <c r="D3417" s="219">
        <v>105532</v>
      </c>
      <c r="E3417" s="217" t="s">
        <v>137</v>
      </c>
      <c r="F3417" s="217" t="s">
        <v>1417</v>
      </c>
      <c r="G3417" s="218">
        <v>10.050000000000001</v>
      </c>
      <c r="H3417" s="217" t="s">
        <v>139</v>
      </c>
      <c r="I3417" s="219">
        <v>1</v>
      </c>
      <c r="J3417" s="218">
        <v>218.38</v>
      </c>
      <c r="K3417" s="218">
        <v>218.38</v>
      </c>
      <c r="L3417" s="218">
        <v>0</v>
      </c>
      <c r="M3417" s="218">
        <f t="shared" si="94"/>
        <v>87.352000000000004</v>
      </c>
      <c r="N3417" s="216" t="str">
        <f t="shared" si="93"/>
        <v>stvarna uporabna</v>
      </c>
    </row>
    <row r="3418" spans="1:14" x14ac:dyDescent="0.25">
      <c r="A3418" s="216">
        <v>1</v>
      </c>
      <c r="B3418" s="219" t="s">
        <v>926</v>
      </c>
      <c r="C3418" s="219" t="s">
        <v>926</v>
      </c>
      <c r="D3418" s="219">
        <v>105533</v>
      </c>
      <c r="E3418" s="217" t="s">
        <v>137</v>
      </c>
      <c r="F3418" s="217" t="s">
        <v>1417</v>
      </c>
      <c r="G3418" s="218">
        <v>10.050000000000001</v>
      </c>
      <c r="H3418" s="217" t="s">
        <v>139</v>
      </c>
      <c r="I3418" s="219">
        <v>1</v>
      </c>
      <c r="J3418" s="218">
        <v>218.38</v>
      </c>
      <c r="K3418" s="218">
        <v>218.38</v>
      </c>
      <c r="L3418" s="218">
        <v>0</v>
      </c>
      <c r="M3418" s="218">
        <f t="shared" si="94"/>
        <v>87.352000000000004</v>
      </c>
      <c r="N3418" s="216" t="str">
        <f t="shared" si="93"/>
        <v>stvarna uporabna</v>
      </c>
    </row>
    <row r="3419" spans="1:14" x14ac:dyDescent="0.25">
      <c r="A3419" s="216">
        <v>1</v>
      </c>
      <c r="B3419" s="219" t="s">
        <v>926</v>
      </c>
      <c r="C3419" s="219" t="s">
        <v>926</v>
      </c>
      <c r="D3419" s="219">
        <v>105534</v>
      </c>
      <c r="E3419" s="217" t="s">
        <v>137</v>
      </c>
      <c r="F3419" s="217" t="s">
        <v>1417</v>
      </c>
      <c r="G3419" s="218">
        <v>10.050000000000001</v>
      </c>
      <c r="H3419" s="217" t="s">
        <v>139</v>
      </c>
      <c r="I3419" s="219">
        <v>1</v>
      </c>
      <c r="J3419" s="218">
        <v>218.38</v>
      </c>
      <c r="K3419" s="218">
        <v>218.38</v>
      </c>
      <c r="L3419" s="218">
        <v>0</v>
      </c>
      <c r="M3419" s="218">
        <f t="shared" si="94"/>
        <v>87.352000000000004</v>
      </c>
      <c r="N3419" s="216" t="str">
        <f t="shared" si="93"/>
        <v>stvarna uporabna</v>
      </c>
    </row>
    <row r="3420" spans="1:14" x14ac:dyDescent="0.25">
      <c r="A3420" s="220">
        <v>1</v>
      </c>
      <c r="B3420" s="219" t="s">
        <v>926</v>
      </c>
      <c r="C3420" s="219" t="s">
        <v>926</v>
      </c>
      <c r="D3420" s="219">
        <v>105535</v>
      </c>
      <c r="E3420" s="217" t="s">
        <v>137</v>
      </c>
      <c r="F3420" s="217" t="s">
        <v>1417</v>
      </c>
      <c r="G3420" s="218">
        <v>10.050000000000001</v>
      </c>
      <c r="H3420" s="217" t="s">
        <v>139</v>
      </c>
      <c r="I3420" s="219">
        <v>1</v>
      </c>
      <c r="J3420" s="218">
        <v>218.38</v>
      </c>
      <c r="K3420" s="218">
        <v>218.38</v>
      </c>
      <c r="L3420" s="218">
        <v>0</v>
      </c>
      <c r="M3420" s="218">
        <f t="shared" si="94"/>
        <v>87.352000000000004</v>
      </c>
      <c r="N3420" s="216" t="str">
        <f t="shared" si="93"/>
        <v>stvarna uporabna</v>
      </c>
    </row>
    <row r="3421" spans="1:14" x14ac:dyDescent="0.25">
      <c r="A3421" s="220">
        <v>1</v>
      </c>
      <c r="B3421" s="219" t="s">
        <v>926</v>
      </c>
      <c r="C3421" s="219" t="s">
        <v>926</v>
      </c>
      <c r="D3421" s="219">
        <v>105536</v>
      </c>
      <c r="E3421" s="217" t="s">
        <v>137</v>
      </c>
      <c r="F3421" s="217" t="s">
        <v>1417</v>
      </c>
      <c r="G3421" s="218">
        <v>10.050000000000001</v>
      </c>
      <c r="H3421" s="217" t="s">
        <v>139</v>
      </c>
      <c r="I3421" s="219">
        <v>1</v>
      </c>
      <c r="J3421" s="218">
        <v>218.38</v>
      </c>
      <c r="K3421" s="218">
        <v>218.38</v>
      </c>
      <c r="L3421" s="218">
        <v>0</v>
      </c>
      <c r="M3421" s="218">
        <f t="shared" si="94"/>
        <v>87.352000000000004</v>
      </c>
      <c r="N3421" s="216" t="str">
        <f t="shared" si="93"/>
        <v>stvarna uporabna</v>
      </c>
    </row>
    <row r="3422" spans="1:14" x14ac:dyDescent="0.25">
      <c r="A3422" s="216">
        <v>1</v>
      </c>
      <c r="B3422" s="219" t="s">
        <v>926</v>
      </c>
      <c r="C3422" s="219" t="s">
        <v>926</v>
      </c>
      <c r="D3422" s="219">
        <v>105537</v>
      </c>
      <c r="E3422" s="217" t="s">
        <v>137</v>
      </c>
      <c r="F3422" s="217" t="s">
        <v>1417</v>
      </c>
      <c r="G3422" s="218">
        <v>10.050000000000001</v>
      </c>
      <c r="H3422" s="217" t="s">
        <v>139</v>
      </c>
      <c r="I3422" s="219">
        <v>1</v>
      </c>
      <c r="J3422" s="218">
        <v>218.38</v>
      </c>
      <c r="K3422" s="218">
        <v>218.38</v>
      </c>
      <c r="L3422" s="218">
        <v>0</v>
      </c>
      <c r="M3422" s="218">
        <f t="shared" si="94"/>
        <v>87.352000000000004</v>
      </c>
      <c r="N3422" s="216" t="str">
        <f t="shared" si="93"/>
        <v>stvarna uporabna</v>
      </c>
    </row>
    <row r="3423" spans="1:14" x14ac:dyDescent="0.25">
      <c r="A3423" s="216">
        <v>1</v>
      </c>
      <c r="B3423" s="219" t="s">
        <v>926</v>
      </c>
      <c r="C3423" s="219" t="s">
        <v>926</v>
      </c>
      <c r="D3423" s="219">
        <v>105538</v>
      </c>
      <c r="E3423" s="217" t="s">
        <v>137</v>
      </c>
      <c r="F3423" s="217" t="s">
        <v>1417</v>
      </c>
      <c r="G3423" s="218">
        <v>10.050000000000001</v>
      </c>
      <c r="H3423" s="217" t="s">
        <v>139</v>
      </c>
      <c r="I3423" s="219">
        <v>1</v>
      </c>
      <c r="J3423" s="218">
        <v>218.38</v>
      </c>
      <c r="K3423" s="218">
        <v>218.38</v>
      </c>
      <c r="L3423" s="218">
        <v>0</v>
      </c>
      <c r="M3423" s="218">
        <f t="shared" si="94"/>
        <v>87.352000000000004</v>
      </c>
      <c r="N3423" s="216" t="str">
        <f t="shared" si="93"/>
        <v>stvarna uporabna</v>
      </c>
    </row>
    <row r="3424" spans="1:14" x14ac:dyDescent="0.25">
      <c r="A3424" s="216">
        <v>1</v>
      </c>
      <c r="B3424" s="219" t="s">
        <v>926</v>
      </c>
      <c r="C3424" s="219" t="s">
        <v>926</v>
      </c>
      <c r="D3424" s="219">
        <v>105539</v>
      </c>
      <c r="E3424" s="217" t="s">
        <v>137</v>
      </c>
      <c r="F3424" s="217" t="s">
        <v>980</v>
      </c>
      <c r="G3424" s="217" t="s">
        <v>929</v>
      </c>
      <c r="H3424" s="217" t="s">
        <v>139</v>
      </c>
      <c r="I3424" s="219">
        <v>1</v>
      </c>
      <c r="J3424" s="218">
        <v>200</v>
      </c>
      <c r="K3424" s="218">
        <v>200</v>
      </c>
      <c r="L3424" s="218">
        <v>0</v>
      </c>
      <c r="M3424" s="218">
        <f t="shared" si="94"/>
        <v>80</v>
      </c>
      <c r="N3424" s="216" t="str">
        <f t="shared" si="93"/>
        <v>stvarna uporabna</v>
      </c>
    </row>
    <row r="3425" spans="1:14" x14ac:dyDescent="0.25">
      <c r="A3425" s="220">
        <v>1</v>
      </c>
      <c r="B3425" s="219" t="s">
        <v>926</v>
      </c>
      <c r="C3425" s="219" t="s">
        <v>926</v>
      </c>
      <c r="D3425" s="219">
        <v>105540</v>
      </c>
      <c r="E3425" s="217" t="s">
        <v>137</v>
      </c>
      <c r="F3425" s="217" t="s">
        <v>988</v>
      </c>
      <c r="G3425" s="217" t="s">
        <v>929</v>
      </c>
      <c r="H3425" s="217" t="s">
        <v>139</v>
      </c>
      <c r="I3425" s="219">
        <v>1</v>
      </c>
      <c r="J3425" s="218">
        <v>214.74</v>
      </c>
      <c r="K3425" s="218">
        <v>214.74</v>
      </c>
      <c r="L3425" s="218">
        <v>0</v>
      </c>
      <c r="M3425" s="218">
        <f t="shared" si="94"/>
        <v>85.896000000000015</v>
      </c>
      <c r="N3425" s="216" t="str">
        <f t="shared" si="93"/>
        <v>stvarna uporabna</v>
      </c>
    </row>
    <row r="3426" spans="1:14" x14ac:dyDescent="0.25">
      <c r="A3426" s="220">
        <v>1</v>
      </c>
      <c r="B3426" s="219" t="s">
        <v>926</v>
      </c>
      <c r="C3426" s="219" t="s">
        <v>926</v>
      </c>
      <c r="D3426" s="219">
        <v>105541</v>
      </c>
      <c r="E3426" s="217" t="s">
        <v>137</v>
      </c>
      <c r="F3426" s="217" t="s">
        <v>1417</v>
      </c>
      <c r="G3426" s="218">
        <v>10.050000000000001</v>
      </c>
      <c r="H3426" s="217" t="s">
        <v>139</v>
      </c>
      <c r="I3426" s="219">
        <v>1</v>
      </c>
      <c r="J3426" s="218">
        <v>218.38</v>
      </c>
      <c r="K3426" s="218">
        <v>218.38</v>
      </c>
      <c r="L3426" s="218">
        <v>0</v>
      </c>
      <c r="M3426" s="218">
        <f t="shared" si="94"/>
        <v>87.352000000000004</v>
      </c>
      <c r="N3426" s="216" t="str">
        <f t="shared" si="93"/>
        <v>stvarna uporabna</v>
      </c>
    </row>
    <row r="3427" spans="1:14" x14ac:dyDescent="0.25">
      <c r="A3427" s="216">
        <v>1</v>
      </c>
      <c r="B3427" s="219" t="s">
        <v>926</v>
      </c>
      <c r="C3427" s="219" t="s">
        <v>926</v>
      </c>
      <c r="D3427" s="219">
        <v>105542</v>
      </c>
      <c r="E3427" s="217" t="s">
        <v>137</v>
      </c>
      <c r="F3427" s="217" t="s">
        <v>2441</v>
      </c>
      <c r="G3427" s="217" t="s">
        <v>929</v>
      </c>
      <c r="H3427" s="217" t="s">
        <v>139</v>
      </c>
      <c r="I3427" s="219">
        <v>1</v>
      </c>
      <c r="J3427" s="221">
        <v>1950.05</v>
      </c>
      <c r="K3427" s="221">
        <v>1950.05</v>
      </c>
      <c r="L3427" s="218">
        <v>0</v>
      </c>
      <c r="M3427" s="218">
        <f t="shared" si="94"/>
        <v>780.02</v>
      </c>
      <c r="N3427" s="216" t="str">
        <f t="shared" si="93"/>
        <v>stvarna uporabna</v>
      </c>
    </row>
    <row r="3428" spans="1:14" x14ac:dyDescent="0.25">
      <c r="A3428" s="216">
        <v>1</v>
      </c>
      <c r="B3428" s="219" t="s">
        <v>926</v>
      </c>
      <c r="C3428" s="219" t="s">
        <v>926</v>
      </c>
      <c r="D3428" s="219">
        <v>105543</v>
      </c>
      <c r="E3428" s="217" t="s">
        <v>137</v>
      </c>
      <c r="F3428" s="217" t="s">
        <v>2441</v>
      </c>
      <c r="G3428" s="217" t="s">
        <v>929</v>
      </c>
      <c r="H3428" s="217" t="s">
        <v>139</v>
      </c>
      <c r="I3428" s="219">
        <v>1</v>
      </c>
      <c r="J3428" s="221">
        <v>1950.05</v>
      </c>
      <c r="K3428" s="221">
        <v>1950.05</v>
      </c>
      <c r="L3428" s="218">
        <v>0</v>
      </c>
      <c r="M3428" s="218">
        <f t="shared" si="94"/>
        <v>780.02</v>
      </c>
      <c r="N3428" s="216" t="str">
        <f t="shared" si="93"/>
        <v>stvarna uporabna</v>
      </c>
    </row>
    <row r="3429" spans="1:14" x14ac:dyDescent="0.25">
      <c r="A3429" s="216">
        <v>1</v>
      </c>
      <c r="B3429" s="219" t="s">
        <v>926</v>
      </c>
      <c r="C3429" s="219" t="s">
        <v>926</v>
      </c>
      <c r="D3429" s="219">
        <v>105544</v>
      </c>
      <c r="E3429" s="217" t="s">
        <v>137</v>
      </c>
      <c r="F3429" s="217" t="s">
        <v>2441</v>
      </c>
      <c r="G3429" s="217" t="s">
        <v>929</v>
      </c>
      <c r="H3429" s="217" t="s">
        <v>139</v>
      </c>
      <c r="I3429" s="219">
        <v>1</v>
      </c>
      <c r="J3429" s="221">
        <v>1950.05</v>
      </c>
      <c r="K3429" s="221">
        <v>1950.05</v>
      </c>
      <c r="L3429" s="218">
        <v>0</v>
      </c>
      <c r="M3429" s="218">
        <f t="shared" si="94"/>
        <v>780.02</v>
      </c>
      <c r="N3429" s="216" t="str">
        <f t="shared" si="93"/>
        <v>stvarna uporabna</v>
      </c>
    </row>
    <row r="3430" spans="1:14" x14ac:dyDescent="0.25">
      <c r="A3430" s="220">
        <v>1</v>
      </c>
      <c r="B3430" s="219" t="s">
        <v>926</v>
      </c>
      <c r="C3430" s="219" t="s">
        <v>926</v>
      </c>
      <c r="D3430" s="219">
        <v>105545</v>
      </c>
      <c r="E3430" s="217" t="s">
        <v>137</v>
      </c>
      <c r="F3430" s="217" t="s">
        <v>2441</v>
      </c>
      <c r="G3430" s="217" t="s">
        <v>929</v>
      </c>
      <c r="H3430" s="217" t="s">
        <v>139</v>
      </c>
      <c r="I3430" s="219">
        <v>1</v>
      </c>
      <c r="J3430" s="221">
        <v>1950.05</v>
      </c>
      <c r="K3430" s="221">
        <v>1950.05</v>
      </c>
      <c r="L3430" s="218">
        <v>0</v>
      </c>
      <c r="M3430" s="218">
        <f t="shared" si="94"/>
        <v>780.02</v>
      </c>
      <c r="N3430" s="216" t="str">
        <f t="shared" si="93"/>
        <v>stvarna uporabna</v>
      </c>
    </row>
    <row r="3431" spans="1:14" x14ac:dyDescent="0.25">
      <c r="A3431" s="220">
        <v>1</v>
      </c>
      <c r="B3431" s="219" t="s">
        <v>926</v>
      </c>
      <c r="C3431" s="219" t="s">
        <v>926</v>
      </c>
      <c r="D3431" s="219">
        <v>105546</v>
      </c>
      <c r="E3431" s="217" t="s">
        <v>137</v>
      </c>
      <c r="F3431" s="217" t="s">
        <v>2441</v>
      </c>
      <c r="G3431" s="217" t="s">
        <v>929</v>
      </c>
      <c r="H3431" s="217" t="s">
        <v>139</v>
      </c>
      <c r="I3431" s="219">
        <v>1</v>
      </c>
      <c r="J3431" s="221">
        <v>1950.05</v>
      </c>
      <c r="K3431" s="221">
        <v>1950.05</v>
      </c>
      <c r="L3431" s="218">
        <v>0</v>
      </c>
      <c r="M3431" s="218">
        <f t="shared" si="94"/>
        <v>780.02</v>
      </c>
      <c r="N3431" s="216" t="str">
        <f t="shared" si="93"/>
        <v>stvarna uporabna</v>
      </c>
    </row>
    <row r="3432" spans="1:14" x14ac:dyDescent="0.25">
      <c r="A3432" s="216">
        <v>1</v>
      </c>
      <c r="B3432" s="219" t="s">
        <v>926</v>
      </c>
      <c r="C3432" s="219" t="s">
        <v>926</v>
      </c>
      <c r="D3432" s="219">
        <v>105547</v>
      </c>
      <c r="E3432" s="217" t="s">
        <v>137</v>
      </c>
      <c r="F3432" s="217" t="s">
        <v>2441</v>
      </c>
      <c r="G3432" s="217" t="s">
        <v>929</v>
      </c>
      <c r="H3432" s="217" t="s">
        <v>139</v>
      </c>
      <c r="I3432" s="219">
        <v>1</v>
      </c>
      <c r="J3432" s="221">
        <v>1950.05</v>
      </c>
      <c r="K3432" s="221">
        <v>1950.05</v>
      </c>
      <c r="L3432" s="218">
        <v>0</v>
      </c>
      <c r="M3432" s="218">
        <f t="shared" si="94"/>
        <v>780.02</v>
      </c>
      <c r="N3432" s="216" t="str">
        <f t="shared" si="93"/>
        <v>stvarna uporabna</v>
      </c>
    </row>
    <row r="3433" spans="1:14" x14ac:dyDescent="0.25">
      <c r="A3433" s="216">
        <v>1</v>
      </c>
      <c r="B3433" s="219" t="s">
        <v>926</v>
      </c>
      <c r="C3433" s="219" t="s">
        <v>926</v>
      </c>
      <c r="D3433" s="219">
        <v>105548</v>
      </c>
      <c r="E3433" s="217" t="s">
        <v>137</v>
      </c>
      <c r="F3433" s="217" t="s">
        <v>2441</v>
      </c>
      <c r="G3433" s="217" t="s">
        <v>929</v>
      </c>
      <c r="H3433" s="217" t="s">
        <v>139</v>
      </c>
      <c r="I3433" s="219">
        <v>1</v>
      </c>
      <c r="J3433" s="221">
        <v>1950.05</v>
      </c>
      <c r="K3433" s="221">
        <v>1950.05</v>
      </c>
      <c r="L3433" s="218">
        <v>0</v>
      </c>
      <c r="M3433" s="218">
        <f t="shared" si="94"/>
        <v>780.02</v>
      </c>
      <c r="N3433" s="216" t="str">
        <f t="shared" si="93"/>
        <v>stvarna uporabna</v>
      </c>
    </row>
    <row r="3434" spans="1:14" x14ac:dyDescent="0.25">
      <c r="A3434" s="216">
        <v>1</v>
      </c>
      <c r="B3434" s="219" t="s">
        <v>926</v>
      </c>
      <c r="C3434" s="219" t="s">
        <v>926</v>
      </c>
      <c r="D3434" s="219">
        <v>105549</v>
      </c>
      <c r="E3434" s="217" t="s">
        <v>137</v>
      </c>
      <c r="F3434" s="217" t="s">
        <v>2441</v>
      </c>
      <c r="G3434" s="217" t="s">
        <v>929</v>
      </c>
      <c r="H3434" s="217" t="s">
        <v>139</v>
      </c>
      <c r="I3434" s="219">
        <v>1</v>
      </c>
      <c r="J3434" s="221">
        <v>1950.05</v>
      </c>
      <c r="K3434" s="221">
        <v>1950.05</v>
      </c>
      <c r="L3434" s="218">
        <v>0</v>
      </c>
      <c r="M3434" s="218">
        <f t="shared" si="94"/>
        <v>780.02</v>
      </c>
      <c r="N3434" s="216" t="str">
        <f t="shared" si="93"/>
        <v>stvarna uporabna</v>
      </c>
    </row>
    <row r="3435" spans="1:14" x14ac:dyDescent="0.25">
      <c r="A3435" s="220">
        <v>1</v>
      </c>
      <c r="B3435" s="219" t="s">
        <v>926</v>
      </c>
      <c r="C3435" s="219" t="s">
        <v>926</v>
      </c>
      <c r="D3435" s="219">
        <v>105550</v>
      </c>
      <c r="E3435" s="217" t="s">
        <v>137</v>
      </c>
      <c r="F3435" s="217" t="s">
        <v>2441</v>
      </c>
      <c r="G3435" s="217" t="s">
        <v>929</v>
      </c>
      <c r="H3435" s="217" t="s">
        <v>139</v>
      </c>
      <c r="I3435" s="219">
        <v>1</v>
      </c>
      <c r="J3435" s="221">
        <v>1950.05</v>
      </c>
      <c r="K3435" s="221">
        <v>1950.05</v>
      </c>
      <c r="L3435" s="218">
        <v>0</v>
      </c>
      <c r="M3435" s="218">
        <f t="shared" si="94"/>
        <v>780.02</v>
      </c>
      <c r="N3435" s="216" t="str">
        <f t="shared" si="93"/>
        <v>stvarna uporabna</v>
      </c>
    </row>
    <row r="3436" spans="1:14" x14ac:dyDescent="0.25">
      <c r="A3436" s="220">
        <v>1</v>
      </c>
      <c r="B3436" s="219" t="s">
        <v>926</v>
      </c>
      <c r="C3436" s="219" t="s">
        <v>926</v>
      </c>
      <c r="D3436" s="219">
        <v>105551</v>
      </c>
      <c r="E3436" s="217" t="s">
        <v>137</v>
      </c>
      <c r="F3436" s="217" t="s">
        <v>2441</v>
      </c>
      <c r="G3436" s="217" t="s">
        <v>929</v>
      </c>
      <c r="H3436" s="217" t="s">
        <v>139</v>
      </c>
      <c r="I3436" s="219">
        <v>1</v>
      </c>
      <c r="J3436" s="221">
        <v>1950.05</v>
      </c>
      <c r="K3436" s="221">
        <v>1950.05</v>
      </c>
      <c r="L3436" s="218">
        <v>0</v>
      </c>
      <c r="M3436" s="218">
        <f t="shared" si="94"/>
        <v>780.02</v>
      </c>
      <c r="N3436" s="216" t="str">
        <f t="shared" si="93"/>
        <v>stvarna uporabna</v>
      </c>
    </row>
    <row r="3437" spans="1:14" x14ac:dyDescent="0.25">
      <c r="A3437" s="216">
        <v>1</v>
      </c>
      <c r="B3437" s="219" t="s">
        <v>926</v>
      </c>
      <c r="C3437" s="219" t="s">
        <v>926</v>
      </c>
      <c r="D3437" s="219">
        <v>105552</v>
      </c>
      <c r="E3437" s="217" t="s">
        <v>137</v>
      </c>
      <c r="F3437" s="217" t="s">
        <v>2441</v>
      </c>
      <c r="G3437" s="217" t="s">
        <v>929</v>
      </c>
      <c r="H3437" s="217" t="s">
        <v>139</v>
      </c>
      <c r="I3437" s="219">
        <v>1</v>
      </c>
      <c r="J3437" s="221">
        <v>1950.05</v>
      </c>
      <c r="K3437" s="221">
        <v>1950.05</v>
      </c>
      <c r="L3437" s="218">
        <v>0</v>
      </c>
      <c r="M3437" s="218">
        <f t="shared" si="94"/>
        <v>780.02</v>
      </c>
      <c r="N3437" s="216" t="str">
        <f t="shared" si="93"/>
        <v>stvarna uporabna</v>
      </c>
    </row>
    <row r="3438" spans="1:14" x14ac:dyDescent="0.25">
      <c r="A3438" s="216">
        <v>1</v>
      </c>
      <c r="B3438" s="219" t="s">
        <v>926</v>
      </c>
      <c r="C3438" s="219" t="s">
        <v>926</v>
      </c>
      <c r="D3438" s="219">
        <v>105553</v>
      </c>
      <c r="E3438" s="217" t="s">
        <v>137</v>
      </c>
      <c r="F3438" s="217" t="s">
        <v>2441</v>
      </c>
      <c r="G3438" s="217" t="s">
        <v>929</v>
      </c>
      <c r="H3438" s="217" t="s">
        <v>139</v>
      </c>
      <c r="I3438" s="219">
        <v>1</v>
      </c>
      <c r="J3438" s="221">
        <v>2204.41</v>
      </c>
      <c r="K3438" s="221">
        <v>2204.41</v>
      </c>
      <c r="L3438" s="218">
        <v>0</v>
      </c>
      <c r="M3438" s="218">
        <f t="shared" si="94"/>
        <v>881.76400000000001</v>
      </c>
      <c r="N3438" s="216" t="str">
        <f t="shared" si="93"/>
        <v>stvarna uporabna</v>
      </c>
    </row>
    <row r="3439" spans="1:14" x14ac:dyDescent="0.25">
      <c r="A3439" s="216">
        <v>1</v>
      </c>
      <c r="B3439" s="219" t="s">
        <v>926</v>
      </c>
      <c r="C3439" s="219" t="s">
        <v>926</v>
      </c>
      <c r="D3439" s="219">
        <v>105554</v>
      </c>
      <c r="E3439" s="217" t="s">
        <v>137</v>
      </c>
      <c r="F3439" s="217" t="s">
        <v>2441</v>
      </c>
      <c r="G3439" s="217" t="s">
        <v>929</v>
      </c>
      <c r="H3439" s="217" t="s">
        <v>139</v>
      </c>
      <c r="I3439" s="219">
        <v>1</v>
      </c>
      <c r="J3439" s="221">
        <v>2204.41</v>
      </c>
      <c r="K3439" s="221">
        <v>2204.41</v>
      </c>
      <c r="L3439" s="218">
        <v>0</v>
      </c>
      <c r="M3439" s="218">
        <f t="shared" si="94"/>
        <v>881.76400000000001</v>
      </c>
      <c r="N3439" s="216" t="str">
        <f t="shared" si="93"/>
        <v>stvarna uporabna</v>
      </c>
    </row>
    <row r="3440" spans="1:14" x14ac:dyDescent="0.25">
      <c r="A3440" s="220">
        <v>1</v>
      </c>
      <c r="B3440" s="219" t="s">
        <v>926</v>
      </c>
      <c r="C3440" s="219" t="s">
        <v>926</v>
      </c>
      <c r="D3440" s="219">
        <v>105555</v>
      </c>
      <c r="E3440" s="217" t="s">
        <v>137</v>
      </c>
      <c r="F3440" s="217" t="s">
        <v>2441</v>
      </c>
      <c r="G3440" s="217" t="s">
        <v>929</v>
      </c>
      <c r="H3440" s="217" t="s">
        <v>139</v>
      </c>
      <c r="I3440" s="219">
        <v>1</v>
      </c>
      <c r="J3440" s="221">
        <v>2204.41</v>
      </c>
      <c r="K3440" s="221">
        <v>2204.41</v>
      </c>
      <c r="L3440" s="218">
        <v>0</v>
      </c>
      <c r="M3440" s="218">
        <f t="shared" si="94"/>
        <v>881.76400000000001</v>
      </c>
      <c r="N3440" s="216" t="str">
        <f t="shared" si="93"/>
        <v>stvarna uporabna</v>
      </c>
    </row>
    <row r="3441" spans="1:14" x14ac:dyDescent="0.25">
      <c r="A3441" s="220">
        <v>1</v>
      </c>
      <c r="B3441" s="219" t="s">
        <v>926</v>
      </c>
      <c r="C3441" s="219" t="s">
        <v>926</v>
      </c>
      <c r="D3441" s="219">
        <v>105556</v>
      </c>
      <c r="E3441" s="217" t="s">
        <v>137</v>
      </c>
      <c r="F3441" s="217" t="s">
        <v>2441</v>
      </c>
      <c r="G3441" s="217" t="s">
        <v>929</v>
      </c>
      <c r="H3441" s="217" t="s">
        <v>139</v>
      </c>
      <c r="I3441" s="219">
        <v>1</v>
      </c>
      <c r="J3441" s="221">
        <v>2204.41</v>
      </c>
      <c r="K3441" s="221">
        <v>2204.41</v>
      </c>
      <c r="L3441" s="218">
        <v>0</v>
      </c>
      <c r="M3441" s="218">
        <f t="shared" si="94"/>
        <v>881.76400000000001</v>
      </c>
      <c r="N3441" s="216" t="str">
        <f t="shared" si="93"/>
        <v>stvarna uporabna</v>
      </c>
    </row>
    <row r="3442" spans="1:14" x14ac:dyDescent="0.25">
      <c r="A3442" s="216">
        <v>1</v>
      </c>
      <c r="B3442" s="219" t="s">
        <v>926</v>
      </c>
      <c r="C3442" s="219" t="s">
        <v>926</v>
      </c>
      <c r="D3442" s="219">
        <v>105559</v>
      </c>
      <c r="E3442" s="217" t="s">
        <v>137</v>
      </c>
      <c r="F3442" s="217" t="s">
        <v>2441</v>
      </c>
      <c r="G3442" s="217" t="s">
        <v>929</v>
      </c>
      <c r="H3442" s="217" t="s">
        <v>139</v>
      </c>
      <c r="I3442" s="219">
        <v>1</v>
      </c>
      <c r="J3442" s="221">
        <v>1950.05</v>
      </c>
      <c r="K3442" s="221">
        <v>1950.05</v>
      </c>
      <c r="L3442" s="218">
        <v>0</v>
      </c>
      <c r="M3442" s="218">
        <f t="shared" si="94"/>
        <v>780.02</v>
      </c>
      <c r="N3442" s="216" t="str">
        <f t="shared" si="93"/>
        <v>stvarna uporabna</v>
      </c>
    </row>
    <row r="3443" spans="1:14" x14ac:dyDescent="0.25">
      <c r="A3443" s="216">
        <v>1</v>
      </c>
      <c r="B3443" s="219" t="s">
        <v>926</v>
      </c>
      <c r="C3443" s="219" t="s">
        <v>926</v>
      </c>
      <c r="D3443" s="219">
        <v>105560</v>
      </c>
      <c r="E3443" s="217" t="s">
        <v>137</v>
      </c>
      <c r="F3443" s="217" t="s">
        <v>2441</v>
      </c>
      <c r="G3443" s="217" t="s">
        <v>929</v>
      </c>
      <c r="H3443" s="217" t="s">
        <v>139</v>
      </c>
      <c r="I3443" s="219">
        <v>1</v>
      </c>
      <c r="J3443" s="221">
        <v>1950.05</v>
      </c>
      <c r="K3443" s="221">
        <v>1950.05</v>
      </c>
      <c r="L3443" s="218">
        <v>0</v>
      </c>
      <c r="M3443" s="218">
        <f t="shared" si="94"/>
        <v>780.02</v>
      </c>
      <c r="N3443" s="216" t="str">
        <f t="shared" si="93"/>
        <v>stvarna uporabna</v>
      </c>
    </row>
    <row r="3444" spans="1:14" x14ac:dyDescent="0.25">
      <c r="A3444" s="216">
        <v>1</v>
      </c>
      <c r="B3444" s="219" t="s">
        <v>926</v>
      </c>
      <c r="C3444" s="219" t="s">
        <v>926</v>
      </c>
      <c r="D3444" s="219">
        <v>105561</v>
      </c>
      <c r="E3444" s="217" t="s">
        <v>137</v>
      </c>
      <c r="F3444" s="217" t="s">
        <v>2441</v>
      </c>
      <c r="G3444" s="217" t="s">
        <v>929</v>
      </c>
      <c r="H3444" s="217" t="s">
        <v>139</v>
      </c>
      <c r="I3444" s="219">
        <v>1</v>
      </c>
      <c r="J3444" s="221">
        <v>1950.05</v>
      </c>
      <c r="K3444" s="221">
        <v>1950.05</v>
      </c>
      <c r="L3444" s="218">
        <v>0</v>
      </c>
      <c r="M3444" s="218">
        <f t="shared" si="94"/>
        <v>780.02</v>
      </c>
      <c r="N3444" s="216" t="str">
        <f t="shared" si="93"/>
        <v>stvarna uporabna</v>
      </c>
    </row>
    <row r="3445" spans="1:14" x14ac:dyDescent="0.25">
      <c r="A3445" s="220">
        <v>1</v>
      </c>
      <c r="B3445" s="219" t="s">
        <v>926</v>
      </c>
      <c r="C3445" s="219" t="s">
        <v>926</v>
      </c>
      <c r="D3445" s="219">
        <v>105562</v>
      </c>
      <c r="E3445" s="217" t="s">
        <v>137</v>
      </c>
      <c r="F3445" s="217" t="s">
        <v>2441</v>
      </c>
      <c r="G3445" s="217" t="s">
        <v>929</v>
      </c>
      <c r="H3445" s="217" t="s">
        <v>139</v>
      </c>
      <c r="I3445" s="219">
        <v>1</v>
      </c>
      <c r="J3445" s="221">
        <v>1950.05</v>
      </c>
      <c r="K3445" s="221">
        <v>1950.05</v>
      </c>
      <c r="L3445" s="218">
        <v>0</v>
      </c>
      <c r="M3445" s="218">
        <f t="shared" si="94"/>
        <v>780.02</v>
      </c>
      <c r="N3445" s="216" t="str">
        <f t="shared" si="93"/>
        <v>stvarna uporabna</v>
      </c>
    </row>
    <row r="3446" spans="1:14" x14ac:dyDescent="0.25">
      <c r="A3446" s="220">
        <v>1</v>
      </c>
      <c r="B3446" s="219" t="s">
        <v>926</v>
      </c>
      <c r="C3446" s="219" t="s">
        <v>926</v>
      </c>
      <c r="D3446" s="219">
        <v>105563</v>
      </c>
      <c r="E3446" s="217" t="s">
        <v>137</v>
      </c>
      <c r="F3446" s="217" t="s">
        <v>2441</v>
      </c>
      <c r="G3446" s="217" t="s">
        <v>929</v>
      </c>
      <c r="H3446" s="217" t="s">
        <v>139</v>
      </c>
      <c r="I3446" s="219">
        <v>1</v>
      </c>
      <c r="J3446" s="221">
        <v>1950.05</v>
      </c>
      <c r="K3446" s="221">
        <v>1950.05</v>
      </c>
      <c r="L3446" s="218">
        <v>0</v>
      </c>
      <c r="M3446" s="218">
        <f t="shared" si="94"/>
        <v>780.02</v>
      </c>
      <c r="N3446" s="216" t="str">
        <f t="shared" si="93"/>
        <v>stvarna uporabna</v>
      </c>
    </row>
    <row r="3447" spans="1:14" x14ac:dyDescent="0.25">
      <c r="A3447" s="216">
        <v>1</v>
      </c>
      <c r="B3447" s="219" t="s">
        <v>926</v>
      </c>
      <c r="C3447" s="219" t="s">
        <v>926</v>
      </c>
      <c r="D3447" s="219">
        <v>105564</v>
      </c>
      <c r="E3447" s="217" t="s">
        <v>137</v>
      </c>
      <c r="F3447" s="217" t="s">
        <v>2442</v>
      </c>
      <c r="G3447" s="217" t="s">
        <v>929</v>
      </c>
      <c r="H3447" s="217" t="s">
        <v>139</v>
      </c>
      <c r="I3447" s="219">
        <v>1</v>
      </c>
      <c r="J3447" s="221">
        <v>1950.05</v>
      </c>
      <c r="K3447" s="221">
        <v>1950.05</v>
      </c>
      <c r="L3447" s="218">
        <v>0</v>
      </c>
      <c r="M3447" s="218">
        <f t="shared" si="94"/>
        <v>780.02</v>
      </c>
      <c r="N3447" s="216" t="str">
        <f t="shared" si="93"/>
        <v>stvarna uporabna</v>
      </c>
    </row>
    <row r="3448" spans="1:14" x14ac:dyDescent="0.25">
      <c r="A3448" s="216">
        <v>1</v>
      </c>
      <c r="B3448" s="219" t="s">
        <v>926</v>
      </c>
      <c r="C3448" s="219" t="s">
        <v>926</v>
      </c>
      <c r="D3448" s="219">
        <v>105565</v>
      </c>
      <c r="E3448" s="217" t="s">
        <v>137</v>
      </c>
      <c r="F3448" s="217" t="s">
        <v>2441</v>
      </c>
      <c r="G3448" s="217" t="s">
        <v>929</v>
      </c>
      <c r="H3448" s="217" t="s">
        <v>139</v>
      </c>
      <c r="I3448" s="219">
        <v>1</v>
      </c>
      <c r="J3448" s="221">
        <v>1130.45</v>
      </c>
      <c r="K3448" s="221">
        <v>1130.45</v>
      </c>
      <c r="L3448" s="218">
        <v>0</v>
      </c>
      <c r="M3448" s="218">
        <f t="shared" si="94"/>
        <v>452.18000000000006</v>
      </c>
      <c r="N3448" s="216" t="str">
        <f t="shared" si="93"/>
        <v>stvarna uporabna</v>
      </c>
    </row>
    <row r="3449" spans="1:14" x14ac:dyDescent="0.25">
      <c r="A3449" s="216">
        <v>1</v>
      </c>
      <c r="B3449" s="219" t="s">
        <v>926</v>
      </c>
      <c r="C3449" s="219" t="s">
        <v>926</v>
      </c>
      <c r="D3449" s="219">
        <v>105566</v>
      </c>
      <c r="E3449" s="217" t="s">
        <v>137</v>
      </c>
      <c r="F3449" s="217" t="s">
        <v>2441</v>
      </c>
      <c r="G3449" s="217" t="s">
        <v>929</v>
      </c>
      <c r="H3449" s="217" t="s">
        <v>139</v>
      </c>
      <c r="I3449" s="219">
        <v>1</v>
      </c>
      <c r="J3449" s="221">
        <v>2204.41</v>
      </c>
      <c r="K3449" s="221">
        <v>2204.41</v>
      </c>
      <c r="L3449" s="218">
        <v>0</v>
      </c>
      <c r="M3449" s="218">
        <f t="shared" si="94"/>
        <v>881.76400000000001</v>
      </c>
      <c r="N3449" s="216" t="str">
        <f t="shared" si="93"/>
        <v>stvarna uporabna</v>
      </c>
    </row>
    <row r="3450" spans="1:14" x14ac:dyDescent="0.25">
      <c r="A3450" s="220">
        <v>1</v>
      </c>
      <c r="B3450" s="219" t="s">
        <v>926</v>
      </c>
      <c r="C3450" s="219" t="s">
        <v>926</v>
      </c>
      <c r="D3450" s="219">
        <v>105567</v>
      </c>
      <c r="E3450" s="217" t="s">
        <v>137</v>
      </c>
      <c r="F3450" s="217" t="s">
        <v>2441</v>
      </c>
      <c r="G3450" s="217" t="s">
        <v>929</v>
      </c>
      <c r="H3450" s="217" t="s">
        <v>139</v>
      </c>
      <c r="I3450" s="219">
        <v>1</v>
      </c>
      <c r="J3450" s="221">
        <v>2204.41</v>
      </c>
      <c r="K3450" s="221">
        <v>2204.41</v>
      </c>
      <c r="L3450" s="218">
        <v>0</v>
      </c>
      <c r="M3450" s="218">
        <f t="shared" si="94"/>
        <v>881.76400000000001</v>
      </c>
      <c r="N3450" s="216" t="str">
        <f t="shared" si="93"/>
        <v>stvarna uporabna</v>
      </c>
    </row>
    <row r="3451" spans="1:14" x14ac:dyDescent="0.25">
      <c r="A3451" s="220">
        <v>1</v>
      </c>
      <c r="B3451" s="219" t="s">
        <v>926</v>
      </c>
      <c r="C3451" s="219" t="s">
        <v>926</v>
      </c>
      <c r="D3451" s="219">
        <v>105568</v>
      </c>
      <c r="E3451" s="217" t="s">
        <v>137</v>
      </c>
      <c r="F3451" s="217" t="s">
        <v>2443</v>
      </c>
      <c r="G3451" s="217" t="s">
        <v>929</v>
      </c>
      <c r="H3451" s="217" t="s">
        <v>139</v>
      </c>
      <c r="I3451" s="219">
        <v>1</v>
      </c>
      <c r="J3451" s="221">
        <v>2034.94</v>
      </c>
      <c r="K3451" s="221">
        <v>2034.94</v>
      </c>
      <c r="L3451" s="218">
        <v>0</v>
      </c>
      <c r="M3451" s="218">
        <f t="shared" si="94"/>
        <v>813.97600000000011</v>
      </c>
      <c r="N3451" s="216" t="str">
        <f t="shared" si="93"/>
        <v>stvarna uporabna</v>
      </c>
    </row>
    <row r="3452" spans="1:14" x14ac:dyDescent="0.25">
      <c r="A3452" s="216">
        <v>1</v>
      </c>
      <c r="B3452" s="219" t="s">
        <v>926</v>
      </c>
      <c r="C3452" s="219" t="s">
        <v>926</v>
      </c>
      <c r="D3452" s="219">
        <v>105570</v>
      </c>
      <c r="E3452" s="217" t="s">
        <v>137</v>
      </c>
      <c r="F3452" s="217" t="s">
        <v>2369</v>
      </c>
      <c r="G3452" s="217" t="s">
        <v>929</v>
      </c>
      <c r="H3452" s="217" t="s">
        <v>139</v>
      </c>
      <c r="I3452" s="219">
        <v>1</v>
      </c>
      <c r="J3452" s="221">
        <v>1950.05</v>
      </c>
      <c r="K3452" s="221">
        <v>1950.05</v>
      </c>
      <c r="L3452" s="218">
        <v>0</v>
      </c>
      <c r="M3452" s="218">
        <f t="shared" si="94"/>
        <v>780.02</v>
      </c>
      <c r="N3452" s="216" t="str">
        <f t="shared" ref="N3452:N3515" si="95">IF(L3452&lt;J3452*0.4,"stvarna uporabna", "nova vrijednost")</f>
        <v>stvarna uporabna</v>
      </c>
    </row>
    <row r="3453" spans="1:14" x14ac:dyDescent="0.25">
      <c r="A3453" s="216">
        <v>1</v>
      </c>
      <c r="B3453" s="219" t="s">
        <v>926</v>
      </c>
      <c r="C3453" s="219" t="s">
        <v>926</v>
      </c>
      <c r="D3453" s="219">
        <v>105571</v>
      </c>
      <c r="E3453" s="217" t="s">
        <v>137</v>
      </c>
      <c r="F3453" s="217" t="s">
        <v>2369</v>
      </c>
      <c r="G3453" s="217" t="s">
        <v>929</v>
      </c>
      <c r="H3453" s="217" t="s">
        <v>139</v>
      </c>
      <c r="I3453" s="219">
        <v>1</v>
      </c>
      <c r="J3453" s="221">
        <v>1950.05</v>
      </c>
      <c r="K3453" s="221">
        <v>1950.05</v>
      </c>
      <c r="L3453" s="218">
        <v>0</v>
      </c>
      <c r="M3453" s="218">
        <f t="shared" si="94"/>
        <v>780.02</v>
      </c>
      <c r="N3453" s="216" t="str">
        <f t="shared" si="95"/>
        <v>stvarna uporabna</v>
      </c>
    </row>
    <row r="3454" spans="1:14" x14ac:dyDescent="0.25">
      <c r="A3454" s="216">
        <v>1</v>
      </c>
      <c r="B3454" s="219" t="s">
        <v>926</v>
      </c>
      <c r="C3454" s="219" t="s">
        <v>926</v>
      </c>
      <c r="D3454" s="219">
        <v>105573</v>
      </c>
      <c r="E3454" s="217" t="s">
        <v>137</v>
      </c>
      <c r="F3454" s="217" t="s">
        <v>2441</v>
      </c>
      <c r="G3454" s="217" t="s">
        <v>929</v>
      </c>
      <c r="H3454" s="217" t="s">
        <v>139</v>
      </c>
      <c r="I3454" s="219">
        <v>1</v>
      </c>
      <c r="J3454" s="221">
        <v>2204.41</v>
      </c>
      <c r="K3454" s="221">
        <v>2204.41</v>
      </c>
      <c r="L3454" s="218">
        <v>0</v>
      </c>
      <c r="M3454" s="218">
        <f t="shared" si="94"/>
        <v>881.76400000000001</v>
      </c>
      <c r="N3454" s="216" t="str">
        <f t="shared" si="95"/>
        <v>stvarna uporabna</v>
      </c>
    </row>
    <row r="3455" spans="1:14" x14ac:dyDescent="0.25">
      <c r="A3455" s="220">
        <v>1</v>
      </c>
      <c r="B3455" s="219" t="s">
        <v>926</v>
      </c>
      <c r="C3455" s="219" t="s">
        <v>926</v>
      </c>
      <c r="D3455" s="219">
        <v>105574</v>
      </c>
      <c r="E3455" s="217" t="s">
        <v>137</v>
      </c>
      <c r="F3455" s="217" t="s">
        <v>2441</v>
      </c>
      <c r="G3455" s="217" t="s">
        <v>929</v>
      </c>
      <c r="H3455" s="217" t="s">
        <v>139</v>
      </c>
      <c r="I3455" s="219">
        <v>1</v>
      </c>
      <c r="J3455" s="221">
        <v>2204.41</v>
      </c>
      <c r="K3455" s="221">
        <v>2204.41</v>
      </c>
      <c r="L3455" s="218">
        <v>0</v>
      </c>
      <c r="M3455" s="218">
        <f t="shared" si="94"/>
        <v>881.76400000000001</v>
      </c>
      <c r="N3455" s="216" t="str">
        <f t="shared" si="95"/>
        <v>stvarna uporabna</v>
      </c>
    </row>
    <row r="3456" spans="1:14" x14ac:dyDescent="0.25">
      <c r="A3456" s="220">
        <v>1</v>
      </c>
      <c r="B3456" s="219" t="s">
        <v>926</v>
      </c>
      <c r="C3456" s="219" t="s">
        <v>926</v>
      </c>
      <c r="D3456" s="219">
        <v>105575</v>
      </c>
      <c r="E3456" s="217" t="s">
        <v>137</v>
      </c>
      <c r="F3456" s="217" t="s">
        <v>2441</v>
      </c>
      <c r="G3456" s="217" t="s">
        <v>929</v>
      </c>
      <c r="H3456" s="217" t="s">
        <v>139</v>
      </c>
      <c r="I3456" s="219">
        <v>1</v>
      </c>
      <c r="J3456" s="221">
        <v>2204.41</v>
      </c>
      <c r="K3456" s="221">
        <v>2204.41</v>
      </c>
      <c r="L3456" s="218">
        <v>0</v>
      </c>
      <c r="M3456" s="218">
        <f t="shared" si="94"/>
        <v>881.76400000000001</v>
      </c>
      <c r="N3456" s="216" t="str">
        <f t="shared" si="95"/>
        <v>stvarna uporabna</v>
      </c>
    </row>
    <row r="3457" spans="1:14" x14ac:dyDescent="0.25">
      <c r="A3457" s="216">
        <v>1</v>
      </c>
      <c r="B3457" s="219" t="s">
        <v>926</v>
      </c>
      <c r="C3457" s="219" t="s">
        <v>926</v>
      </c>
      <c r="D3457" s="219">
        <v>105576</v>
      </c>
      <c r="E3457" s="217" t="s">
        <v>137</v>
      </c>
      <c r="F3457" s="217" t="s">
        <v>2441</v>
      </c>
      <c r="G3457" s="217" t="s">
        <v>929</v>
      </c>
      <c r="H3457" s="217" t="s">
        <v>139</v>
      </c>
      <c r="I3457" s="219">
        <v>1</v>
      </c>
      <c r="J3457" s="221">
        <v>2204.41</v>
      </c>
      <c r="K3457" s="221">
        <v>2204.41</v>
      </c>
      <c r="L3457" s="218">
        <v>0</v>
      </c>
      <c r="M3457" s="218">
        <f t="shared" si="94"/>
        <v>881.76400000000001</v>
      </c>
      <c r="N3457" s="216" t="str">
        <f t="shared" si="95"/>
        <v>stvarna uporabna</v>
      </c>
    </row>
    <row r="3458" spans="1:14" x14ac:dyDescent="0.25">
      <c r="A3458" s="216">
        <v>1</v>
      </c>
      <c r="B3458" s="219" t="s">
        <v>926</v>
      </c>
      <c r="C3458" s="219" t="s">
        <v>926</v>
      </c>
      <c r="D3458" s="219">
        <v>105577</v>
      </c>
      <c r="E3458" s="217" t="s">
        <v>137</v>
      </c>
      <c r="F3458" s="217" t="s">
        <v>2441</v>
      </c>
      <c r="G3458" s="217" t="s">
        <v>929</v>
      </c>
      <c r="H3458" s="217" t="s">
        <v>139</v>
      </c>
      <c r="I3458" s="219">
        <v>1</v>
      </c>
      <c r="J3458" s="221">
        <v>2204.41</v>
      </c>
      <c r="K3458" s="221">
        <v>2204.41</v>
      </c>
      <c r="L3458" s="218">
        <v>0</v>
      </c>
      <c r="M3458" s="218">
        <f t="shared" si="94"/>
        <v>881.76400000000001</v>
      </c>
      <c r="N3458" s="216" t="str">
        <f t="shared" si="95"/>
        <v>stvarna uporabna</v>
      </c>
    </row>
    <row r="3459" spans="1:14" x14ac:dyDescent="0.25">
      <c r="A3459" s="216">
        <v>1</v>
      </c>
      <c r="B3459" s="219" t="s">
        <v>926</v>
      </c>
      <c r="C3459" s="219" t="s">
        <v>926</v>
      </c>
      <c r="D3459" s="219">
        <v>105578</v>
      </c>
      <c r="E3459" s="217" t="s">
        <v>137</v>
      </c>
      <c r="F3459" s="217" t="s">
        <v>2441</v>
      </c>
      <c r="G3459" s="217" t="s">
        <v>929</v>
      </c>
      <c r="H3459" s="217" t="s">
        <v>139</v>
      </c>
      <c r="I3459" s="219">
        <v>1</v>
      </c>
      <c r="J3459" s="221">
        <v>2204.41</v>
      </c>
      <c r="K3459" s="221">
        <v>2204.41</v>
      </c>
      <c r="L3459" s="218">
        <v>0</v>
      </c>
      <c r="M3459" s="218">
        <f t="shared" ref="M3459:M3522" si="96">IF(L3459&lt;J3459*0.4,J3459*0.4,L3459)</f>
        <v>881.76400000000001</v>
      </c>
      <c r="N3459" s="216" t="str">
        <f t="shared" si="95"/>
        <v>stvarna uporabna</v>
      </c>
    </row>
    <row r="3460" spans="1:14" x14ac:dyDescent="0.25">
      <c r="A3460" s="220">
        <v>1</v>
      </c>
      <c r="B3460" s="219" t="s">
        <v>926</v>
      </c>
      <c r="C3460" s="219" t="s">
        <v>926</v>
      </c>
      <c r="D3460" s="219">
        <v>105579</v>
      </c>
      <c r="E3460" s="217" t="s">
        <v>137</v>
      </c>
      <c r="F3460" s="217" t="s">
        <v>2441</v>
      </c>
      <c r="G3460" s="217" t="s">
        <v>929</v>
      </c>
      <c r="H3460" s="217" t="s">
        <v>139</v>
      </c>
      <c r="I3460" s="219">
        <v>1</v>
      </c>
      <c r="J3460" s="221">
        <v>2204.41</v>
      </c>
      <c r="K3460" s="221">
        <v>2204.41</v>
      </c>
      <c r="L3460" s="218">
        <v>0</v>
      </c>
      <c r="M3460" s="218">
        <f t="shared" si="96"/>
        <v>881.76400000000001</v>
      </c>
      <c r="N3460" s="216" t="str">
        <f t="shared" si="95"/>
        <v>stvarna uporabna</v>
      </c>
    </row>
    <row r="3461" spans="1:14" x14ac:dyDescent="0.25">
      <c r="A3461" s="220">
        <v>1</v>
      </c>
      <c r="B3461" s="219" t="s">
        <v>926</v>
      </c>
      <c r="C3461" s="219" t="s">
        <v>926</v>
      </c>
      <c r="D3461" s="219">
        <v>105580</v>
      </c>
      <c r="E3461" s="217" t="s">
        <v>137</v>
      </c>
      <c r="F3461" s="217" t="s">
        <v>2441</v>
      </c>
      <c r="G3461" s="217" t="s">
        <v>929</v>
      </c>
      <c r="H3461" s="217" t="s">
        <v>139</v>
      </c>
      <c r="I3461" s="219">
        <v>1</v>
      </c>
      <c r="J3461" s="221">
        <v>2204.41</v>
      </c>
      <c r="K3461" s="221">
        <v>2204.41</v>
      </c>
      <c r="L3461" s="218">
        <v>0</v>
      </c>
      <c r="M3461" s="218">
        <f t="shared" si="96"/>
        <v>881.76400000000001</v>
      </c>
      <c r="N3461" s="216" t="str">
        <f t="shared" si="95"/>
        <v>stvarna uporabna</v>
      </c>
    </row>
    <row r="3462" spans="1:14" x14ac:dyDescent="0.25">
      <c r="A3462" s="216">
        <v>1</v>
      </c>
      <c r="B3462" s="219" t="s">
        <v>926</v>
      </c>
      <c r="C3462" s="219" t="s">
        <v>926</v>
      </c>
      <c r="D3462" s="219">
        <v>105581</v>
      </c>
      <c r="E3462" s="217" t="s">
        <v>137</v>
      </c>
      <c r="F3462" s="217" t="s">
        <v>2441</v>
      </c>
      <c r="G3462" s="217" t="s">
        <v>929</v>
      </c>
      <c r="H3462" s="217" t="s">
        <v>139</v>
      </c>
      <c r="I3462" s="219">
        <v>1</v>
      </c>
      <c r="J3462" s="221">
        <v>2204.41</v>
      </c>
      <c r="K3462" s="221">
        <v>2204.41</v>
      </c>
      <c r="L3462" s="218">
        <v>0</v>
      </c>
      <c r="M3462" s="218">
        <f t="shared" si="96"/>
        <v>881.76400000000001</v>
      </c>
      <c r="N3462" s="216" t="str">
        <f t="shared" si="95"/>
        <v>stvarna uporabna</v>
      </c>
    </row>
    <row r="3463" spans="1:14" x14ac:dyDescent="0.25">
      <c r="A3463" s="216">
        <v>1</v>
      </c>
      <c r="B3463" s="219" t="s">
        <v>926</v>
      </c>
      <c r="C3463" s="219" t="s">
        <v>926</v>
      </c>
      <c r="D3463" s="219">
        <v>105582</v>
      </c>
      <c r="E3463" s="217" t="s">
        <v>137</v>
      </c>
      <c r="F3463" s="217" t="s">
        <v>2441</v>
      </c>
      <c r="G3463" s="217" t="s">
        <v>929</v>
      </c>
      <c r="H3463" s="217" t="s">
        <v>139</v>
      </c>
      <c r="I3463" s="219">
        <v>1</v>
      </c>
      <c r="J3463" s="221">
        <v>2204.41</v>
      </c>
      <c r="K3463" s="221">
        <v>2204.41</v>
      </c>
      <c r="L3463" s="218">
        <v>0</v>
      </c>
      <c r="M3463" s="218">
        <f t="shared" si="96"/>
        <v>881.76400000000001</v>
      </c>
      <c r="N3463" s="216" t="str">
        <f t="shared" si="95"/>
        <v>stvarna uporabna</v>
      </c>
    </row>
    <row r="3464" spans="1:14" x14ac:dyDescent="0.25">
      <c r="A3464" s="216">
        <v>1</v>
      </c>
      <c r="B3464" s="219" t="s">
        <v>926</v>
      </c>
      <c r="C3464" s="219" t="s">
        <v>926</v>
      </c>
      <c r="D3464" s="219">
        <v>105583</v>
      </c>
      <c r="E3464" s="217" t="s">
        <v>137</v>
      </c>
      <c r="F3464" s="217" t="s">
        <v>2441</v>
      </c>
      <c r="G3464" s="217" t="s">
        <v>929</v>
      </c>
      <c r="H3464" s="217" t="s">
        <v>139</v>
      </c>
      <c r="I3464" s="219">
        <v>1</v>
      </c>
      <c r="J3464" s="221">
        <v>2204.41</v>
      </c>
      <c r="K3464" s="221">
        <v>2204.41</v>
      </c>
      <c r="L3464" s="218">
        <v>0</v>
      </c>
      <c r="M3464" s="218">
        <f t="shared" si="96"/>
        <v>881.76400000000001</v>
      </c>
      <c r="N3464" s="216" t="str">
        <f t="shared" si="95"/>
        <v>stvarna uporabna</v>
      </c>
    </row>
    <row r="3465" spans="1:14" x14ac:dyDescent="0.25">
      <c r="A3465" s="220">
        <v>1</v>
      </c>
      <c r="B3465" s="219" t="s">
        <v>926</v>
      </c>
      <c r="C3465" s="219" t="s">
        <v>926</v>
      </c>
      <c r="D3465" s="219">
        <v>105584</v>
      </c>
      <c r="E3465" s="217" t="s">
        <v>137</v>
      </c>
      <c r="F3465" s="217" t="s">
        <v>2441</v>
      </c>
      <c r="G3465" s="217" t="s">
        <v>929</v>
      </c>
      <c r="H3465" s="217" t="s">
        <v>139</v>
      </c>
      <c r="I3465" s="219">
        <v>1</v>
      </c>
      <c r="J3465" s="221">
        <v>2204.41</v>
      </c>
      <c r="K3465" s="221">
        <v>2204.41</v>
      </c>
      <c r="L3465" s="218">
        <v>0</v>
      </c>
      <c r="M3465" s="218">
        <f t="shared" si="96"/>
        <v>881.76400000000001</v>
      </c>
      <c r="N3465" s="216" t="str">
        <f t="shared" si="95"/>
        <v>stvarna uporabna</v>
      </c>
    </row>
    <row r="3466" spans="1:14" x14ac:dyDescent="0.25">
      <c r="A3466" s="220">
        <v>1</v>
      </c>
      <c r="B3466" s="219" t="s">
        <v>926</v>
      </c>
      <c r="C3466" s="219" t="s">
        <v>926</v>
      </c>
      <c r="D3466" s="219">
        <v>105585</v>
      </c>
      <c r="E3466" s="217" t="s">
        <v>137</v>
      </c>
      <c r="F3466" s="217" t="s">
        <v>2441</v>
      </c>
      <c r="G3466" s="217" t="s">
        <v>929</v>
      </c>
      <c r="H3466" s="217" t="s">
        <v>139</v>
      </c>
      <c r="I3466" s="219">
        <v>1</v>
      </c>
      <c r="J3466" s="221">
        <v>2204.41</v>
      </c>
      <c r="K3466" s="221">
        <v>2204.41</v>
      </c>
      <c r="L3466" s="218">
        <v>0</v>
      </c>
      <c r="M3466" s="218">
        <f t="shared" si="96"/>
        <v>881.76400000000001</v>
      </c>
      <c r="N3466" s="216" t="str">
        <f t="shared" si="95"/>
        <v>stvarna uporabna</v>
      </c>
    </row>
    <row r="3467" spans="1:14" x14ac:dyDescent="0.25">
      <c r="A3467" s="216">
        <v>1</v>
      </c>
      <c r="B3467" s="219" t="s">
        <v>926</v>
      </c>
      <c r="C3467" s="219" t="s">
        <v>926</v>
      </c>
      <c r="D3467" s="219">
        <v>105586</v>
      </c>
      <c r="E3467" s="217" t="s">
        <v>137</v>
      </c>
      <c r="F3467" s="217" t="s">
        <v>2441</v>
      </c>
      <c r="G3467" s="217" t="s">
        <v>929</v>
      </c>
      <c r="H3467" s="217" t="s">
        <v>139</v>
      </c>
      <c r="I3467" s="219">
        <v>1</v>
      </c>
      <c r="J3467" s="221">
        <v>2204.41</v>
      </c>
      <c r="K3467" s="221">
        <v>2204.41</v>
      </c>
      <c r="L3467" s="218">
        <v>0</v>
      </c>
      <c r="M3467" s="218">
        <f t="shared" si="96"/>
        <v>881.76400000000001</v>
      </c>
      <c r="N3467" s="216" t="str">
        <f t="shared" si="95"/>
        <v>stvarna uporabna</v>
      </c>
    </row>
    <row r="3468" spans="1:14" x14ac:dyDescent="0.25">
      <c r="A3468" s="216">
        <v>1</v>
      </c>
      <c r="B3468" s="219" t="s">
        <v>926</v>
      </c>
      <c r="C3468" s="219" t="s">
        <v>926</v>
      </c>
      <c r="D3468" s="219">
        <v>105587</v>
      </c>
      <c r="E3468" s="217" t="s">
        <v>137</v>
      </c>
      <c r="F3468" s="217" t="s">
        <v>2441</v>
      </c>
      <c r="G3468" s="217" t="s">
        <v>929</v>
      </c>
      <c r="H3468" s="217" t="s">
        <v>139</v>
      </c>
      <c r="I3468" s="219">
        <v>1</v>
      </c>
      <c r="J3468" s="221">
        <v>2204.41</v>
      </c>
      <c r="K3468" s="221">
        <v>2204.41</v>
      </c>
      <c r="L3468" s="218">
        <v>0</v>
      </c>
      <c r="M3468" s="218">
        <f t="shared" si="96"/>
        <v>881.76400000000001</v>
      </c>
      <c r="N3468" s="216" t="str">
        <f t="shared" si="95"/>
        <v>stvarna uporabna</v>
      </c>
    </row>
    <row r="3469" spans="1:14" x14ac:dyDescent="0.25">
      <c r="A3469" s="216">
        <v>1</v>
      </c>
      <c r="B3469" s="219" t="s">
        <v>926</v>
      </c>
      <c r="C3469" s="219" t="s">
        <v>926</v>
      </c>
      <c r="D3469" s="219">
        <v>105588</v>
      </c>
      <c r="E3469" s="217" t="s">
        <v>137</v>
      </c>
      <c r="F3469" s="217" t="s">
        <v>1417</v>
      </c>
      <c r="G3469" s="218">
        <v>10.050000000000001</v>
      </c>
      <c r="H3469" s="217" t="s">
        <v>139</v>
      </c>
      <c r="I3469" s="219">
        <v>1</v>
      </c>
      <c r="J3469" s="218">
        <v>218.38</v>
      </c>
      <c r="K3469" s="218">
        <v>218.38</v>
      </c>
      <c r="L3469" s="218">
        <v>0</v>
      </c>
      <c r="M3469" s="218">
        <f t="shared" si="96"/>
        <v>87.352000000000004</v>
      </c>
      <c r="N3469" s="216" t="str">
        <f t="shared" si="95"/>
        <v>stvarna uporabna</v>
      </c>
    </row>
    <row r="3470" spans="1:14" x14ac:dyDescent="0.25">
      <c r="A3470" s="220">
        <v>1</v>
      </c>
      <c r="B3470" s="219" t="s">
        <v>926</v>
      </c>
      <c r="C3470" s="219" t="s">
        <v>926</v>
      </c>
      <c r="D3470" s="219">
        <v>105589</v>
      </c>
      <c r="E3470" s="217" t="s">
        <v>137</v>
      </c>
      <c r="F3470" s="217" t="s">
        <v>1417</v>
      </c>
      <c r="G3470" s="218">
        <v>10.050000000000001</v>
      </c>
      <c r="H3470" s="217" t="s">
        <v>139</v>
      </c>
      <c r="I3470" s="219">
        <v>1</v>
      </c>
      <c r="J3470" s="218">
        <v>218.38</v>
      </c>
      <c r="K3470" s="218">
        <v>218.38</v>
      </c>
      <c r="L3470" s="218">
        <v>0</v>
      </c>
      <c r="M3470" s="218">
        <f t="shared" si="96"/>
        <v>87.352000000000004</v>
      </c>
      <c r="N3470" s="216" t="str">
        <f t="shared" si="95"/>
        <v>stvarna uporabna</v>
      </c>
    </row>
    <row r="3471" spans="1:14" x14ac:dyDescent="0.25">
      <c r="A3471" s="220">
        <v>1</v>
      </c>
      <c r="B3471" s="219" t="s">
        <v>926</v>
      </c>
      <c r="C3471" s="219" t="s">
        <v>926</v>
      </c>
      <c r="D3471" s="219">
        <v>105590</v>
      </c>
      <c r="E3471" s="217" t="s">
        <v>137</v>
      </c>
      <c r="F3471" s="217" t="s">
        <v>1417</v>
      </c>
      <c r="G3471" s="218">
        <v>10.050000000000001</v>
      </c>
      <c r="H3471" s="217" t="s">
        <v>139</v>
      </c>
      <c r="I3471" s="219">
        <v>1</v>
      </c>
      <c r="J3471" s="218">
        <v>218.38</v>
      </c>
      <c r="K3471" s="218">
        <v>218.38</v>
      </c>
      <c r="L3471" s="218">
        <v>0</v>
      </c>
      <c r="M3471" s="218">
        <f t="shared" si="96"/>
        <v>87.352000000000004</v>
      </c>
      <c r="N3471" s="216" t="str">
        <f t="shared" si="95"/>
        <v>stvarna uporabna</v>
      </c>
    </row>
    <row r="3472" spans="1:14" x14ac:dyDescent="0.25">
      <c r="A3472" s="216">
        <v>1</v>
      </c>
      <c r="B3472" s="219" t="s">
        <v>926</v>
      </c>
      <c r="C3472" s="219" t="s">
        <v>926</v>
      </c>
      <c r="D3472" s="219">
        <v>105591</v>
      </c>
      <c r="E3472" s="217" t="s">
        <v>137</v>
      </c>
      <c r="F3472" s="217" t="s">
        <v>1417</v>
      </c>
      <c r="G3472" s="218">
        <v>11.05</v>
      </c>
      <c r="H3472" s="217" t="s">
        <v>139</v>
      </c>
      <c r="I3472" s="219">
        <v>1</v>
      </c>
      <c r="J3472" s="218">
        <v>218.38</v>
      </c>
      <c r="K3472" s="218">
        <v>218.38</v>
      </c>
      <c r="L3472" s="218">
        <v>0</v>
      </c>
      <c r="M3472" s="218">
        <f t="shared" si="96"/>
        <v>87.352000000000004</v>
      </c>
      <c r="N3472" s="216" t="str">
        <f t="shared" si="95"/>
        <v>stvarna uporabna</v>
      </c>
    </row>
    <row r="3473" spans="1:14" x14ac:dyDescent="0.25">
      <c r="A3473" s="216">
        <v>1</v>
      </c>
      <c r="B3473" s="219" t="s">
        <v>926</v>
      </c>
      <c r="C3473" s="219" t="s">
        <v>926</v>
      </c>
      <c r="D3473" s="219">
        <v>105592</v>
      </c>
      <c r="E3473" s="217" t="s">
        <v>137</v>
      </c>
      <c r="F3473" s="217" t="s">
        <v>1417</v>
      </c>
      <c r="G3473" s="218">
        <v>10.050000000000001</v>
      </c>
      <c r="H3473" s="217" t="s">
        <v>139</v>
      </c>
      <c r="I3473" s="219">
        <v>1</v>
      </c>
      <c r="J3473" s="218">
        <v>218.38</v>
      </c>
      <c r="K3473" s="218">
        <v>218.38</v>
      </c>
      <c r="L3473" s="218">
        <v>0</v>
      </c>
      <c r="M3473" s="218">
        <f t="shared" si="96"/>
        <v>87.352000000000004</v>
      </c>
      <c r="N3473" s="216" t="str">
        <f t="shared" si="95"/>
        <v>stvarna uporabna</v>
      </c>
    </row>
    <row r="3474" spans="1:14" x14ac:dyDescent="0.25">
      <c r="A3474" s="216">
        <v>1</v>
      </c>
      <c r="B3474" s="219" t="s">
        <v>926</v>
      </c>
      <c r="C3474" s="219" t="s">
        <v>926</v>
      </c>
      <c r="D3474" s="219">
        <v>105593</v>
      </c>
      <c r="E3474" s="217" t="s">
        <v>137</v>
      </c>
      <c r="F3474" s="217" t="s">
        <v>1417</v>
      </c>
      <c r="G3474" s="218">
        <v>10.050000000000001</v>
      </c>
      <c r="H3474" s="217" t="s">
        <v>139</v>
      </c>
      <c r="I3474" s="219">
        <v>1</v>
      </c>
      <c r="J3474" s="218">
        <v>218.38</v>
      </c>
      <c r="K3474" s="218">
        <v>218.38</v>
      </c>
      <c r="L3474" s="218">
        <v>0</v>
      </c>
      <c r="M3474" s="218">
        <f t="shared" si="96"/>
        <v>87.352000000000004</v>
      </c>
      <c r="N3474" s="216" t="str">
        <f t="shared" si="95"/>
        <v>stvarna uporabna</v>
      </c>
    </row>
    <row r="3475" spans="1:14" x14ac:dyDescent="0.25">
      <c r="A3475" s="220">
        <v>1</v>
      </c>
      <c r="B3475" s="219" t="s">
        <v>926</v>
      </c>
      <c r="C3475" s="219" t="s">
        <v>926</v>
      </c>
      <c r="D3475" s="219">
        <v>105594</v>
      </c>
      <c r="E3475" s="217" t="s">
        <v>137</v>
      </c>
      <c r="F3475" s="217" t="s">
        <v>1417</v>
      </c>
      <c r="G3475" s="218">
        <v>10.050000000000001</v>
      </c>
      <c r="H3475" s="217" t="s">
        <v>139</v>
      </c>
      <c r="I3475" s="219">
        <v>1</v>
      </c>
      <c r="J3475" s="218">
        <v>218.38</v>
      </c>
      <c r="K3475" s="218">
        <v>218.38</v>
      </c>
      <c r="L3475" s="218">
        <v>0</v>
      </c>
      <c r="M3475" s="218">
        <f t="shared" si="96"/>
        <v>87.352000000000004</v>
      </c>
      <c r="N3475" s="216" t="str">
        <f t="shared" si="95"/>
        <v>stvarna uporabna</v>
      </c>
    </row>
    <row r="3476" spans="1:14" x14ac:dyDescent="0.25">
      <c r="A3476" s="220">
        <v>1</v>
      </c>
      <c r="B3476" s="219" t="s">
        <v>926</v>
      </c>
      <c r="C3476" s="219" t="s">
        <v>926</v>
      </c>
      <c r="D3476" s="219">
        <v>105595</v>
      </c>
      <c r="E3476" s="217" t="s">
        <v>137</v>
      </c>
      <c r="F3476" s="217" t="s">
        <v>1417</v>
      </c>
      <c r="G3476" s="218">
        <v>10.050000000000001</v>
      </c>
      <c r="H3476" s="217" t="s">
        <v>139</v>
      </c>
      <c r="I3476" s="219">
        <v>1</v>
      </c>
      <c r="J3476" s="218">
        <v>218.38</v>
      </c>
      <c r="K3476" s="218">
        <v>218.38</v>
      </c>
      <c r="L3476" s="218">
        <v>0</v>
      </c>
      <c r="M3476" s="218">
        <f t="shared" si="96"/>
        <v>87.352000000000004</v>
      </c>
      <c r="N3476" s="216" t="str">
        <f t="shared" si="95"/>
        <v>stvarna uporabna</v>
      </c>
    </row>
    <row r="3477" spans="1:14" x14ac:dyDescent="0.25">
      <c r="A3477" s="216">
        <v>1</v>
      </c>
      <c r="B3477" s="219" t="s">
        <v>926</v>
      </c>
      <c r="C3477" s="219" t="s">
        <v>926</v>
      </c>
      <c r="D3477" s="219">
        <v>105596</v>
      </c>
      <c r="E3477" s="217" t="s">
        <v>137</v>
      </c>
      <c r="F3477" s="217" t="s">
        <v>1417</v>
      </c>
      <c r="G3477" s="218">
        <v>10.050000000000001</v>
      </c>
      <c r="H3477" s="217" t="s">
        <v>139</v>
      </c>
      <c r="I3477" s="219">
        <v>1</v>
      </c>
      <c r="J3477" s="218">
        <v>218.38</v>
      </c>
      <c r="K3477" s="218">
        <v>218.38</v>
      </c>
      <c r="L3477" s="218">
        <v>0</v>
      </c>
      <c r="M3477" s="218">
        <f t="shared" si="96"/>
        <v>87.352000000000004</v>
      </c>
      <c r="N3477" s="216" t="str">
        <f t="shared" si="95"/>
        <v>stvarna uporabna</v>
      </c>
    </row>
    <row r="3478" spans="1:14" x14ac:dyDescent="0.25">
      <c r="A3478" s="216">
        <v>1</v>
      </c>
      <c r="B3478" s="219" t="s">
        <v>926</v>
      </c>
      <c r="C3478" s="219" t="s">
        <v>926</v>
      </c>
      <c r="D3478" s="219">
        <v>105597</v>
      </c>
      <c r="E3478" s="217" t="s">
        <v>137</v>
      </c>
      <c r="F3478" s="217" t="s">
        <v>1417</v>
      </c>
      <c r="G3478" s="218">
        <v>10.050000000000001</v>
      </c>
      <c r="H3478" s="217" t="s">
        <v>139</v>
      </c>
      <c r="I3478" s="219">
        <v>1</v>
      </c>
      <c r="J3478" s="218">
        <v>218.38</v>
      </c>
      <c r="K3478" s="218">
        <v>218.38</v>
      </c>
      <c r="L3478" s="218">
        <v>0</v>
      </c>
      <c r="M3478" s="218">
        <f t="shared" si="96"/>
        <v>87.352000000000004</v>
      </c>
      <c r="N3478" s="216" t="str">
        <f t="shared" si="95"/>
        <v>stvarna uporabna</v>
      </c>
    </row>
    <row r="3479" spans="1:14" x14ac:dyDescent="0.25">
      <c r="A3479" s="216">
        <v>1</v>
      </c>
      <c r="B3479" s="219" t="s">
        <v>926</v>
      </c>
      <c r="C3479" s="219" t="s">
        <v>926</v>
      </c>
      <c r="D3479" s="219">
        <v>105598</v>
      </c>
      <c r="E3479" s="217" t="s">
        <v>137</v>
      </c>
      <c r="F3479" s="217" t="s">
        <v>1417</v>
      </c>
      <c r="G3479" s="218">
        <v>10.050000000000001</v>
      </c>
      <c r="H3479" s="217" t="s">
        <v>139</v>
      </c>
      <c r="I3479" s="219">
        <v>1</v>
      </c>
      <c r="J3479" s="218">
        <v>218.38</v>
      </c>
      <c r="K3479" s="218">
        <v>218.38</v>
      </c>
      <c r="L3479" s="218">
        <v>0</v>
      </c>
      <c r="M3479" s="218">
        <f t="shared" si="96"/>
        <v>87.352000000000004</v>
      </c>
      <c r="N3479" s="216" t="str">
        <f t="shared" si="95"/>
        <v>stvarna uporabna</v>
      </c>
    </row>
    <row r="3480" spans="1:14" x14ac:dyDescent="0.25">
      <c r="A3480" s="220">
        <v>1</v>
      </c>
      <c r="B3480" s="219" t="s">
        <v>926</v>
      </c>
      <c r="C3480" s="219" t="s">
        <v>926</v>
      </c>
      <c r="D3480" s="219">
        <v>105605</v>
      </c>
      <c r="E3480" s="217" t="s">
        <v>137</v>
      </c>
      <c r="F3480" s="217" t="s">
        <v>1001</v>
      </c>
      <c r="G3480" s="217" t="s">
        <v>339</v>
      </c>
      <c r="H3480" s="217" t="s">
        <v>139</v>
      </c>
      <c r="I3480" s="219">
        <v>1</v>
      </c>
      <c r="J3480" s="221">
        <v>1494.45</v>
      </c>
      <c r="K3480" s="221">
        <v>1354.37</v>
      </c>
      <c r="L3480" s="218">
        <v>140.08000000000001</v>
      </c>
      <c r="M3480" s="218">
        <f t="shared" si="96"/>
        <v>597.78000000000009</v>
      </c>
      <c r="N3480" s="216" t="str">
        <f t="shared" si="95"/>
        <v>stvarna uporabna</v>
      </c>
    </row>
    <row r="3481" spans="1:14" x14ac:dyDescent="0.25">
      <c r="A3481" s="220">
        <v>1</v>
      </c>
      <c r="B3481" s="219" t="s">
        <v>926</v>
      </c>
      <c r="C3481" s="219" t="s">
        <v>926</v>
      </c>
      <c r="D3481" s="219">
        <v>105607</v>
      </c>
      <c r="E3481" s="217" t="s">
        <v>137</v>
      </c>
      <c r="F3481" s="217" t="s">
        <v>1001</v>
      </c>
      <c r="G3481" s="217" t="s">
        <v>339</v>
      </c>
      <c r="H3481" s="217" t="s">
        <v>139</v>
      </c>
      <c r="I3481" s="219">
        <v>1</v>
      </c>
      <c r="J3481" s="221">
        <v>1494.45</v>
      </c>
      <c r="K3481" s="221">
        <v>1354.37</v>
      </c>
      <c r="L3481" s="218">
        <v>140.08000000000001</v>
      </c>
      <c r="M3481" s="218">
        <f t="shared" si="96"/>
        <v>597.78000000000009</v>
      </c>
      <c r="N3481" s="216" t="str">
        <f t="shared" si="95"/>
        <v>stvarna uporabna</v>
      </c>
    </row>
    <row r="3482" spans="1:14" x14ac:dyDescent="0.25">
      <c r="A3482" s="216">
        <v>1</v>
      </c>
      <c r="B3482" s="219" t="s">
        <v>926</v>
      </c>
      <c r="C3482" s="219" t="s">
        <v>926</v>
      </c>
      <c r="D3482" s="219">
        <v>105608</v>
      </c>
      <c r="E3482" s="217" t="s">
        <v>137</v>
      </c>
      <c r="F3482" s="217" t="s">
        <v>1001</v>
      </c>
      <c r="G3482" s="217" t="s">
        <v>339</v>
      </c>
      <c r="H3482" s="217" t="s">
        <v>139</v>
      </c>
      <c r="I3482" s="219">
        <v>1</v>
      </c>
      <c r="J3482" s="221">
        <v>1494.45</v>
      </c>
      <c r="K3482" s="221">
        <v>1354.37</v>
      </c>
      <c r="L3482" s="218">
        <v>140.08000000000001</v>
      </c>
      <c r="M3482" s="218">
        <f t="shared" si="96"/>
        <v>597.78000000000009</v>
      </c>
      <c r="N3482" s="216" t="str">
        <f t="shared" si="95"/>
        <v>stvarna uporabna</v>
      </c>
    </row>
    <row r="3483" spans="1:14" x14ac:dyDescent="0.25">
      <c r="A3483" s="216">
        <v>1</v>
      </c>
      <c r="B3483" s="219" t="s">
        <v>926</v>
      </c>
      <c r="C3483" s="219" t="s">
        <v>926</v>
      </c>
      <c r="D3483" s="219">
        <v>105609</v>
      </c>
      <c r="E3483" s="217" t="s">
        <v>137</v>
      </c>
      <c r="F3483" s="217" t="s">
        <v>1001</v>
      </c>
      <c r="G3483" s="217" t="s">
        <v>339</v>
      </c>
      <c r="H3483" s="217" t="s">
        <v>139</v>
      </c>
      <c r="I3483" s="219">
        <v>1</v>
      </c>
      <c r="J3483" s="221">
        <v>1494.45</v>
      </c>
      <c r="K3483" s="221">
        <v>1354.37</v>
      </c>
      <c r="L3483" s="218">
        <v>140.08000000000001</v>
      </c>
      <c r="M3483" s="218">
        <f t="shared" si="96"/>
        <v>597.78000000000009</v>
      </c>
      <c r="N3483" s="216" t="str">
        <f t="shared" si="95"/>
        <v>stvarna uporabna</v>
      </c>
    </row>
    <row r="3484" spans="1:14" x14ac:dyDescent="0.25">
      <c r="A3484" s="216">
        <v>1</v>
      </c>
      <c r="B3484" s="219" t="s">
        <v>926</v>
      </c>
      <c r="C3484" s="219" t="s">
        <v>926</v>
      </c>
      <c r="D3484" s="219">
        <v>105610</v>
      </c>
      <c r="E3484" s="217" t="s">
        <v>137</v>
      </c>
      <c r="F3484" s="217" t="s">
        <v>1001</v>
      </c>
      <c r="G3484" s="217" t="s">
        <v>339</v>
      </c>
      <c r="H3484" s="217" t="s">
        <v>139</v>
      </c>
      <c r="I3484" s="219">
        <v>1</v>
      </c>
      <c r="J3484" s="221">
        <v>1494.45</v>
      </c>
      <c r="K3484" s="221">
        <v>1354.37</v>
      </c>
      <c r="L3484" s="218">
        <v>140.08000000000001</v>
      </c>
      <c r="M3484" s="218">
        <f t="shared" si="96"/>
        <v>597.78000000000009</v>
      </c>
      <c r="N3484" s="216" t="str">
        <f t="shared" si="95"/>
        <v>stvarna uporabna</v>
      </c>
    </row>
    <row r="3485" spans="1:14" x14ac:dyDescent="0.25">
      <c r="A3485" s="220">
        <v>1</v>
      </c>
      <c r="B3485" s="219" t="s">
        <v>926</v>
      </c>
      <c r="C3485" s="219" t="s">
        <v>926</v>
      </c>
      <c r="D3485" s="219">
        <v>105611</v>
      </c>
      <c r="E3485" s="217" t="s">
        <v>137</v>
      </c>
      <c r="F3485" s="217" t="s">
        <v>1001</v>
      </c>
      <c r="G3485" s="217" t="s">
        <v>339</v>
      </c>
      <c r="H3485" s="217" t="s">
        <v>139</v>
      </c>
      <c r="I3485" s="219">
        <v>1</v>
      </c>
      <c r="J3485" s="221">
        <v>1494.45</v>
      </c>
      <c r="K3485" s="221">
        <v>1354.37</v>
      </c>
      <c r="L3485" s="218">
        <v>140.08000000000001</v>
      </c>
      <c r="M3485" s="218">
        <f t="shared" si="96"/>
        <v>597.78000000000009</v>
      </c>
      <c r="N3485" s="216" t="str">
        <f t="shared" si="95"/>
        <v>stvarna uporabna</v>
      </c>
    </row>
    <row r="3486" spans="1:14" x14ac:dyDescent="0.25">
      <c r="A3486" s="220">
        <v>1</v>
      </c>
      <c r="B3486" s="219" t="s">
        <v>926</v>
      </c>
      <c r="C3486" s="219" t="s">
        <v>926</v>
      </c>
      <c r="D3486" s="219">
        <v>105612</v>
      </c>
      <c r="E3486" s="217" t="s">
        <v>137</v>
      </c>
      <c r="F3486" s="217" t="s">
        <v>1001</v>
      </c>
      <c r="G3486" s="217" t="s">
        <v>339</v>
      </c>
      <c r="H3486" s="217" t="s">
        <v>139</v>
      </c>
      <c r="I3486" s="219">
        <v>1</v>
      </c>
      <c r="J3486" s="221">
        <v>1494.45</v>
      </c>
      <c r="K3486" s="221">
        <v>1354.37</v>
      </c>
      <c r="L3486" s="218">
        <v>140.08000000000001</v>
      </c>
      <c r="M3486" s="218">
        <f t="shared" si="96"/>
        <v>597.78000000000009</v>
      </c>
      <c r="N3486" s="216" t="str">
        <f t="shared" si="95"/>
        <v>stvarna uporabna</v>
      </c>
    </row>
    <row r="3487" spans="1:14" x14ac:dyDescent="0.25">
      <c r="A3487" s="216">
        <v>1</v>
      </c>
      <c r="B3487" s="219" t="s">
        <v>926</v>
      </c>
      <c r="C3487" s="219" t="s">
        <v>926</v>
      </c>
      <c r="D3487" s="219">
        <v>105614</v>
      </c>
      <c r="E3487" s="217" t="s">
        <v>137</v>
      </c>
      <c r="F3487" s="217" t="s">
        <v>1001</v>
      </c>
      <c r="G3487" s="217" t="s">
        <v>339</v>
      </c>
      <c r="H3487" s="217" t="s">
        <v>139</v>
      </c>
      <c r="I3487" s="219">
        <v>1</v>
      </c>
      <c r="J3487" s="221">
        <v>1494.45</v>
      </c>
      <c r="K3487" s="221">
        <v>1354.37</v>
      </c>
      <c r="L3487" s="218">
        <v>140.08000000000001</v>
      </c>
      <c r="M3487" s="218">
        <f t="shared" si="96"/>
        <v>597.78000000000009</v>
      </c>
      <c r="N3487" s="216" t="str">
        <f t="shared" si="95"/>
        <v>stvarna uporabna</v>
      </c>
    </row>
    <row r="3488" spans="1:14" x14ac:dyDescent="0.25">
      <c r="A3488" s="216">
        <v>1</v>
      </c>
      <c r="B3488" s="219" t="s">
        <v>926</v>
      </c>
      <c r="C3488" s="219" t="s">
        <v>926</v>
      </c>
      <c r="D3488" s="219">
        <v>105616</v>
      </c>
      <c r="E3488" s="217" t="s">
        <v>137</v>
      </c>
      <c r="F3488" s="217" t="s">
        <v>1005</v>
      </c>
      <c r="G3488" s="217" t="s">
        <v>339</v>
      </c>
      <c r="H3488" s="217" t="s">
        <v>139</v>
      </c>
      <c r="I3488" s="219">
        <v>1</v>
      </c>
      <c r="J3488" s="221">
        <v>1494.45</v>
      </c>
      <c r="K3488" s="221">
        <v>1354.37</v>
      </c>
      <c r="L3488" s="218">
        <v>140.08000000000001</v>
      </c>
      <c r="M3488" s="218">
        <f t="shared" si="96"/>
        <v>597.78000000000009</v>
      </c>
      <c r="N3488" s="216" t="str">
        <f t="shared" si="95"/>
        <v>stvarna uporabna</v>
      </c>
    </row>
    <row r="3489" spans="1:14" x14ac:dyDescent="0.25">
      <c r="A3489" s="216">
        <v>1</v>
      </c>
      <c r="B3489" s="219" t="s">
        <v>926</v>
      </c>
      <c r="C3489" s="219" t="s">
        <v>926</v>
      </c>
      <c r="D3489" s="219">
        <v>105619</v>
      </c>
      <c r="E3489" s="217" t="s">
        <v>137</v>
      </c>
      <c r="F3489" s="217" t="s">
        <v>1005</v>
      </c>
      <c r="G3489" s="217" t="s">
        <v>339</v>
      </c>
      <c r="H3489" s="217" t="s">
        <v>139</v>
      </c>
      <c r="I3489" s="219">
        <v>1</v>
      </c>
      <c r="J3489" s="221">
        <v>1494.45</v>
      </c>
      <c r="K3489" s="221">
        <v>1354.37</v>
      </c>
      <c r="L3489" s="218">
        <v>140.08000000000001</v>
      </c>
      <c r="M3489" s="218">
        <f t="shared" si="96"/>
        <v>597.78000000000009</v>
      </c>
      <c r="N3489" s="216" t="str">
        <f t="shared" si="95"/>
        <v>stvarna uporabna</v>
      </c>
    </row>
    <row r="3490" spans="1:14" x14ac:dyDescent="0.25">
      <c r="A3490" s="220">
        <v>1</v>
      </c>
      <c r="B3490" s="219" t="s">
        <v>926</v>
      </c>
      <c r="C3490" s="219" t="s">
        <v>926</v>
      </c>
      <c r="D3490" s="219">
        <v>105620</v>
      </c>
      <c r="E3490" s="217" t="s">
        <v>137</v>
      </c>
      <c r="F3490" s="217" t="s">
        <v>1005</v>
      </c>
      <c r="G3490" s="217" t="s">
        <v>339</v>
      </c>
      <c r="H3490" s="217" t="s">
        <v>139</v>
      </c>
      <c r="I3490" s="219">
        <v>1</v>
      </c>
      <c r="J3490" s="221">
        <v>1494.45</v>
      </c>
      <c r="K3490" s="221">
        <v>1354.37</v>
      </c>
      <c r="L3490" s="218">
        <v>140.08000000000001</v>
      </c>
      <c r="M3490" s="218">
        <f t="shared" si="96"/>
        <v>597.78000000000009</v>
      </c>
      <c r="N3490" s="216" t="str">
        <f t="shared" si="95"/>
        <v>stvarna uporabna</v>
      </c>
    </row>
    <row r="3491" spans="1:14" x14ac:dyDescent="0.25">
      <c r="A3491" s="220">
        <v>1</v>
      </c>
      <c r="B3491" s="219" t="s">
        <v>926</v>
      </c>
      <c r="C3491" s="219" t="s">
        <v>926</v>
      </c>
      <c r="D3491" s="219">
        <v>105621</v>
      </c>
      <c r="E3491" s="217" t="s">
        <v>137</v>
      </c>
      <c r="F3491" s="217" t="s">
        <v>1001</v>
      </c>
      <c r="G3491" s="217" t="s">
        <v>339</v>
      </c>
      <c r="H3491" s="217" t="s">
        <v>139</v>
      </c>
      <c r="I3491" s="219">
        <v>1</v>
      </c>
      <c r="J3491" s="221">
        <v>1494.45</v>
      </c>
      <c r="K3491" s="221">
        <v>1354.37</v>
      </c>
      <c r="L3491" s="218">
        <v>140.08000000000001</v>
      </c>
      <c r="M3491" s="218">
        <f t="shared" si="96"/>
        <v>597.78000000000009</v>
      </c>
      <c r="N3491" s="216" t="str">
        <f t="shared" si="95"/>
        <v>stvarna uporabna</v>
      </c>
    </row>
    <row r="3492" spans="1:14" x14ac:dyDescent="0.25">
      <c r="A3492" s="216">
        <v>1</v>
      </c>
      <c r="B3492" s="219" t="s">
        <v>926</v>
      </c>
      <c r="C3492" s="219" t="s">
        <v>926</v>
      </c>
      <c r="D3492" s="219">
        <v>105622</v>
      </c>
      <c r="E3492" s="217" t="s">
        <v>137</v>
      </c>
      <c r="F3492" s="217" t="s">
        <v>2441</v>
      </c>
      <c r="G3492" s="217" t="s">
        <v>929</v>
      </c>
      <c r="H3492" s="217" t="s">
        <v>139</v>
      </c>
      <c r="I3492" s="219">
        <v>1</v>
      </c>
      <c r="J3492" s="221">
        <v>1950.05</v>
      </c>
      <c r="K3492" s="221">
        <v>1950.05</v>
      </c>
      <c r="L3492" s="218">
        <v>0</v>
      </c>
      <c r="M3492" s="218">
        <f t="shared" si="96"/>
        <v>780.02</v>
      </c>
      <c r="N3492" s="216" t="str">
        <f t="shared" si="95"/>
        <v>stvarna uporabna</v>
      </c>
    </row>
    <row r="3493" spans="1:14" x14ac:dyDescent="0.25">
      <c r="A3493" s="216">
        <v>1</v>
      </c>
      <c r="B3493" s="219" t="s">
        <v>926</v>
      </c>
      <c r="C3493" s="219" t="s">
        <v>926</v>
      </c>
      <c r="D3493" s="219">
        <v>105623</v>
      </c>
      <c r="E3493" s="217" t="s">
        <v>137</v>
      </c>
      <c r="F3493" s="217" t="s">
        <v>2441</v>
      </c>
      <c r="G3493" s="217" t="s">
        <v>929</v>
      </c>
      <c r="H3493" s="217" t="s">
        <v>139</v>
      </c>
      <c r="I3493" s="219">
        <v>1</v>
      </c>
      <c r="J3493" s="221">
        <v>1950.05</v>
      </c>
      <c r="K3493" s="221">
        <v>1950.05</v>
      </c>
      <c r="L3493" s="218">
        <v>0</v>
      </c>
      <c r="M3493" s="218">
        <f t="shared" si="96"/>
        <v>780.02</v>
      </c>
      <c r="N3493" s="216" t="str">
        <f t="shared" si="95"/>
        <v>stvarna uporabna</v>
      </c>
    </row>
    <row r="3494" spans="1:14" x14ac:dyDescent="0.25">
      <c r="A3494" s="216">
        <v>1</v>
      </c>
      <c r="B3494" s="219" t="s">
        <v>926</v>
      </c>
      <c r="C3494" s="219" t="s">
        <v>926</v>
      </c>
      <c r="D3494" s="219">
        <v>105624</v>
      </c>
      <c r="E3494" s="217" t="s">
        <v>137</v>
      </c>
      <c r="F3494" s="217" t="s">
        <v>2441</v>
      </c>
      <c r="G3494" s="217" t="s">
        <v>929</v>
      </c>
      <c r="H3494" s="217" t="s">
        <v>139</v>
      </c>
      <c r="I3494" s="219">
        <v>1</v>
      </c>
      <c r="J3494" s="221">
        <v>1950.05</v>
      </c>
      <c r="K3494" s="221">
        <v>1950.05</v>
      </c>
      <c r="L3494" s="218">
        <v>0</v>
      </c>
      <c r="M3494" s="218">
        <f t="shared" si="96"/>
        <v>780.02</v>
      </c>
      <c r="N3494" s="216" t="str">
        <f t="shared" si="95"/>
        <v>stvarna uporabna</v>
      </c>
    </row>
    <row r="3495" spans="1:14" x14ac:dyDescent="0.25">
      <c r="A3495" s="220">
        <v>1</v>
      </c>
      <c r="B3495" s="219" t="s">
        <v>926</v>
      </c>
      <c r="C3495" s="219" t="s">
        <v>926</v>
      </c>
      <c r="D3495" s="219">
        <v>105625</v>
      </c>
      <c r="E3495" s="217" t="s">
        <v>137</v>
      </c>
      <c r="F3495" s="217" t="s">
        <v>2441</v>
      </c>
      <c r="G3495" s="217" t="s">
        <v>929</v>
      </c>
      <c r="H3495" s="217" t="s">
        <v>139</v>
      </c>
      <c r="I3495" s="219">
        <v>1</v>
      </c>
      <c r="J3495" s="221">
        <v>1950.05</v>
      </c>
      <c r="K3495" s="221">
        <v>1950.05</v>
      </c>
      <c r="L3495" s="218">
        <v>0</v>
      </c>
      <c r="M3495" s="218">
        <f t="shared" si="96"/>
        <v>780.02</v>
      </c>
      <c r="N3495" s="216" t="str">
        <f t="shared" si="95"/>
        <v>stvarna uporabna</v>
      </c>
    </row>
    <row r="3496" spans="1:14" x14ac:dyDescent="0.25">
      <c r="A3496" s="220">
        <v>1</v>
      </c>
      <c r="B3496" s="219" t="s">
        <v>926</v>
      </c>
      <c r="C3496" s="219" t="s">
        <v>926</v>
      </c>
      <c r="D3496" s="219">
        <v>105626</v>
      </c>
      <c r="E3496" s="217" t="s">
        <v>137</v>
      </c>
      <c r="F3496" s="217" t="s">
        <v>2444</v>
      </c>
      <c r="G3496" s="217" t="s">
        <v>929</v>
      </c>
      <c r="H3496" s="217" t="s">
        <v>139</v>
      </c>
      <c r="I3496" s="219">
        <v>1</v>
      </c>
      <c r="J3496" s="221">
        <v>1950.05</v>
      </c>
      <c r="K3496" s="221">
        <v>1950.05</v>
      </c>
      <c r="L3496" s="218">
        <v>0</v>
      </c>
      <c r="M3496" s="218">
        <f t="shared" si="96"/>
        <v>780.02</v>
      </c>
      <c r="N3496" s="216" t="str">
        <f t="shared" si="95"/>
        <v>stvarna uporabna</v>
      </c>
    </row>
    <row r="3497" spans="1:14" x14ac:dyDescent="0.25">
      <c r="A3497" s="216">
        <v>1</v>
      </c>
      <c r="B3497" s="219" t="s">
        <v>926</v>
      </c>
      <c r="C3497" s="219" t="s">
        <v>926</v>
      </c>
      <c r="D3497" s="219">
        <v>105627</v>
      </c>
      <c r="E3497" s="217" t="s">
        <v>137</v>
      </c>
      <c r="F3497" s="217" t="s">
        <v>2444</v>
      </c>
      <c r="G3497" s="217" t="s">
        <v>929</v>
      </c>
      <c r="H3497" s="217" t="s">
        <v>139</v>
      </c>
      <c r="I3497" s="219">
        <v>1</v>
      </c>
      <c r="J3497" s="221">
        <v>1413.1</v>
      </c>
      <c r="K3497" s="221">
        <v>1413.1</v>
      </c>
      <c r="L3497" s="218">
        <v>0</v>
      </c>
      <c r="M3497" s="218">
        <f t="shared" si="96"/>
        <v>565.24</v>
      </c>
      <c r="N3497" s="216" t="str">
        <f t="shared" si="95"/>
        <v>stvarna uporabna</v>
      </c>
    </row>
    <row r="3498" spans="1:14" x14ac:dyDescent="0.25">
      <c r="A3498" s="216">
        <v>1</v>
      </c>
      <c r="B3498" s="219" t="s">
        <v>926</v>
      </c>
      <c r="C3498" s="219" t="s">
        <v>926</v>
      </c>
      <c r="D3498" s="219">
        <v>105632</v>
      </c>
      <c r="E3498" s="217" t="s">
        <v>137</v>
      </c>
      <c r="F3498" s="217" t="s">
        <v>2324</v>
      </c>
      <c r="G3498" s="217" t="s">
        <v>1213</v>
      </c>
      <c r="H3498" s="217" t="s">
        <v>139</v>
      </c>
      <c r="I3498" s="219">
        <v>1</v>
      </c>
      <c r="J3498" s="221">
        <v>4422.3</v>
      </c>
      <c r="K3498" s="221">
        <v>4422.3</v>
      </c>
      <c r="L3498" s="218">
        <v>0</v>
      </c>
      <c r="M3498" s="218">
        <f t="shared" si="96"/>
        <v>1768.92</v>
      </c>
      <c r="N3498" s="216" t="str">
        <f t="shared" si="95"/>
        <v>stvarna uporabna</v>
      </c>
    </row>
    <row r="3499" spans="1:14" x14ac:dyDescent="0.25">
      <c r="A3499" s="216">
        <v>1</v>
      </c>
      <c r="B3499" s="219" t="s">
        <v>926</v>
      </c>
      <c r="C3499" s="219" t="s">
        <v>926</v>
      </c>
      <c r="D3499" s="219">
        <v>105633</v>
      </c>
      <c r="E3499" s="217" t="s">
        <v>137</v>
      </c>
      <c r="F3499" s="217" t="s">
        <v>2351</v>
      </c>
      <c r="G3499" s="217" t="s">
        <v>1364</v>
      </c>
      <c r="H3499" s="217" t="s">
        <v>139</v>
      </c>
      <c r="I3499" s="219">
        <v>1</v>
      </c>
      <c r="J3499" s="218">
        <v>182.88</v>
      </c>
      <c r="K3499" s="218">
        <v>182.88</v>
      </c>
      <c r="L3499" s="218">
        <v>0</v>
      </c>
      <c r="M3499" s="218">
        <f t="shared" si="96"/>
        <v>73.152000000000001</v>
      </c>
      <c r="N3499" s="216" t="str">
        <f t="shared" si="95"/>
        <v>stvarna uporabna</v>
      </c>
    </row>
    <row r="3500" spans="1:14" x14ac:dyDescent="0.25">
      <c r="A3500" s="216">
        <v>1</v>
      </c>
      <c r="B3500" s="219" t="s">
        <v>926</v>
      </c>
      <c r="C3500" s="219" t="s">
        <v>926</v>
      </c>
      <c r="D3500" s="219">
        <v>105634</v>
      </c>
      <c r="E3500" s="217" t="s">
        <v>137</v>
      </c>
      <c r="F3500" s="217" t="s">
        <v>2445</v>
      </c>
      <c r="G3500" s="217" t="s">
        <v>1213</v>
      </c>
      <c r="H3500" s="217" t="s">
        <v>139</v>
      </c>
      <c r="I3500" s="219">
        <v>1</v>
      </c>
      <c r="J3500" s="218">
        <v>678.58</v>
      </c>
      <c r="K3500" s="218">
        <v>678.58</v>
      </c>
      <c r="L3500" s="218">
        <v>0</v>
      </c>
      <c r="M3500" s="218">
        <f t="shared" si="96"/>
        <v>271.43200000000002</v>
      </c>
      <c r="N3500" s="216" t="str">
        <f t="shared" si="95"/>
        <v>stvarna uporabna</v>
      </c>
    </row>
    <row r="3501" spans="1:14" x14ac:dyDescent="0.25">
      <c r="A3501" s="220">
        <v>1</v>
      </c>
      <c r="B3501" s="219" t="s">
        <v>926</v>
      </c>
      <c r="C3501" s="219" t="s">
        <v>926</v>
      </c>
      <c r="D3501" s="219">
        <v>105636</v>
      </c>
      <c r="E3501" s="217" t="s">
        <v>137</v>
      </c>
      <c r="F3501" s="217" t="s">
        <v>2446</v>
      </c>
      <c r="G3501" s="217" t="s">
        <v>2447</v>
      </c>
      <c r="H3501" s="217" t="s">
        <v>139</v>
      </c>
      <c r="I3501" s="219">
        <v>1</v>
      </c>
      <c r="J3501" s="218">
        <v>603</v>
      </c>
      <c r="K3501" s="218">
        <v>603</v>
      </c>
      <c r="L3501" s="218">
        <v>0</v>
      </c>
      <c r="M3501" s="218">
        <f t="shared" si="96"/>
        <v>241.20000000000002</v>
      </c>
      <c r="N3501" s="216" t="str">
        <f t="shared" si="95"/>
        <v>stvarna uporabna</v>
      </c>
    </row>
    <row r="3502" spans="1:14" x14ac:dyDescent="0.25">
      <c r="A3502" s="220">
        <v>1</v>
      </c>
      <c r="B3502" s="219" t="s">
        <v>926</v>
      </c>
      <c r="C3502" s="219" t="s">
        <v>926</v>
      </c>
      <c r="D3502" s="219">
        <v>105637</v>
      </c>
      <c r="E3502" s="217" t="s">
        <v>137</v>
      </c>
      <c r="F3502" s="217" t="s">
        <v>2351</v>
      </c>
      <c r="G3502" s="217" t="s">
        <v>1364</v>
      </c>
      <c r="H3502" s="217" t="s">
        <v>139</v>
      </c>
      <c r="I3502" s="219">
        <v>1</v>
      </c>
      <c r="J3502" s="218">
        <v>182.88</v>
      </c>
      <c r="K3502" s="218">
        <v>182.88</v>
      </c>
      <c r="L3502" s="218">
        <v>0</v>
      </c>
      <c r="M3502" s="218">
        <f t="shared" si="96"/>
        <v>73.152000000000001</v>
      </c>
      <c r="N3502" s="216" t="str">
        <f t="shared" si="95"/>
        <v>stvarna uporabna</v>
      </c>
    </row>
    <row r="3503" spans="1:14" x14ac:dyDescent="0.25">
      <c r="A3503" s="216">
        <v>1</v>
      </c>
      <c r="B3503" s="219" t="s">
        <v>926</v>
      </c>
      <c r="C3503" s="219" t="s">
        <v>926</v>
      </c>
      <c r="D3503" s="219">
        <v>105638</v>
      </c>
      <c r="E3503" s="217" t="s">
        <v>137</v>
      </c>
      <c r="F3503" s="217" t="s">
        <v>2437</v>
      </c>
      <c r="G3503" s="217" t="s">
        <v>929</v>
      </c>
      <c r="H3503" s="217" t="s">
        <v>139</v>
      </c>
      <c r="I3503" s="219">
        <v>1</v>
      </c>
      <c r="J3503" s="221">
        <v>1413.1</v>
      </c>
      <c r="K3503" s="221">
        <v>1413.1</v>
      </c>
      <c r="L3503" s="218">
        <v>0</v>
      </c>
      <c r="M3503" s="218">
        <f t="shared" si="96"/>
        <v>565.24</v>
      </c>
      <c r="N3503" s="216" t="str">
        <f t="shared" si="95"/>
        <v>stvarna uporabna</v>
      </c>
    </row>
    <row r="3504" spans="1:14" x14ac:dyDescent="0.25">
      <c r="A3504" s="216">
        <v>1</v>
      </c>
      <c r="B3504" s="219" t="s">
        <v>926</v>
      </c>
      <c r="C3504" s="219" t="s">
        <v>926</v>
      </c>
      <c r="D3504" s="219">
        <v>105645</v>
      </c>
      <c r="E3504" s="217" t="s">
        <v>137</v>
      </c>
      <c r="F3504" s="217" t="s">
        <v>988</v>
      </c>
      <c r="G3504" s="217" t="s">
        <v>929</v>
      </c>
      <c r="H3504" s="217" t="s">
        <v>139</v>
      </c>
      <c r="I3504" s="219">
        <v>1</v>
      </c>
      <c r="J3504" s="218">
        <v>214.74</v>
      </c>
      <c r="K3504" s="218">
        <v>214.74</v>
      </c>
      <c r="L3504" s="218">
        <v>0</v>
      </c>
      <c r="M3504" s="218">
        <f t="shared" si="96"/>
        <v>85.896000000000015</v>
      </c>
      <c r="N3504" s="216" t="str">
        <f t="shared" si="95"/>
        <v>stvarna uporabna</v>
      </c>
    </row>
    <row r="3505" spans="1:14" x14ac:dyDescent="0.25">
      <c r="A3505" s="216">
        <v>1</v>
      </c>
      <c r="B3505" s="219" t="s">
        <v>926</v>
      </c>
      <c r="C3505" s="219" t="s">
        <v>926</v>
      </c>
      <c r="D3505" s="219">
        <v>105646</v>
      </c>
      <c r="E3505" s="217" t="s">
        <v>137</v>
      </c>
      <c r="F3505" s="217" t="s">
        <v>1148</v>
      </c>
      <c r="G3505" s="217" t="s">
        <v>929</v>
      </c>
      <c r="H3505" s="217" t="s">
        <v>139</v>
      </c>
      <c r="I3505" s="219">
        <v>1</v>
      </c>
      <c r="J3505" s="218">
        <v>339.14</v>
      </c>
      <c r="K3505" s="218">
        <v>339.14</v>
      </c>
      <c r="L3505" s="218">
        <v>0</v>
      </c>
      <c r="M3505" s="218">
        <f t="shared" si="96"/>
        <v>135.65600000000001</v>
      </c>
      <c r="N3505" s="216" t="str">
        <f t="shared" si="95"/>
        <v>stvarna uporabna</v>
      </c>
    </row>
    <row r="3506" spans="1:14" x14ac:dyDescent="0.25">
      <c r="A3506" s="220">
        <v>1</v>
      </c>
      <c r="B3506" s="219" t="s">
        <v>926</v>
      </c>
      <c r="C3506" s="219" t="s">
        <v>926</v>
      </c>
      <c r="D3506" s="219">
        <v>105647</v>
      </c>
      <c r="E3506" s="217" t="s">
        <v>137</v>
      </c>
      <c r="F3506" s="217" t="s">
        <v>2448</v>
      </c>
      <c r="G3506" s="217" t="s">
        <v>929</v>
      </c>
      <c r="H3506" s="217" t="s">
        <v>139</v>
      </c>
      <c r="I3506" s="219">
        <v>1</v>
      </c>
      <c r="J3506" s="221">
        <v>2204.41</v>
      </c>
      <c r="K3506" s="221">
        <v>2204.41</v>
      </c>
      <c r="L3506" s="218">
        <v>0</v>
      </c>
      <c r="M3506" s="218">
        <f t="shared" si="96"/>
        <v>881.76400000000001</v>
      </c>
      <c r="N3506" s="216" t="str">
        <f t="shared" si="95"/>
        <v>stvarna uporabna</v>
      </c>
    </row>
    <row r="3507" spans="1:14" x14ac:dyDescent="0.25">
      <c r="A3507" s="220">
        <v>1</v>
      </c>
      <c r="B3507" s="219" t="s">
        <v>926</v>
      </c>
      <c r="C3507" s="219" t="s">
        <v>926</v>
      </c>
      <c r="D3507" s="219">
        <v>105648</v>
      </c>
      <c r="E3507" s="217" t="s">
        <v>137</v>
      </c>
      <c r="F3507" s="217" t="s">
        <v>2398</v>
      </c>
      <c r="G3507" s="217" t="s">
        <v>929</v>
      </c>
      <c r="H3507" s="217" t="s">
        <v>139</v>
      </c>
      <c r="I3507" s="219">
        <v>1</v>
      </c>
      <c r="J3507" s="218">
        <v>847.84</v>
      </c>
      <c r="K3507" s="218">
        <v>847.84</v>
      </c>
      <c r="L3507" s="218">
        <v>0</v>
      </c>
      <c r="M3507" s="218">
        <f t="shared" si="96"/>
        <v>339.13600000000002</v>
      </c>
      <c r="N3507" s="216" t="str">
        <f t="shared" si="95"/>
        <v>stvarna uporabna</v>
      </c>
    </row>
    <row r="3508" spans="1:14" x14ac:dyDescent="0.25">
      <c r="A3508" s="216">
        <v>1</v>
      </c>
      <c r="B3508" s="219" t="s">
        <v>926</v>
      </c>
      <c r="C3508" s="219" t="s">
        <v>926</v>
      </c>
      <c r="D3508" s="219">
        <v>105649</v>
      </c>
      <c r="E3508" s="217" t="s">
        <v>137</v>
      </c>
      <c r="F3508" s="217" t="s">
        <v>2398</v>
      </c>
      <c r="G3508" s="217" t="s">
        <v>929</v>
      </c>
      <c r="H3508" s="217" t="s">
        <v>139</v>
      </c>
      <c r="I3508" s="219">
        <v>1</v>
      </c>
      <c r="J3508" s="218">
        <v>847.84</v>
      </c>
      <c r="K3508" s="218">
        <v>847.84</v>
      </c>
      <c r="L3508" s="218">
        <v>0</v>
      </c>
      <c r="M3508" s="218">
        <f t="shared" si="96"/>
        <v>339.13600000000002</v>
      </c>
      <c r="N3508" s="216" t="str">
        <f t="shared" si="95"/>
        <v>stvarna uporabna</v>
      </c>
    </row>
    <row r="3509" spans="1:14" x14ac:dyDescent="0.25">
      <c r="A3509" s="216">
        <v>1</v>
      </c>
      <c r="B3509" s="219" t="s">
        <v>926</v>
      </c>
      <c r="C3509" s="219" t="s">
        <v>926</v>
      </c>
      <c r="D3509" s="219">
        <v>105650</v>
      </c>
      <c r="E3509" s="217" t="s">
        <v>137</v>
      </c>
      <c r="F3509" s="217" t="s">
        <v>2359</v>
      </c>
      <c r="G3509" s="217" t="s">
        <v>929</v>
      </c>
      <c r="H3509" s="217" t="s">
        <v>139</v>
      </c>
      <c r="I3509" s="219">
        <v>1</v>
      </c>
      <c r="J3509" s="218">
        <v>476.98</v>
      </c>
      <c r="K3509" s="218">
        <v>476.98</v>
      </c>
      <c r="L3509" s="218">
        <v>0</v>
      </c>
      <c r="M3509" s="218">
        <f t="shared" si="96"/>
        <v>190.79200000000003</v>
      </c>
      <c r="N3509" s="216" t="str">
        <f t="shared" si="95"/>
        <v>stvarna uporabna</v>
      </c>
    </row>
    <row r="3510" spans="1:14" x14ac:dyDescent="0.25">
      <c r="A3510" s="216">
        <v>1</v>
      </c>
      <c r="B3510" s="219" t="s">
        <v>926</v>
      </c>
      <c r="C3510" s="219" t="s">
        <v>926</v>
      </c>
      <c r="D3510" s="219">
        <v>105651</v>
      </c>
      <c r="E3510" s="217" t="s">
        <v>137</v>
      </c>
      <c r="F3510" s="217" t="s">
        <v>2421</v>
      </c>
      <c r="G3510" s="217" t="s">
        <v>929</v>
      </c>
      <c r="H3510" s="217" t="s">
        <v>139</v>
      </c>
      <c r="I3510" s="219">
        <v>1</v>
      </c>
      <c r="J3510" s="218">
        <v>788.49</v>
      </c>
      <c r="K3510" s="218">
        <v>788.49</v>
      </c>
      <c r="L3510" s="218">
        <v>0</v>
      </c>
      <c r="M3510" s="218">
        <f t="shared" si="96"/>
        <v>315.39600000000002</v>
      </c>
      <c r="N3510" s="216" t="str">
        <f t="shared" si="95"/>
        <v>stvarna uporabna</v>
      </c>
    </row>
    <row r="3511" spans="1:14" x14ac:dyDescent="0.25">
      <c r="A3511" s="220">
        <v>1</v>
      </c>
      <c r="B3511" s="219" t="s">
        <v>926</v>
      </c>
      <c r="C3511" s="219" t="s">
        <v>926</v>
      </c>
      <c r="D3511" s="219">
        <v>105652</v>
      </c>
      <c r="E3511" s="217" t="s">
        <v>137</v>
      </c>
      <c r="F3511" s="217" t="s">
        <v>2421</v>
      </c>
      <c r="G3511" s="217" t="s">
        <v>929</v>
      </c>
      <c r="H3511" s="217" t="s">
        <v>139</v>
      </c>
      <c r="I3511" s="219">
        <v>1</v>
      </c>
      <c r="J3511" s="218">
        <v>788.49</v>
      </c>
      <c r="K3511" s="218">
        <v>788.49</v>
      </c>
      <c r="L3511" s="218">
        <v>0</v>
      </c>
      <c r="M3511" s="218">
        <f t="shared" si="96"/>
        <v>315.39600000000002</v>
      </c>
      <c r="N3511" s="216" t="str">
        <f t="shared" si="95"/>
        <v>stvarna uporabna</v>
      </c>
    </row>
    <row r="3512" spans="1:14" x14ac:dyDescent="0.25">
      <c r="A3512" s="220">
        <v>1</v>
      </c>
      <c r="B3512" s="219" t="s">
        <v>926</v>
      </c>
      <c r="C3512" s="219" t="s">
        <v>926</v>
      </c>
      <c r="D3512" s="219">
        <v>105653</v>
      </c>
      <c r="E3512" s="217" t="s">
        <v>137</v>
      </c>
      <c r="F3512" s="217" t="s">
        <v>2449</v>
      </c>
      <c r="G3512" s="217" t="s">
        <v>929</v>
      </c>
      <c r="H3512" s="217" t="s">
        <v>139</v>
      </c>
      <c r="I3512" s="219">
        <v>1</v>
      </c>
      <c r="J3512" s="221">
        <v>1695.7</v>
      </c>
      <c r="K3512" s="221">
        <v>1695.7</v>
      </c>
      <c r="L3512" s="218">
        <v>0</v>
      </c>
      <c r="M3512" s="218">
        <f t="shared" si="96"/>
        <v>678.28000000000009</v>
      </c>
      <c r="N3512" s="216" t="str">
        <f t="shared" si="95"/>
        <v>stvarna uporabna</v>
      </c>
    </row>
    <row r="3513" spans="1:14" x14ac:dyDescent="0.25">
      <c r="A3513" s="216">
        <v>1</v>
      </c>
      <c r="B3513" s="219" t="s">
        <v>926</v>
      </c>
      <c r="C3513" s="219" t="s">
        <v>926</v>
      </c>
      <c r="D3513" s="219">
        <v>105656</v>
      </c>
      <c r="E3513" s="217" t="s">
        <v>137</v>
      </c>
      <c r="F3513" s="217" t="s">
        <v>2450</v>
      </c>
      <c r="G3513" s="217" t="s">
        <v>929</v>
      </c>
      <c r="H3513" s="217" t="s">
        <v>139</v>
      </c>
      <c r="I3513" s="219">
        <v>1</v>
      </c>
      <c r="J3513" s="221">
        <v>1655.8</v>
      </c>
      <c r="K3513" s="221">
        <v>1655.8</v>
      </c>
      <c r="L3513" s="218">
        <v>0</v>
      </c>
      <c r="M3513" s="218">
        <f t="shared" si="96"/>
        <v>662.32</v>
      </c>
      <c r="N3513" s="216" t="str">
        <f t="shared" si="95"/>
        <v>stvarna uporabna</v>
      </c>
    </row>
    <row r="3514" spans="1:14" x14ac:dyDescent="0.25">
      <c r="A3514" s="216">
        <v>1</v>
      </c>
      <c r="B3514" s="219" t="s">
        <v>926</v>
      </c>
      <c r="C3514" s="219" t="s">
        <v>926</v>
      </c>
      <c r="D3514" s="219">
        <v>105657</v>
      </c>
      <c r="E3514" s="217" t="s">
        <v>137</v>
      </c>
      <c r="F3514" s="217" t="s">
        <v>2451</v>
      </c>
      <c r="G3514" s="217" t="s">
        <v>929</v>
      </c>
      <c r="H3514" s="217" t="s">
        <v>139</v>
      </c>
      <c r="I3514" s="219">
        <v>1</v>
      </c>
      <c r="J3514" s="218">
        <v>958.11</v>
      </c>
      <c r="K3514" s="218">
        <v>958.11</v>
      </c>
      <c r="L3514" s="218">
        <v>0</v>
      </c>
      <c r="M3514" s="218">
        <f t="shared" si="96"/>
        <v>383.24400000000003</v>
      </c>
      <c r="N3514" s="216" t="str">
        <f t="shared" si="95"/>
        <v>stvarna uporabna</v>
      </c>
    </row>
    <row r="3515" spans="1:14" x14ac:dyDescent="0.25">
      <c r="A3515" s="216">
        <v>1</v>
      </c>
      <c r="B3515" s="219" t="s">
        <v>926</v>
      </c>
      <c r="C3515" s="219" t="s">
        <v>926</v>
      </c>
      <c r="D3515" s="219">
        <v>105659</v>
      </c>
      <c r="E3515" s="217" t="s">
        <v>137</v>
      </c>
      <c r="F3515" s="217" t="s">
        <v>2452</v>
      </c>
      <c r="G3515" s="217" t="s">
        <v>929</v>
      </c>
      <c r="H3515" s="217" t="s">
        <v>139</v>
      </c>
      <c r="I3515" s="219">
        <v>1</v>
      </c>
      <c r="J3515" s="218">
        <v>847.91</v>
      </c>
      <c r="K3515" s="218">
        <v>847.91</v>
      </c>
      <c r="L3515" s="218">
        <v>0</v>
      </c>
      <c r="M3515" s="218">
        <f t="shared" si="96"/>
        <v>339.16399999999999</v>
      </c>
      <c r="N3515" s="216" t="str">
        <f t="shared" si="95"/>
        <v>stvarna uporabna</v>
      </c>
    </row>
    <row r="3516" spans="1:14" x14ac:dyDescent="0.25">
      <c r="A3516" s="220">
        <v>1</v>
      </c>
      <c r="B3516" s="219" t="s">
        <v>926</v>
      </c>
      <c r="C3516" s="219" t="s">
        <v>926</v>
      </c>
      <c r="D3516" s="219">
        <v>105661</v>
      </c>
      <c r="E3516" s="217" t="s">
        <v>137</v>
      </c>
      <c r="F3516" s="217" t="s">
        <v>1864</v>
      </c>
      <c r="G3516" s="217" t="s">
        <v>929</v>
      </c>
      <c r="H3516" s="217" t="s">
        <v>139</v>
      </c>
      <c r="I3516" s="219">
        <v>1</v>
      </c>
      <c r="J3516" s="218">
        <v>551.11</v>
      </c>
      <c r="K3516" s="218">
        <v>551.11</v>
      </c>
      <c r="L3516" s="218">
        <v>0</v>
      </c>
      <c r="M3516" s="218">
        <f t="shared" si="96"/>
        <v>220.44400000000002</v>
      </c>
      <c r="N3516" s="216" t="str">
        <f t="shared" ref="N3516:N3579" si="97">IF(L3516&lt;J3516*0.4,"stvarna uporabna", "nova vrijednost")</f>
        <v>stvarna uporabna</v>
      </c>
    </row>
    <row r="3517" spans="1:14" x14ac:dyDescent="0.25">
      <c r="A3517" s="220">
        <v>1</v>
      </c>
      <c r="B3517" s="219" t="s">
        <v>926</v>
      </c>
      <c r="C3517" s="219" t="s">
        <v>926</v>
      </c>
      <c r="D3517" s="219">
        <v>105662</v>
      </c>
      <c r="E3517" s="217" t="s">
        <v>137</v>
      </c>
      <c r="F3517" s="217" t="s">
        <v>2453</v>
      </c>
      <c r="G3517" s="217" t="s">
        <v>929</v>
      </c>
      <c r="H3517" s="217" t="s">
        <v>139</v>
      </c>
      <c r="I3517" s="219">
        <v>1</v>
      </c>
      <c r="J3517" s="218">
        <v>847.85</v>
      </c>
      <c r="K3517" s="218">
        <v>847.85</v>
      </c>
      <c r="L3517" s="218">
        <v>0</v>
      </c>
      <c r="M3517" s="218">
        <f t="shared" si="96"/>
        <v>339.14000000000004</v>
      </c>
      <c r="N3517" s="216" t="str">
        <f t="shared" si="97"/>
        <v>stvarna uporabna</v>
      </c>
    </row>
    <row r="3518" spans="1:14" x14ac:dyDescent="0.25">
      <c r="A3518" s="216">
        <v>1</v>
      </c>
      <c r="B3518" s="219" t="s">
        <v>926</v>
      </c>
      <c r="C3518" s="219" t="s">
        <v>926</v>
      </c>
      <c r="D3518" s="219">
        <v>105663</v>
      </c>
      <c r="E3518" s="217" t="s">
        <v>137</v>
      </c>
      <c r="F3518" s="217" t="s">
        <v>2318</v>
      </c>
      <c r="G3518" s="217" t="s">
        <v>929</v>
      </c>
      <c r="H3518" s="217" t="s">
        <v>139</v>
      </c>
      <c r="I3518" s="219">
        <v>1</v>
      </c>
      <c r="J3518" s="218">
        <v>847.84</v>
      </c>
      <c r="K3518" s="218">
        <v>847.84</v>
      </c>
      <c r="L3518" s="218">
        <v>0</v>
      </c>
      <c r="M3518" s="218">
        <f t="shared" si="96"/>
        <v>339.13600000000002</v>
      </c>
      <c r="N3518" s="216" t="str">
        <f t="shared" si="97"/>
        <v>stvarna uporabna</v>
      </c>
    </row>
    <row r="3519" spans="1:14" x14ac:dyDescent="0.25">
      <c r="A3519" s="216">
        <v>1</v>
      </c>
      <c r="B3519" s="219" t="s">
        <v>926</v>
      </c>
      <c r="C3519" s="219" t="s">
        <v>926</v>
      </c>
      <c r="D3519" s="219">
        <v>105664</v>
      </c>
      <c r="E3519" s="217" t="s">
        <v>137</v>
      </c>
      <c r="F3519" s="217" t="s">
        <v>2437</v>
      </c>
      <c r="G3519" s="217" t="s">
        <v>929</v>
      </c>
      <c r="H3519" s="217" t="s">
        <v>139</v>
      </c>
      <c r="I3519" s="219">
        <v>1</v>
      </c>
      <c r="J3519" s="218">
        <v>847.84</v>
      </c>
      <c r="K3519" s="218">
        <v>847.84</v>
      </c>
      <c r="L3519" s="218">
        <v>0</v>
      </c>
      <c r="M3519" s="218">
        <f t="shared" si="96"/>
        <v>339.13600000000002</v>
      </c>
      <c r="N3519" s="216" t="str">
        <f t="shared" si="97"/>
        <v>stvarna uporabna</v>
      </c>
    </row>
    <row r="3520" spans="1:14" x14ac:dyDescent="0.25">
      <c r="A3520" s="216">
        <v>1</v>
      </c>
      <c r="B3520" s="219" t="s">
        <v>926</v>
      </c>
      <c r="C3520" s="219" t="s">
        <v>926</v>
      </c>
      <c r="D3520" s="219">
        <v>105665</v>
      </c>
      <c r="E3520" s="217" t="s">
        <v>137</v>
      </c>
      <c r="F3520" s="217" t="s">
        <v>2437</v>
      </c>
      <c r="G3520" s="217" t="s">
        <v>929</v>
      </c>
      <c r="H3520" s="217" t="s">
        <v>139</v>
      </c>
      <c r="I3520" s="219">
        <v>1</v>
      </c>
      <c r="J3520" s="218">
        <v>847.84</v>
      </c>
      <c r="K3520" s="218">
        <v>847.84</v>
      </c>
      <c r="L3520" s="218">
        <v>0</v>
      </c>
      <c r="M3520" s="218">
        <f t="shared" si="96"/>
        <v>339.13600000000002</v>
      </c>
      <c r="N3520" s="216" t="str">
        <f t="shared" si="97"/>
        <v>stvarna uporabna</v>
      </c>
    </row>
    <row r="3521" spans="1:14" x14ac:dyDescent="0.25">
      <c r="A3521" s="220">
        <v>1</v>
      </c>
      <c r="B3521" s="219" t="s">
        <v>926</v>
      </c>
      <c r="C3521" s="219" t="s">
        <v>926</v>
      </c>
      <c r="D3521" s="219">
        <v>105666</v>
      </c>
      <c r="E3521" s="217" t="s">
        <v>137</v>
      </c>
      <c r="F3521" s="217" t="s">
        <v>2437</v>
      </c>
      <c r="G3521" s="217" t="s">
        <v>929</v>
      </c>
      <c r="H3521" s="217" t="s">
        <v>139</v>
      </c>
      <c r="I3521" s="219">
        <v>1</v>
      </c>
      <c r="J3521" s="218">
        <v>847.85</v>
      </c>
      <c r="K3521" s="218">
        <v>847.85</v>
      </c>
      <c r="L3521" s="218">
        <v>0</v>
      </c>
      <c r="M3521" s="218">
        <f t="shared" si="96"/>
        <v>339.14000000000004</v>
      </c>
      <c r="N3521" s="216" t="str">
        <f t="shared" si="97"/>
        <v>stvarna uporabna</v>
      </c>
    </row>
    <row r="3522" spans="1:14" x14ac:dyDescent="0.25">
      <c r="A3522" s="220">
        <v>1</v>
      </c>
      <c r="B3522" s="219" t="s">
        <v>926</v>
      </c>
      <c r="C3522" s="219" t="s">
        <v>926</v>
      </c>
      <c r="D3522" s="219">
        <v>105667</v>
      </c>
      <c r="E3522" s="217" t="s">
        <v>137</v>
      </c>
      <c r="F3522" s="217" t="s">
        <v>2437</v>
      </c>
      <c r="G3522" s="217" t="s">
        <v>929</v>
      </c>
      <c r="H3522" s="217" t="s">
        <v>139</v>
      </c>
      <c r="I3522" s="219">
        <v>1</v>
      </c>
      <c r="J3522" s="218">
        <v>847.85</v>
      </c>
      <c r="K3522" s="218">
        <v>847.85</v>
      </c>
      <c r="L3522" s="218">
        <v>0</v>
      </c>
      <c r="M3522" s="218">
        <f t="shared" si="96"/>
        <v>339.14000000000004</v>
      </c>
      <c r="N3522" s="216" t="str">
        <f t="shared" si="97"/>
        <v>stvarna uporabna</v>
      </c>
    </row>
    <row r="3523" spans="1:14" x14ac:dyDescent="0.25">
      <c r="A3523" s="216">
        <v>1</v>
      </c>
      <c r="B3523" s="219" t="s">
        <v>926</v>
      </c>
      <c r="C3523" s="219" t="s">
        <v>926</v>
      </c>
      <c r="D3523" s="219">
        <v>105668</v>
      </c>
      <c r="E3523" s="217" t="s">
        <v>137</v>
      </c>
      <c r="F3523" s="217" t="s">
        <v>2437</v>
      </c>
      <c r="G3523" s="217" t="s">
        <v>929</v>
      </c>
      <c r="H3523" s="217" t="s">
        <v>139</v>
      </c>
      <c r="I3523" s="219">
        <v>1</v>
      </c>
      <c r="J3523" s="218">
        <v>847.85</v>
      </c>
      <c r="K3523" s="218">
        <v>847.85</v>
      </c>
      <c r="L3523" s="218">
        <v>0</v>
      </c>
      <c r="M3523" s="218">
        <f t="shared" ref="M3523:M3586" si="98">IF(L3523&lt;J3523*0.4,J3523*0.4,L3523)</f>
        <v>339.14000000000004</v>
      </c>
      <c r="N3523" s="216" t="str">
        <f t="shared" si="97"/>
        <v>stvarna uporabna</v>
      </c>
    </row>
    <row r="3524" spans="1:14" x14ac:dyDescent="0.25">
      <c r="A3524" s="216">
        <v>1</v>
      </c>
      <c r="B3524" s="219" t="s">
        <v>926</v>
      </c>
      <c r="C3524" s="219" t="s">
        <v>926</v>
      </c>
      <c r="D3524" s="219">
        <v>105669</v>
      </c>
      <c r="E3524" s="217" t="s">
        <v>137</v>
      </c>
      <c r="F3524" s="217" t="s">
        <v>2437</v>
      </c>
      <c r="G3524" s="217" t="s">
        <v>929</v>
      </c>
      <c r="H3524" s="217" t="s">
        <v>139</v>
      </c>
      <c r="I3524" s="219">
        <v>1</v>
      </c>
      <c r="J3524" s="218">
        <v>847.85</v>
      </c>
      <c r="K3524" s="218">
        <v>847.85</v>
      </c>
      <c r="L3524" s="218">
        <v>0</v>
      </c>
      <c r="M3524" s="218">
        <f t="shared" si="98"/>
        <v>339.14000000000004</v>
      </c>
      <c r="N3524" s="216" t="str">
        <f t="shared" si="97"/>
        <v>stvarna uporabna</v>
      </c>
    </row>
    <row r="3525" spans="1:14" x14ac:dyDescent="0.25">
      <c r="A3525" s="216">
        <v>1</v>
      </c>
      <c r="B3525" s="219" t="s">
        <v>926</v>
      </c>
      <c r="C3525" s="219" t="s">
        <v>926</v>
      </c>
      <c r="D3525" s="219">
        <v>105670</v>
      </c>
      <c r="E3525" s="217" t="s">
        <v>137</v>
      </c>
      <c r="F3525" s="217" t="s">
        <v>2437</v>
      </c>
      <c r="G3525" s="217" t="s">
        <v>929</v>
      </c>
      <c r="H3525" s="217" t="s">
        <v>139</v>
      </c>
      <c r="I3525" s="219">
        <v>1</v>
      </c>
      <c r="J3525" s="218">
        <v>847.85</v>
      </c>
      <c r="K3525" s="218">
        <v>847.85</v>
      </c>
      <c r="L3525" s="218">
        <v>0</v>
      </c>
      <c r="M3525" s="218">
        <f t="shared" si="98"/>
        <v>339.14000000000004</v>
      </c>
      <c r="N3525" s="216" t="str">
        <f t="shared" si="97"/>
        <v>stvarna uporabna</v>
      </c>
    </row>
    <row r="3526" spans="1:14" x14ac:dyDescent="0.25">
      <c r="A3526" s="220">
        <v>1</v>
      </c>
      <c r="B3526" s="219" t="s">
        <v>926</v>
      </c>
      <c r="C3526" s="219" t="s">
        <v>926</v>
      </c>
      <c r="D3526" s="219">
        <v>105671</v>
      </c>
      <c r="E3526" s="217" t="s">
        <v>137</v>
      </c>
      <c r="F3526" s="217" t="s">
        <v>2437</v>
      </c>
      <c r="G3526" s="217" t="s">
        <v>929</v>
      </c>
      <c r="H3526" s="217" t="s">
        <v>139</v>
      </c>
      <c r="I3526" s="219">
        <v>1</v>
      </c>
      <c r="J3526" s="218">
        <v>847.85</v>
      </c>
      <c r="K3526" s="218">
        <v>847.85</v>
      </c>
      <c r="L3526" s="218">
        <v>0</v>
      </c>
      <c r="M3526" s="218">
        <f t="shared" si="98"/>
        <v>339.14000000000004</v>
      </c>
      <c r="N3526" s="216" t="str">
        <f t="shared" si="97"/>
        <v>stvarna uporabna</v>
      </c>
    </row>
    <row r="3527" spans="1:14" x14ac:dyDescent="0.25">
      <c r="A3527" s="220">
        <v>1</v>
      </c>
      <c r="B3527" s="219" t="s">
        <v>926</v>
      </c>
      <c r="C3527" s="219" t="s">
        <v>926</v>
      </c>
      <c r="D3527" s="219">
        <v>105672</v>
      </c>
      <c r="E3527" s="217" t="s">
        <v>137</v>
      </c>
      <c r="F3527" s="217" t="s">
        <v>2437</v>
      </c>
      <c r="G3527" s="217" t="s">
        <v>929</v>
      </c>
      <c r="H3527" s="217" t="s">
        <v>139</v>
      </c>
      <c r="I3527" s="219">
        <v>1</v>
      </c>
      <c r="J3527" s="218">
        <v>847.85</v>
      </c>
      <c r="K3527" s="218">
        <v>847.85</v>
      </c>
      <c r="L3527" s="218">
        <v>0</v>
      </c>
      <c r="M3527" s="218">
        <f t="shared" si="98"/>
        <v>339.14000000000004</v>
      </c>
      <c r="N3527" s="216" t="str">
        <f t="shared" si="97"/>
        <v>stvarna uporabna</v>
      </c>
    </row>
    <row r="3528" spans="1:14" x14ac:dyDescent="0.25">
      <c r="A3528" s="216">
        <v>1</v>
      </c>
      <c r="B3528" s="219" t="s">
        <v>926</v>
      </c>
      <c r="C3528" s="219" t="s">
        <v>926</v>
      </c>
      <c r="D3528" s="219">
        <v>105673</v>
      </c>
      <c r="E3528" s="217" t="s">
        <v>137</v>
      </c>
      <c r="F3528" s="217" t="s">
        <v>2437</v>
      </c>
      <c r="G3528" s="217" t="s">
        <v>929</v>
      </c>
      <c r="H3528" s="217" t="s">
        <v>139</v>
      </c>
      <c r="I3528" s="219">
        <v>1</v>
      </c>
      <c r="J3528" s="218">
        <v>847.85</v>
      </c>
      <c r="K3528" s="218">
        <v>847.85</v>
      </c>
      <c r="L3528" s="218">
        <v>0</v>
      </c>
      <c r="M3528" s="218">
        <f t="shared" si="98"/>
        <v>339.14000000000004</v>
      </c>
      <c r="N3528" s="216" t="str">
        <f t="shared" si="97"/>
        <v>stvarna uporabna</v>
      </c>
    </row>
    <row r="3529" spans="1:14" x14ac:dyDescent="0.25">
      <c r="A3529" s="216">
        <v>1</v>
      </c>
      <c r="B3529" s="219" t="s">
        <v>926</v>
      </c>
      <c r="C3529" s="219" t="s">
        <v>926</v>
      </c>
      <c r="D3529" s="219">
        <v>105674</v>
      </c>
      <c r="E3529" s="217" t="s">
        <v>137</v>
      </c>
      <c r="F3529" s="217" t="s">
        <v>2453</v>
      </c>
      <c r="G3529" s="217" t="s">
        <v>929</v>
      </c>
      <c r="H3529" s="217" t="s">
        <v>139</v>
      </c>
      <c r="I3529" s="219">
        <v>1</v>
      </c>
      <c r="J3529" s="218">
        <v>847.85</v>
      </c>
      <c r="K3529" s="218">
        <v>847.85</v>
      </c>
      <c r="L3529" s="218">
        <v>0</v>
      </c>
      <c r="M3529" s="218">
        <f t="shared" si="98"/>
        <v>339.14000000000004</v>
      </c>
      <c r="N3529" s="216" t="str">
        <f t="shared" si="97"/>
        <v>stvarna uporabna</v>
      </c>
    </row>
    <row r="3530" spans="1:14" x14ac:dyDescent="0.25">
      <c r="A3530" s="216">
        <v>1</v>
      </c>
      <c r="B3530" s="219" t="s">
        <v>926</v>
      </c>
      <c r="C3530" s="219" t="s">
        <v>926</v>
      </c>
      <c r="D3530" s="219">
        <v>105675</v>
      </c>
      <c r="E3530" s="217" t="s">
        <v>137</v>
      </c>
      <c r="F3530" s="217" t="s">
        <v>2437</v>
      </c>
      <c r="G3530" s="217" t="s">
        <v>929</v>
      </c>
      <c r="H3530" s="217" t="s">
        <v>139</v>
      </c>
      <c r="I3530" s="219">
        <v>1</v>
      </c>
      <c r="J3530" s="218">
        <v>847.85</v>
      </c>
      <c r="K3530" s="218">
        <v>847.85</v>
      </c>
      <c r="L3530" s="218">
        <v>0</v>
      </c>
      <c r="M3530" s="218">
        <f t="shared" si="98"/>
        <v>339.14000000000004</v>
      </c>
      <c r="N3530" s="216" t="str">
        <f t="shared" si="97"/>
        <v>stvarna uporabna</v>
      </c>
    </row>
    <row r="3531" spans="1:14" x14ac:dyDescent="0.25">
      <c r="A3531" s="220">
        <v>1</v>
      </c>
      <c r="B3531" s="219" t="s">
        <v>926</v>
      </c>
      <c r="C3531" s="219" t="s">
        <v>926</v>
      </c>
      <c r="D3531" s="219">
        <v>105676</v>
      </c>
      <c r="E3531" s="217" t="s">
        <v>137</v>
      </c>
      <c r="F3531" s="217" t="s">
        <v>1863</v>
      </c>
      <c r="G3531" s="217" t="s">
        <v>929</v>
      </c>
      <c r="H3531" s="217" t="s">
        <v>139</v>
      </c>
      <c r="I3531" s="219">
        <v>1</v>
      </c>
      <c r="J3531" s="221">
        <v>1695.7</v>
      </c>
      <c r="K3531" s="221">
        <v>1695.7</v>
      </c>
      <c r="L3531" s="218">
        <v>0</v>
      </c>
      <c r="M3531" s="218">
        <f t="shared" si="98"/>
        <v>678.28000000000009</v>
      </c>
      <c r="N3531" s="216" t="str">
        <f t="shared" si="97"/>
        <v>stvarna uporabna</v>
      </c>
    </row>
    <row r="3532" spans="1:14" x14ac:dyDescent="0.25">
      <c r="A3532" s="220">
        <v>1</v>
      </c>
      <c r="B3532" s="219" t="s">
        <v>926</v>
      </c>
      <c r="C3532" s="219" t="s">
        <v>926</v>
      </c>
      <c r="D3532" s="219">
        <v>105677</v>
      </c>
      <c r="E3532" s="217" t="s">
        <v>137</v>
      </c>
      <c r="F3532" s="217" t="s">
        <v>931</v>
      </c>
      <c r="G3532" s="217" t="s">
        <v>929</v>
      </c>
      <c r="H3532" s="217" t="s">
        <v>139</v>
      </c>
      <c r="I3532" s="219">
        <v>1</v>
      </c>
      <c r="J3532" s="221">
        <v>1695.7</v>
      </c>
      <c r="K3532" s="221">
        <v>1695.7</v>
      </c>
      <c r="L3532" s="218">
        <v>0</v>
      </c>
      <c r="M3532" s="218">
        <f t="shared" si="98"/>
        <v>678.28000000000009</v>
      </c>
      <c r="N3532" s="216" t="str">
        <f t="shared" si="97"/>
        <v>stvarna uporabna</v>
      </c>
    </row>
    <row r="3533" spans="1:14" x14ac:dyDescent="0.25">
      <c r="A3533" s="216">
        <v>1</v>
      </c>
      <c r="B3533" s="219" t="s">
        <v>926</v>
      </c>
      <c r="C3533" s="219" t="s">
        <v>926</v>
      </c>
      <c r="D3533" s="219">
        <v>105679</v>
      </c>
      <c r="E3533" s="217" t="s">
        <v>137</v>
      </c>
      <c r="F3533" s="217" t="s">
        <v>2454</v>
      </c>
      <c r="G3533" s="217" t="s">
        <v>2455</v>
      </c>
      <c r="H3533" s="217" t="s">
        <v>139</v>
      </c>
      <c r="I3533" s="219">
        <v>1</v>
      </c>
      <c r="J3533" s="221">
        <v>2196</v>
      </c>
      <c r="K3533" s="221">
        <v>2196</v>
      </c>
      <c r="L3533" s="218">
        <v>0</v>
      </c>
      <c r="M3533" s="218">
        <f t="shared" si="98"/>
        <v>878.40000000000009</v>
      </c>
      <c r="N3533" s="216" t="str">
        <f t="shared" si="97"/>
        <v>stvarna uporabna</v>
      </c>
    </row>
    <row r="3534" spans="1:14" x14ac:dyDescent="0.25">
      <c r="A3534" s="216">
        <v>1</v>
      </c>
      <c r="B3534" s="219" t="s">
        <v>926</v>
      </c>
      <c r="C3534" s="219" t="s">
        <v>926</v>
      </c>
      <c r="D3534" s="219">
        <v>105714</v>
      </c>
      <c r="E3534" s="217" t="s">
        <v>595</v>
      </c>
      <c r="F3534" s="217" t="s">
        <v>2456</v>
      </c>
      <c r="G3534" s="217" t="s">
        <v>929</v>
      </c>
      <c r="H3534" s="217" t="s">
        <v>139</v>
      </c>
      <c r="I3534" s="219">
        <v>1</v>
      </c>
      <c r="J3534" s="218">
        <v>282.68</v>
      </c>
      <c r="K3534" s="218">
        <v>282.68</v>
      </c>
      <c r="L3534" s="218">
        <v>0</v>
      </c>
      <c r="M3534" s="218">
        <f t="shared" si="98"/>
        <v>113.072</v>
      </c>
      <c r="N3534" s="216" t="str">
        <f t="shared" si="97"/>
        <v>stvarna uporabna</v>
      </c>
    </row>
    <row r="3535" spans="1:14" x14ac:dyDescent="0.25">
      <c r="A3535" s="216">
        <v>1</v>
      </c>
      <c r="B3535" s="219" t="s">
        <v>926</v>
      </c>
      <c r="C3535" s="219" t="s">
        <v>926</v>
      </c>
      <c r="D3535" s="219">
        <v>105715</v>
      </c>
      <c r="E3535" s="217" t="s">
        <v>595</v>
      </c>
      <c r="F3535" s="217" t="s">
        <v>2457</v>
      </c>
      <c r="G3535" s="217" t="s">
        <v>929</v>
      </c>
      <c r="H3535" s="217" t="s">
        <v>139</v>
      </c>
      <c r="I3535" s="219">
        <v>1</v>
      </c>
      <c r="J3535" s="221">
        <v>1243.44</v>
      </c>
      <c r="K3535" s="221">
        <v>1243.44</v>
      </c>
      <c r="L3535" s="218">
        <v>0</v>
      </c>
      <c r="M3535" s="218">
        <f t="shared" si="98"/>
        <v>497.37600000000003</v>
      </c>
      <c r="N3535" s="216" t="str">
        <f t="shared" si="97"/>
        <v>stvarna uporabna</v>
      </c>
    </row>
    <row r="3536" spans="1:14" x14ac:dyDescent="0.25">
      <c r="A3536" s="220">
        <v>1</v>
      </c>
      <c r="B3536" s="219" t="s">
        <v>926</v>
      </c>
      <c r="C3536" s="219" t="s">
        <v>926</v>
      </c>
      <c r="D3536" s="219">
        <v>105716</v>
      </c>
      <c r="E3536" s="217" t="s">
        <v>595</v>
      </c>
      <c r="F3536" s="217" t="s">
        <v>2071</v>
      </c>
      <c r="G3536" s="217" t="s">
        <v>929</v>
      </c>
      <c r="H3536" s="217" t="s">
        <v>139</v>
      </c>
      <c r="I3536" s="219">
        <v>1</v>
      </c>
      <c r="J3536" s="218">
        <v>141.31</v>
      </c>
      <c r="K3536" s="218">
        <v>141.31</v>
      </c>
      <c r="L3536" s="218">
        <v>0</v>
      </c>
      <c r="M3536" s="218">
        <f t="shared" si="98"/>
        <v>56.524000000000001</v>
      </c>
      <c r="N3536" s="216" t="str">
        <f t="shared" si="97"/>
        <v>stvarna uporabna</v>
      </c>
    </row>
    <row r="3537" spans="1:14" x14ac:dyDescent="0.25">
      <c r="A3537" s="220">
        <v>1</v>
      </c>
      <c r="B3537" s="219" t="s">
        <v>926</v>
      </c>
      <c r="C3537" s="219" t="s">
        <v>926</v>
      </c>
      <c r="D3537" s="219">
        <v>105737</v>
      </c>
      <c r="E3537" s="217" t="s">
        <v>595</v>
      </c>
      <c r="F3537" s="217" t="s">
        <v>2458</v>
      </c>
      <c r="G3537" s="217" t="s">
        <v>929</v>
      </c>
      <c r="H3537" s="217" t="s">
        <v>139</v>
      </c>
      <c r="I3537" s="219">
        <v>1</v>
      </c>
      <c r="J3537" s="218">
        <v>141.27000000000001</v>
      </c>
      <c r="K3537" s="218">
        <v>141.27000000000001</v>
      </c>
      <c r="L3537" s="218">
        <v>0</v>
      </c>
      <c r="M3537" s="218">
        <f t="shared" si="98"/>
        <v>56.50800000000001</v>
      </c>
      <c r="N3537" s="216" t="str">
        <f t="shared" si="97"/>
        <v>stvarna uporabna</v>
      </c>
    </row>
    <row r="3538" spans="1:14" x14ac:dyDescent="0.25">
      <c r="A3538" s="216">
        <v>1</v>
      </c>
      <c r="B3538" s="219" t="s">
        <v>926</v>
      </c>
      <c r="C3538" s="219" t="s">
        <v>926</v>
      </c>
      <c r="D3538" s="219">
        <v>105738</v>
      </c>
      <c r="E3538" s="217" t="s">
        <v>595</v>
      </c>
      <c r="F3538" s="217" t="s">
        <v>2459</v>
      </c>
      <c r="G3538" s="217" t="s">
        <v>929</v>
      </c>
      <c r="H3538" s="217" t="s">
        <v>139</v>
      </c>
      <c r="I3538" s="219">
        <v>1</v>
      </c>
      <c r="J3538" s="218">
        <v>508.69</v>
      </c>
      <c r="K3538" s="218">
        <v>508.69</v>
      </c>
      <c r="L3538" s="218">
        <v>0</v>
      </c>
      <c r="M3538" s="218">
        <f t="shared" si="98"/>
        <v>203.476</v>
      </c>
      <c r="N3538" s="216" t="str">
        <f t="shared" si="97"/>
        <v>stvarna uporabna</v>
      </c>
    </row>
    <row r="3539" spans="1:14" x14ac:dyDescent="0.25">
      <c r="A3539" s="216">
        <v>1</v>
      </c>
      <c r="B3539" s="219" t="s">
        <v>926</v>
      </c>
      <c r="C3539" s="219" t="s">
        <v>926</v>
      </c>
      <c r="D3539" s="219">
        <v>105739</v>
      </c>
      <c r="E3539" s="217" t="s">
        <v>595</v>
      </c>
      <c r="F3539" s="217" t="s">
        <v>2460</v>
      </c>
      <c r="G3539" s="217" t="s">
        <v>929</v>
      </c>
      <c r="H3539" s="217" t="s">
        <v>139</v>
      </c>
      <c r="I3539" s="219">
        <v>1</v>
      </c>
      <c r="J3539" s="218">
        <v>395.67</v>
      </c>
      <c r="K3539" s="218">
        <v>395.67</v>
      </c>
      <c r="L3539" s="218">
        <v>0</v>
      </c>
      <c r="M3539" s="218">
        <f t="shared" si="98"/>
        <v>158.26800000000003</v>
      </c>
      <c r="N3539" s="216" t="str">
        <f t="shared" si="97"/>
        <v>stvarna uporabna</v>
      </c>
    </row>
    <row r="3540" spans="1:14" x14ac:dyDescent="0.25">
      <c r="A3540" s="216">
        <v>1</v>
      </c>
      <c r="B3540" s="219" t="s">
        <v>926</v>
      </c>
      <c r="C3540" s="219" t="s">
        <v>926</v>
      </c>
      <c r="D3540" s="219">
        <v>105740</v>
      </c>
      <c r="E3540" s="217" t="s">
        <v>595</v>
      </c>
      <c r="F3540" s="217" t="s">
        <v>2461</v>
      </c>
      <c r="G3540" s="217" t="s">
        <v>929</v>
      </c>
      <c r="H3540" s="217" t="s">
        <v>139</v>
      </c>
      <c r="I3540" s="219">
        <v>1</v>
      </c>
      <c r="J3540" s="218">
        <v>452.1</v>
      </c>
      <c r="K3540" s="218">
        <v>452.1</v>
      </c>
      <c r="L3540" s="218">
        <v>0</v>
      </c>
      <c r="M3540" s="218">
        <f t="shared" si="98"/>
        <v>180.84000000000003</v>
      </c>
      <c r="N3540" s="216" t="str">
        <f t="shared" si="97"/>
        <v>stvarna uporabna</v>
      </c>
    </row>
    <row r="3541" spans="1:14" x14ac:dyDescent="0.25">
      <c r="A3541" s="220">
        <v>1</v>
      </c>
      <c r="B3541" s="219" t="s">
        <v>926</v>
      </c>
      <c r="C3541" s="219" t="s">
        <v>926</v>
      </c>
      <c r="D3541" s="219">
        <v>105741</v>
      </c>
      <c r="E3541" s="217" t="s">
        <v>595</v>
      </c>
      <c r="F3541" s="217" t="s">
        <v>1148</v>
      </c>
      <c r="G3541" s="217" t="s">
        <v>929</v>
      </c>
      <c r="H3541" s="217" t="s">
        <v>139</v>
      </c>
      <c r="I3541" s="219">
        <v>1</v>
      </c>
      <c r="J3541" s="218">
        <v>169.56</v>
      </c>
      <c r="K3541" s="218">
        <v>169.56</v>
      </c>
      <c r="L3541" s="218">
        <v>0</v>
      </c>
      <c r="M3541" s="218">
        <f t="shared" si="98"/>
        <v>67.823999999999998</v>
      </c>
      <c r="N3541" s="216" t="str">
        <f t="shared" si="97"/>
        <v>stvarna uporabna</v>
      </c>
    </row>
    <row r="3542" spans="1:14" x14ac:dyDescent="0.25">
      <c r="A3542" s="220">
        <v>1</v>
      </c>
      <c r="B3542" s="219" t="s">
        <v>926</v>
      </c>
      <c r="C3542" s="219" t="s">
        <v>926</v>
      </c>
      <c r="D3542" s="219">
        <v>105742</v>
      </c>
      <c r="E3542" s="217" t="s">
        <v>595</v>
      </c>
      <c r="F3542" s="217" t="s">
        <v>1148</v>
      </c>
      <c r="G3542" s="217" t="s">
        <v>929</v>
      </c>
      <c r="H3542" s="217" t="s">
        <v>139</v>
      </c>
      <c r="I3542" s="219">
        <v>1</v>
      </c>
      <c r="J3542" s="218">
        <v>169.56</v>
      </c>
      <c r="K3542" s="218">
        <v>169.56</v>
      </c>
      <c r="L3542" s="218">
        <v>0</v>
      </c>
      <c r="M3542" s="218">
        <f t="shared" si="98"/>
        <v>67.823999999999998</v>
      </c>
      <c r="N3542" s="216" t="str">
        <f t="shared" si="97"/>
        <v>stvarna uporabna</v>
      </c>
    </row>
    <row r="3543" spans="1:14" x14ac:dyDescent="0.25">
      <c r="A3543" s="216">
        <v>1</v>
      </c>
      <c r="B3543" s="219" t="s">
        <v>926</v>
      </c>
      <c r="C3543" s="219" t="s">
        <v>926</v>
      </c>
      <c r="D3543" s="219">
        <v>105743</v>
      </c>
      <c r="E3543" s="217" t="s">
        <v>595</v>
      </c>
      <c r="F3543" s="217" t="s">
        <v>1148</v>
      </c>
      <c r="G3543" s="217" t="s">
        <v>929</v>
      </c>
      <c r="H3543" s="217" t="s">
        <v>139</v>
      </c>
      <c r="I3543" s="219">
        <v>1</v>
      </c>
      <c r="J3543" s="218">
        <v>169.56</v>
      </c>
      <c r="K3543" s="218">
        <v>169.56</v>
      </c>
      <c r="L3543" s="218">
        <v>0</v>
      </c>
      <c r="M3543" s="218">
        <f t="shared" si="98"/>
        <v>67.823999999999998</v>
      </c>
      <c r="N3543" s="216" t="str">
        <f t="shared" si="97"/>
        <v>stvarna uporabna</v>
      </c>
    </row>
    <row r="3544" spans="1:14" x14ac:dyDescent="0.25">
      <c r="A3544" s="216">
        <v>1</v>
      </c>
      <c r="B3544" s="219" t="s">
        <v>926</v>
      </c>
      <c r="C3544" s="219" t="s">
        <v>926</v>
      </c>
      <c r="D3544" s="219">
        <v>105744</v>
      </c>
      <c r="E3544" s="217" t="s">
        <v>595</v>
      </c>
      <c r="F3544" s="217" t="s">
        <v>1148</v>
      </c>
      <c r="G3544" s="217" t="s">
        <v>929</v>
      </c>
      <c r="H3544" s="217" t="s">
        <v>139</v>
      </c>
      <c r="I3544" s="219">
        <v>1</v>
      </c>
      <c r="J3544" s="218">
        <v>169.57</v>
      </c>
      <c r="K3544" s="218">
        <v>169.57</v>
      </c>
      <c r="L3544" s="218">
        <v>0</v>
      </c>
      <c r="M3544" s="218">
        <f t="shared" si="98"/>
        <v>67.828000000000003</v>
      </c>
      <c r="N3544" s="216" t="str">
        <f t="shared" si="97"/>
        <v>stvarna uporabna</v>
      </c>
    </row>
    <row r="3545" spans="1:14" x14ac:dyDescent="0.25">
      <c r="A3545" s="216">
        <v>1</v>
      </c>
      <c r="B3545" s="219" t="s">
        <v>926</v>
      </c>
      <c r="C3545" s="219" t="s">
        <v>926</v>
      </c>
      <c r="D3545" s="219">
        <v>105745</v>
      </c>
      <c r="E3545" s="217" t="s">
        <v>595</v>
      </c>
      <c r="F3545" s="217" t="s">
        <v>2462</v>
      </c>
      <c r="G3545" s="217" t="s">
        <v>929</v>
      </c>
      <c r="H3545" s="217" t="s">
        <v>139</v>
      </c>
      <c r="I3545" s="219">
        <v>1</v>
      </c>
      <c r="J3545" s="218">
        <v>960.88</v>
      </c>
      <c r="K3545" s="218">
        <v>960.88</v>
      </c>
      <c r="L3545" s="218">
        <v>0</v>
      </c>
      <c r="M3545" s="218">
        <f t="shared" si="98"/>
        <v>384.35200000000003</v>
      </c>
      <c r="N3545" s="216" t="str">
        <f t="shared" si="97"/>
        <v>stvarna uporabna</v>
      </c>
    </row>
    <row r="3546" spans="1:14" x14ac:dyDescent="0.25">
      <c r="A3546" s="220">
        <v>1</v>
      </c>
      <c r="B3546" s="219" t="s">
        <v>926</v>
      </c>
      <c r="C3546" s="219" t="s">
        <v>926</v>
      </c>
      <c r="D3546" s="219">
        <v>105746</v>
      </c>
      <c r="E3546" s="217" t="s">
        <v>595</v>
      </c>
      <c r="F3546" s="217" t="s">
        <v>2463</v>
      </c>
      <c r="G3546" s="217" t="s">
        <v>929</v>
      </c>
      <c r="H3546" s="217" t="s">
        <v>139</v>
      </c>
      <c r="I3546" s="219">
        <v>1</v>
      </c>
      <c r="J3546" s="218">
        <v>282.61</v>
      </c>
      <c r="K3546" s="218">
        <v>282.61</v>
      </c>
      <c r="L3546" s="218">
        <v>0</v>
      </c>
      <c r="M3546" s="218">
        <f t="shared" si="98"/>
        <v>113.04400000000001</v>
      </c>
      <c r="N3546" s="216" t="str">
        <f t="shared" si="97"/>
        <v>stvarna uporabna</v>
      </c>
    </row>
    <row r="3547" spans="1:14" x14ac:dyDescent="0.25">
      <c r="A3547" s="220">
        <v>1</v>
      </c>
      <c r="B3547" s="219" t="s">
        <v>926</v>
      </c>
      <c r="C3547" s="219" t="s">
        <v>926</v>
      </c>
      <c r="D3547" s="219">
        <v>105747</v>
      </c>
      <c r="E3547" s="217" t="s">
        <v>595</v>
      </c>
      <c r="F3547" s="217" t="s">
        <v>2464</v>
      </c>
      <c r="G3547" s="217" t="s">
        <v>929</v>
      </c>
      <c r="H3547" s="217" t="s">
        <v>139</v>
      </c>
      <c r="I3547" s="219">
        <v>1</v>
      </c>
      <c r="J3547" s="218">
        <v>739.04</v>
      </c>
      <c r="K3547" s="218">
        <v>739.04</v>
      </c>
      <c r="L3547" s="218">
        <v>0</v>
      </c>
      <c r="M3547" s="218">
        <f t="shared" si="98"/>
        <v>295.61599999999999</v>
      </c>
      <c r="N3547" s="216" t="str">
        <f t="shared" si="97"/>
        <v>stvarna uporabna</v>
      </c>
    </row>
    <row r="3548" spans="1:14" x14ac:dyDescent="0.25">
      <c r="A3548" s="216">
        <v>1</v>
      </c>
      <c r="B3548" s="219" t="s">
        <v>926</v>
      </c>
      <c r="C3548" s="219" t="s">
        <v>926</v>
      </c>
      <c r="D3548" s="219">
        <v>105748</v>
      </c>
      <c r="E3548" s="217" t="s">
        <v>595</v>
      </c>
      <c r="F3548" s="217" t="s">
        <v>2453</v>
      </c>
      <c r="G3548" s="217" t="s">
        <v>929</v>
      </c>
      <c r="H3548" s="217" t="s">
        <v>139</v>
      </c>
      <c r="I3548" s="219">
        <v>1</v>
      </c>
      <c r="J3548" s="218">
        <v>678.29</v>
      </c>
      <c r="K3548" s="218">
        <v>678.29</v>
      </c>
      <c r="L3548" s="218">
        <v>0</v>
      </c>
      <c r="M3548" s="218">
        <f t="shared" si="98"/>
        <v>271.31599999999997</v>
      </c>
      <c r="N3548" s="216" t="str">
        <f t="shared" si="97"/>
        <v>stvarna uporabna</v>
      </c>
    </row>
    <row r="3549" spans="1:14" x14ac:dyDescent="0.25">
      <c r="A3549" s="216">
        <v>1</v>
      </c>
      <c r="B3549" s="219" t="s">
        <v>926</v>
      </c>
      <c r="C3549" s="219" t="s">
        <v>926</v>
      </c>
      <c r="D3549" s="219">
        <v>105749</v>
      </c>
      <c r="E3549" s="217" t="s">
        <v>595</v>
      </c>
      <c r="F3549" s="217" t="s">
        <v>2453</v>
      </c>
      <c r="G3549" s="217" t="s">
        <v>929</v>
      </c>
      <c r="H3549" s="217" t="s">
        <v>139</v>
      </c>
      <c r="I3549" s="219">
        <v>1</v>
      </c>
      <c r="J3549" s="218">
        <v>678.28</v>
      </c>
      <c r="K3549" s="218">
        <v>678.28</v>
      </c>
      <c r="L3549" s="218">
        <v>0</v>
      </c>
      <c r="M3549" s="218">
        <f t="shared" si="98"/>
        <v>271.31200000000001</v>
      </c>
      <c r="N3549" s="216" t="str">
        <f t="shared" si="97"/>
        <v>stvarna uporabna</v>
      </c>
    </row>
    <row r="3550" spans="1:14" x14ac:dyDescent="0.25">
      <c r="A3550" s="216">
        <v>1</v>
      </c>
      <c r="B3550" s="219" t="s">
        <v>926</v>
      </c>
      <c r="C3550" s="219" t="s">
        <v>926</v>
      </c>
      <c r="D3550" s="219">
        <v>105750</v>
      </c>
      <c r="E3550" s="217" t="s">
        <v>595</v>
      </c>
      <c r="F3550" s="217" t="s">
        <v>2453</v>
      </c>
      <c r="G3550" s="217" t="s">
        <v>929</v>
      </c>
      <c r="H3550" s="217" t="s">
        <v>139</v>
      </c>
      <c r="I3550" s="219">
        <v>1</v>
      </c>
      <c r="J3550" s="218">
        <v>678.28</v>
      </c>
      <c r="K3550" s="218">
        <v>678.28</v>
      </c>
      <c r="L3550" s="218">
        <v>0</v>
      </c>
      <c r="M3550" s="218">
        <f t="shared" si="98"/>
        <v>271.31200000000001</v>
      </c>
      <c r="N3550" s="216" t="str">
        <f t="shared" si="97"/>
        <v>stvarna uporabna</v>
      </c>
    </row>
    <row r="3551" spans="1:14" x14ac:dyDescent="0.25">
      <c r="A3551" s="220">
        <v>1</v>
      </c>
      <c r="B3551" s="219" t="s">
        <v>926</v>
      </c>
      <c r="C3551" s="219" t="s">
        <v>926</v>
      </c>
      <c r="D3551" s="219">
        <v>105751</v>
      </c>
      <c r="E3551" s="217" t="s">
        <v>595</v>
      </c>
      <c r="F3551" s="217" t="s">
        <v>2453</v>
      </c>
      <c r="G3551" s="217" t="s">
        <v>929</v>
      </c>
      <c r="H3551" s="217" t="s">
        <v>139</v>
      </c>
      <c r="I3551" s="219">
        <v>1</v>
      </c>
      <c r="J3551" s="218">
        <v>678.28</v>
      </c>
      <c r="K3551" s="218">
        <v>678.28</v>
      </c>
      <c r="L3551" s="218">
        <v>0</v>
      </c>
      <c r="M3551" s="218">
        <f t="shared" si="98"/>
        <v>271.31200000000001</v>
      </c>
      <c r="N3551" s="216" t="str">
        <f t="shared" si="97"/>
        <v>stvarna uporabna</v>
      </c>
    </row>
    <row r="3552" spans="1:14" x14ac:dyDescent="0.25">
      <c r="A3552" s="220">
        <v>1</v>
      </c>
      <c r="B3552" s="219" t="s">
        <v>926</v>
      </c>
      <c r="C3552" s="219" t="s">
        <v>926</v>
      </c>
      <c r="D3552" s="219">
        <v>105752</v>
      </c>
      <c r="E3552" s="217" t="s">
        <v>595</v>
      </c>
      <c r="F3552" s="217" t="s">
        <v>2453</v>
      </c>
      <c r="G3552" s="217" t="s">
        <v>929</v>
      </c>
      <c r="H3552" s="217" t="s">
        <v>139</v>
      </c>
      <c r="I3552" s="219">
        <v>1</v>
      </c>
      <c r="J3552" s="218">
        <v>678.28</v>
      </c>
      <c r="K3552" s="218">
        <v>678.28</v>
      </c>
      <c r="L3552" s="218">
        <v>0</v>
      </c>
      <c r="M3552" s="218">
        <f t="shared" si="98"/>
        <v>271.31200000000001</v>
      </c>
      <c r="N3552" s="216" t="str">
        <f t="shared" si="97"/>
        <v>stvarna uporabna</v>
      </c>
    </row>
    <row r="3553" spans="1:14" x14ac:dyDescent="0.25">
      <c r="A3553" s="216">
        <v>1</v>
      </c>
      <c r="B3553" s="219" t="s">
        <v>926</v>
      </c>
      <c r="C3553" s="219" t="s">
        <v>926</v>
      </c>
      <c r="D3553" s="219">
        <v>105753</v>
      </c>
      <c r="E3553" s="217" t="s">
        <v>595</v>
      </c>
      <c r="F3553" s="217" t="s">
        <v>2453</v>
      </c>
      <c r="G3553" s="217" t="s">
        <v>929</v>
      </c>
      <c r="H3553" s="217" t="s">
        <v>139</v>
      </c>
      <c r="I3553" s="219">
        <v>1</v>
      </c>
      <c r="J3553" s="218">
        <v>678.29</v>
      </c>
      <c r="K3553" s="218">
        <v>678.29</v>
      </c>
      <c r="L3553" s="218">
        <v>0</v>
      </c>
      <c r="M3553" s="218">
        <f t="shared" si="98"/>
        <v>271.31599999999997</v>
      </c>
      <c r="N3553" s="216" t="str">
        <f t="shared" si="97"/>
        <v>stvarna uporabna</v>
      </c>
    </row>
    <row r="3554" spans="1:14" x14ac:dyDescent="0.25">
      <c r="A3554" s="216">
        <v>1</v>
      </c>
      <c r="B3554" s="219" t="s">
        <v>926</v>
      </c>
      <c r="C3554" s="219" t="s">
        <v>926</v>
      </c>
      <c r="D3554" s="219">
        <v>105768</v>
      </c>
      <c r="E3554" s="217" t="s">
        <v>595</v>
      </c>
      <c r="F3554" s="217" t="s">
        <v>2465</v>
      </c>
      <c r="G3554" s="217" t="s">
        <v>929</v>
      </c>
      <c r="H3554" s="217" t="s">
        <v>139</v>
      </c>
      <c r="I3554" s="219">
        <v>1</v>
      </c>
      <c r="J3554" s="218">
        <v>452.24</v>
      </c>
      <c r="K3554" s="218">
        <v>452.24</v>
      </c>
      <c r="L3554" s="218">
        <v>0</v>
      </c>
      <c r="M3554" s="218">
        <f t="shared" si="98"/>
        <v>180.89600000000002</v>
      </c>
      <c r="N3554" s="216" t="str">
        <f t="shared" si="97"/>
        <v>stvarna uporabna</v>
      </c>
    </row>
    <row r="3555" spans="1:14" x14ac:dyDescent="0.25">
      <c r="A3555" s="216">
        <v>1</v>
      </c>
      <c r="B3555" s="219" t="s">
        <v>926</v>
      </c>
      <c r="C3555" s="219" t="s">
        <v>926</v>
      </c>
      <c r="D3555" s="219">
        <v>105769</v>
      </c>
      <c r="E3555" s="217" t="s">
        <v>595</v>
      </c>
      <c r="F3555" s="217" t="s">
        <v>1926</v>
      </c>
      <c r="G3555" s="217" t="s">
        <v>929</v>
      </c>
      <c r="H3555" s="217" t="s">
        <v>139</v>
      </c>
      <c r="I3555" s="219">
        <v>1</v>
      </c>
      <c r="J3555" s="218">
        <v>423.95</v>
      </c>
      <c r="K3555" s="218">
        <v>423.95</v>
      </c>
      <c r="L3555" s="218">
        <v>0</v>
      </c>
      <c r="M3555" s="218">
        <f t="shared" si="98"/>
        <v>169.58</v>
      </c>
      <c r="N3555" s="216" t="str">
        <f t="shared" si="97"/>
        <v>stvarna uporabna</v>
      </c>
    </row>
    <row r="3556" spans="1:14" x14ac:dyDescent="0.25">
      <c r="A3556" s="220">
        <v>1</v>
      </c>
      <c r="B3556" s="219" t="s">
        <v>926</v>
      </c>
      <c r="C3556" s="219" t="s">
        <v>926</v>
      </c>
      <c r="D3556" s="219">
        <v>105770</v>
      </c>
      <c r="E3556" s="217" t="s">
        <v>595</v>
      </c>
      <c r="F3556" s="217" t="s">
        <v>2466</v>
      </c>
      <c r="G3556" s="217" t="s">
        <v>929</v>
      </c>
      <c r="H3556" s="217" t="s">
        <v>139</v>
      </c>
      <c r="I3556" s="219">
        <v>1</v>
      </c>
      <c r="J3556" s="218">
        <v>791.27</v>
      </c>
      <c r="K3556" s="218">
        <v>791.27</v>
      </c>
      <c r="L3556" s="218">
        <v>0</v>
      </c>
      <c r="M3556" s="218">
        <f t="shared" si="98"/>
        <v>316.50800000000004</v>
      </c>
      <c r="N3556" s="216" t="str">
        <f t="shared" si="97"/>
        <v>stvarna uporabna</v>
      </c>
    </row>
    <row r="3557" spans="1:14" x14ac:dyDescent="0.25">
      <c r="A3557" s="220">
        <v>1</v>
      </c>
      <c r="B3557" s="219" t="s">
        <v>926</v>
      </c>
      <c r="C3557" s="219" t="s">
        <v>926</v>
      </c>
      <c r="D3557" s="219">
        <v>105771</v>
      </c>
      <c r="E3557" s="217" t="s">
        <v>595</v>
      </c>
      <c r="F3557" s="217" t="s">
        <v>2466</v>
      </c>
      <c r="G3557" s="217" t="s">
        <v>929</v>
      </c>
      <c r="H3557" s="217" t="s">
        <v>139</v>
      </c>
      <c r="I3557" s="219">
        <v>1</v>
      </c>
      <c r="J3557" s="218">
        <v>791.28</v>
      </c>
      <c r="K3557" s="218">
        <v>791.28</v>
      </c>
      <c r="L3557" s="218">
        <v>0</v>
      </c>
      <c r="M3557" s="218">
        <f t="shared" si="98"/>
        <v>316.512</v>
      </c>
      <c r="N3557" s="216" t="str">
        <f t="shared" si="97"/>
        <v>stvarna uporabna</v>
      </c>
    </row>
    <row r="3558" spans="1:14" x14ac:dyDescent="0.25">
      <c r="A3558" s="216">
        <v>1</v>
      </c>
      <c r="B3558" s="219" t="s">
        <v>926</v>
      </c>
      <c r="C3558" s="219" t="s">
        <v>926</v>
      </c>
      <c r="D3558" s="219">
        <v>105790</v>
      </c>
      <c r="E3558" s="217" t="s">
        <v>595</v>
      </c>
      <c r="F3558" s="217" t="s">
        <v>2467</v>
      </c>
      <c r="G3558" s="217" t="s">
        <v>2468</v>
      </c>
      <c r="H3558" s="217" t="s">
        <v>139</v>
      </c>
      <c r="I3558" s="219">
        <v>1</v>
      </c>
      <c r="J3558" s="218">
        <v>140.16999999999999</v>
      </c>
      <c r="K3558" s="218">
        <v>140.16999999999999</v>
      </c>
      <c r="L3558" s="218">
        <v>0</v>
      </c>
      <c r="M3558" s="218">
        <f t="shared" si="98"/>
        <v>56.067999999999998</v>
      </c>
      <c r="N3558" s="216" t="str">
        <f t="shared" si="97"/>
        <v>stvarna uporabna</v>
      </c>
    </row>
    <row r="3559" spans="1:14" x14ac:dyDescent="0.25">
      <c r="A3559" s="216">
        <v>1</v>
      </c>
      <c r="B3559" s="219" t="s">
        <v>926</v>
      </c>
      <c r="C3559" s="219" t="s">
        <v>926</v>
      </c>
      <c r="D3559" s="219">
        <v>105791</v>
      </c>
      <c r="E3559" s="217" t="s">
        <v>595</v>
      </c>
      <c r="F3559" s="217" t="s">
        <v>2467</v>
      </c>
      <c r="G3559" s="217" t="s">
        <v>2468</v>
      </c>
      <c r="H3559" s="217" t="s">
        <v>139</v>
      </c>
      <c r="I3559" s="219">
        <v>1</v>
      </c>
      <c r="J3559" s="218">
        <v>140.18</v>
      </c>
      <c r="K3559" s="218">
        <v>140.18</v>
      </c>
      <c r="L3559" s="218">
        <v>0</v>
      </c>
      <c r="M3559" s="218">
        <f t="shared" si="98"/>
        <v>56.072000000000003</v>
      </c>
      <c r="N3559" s="216" t="str">
        <f t="shared" si="97"/>
        <v>stvarna uporabna</v>
      </c>
    </row>
    <row r="3560" spans="1:14" x14ac:dyDescent="0.25">
      <c r="A3560" s="216">
        <v>1</v>
      </c>
      <c r="B3560" s="219" t="s">
        <v>926</v>
      </c>
      <c r="C3560" s="219" t="s">
        <v>926</v>
      </c>
      <c r="D3560" s="219">
        <v>105792</v>
      </c>
      <c r="E3560" s="217" t="s">
        <v>595</v>
      </c>
      <c r="F3560" s="217" t="s">
        <v>2469</v>
      </c>
      <c r="G3560" s="217" t="s">
        <v>2468</v>
      </c>
      <c r="H3560" s="217" t="s">
        <v>139</v>
      </c>
      <c r="I3560" s="219">
        <v>1</v>
      </c>
      <c r="J3560" s="218">
        <v>140.18</v>
      </c>
      <c r="K3560" s="218">
        <v>140.18</v>
      </c>
      <c r="L3560" s="218">
        <v>0</v>
      </c>
      <c r="M3560" s="218">
        <f t="shared" si="98"/>
        <v>56.072000000000003</v>
      </c>
      <c r="N3560" s="216" t="str">
        <f t="shared" si="97"/>
        <v>stvarna uporabna</v>
      </c>
    </row>
    <row r="3561" spans="1:14" x14ac:dyDescent="0.25">
      <c r="A3561" s="220">
        <v>1</v>
      </c>
      <c r="B3561" s="219" t="s">
        <v>926</v>
      </c>
      <c r="C3561" s="219" t="s">
        <v>926</v>
      </c>
      <c r="D3561" s="219">
        <v>105793</v>
      </c>
      <c r="E3561" s="217" t="s">
        <v>595</v>
      </c>
      <c r="F3561" s="217" t="s">
        <v>2469</v>
      </c>
      <c r="G3561" s="217" t="s">
        <v>2468</v>
      </c>
      <c r="H3561" s="217" t="s">
        <v>139</v>
      </c>
      <c r="I3561" s="219">
        <v>1</v>
      </c>
      <c r="J3561" s="218">
        <v>140.18</v>
      </c>
      <c r="K3561" s="218">
        <v>140.18</v>
      </c>
      <c r="L3561" s="218">
        <v>0</v>
      </c>
      <c r="M3561" s="218">
        <f t="shared" si="98"/>
        <v>56.072000000000003</v>
      </c>
      <c r="N3561" s="216" t="str">
        <f t="shared" si="97"/>
        <v>stvarna uporabna</v>
      </c>
    </row>
    <row r="3562" spans="1:14" x14ac:dyDescent="0.25">
      <c r="A3562" s="220">
        <v>1</v>
      </c>
      <c r="B3562" s="219" t="s">
        <v>926</v>
      </c>
      <c r="C3562" s="219" t="s">
        <v>926</v>
      </c>
      <c r="D3562" s="219">
        <v>105794</v>
      </c>
      <c r="E3562" s="217" t="s">
        <v>595</v>
      </c>
      <c r="F3562" s="217" t="s">
        <v>2469</v>
      </c>
      <c r="G3562" s="217" t="s">
        <v>2468</v>
      </c>
      <c r="H3562" s="217" t="s">
        <v>139</v>
      </c>
      <c r="I3562" s="219">
        <v>1</v>
      </c>
      <c r="J3562" s="218">
        <v>140.18</v>
      </c>
      <c r="K3562" s="218">
        <v>140.18</v>
      </c>
      <c r="L3562" s="218">
        <v>0</v>
      </c>
      <c r="M3562" s="218">
        <f t="shared" si="98"/>
        <v>56.072000000000003</v>
      </c>
      <c r="N3562" s="216" t="str">
        <f t="shared" si="97"/>
        <v>stvarna uporabna</v>
      </c>
    </row>
    <row r="3563" spans="1:14" x14ac:dyDescent="0.25">
      <c r="A3563" s="216">
        <v>1</v>
      </c>
      <c r="B3563" s="219" t="s">
        <v>926</v>
      </c>
      <c r="C3563" s="219" t="s">
        <v>926</v>
      </c>
      <c r="D3563" s="219">
        <v>105795</v>
      </c>
      <c r="E3563" s="217" t="s">
        <v>595</v>
      </c>
      <c r="F3563" s="217" t="s">
        <v>2469</v>
      </c>
      <c r="G3563" s="217" t="s">
        <v>2468</v>
      </c>
      <c r="H3563" s="217" t="s">
        <v>139</v>
      </c>
      <c r="I3563" s="219">
        <v>1</v>
      </c>
      <c r="J3563" s="218">
        <v>140.18</v>
      </c>
      <c r="K3563" s="218">
        <v>140.18</v>
      </c>
      <c r="L3563" s="218">
        <v>0</v>
      </c>
      <c r="M3563" s="218">
        <f t="shared" si="98"/>
        <v>56.072000000000003</v>
      </c>
      <c r="N3563" s="216" t="str">
        <f t="shared" si="97"/>
        <v>stvarna uporabna</v>
      </c>
    </row>
    <row r="3564" spans="1:14" x14ac:dyDescent="0.25">
      <c r="A3564" s="216">
        <v>1</v>
      </c>
      <c r="B3564" s="219" t="s">
        <v>926</v>
      </c>
      <c r="C3564" s="219" t="s">
        <v>926</v>
      </c>
      <c r="D3564" s="219">
        <v>105796</v>
      </c>
      <c r="E3564" s="217" t="s">
        <v>595</v>
      </c>
      <c r="F3564" s="217" t="s">
        <v>2469</v>
      </c>
      <c r="G3564" s="217" t="s">
        <v>2468</v>
      </c>
      <c r="H3564" s="217" t="s">
        <v>139</v>
      </c>
      <c r="I3564" s="219">
        <v>1</v>
      </c>
      <c r="J3564" s="218">
        <v>140.18</v>
      </c>
      <c r="K3564" s="218">
        <v>140.18</v>
      </c>
      <c r="L3564" s="218">
        <v>0</v>
      </c>
      <c r="M3564" s="218">
        <f t="shared" si="98"/>
        <v>56.072000000000003</v>
      </c>
      <c r="N3564" s="216" t="str">
        <f t="shared" si="97"/>
        <v>stvarna uporabna</v>
      </c>
    </row>
    <row r="3565" spans="1:14" x14ac:dyDescent="0.25">
      <c r="A3565" s="216">
        <v>1</v>
      </c>
      <c r="B3565" s="219" t="s">
        <v>926</v>
      </c>
      <c r="C3565" s="219" t="s">
        <v>926</v>
      </c>
      <c r="D3565" s="219">
        <v>105797</v>
      </c>
      <c r="E3565" s="217" t="s">
        <v>595</v>
      </c>
      <c r="F3565" s="217" t="s">
        <v>2469</v>
      </c>
      <c r="G3565" s="217" t="s">
        <v>2468</v>
      </c>
      <c r="H3565" s="217" t="s">
        <v>139</v>
      </c>
      <c r="I3565" s="219">
        <v>1</v>
      </c>
      <c r="J3565" s="218">
        <v>140.18</v>
      </c>
      <c r="K3565" s="218">
        <v>140.18</v>
      </c>
      <c r="L3565" s="218">
        <v>0</v>
      </c>
      <c r="M3565" s="218">
        <f t="shared" si="98"/>
        <v>56.072000000000003</v>
      </c>
      <c r="N3565" s="216" t="str">
        <f t="shared" si="97"/>
        <v>stvarna uporabna</v>
      </c>
    </row>
    <row r="3566" spans="1:14" x14ac:dyDescent="0.25">
      <c r="A3566" s="220">
        <v>1</v>
      </c>
      <c r="B3566" s="219" t="s">
        <v>926</v>
      </c>
      <c r="C3566" s="219" t="s">
        <v>926</v>
      </c>
      <c r="D3566" s="219">
        <v>105798</v>
      </c>
      <c r="E3566" s="217" t="s">
        <v>595</v>
      </c>
      <c r="F3566" s="217" t="s">
        <v>2469</v>
      </c>
      <c r="G3566" s="217" t="s">
        <v>2468</v>
      </c>
      <c r="H3566" s="217" t="s">
        <v>139</v>
      </c>
      <c r="I3566" s="219">
        <v>1</v>
      </c>
      <c r="J3566" s="218">
        <v>140.18</v>
      </c>
      <c r="K3566" s="218">
        <v>140.18</v>
      </c>
      <c r="L3566" s="218">
        <v>0</v>
      </c>
      <c r="M3566" s="218">
        <f t="shared" si="98"/>
        <v>56.072000000000003</v>
      </c>
      <c r="N3566" s="216" t="str">
        <f t="shared" si="97"/>
        <v>stvarna uporabna</v>
      </c>
    </row>
    <row r="3567" spans="1:14" x14ac:dyDescent="0.25">
      <c r="A3567" s="220">
        <v>1</v>
      </c>
      <c r="B3567" s="219" t="s">
        <v>926</v>
      </c>
      <c r="C3567" s="219" t="s">
        <v>926</v>
      </c>
      <c r="D3567" s="219">
        <v>105799</v>
      </c>
      <c r="E3567" s="217" t="s">
        <v>595</v>
      </c>
      <c r="F3567" s="217" t="s">
        <v>2469</v>
      </c>
      <c r="G3567" s="217" t="s">
        <v>2468</v>
      </c>
      <c r="H3567" s="217" t="s">
        <v>139</v>
      </c>
      <c r="I3567" s="219">
        <v>1</v>
      </c>
      <c r="J3567" s="218">
        <v>140.18</v>
      </c>
      <c r="K3567" s="218">
        <v>140.18</v>
      </c>
      <c r="L3567" s="218">
        <v>0</v>
      </c>
      <c r="M3567" s="218">
        <f t="shared" si="98"/>
        <v>56.072000000000003</v>
      </c>
      <c r="N3567" s="216" t="str">
        <f t="shared" si="97"/>
        <v>stvarna uporabna</v>
      </c>
    </row>
    <row r="3568" spans="1:14" x14ac:dyDescent="0.25">
      <c r="A3568" s="216">
        <v>1</v>
      </c>
      <c r="B3568" s="219" t="s">
        <v>926</v>
      </c>
      <c r="C3568" s="219" t="s">
        <v>926</v>
      </c>
      <c r="D3568" s="219">
        <v>105800</v>
      </c>
      <c r="E3568" s="217" t="s">
        <v>595</v>
      </c>
      <c r="F3568" s="217" t="s">
        <v>2469</v>
      </c>
      <c r="G3568" s="217" t="s">
        <v>2468</v>
      </c>
      <c r="H3568" s="217" t="s">
        <v>139</v>
      </c>
      <c r="I3568" s="219">
        <v>1</v>
      </c>
      <c r="J3568" s="218">
        <v>140.18</v>
      </c>
      <c r="K3568" s="218">
        <v>140.18</v>
      </c>
      <c r="L3568" s="218">
        <v>0</v>
      </c>
      <c r="M3568" s="218">
        <f t="shared" si="98"/>
        <v>56.072000000000003</v>
      </c>
      <c r="N3568" s="216" t="str">
        <f t="shared" si="97"/>
        <v>stvarna uporabna</v>
      </c>
    </row>
    <row r="3569" spans="1:14" x14ac:dyDescent="0.25">
      <c r="A3569" s="216">
        <v>1</v>
      </c>
      <c r="B3569" s="219" t="s">
        <v>926</v>
      </c>
      <c r="C3569" s="219" t="s">
        <v>926</v>
      </c>
      <c r="D3569" s="219">
        <v>105801</v>
      </c>
      <c r="E3569" s="217" t="s">
        <v>595</v>
      </c>
      <c r="F3569" s="217" t="s">
        <v>2469</v>
      </c>
      <c r="G3569" s="217" t="s">
        <v>2468</v>
      </c>
      <c r="H3569" s="217" t="s">
        <v>139</v>
      </c>
      <c r="I3569" s="219">
        <v>1</v>
      </c>
      <c r="J3569" s="218">
        <v>140.18</v>
      </c>
      <c r="K3569" s="218">
        <v>140.18</v>
      </c>
      <c r="L3569" s="218">
        <v>0</v>
      </c>
      <c r="M3569" s="218">
        <f t="shared" si="98"/>
        <v>56.072000000000003</v>
      </c>
      <c r="N3569" s="216" t="str">
        <f t="shared" si="97"/>
        <v>stvarna uporabna</v>
      </c>
    </row>
    <row r="3570" spans="1:14" x14ac:dyDescent="0.25">
      <c r="A3570" s="216">
        <v>1</v>
      </c>
      <c r="B3570" s="219" t="s">
        <v>926</v>
      </c>
      <c r="C3570" s="219" t="s">
        <v>926</v>
      </c>
      <c r="D3570" s="219">
        <v>105802</v>
      </c>
      <c r="E3570" s="217" t="s">
        <v>595</v>
      </c>
      <c r="F3570" s="217" t="s">
        <v>2470</v>
      </c>
      <c r="G3570" s="217" t="s">
        <v>2471</v>
      </c>
      <c r="H3570" s="217" t="s">
        <v>139</v>
      </c>
      <c r="I3570" s="219">
        <v>1</v>
      </c>
      <c r="J3570" s="218">
        <v>875.96</v>
      </c>
      <c r="K3570" s="218">
        <v>875.96</v>
      </c>
      <c r="L3570" s="218">
        <v>0</v>
      </c>
      <c r="M3570" s="218">
        <f t="shared" si="98"/>
        <v>350.38400000000001</v>
      </c>
      <c r="N3570" s="216" t="str">
        <f t="shared" si="97"/>
        <v>stvarna uporabna</v>
      </c>
    </row>
    <row r="3571" spans="1:14" x14ac:dyDescent="0.25">
      <c r="A3571" s="220">
        <v>1</v>
      </c>
      <c r="B3571" s="219" t="s">
        <v>926</v>
      </c>
      <c r="C3571" s="219" t="s">
        <v>926</v>
      </c>
      <c r="D3571" s="219">
        <v>105803</v>
      </c>
      <c r="E3571" s="217" t="s">
        <v>595</v>
      </c>
      <c r="F3571" s="217" t="s">
        <v>2472</v>
      </c>
      <c r="G3571" s="217" t="s">
        <v>2471</v>
      </c>
      <c r="H3571" s="217" t="s">
        <v>139</v>
      </c>
      <c r="I3571" s="219">
        <v>1</v>
      </c>
      <c r="J3571" s="218">
        <v>370.88</v>
      </c>
      <c r="K3571" s="218">
        <v>370.88</v>
      </c>
      <c r="L3571" s="218">
        <v>0</v>
      </c>
      <c r="M3571" s="218">
        <f t="shared" si="98"/>
        <v>148.352</v>
      </c>
      <c r="N3571" s="216" t="str">
        <f t="shared" si="97"/>
        <v>stvarna uporabna</v>
      </c>
    </row>
    <row r="3572" spans="1:14" x14ac:dyDescent="0.25">
      <c r="A3572" s="220">
        <v>1</v>
      </c>
      <c r="B3572" s="219" t="s">
        <v>926</v>
      </c>
      <c r="C3572" s="219" t="s">
        <v>926</v>
      </c>
      <c r="D3572" s="219">
        <v>105804</v>
      </c>
      <c r="E3572" s="217" t="s">
        <v>595</v>
      </c>
      <c r="F3572" s="217" t="s">
        <v>2472</v>
      </c>
      <c r="G3572" s="217" t="s">
        <v>2471</v>
      </c>
      <c r="H3572" s="217" t="s">
        <v>139</v>
      </c>
      <c r="I3572" s="219">
        <v>1</v>
      </c>
      <c r="J3572" s="218">
        <v>370.88</v>
      </c>
      <c r="K3572" s="218">
        <v>370.88</v>
      </c>
      <c r="L3572" s="218">
        <v>0</v>
      </c>
      <c r="M3572" s="218">
        <f t="shared" si="98"/>
        <v>148.352</v>
      </c>
      <c r="N3572" s="216" t="str">
        <f t="shared" si="97"/>
        <v>stvarna uporabna</v>
      </c>
    </row>
    <row r="3573" spans="1:14" x14ac:dyDescent="0.25">
      <c r="A3573" s="216">
        <v>1</v>
      </c>
      <c r="B3573" s="219" t="s">
        <v>926</v>
      </c>
      <c r="C3573" s="219" t="s">
        <v>926</v>
      </c>
      <c r="D3573" s="219">
        <v>105805</v>
      </c>
      <c r="E3573" s="217" t="s">
        <v>595</v>
      </c>
      <c r="F3573" s="217" t="s">
        <v>2473</v>
      </c>
      <c r="G3573" s="217" t="s">
        <v>2471</v>
      </c>
      <c r="H3573" s="217" t="s">
        <v>139</v>
      </c>
      <c r="I3573" s="219">
        <v>1</v>
      </c>
      <c r="J3573" s="218">
        <v>841.8</v>
      </c>
      <c r="K3573" s="218">
        <v>841.8</v>
      </c>
      <c r="L3573" s="218">
        <v>0</v>
      </c>
      <c r="M3573" s="218">
        <f t="shared" si="98"/>
        <v>336.72</v>
      </c>
      <c r="N3573" s="216" t="str">
        <f t="shared" si="97"/>
        <v>stvarna uporabna</v>
      </c>
    </row>
    <row r="3574" spans="1:14" x14ac:dyDescent="0.25">
      <c r="A3574" s="216">
        <v>1</v>
      </c>
      <c r="B3574" s="219" t="s">
        <v>926</v>
      </c>
      <c r="C3574" s="219" t="s">
        <v>926</v>
      </c>
      <c r="D3574" s="219">
        <v>105806</v>
      </c>
      <c r="E3574" s="217" t="s">
        <v>595</v>
      </c>
      <c r="F3574" s="217" t="s">
        <v>2473</v>
      </c>
      <c r="G3574" s="217" t="s">
        <v>2471</v>
      </c>
      <c r="H3574" s="217" t="s">
        <v>139</v>
      </c>
      <c r="I3574" s="219">
        <v>1</v>
      </c>
      <c r="J3574" s="218">
        <v>841.8</v>
      </c>
      <c r="K3574" s="218">
        <v>841.8</v>
      </c>
      <c r="L3574" s="218">
        <v>0</v>
      </c>
      <c r="M3574" s="218">
        <f t="shared" si="98"/>
        <v>336.72</v>
      </c>
      <c r="N3574" s="216" t="str">
        <f t="shared" si="97"/>
        <v>stvarna uporabna</v>
      </c>
    </row>
    <row r="3575" spans="1:14" x14ac:dyDescent="0.25">
      <c r="A3575" s="216">
        <v>1</v>
      </c>
      <c r="B3575" s="219" t="s">
        <v>926</v>
      </c>
      <c r="C3575" s="219" t="s">
        <v>926</v>
      </c>
      <c r="D3575" s="219">
        <v>105828</v>
      </c>
      <c r="E3575" s="217" t="s">
        <v>595</v>
      </c>
      <c r="F3575" s="217" t="s">
        <v>1884</v>
      </c>
      <c r="G3575" s="217" t="s">
        <v>929</v>
      </c>
      <c r="H3575" s="217" t="s">
        <v>139</v>
      </c>
      <c r="I3575" s="219">
        <v>1</v>
      </c>
      <c r="J3575" s="218">
        <v>169.59</v>
      </c>
      <c r="K3575" s="218">
        <v>169.59</v>
      </c>
      <c r="L3575" s="218">
        <v>0</v>
      </c>
      <c r="M3575" s="218">
        <f t="shared" si="98"/>
        <v>67.835999999999999</v>
      </c>
      <c r="N3575" s="216" t="str">
        <f t="shared" si="97"/>
        <v>stvarna uporabna</v>
      </c>
    </row>
    <row r="3576" spans="1:14" x14ac:dyDescent="0.25">
      <c r="A3576" s="220">
        <v>1</v>
      </c>
      <c r="B3576" s="219" t="s">
        <v>926</v>
      </c>
      <c r="C3576" s="219" t="s">
        <v>926</v>
      </c>
      <c r="D3576" s="219">
        <v>105830</v>
      </c>
      <c r="E3576" s="217" t="s">
        <v>595</v>
      </c>
      <c r="F3576" s="217" t="s">
        <v>2474</v>
      </c>
      <c r="G3576" s="217" t="s">
        <v>339</v>
      </c>
      <c r="H3576" s="217" t="s">
        <v>139</v>
      </c>
      <c r="I3576" s="219">
        <v>1</v>
      </c>
      <c r="J3576" s="221">
        <v>1859.76</v>
      </c>
      <c r="K3576" s="221">
        <v>1685.41</v>
      </c>
      <c r="L3576" s="218">
        <v>174.35</v>
      </c>
      <c r="M3576" s="218">
        <f t="shared" si="98"/>
        <v>743.904</v>
      </c>
      <c r="N3576" s="216" t="str">
        <f t="shared" si="97"/>
        <v>stvarna uporabna</v>
      </c>
    </row>
    <row r="3577" spans="1:14" x14ac:dyDescent="0.25">
      <c r="A3577" s="220">
        <v>1</v>
      </c>
      <c r="B3577" s="219" t="s">
        <v>926</v>
      </c>
      <c r="C3577" s="219" t="s">
        <v>926</v>
      </c>
      <c r="D3577" s="219">
        <v>105832</v>
      </c>
      <c r="E3577" s="217" t="s">
        <v>595</v>
      </c>
      <c r="F3577" s="217" t="s">
        <v>1737</v>
      </c>
      <c r="G3577" s="217" t="s">
        <v>339</v>
      </c>
      <c r="H3577" s="217" t="s">
        <v>139</v>
      </c>
      <c r="I3577" s="219">
        <v>1</v>
      </c>
      <c r="J3577" s="218">
        <v>431.73</v>
      </c>
      <c r="K3577" s="218">
        <v>391.28</v>
      </c>
      <c r="L3577" s="218">
        <v>40.450000000000003</v>
      </c>
      <c r="M3577" s="218">
        <f t="shared" si="98"/>
        <v>172.69200000000001</v>
      </c>
      <c r="N3577" s="216" t="str">
        <f t="shared" si="97"/>
        <v>stvarna uporabna</v>
      </c>
    </row>
    <row r="3578" spans="1:14" x14ac:dyDescent="0.25">
      <c r="A3578" s="216">
        <v>1</v>
      </c>
      <c r="B3578" s="219" t="s">
        <v>926</v>
      </c>
      <c r="C3578" s="219" t="s">
        <v>926</v>
      </c>
      <c r="D3578" s="219">
        <v>105833</v>
      </c>
      <c r="E3578" s="217" t="s">
        <v>595</v>
      </c>
      <c r="F3578" s="217" t="s">
        <v>2475</v>
      </c>
      <c r="G3578" s="217" t="s">
        <v>339</v>
      </c>
      <c r="H3578" s="217" t="s">
        <v>139</v>
      </c>
      <c r="I3578" s="219">
        <v>1</v>
      </c>
      <c r="J3578" s="221">
        <v>1494.45</v>
      </c>
      <c r="K3578" s="221">
        <v>1354.37</v>
      </c>
      <c r="L3578" s="218">
        <v>140.08000000000001</v>
      </c>
      <c r="M3578" s="218">
        <f t="shared" si="98"/>
        <v>597.78000000000009</v>
      </c>
      <c r="N3578" s="216" t="str">
        <f t="shared" si="97"/>
        <v>stvarna uporabna</v>
      </c>
    </row>
    <row r="3579" spans="1:14" x14ac:dyDescent="0.25">
      <c r="A3579" s="216">
        <v>1</v>
      </c>
      <c r="B3579" s="219" t="s">
        <v>926</v>
      </c>
      <c r="C3579" s="219" t="s">
        <v>926</v>
      </c>
      <c r="D3579" s="219">
        <v>105834</v>
      </c>
      <c r="E3579" s="217" t="s">
        <v>595</v>
      </c>
      <c r="F3579" s="217" t="s">
        <v>2475</v>
      </c>
      <c r="G3579" s="217" t="s">
        <v>339</v>
      </c>
      <c r="H3579" s="217" t="s">
        <v>139</v>
      </c>
      <c r="I3579" s="219">
        <v>1</v>
      </c>
      <c r="J3579" s="221">
        <v>1494.45</v>
      </c>
      <c r="K3579" s="221">
        <v>1354.37</v>
      </c>
      <c r="L3579" s="218">
        <v>140.08000000000001</v>
      </c>
      <c r="M3579" s="218">
        <f t="shared" si="98"/>
        <v>597.78000000000009</v>
      </c>
      <c r="N3579" s="216" t="str">
        <f t="shared" si="97"/>
        <v>stvarna uporabna</v>
      </c>
    </row>
    <row r="3580" spans="1:14" x14ac:dyDescent="0.25">
      <c r="A3580" s="216">
        <v>1</v>
      </c>
      <c r="B3580" s="219" t="s">
        <v>926</v>
      </c>
      <c r="C3580" s="219" t="s">
        <v>926</v>
      </c>
      <c r="D3580" s="219">
        <v>105835</v>
      </c>
      <c r="E3580" s="217" t="s">
        <v>595</v>
      </c>
      <c r="F3580" s="217" t="s">
        <v>2475</v>
      </c>
      <c r="G3580" s="217" t="s">
        <v>339</v>
      </c>
      <c r="H3580" s="217" t="s">
        <v>139</v>
      </c>
      <c r="I3580" s="219">
        <v>1</v>
      </c>
      <c r="J3580" s="221">
        <v>1494.45</v>
      </c>
      <c r="K3580" s="221">
        <v>1354.37</v>
      </c>
      <c r="L3580" s="218">
        <v>140.08000000000001</v>
      </c>
      <c r="M3580" s="218">
        <f t="shared" si="98"/>
        <v>597.78000000000009</v>
      </c>
      <c r="N3580" s="216" t="str">
        <f t="shared" ref="N3580:N3643" si="99">IF(L3580&lt;J3580*0.4,"stvarna uporabna", "nova vrijednost")</f>
        <v>stvarna uporabna</v>
      </c>
    </row>
    <row r="3581" spans="1:14" x14ac:dyDescent="0.25">
      <c r="A3581" s="220">
        <v>1</v>
      </c>
      <c r="B3581" s="219" t="s">
        <v>926</v>
      </c>
      <c r="C3581" s="219" t="s">
        <v>926</v>
      </c>
      <c r="D3581" s="219">
        <v>105836</v>
      </c>
      <c r="E3581" s="217" t="s">
        <v>595</v>
      </c>
      <c r="F3581" s="217" t="s">
        <v>2475</v>
      </c>
      <c r="G3581" s="217" t="s">
        <v>339</v>
      </c>
      <c r="H3581" s="217" t="s">
        <v>139</v>
      </c>
      <c r="I3581" s="219">
        <v>1</v>
      </c>
      <c r="J3581" s="221">
        <v>1494.45</v>
      </c>
      <c r="K3581" s="221">
        <v>1354.37</v>
      </c>
      <c r="L3581" s="218">
        <v>140.08000000000001</v>
      </c>
      <c r="M3581" s="218">
        <f t="shared" si="98"/>
        <v>597.78000000000009</v>
      </c>
      <c r="N3581" s="216" t="str">
        <f t="shared" si="99"/>
        <v>stvarna uporabna</v>
      </c>
    </row>
    <row r="3582" spans="1:14" x14ac:dyDescent="0.25">
      <c r="A3582" s="220">
        <v>1</v>
      </c>
      <c r="B3582" s="219" t="s">
        <v>926</v>
      </c>
      <c r="C3582" s="219" t="s">
        <v>926</v>
      </c>
      <c r="D3582" s="219">
        <v>105837</v>
      </c>
      <c r="E3582" s="217" t="s">
        <v>595</v>
      </c>
      <c r="F3582" s="217" t="s">
        <v>2475</v>
      </c>
      <c r="G3582" s="217" t="s">
        <v>339</v>
      </c>
      <c r="H3582" s="217" t="s">
        <v>139</v>
      </c>
      <c r="I3582" s="219">
        <v>1</v>
      </c>
      <c r="J3582" s="221">
        <v>1494.45</v>
      </c>
      <c r="K3582" s="221">
        <v>1354.37</v>
      </c>
      <c r="L3582" s="218">
        <v>140.08000000000001</v>
      </c>
      <c r="M3582" s="218">
        <f t="shared" si="98"/>
        <v>597.78000000000009</v>
      </c>
      <c r="N3582" s="216" t="str">
        <f t="shared" si="99"/>
        <v>stvarna uporabna</v>
      </c>
    </row>
    <row r="3583" spans="1:14" x14ac:dyDescent="0.25">
      <c r="A3583" s="216">
        <v>1</v>
      </c>
      <c r="B3583" s="219" t="s">
        <v>926</v>
      </c>
      <c r="C3583" s="219" t="s">
        <v>926</v>
      </c>
      <c r="D3583" s="219">
        <v>105838</v>
      </c>
      <c r="E3583" s="217" t="s">
        <v>595</v>
      </c>
      <c r="F3583" s="217" t="s">
        <v>2475</v>
      </c>
      <c r="G3583" s="217" t="s">
        <v>339</v>
      </c>
      <c r="H3583" s="217" t="s">
        <v>139</v>
      </c>
      <c r="I3583" s="219">
        <v>1</v>
      </c>
      <c r="J3583" s="221">
        <v>1494.45</v>
      </c>
      <c r="K3583" s="221">
        <v>1354.37</v>
      </c>
      <c r="L3583" s="218">
        <v>140.08000000000001</v>
      </c>
      <c r="M3583" s="218">
        <f t="shared" si="98"/>
        <v>597.78000000000009</v>
      </c>
      <c r="N3583" s="216" t="str">
        <f t="shared" si="99"/>
        <v>stvarna uporabna</v>
      </c>
    </row>
    <row r="3584" spans="1:14" x14ac:dyDescent="0.25">
      <c r="A3584" s="216">
        <v>1</v>
      </c>
      <c r="B3584" s="219" t="s">
        <v>926</v>
      </c>
      <c r="C3584" s="219" t="s">
        <v>926</v>
      </c>
      <c r="D3584" s="219">
        <v>105839</v>
      </c>
      <c r="E3584" s="217" t="s">
        <v>595</v>
      </c>
      <c r="F3584" s="217" t="s">
        <v>2475</v>
      </c>
      <c r="G3584" s="217" t="s">
        <v>339</v>
      </c>
      <c r="H3584" s="217" t="s">
        <v>139</v>
      </c>
      <c r="I3584" s="219">
        <v>1</v>
      </c>
      <c r="J3584" s="221">
        <v>1494.45</v>
      </c>
      <c r="K3584" s="221">
        <v>1354.37</v>
      </c>
      <c r="L3584" s="218">
        <v>140.08000000000001</v>
      </c>
      <c r="M3584" s="218">
        <f t="shared" si="98"/>
        <v>597.78000000000009</v>
      </c>
      <c r="N3584" s="216" t="str">
        <f t="shared" si="99"/>
        <v>stvarna uporabna</v>
      </c>
    </row>
    <row r="3585" spans="1:14" x14ac:dyDescent="0.25">
      <c r="A3585" s="216">
        <v>1</v>
      </c>
      <c r="B3585" s="219" t="s">
        <v>926</v>
      </c>
      <c r="C3585" s="219" t="s">
        <v>926</v>
      </c>
      <c r="D3585" s="219">
        <v>105840</v>
      </c>
      <c r="E3585" s="217" t="s">
        <v>595</v>
      </c>
      <c r="F3585" s="217" t="s">
        <v>2475</v>
      </c>
      <c r="G3585" s="217" t="s">
        <v>339</v>
      </c>
      <c r="H3585" s="217" t="s">
        <v>139</v>
      </c>
      <c r="I3585" s="219">
        <v>1</v>
      </c>
      <c r="J3585" s="221">
        <v>1494.45</v>
      </c>
      <c r="K3585" s="221">
        <v>1354.37</v>
      </c>
      <c r="L3585" s="218">
        <v>140.08000000000001</v>
      </c>
      <c r="M3585" s="218">
        <f t="shared" si="98"/>
        <v>597.78000000000009</v>
      </c>
      <c r="N3585" s="216" t="str">
        <f t="shared" si="99"/>
        <v>stvarna uporabna</v>
      </c>
    </row>
    <row r="3586" spans="1:14" x14ac:dyDescent="0.25">
      <c r="A3586" s="220">
        <v>1</v>
      </c>
      <c r="B3586" s="219" t="s">
        <v>926</v>
      </c>
      <c r="C3586" s="219" t="s">
        <v>926</v>
      </c>
      <c r="D3586" s="219">
        <v>105841</v>
      </c>
      <c r="E3586" s="217" t="s">
        <v>595</v>
      </c>
      <c r="F3586" s="217" t="s">
        <v>2475</v>
      </c>
      <c r="G3586" s="217" t="s">
        <v>339</v>
      </c>
      <c r="H3586" s="217" t="s">
        <v>139</v>
      </c>
      <c r="I3586" s="219">
        <v>1</v>
      </c>
      <c r="J3586" s="221">
        <v>1494.45</v>
      </c>
      <c r="K3586" s="221">
        <v>1354.37</v>
      </c>
      <c r="L3586" s="218">
        <v>140.08000000000001</v>
      </c>
      <c r="M3586" s="218">
        <f t="shared" si="98"/>
        <v>597.78000000000009</v>
      </c>
      <c r="N3586" s="216" t="str">
        <f t="shared" si="99"/>
        <v>stvarna uporabna</v>
      </c>
    </row>
    <row r="3587" spans="1:14" x14ac:dyDescent="0.25">
      <c r="A3587" s="220">
        <v>1</v>
      </c>
      <c r="B3587" s="219" t="s">
        <v>926</v>
      </c>
      <c r="C3587" s="219" t="s">
        <v>926</v>
      </c>
      <c r="D3587" s="219">
        <v>105842</v>
      </c>
      <c r="E3587" s="217" t="s">
        <v>595</v>
      </c>
      <c r="F3587" s="217" t="s">
        <v>2475</v>
      </c>
      <c r="G3587" s="217" t="s">
        <v>339</v>
      </c>
      <c r="H3587" s="217" t="s">
        <v>139</v>
      </c>
      <c r="I3587" s="219">
        <v>1</v>
      </c>
      <c r="J3587" s="221">
        <v>1494.45</v>
      </c>
      <c r="K3587" s="221">
        <v>1354.37</v>
      </c>
      <c r="L3587" s="218">
        <v>140.08000000000001</v>
      </c>
      <c r="M3587" s="218">
        <f t="shared" ref="M3587:M3650" si="100">IF(L3587&lt;J3587*0.4,J3587*0.4,L3587)</f>
        <v>597.78000000000009</v>
      </c>
      <c r="N3587" s="216" t="str">
        <f t="shared" si="99"/>
        <v>stvarna uporabna</v>
      </c>
    </row>
    <row r="3588" spans="1:14" x14ac:dyDescent="0.25">
      <c r="A3588" s="216">
        <v>1</v>
      </c>
      <c r="B3588" s="219" t="s">
        <v>926</v>
      </c>
      <c r="C3588" s="219" t="s">
        <v>926</v>
      </c>
      <c r="D3588" s="219">
        <v>105843</v>
      </c>
      <c r="E3588" s="217" t="s">
        <v>595</v>
      </c>
      <c r="F3588" s="217" t="s">
        <v>2475</v>
      </c>
      <c r="G3588" s="217" t="s">
        <v>339</v>
      </c>
      <c r="H3588" s="217" t="s">
        <v>139</v>
      </c>
      <c r="I3588" s="219">
        <v>1</v>
      </c>
      <c r="J3588" s="221">
        <v>1494.45</v>
      </c>
      <c r="K3588" s="221">
        <v>1354.37</v>
      </c>
      <c r="L3588" s="218">
        <v>140.08000000000001</v>
      </c>
      <c r="M3588" s="218">
        <f t="shared" si="100"/>
        <v>597.78000000000009</v>
      </c>
      <c r="N3588" s="216" t="str">
        <f t="shared" si="99"/>
        <v>stvarna uporabna</v>
      </c>
    </row>
    <row r="3589" spans="1:14" x14ac:dyDescent="0.25">
      <c r="A3589" s="216">
        <v>1</v>
      </c>
      <c r="B3589" s="219" t="s">
        <v>926</v>
      </c>
      <c r="C3589" s="219" t="s">
        <v>926</v>
      </c>
      <c r="D3589" s="219">
        <v>105844</v>
      </c>
      <c r="E3589" s="217" t="s">
        <v>595</v>
      </c>
      <c r="F3589" s="217" t="s">
        <v>2475</v>
      </c>
      <c r="G3589" s="217" t="s">
        <v>339</v>
      </c>
      <c r="H3589" s="217" t="s">
        <v>139</v>
      </c>
      <c r="I3589" s="219">
        <v>1</v>
      </c>
      <c r="J3589" s="221">
        <v>1494.45</v>
      </c>
      <c r="K3589" s="221">
        <v>1354.37</v>
      </c>
      <c r="L3589" s="218">
        <v>140.08000000000001</v>
      </c>
      <c r="M3589" s="218">
        <f t="shared" si="100"/>
        <v>597.78000000000009</v>
      </c>
      <c r="N3589" s="216" t="str">
        <f t="shared" si="99"/>
        <v>stvarna uporabna</v>
      </c>
    </row>
    <row r="3590" spans="1:14" x14ac:dyDescent="0.25">
      <c r="A3590" s="216">
        <v>1</v>
      </c>
      <c r="B3590" s="219" t="s">
        <v>926</v>
      </c>
      <c r="C3590" s="219" t="s">
        <v>926</v>
      </c>
      <c r="D3590" s="219">
        <v>105845</v>
      </c>
      <c r="E3590" s="217" t="s">
        <v>595</v>
      </c>
      <c r="F3590" s="217" t="s">
        <v>2475</v>
      </c>
      <c r="G3590" s="217" t="s">
        <v>339</v>
      </c>
      <c r="H3590" s="217" t="s">
        <v>139</v>
      </c>
      <c r="I3590" s="219">
        <v>1</v>
      </c>
      <c r="J3590" s="221">
        <v>1494.45</v>
      </c>
      <c r="K3590" s="221">
        <v>1354.37</v>
      </c>
      <c r="L3590" s="218">
        <v>140.08000000000001</v>
      </c>
      <c r="M3590" s="218">
        <f t="shared" si="100"/>
        <v>597.78000000000009</v>
      </c>
      <c r="N3590" s="216" t="str">
        <f t="shared" si="99"/>
        <v>stvarna uporabna</v>
      </c>
    </row>
    <row r="3591" spans="1:14" x14ac:dyDescent="0.25">
      <c r="A3591" s="220">
        <v>1</v>
      </c>
      <c r="B3591" s="219" t="s">
        <v>926</v>
      </c>
      <c r="C3591" s="219" t="s">
        <v>926</v>
      </c>
      <c r="D3591" s="219">
        <v>105846</v>
      </c>
      <c r="E3591" s="217" t="s">
        <v>595</v>
      </c>
      <c r="F3591" s="217" t="s">
        <v>2475</v>
      </c>
      <c r="G3591" s="217" t="s">
        <v>339</v>
      </c>
      <c r="H3591" s="217" t="s">
        <v>139</v>
      </c>
      <c r="I3591" s="219">
        <v>1</v>
      </c>
      <c r="J3591" s="221">
        <v>1494.45</v>
      </c>
      <c r="K3591" s="221">
        <v>1354.37</v>
      </c>
      <c r="L3591" s="218">
        <v>140.08000000000001</v>
      </c>
      <c r="M3591" s="218">
        <f t="shared" si="100"/>
        <v>597.78000000000009</v>
      </c>
      <c r="N3591" s="216" t="str">
        <f t="shared" si="99"/>
        <v>stvarna uporabna</v>
      </c>
    </row>
    <row r="3592" spans="1:14" x14ac:dyDescent="0.25">
      <c r="A3592" s="220">
        <v>1</v>
      </c>
      <c r="B3592" s="219" t="s">
        <v>926</v>
      </c>
      <c r="C3592" s="219" t="s">
        <v>926</v>
      </c>
      <c r="D3592" s="219">
        <v>105847</v>
      </c>
      <c r="E3592" s="217" t="s">
        <v>595</v>
      </c>
      <c r="F3592" s="217" t="s">
        <v>2475</v>
      </c>
      <c r="G3592" s="217" t="s">
        <v>339</v>
      </c>
      <c r="H3592" s="217" t="s">
        <v>139</v>
      </c>
      <c r="I3592" s="219">
        <v>1</v>
      </c>
      <c r="J3592" s="221">
        <v>1494.45</v>
      </c>
      <c r="K3592" s="221">
        <v>1354.37</v>
      </c>
      <c r="L3592" s="218">
        <v>140.08000000000001</v>
      </c>
      <c r="M3592" s="218">
        <f t="shared" si="100"/>
        <v>597.78000000000009</v>
      </c>
      <c r="N3592" s="216" t="str">
        <f t="shared" si="99"/>
        <v>stvarna uporabna</v>
      </c>
    </row>
    <row r="3593" spans="1:14" x14ac:dyDescent="0.25">
      <c r="A3593" s="216">
        <v>1</v>
      </c>
      <c r="B3593" s="219" t="s">
        <v>926</v>
      </c>
      <c r="C3593" s="219" t="s">
        <v>926</v>
      </c>
      <c r="D3593" s="219">
        <v>105848</v>
      </c>
      <c r="E3593" s="217" t="s">
        <v>595</v>
      </c>
      <c r="F3593" s="217" t="s">
        <v>2475</v>
      </c>
      <c r="G3593" s="217" t="s">
        <v>339</v>
      </c>
      <c r="H3593" s="217" t="s">
        <v>139</v>
      </c>
      <c r="I3593" s="219">
        <v>1</v>
      </c>
      <c r="J3593" s="221">
        <v>1494.45</v>
      </c>
      <c r="K3593" s="221">
        <v>1354.37</v>
      </c>
      <c r="L3593" s="218">
        <v>140.08000000000001</v>
      </c>
      <c r="M3593" s="218">
        <f t="shared" si="100"/>
        <v>597.78000000000009</v>
      </c>
      <c r="N3593" s="216" t="str">
        <f t="shared" si="99"/>
        <v>stvarna uporabna</v>
      </c>
    </row>
    <row r="3594" spans="1:14" x14ac:dyDescent="0.25">
      <c r="A3594" s="216">
        <v>1</v>
      </c>
      <c r="B3594" s="219" t="s">
        <v>926</v>
      </c>
      <c r="C3594" s="219" t="s">
        <v>926</v>
      </c>
      <c r="D3594" s="219">
        <v>105849</v>
      </c>
      <c r="E3594" s="217" t="s">
        <v>595</v>
      </c>
      <c r="F3594" s="217" t="s">
        <v>2475</v>
      </c>
      <c r="G3594" s="217" t="s">
        <v>339</v>
      </c>
      <c r="H3594" s="217" t="s">
        <v>139</v>
      </c>
      <c r="I3594" s="219">
        <v>1</v>
      </c>
      <c r="J3594" s="221">
        <v>1494.45</v>
      </c>
      <c r="K3594" s="221">
        <v>1354.37</v>
      </c>
      <c r="L3594" s="218">
        <v>140.08000000000001</v>
      </c>
      <c r="M3594" s="218">
        <f t="shared" si="100"/>
        <v>597.78000000000009</v>
      </c>
      <c r="N3594" s="216" t="str">
        <f t="shared" si="99"/>
        <v>stvarna uporabna</v>
      </c>
    </row>
    <row r="3595" spans="1:14" x14ac:dyDescent="0.25">
      <c r="A3595" s="216">
        <v>1</v>
      </c>
      <c r="B3595" s="219" t="s">
        <v>926</v>
      </c>
      <c r="C3595" s="219" t="s">
        <v>926</v>
      </c>
      <c r="D3595" s="219">
        <v>105850</v>
      </c>
      <c r="E3595" s="217" t="s">
        <v>595</v>
      </c>
      <c r="F3595" s="217" t="s">
        <v>2475</v>
      </c>
      <c r="G3595" s="217" t="s">
        <v>339</v>
      </c>
      <c r="H3595" s="217" t="s">
        <v>139</v>
      </c>
      <c r="I3595" s="219">
        <v>1</v>
      </c>
      <c r="J3595" s="221">
        <v>1494.45</v>
      </c>
      <c r="K3595" s="221">
        <v>1354.37</v>
      </c>
      <c r="L3595" s="218">
        <v>140.08000000000001</v>
      </c>
      <c r="M3595" s="218">
        <f t="shared" si="100"/>
        <v>597.78000000000009</v>
      </c>
      <c r="N3595" s="216" t="str">
        <f t="shared" si="99"/>
        <v>stvarna uporabna</v>
      </c>
    </row>
    <row r="3596" spans="1:14" x14ac:dyDescent="0.25">
      <c r="A3596" s="220">
        <v>1</v>
      </c>
      <c r="B3596" s="219" t="s">
        <v>926</v>
      </c>
      <c r="C3596" s="219" t="s">
        <v>926</v>
      </c>
      <c r="D3596" s="219">
        <v>105851</v>
      </c>
      <c r="E3596" s="217" t="s">
        <v>595</v>
      </c>
      <c r="F3596" s="217" t="s">
        <v>2475</v>
      </c>
      <c r="G3596" s="217" t="s">
        <v>339</v>
      </c>
      <c r="H3596" s="217" t="s">
        <v>139</v>
      </c>
      <c r="I3596" s="219">
        <v>1</v>
      </c>
      <c r="J3596" s="221">
        <v>1494.45</v>
      </c>
      <c r="K3596" s="221">
        <v>1354.37</v>
      </c>
      <c r="L3596" s="218">
        <v>140.08000000000001</v>
      </c>
      <c r="M3596" s="218">
        <f t="shared" si="100"/>
        <v>597.78000000000009</v>
      </c>
      <c r="N3596" s="216" t="str">
        <f t="shared" si="99"/>
        <v>stvarna uporabna</v>
      </c>
    </row>
    <row r="3597" spans="1:14" x14ac:dyDescent="0.25">
      <c r="A3597" s="220">
        <v>1</v>
      </c>
      <c r="B3597" s="219" t="s">
        <v>926</v>
      </c>
      <c r="C3597" s="219" t="s">
        <v>926</v>
      </c>
      <c r="D3597" s="219">
        <v>105852</v>
      </c>
      <c r="E3597" s="217" t="s">
        <v>595</v>
      </c>
      <c r="F3597" s="217" t="s">
        <v>2475</v>
      </c>
      <c r="G3597" s="217" t="s">
        <v>339</v>
      </c>
      <c r="H3597" s="217" t="s">
        <v>139</v>
      </c>
      <c r="I3597" s="219">
        <v>1</v>
      </c>
      <c r="J3597" s="221">
        <v>1494.45</v>
      </c>
      <c r="K3597" s="221">
        <v>1354.37</v>
      </c>
      <c r="L3597" s="218">
        <v>140.08000000000001</v>
      </c>
      <c r="M3597" s="218">
        <f t="shared" si="100"/>
        <v>597.78000000000009</v>
      </c>
      <c r="N3597" s="216" t="str">
        <f t="shared" si="99"/>
        <v>stvarna uporabna</v>
      </c>
    </row>
    <row r="3598" spans="1:14" x14ac:dyDescent="0.25">
      <c r="A3598" s="216">
        <v>1</v>
      </c>
      <c r="B3598" s="219" t="s">
        <v>926</v>
      </c>
      <c r="C3598" s="219" t="s">
        <v>926</v>
      </c>
      <c r="D3598" s="219">
        <v>105855</v>
      </c>
      <c r="E3598" s="217" t="s">
        <v>595</v>
      </c>
      <c r="F3598" s="217" t="s">
        <v>2476</v>
      </c>
      <c r="G3598" s="217" t="s">
        <v>339</v>
      </c>
      <c r="H3598" s="217" t="s">
        <v>139</v>
      </c>
      <c r="I3598" s="219">
        <v>1</v>
      </c>
      <c r="J3598" s="221">
        <v>2656.8</v>
      </c>
      <c r="K3598" s="221">
        <v>2407.73</v>
      </c>
      <c r="L3598" s="218">
        <v>249.07</v>
      </c>
      <c r="M3598" s="218">
        <f t="shared" si="100"/>
        <v>1062.72</v>
      </c>
      <c r="N3598" s="216" t="str">
        <f t="shared" si="99"/>
        <v>stvarna uporabna</v>
      </c>
    </row>
    <row r="3599" spans="1:14" x14ac:dyDescent="0.25">
      <c r="A3599" s="216">
        <v>1</v>
      </c>
      <c r="B3599" s="219" t="s">
        <v>926</v>
      </c>
      <c r="C3599" s="219" t="s">
        <v>926</v>
      </c>
      <c r="D3599" s="219">
        <v>105856</v>
      </c>
      <c r="E3599" s="217" t="s">
        <v>595</v>
      </c>
      <c r="F3599" s="217" t="s">
        <v>2476</v>
      </c>
      <c r="G3599" s="217" t="s">
        <v>339</v>
      </c>
      <c r="H3599" s="217" t="s">
        <v>139</v>
      </c>
      <c r="I3599" s="219">
        <v>1</v>
      </c>
      <c r="J3599" s="221">
        <v>2656.8</v>
      </c>
      <c r="K3599" s="221">
        <v>2407.73</v>
      </c>
      <c r="L3599" s="218">
        <v>249.07</v>
      </c>
      <c r="M3599" s="218">
        <f t="shared" si="100"/>
        <v>1062.72</v>
      </c>
      <c r="N3599" s="216" t="str">
        <f t="shared" si="99"/>
        <v>stvarna uporabna</v>
      </c>
    </row>
    <row r="3600" spans="1:14" x14ac:dyDescent="0.25">
      <c r="A3600" s="216">
        <v>1</v>
      </c>
      <c r="B3600" s="219" t="s">
        <v>926</v>
      </c>
      <c r="C3600" s="219" t="s">
        <v>926</v>
      </c>
      <c r="D3600" s="219">
        <v>105857</v>
      </c>
      <c r="E3600" s="217" t="s">
        <v>595</v>
      </c>
      <c r="F3600" s="217" t="s">
        <v>2476</v>
      </c>
      <c r="G3600" s="217" t="s">
        <v>339</v>
      </c>
      <c r="H3600" s="217" t="s">
        <v>139</v>
      </c>
      <c r="I3600" s="219">
        <v>1</v>
      </c>
      <c r="J3600" s="221">
        <v>2656.8</v>
      </c>
      <c r="K3600" s="221">
        <v>2407.73</v>
      </c>
      <c r="L3600" s="218">
        <v>249.07</v>
      </c>
      <c r="M3600" s="218">
        <f t="shared" si="100"/>
        <v>1062.72</v>
      </c>
      <c r="N3600" s="216" t="str">
        <f t="shared" si="99"/>
        <v>stvarna uporabna</v>
      </c>
    </row>
    <row r="3601" spans="1:14" x14ac:dyDescent="0.25">
      <c r="A3601" s="220">
        <v>1</v>
      </c>
      <c r="B3601" s="219" t="s">
        <v>926</v>
      </c>
      <c r="C3601" s="219" t="s">
        <v>926</v>
      </c>
      <c r="D3601" s="219">
        <v>105858</v>
      </c>
      <c r="E3601" s="217" t="s">
        <v>595</v>
      </c>
      <c r="F3601" s="217" t="s">
        <v>2477</v>
      </c>
      <c r="G3601" s="217" t="s">
        <v>339</v>
      </c>
      <c r="H3601" s="217" t="s">
        <v>139</v>
      </c>
      <c r="I3601" s="219">
        <v>1</v>
      </c>
      <c r="J3601" s="221">
        <v>11291.4</v>
      </c>
      <c r="K3601" s="221">
        <v>10232.870000000001</v>
      </c>
      <c r="L3601" s="221">
        <v>1058.53</v>
      </c>
      <c r="M3601" s="218">
        <f t="shared" si="100"/>
        <v>4516.5600000000004</v>
      </c>
      <c r="N3601" s="216" t="str">
        <f t="shared" si="99"/>
        <v>stvarna uporabna</v>
      </c>
    </row>
    <row r="3602" spans="1:14" x14ac:dyDescent="0.25">
      <c r="A3602" s="220">
        <v>1</v>
      </c>
      <c r="B3602" s="219" t="s">
        <v>926</v>
      </c>
      <c r="C3602" s="219" t="s">
        <v>926</v>
      </c>
      <c r="D3602" s="219">
        <v>105859</v>
      </c>
      <c r="E3602" s="217" t="s">
        <v>595</v>
      </c>
      <c r="F3602" s="217" t="s">
        <v>2477</v>
      </c>
      <c r="G3602" s="217" t="s">
        <v>339</v>
      </c>
      <c r="H3602" s="217" t="s">
        <v>139</v>
      </c>
      <c r="I3602" s="219">
        <v>1</v>
      </c>
      <c r="J3602" s="221">
        <v>11291.4</v>
      </c>
      <c r="K3602" s="221">
        <v>10232.870000000001</v>
      </c>
      <c r="L3602" s="221">
        <v>1058.53</v>
      </c>
      <c r="M3602" s="218">
        <f t="shared" si="100"/>
        <v>4516.5600000000004</v>
      </c>
      <c r="N3602" s="216" t="str">
        <f t="shared" si="99"/>
        <v>stvarna uporabna</v>
      </c>
    </row>
    <row r="3603" spans="1:14" x14ac:dyDescent="0.25">
      <c r="A3603" s="216">
        <v>1</v>
      </c>
      <c r="B3603" s="219" t="s">
        <v>926</v>
      </c>
      <c r="C3603" s="219" t="s">
        <v>926</v>
      </c>
      <c r="D3603" s="219">
        <v>105860</v>
      </c>
      <c r="E3603" s="217" t="s">
        <v>595</v>
      </c>
      <c r="F3603" s="217" t="s">
        <v>2478</v>
      </c>
      <c r="G3603" s="217" t="s">
        <v>339</v>
      </c>
      <c r="H3603" s="217" t="s">
        <v>139</v>
      </c>
      <c r="I3603" s="219">
        <v>1</v>
      </c>
      <c r="J3603" s="221">
        <v>14280.3</v>
      </c>
      <c r="K3603" s="221">
        <v>12941.54</v>
      </c>
      <c r="L3603" s="221">
        <v>1338.76</v>
      </c>
      <c r="M3603" s="218">
        <f t="shared" si="100"/>
        <v>5712.12</v>
      </c>
      <c r="N3603" s="216" t="str">
        <f t="shared" si="99"/>
        <v>stvarna uporabna</v>
      </c>
    </row>
    <row r="3604" spans="1:14" x14ac:dyDescent="0.25">
      <c r="A3604" s="216">
        <v>1</v>
      </c>
      <c r="B3604" s="219" t="s">
        <v>926</v>
      </c>
      <c r="C3604" s="219" t="s">
        <v>926</v>
      </c>
      <c r="D3604" s="219">
        <v>105861</v>
      </c>
      <c r="E3604" s="217" t="s">
        <v>595</v>
      </c>
      <c r="F3604" s="217" t="s">
        <v>2479</v>
      </c>
      <c r="G3604" s="217" t="s">
        <v>339</v>
      </c>
      <c r="H3604" s="217" t="s">
        <v>139</v>
      </c>
      <c r="I3604" s="219">
        <v>1</v>
      </c>
      <c r="J3604" s="221">
        <v>2546.1</v>
      </c>
      <c r="K3604" s="221">
        <v>2307.39</v>
      </c>
      <c r="L3604" s="218">
        <v>238.71</v>
      </c>
      <c r="M3604" s="218">
        <f t="shared" si="100"/>
        <v>1018.44</v>
      </c>
      <c r="N3604" s="216" t="str">
        <f t="shared" si="99"/>
        <v>stvarna uporabna</v>
      </c>
    </row>
    <row r="3605" spans="1:14" x14ac:dyDescent="0.25">
      <c r="A3605" s="216">
        <v>1</v>
      </c>
      <c r="B3605" s="219" t="s">
        <v>926</v>
      </c>
      <c r="C3605" s="219" t="s">
        <v>926</v>
      </c>
      <c r="D3605" s="219">
        <v>105862</v>
      </c>
      <c r="E3605" s="217" t="s">
        <v>595</v>
      </c>
      <c r="F3605" s="217" t="s">
        <v>2480</v>
      </c>
      <c r="G3605" s="217" t="s">
        <v>339</v>
      </c>
      <c r="H3605" s="217" t="s">
        <v>139</v>
      </c>
      <c r="I3605" s="219">
        <v>1</v>
      </c>
      <c r="J3605" s="221">
        <v>2546.1</v>
      </c>
      <c r="K3605" s="221">
        <v>2307.39</v>
      </c>
      <c r="L3605" s="218">
        <v>238.71</v>
      </c>
      <c r="M3605" s="218">
        <f t="shared" si="100"/>
        <v>1018.44</v>
      </c>
      <c r="N3605" s="216" t="str">
        <f t="shared" si="99"/>
        <v>stvarna uporabna</v>
      </c>
    </row>
    <row r="3606" spans="1:14" x14ac:dyDescent="0.25">
      <c r="A3606" s="216">
        <v>1</v>
      </c>
      <c r="B3606" s="219" t="s">
        <v>926</v>
      </c>
      <c r="C3606" s="219" t="s">
        <v>926</v>
      </c>
      <c r="D3606" s="219">
        <v>105874</v>
      </c>
      <c r="E3606" s="217" t="s">
        <v>595</v>
      </c>
      <c r="F3606" s="217" t="s">
        <v>1737</v>
      </c>
      <c r="G3606" s="217" t="s">
        <v>339</v>
      </c>
      <c r="H3606" s="217" t="s">
        <v>139</v>
      </c>
      <c r="I3606" s="219">
        <v>1</v>
      </c>
      <c r="J3606" s="218">
        <v>431.73</v>
      </c>
      <c r="K3606" s="218">
        <v>391.28</v>
      </c>
      <c r="L3606" s="218">
        <v>40.450000000000003</v>
      </c>
      <c r="M3606" s="218">
        <f t="shared" si="100"/>
        <v>172.69200000000001</v>
      </c>
      <c r="N3606" s="216" t="str">
        <f t="shared" si="99"/>
        <v>stvarna uporabna</v>
      </c>
    </row>
    <row r="3607" spans="1:14" x14ac:dyDescent="0.25">
      <c r="A3607" s="220">
        <v>1</v>
      </c>
      <c r="B3607" s="219" t="s">
        <v>926</v>
      </c>
      <c r="C3607" s="219" t="s">
        <v>926</v>
      </c>
      <c r="D3607" s="219">
        <v>105875</v>
      </c>
      <c r="E3607" s="217" t="s">
        <v>595</v>
      </c>
      <c r="F3607" s="217" t="s">
        <v>1737</v>
      </c>
      <c r="G3607" s="217" t="s">
        <v>339</v>
      </c>
      <c r="H3607" s="217" t="s">
        <v>139</v>
      </c>
      <c r="I3607" s="219">
        <v>1</v>
      </c>
      <c r="J3607" s="218">
        <v>431.73</v>
      </c>
      <c r="K3607" s="218">
        <v>391.28</v>
      </c>
      <c r="L3607" s="218">
        <v>40.450000000000003</v>
      </c>
      <c r="M3607" s="218">
        <f t="shared" si="100"/>
        <v>172.69200000000001</v>
      </c>
      <c r="N3607" s="216" t="str">
        <f t="shared" si="99"/>
        <v>stvarna uporabna</v>
      </c>
    </row>
    <row r="3608" spans="1:14" x14ac:dyDescent="0.25">
      <c r="A3608" s="220">
        <v>1</v>
      </c>
      <c r="B3608" s="219" t="s">
        <v>926</v>
      </c>
      <c r="C3608" s="219" t="s">
        <v>926</v>
      </c>
      <c r="D3608" s="219">
        <v>105877</v>
      </c>
      <c r="E3608" s="217" t="s">
        <v>595</v>
      </c>
      <c r="F3608" s="217" t="s">
        <v>1737</v>
      </c>
      <c r="G3608" s="217" t="s">
        <v>339</v>
      </c>
      <c r="H3608" s="217" t="s">
        <v>139</v>
      </c>
      <c r="I3608" s="219">
        <v>1</v>
      </c>
      <c r="J3608" s="218">
        <v>431.73</v>
      </c>
      <c r="K3608" s="218">
        <v>391.28</v>
      </c>
      <c r="L3608" s="218">
        <v>40.450000000000003</v>
      </c>
      <c r="M3608" s="218">
        <f t="shared" si="100"/>
        <v>172.69200000000001</v>
      </c>
      <c r="N3608" s="216" t="str">
        <f t="shared" si="99"/>
        <v>stvarna uporabna</v>
      </c>
    </row>
    <row r="3609" spans="1:14" x14ac:dyDescent="0.25">
      <c r="A3609" s="216">
        <v>1</v>
      </c>
      <c r="B3609" s="219" t="s">
        <v>926</v>
      </c>
      <c r="C3609" s="219" t="s">
        <v>926</v>
      </c>
      <c r="D3609" s="219">
        <v>105878</v>
      </c>
      <c r="E3609" s="217" t="s">
        <v>595</v>
      </c>
      <c r="F3609" s="217" t="s">
        <v>1737</v>
      </c>
      <c r="G3609" s="217" t="s">
        <v>339</v>
      </c>
      <c r="H3609" s="217" t="s">
        <v>139</v>
      </c>
      <c r="I3609" s="219">
        <v>1</v>
      </c>
      <c r="J3609" s="218">
        <v>431.73</v>
      </c>
      <c r="K3609" s="218">
        <v>391.28</v>
      </c>
      <c r="L3609" s="218">
        <v>40.450000000000003</v>
      </c>
      <c r="M3609" s="218">
        <f t="shared" si="100"/>
        <v>172.69200000000001</v>
      </c>
      <c r="N3609" s="216" t="str">
        <f t="shared" si="99"/>
        <v>stvarna uporabna</v>
      </c>
    </row>
    <row r="3610" spans="1:14" x14ac:dyDescent="0.25">
      <c r="A3610" s="216">
        <v>1</v>
      </c>
      <c r="B3610" s="219" t="s">
        <v>926</v>
      </c>
      <c r="C3610" s="219" t="s">
        <v>926</v>
      </c>
      <c r="D3610" s="219">
        <v>105879</v>
      </c>
      <c r="E3610" s="217" t="s">
        <v>595</v>
      </c>
      <c r="F3610" s="217" t="s">
        <v>1737</v>
      </c>
      <c r="G3610" s="217" t="s">
        <v>339</v>
      </c>
      <c r="H3610" s="217" t="s">
        <v>139</v>
      </c>
      <c r="I3610" s="219">
        <v>1</v>
      </c>
      <c r="J3610" s="218">
        <v>431.73</v>
      </c>
      <c r="K3610" s="218">
        <v>391.28</v>
      </c>
      <c r="L3610" s="218">
        <v>40.450000000000003</v>
      </c>
      <c r="M3610" s="218">
        <f t="shared" si="100"/>
        <v>172.69200000000001</v>
      </c>
      <c r="N3610" s="216" t="str">
        <f t="shared" si="99"/>
        <v>stvarna uporabna</v>
      </c>
    </row>
    <row r="3611" spans="1:14" x14ac:dyDescent="0.25">
      <c r="A3611" s="216">
        <v>1</v>
      </c>
      <c r="B3611" s="219" t="s">
        <v>926</v>
      </c>
      <c r="C3611" s="219" t="s">
        <v>926</v>
      </c>
      <c r="D3611" s="219">
        <v>105880</v>
      </c>
      <c r="E3611" s="217" t="s">
        <v>595</v>
      </c>
      <c r="F3611" s="217" t="s">
        <v>1737</v>
      </c>
      <c r="G3611" s="217" t="s">
        <v>339</v>
      </c>
      <c r="H3611" s="217" t="s">
        <v>139</v>
      </c>
      <c r="I3611" s="219">
        <v>1</v>
      </c>
      <c r="J3611" s="218">
        <v>431.73</v>
      </c>
      <c r="K3611" s="218">
        <v>391.28</v>
      </c>
      <c r="L3611" s="218">
        <v>40.450000000000003</v>
      </c>
      <c r="M3611" s="218">
        <f t="shared" si="100"/>
        <v>172.69200000000001</v>
      </c>
      <c r="N3611" s="216" t="str">
        <f t="shared" si="99"/>
        <v>stvarna uporabna</v>
      </c>
    </row>
    <row r="3612" spans="1:14" x14ac:dyDescent="0.25">
      <c r="A3612" s="220">
        <v>1</v>
      </c>
      <c r="B3612" s="219" t="s">
        <v>926</v>
      </c>
      <c r="C3612" s="219" t="s">
        <v>926</v>
      </c>
      <c r="D3612" s="219">
        <v>105881</v>
      </c>
      <c r="E3612" s="217" t="s">
        <v>595</v>
      </c>
      <c r="F3612" s="217" t="s">
        <v>1737</v>
      </c>
      <c r="G3612" s="217" t="s">
        <v>339</v>
      </c>
      <c r="H3612" s="217" t="s">
        <v>139</v>
      </c>
      <c r="I3612" s="219">
        <v>1</v>
      </c>
      <c r="J3612" s="218">
        <v>431.73</v>
      </c>
      <c r="K3612" s="218">
        <v>391.28</v>
      </c>
      <c r="L3612" s="218">
        <v>40.450000000000003</v>
      </c>
      <c r="M3612" s="218">
        <f t="shared" si="100"/>
        <v>172.69200000000001</v>
      </c>
      <c r="N3612" s="216" t="str">
        <f t="shared" si="99"/>
        <v>stvarna uporabna</v>
      </c>
    </row>
    <row r="3613" spans="1:14" x14ac:dyDescent="0.25">
      <c r="A3613" s="220">
        <v>1</v>
      </c>
      <c r="B3613" s="219" t="s">
        <v>926</v>
      </c>
      <c r="C3613" s="219" t="s">
        <v>926</v>
      </c>
      <c r="D3613" s="219">
        <v>105882</v>
      </c>
      <c r="E3613" s="217" t="s">
        <v>595</v>
      </c>
      <c r="F3613" s="217" t="s">
        <v>1737</v>
      </c>
      <c r="G3613" s="217" t="s">
        <v>339</v>
      </c>
      <c r="H3613" s="217" t="s">
        <v>139</v>
      </c>
      <c r="I3613" s="219">
        <v>1</v>
      </c>
      <c r="J3613" s="218">
        <v>431.73</v>
      </c>
      <c r="K3613" s="218">
        <v>391.28</v>
      </c>
      <c r="L3613" s="218">
        <v>40.450000000000003</v>
      </c>
      <c r="M3613" s="218">
        <f t="shared" si="100"/>
        <v>172.69200000000001</v>
      </c>
      <c r="N3613" s="216" t="str">
        <f t="shared" si="99"/>
        <v>stvarna uporabna</v>
      </c>
    </row>
    <row r="3614" spans="1:14" x14ac:dyDescent="0.25">
      <c r="A3614" s="216">
        <v>1</v>
      </c>
      <c r="B3614" s="219" t="s">
        <v>926</v>
      </c>
      <c r="C3614" s="219" t="s">
        <v>926</v>
      </c>
      <c r="D3614" s="219">
        <v>105883</v>
      </c>
      <c r="E3614" s="217" t="s">
        <v>595</v>
      </c>
      <c r="F3614" s="217" t="s">
        <v>1737</v>
      </c>
      <c r="G3614" s="217" t="s">
        <v>339</v>
      </c>
      <c r="H3614" s="217" t="s">
        <v>139</v>
      </c>
      <c r="I3614" s="219">
        <v>1</v>
      </c>
      <c r="J3614" s="218">
        <v>431.73</v>
      </c>
      <c r="K3614" s="218">
        <v>391.28</v>
      </c>
      <c r="L3614" s="218">
        <v>40.450000000000003</v>
      </c>
      <c r="M3614" s="218">
        <f t="shared" si="100"/>
        <v>172.69200000000001</v>
      </c>
      <c r="N3614" s="216" t="str">
        <f t="shared" si="99"/>
        <v>stvarna uporabna</v>
      </c>
    </row>
    <row r="3615" spans="1:14" x14ac:dyDescent="0.25">
      <c r="A3615" s="216">
        <v>1</v>
      </c>
      <c r="B3615" s="219" t="s">
        <v>926</v>
      </c>
      <c r="C3615" s="219" t="s">
        <v>926</v>
      </c>
      <c r="D3615" s="219">
        <v>105884</v>
      </c>
      <c r="E3615" s="217" t="s">
        <v>595</v>
      </c>
      <c r="F3615" s="217" t="s">
        <v>1737</v>
      </c>
      <c r="G3615" s="217" t="s">
        <v>339</v>
      </c>
      <c r="H3615" s="217" t="s">
        <v>139</v>
      </c>
      <c r="I3615" s="219">
        <v>1</v>
      </c>
      <c r="J3615" s="218">
        <v>431.73</v>
      </c>
      <c r="K3615" s="218">
        <v>391.28</v>
      </c>
      <c r="L3615" s="218">
        <v>40.450000000000003</v>
      </c>
      <c r="M3615" s="218">
        <f t="shared" si="100"/>
        <v>172.69200000000001</v>
      </c>
      <c r="N3615" s="216" t="str">
        <f t="shared" si="99"/>
        <v>stvarna uporabna</v>
      </c>
    </row>
    <row r="3616" spans="1:14" x14ac:dyDescent="0.25">
      <c r="A3616" s="216">
        <v>1</v>
      </c>
      <c r="B3616" s="219" t="s">
        <v>926</v>
      </c>
      <c r="C3616" s="219" t="s">
        <v>926</v>
      </c>
      <c r="D3616" s="219">
        <v>105885</v>
      </c>
      <c r="E3616" s="217" t="s">
        <v>595</v>
      </c>
      <c r="F3616" s="217" t="s">
        <v>1737</v>
      </c>
      <c r="G3616" s="217" t="s">
        <v>339</v>
      </c>
      <c r="H3616" s="217" t="s">
        <v>139</v>
      </c>
      <c r="I3616" s="219">
        <v>1</v>
      </c>
      <c r="J3616" s="218">
        <v>431.73</v>
      </c>
      <c r="K3616" s="218">
        <v>391.28</v>
      </c>
      <c r="L3616" s="218">
        <v>40.450000000000003</v>
      </c>
      <c r="M3616" s="218">
        <f t="shared" si="100"/>
        <v>172.69200000000001</v>
      </c>
      <c r="N3616" s="216" t="str">
        <f t="shared" si="99"/>
        <v>stvarna uporabna</v>
      </c>
    </row>
    <row r="3617" spans="1:14" x14ac:dyDescent="0.25">
      <c r="A3617" s="220">
        <v>1</v>
      </c>
      <c r="B3617" s="219" t="s">
        <v>926</v>
      </c>
      <c r="C3617" s="219" t="s">
        <v>926</v>
      </c>
      <c r="D3617" s="219">
        <v>105886</v>
      </c>
      <c r="E3617" s="217" t="s">
        <v>595</v>
      </c>
      <c r="F3617" s="217" t="s">
        <v>1737</v>
      </c>
      <c r="G3617" s="217" t="s">
        <v>339</v>
      </c>
      <c r="H3617" s="217" t="s">
        <v>139</v>
      </c>
      <c r="I3617" s="219">
        <v>1</v>
      </c>
      <c r="J3617" s="218">
        <v>431.73</v>
      </c>
      <c r="K3617" s="218">
        <v>391.28</v>
      </c>
      <c r="L3617" s="218">
        <v>40.450000000000003</v>
      </c>
      <c r="M3617" s="218">
        <f t="shared" si="100"/>
        <v>172.69200000000001</v>
      </c>
      <c r="N3617" s="216" t="str">
        <f t="shared" si="99"/>
        <v>stvarna uporabna</v>
      </c>
    </row>
    <row r="3618" spans="1:14" x14ac:dyDescent="0.25">
      <c r="A3618" s="220">
        <v>1</v>
      </c>
      <c r="B3618" s="219" t="s">
        <v>926</v>
      </c>
      <c r="C3618" s="219" t="s">
        <v>926</v>
      </c>
      <c r="D3618" s="219">
        <v>105887</v>
      </c>
      <c r="E3618" s="217" t="s">
        <v>595</v>
      </c>
      <c r="F3618" s="217" t="s">
        <v>1737</v>
      </c>
      <c r="G3618" s="217" t="s">
        <v>339</v>
      </c>
      <c r="H3618" s="217" t="s">
        <v>139</v>
      </c>
      <c r="I3618" s="219">
        <v>1</v>
      </c>
      <c r="J3618" s="218">
        <v>431.73</v>
      </c>
      <c r="K3618" s="218">
        <v>391.28</v>
      </c>
      <c r="L3618" s="218">
        <v>40.450000000000003</v>
      </c>
      <c r="M3618" s="218">
        <f t="shared" si="100"/>
        <v>172.69200000000001</v>
      </c>
      <c r="N3618" s="216" t="str">
        <f t="shared" si="99"/>
        <v>stvarna uporabna</v>
      </c>
    </row>
    <row r="3619" spans="1:14" x14ac:dyDescent="0.25">
      <c r="A3619" s="216">
        <v>1</v>
      </c>
      <c r="B3619" s="219" t="s">
        <v>926</v>
      </c>
      <c r="C3619" s="219" t="s">
        <v>926</v>
      </c>
      <c r="D3619" s="219">
        <v>105888</v>
      </c>
      <c r="E3619" s="217" t="s">
        <v>595</v>
      </c>
      <c r="F3619" s="217" t="s">
        <v>1737</v>
      </c>
      <c r="G3619" s="217" t="s">
        <v>339</v>
      </c>
      <c r="H3619" s="217" t="s">
        <v>139</v>
      </c>
      <c r="I3619" s="219">
        <v>1</v>
      </c>
      <c r="J3619" s="218">
        <v>431.73</v>
      </c>
      <c r="K3619" s="218">
        <v>391.28</v>
      </c>
      <c r="L3619" s="218">
        <v>40.450000000000003</v>
      </c>
      <c r="M3619" s="218">
        <f t="shared" si="100"/>
        <v>172.69200000000001</v>
      </c>
      <c r="N3619" s="216" t="str">
        <f t="shared" si="99"/>
        <v>stvarna uporabna</v>
      </c>
    </row>
    <row r="3620" spans="1:14" x14ac:dyDescent="0.25">
      <c r="A3620" s="216">
        <v>1</v>
      </c>
      <c r="B3620" s="219" t="s">
        <v>926</v>
      </c>
      <c r="C3620" s="219" t="s">
        <v>926</v>
      </c>
      <c r="D3620" s="219">
        <v>105889</v>
      </c>
      <c r="E3620" s="217" t="s">
        <v>595</v>
      </c>
      <c r="F3620" s="217" t="s">
        <v>1737</v>
      </c>
      <c r="G3620" s="217" t="s">
        <v>339</v>
      </c>
      <c r="H3620" s="217" t="s">
        <v>139</v>
      </c>
      <c r="I3620" s="219">
        <v>1</v>
      </c>
      <c r="J3620" s="218">
        <v>431.73</v>
      </c>
      <c r="K3620" s="218">
        <v>391.28</v>
      </c>
      <c r="L3620" s="218">
        <v>40.450000000000003</v>
      </c>
      <c r="M3620" s="218">
        <f t="shared" si="100"/>
        <v>172.69200000000001</v>
      </c>
      <c r="N3620" s="216" t="str">
        <f t="shared" si="99"/>
        <v>stvarna uporabna</v>
      </c>
    </row>
    <row r="3621" spans="1:14" x14ac:dyDescent="0.25">
      <c r="A3621" s="216">
        <v>1</v>
      </c>
      <c r="B3621" s="219" t="s">
        <v>926</v>
      </c>
      <c r="C3621" s="219" t="s">
        <v>926</v>
      </c>
      <c r="D3621" s="219">
        <v>105890</v>
      </c>
      <c r="E3621" s="217" t="s">
        <v>595</v>
      </c>
      <c r="F3621" s="217" t="s">
        <v>1737</v>
      </c>
      <c r="G3621" s="217" t="s">
        <v>339</v>
      </c>
      <c r="H3621" s="217" t="s">
        <v>139</v>
      </c>
      <c r="I3621" s="219">
        <v>1</v>
      </c>
      <c r="J3621" s="218">
        <v>431.73</v>
      </c>
      <c r="K3621" s="218">
        <v>391.28</v>
      </c>
      <c r="L3621" s="218">
        <v>40.450000000000003</v>
      </c>
      <c r="M3621" s="218">
        <f t="shared" si="100"/>
        <v>172.69200000000001</v>
      </c>
      <c r="N3621" s="216" t="str">
        <f t="shared" si="99"/>
        <v>stvarna uporabna</v>
      </c>
    </row>
    <row r="3622" spans="1:14" x14ac:dyDescent="0.25">
      <c r="A3622" s="220">
        <v>1</v>
      </c>
      <c r="B3622" s="219" t="s">
        <v>926</v>
      </c>
      <c r="C3622" s="219" t="s">
        <v>926</v>
      </c>
      <c r="D3622" s="219">
        <v>105891</v>
      </c>
      <c r="E3622" s="217" t="s">
        <v>595</v>
      </c>
      <c r="F3622" s="217" t="s">
        <v>1737</v>
      </c>
      <c r="G3622" s="217" t="s">
        <v>339</v>
      </c>
      <c r="H3622" s="217" t="s">
        <v>139</v>
      </c>
      <c r="I3622" s="219">
        <v>1</v>
      </c>
      <c r="J3622" s="218">
        <v>431.73</v>
      </c>
      <c r="K3622" s="218">
        <v>391.28</v>
      </c>
      <c r="L3622" s="218">
        <v>40.450000000000003</v>
      </c>
      <c r="M3622" s="218">
        <f t="shared" si="100"/>
        <v>172.69200000000001</v>
      </c>
      <c r="N3622" s="216" t="str">
        <f t="shared" si="99"/>
        <v>stvarna uporabna</v>
      </c>
    </row>
    <row r="3623" spans="1:14" x14ac:dyDescent="0.25">
      <c r="A3623" s="220">
        <v>1</v>
      </c>
      <c r="B3623" s="219" t="s">
        <v>926</v>
      </c>
      <c r="C3623" s="219" t="s">
        <v>926</v>
      </c>
      <c r="D3623" s="219">
        <v>105892</v>
      </c>
      <c r="E3623" s="217" t="s">
        <v>595</v>
      </c>
      <c r="F3623" s="217" t="s">
        <v>1737</v>
      </c>
      <c r="G3623" s="217" t="s">
        <v>339</v>
      </c>
      <c r="H3623" s="217" t="s">
        <v>139</v>
      </c>
      <c r="I3623" s="219">
        <v>1</v>
      </c>
      <c r="J3623" s="218">
        <v>431.73</v>
      </c>
      <c r="K3623" s="218">
        <v>391.28</v>
      </c>
      <c r="L3623" s="218">
        <v>40.450000000000003</v>
      </c>
      <c r="M3623" s="218">
        <f t="shared" si="100"/>
        <v>172.69200000000001</v>
      </c>
      <c r="N3623" s="216" t="str">
        <f t="shared" si="99"/>
        <v>stvarna uporabna</v>
      </c>
    </row>
    <row r="3624" spans="1:14" x14ac:dyDescent="0.25">
      <c r="A3624" s="216">
        <v>1</v>
      </c>
      <c r="B3624" s="219" t="s">
        <v>926</v>
      </c>
      <c r="C3624" s="219" t="s">
        <v>926</v>
      </c>
      <c r="D3624" s="219">
        <v>105893</v>
      </c>
      <c r="E3624" s="217" t="s">
        <v>595</v>
      </c>
      <c r="F3624" s="217" t="s">
        <v>1737</v>
      </c>
      <c r="G3624" s="217" t="s">
        <v>339</v>
      </c>
      <c r="H3624" s="217" t="s">
        <v>139</v>
      </c>
      <c r="I3624" s="219">
        <v>1</v>
      </c>
      <c r="J3624" s="218">
        <v>431.73</v>
      </c>
      <c r="K3624" s="218">
        <v>391.28</v>
      </c>
      <c r="L3624" s="218">
        <v>40.450000000000003</v>
      </c>
      <c r="M3624" s="218">
        <f t="shared" si="100"/>
        <v>172.69200000000001</v>
      </c>
      <c r="N3624" s="216" t="str">
        <f t="shared" si="99"/>
        <v>stvarna uporabna</v>
      </c>
    </row>
    <row r="3625" spans="1:14" x14ac:dyDescent="0.25">
      <c r="A3625" s="216">
        <v>1</v>
      </c>
      <c r="B3625" s="219" t="s">
        <v>926</v>
      </c>
      <c r="C3625" s="219" t="s">
        <v>926</v>
      </c>
      <c r="D3625" s="219">
        <v>105894</v>
      </c>
      <c r="E3625" s="217" t="s">
        <v>595</v>
      </c>
      <c r="F3625" s="217" t="s">
        <v>1737</v>
      </c>
      <c r="G3625" s="217" t="s">
        <v>339</v>
      </c>
      <c r="H3625" s="217" t="s">
        <v>139</v>
      </c>
      <c r="I3625" s="219">
        <v>1</v>
      </c>
      <c r="J3625" s="218">
        <v>431.73</v>
      </c>
      <c r="K3625" s="218">
        <v>391.28</v>
      </c>
      <c r="L3625" s="218">
        <v>40.450000000000003</v>
      </c>
      <c r="M3625" s="218">
        <f t="shared" si="100"/>
        <v>172.69200000000001</v>
      </c>
      <c r="N3625" s="216" t="str">
        <f t="shared" si="99"/>
        <v>stvarna uporabna</v>
      </c>
    </row>
    <row r="3626" spans="1:14" x14ac:dyDescent="0.25">
      <c r="A3626" s="216">
        <v>1</v>
      </c>
      <c r="B3626" s="219" t="s">
        <v>926</v>
      </c>
      <c r="C3626" s="219" t="s">
        <v>926</v>
      </c>
      <c r="D3626" s="219">
        <v>105895</v>
      </c>
      <c r="E3626" s="217" t="s">
        <v>595</v>
      </c>
      <c r="F3626" s="217" t="s">
        <v>1737</v>
      </c>
      <c r="G3626" s="217" t="s">
        <v>339</v>
      </c>
      <c r="H3626" s="217" t="s">
        <v>139</v>
      </c>
      <c r="I3626" s="219">
        <v>1</v>
      </c>
      <c r="J3626" s="218">
        <v>431.73</v>
      </c>
      <c r="K3626" s="218">
        <v>391.28</v>
      </c>
      <c r="L3626" s="218">
        <v>40.450000000000003</v>
      </c>
      <c r="M3626" s="218">
        <f t="shared" si="100"/>
        <v>172.69200000000001</v>
      </c>
      <c r="N3626" s="216" t="str">
        <f t="shared" si="99"/>
        <v>stvarna uporabna</v>
      </c>
    </row>
    <row r="3627" spans="1:14" x14ac:dyDescent="0.25">
      <c r="A3627" s="220">
        <v>1</v>
      </c>
      <c r="B3627" s="219" t="s">
        <v>926</v>
      </c>
      <c r="C3627" s="219" t="s">
        <v>926</v>
      </c>
      <c r="D3627" s="219">
        <v>105896</v>
      </c>
      <c r="E3627" s="217" t="s">
        <v>595</v>
      </c>
      <c r="F3627" s="217" t="s">
        <v>1737</v>
      </c>
      <c r="G3627" s="217" t="s">
        <v>339</v>
      </c>
      <c r="H3627" s="217" t="s">
        <v>139</v>
      </c>
      <c r="I3627" s="219">
        <v>1</v>
      </c>
      <c r="J3627" s="218">
        <v>431.73</v>
      </c>
      <c r="K3627" s="218">
        <v>391.28</v>
      </c>
      <c r="L3627" s="218">
        <v>40.450000000000003</v>
      </c>
      <c r="M3627" s="218">
        <f t="shared" si="100"/>
        <v>172.69200000000001</v>
      </c>
      <c r="N3627" s="216" t="str">
        <f t="shared" si="99"/>
        <v>stvarna uporabna</v>
      </c>
    </row>
    <row r="3628" spans="1:14" x14ac:dyDescent="0.25">
      <c r="A3628" s="220">
        <v>1</v>
      </c>
      <c r="B3628" s="219" t="s">
        <v>926</v>
      </c>
      <c r="C3628" s="219" t="s">
        <v>926</v>
      </c>
      <c r="D3628" s="219">
        <v>105897</v>
      </c>
      <c r="E3628" s="217" t="s">
        <v>595</v>
      </c>
      <c r="F3628" s="217" t="s">
        <v>1737</v>
      </c>
      <c r="G3628" s="217" t="s">
        <v>339</v>
      </c>
      <c r="H3628" s="217" t="s">
        <v>139</v>
      </c>
      <c r="I3628" s="219">
        <v>1</v>
      </c>
      <c r="J3628" s="218">
        <v>431.73</v>
      </c>
      <c r="K3628" s="218">
        <v>391.28</v>
      </c>
      <c r="L3628" s="218">
        <v>40.450000000000003</v>
      </c>
      <c r="M3628" s="218">
        <f t="shared" si="100"/>
        <v>172.69200000000001</v>
      </c>
      <c r="N3628" s="216" t="str">
        <f t="shared" si="99"/>
        <v>stvarna uporabna</v>
      </c>
    </row>
    <row r="3629" spans="1:14" x14ac:dyDescent="0.25">
      <c r="A3629" s="216">
        <v>1</v>
      </c>
      <c r="B3629" s="219" t="s">
        <v>926</v>
      </c>
      <c r="C3629" s="219" t="s">
        <v>926</v>
      </c>
      <c r="D3629" s="219">
        <v>105898</v>
      </c>
      <c r="E3629" s="217" t="s">
        <v>595</v>
      </c>
      <c r="F3629" s="217" t="s">
        <v>1737</v>
      </c>
      <c r="G3629" s="217" t="s">
        <v>339</v>
      </c>
      <c r="H3629" s="217" t="s">
        <v>139</v>
      </c>
      <c r="I3629" s="219">
        <v>1</v>
      </c>
      <c r="J3629" s="218">
        <v>431.73</v>
      </c>
      <c r="K3629" s="218">
        <v>391.28</v>
      </c>
      <c r="L3629" s="218">
        <v>40.450000000000003</v>
      </c>
      <c r="M3629" s="218">
        <f t="shared" si="100"/>
        <v>172.69200000000001</v>
      </c>
      <c r="N3629" s="216" t="str">
        <f t="shared" si="99"/>
        <v>stvarna uporabna</v>
      </c>
    </row>
    <row r="3630" spans="1:14" x14ac:dyDescent="0.25">
      <c r="A3630" s="216">
        <v>1</v>
      </c>
      <c r="B3630" s="219" t="s">
        <v>926</v>
      </c>
      <c r="C3630" s="219" t="s">
        <v>926</v>
      </c>
      <c r="D3630" s="219">
        <v>105899</v>
      </c>
      <c r="E3630" s="217" t="s">
        <v>595</v>
      </c>
      <c r="F3630" s="217" t="s">
        <v>1737</v>
      </c>
      <c r="G3630" s="217" t="s">
        <v>339</v>
      </c>
      <c r="H3630" s="217" t="s">
        <v>139</v>
      </c>
      <c r="I3630" s="219">
        <v>1</v>
      </c>
      <c r="J3630" s="218">
        <v>431.73</v>
      </c>
      <c r="K3630" s="218">
        <v>391.28</v>
      </c>
      <c r="L3630" s="218">
        <v>40.450000000000003</v>
      </c>
      <c r="M3630" s="218">
        <f t="shared" si="100"/>
        <v>172.69200000000001</v>
      </c>
      <c r="N3630" s="216" t="str">
        <f t="shared" si="99"/>
        <v>stvarna uporabna</v>
      </c>
    </row>
    <row r="3631" spans="1:14" x14ac:dyDescent="0.25">
      <c r="A3631" s="216">
        <v>1</v>
      </c>
      <c r="B3631" s="219" t="s">
        <v>926</v>
      </c>
      <c r="C3631" s="219" t="s">
        <v>926</v>
      </c>
      <c r="D3631" s="219">
        <v>105900</v>
      </c>
      <c r="E3631" s="217" t="s">
        <v>595</v>
      </c>
      <c r="F3631" s="217" t="s">
        <v>1737</v>
      </c>
      <c r="G3631" s="217" t="s">
        <v>339</v>
      </c>
      <c r="H3631" s="217" t="s">
        <v>139</v>
      </c>
      <c r="I3631" s="219">
        <v>1</v>
      </c>
      <c r="J3631" s="218">
        <v>431.73</v>
      </c>
      <c r="K3631" s="218">
        <v>391.28</v>
      </c>
      <c r="L3631" s="218">
        <v>40.450000000000003</v>
      </c>
      <c r="M3631" s="218">
        <f t="shared" si="100"/>
        <v>172.69200000000001</v>
      </c>
      <c r="N3631" s="216" t="str">
        <f t="shared" si="99"/>
        <v>stvarna uporabna</v>
      </c>
    </row>
    <row r="3632" spans="1:14" x14ac:dyDescent="0.25">
      <c r="A3632" s="220">
        <v>1</v>
      </c>
      <c r="B3632" s="219" t="s">
        <v>926</v>
      </c>
      <c r="C3632" s="219" t="s">
        <v>926</v>
      </c>
      <c r="D3632" s="219">
        <v>105901</v>
      </c>
      <c r="E3632" s="217" t="s">
        <v>595</v>
      </c>
      <c r="F3632" s="217" t="s">
        <v>1737</v>
      </c>
      <c r="G3632" s="217" t="s">
        <v>339</v>
      </c>
      <c r="H3632" s="217" t="s">
        <v>139</v>
      </c>
      <c r="I3632" s="219">
        <v>1</v>
      </c>
      <c r="J3632" s="218">
        <v>431.73</v>
      </c>
      <c r="K3632" s="218">
        <v>391.28</v>
      </c>
      <c r="L3632" s="218">
        <v>40.450000000000003</v>
      </c>
      <c r="M3632" s="218">
        <f t="shared" si="100"/>
        <v>172.69200000000001</v>
      </c>
      <c r="N3632" s="216" t="str">
        <f t="shared" si="99"/>
        <v>stvarna uporabna</v>
      </c>
    </row>
    <row r="3633" spans="1:14" x14ac:dyDescent="0.25">
      <c r="A3633" s="220">
        <v>1</v>
      </c>
      <c r="B3633" s="219" t="s">
        <v>926</v>
      </c>
      <c r="C3633" s="219" t="s">
        <v>926</v>
      </c>
      <c r="D3633" s="219">
        <v>105902</v>
      </c>
      <c r="E3633" s="217" t="s">
        <v>595</v>
      </c>
      <c r="F3633" s="217" t="s">
        <v>1737</v>
      </c>
      <c r="G3633" s="217" t="s">
        <v>339</v>
      </c>
      <c r="H3633" s="217" t="s">
        <v>139</v>
      </c>
      <c r="I3633" s="219">
        <v>1</v>
      </c>
      <c r="J3633" s="218">
        <v>431.73</v>
      </c>
      <c r="K3633" s="218">
        <v>391.28</v>
      </c>
      <c r="L3633" s="218">
        <v>40.450000000000003</v>
      </c>
      <c r="M3633" s="218">
        <f t="shared" si="100"/>
        <v>172.69200000000001</v>
      </c>
      <c r="N3633" s="216" t="str">
        <f t="shared" si="99"/>
        <v>stvarna uporabna</v>
      </c>
    </row>
    <row r="3634" spans="1:14" x14ac:dyDescent="0.25">
      <c r="A3634" s="216">
        <v>1</v>
      </c>
      <c r="B3634" s="219" t="s">
        <v>926</v>
      </c>
      <c r="C3634" s="219" t="s">
        <v>926</v>
      </c>
      <c r="D3634" s="219">
        <v>105903</v>
      </c>
      <c r="E3634" s="217" t="s">
        <v>595</v>
      </c>
      <c r="F3634" s="217" t="s">
        <v>1737</v>
      </c>
      <c r="G3634" s="217" t="s">
        <v>339</v>
      </c>
      <c r="H3634" s="217" t="s">
        <v>139</v>
      </c>
      <c r="I3634" s="219">
        <v>1</v>
      </c>
      <c r="J3634" s="218">
        <v>431.73</v>
      </c>
      <c r="K3634" s="218">
        <v>391.28</v>
      </c>
      <c r="L3634" s="218">
        <v>40.450000000000003</v>
      </c>
      <c r="M3634" s="218">
        <f t="shared" si="100"/>
        <v>172.69200000000001</v>
      </c>
      <c r="N3634" s="216" t="str">
        <f t="shared" si="99"/>
        <v>stvarna uporabna</v>
      </c>
    </row>
    <row r="3635" spans="1:14" x14ac:dyDescent="0.25">
      <c r="A3635" s="216">
        <v>1</v>
      </c>
      <c r="B3635" s="219" t="s">
        <v>926</v>
      </c>
      <c r="C3635" s="219" t="s">
        <v>926</v>
      </c>
      <c r="D3635" s="219">
        <v>105904</v>
      </c>
      <c r="E3635" s="217" t="s">
        <v>595</v>
      </c>
      <c r="F3635" s="217" t="s">
        <v>1737</v>
      </c>
      <c r="G3635" s="217" t="s">
        <v>339</v>
      </c>
      <c r="H3635" s="217" t="s">
        <v>139</v>
      </c>
      <c r="I3635" s="219">
        <v>1</v>
      </c>
      <c r="J3635" s="218">
        <v>431.73</v>
      </c>
      <c r="K3635" s="218">
        <v>391.28</v>
      </c>
      <c r="L3635" s="218">
        <v>40.450000000000003</v>
      </c>
      <c r="M3635" s="218">
        <f t="shared" si="100"/>
        <v>172.69200000000001</v>
      </c>
      <c r="N3635" s="216" t="str">
        <f t="shared" si="99"/>
        <v>stvarna uporabna</v>
      </c>
    </row>
    <row r="3636" spans="1:14" x14ac:dyDescent="0.25">
      <c r="A3636" s="216">
        <v>1</v>
      </c>
      <c r="B3636" s="219" t="s">
        <v>926</v>
      </c>
      <c r="C3636" s="219" t="s">
        <v>926</v>
      </c>
      <c r="D3636" s="219">
        <v>105905</v>
      </c>
      <c r="E3636" s="217" t="s">
        <v>595</v>
      </c>
      <c r="F3636" s="217" t="s">
        <v>1737</v>
      </c>
      <c r="G3636" s="217" t="s">
        <v>339</v>
      </c>
      <c r="H3636" s="217" t="s">
        <v>139</v>
      </c>
      <c r="I3636" s="219">
        <v>1</v>
      </c>
      <c r="J3636" s="218">
        <v>431.73</v>
      </c>
      <c r="K3636" s="218">
        <v>391.28</v>
      </c>
      <c r="L3636" s="218">
        <v>40.450000000000003</v>
      </c>
      <c r="M3636" s="218">
        <f t="shared" si="100"/>
        <v>172.69200000000001</v>
      </c>
      <c r="N3636" s="216" t="str">
        <f t="shared" si="99"/>
        <v>stvarna uporabna</v>
      </c>
    </row>
    <row r="3637" spans="1:14" x14ac:dyDescent="0.25">
      <c r="A3637" s="220">
        <v>1</v>
      </c>
      <c r="B3637" s="219" t="s">
        <v>926</v>
      </c>
      <c r="C3637" s="219" t="s">
        <v>926</v>
      </c>
      <c r="D3637" s="219">
        <v>105906</v>
      </c>
      <c r="E3637" s="217" t="s">
        <v>595</v>
      </c>
      <c r="F3637" s="217" t="s">
        <v>1737</v>
      </c>
      <c r="G3637" s="217" t="s">
        <v>339</v>
      </c>
      <c r="H3637" s="217" t="s">
        <v>139</v>
      </c>
      <c r="I3637" s="219">
        <v>1</v>
      </c>
      <c r="J3637" s="218">
        <v>431.73</v>
      </c>
      <c r="K3637" s="218">
        <v>391.28</v>
      </c>
      <c r="L3637" s="218">
        <v>40.450000000000003</v>
      </c>
      <c r="M3637" s="218">
        <f t="shared" si="100"/>
        <v>172.69200000000001</v>
      </c>
      <c r="N3637" s="216" t="str">
        <f t="shared" si="99"/>
        <v>stvarna uporabna</v>
      </c>
    </row>
    <row r="3638" spans="1:14" x14ac:dyDescent="0.25">
      <c r="A3638" s="220">
        <v>1</v>
      </c>
      <c r="B3638" s="219" t="s">
        <v>926</v>
      </c>
      <c r="C3638" s="219" t="s">
        <v>926</v>
      </c>
      <c r="D3638" s="219">
        <v>105907</v>
      </c>
      <c r="E3638" s="217" t="s">
        <v>595</v>
      </c>
      <c r="F3638" s="217" t="s">
        <v>1737</v>
      </c>
      <c r="G3638" s="217" t="s">
        <v>339</v>
      </c>
      <c r="H3638" s="217" t="s">
        <v>139</v>
      </c>
      <c r="I3638" s="219">
        <v>1</v>
      </c>
      <c r="J3638" s="218">
        <v>431.73</v>
      </c>
      <c r="K3638" s="218">
        <v>391.28</v>
      </c>
      <c r="L3638" s="218">
        <v>40.450000000000003</v>
      </c>
      <c r="M3638" s="218">
        <f t="shared" si="100"/>
        <v>172.69200000000001</v>
      </c>
      <c r="N3638" s="216" t="str">
        <f t="shared" si="99"/>
        <v>stvarna uporabna</v>
      </c>
    </row>
    <row r="3639" spans="1:14" x14ac:dyDescent="0.25">
      <c r="A3639" s="216">
        <v>1</v>
      </c>
      <c r="B3639" s="219" t="s">
        <v>926</v>
      </c>
      <c r="C3639" s="219" t="s">
        <v>926</v>
      </c>
      <c r="D3639" s="219">
        <v>105908</v>
      </c>
      <c r="E3639" s="217" t="s">
        <v>595</v>
      </c>
      <c r="F3639" s="217" t="s">
        <v>1737</v>
      </c>
      <c r="G3639" s="217" t="s">
        <v>339</v>
      </c>
      <c r="H3639" s="217" t="s">
        <v>139</v>
      </c>
      <c r="I3639" s="219">
        <v>1</v>
      </c>
      <c r="J3639" s="218">
        <v>431.73</v>
      </c>
      <c r="K3639" s="218">
        <v>391.28</v>
      </c>
      <c r="L3639" s="218">
        <v>40.450000000000003</v>
      </c>
      <c r="M3639" s="218">
        <f t="shared" si="100"/>
        <v>172.69200000000001</v>
      </c>
      <c r="N3639" s="216" t="str">
        <f t="shared" si="99"/>
        <v>stvarna uporabna</v>
      </c>
    </row>
    <row r="3640" spans="1:14" x14ac:dyDescent="0.25">
      <c r="A3640" s="216">
        <v>1</v>
      </c>
      <c r="B3640" s="219" t="s">
        <v>926</v>
      </c>
      <c r="C3640" s="219" t="s">
        <v>926</v>
      </c>
      <c r="D3640" s="219">
        <v>105909</v>
      </c>
      <c r="E3640" s="217" t="s">
        <v>595</v>
      </c>
      <c r="F3640" s="217" t="s">
        <v>1737</v>
      </c>
      <c r="G3640" s="217" t="s">
        <v>339</v>
      </c>
      <c r="H3640" s="217" t="s">
        <v>139</v>
      </c>
      <c r="I3640" s="219">
        <v>1</v>
      </c>
      <c r="J3640" s="218">
        <v>431.73</v>
      </c>
      <c r="K3640" s="218">
        <v>391.28</v>
      </c>
      <c r="L3640" s="218">
        <v>40.450000000000003</v>
      </c>
      <c r="M3640" s="218">
        <f t="shared" si="100"/>
        <v>172.69200000000001</v>
      </c>
      <c r="N3640" s="216" t="str">
        <f t="shared" si="99"/>
        <v>stvarna uporabna</v>
      </c>
    </row>
    <row r="3641" spans="1:14" x14ac:dyDescent="0.25">
      <c r="A3641" s="216">
        <v>1</v>
      </c>
      <c r="B3641" s="219" t="s">
        <v>926</v>
      </c>
      <c r="C3641" s="219" t="s">
        <v>926</v>
      </c>
      <c r="D3641" s="219">
        <v>105910</v>
      </c>
      <c r="E3641" s="217" t="s">
        <v>595</v>
      </c>
      <c r="F3641" s="217" t="s">
        <v>1737</v>
      </c>
      <c r="G3641" s="217" t="s">
        <v>339</v>
      </c>
      <c r="H3641" s="217" t="s">
        <v>139</v>
      </c>
      <c r="I3641" s="219">
        <v>1</v>
      </c>
      <c r="J3641" s="218">
        <v>431.73</v>
      </c>
      <c r="K3641" s="218">
        <v>391.28</v>
      </c>
      <c r="L3641" s="218">
        <v>40.450000000000003</v>
      </c>
      <c r="M3641" s="218">
        <f t="shared" si="100"/>
        <v>172.69200000000001</v>
      </c>
      <c r="N3641" s="216" t="str">
        <f t="shared" si="99"/>
        <v>stvarna uporabna</v>
      </c>
    </row>
    <row r="3642" spans="1:14" x14ac:dyDescent="0.25">
      <c r="A3642" s="220">
        <v>1</v>
      </c>
      <c r="B3642" s="219" t="s">
        <v>926</v>
      </c>
      <c r="C3642" s="219" t="s">
        <v>926</v>
      </c>
      <c r="D3642" s="219">
        <v>105911</v>
      </c>
      <c r="E3642" s="217" t="s">
        <v>595</v>
      </c>
      <c r="F3642" s="217" t="s">
        <v>1737</v>
      </c>
      <c r="G3642" s="217" t="s">
        <v>339</v>
      </c>
      <c r="H3642" s="217" t="s">
        <v>139</v>
      </c>
      <c r="I3642" s="219">
        <v>1</v>
      </c>
      <c r="J3642" s="218">
        <v>431.73</v>
      </c>
      <c r="K3642" s="218">
        <v>391.28</v>
      </c>
      <c r="L3642" s="218">
        <v>40.450000000000003</v>
      </c>
      <c r="M3642" s="218">
        <f t="shared" si="100"/>
        <v>172.69200000000001</v>
      </c>
      <c r="N3642" s="216" t="str">
        <f t="shared" si="99"/>
        <v>stvarna uporabna</v>
      </c>
    </row>
    <row r="3643" spans="1:14" x14ac:dyDescent="0.25">
      <c r="A3643" s="220">
        <v>1</v>
      </c>
      <c r="B3643" s="219" t="s">
        <v>926</v>
      </c>
      <c r="C3643" s="219" t="s">
        <v>926</v>
      </c>
      <c r="D3643" s="219">
        <v>105912</v>
      </c>
      <c r="E3643" s="217" t="s">
        <v>595</v>
      </c>
      <c r="F3643" s="217" t="s">
        <v>1737</v>
      </c>
      <c r="G3643" s="217" t="s">
        <v>339</v>
      </c>
      <c r="H3643" s="217" t="s">
        <v>139</v>
      </c>
      <c r="I3643" s="219">
        <v>1</v>
      </c>
      <c r="J3643" s="218">
        <v>431.73</v>
      </c>
      <c r="K3643" s="218">
        <v>391.28</v>
      </c>
      <c r="L3643" s="218">
        <v>40.450000000000003</v>
      </c>
      <c r="M3643" s="218">
        <f t="shared" si="100"/>
        <v>172.69200000000001</v>
      </c>
      <c r="N3643" s="216" t="str">
        <f t="shared" si="99"/>
        <v>stvarna uporabna</v>
      </c>
    </row>
    <row r="3644" spans="1:14" x14ac:dyDescent="0.25">
      <c r="A3644" s="216">
        <v>1</v>
      </c>
      <c r="B3644" s="219" t="s">
        <v>926</v>
      </c>
      <c r="C3644" s="219" t="s">
        <v>926</v>
      </c>
      <c r="D3644" s="219">
        <v>105913</v>
      </c>
      <c r="E3644" s="217" t="s">
        <v>595</v>
      </c>
      <c r="F3644" s="217" t="s">
        <v>1737</v>
      </c>
      <c r="G3644" s="217" t="s">
        <v>339</v>
      </c>
      <c r="H3644" s="217" t="s">
        <v>139</v>
      </c>
      <c r="I3644" s="219">
        <v>1</v>
      </c>
      <c r="J3644" s="218">
        <v>431.73</v>
      </c>
      <c r="K3644" s="218">
        <v>391.28</v>
      </c>
      <c r="L3644" s="218">
        <v>40.450000000000003</v>
      </c>
      <c r="M3644" s="218">
        <f t="shared" si="100"/>
        <v>172.69200000000001</v>
      </c>
      <c r="N3644" s="216" t="str">
        <f t="shared" ref="N3644:N3707" si="101">IF(L3644&lt;J3644*0.4,"stvarna uporabna", "nova vrijednost")</f>
        <v>stvarna uporabna</v>
      </c>
    </row>
    <row r="3645" spans="1:14" x14ac:dyDescent="0.25">
      <c r="A3645" s="216">
        <v>1</v>
      </c>
      <c r="B3645" s="219" t="s">
        <v>926</v>
      </c>
      <c r="C3645" s="219" t="s">
        <v>926</v>
      </c>
      <c r="D3645" s="219">
        <v>105914</v>
      </c>
      <c r="E3645" s="217" t="s">
        <v>595</v>
      </c>
      <c r="F3645" s="217" t="s">
        <v>1737</v>
      </c>
      <c r="G3645" s="217" t="s">
        <v>339</v>
      </c>
      <c r="H3645" s="217" t="s">
        <v>139</v>
      </c>
      <c r="I3645" s="219">
        <v>1</v>
      </c>
      <c r="J3645" s="218">
        <v>431.73</v>
      </c>
      <c r="K3645" s="218">
        <v>391.28</v>
      </c>
      <c r="L3645" s="218">
        <v>40.450000000000003</v>
      </c>
      <c r="M3645" s="218">
        <f t="shared" si="100"/>
        <v>172.69200000000001</v>
      </c>
      <c r="N3645" s="216" t="str">
        <f t="shared" si="101"/>
        <v>stvarna uporabna</v>
      </c>
    </row>
    <row r="3646" spans="1:14" x14ac:dyDescent="0.25">
      <c r="A3646" s="216">
        <v>1</v>
      </c>
      <c r="B3646" s="219" t="s">
        <v>926</v>
      </c>
      <c r="C3646" s="219" t="s">
        <v>926</v>
      </c>
      <c r="D3646" s="219">
        <v>105915</v>
      </c>
      <c r="E3646" s="217" t="s">
        <v>595</v>
      </c>
      <c r="F3646" s="217" t="s">
        <v>1737</v>
      </c>
      <c r="G3646" s="217" t="s">
        <v>339</v>
      </c>
      <c r="H3646" s="217" t="s">
        <v>139</v>
      </c>
      <c r="I3646" s="219">
        <v>1</v>
      </c>
      <c r="J3646" s="218">
        <v>431.73</v>
      </c>
      <c r="K3646" s="218">
        <v>391.28</v>
      </c>
      <c r="L3646" s="218">
        <v>40.450000000000003</v>
      </c>
      <c r="M3646" s="218">
        <f t="shared" si="100"/>
        <v>172.69200000000001</v>
      </c>
      <c r="N3646" s="216" t="str">
        <f t="shared" si="101"/>
        <v>stvarna uporabna</v>
      </c>
    </row>
    <row r="3647" spans="1:14" x14ac:dyDescent="0.25">
      <c r="A3647" s="220">
        <v>1</v>
      </c>
      <c r="B3647" s="219" t="s">
        <v>926</v>
      </c>
      <c r="C3647" s="219" t="s">
        <v>926</v>
      </c>
      <c r="D3647" s="219">
        <v>105923</v>
      </c>
      <c r="E3647" s="217" t="s">
        <v>595</v>
      </c>
      <c r="F3647" s="217" t="s">
        <v>2481</v>
      </c>
      <c r="G3647" s="217" t="s">
        <v>2471</v>
      </c>
      <c r="H3647" s="217" t="s">
        <v>139</v>
      </c>
      <c r="I3647" s="219">
        <v>1</v>
      </c>
      <c r="J3647" s="221">
        <v>1712.88</v>
      </c>
      <c r="K3647" s="221">
        <v>1712.88</v>
      </c>
      <c r="L3647" s="218">
        <v>0</v>
      </c>
      <c r="M3647" s="218">
        <f t="shared" si="100"/>
        <v>685.15200000000004</v>
      </c>
      <c r="N3647" s="216" t="str">
        <f t="shared" si="101"/>
        <v>stvarna uporabna</v>
      </c>
    </row>
    <row r="3648" spans="1:14" x14ac:dyDescent="0.25">
      <c r="A3648" s="220">
        <v>1</v>
      </c>
      <c r="B3648" s="219" t="s">
        <v>926</v>
      </c>
      <c r="C3648" s="219" t="s">
        <v>926</v>
      </c>
      <c r="D3648" s="219">
        <v>105924</v>
      </c>
      <c r="E3648" s="217" t="s">
        <v>595</v>
      </c>
      <c r="F3648" s="217" t="s">
        <v>2482</v>
      </c>
      <c r="G3648" s="217" t="s">
        <v>2024</v>
      </c>
      <c r="H3648" s="217" t="s">
        <v>139</v>
      </c>
      <c r="I3648" s="219">
        <v>1</v>
      </c>
      <c r="J3648" s="218">
        <v>218.92</v>
      </c>
      <c r="K3648" s="218">
        <v>218.92</v>
      </c>
      <c r="L3648" s="218">
        <v>0</v>
      </c>
      <c r="M3648" s="218">
        <f t="shared" si="100"/>
        <v>87.567999999999998</v>
      </c>
      <c r="N3648" s="216" t="str">
        <f t="shared" si="101"/>
        <v>stvarna uporabna</v>
      </c>
    </row>
    <row r="3649" spans="1:14" x14ac:dyDescent="0.25">
      <c r="A3649" s="216">
        <v>1</v>
      </c>
      <c r="B3649" s="219" t="s">
        <v>926</v>
      </c>
      <c r="C3649" s="219" t="s">
        <v>926</v>
      </c>
      <c r="D3649" s="219">
        <v>105925</v>
      </c>
      <c r="E3649" s="217" t="s">
        <v>595</v>
      </c>
      <c r="F3649" s="217" t="s">
        <v>1130</v>
      </c>
      <c r="G3649" s="217" t="s">
        <v>2024</v>
      </c>
      <c r="H3649" s="217" t="s">
        <v>139</v>
      </c>
      <c r="I3649" s="219">
        <v>1</v>
      </c>
      <c r="J3649" s="218">
        <v>931.8</v>
      </c>
      <c r="K3649" s="218">
        <v>931.8</v>
      </c>
      <c r="L3649" s="218">
        <v>0</v>
      </c>
      <c r="M3649" s="218">
        <f t="shared" si="100"/>
        <v>372.72</v>
      </c>
      <c r="N3649" s="216" t="str">
        <f t="shared" si="101"/>
        <v>stvarna uporabna</v>
      </c>
    </row>
    <row r="3650" spans="1:14" x14ac:dyDescent="0.25">
      <c r="A3650" s="216">
        <v>1</v>
      </c>
      <c r="B3650" s="219" t="s">
        <v>926</v>
      </c>
      <c r="C3650" s="219" t="s">
        <v>926</v>
      </c>
      <c r="D3650" s="219">
        <v>105926</v>
      </c>
      <c r="E3650" s="217" t="s">
        <v>595</v>
      </c>
      <c r="F3650" s="217" t="s">
        <v>1130</v>
      </c>
      <c r="G3650" s="218">
        <v>12.04</v>
      </c>
      <c r="H3650" s="217" t="s">
        <v>139</v>
      </c>
      <c r="I3650" s="219">
        <v>1</v>
      </c>
      <c r="J3650" s="218">
        <v>871.93</v>
      </c>
      <c r="K3650" s="218">
        <v>871.93</v>
      </c>
      <c r="L3650" s="218">
        <v>0</v>
      </c>
      <c r="M3650" s="218">
        <f t="shared" si="100"/>
        <v>348.77199999999999</v>
      </c>
      <c r="N3650" s="216" t="str">
        <f t="shared" si="101"/>
        <v>stvarna uporabna</v>
      </c>
    </row>
    <row r="3651" spans="1:14" x14ac:dyDescent="0.25">
      <c r="A3651" s="216">
        <v>1</v>
      </c>
      <c r="B3651" s="219" t="s">
        <v>926</v>
      </c>
      <c r="C3651" s="219" t="s">
        <v>926</v>
      </c>
      <c r="D3651" s="219">
        <v>105927</v>
      </c>
      <c r="E3651" s="217" t="s">
        <v>595</v>
      </c>
      <c r="F3651" s="217" t="s">
        <v>103</v>
      </c>
      <c r="G3651" s="218">
        <v>12.04</v>
      </c>
      <c r="H3651" s="217" t="s">
        <v>139</v>
      </c>
      <c r="I3651" s="219">
        <v>1</v>
      </c>
      <c r="J3651" s="221">
        <v>10022.549999999999</v>
      </c>
      <c r="K3651" s="221">
        <v>10022.549999999999</v>
      </c>
      <c r="L3651" s="218">
        <v>0</v>
      </c>
      <c r="M3651" s="218">
        <f t="shared" ref="M3651:M3714" si="102">IF(L3651&lt;J3651*0.4,J3651*0.4,L3651)</f>
        <v>4009.02</v>
      </c>
      <c r="N3651" s="216" t="str">
        <f t="shared" si="101"/>
        <v>stvarna uporabna</v>
      </c>
    </row>
    <row r="3652" spans="1:14" x14ac:dyDescent="0.25">
      <c r="A3652" s="220">
        <v>1</v>
      </c>
      <c r="B3652" s="219" t="s">
        <v>926</v>
      </c>
      <c r="C3652" s="219" t="s">
        <v>926</v>
      </c>
      <c r="D3652" s="219">
        <v>105928</v>
      </c>
      <c r="E3652" s="217" t="s">
        <v>595</v>
      </c>
      <c r="F3652" s="217" t="s">
        <v>2310</v>
      </c>
      <c r="G3652" s="218">
        <v>12.04</v>
      </c>
      <c r="H3652" s="217" t="s">
        <v>139</v>
      </c>
      <c r="I3652" s="219">
        <v>1</v>
      </c>
      <c r="J3652" s="218">
        <v>229.14</v>
      </c>
      <c r="K3652" s="218">
        <v>229.14</v>
      </c>
      <c r="L3652" s="218">
        <v>0</v>
      </c>
      <c r="M3652" s="218">
        <f t="shared" si="102"/>
        <v>91.656000000000006</v>
      </c>
      <c r="N3652" s="216" t="str">
        <f t="shared" si="101"/>
        <v>stvarna uporabna</v>
      </c>
    </row>
    <row r="3653" spans="1:14" x14ac:dyDescent="0.25">
      <c r="A3653" s="220">
        <v>1</v>
      </c>
      <c r="B3653" s="219" t="s">
        <v>926</v>
      </c>
      <c r="C3653" s="219" t="s">
        <v>926</v>
      </c>
      <c r="D3653" s="219">
        <v>105929</v>
      </c>
      <c r="E3653" s="217" t="s">
        <v>595</v>
      </c>
      <c r="F3653" s="217" t="s">
        <v>2310</v>
      </c>
      <c r="G3653" s="218">
        <v>12.04</v>
      </c>
      <c r="H3653" s="217" t="s">
        <v>139</v>
      </c>
      <c r="I3653" s="219">
        <v>1</v>
      </c>
      <c r="J3653" s="218">
        <v>229.14</v>
      </c>
      <c r="K3653" s="218">
        <v>229.14</v>
      </c>
      <c r="L3653" s="218">
        <v>0</v>
      </c>
      <c r="M3653" s="218">
        <f t="shared" si="102"/>
        <v>91.656000000000006</v>
      </c>
      <c r="N3653" s="216" t="str">
        <f t="shared" si="101"/>
        <v>stvarna uporabna</v>
      </c>
    </row>
    <row r="3654" spans="1:14" x14ac:dyDescent="0.25">
      <c r="A3654" s="216">
        <v>1</v>
      </c>
      <c r="B3654" s="219" t="s">
        <v>926</v>
      </c>
      <c r="C3654" s="219" t="s">
        <v>926</v>
      </c>
      <c r="D3654" s="219">
        <v>105930</v>
      </c>
      <c r="E3654" s="217" t="s">
        <v>595</v>
      </c>
      <c r="F3654" s="217" t="s">
        <v>2310</v>
      </c>
      <c r="G3654" s="218">
        <v>12.04</v>
      </c>
      <c r="H3654" s="217" t="s">
        <v>139</v>
      </c>
      <c r="I3654" s="219">
        <v>1</v>
      </c>
      <c r="J3654" s="218">
        <v>229.14</v>
      </c>
      <c r="K3654" s="218">
        <v>229.14</v>
      </c>
      <c r="L3654" s="218">
        <v>0</v>
      </c>
      <c r="M3654" s="218">
        <f t="shared" si="102"/>
        <v>91.656000000000006</v>
      </c>
      <c r="N3654" s="216" t="str">
        <f t="shared" si="101"/>
        <v>stvarna uporabna</v>
      </c>
    </row>
    <row r="3655" spans="1:14" x14ac:dyDescent="0.25">
      <c r="A3655" s="216">
        <v>1</v>
      </c>
      <c r="B3655" s="219" t="s">
        <v>926</v>
      </c>
      <c r="C3655" s="219" t="s">
        <v>926</v>
      </c>
      <c r="D3655" s="219">
        <v>105931</v>
      </c>
      <c r="E3655" s="217" t="s">
        <v>595</v>
      </c>
      <c r="F3655" s="217" t="s">
        <v>2310</v>
      </c>
      <c r="G3655" s="218">
        <v>12.04</v>
      </c>
      <c r="H3655" s="217" t="s">
        <v>139</v>
      </c>
      <c r="I3655" s="219">
        <v>1</v>
      </c>
      <c r="J3655" s="218">
        <v>229.14</v>
      </c>
      <c r="K3655" s="218">
        <v>229.14</v>
      </c>
      <c r="L3655" s="218">
        <v>0</v>
      </c>
      <c r="M3655" s="218">
        <f t="shared" si="102"/>
        <v>91.656000000000006</v>
      </c>
      <c r="N3655" s="216" t="str">
        <f t="shared" si="101"/>
        <v>stvarna uporabna</v>
      </c>
    </row>
    <row r="3656" spans="1:14" x14ac:dyDescent="0.25">
      <c r="A3656" s="216">
        <v>1</v>
      </c>
      <c r="B3656" s="219" t="s">
        <v>926</v>
      </c>
      <c r="C3656" s="219" t="s">
        <v>926</v>
      </c>
      <c r="D3656" s="219">
        <v>105932</v>
      </c>
      <c r="E3656" s="217" t="s">
        <v>595</v>
      </c>
      <c r="F3656" s="217" t="s">
        <v>2483</v>
      </c>
      <c r="G3656" s="218">
        <v>12.04</v>
      </c>
      <c r="H3656" s="217" t="s">
        <v>139</v>
      </c>
      <c r="I3656" s="219">
        <v>1</v>
      </c>
      <c r="J3656" s="218">
        <v>989.08</v>
      </c>
      <c r="K3656" s="218">
        <v>989.08</v>
      </c>
      <c r="L3656" s="218">
        <v>0</v>
      </c>
      <c r="M3656" s="218">
        <f t="shared" si="102"/>
        <v>395.63200000000006</v>
      </c>
      <c r="N3656" s="216" t="str">
        <f t="shared" si="101"/>
        <v>stvarna uporabna</v>
      </c>
    </row>
    <row r="3657" spans="1:14" x14ac:dyDescent="0.25">
      <c r="A3657" s="220">
        <v>1</v>
      </c>
      <c r="B3657" s="219" t="s">
        <v>926</v>
      </c>
      <c r="C3657" s="219" t="s">
        <v>926</v>
      </c>
      <c r="D3657" s="219">
        <v>105933</v>
      </c>
      <c r="E3657" s="217" t="s">
        <v>595</v>
      </c>
      <c r="F3657" s="217" t="s">
        <v>2310</v>
      </c>
      <c r="G3657" s="218">
        <v>12.04</v>
      </c>
      <c r="H3657" s="217" t="s">
        <v>139</v>
      </c>
      <c r="I3657" s="219">
        <v>1</v>
      </c>
      <c r="J3657" s="218">
        <v>229.14</v>
      </c>
      <c r="K3657" s="218">
        <v>229.14</v>
      </c>
      <c r="L3657" s="218">
        <v>0</v>
      </c>
      <c r="M3657" s="218">
        <f t="shared" si="102"/>
        <v>91.656000000000006</v>
      </c>
      <c r="N3657" s="216" t="str">
        <f t="shared" si="101"/>
        <v>stvarna uporabna</v>
      </c>
    </row>
    <row r="3658" spans="1:14" x14ac:dyDescent="0.25">
      <c r="A3658" s="220">
        <v>1</v>
      </c>
      <c r="B3658" s="219" t="s">
        <v>926</v>
      </c>
      <c r="C3658" s="219" t="s">
        <v>926</v>
      </c>
      <c r="D3658" s="219">
        <v>105934</v>
      </c>
      <c r="E3658" s="217" t="s">
        <v>595</v>
      </c>
      <c r="F3658" s="217" t="s">
        <v>2484</v>
      </c>
      <c r="G3658" s="218">
        <v>12.04</v>
      </c>
      <c r="H3658" s="217" t="s">
        <v>139</v>
      </c>
      <c r="I3658" s="219">
        <v>1</v>
      </c>
      <c r="J3658" s="221">
        <v>1512.24</v>
      </c>
      <c r="K3658" s="221">
        <v>1512.24</v>
      </c>
      <c r="L3658" s="218">
        <v>0</v>
      </c>
      <c r="M3658" s="218">
        <f t="shared" si="102"/>
        <v>604.89600000000007</v>
      </c>
      <c r="N3658" s="216" t="str">
        <f t="shared" si="101"/>
        <v>stvarna uporabna</v>
      </c>
    </row>
    <row r="3659" spans="1:14" x14ac:dyDescent="0.25">
      <c r="A3659" s="216">
        <v>1</v>
      </c>
      <c r="B3659" s="219" t="s">
        <v>926</v>
      </c>
      <c r="C3659" s="219" t="s">
        <v>926</v>
      </c>
      <c r="D3659" s="219">
        <v>105935</v>
      </c>
      <c r="E3659" s="217" t="s">
        <v>595</v>
      </c>
      <c r="F3659" s="217" t="s">
        <v>2485</v>
      </c>
      <c r="G3659" s="218">
        <v>12.04</v>
      </c>
      <c r="H3659" s="217" t="s">
        <v>139</v>
      </c>
      <c r="I3659" s="219">
        <v>1</v>
      </c>
      <c r="J3659" s="221">
        <v>1677.98</v>
      </c>
      <c r="K3659" s="221">
        <v>1677.98</v>
      </c>
      <c r="L3659" s="218">
        <v>0</v>
      </c>
      <c r="M3659" s="218">
        <f t="shared" si="102"/>
        <v>671.19200000000001</v>
      </c>
      <c r="N3659" s="216" t="str">
        <f t="shared" si="101"/>
        <v>stvarna uporabna</v>
      </c>
    </row>
    <row r="3660" spans="1:14" x14ac:dyDescent="0.25">
      <c r="A3660" s="216">
        <v>1</v>
      </c>
      <c r="B3660" s="219" t="s">
        <v>926</v>
      </c>
      <c r="C3660" s="219" t="s">
        <v>926</v>
      </c>
      <c r="D3660" s="219">
        <v>105936</v>
      </c>
      <c r="E3660" s="217" t="s">
        <v>595</v>
      </c>
      <c r="F3660" s="217" t="s">
        <v>2486</v>
      </c>
      <c r="G3660" s="218">
        <v>12.04</v>
      </c>
      <c r="H3660" s="217" t="s">
        <v>139</v>
      </c>
      <c r="I3660" s="219">
        <v>1</v>
      </c>
      <c r="J3660" s="218">
        <v>917.23</v>
      </c>
      <c r="K3660" s="218">
        <v>917.23</v>
      </c>
      <c r="L3660" s="218">
        <v>0</v>
      </c>
      <c r="M3660" s="218">
        <f t="shared" si="102"/>
        <v>366.89200000000005</v>
      </c>
      <c r="N3660" s="216" t="str">
        <f t="shared" si="101"/>
        <v>stvarna uporabna</v>
      </c>
    </row>
    <row r="3661" spans="1:14" x14ac:dyDescent="0.25">
      <c r="A3661" s="216">
        <v>1</v>
      </c>
      <c r="B3661" s="219" t="s">
        <v>926</v>
      </c>
      <c r="C3661" s="219" t="s">
        <v>926</v>
      </c>
      <c r="D3661" s="219">
        <v>105939</v>
      </c>
      <c r="E3661" s="217" t="s">
        <v>595</v>
      </c>
      <c r="F3661" s="217" t="s">
        <v>1884</v>
      </c>
      <c r="G3661" s="217" t="s">
        <v>929</v>
      </c>
      <c r="H3661" s="217" t="s">
        <v>139</v>
      </c>
      <c r="I3661" s="219">
        <v>1</v>
      </c>
      <c r="J3661" s="218">
        <v>169.59</v>
      </c>
      <c r="K3661" s="218">
        <v>169.59</v>
      </c>
      <c r="L3661" s="218">
        <v>0</v>
      </c>
      <c r="M3661" s="218">
        <f t="shared" si="102"/>
        <v>67.835999999999999</v>
      </c>
      <c r="N3661" s="216" t="str">
        <f t="shared" si="101"/>
        <v>stvarna uporabna</v>
      </c>
    </row>
    <row r="3662" spans="1:14" x14ac:dyDescent="0.25">
      <c r="A3662" s="220">
        <v>1</v>
      </c>
      <c r="B3662" s="219" t="s">
        <v>926</v>
      </c>
      <c r="C3662" s="219" t="s">
        <v>926</v>
      </c>
      <c r="D3662" s="219">
        <v>105946</v>
      </c>
      <c r="E3662" s="217" t="s">
        <v>595</v>
      </c>
      <c r="F3662" s="217" t="s">
        <v>2487</v>
      </c>
      <c r="G3662" s="217" t="s">
        <v>929</v>
      </c>
      <c r="H3662" s="217" t="s">
        <v>139</v>
      </c>
      <c r="I3662" s="219">
        <v>1</v>
      </c>
      <c r="J3662" s="218">
        <v>197.97</v>
      </c>
      <c r="K3662" s="218">
        <v>197.97</v>
      </c>
      <c r="L3662" s="218">
        <v>0</v>
      </c>
      <c r="M3662" s="218">
        <f t="shared" si="102"/>
        <v>79.188000000000002</v>
      </c>
      <c r="N3662" s="216" t="str">
        <f t="shared" si="101"/>
        <v>stvarna uporabna</v>
      </c>
    </row>
    <row r="3663" spans="1:14" x14ac:dyDescent="0.25">
      <c r="A3663" s="220">
        <v>1</v>
      </c>
      <c r="B3663" s="219" t="s">
        <v>926</v>
      </c>
      <c r="C3663" s="219" t="s">
        <v>926</v>
      </c>
      <c r="D3663" s="219">
        <v>105951</v>
      </c>
      <c r="E3663" s="217" t="s">
        <v>595</v>
      </c>
      <c r="F3663" s="217" t="s">
        <v>2467</v>
      </c>
      <c r="G3663" s="217" t="s">
        <v>2468</v>
      </c>
      <c r="H3663" s="217" t="s">
        <v>139</v>
      </c>
      <c r="I3663" s="219">
        <v>1</v>
      </c>
      <c r="J3663" s="218">
        <v>140.16999999999999</v>
      </c>
      <c r="K3663" s="218">
        <v>140.16999999999999</v>
      </c>
      <c r="L3663" s="218">
        <v>0</v>
      </c>
      <c r="M3663" s="218">
        <f t="shared" si="102"/>
        <v>56.067999999999998</v>
      </c>
      <c r="N3663" s="216" t="str">
        <f t="shared" si="101"/>
        <v>stvarna uporabna</v>
      </c>
    </row>
    <row r="3664" spans="1:14" x14ac:dyDescent="0.25">
      <c r="A3664" s="216">
        <v>1</v>
      </c>
      <c r="B3664" s="219" t="s">
        <v>926</v>
      </c>
      <c r="C3664" s="219" t="s">
        <v>926</v>
      </c>
      <c r="D3664" s="219">
        <v>105952</v>
      </c>
      <c r="E3664" s="217" t="s">
        <v>595</v>
      </c>
      <c r="F3664" s="217" t="s">
        <v>2467</v>
      </c>
      <c r="G3664" s="217" t="s">
        <v>2468</v>
      </c>
      <c r="H3664" s="217" t="s">
        <v>139</v>
      </c>
      <c r="I3664" s="219">
        <v>1</v>
      </c>
      <c r="J3664" s="218">
        <v>140.16999999999999</v>
      </c>
      <c r="K3664" s="218">
        <v>140.16999999999999</v>
      </c>
      <c r="L3664" s="218">
        <v>0</v>
      </c>
      <c r="M3664" s="218">
        <f t="shared" si="102"/>
        <v>56.067999999999998</v>
      </c>
      <c r="N3664" s="216" t="str">
        <f t="shared" si="101"/>
        <v>stvarna uporabna</v>
      </c>
    </row>
    <row r="3665" spans="1:14" x14ac:dyDescent="0.25">
      <c r="A3665" s="216">
        <v>1</v>
      </c>
      <c r="B3665" s="219" t="s">
        <v>926</v>
      </c>
      <c r="C3665" s="219" t="s">
        <v>926</v>
      </c>
      <c r="D3665" s="219">
        <v>105953</v>
      </c>
      <c r="E3665" s="217" t="s">
        <v>595</v>
      </c>
      <c r="F3665" s="217" t="s">
        <v>2238</v>
      </c>
      <c r="G3665" s="217" t="s">
        <v>929</v>
      </c>
      <c r="H3665" s="217" t="s">
        <v>139</v>
      </c>
      <c r="I3665" s="219">
        <v>1</v>
      </c>
      <c r="J3665" s="221">
        <v>1499</v>
      </c>
      <c r="K3665" s="221">
        <v>1499</v>
      </c>
      <c r="L3665" s="218">
        <v>0</v>
      </c>
      <c r="M3665" s="218">
        <f t="shared" si="102"/>
        <v>599.6</v>
      </c>
      <c r="N3665" s="216" t="str">
        <f t="shared" si="101"/>
        <v>stvarna uporabna</v>
      </c>
    </row>
    <row r="3666" spans="1:14" x14ac:dyDescent="0.25">
      <c r="A3666" s="216">
        <v>1</v>
      </c>
      <c r="B3666" s="219" t="s">
        <v>926</v>
      </c>
      <c r="C3666" s="219" t="s">
        <v>926</v>
      </c>
      <c r="D3666" s="219">
        <v>105954</v>
      </c>
      <c r="E3666" s="217" t="s">
        <v>595</v>
      </c>
      <c r="F3666" s="217" t="s">
        <v>2488</v>
      </c>
      <c r="G3666" s="217" t="s">
        <v>929</v>
      </c>
      <c r="H3666" s="217" t="s">
        <v>139</v>
      </c>
      <c r="I3666" s="219">
        <v>1</v>
      </c>
      <c r="J3666" s="218">
        <v>235.41</v>
      </c>
      <c r="K3666" s="218">
        <v>235.41</v>
      </c>
      <c r="L3666" s="218">
        <v>0</v>
      </c>
      <c r="M3666" s="218">
        <f t="shared" si="102"/>
        <v>94.164000000000001</v>
      </c>
      <c r="N3666" s="216" t="str">
        <f t="shared" si="101"/>
        <v>stvarna uporabna</v>
      </c>
    </row>
    <row r="3667" spans="1:14" x14ac:dyDescent="0.25">
      <c r="A3667" s="220">
        <v>1</v>
      </c>
      <c r="B3667" s="219" t="s">
        <v>926</v>
      </c>
      <c r="C3667" s="219" t="s">
        <v>926</v>
      </c>
      <c r="D3667" s="219">
        <v>105955</v>
      </c>
      <c r="E3667" s="217" t="s">
        <v>595</v>
      </c>
      <c r="F3667" s="217" t="s">
        <v>2459</v>
      </c>
      <c r="G3667" s="217" t="s">
        <v>929</v>
      </c>
      <c r="H3667" s="217" t="s">
        <v>139</v>
      </c>
      <c r="I3667" s="219">
        <v>1</v>
      </c>
      <c r="J3667" s="218">
        <v>508.69</v>
      </c>
      <c r="K3667" s="218">
        <v>508.69</v>
      </c>
      <c r="L3667" s="218">
        <v>0</v>
      </c>
      <c r="M3667" s="218">
        <f t="shared" si="102"/>
        <v>203.476</v>
      </c>
      <c r="N3667" s="216" t="str">
        <f t="shared" si="101"/>
        <v>stvarna uporabna</v>
      </c>
    </row>
    <row r="3668" spans="1:14" x14ac:dyDescent="0.25">
      <c r="A3668" s="220">
        <v>1</v>
      </c>
      <c r="B3668" s="219" t="s">
        <v>926</v>
      </c>
      <c r="C3668" s="219" t="s">
        <v>926</v>
      </c>
      <c r="D3668" s="219">
        <v>105956</v>
      </c>
      <c r="E3668" s="217" t="s">
        <v>595</v>
      </c>
      <c r="F3668" s="217" t="s">
        <v>1148</v>
      </c>
      <c r="G3668" s="217" t="s">
        <v>929</v>
      </c>
      <c r="H3668" s="217" t="s">
        <v>139</v>
      </c>
      <c r="I3668" s="219">
        <v>1</v>
      </c>
      <c r="J3668" s="218">
        <v>169.56</v>
      </c>
      <c r="K3668" s="218">
        <v>169.56</v>
      </c>
      <c r="L3668" s="218">
        <v>0</v>
      </c>
      <c r="M3668" s="218">
        <f t="shared" si="102"/>
        <v>67.823999999999998</v>
      </c>
      <c r="N3668" s="216" t="str">
        <f t="shared" si="101"/>
        <v>stvarna uporabna</v>
      </c>
    </row>
    <row r="3669" spans="1:14" x14ac:dyDescent="0.25">
      <c r="A3669" s="216">
        <v>1</v>
      </c>
      <c r="B3669" s="219" t="s">
        <v>926</v>
      </c>
      <c r="C3669" s="219" t="s">
        <v>926</v>
      </c>
      <c r="D3669" s="219">
        <v>105957</v>
      </c>
      <c r="E3669" s="217" t="s">
        <v>595</v>
      </c>
      <c r="F3669" s="217" t="s">
        <v>2462</v>
      </c>
      <c r="G3669" s="217" t="s">
        <v>929</v>
      </c>
      <c r="H3669" s="217" t="s">
        <v>139</v>
      </c>
      <c r="I3669" s="219">
        <v>1</v>
      </c>
      <c r="J3669" s="218">
        <v>960.88</v>
      </c>
      <c r="K3669" s="218">
        <v>960.88</v>
      </c>
      <c r="L3669" s="218">
        <v>0</v>
      </c>
      <c r="M3669" s="218">
        <f t="shared" si="102"/>
        <v>384.35200000000003</v>
      </c>
      <c r="N3669" s="216" t="str">
        <f t="shared" si="101"/>
        <v>stvarna uporabna</v>
      </c>
    </row>
    <row r="3670" spans="1:14" x14ac:dyDescent="0.25">
      <c r="A3670" s="216">
        <v>1</v>
      </c>
      <c r="B3670" s="219" t="s">
        <v>926</v>
      </c>
      <c r="C3670" s="219" t="s">
        <v>926</v>
      </c>
      <c r="D3670" s="219">
        <v>105958</v>
      </c>
      <c r="E3670" s="217" t="s">
        <v>595</v>
      </c>
      <c r="F3670" s="217" t="s">
        <v>2464</v>
      </c>
      <c r="G3670" s="217" t="s">
        <v>929</v>
      </c>
      <c r="H3670" s="217" t="s">
        <v>139</v>
      </c>
      <c r="I3670" s="219">
        <v>1</v>
      </c>
      <c r="J3670" s="218">
        <v>739.03</v>
      </c>
      <c r="K3670" s="218">
        <v>739.03</v>
      </c>
      <c r="L3670" s="218">
        <v>0</v>
      </c>
      <c r="M3670" s="218">
        <f t="shared" si="102"/>
        <v>295.61200000000002</v>
      </c>
      <c r="N3670" s="216" t="str">
        <f t="shared" si="101"/>
        <v>stvarna uporabna</v>
      </c>
    </row>
    <row r="3671" spans="1:14" x14ac:dyDescent="0.25">
      <c r="A3671" s="216">
        <v>1</v>
      </c>
      <c r="B3671" s="219" t="s">
        <v>926</v>
      </c>
      <c r="C3671" s="219" t="s">
        <v>926</v>
      </c>
      <c r="D3671" s="219">
        <v>105959</v>
      </c>
      <c r="E3671" s="217" t="s">
        <v>595</v>
      </c>
      <c r="F3671" s="217" t="s">
        <v>2463</v>
      </c>
      <c r="G3671" s="217" t="s">
        <v>929</v>
      </c>
      <c r="H3671" s="217" t="s">
        <v>139</v>
      </c>
      <c r="I3671" s="219">
        <v>1</v>
      </c>
      <c r="J3671" s="218">
        <v>282.61</v>
      </c>
      <c r="K3671" s="218">
        <v>282.61</v>
      </c>
      <c r="L3671" s="218">
        <v>0</v>
      </c>
      <c r="M3671" s="218">
        <f t="shared" si="102"/>
        <v>113.04400000000001</v>
      </c>
      <c r="N3671" s="216" t="str">
        <f t="shared" si="101"/>
        <v>stvarna uporabna</v>
      </c>
    </row>
    <row r="3672" spans="1:14" x14ac:dyDescent="0.25">
      <c r="A3672" s="220">
        <v>1</v>
      </c>
      <c r="B3672" s="219" t="s">
        <v>926</v>
      </c>
      <c r="C3672" s="219" t="s">
        <v>926</v>
      </c>
      <c r="D3672" s="219">
        <v>105960</v>
      </c>
      <c r="E3672" s="217" t="s">
        <v>595</v>
      </c>
      <c r="F3672" s="217" t="s">
        <v>2464</v>
      </c>
      <c r="G3672" s="217" t="s">
        <v>929</v>
      </c>
      <c r="H3672" s="217" t="s">
        <v>139</v>
      </c>
      <c r="I3672" s="219">
        <v>1</v>
      </c>
      <c r="J3672" s="218">
        <v>739.04</v>
      </c>
      <c r="K3672" s="218">
        <v>739.04</v>
      </c>
      <c r="L3672" s="218">
        <v>0</v>
      </c>
      <c r="M3672" s="218">
        <f t="shared" si="102"/>
        <v>295.61599999999999</v>
      </c>
      <c r="N3672" s="216" t="str">
        <f t="shared" si="101"/>
        <v>stvarna uporabna</v>
      </c>
    </row>
    <row r="3673" spans="1:14" x14ac:dyDescent="0.25">
      <c r="A3673" s="220">
        <v>1</v>
      </c>
      <c r="B3673" s="219" t="s">
        <v>926</v>
      </c>
      <c r="C3673" s="219" t="s">
        <v>926</v>
      </c>
      <c r="D3673" s="219">
        <v>105961</v>
      </c>
      <c r="E3673" s="217" t="s">
        <v>595</v>
      </c>
      <c r="F3673" s="217" t="s">
        <v>2453</v>
      </c>
      <c r="G3673" s="217" t="s">
        <v>929</v>
      </c>
      <c r="H3673" s="217" t="s">
        <v>139</v>
      </c>
      <c r="I3673" s="219">
        <v>1</v>
      </c>
      <c r="J3673" s="218">
        <v>678.28</v>
      </c>
      <c r="K3673" s="218">
        <v>678.28</v>
      </c>
      <c r="L3673" s="218">
        <v>0</v>
      </c>
      <c r="M3673" s="218">
        <f t="shared" si="102"/>
        <v>271.31200000000001</v>
      </c>
      <c r="N3673" s="216" t="str">
        <f t="shared" si="101"/>
        <v>stvarna uporabna</v>
      </c>
    </row>
    <row r="3674" spans="1:14" x14ac:dyDescent="0.25">
      <c r="A3674" s="216">
        <v>1</v>
      </c>
      <c r="B3674" s="219" t="s">
        <v>926</v>
      </c>
      <c r="C3674" s="219" t="s">
        <v>926</v>
      </c>
      <c r="D3674" s="219">
        <v>105962</v>
      </c>
      <c r="E3674" s="217" t="s">
        <v>595</v>
      </c>
      <c r="F3674" s="217" t="s">
        <v>2469</v>
      </c>
      <c r="G3674" s="217" t="s">
        <v>2468</v>
      </c>
      <c r="H3674" s="217" t="s">
        <v>139</v>
      </c>
      <c r="I3674" s="219">
        <v>1</v>
      </c>
      <c r="J3674" s="218">
        <v>140.18</v>
      </c>
      <c r="K3674" s="218">
        <v>140.18</v>
      </c>
      <c r="L3674" s="218">
        <v>0</v>
      </c>
      <c r="M3674" s="218">
        <f t="shared" si="102"/>
        <v>56.072000000000003</v>
      </c>
      <c r="N3674" s="216" t="str">
        <f t="shared" si="101"/>
        <v>stvarna uporabna</v>
      </c>
    </row>
    <row r="3675" spans="1:14" x14ac:dyDescent="0.25">
      <c r="A3675" s="216">
        <v>1</v>
      </c>
      <c r="B3675" s="219" t="s">
        <v>926</v>
      </c>
      <c r="C3675" s="219" t="s">
        <v>926</v>
      </c>
      <c r="D3675" s="219">
        <v>105963</v>
      </c>
      <c r="E3675" s="217" t="s">
        <v>595</v>
      </c>
      <c r="F3675" s="217" t="s">
        <v>2238</v>
      </c>
      <c r="G3675" s="217" t="s">
        <v>929</v>
      </c>
      <c r="H3675" s="217" t="s">
        <v>139</v>
      </c>
      <c r="I3675" s="219">
        <v>1</v>
      </c>
      <c r="J3675" s="221">
        <v>1499</v>
      </c>
      <c r="K3675" s="221">
        <v>1499</v>
      </c>
      <c r="L3675" s="218">
        <v>0</v>
      </c>
      <c r="M3675" s="218">
        <f t="shared" si="102"/>
        <v>599.6</v>
      </c>
      <c r="N3675" s="216" t="str">
        <f t="shared" si="101"/>
        <v>stvarna uporabna</v>
      </c>
    </row>
    <row r="3676" spans="1:14" x14ac:dyDescent="0.25">
      <c r="A3676" s="216">
        <v>1</v>
      </c>
      <c r="B3676" s="219" t="s">
        <v>926</v>
      </c>
      <c r="C3676" s="219" t="s">
        <v>926</v>
      </c>
      <c r="D3676" s="219">
        <v>105965</v>
      </c>
      <c r="E3676" s="217" t="s">
        <v>595</v>
      </c>
      <c r="F3676" s="217" t="s">
        <v>2453</v>
      </c>
      <c r="G3676" s="217" t="s">
        <v>929</v>
      </c>
      <c r="H3676" s="217" t="s">
        <v>139</v>
      </c>
      <c r="I3676" s="219">
        <v>1</v>
      </c>
      <c r="J3676" s="218">
        <v>678.28</v>
      </c>
      <c r="K3676" s="218">
        <v>678.28</v>
      </c>
      <c r="L3676" s="218">
        <v>0</v>
      </c>
      <c r="M3676" s="218">
        <f t="shared" si="102"/>
        <v>271.31200000000001</v>
      </c>
      <c r="N3676" s="216" t="str">
        <f t="shared" si="101"/>
        <v>stvarna uporabna</v>
      </c>
    </row>
    <row r="3677" spans="1:14" x14ac:dyDescent="0.25">
      <c r="A3677" s="220">
        <v>1</v>
      </c>
      <c r="B3677" s="219" t="s">
        <v>926</v>
      </c>
      <c r="C3677" s="219" t="s">
        <v>926</v>
      </c>
      <c r="D3677" s="219">
        <v>105966</v>
      </c>
      <c r="E3677" s="217" t="s">
        <v>595</v>
      </c>
      <c r="F3677" s="217" t="s">
        <v>2453</v>
      </c>
      <c r="G3677" s="217" t="s">
        <v>929</v>
      </c>
      <c r="H3677" s="217" t="s">
        <v>139</v>
      </c>
      <c r="I3677" s="219">
        <v>1</v>
      </c>
      <c r="J3677" s="218">
        <v>678.28</v>
      </c>
      <c r="K3677" s="218">
        <v>678.28</v>
      </c>
      <c r="L3677" s="218">
        <v>0</v>
      </c>
      <c r="M3677" s="218">
        <f t="shared" si="102"/>
        <v>271.31200000000001</v>
      </c>
      <c r="N3677" s="216" t="str">
        <f t="shared" si="101"/>
        <v>stvarna uporabna</v>
      </c>
    </row>
    <row r="3678" spans="1:14" x14ac:dyDescent="0.25">
      <c r="A3678" s="220">
        <v>1</v>
      </c>
      <c r="B3678" s="219" t="s">
        <v>926</v>
      </c>
      <c r="C3678" s="219" t="s">
        <v>926</v>
      </c>
      <c r="D3678" s="219">
        <v>105967</v>
      </c>
      <c r="E3678" s="217" t="s">
        <v>595</v>
      </c>
      <c r="F3678" s="217" t="s">
        <v>2453</v>
      </c>
      <c r="G3678" s="217" t="s">
        <v>929</v>
      </c>
      <c r="H3678" s="217" t="s">
        <v>139</v>
      </c>
      <c r="I3678" s="219">
        <v>1</v>
      </c>
      <c r="J3678" s="218">
        <v>678.28</v>
      </c>
      <c r="K3678" s="218">
        <v>678.28</v>
      </c>
      <c r="L3678" s="218">
        <v>0</v>
      </c>
      <c r="M3678" s="218">
        <f t="shared" si="102"/>
        <v>271.31200000000001</v>
      </c>
      <c r="N3678" s="216" t="str">
        <f t="shared" si="101"/>
        <v>stvarna uporabna</v>
      </c>
    </row>
    <row r="3679" spans="1:14" x14ac:dyDescent="0.25">
      <c r="A3679" s="216">
        <v>1</v>
      </c>
      <c r="B3679" s="219" t="s">
        <v>926</v>
      </c>
      <c r="C3679" s="219" t="s">
        <v>926</v>
      </c>
      <c r="D3679" s="219">
        <v>105969</v>
      </c>
      <c r="E3679" s="217" t="s">
        <v>595</v>
      </c>
      <c r="F3679" s="217" t="s">
        <v>1148</v>
      </c>
      <c r="G3679" s="217" t="s">
        <v>929</v>
      </c>
      <c r="H3679" s="217" t="s">
        <v>139</v>
      </c>
      <c r="I3679" s="219">
        <v>1</v>
      </c>
      <c r="J3679" s="218">
        <v>169.57</v>
      </c>
      <c r="K3679" s="218">
        <v>169.57</v>
      </c>
      <c r="L3679" s="218">
        <v>0</v>
      </c>
      <c r="M3679" s="218">
        <f t="shared" si="102"/>
        <v>67.828000000000003</v>
      </c>
      <c r="N3679" s="216" t="str">
        <f t="shared" si="101"/>
        <v>stvarna uporabna</v>
      </c>
    </row>
    <row r="3680" spans="1:14" x14ac:dyDescent="0.25">
      <c r="A3680" s="216">
        <v>1</v>
      </c>
      <c r="B3680" s="219" t="s">
        <v>926</v>
      </c>
      <c r="C3680" s="219" t="s">
        <v>926</v>
      </c>
      <c r="D3680" s="219">
        <v>105970</v>
      </c>
      <c r="E3680" s="217" t="s">
        <v>595</v>
      </c>
      <c r="F3680" s="217" t="s">
        <v>2473</v>
      </c>
      <c r="G3680" s="217" t="s">
        <v>2471</v>
      </c>
      <c r="H3680" s="217" t="s">
        <v>139</v>
      </c>
      <c r="I3680" s="219">
        <v>1</v>
      </c>
      <c r="J3680" s="218">
        <v>841.8</v>
      </c>
      <c r="K3680" s="218">
        <v>841.8</v>
      </c>
      <c r="L3680" s="218">
        <v>0</v>
      </c>
      <c r="M3680" s="218">
        <f t="shared" si="102"/>
        <v>336.72</v>
      </c>
      <c r="N3680" s="216" t="str">
        <f t="shared" si="101"/>
        <v>stvarna uporabna</v>
      </c>
    </row>
    <row r="3681" spans="1:14" x14ac:dyDescent="0.25">
      <c r="A3681" s="216">
        <v>1</v>
      </c>
      <c r="B3681" s="219" t="s">
        <v>926</v>
      </c>
      <c r="C3681" s="219" t="s">
        <v>926</v>
      </c>
      <c r="D3681" s="219">
        <v>105971</v>
      </c>
      <c r="E3681" s="217" t="s">
        <v>595</v>
      </c>
      <c r="F3681" s="217" t="s">
        <v>2130</v>
      </c>
      <c r="G3681" s="217" t="s">
        <v>2471</v>
      </c>
      <c r="H3681" s="217" t="s">
        <v>139</v>
      </c>
      <c r="I3681" s="219">
        <v>1</v>
      </c>
      <c r="J3681" s="218">
        <v>836.92</v>
      </c>
      <c r="K3681" s="218">
        <v>836.92</v>
      </c>
      <c r="L3681" s="218">
        <v>0</v>
      </c>
      <c r="M3681" s="218">
        <f t="shared" si="102"/>
        <v>334.76800000000003</v>
      </c>
      <c r="N3681" s="216" t="str">
        <f t="shared" si="101"/>
        <v>stvarna uporabna</v>
      </c>
    </row>
    <row r="3682" spans="1:14" x14ac:dyDescent="0.25">
      <c r="A3682" s="220">
        <v>1</v>
      </c>
      <c r="B3682" s="219" t="s">
        <v>926</v>
      </c>
      <c r="C3682" s="219" t="s">
        <v>926</v>
      </c>
      <c r="D3682" s="219">
        <v>105972</v>
      </c>
      <c r="E3682" s="217" t="s">
        <v>595</v>
      </c>
      <c r="F3682" s="217" t="s">
        <v>2462</v>
      </c>
      <c r="G3682" s="217" t="s">
        <v>929</v>
      </c>
      <c r="H3682" s="217" t="s">
        <v>139</v>
      </c>
      <c r="I3682" s="219">
        <v>1</v>
      </c>
      <c r="J3682" s="218">
        <v>960.88</v>
      </c>
      <c r="K3682" s="218">
        <v>960.88</v>
      </c>
      <c r="L3682" s="218">
        <v>0</v>
      </c>
      <c r="M3682" s="218">
        <f t="shared" si="102"/>
        <v>384.35200000000003</v>
      </c>
      <c r="N3682" s="216" t="str">
        <f t="shared" si="101"/>
        <v>stvarna uporabna</v>
      </c>
    </row>
    <row r="3683" spans="1:14" x14ac:dyDescent="0.25">
      <c r="A3683" s="220">
        <v>1</v>
      </c>
      <c r="B3683" s="219" t="s">
        <v>926</v>
      </c>
      <c r="C3683" s="219" t="s">
        <v>926</v>
      </c>
      <c r="D3683" s="219">
        <v>105973</v>
      </c>
      <c r="E3683" s="217" t="s">
        <v>595</v>
      </c>
      <c r="F3683" s="217" t="s">
        <v>2489</v>
      </c>
      <c r="G3683" s="217" t="s">
        <v>929</v>
      </c>
      <c r="H3683" s="217" t="s">
        <v>139</v>
      </c>
      <c r="I3683" s="219">
        <v>1</v>
      </c>
      <c r="J3683" s="221">
        <v>1105.29</v>
      </c>
      <c r="K3683" s="221">
        <v>1105.29</v>
      </c>
      <c r="L3683" s="218">
        <v>0</v>
      </c>
      <c r="M3683" s="218">
        <f t="shared" si="102"/>
        <v>442.11599999999999</v>
      </c>
      <c r="N3683" s="216" t="str">
        <f t="shared" si="101"/>
        <v>stvarna uporabna</v>
      </c>
    </row>
    <row r="3684" spans="1:14" x14ac:dyDescent="0.25">
      <c r="A3684" s="216">
        <v>1</v>
      </c>
      <c r="B3684" s="219" t="s">
        <v>926</v>
      </c>
      <c r="C3684" s="219" t="s">
        <v>926</v>
      </c>
      <c r="D3684" s="219">
        <v>105974</v>
      </c>
      <c r="E3684" s="217" t="s">
        <v>595</v>
      </c>
      <c r="F3684" s="217" t="s">
        <v>2489</v>
      </c>
      <c r="G3684" s="217" t="s">
        <v>929</v>
      </c>
      <c r="H3684" s="217" t="s">
        <v>139</v>
      </c>
      <c r="I3684" s="219">
        <v>1</v>
      </c>
      <c r="J3684" s="221">
        <v>1105.29</v>
      </c>
      <c r="K3684" s="221">
        <v>1105.29</v>
      </c>
      <c r="L3684" s="218">
        <v>0</v>
      </c>
      <c r="M3684" s="218">
        <f t="shared" si="102"/>
        <v>442.11599999999999</v>
      </c>
      <c r="N3684" s="216" t="str">
        <f t="shared" si="101"/>
        <v>stvarna uporabna</v>
      </c>
    </row>
    <row r="3685" spans="1:14" x14ac:dyDescent="0.25">
      <c r="A3685" s="216">
        <v>1</v>
      </c>
      <c r="B3685" s="219" t="s">
        <v>926</v>
      </c>
      <c r="C3685" s="219" t="s">
        <v>926</v>
      </c>
      <c r="D3685" s="219">
        <v>105977</v>
      </c>
      <c r="E3685" s="217" t="s">
        <v>595</v>
      </c>
      <c r="F3685" s="217" t="s">
        <v>2130</v>
      </c>
      <c r="G3685" s="217" t="s">
        <v>2471</v>
      </c>
      <c r="H3685" s="217" t="s">
        <v>139</v>
      </c>
      <c r="I3685" s="219">
        <v>1</v>
      </c>
      <c r="J3685" s="218">
        <v>836.92</v>
      </c>
      <c r="K3685" s="218">
        <v>836.92</v>
      </c>
      <c r="L3685" s="218">
        <v>0</v>
      </c>
      <c r="M3685" s="218">
        <f t="shared" si="102"/>
        <v>334.76800000000003</v>
      </c>
      <c r="N3685" s="216" t="str">
        <f t="shared" si="101"/>
        <v>stvarna uporabna</v>
      </c>
    </row>
    <row r="3686" spans="1:14" x14ac:dyDescent="0.25">
      <c r="A3686" s="216">
        <v>1</v>
      </c>
      <c r="B3686" s="219" t="s">
        <v>926</v>
      </c>
      <c r="C3686" s="219" t="s">
        <v>926</v>
      </c>
      <c r="D3686" s="219">
        <v>105978</v>
      </c>
      <c r="E3686" s="217" t="s">
        <v>595</v>
      </c>
      <c r="F3686" s="217" t="s">
        <v>2130</v>
      </c>
      <c r="G3686" s="217" t="s">
        <v>2471</v>
      </c>
      <c r="H3686" s="217" t="s">
        <v>139</v>
      </c>
      <c r="I3686" s="219">
        <v>1</v>
      </c>
      <c r="J3686" s="218">
        <v>836.92</v>
      </c>
      <c r="K3686" s="218">
        <v>836.92</v>
      </c>
      <c r="L3686" s="218">
        <v>0</v>
      </c>
      <c r="M3686" s="218">
        <f t="shared" si="102"/>
        <v>334.76800000000003</v>
      </c>
      <c r="N3686" s="216" t="str">
        <f t="shared" si="101"/>
        <v>stvarna uporabna</v>
      </c>
    </row>
    <row r="3687" spans="1:14" x14ac:dyDescent="0.25">
      <c r="A3687" s="220">
        <v>1</v>
      </c>
      <c r="B3687" s="219" t="s">
        <v>926</v>
      </c>
      <c r="C3687" s="219" t="s">
        <v>926</v>
      </c>
      <c r="D3687" s="219">
        <v>105979</v>
      </c>
      <c r="E3687" s="217" t="s">
        <v>595</v>
      </c>
      <c r="F3687" s="217" t="s">
        <v>2490</v>
      </c>
      <c r="G3687" s="217" t="s">
        <v>929</v>
      </c>
      <c r="H3687" s="217" t="s">
        <v>139</v>
      </c>
      <c r="I3687" s="219">
        <v>1</v>
      </c>
      <c r="J3687" s="221">
        <v>2172.33</v>
      </c>
      <c r="K3687" s="221">
        <v>2172.33</v>
      </c>
      <c r="L3687" s="218">
        <v>0</v>
      </c>
      <c r="M3687" s="218">
        <f t="shared" si="102"/>
        <v>868.93200000000002</v>
      </c>
      <c r="N3687" s="216" t="str">
        <f t="shared" si="101"/>
        <v>stvarna uporabna</v>
      </c>
    </row>
    <row r="3688" spans="1:14" x14ac:dyDescent="0.25">
      <c r="A3688" s="220">
        <v>1</v>
      </c>
      <c r="B3688" s="219" t="s">
        <v>926</v>
      </c>
      <c r="C3688" s="219" t="s">
        <v>926</v>
      </c>
      <c r="D3688" s="219">
        <v>105980</v>
      </c>
      <c r="E3688" s="217" t="s">
        <v>595</v>
      </c>
      <c r="F3688" s="217" t="s">
        <v>2491</v>
      </c>
      <c r="G3688" s="217" t="s">
        <v>2471</v>
      </c>
      <c r="H3688" s="217" t="s">
        <v>139</v>
      </c>
      <c r="I3688" s="219">
        <v>1</v>
      </c>
      <c r="J3688" s="221">
        <v>1811.7</v>
      </c>
      <c r="K3688" s="221">
        <v>1811.7</v>
      </c>
      <c r="L3688" s="218">
        <v>0</v>
      </c>
      <c r="M3688" s="218">
        <f t="shared" si="102"/>
        <v>724.68000000000006</v>
      </c>
      <c r="N3688" s="216" t="str">
        <f t="shared" si="101"/>
        <v>stvarna uporabna</v>
      </c>
    </row>
    <row r="3689" spans="1:14" x14ac:dyDescent="0.25">
      <c r="A3689" s="216">
        <v>1</v>
      </c>
      <c r="B3689" s="219" t="s">
        <v>926</v>
      </c>
      <c r="C3689" s="219" t="s">
        <v>926</v>
      </c>
      <c r="D3689" s="219">
        <v>105981</v>
      </c>
      <c r="E3689" s="217" t="s">
        <v>595</v>
      </c>
      <c r="F3689" s="217" t="s">
        <v>2492</v>
      </c>
      <c r="G3689" s="217" t="s">
        <v>2471</v>
      </c>
      <c r="H3689" s="217" t="s">
        <v>139</v>
      </c>
      <c r="I3689" s="219">
        <v>1</v>
      </c>
      <c r="J3689" s="221">
        <v>2072.7800000000002</v>
      </c>
      <c r="K3689" s="221">
        <v>2072.7800000000002</v>
      </c>
      <c r="L3689" s="218">
        <v>0</v>
      </c>
      <c r="M3689" s="218">
        <f t="shared" si="102"/>
        <v>829.11200000000008</v>
      </c>
      <c r="N3689" s="216" t="str">
        <f t="shared" si="101"/>
        <v>stvarna uporabna</v>
      </c>
    </row>
    <row r="3690" spans="1:14" x14ac:dyDescent="0.25">
      <c r="A3690" s="216">
        <v>1</v>
      </c>
      <c r="B3690" s="219" t="s">
        <v>926</v>
      </c>
      <c r="C3690" s="219" t="s">
        <v>926</v>
      </c>
      <c r="D3690" s="219">
        <v>105982</v>
      </c>
      <c r="E3690" s="217" t="s">
        <v>595</v>
      </c>
      <c r="F3690" s="217" t="s">
        <v>2492</v>
      </c>
      <c r="G3690" s="217" t="s">
        <v>2471</v>
      </c>
      <c r="H3690" s="217" t="s">
        <v>139</v>
      </c>
      <c r="I3690" s="219">
        <v>1</v>
      </c>
      <c r="J3690" s="221">
        <v>1756.8</v>
      </c>
      <c r="K3690" s="221">
        <v>1756.8</v>
      </c>
      <c r="L3690" s="218">
        <v>0</v>
      </c>
      <c r="M3690" s="218">
        <f t="shared" si="102"/>
        <v>702.72</v>
      </c>
      <c r="N3690" s="216" t="str">
        <f t="shared" si="101"/>
        <v>stvarna uporabna</v>
      </c>
    </row>
    <row r="3691" spans="1:14" x14ac:dyDescent="0.25">
      <c r="A3691" s="216">
        <v>1</v>
      </c>
      <c r="B3691" s="219" t="s">
        <v>926</v>
      </c>
      <c r="C3691" s="219" t="s">
        <v>926</v>
      </c>
      <c r="D3691" s="219">
        <v>105983</v>
      </c>
      <c r="E3691" s="217" t="s">
        <v>595</v>
      </c>
      <c r="F3691" s="217" t="s">
        <v>2492</v>
      </c>
      <c r="G3691" s="217" t="s">
        <v>2471</v>
      </c>
      <c r="H3691" s="217" t="s">
        <v>139</v>
      </c>
      <c r="I3691" s="219">
        <v>1</v>
      </c>
      <c r="J3691" s="221">
        <v>2072.7800000000002</v>
      </c>
      <c r="K3691" s="221">
        <v>2072.7800000000002</v>
      </c>
      <c r="L3691" s="218">
        <v>0</v>
      </c>
      <c r="M3691" s="218">
        <f t="shared" si="102"/>
        <v>829.11200000000008</v>
      </c>
      <c r="N3691" s="216" t="str">
        <f t="shared" si="101"/>
        <v>stvarna uporabna</v>
      </c>
    </row>
    <row r="3692" spans="1:14" x14ac:dyDescent="0.25">
      <c r="A3692" s="220">
        <v>1</v>
      </c>
      <c r="B3692" s="219" t="s">
        <v>926</v>
      </c>
      <c r="C3692" s="219" t="s">
        <v>926</v>
      </c>
      <c r="D3692" s="219">
        <v>105984</v>
      </c>
      <c r="E3692" s="217" t="s">
        <v>595</v>
      </c>
      <c r="F3692" s="217" t="s">
        <v>2492</v>
      </c>
      <c r="G3692" s="217" t="s">
        <v>2471</v>
      </c>
      <c r="H3692" s="217" t="s">
        <v>139</v>
      </c>
      <c r="I3692" s="219">
        <v>1</v>
      </c>
      <c r="J3692" s="221">
        <v>1756.8</v>
      </c>
      <c r="K3692" s="221">
        <v>1756.8</v>
      </c>
      <c r="L3692" s="218">
        <v>0</v>
      </c>
      <c r="M3692" s="218">
        <f t="shared" si="102"/>
        <v>702.72</v>
      </c>
      <c r="N3692" s="216" t="str">
        <f t="shared" si="101"/>
        <v>stvarna uporabna</v>
      </c>
    </row>
    <row r="3693" spans="1:14" x14ac:dyDescent="0.25">
      <c r="A3693" s="220">
        <v>1</v>
      </c>
      <c r="B3693" s="219" t="s">
        <v>926</v>
      </c>
      <c r="C3693" s="219" t="s">
        <v>926</v>
      </c>
      <c r="D3693" s="219">
        <v>105985</v>
      </c>
      <c r="E3693" s="217" t="s">
        <v>595</v>
      </c>
      <c r="F3693" s="217" t="s">
        <v>2492</v>
      </c>
      <c r="G3693" s="217" t="s">
        <v>2471</v>
      </c>
      <c r="H3693" s="217" t="s">
        <v>139</v>
      </c>
      <c r="I3693" s="219">
        <v>1</v>
      </c>
      <c r="J3693" s="221">
        <v>1756.8</v>
      </c>
      <c r="K3693" s="221">
        <v>1756.8</v>
      </c>
      <c r="L3693" s="218">
        <v>0</v>
      </c>
      <c r="M3693" s="218">
        <f t="shared" si="102"/>
        <v>702.72</v>
      </c>
      <c r="N3693" s="216" t="str">
        <f t="shared" si="101"/>
        <v>stvarna uporabna</v>
      </c>
    </row>
    <row r="3694" spans="1:14" x14ac:dyDescent="0.25">
      <c r="A3694" s="216">
        <v>1</v>
      </c>
      <c r="B3694" s="219" t="s">
        <v>926</v>
      </c>
      <c r="C3694" s="219" t="s">
        <v>926</v>
      </c>
      <c r="D3694" s="219">
        <v>105986</v>
      </c>
      <c r="E3694" s="217" t="s">
        <v>595</v>
      </c>
      <c r="F3694" s="217" t="s">
        <v>2493</v>
      </c>
      <c r="G3694" s="217" t="s">
        <v>2471</v>
      </c>
      <c r="H3694" s="217" t="s">
        <v>139</v>
      </c>
      <c r="I3694" s="219">
        <v>1</v>
      </c>
      <c r="J3694" s="221">
        <v>1670.18</v>
      </c>
      <c r="K3694" s="221">
        <v>1670.18</v>
      </c>
      <c r="L3694" s="218">
        <v>0</v>
      </c>
      <c r="M3694" s="218">
        <f t="shared" si="102"/>
        <v>668.07200000000012</v>
      </c>
      <c r="N3694" s="216" t="str">
        <f t="shared" si="101"/>
        <v>stvarna uporabna</v>
      </c>
    </row>
    <row r="3695" spans="1:14" x14ac:dyDescent="0.25">
      <c r="A3695" s="216">
        <v>1</v>
      </c>
      <c r="B3695" s="219" t="s">
        <v>926</v>
      </c>
      <c r="C3695" s="219" t="s">
        <v>926</v>
      </c>
      <c r="D3695" s="219">
        <v>105987</v>
      </c>
      <c r="E3695" s="217" t="s">
        <v>595</v>
      </c>
      <c r="F3695" s="217" t="s">
        <v>2492</v>
      </c>
      <c r="G3695" s="217" t="s">
        <v>2471</v>
      </c>
      <c r="H3695" s="217" t="s">
        <v>139</v>
      </c>
      <c r="I3695" s="219">
        <v>1</v>
      </c>
      <c r="J3695" s="221">
        <v>1756.8</v>
      </c>
      <c r="K3695" s="221">
        <v>1756.8</v>
      </c>
      <c r="L3695" s="218">
        <v>0</v>
      </c>
      <c r="M3695" s="218">
        <f t="shared" si="102"/>
        <v>702.72</v>
      </c>
      <c r="N3695" s="216" t="str">
        <f t="shared" si="101"/>
        <v>stvarna uporabna</v>
      </c>
    </row>
    <row r="3696" spans="1:14" x14ac:dyDescent="0.25">
      <c r="A3696" s="216">
        <v>1</v>
      </c>
      <c r="B3696" s="219" t="s">
        <v>926</v>
      </c>
      <c r="C3696" s="219" t="s">
        <v>926</v>
      </c>
      <c r="D3696" s="219">
        <v>105988</v>
      </c>
      <c r="E3696" s="217" t="s">
        <v>595</v>
      </c>
      <c r="F3696" s="217" t="s">
        <v>2492</v>
      </c>
      <c r="G3696" s="217" t="s">
        <v>2471</v>
      </c>
      <c r="H3696" s="217" t="s">
        <v>139</v>
      </c>
      <c r="I3696" s="219">
        <v>1</v>
      </c>
      <c r="J3696" s="221">
        <v>1756.8</v>
      </c>
      <c r="K3696" s="221">
        <v>1756.8</v>
      </c>
      <c r="L3696" s="218">
        <v>0</v>
      </c>
      <c r="M3696" s="218">
        <f t="shared" si="102"/>
        <v>702.72</v>
      </c>
      <c r="N3696" s="216" t="str">
        <f t="shared" si="101"/>
        <v>stvarna uporabna</v>
      </c>
    </row>
    <row r="3697" spans="1:14" x14ac:dyDescent="0.25">
      <c r="A3697" s="220">
        <v>1</v>
      </c>
      <c r="B3697" s="219" t="s">
        <v>926</v>
      </c>
      <c r="C3697" s="219" t="s">
        <v>926</v>
      </c>
      <c r="D3697" s="219">
        <v>105989</v>
      </c>
      <c r="E3697" s="217" t="s">
        <v>595</v>
      </c>
      <c r="F3697" s="217" t="s">
        <v>2492</v>
      </c>
      <c r="G3697" s="217" t="s">
        <v>2471</v>
      </c>
      <c r="H3697" s="217" t="s">
        <v>139</v>
      </c>
      <c r="I3697" s="219">
        <v>1</v>
      </c>
      <c r="J3697" s="221">
        <v>1188.28</v>
      </c>
      <c r="K3697" s="221">
        <v>1188.28</v>
      </c>
      <c r="L3697" s="218">
        <v>0</v>
      </c>
      <c r="M3697" s="218">
        <f t="shared" si="102"/>
        <v>475.31200000000001</v>
      </c>
      <c r="N3697" s="216" t="str">
        <f t="shared" si="101"/>
        <v>stvarna uporabna</v>
      </c>
    </row>
    <row r="3698" spans="1:14" x14ac:dyDescent="0.25">
      <c r="A3698" s="220">
        <v>1</v>
      </c>
      <c r="B3698" s="219" t="s">
        <v>926</v>
      </c>
      <c r="C3698" s="219" t="s">
        <v>926</v>
      </c>
      <c r="D3698" s="219">
        <v>105990</v>
      </c>
      <c r="E3698" s="217" t="s">
        <v>595</v>
      </c>
      <c r="F3698" s="217" t="s">
        <v>2494</v>
      </c>
      <c r="G3698" s="217" t="s">
        <v>2471</v>
      </c>
      <c r="H3698" s="217" t="s">
        <v>139</v>
      </c>
      <c r="I3698" s="219">
        <v>1</v>
      </c>
      <c r="J3698" s="218">
        <v>841.8</v>
      </c>
      <c r="K3698" s="218">
        <v>841.8</v>
      </c>
      <c r="L3698" s="218">
        <v>0</v>
      </c>
      <c r="M3698" s="218">
        <f t="shared" si="102"/>
        <v>336.72</v>
      </c>
      <c r="N3698" s="216" t="str">
        <f t="shared" si="101"/>
        <v>stvarna uporabna</v>
      </c>
    </row>
    <row r="3699" spans="1:14" x14ac:dyDescent="0.25">
      <c r="A3699" s="216">
        <v>1</v>
      </c>
      <c r="B3699" s="219" t="s">
        <v>926</v>
      </c>
      <c r="C3699" s="219" t="s">
        <v>926</v>
      </c>
      <c r="D3699" s="219">
        <v>105991</v>
      </c>
      <c r="E3699" s="217" t="s">
        <v>595</v>
      </c>
      <c r="F3699" s="217" t="s">
        <v>2494</v>
      </c>
      <c r="G3699" s="217" t="s">
        <v>2471</v>
      </c>
      <c r="H3699" s="217" t="s">
        <v>139</v>
      </c>
      <c r="I3699" s="219">
        <v>1</v>
      </c>
      <c r="J3699" s="218">
        <v>841.8</v>
      </c>
      <c r="K3699" s="218">
        <v>841.8</v>
      </c>
      <c r="L3699" s="218">
        <v>0</v>
      </c>
      <c r="M3699" s="218">
        <f t="shared" si="102"/>
        <v>336.72</v>
      </c>
      <c r="N3699" s="216" t="str">
        <f t="shared" si="101"/>
        <v>stvarna uporabna</v>
      </c>
    </row>
    <row r="3700" spans="1:14" x14ac:dyDescent="0.25">
      <c r="A3700" s="216">
        <v>1</v>
      </c>
      <c r="B3700" s="219" t="s">
        <v>926</v>
      </c>
      <c r="C3700" s="219" t="s">
        <v>926</v>
      </c>
      <c r="D3700" s="219">
        <v>105992</v>
      </c>
      <c r="E3700" s="217" t="s">
        <v>595</v>
      </c>
      <c r="F3700" s="217" t="s">
        <v>2495</v>
      </c>
      <c r="G3700" s="217" t="s">
        <v>2471</v>
      </c>
      <c r="H3700" s="217" t="s">
        <v>139</v>
      </c>
      <c r="I3700" s="219">
        <v>1</v>
      </c>
      <c r="J3700" s="218">
        <v>683.2</v>
      </c>
      <c r="K3700" s="218">
        <v>683.2</v>
      </c>
      <c r="L3700" s="218">
        <v>0</v>
      </c>
      <c r="M3700" s="218">
        <f t="shared" si="102"/>
        <v>273.28000000000003</v>
      </c>
      <c r="N3700" s="216" t="str">
        <f t="shared" si="101"/>
        <v>stvarna uporabna</v>
      </c>
    </row>
    <row r="3701" spans="1:14" x14ac:dyDescent="0.25">
      <c r="A3701" s="216">
        <v>1</v>
      </c>
      <c r="B3701" s="219" t="s">
        <v>926</v>
      </c>
      <c r="C3701" s="219" t="s">
        <v>926</v>
      </c>
      <c r="D3701" s="219">
        <v>105993</v>
      </c>
      <c r="E3701" s="217" t="s">
        <v>595</v>
      </c>
      <c r="F3701" s="217" t="s">
        <v>2494</v>
      </c>
      <c r="G3701" s="217" t="s">
        <v>2471</v>
      </c>
      <c r="H3701" s="217" t="s">
        <v>139</v>
      </c>
      <c r="I3701" s="219">
        <v>1</v>
      </c>
      <c r="J3701" s="218">
        <v>841.8</v>
      </c>
      <c r="K3701" s="218">
        <v>841.8</v>
      </c>
      <c r="L3701" s="218">
        <v>0</v>
      </c>
      <c r="M3701" s="218">
        <f t="shared" si="102"/>
        <v>336.72</v>
      </c>
      <c r="N3701" s="216" t="str">
        <f t="shared" si="101"/>
        <v>stvarna uporabna</v>
      </c>
    </row>
    <row r="3702" spans="1:14" x14ac:dyDescent="0.25">
      <c r="A3702" s="220">
        <v>1</v>
      </c>
      <c r="B3702" s="219" t="s">
        <v>926</v>
      </c>
      <c r="C3702" s="219" t="s">
        <v>926</v>
      </c>
      <c r="D3702" s="219">
        <v>105994</v>
      </c>
      <c r="E3702" s="217" t="s">
        <v>595</v>
      </c>
      <c r="F3702" s="217" t="s">
        <v>2494</v>
      </c>
      <c r="G3702" s="217" t="s">
        <v>2471</v>
      </c>
      <c r="H3702" s="217" t="s">
        <v>139</v>
      </c>
      <c r="I3702" s="219">
        <v>1</v>
      </c>
      <c r="J3702" s="218">
        <v>841.8</v>
      </c>
      <c r="K3702" s="218">
        <v>841.8</v>
      </c>
      <c r="L3702" s="218">
        <v>0</v>
      </c>
      <c r="M3702" s="218">
        <f t="shared" si="102"/>
        <v>336.72</v>
      </c>
      <c r="N3702" s="216" t="str">
        <f t="shared" si="101"/>
        <v>stvarna uporabna</v>
      </c>
    </row>
    <row r="3703" spans="1:14" x14ac:dyDescent="0.25">
      <c r="A3703" s="220">
        <v>1</v>
      </c>
      <c r="B3703" s="219" t="s">
        <v>926</v>
      </c>
      <c r="C3703" s="219" t="s">
        <v>926</v>
      </c>
      <c r="D3703" s="219">
        <v>105995</v>
      </c>
      <c r="E3703" s="217" t="s">
        <v>595</v>
      </c>
      <c r="F3703" s="217" t="s">
        <v>2494</v>
      </c>
      <c r="G3703" s="217" t="s">
        <v>2471</v>
      </c>
      <c r="H3703" s="217" t="s">
        <v>139</v>
      </c>
      <c r="I3703" s="219">
        <v>1</v>
      </c>
      <c r="J3703" s="218">
        <v>841.8</v>
      </c>
      <c r="K3703" s="218">
        <v>841.8</v>
      </c>
      <c r="L3703" s="218">
        <v>0</v>
      </c>
      <c r="M3703" s="218">
        <f t="shared" si="102"/>
        <v>336.72</v>
      </c>
      <c r="N3703" s="216" t="str">
        <f t="shared" si="101"/>
        <v>stvarna uporabna</v>
      </c>
    </row>
    <row r="3704" spans="1:14" x14ac:dyDescent="0.25">
      <c r="A3704" s="216">
        <v>1</v>
      </c>
      <c r="B3704" s="219" t="s">
        <v>926</v>
      </c>
      <c r="C3704" s="219" t="s">
        <v>926</v>
      </c>
      <c r="D3704" s="219">
        <v>105996</v>
      </c>
      <c r="E3704" s="217" t="s">
        <v>595</v>
      </c>
      <c r="F3704" s="217" t="s">
        <v>2494</v>
      </c>
      <c r="G3704" s="217" t="s">
        <v>2471</v>
      </c>
      <c r="H3704" s="217" t="s">
        <v>139</v>
      </c>
      <c r="I3704" s="219">
        <v>1</v>
      </c>
      <c r="J3704" s="218">
        <v>841.8</v>
      </c>
      <c r="K3704" s="218">
        <v>841.8</v>
      </c>
      <c r="L3704" s="218">
        <v>0</v>
      </c>
      <c r="M3704" s="218">
        <f t="shared" si="102"/>
        <v>336.72</v>
      </c>
      <c r="N3704" s="216" t="str">
        <f t="shared" si="101"/>
        <v>stvarna uporabna</v>
      </c>
    </row>
    <row r="3705" spans="1:14" x14ac:dyDescent="0.25">
      <c r="A3705" s="216">
        <v>1</v>
      </c>
      <c r="B3705" s="219" t="s">
        <v>926</v>
      </c>
      <c r="C3705" s="219" t="s">
        <v>926</v>
      </c>
      <c r="D3705" s="219">
        <v>105997</v>
      </c>
      <c r="E3705" s="217" t="s">
        <v>595</v>
      </c>
      <c r="F3705" s="217" t="s">
        <v>2494</v>
      </c>
      <c r="G3705" s="217" t="s">
        <v>2471</v>
      </c>
      <c r="H3705" s="217" t="s">
        <v>139</v>
      </c>
      <c r="I3705" s="219">
        <v>1</v>
      </c>
      <c r="J3705" s="218">
        <v>841.8</v>
      </c>
      <c r="K3705" s="218">
        <v>841.8</v>
      </c>
      <c r="L3705" s="218">
        <v>0</v>
      </c>
      <c r="M3705" s="218">
        <f t="shared" si="102"/>
        <v>336.72</v>
      </c>
      <c r="N3705" s="216" t="str">
        <f t="shared" si="101"/>
        <v>stvarna uporabna</v>
      </c>
    </row>
    <row r="3706" spans="1:14" x14ac:dyDescent="0.25">
      <c r="A3706" s="216">
        <v>1</v>
      </c>
      <c r="B3706" s="219" t="s">
        <v>926</v>
      </c>
      <c r="C3706" s="219" t="s">
        <v>926</v>
      </c>
      <c r="D3706" s="219">
        <v>105998</v>
      </c>
      <c r="E3706" s="217" t="s">
        <v>595</v>
      </c>
      <c r="F3706" s="217" t="s">
        <v>2494</v>
      </c>
      <c r="G3706" s="217" t="s">
        <v>2471</v>
      </c>
      <c r="H3706" s="217" t="s">
        <v>139</v>
      </c>
      <c r="I3706" s="219">
        <v>1</v>
      </c>
      <c r="J3706" s="218">
        <v>841.8</v>
      </c>
      <c r="K3706" s="218">
        <v>841.8</v>
      </c>
      <c r="L3706" s="218">
        <v>0</v>
      </c>
      <c r="M3706" s="218">
        <f t="shared" si="102"/>
        <v>336.72</v>
      </c>
      <c r="N3706" s="216" t="str">
        <f t="shared" si="101"/>
        <v>stvarna uporabna</v>
      </c>
    </row>
    <row r="3707" spans="1:14" x14ac:dyDescent="0.25">
      <c r="A3707" s="220">
        <v>1</v>
      </c>
      <c r="B3707" s="219" t="s">
        <v>926</v>
      </c>
      <c r="C3707" s="219" t="s">
        <v>926</v>
      </c>
      <c r="D3707" s="219">
        <v>105999</v>
      </c>
      <c r="E3707" s="217" t="s">
        <v>595</v>
      </c>
      <c r="F3707" s="217" t="s">
        <v>2496</v>
      </c>
      <c r="G3707" s="217" t="s">
        <v>2471</v>
      </c>
      <c r="H3707" s="217" t="s">
        <v>139</v>
      </c>
      <c r="I3707" s="219">
        <v>1</v>
      </c>
      <c r="J3707" s="221">
        <v>1510.36</v>
      </c>
      <c r="K3707" s="221">
        <v>1510.36</v>
      </c>
      <c r="L3707" s="218">
        <v>0</v>
      </c>
      <c r="M3707" s="218">
        <f t="shared" si="102"/>
        <v>604.14400000000001</v>
      </c>
      <c r="N3707" s="216" t="str">
        <f t="shared" si="101"/>
        <v>stvarna uporabna</v>
      </c>
    </row>
    <row r="3708" spans="1:14" x14ac:dyDescent="0.25">
      <c r="A3708" s="220">
        <v>1</v>
      </c>
      <c r="B3708" s="219" t="s">
        <v>926</v>
      </c>
      <c r="C3708" s="219" t="s">
        <v>926</v>
      </c>
      <c r="D3708" s="219">
        <v>106180</v>
      </c>
      <c r="E3708" s="217" t="s">
        <v>192</v>
      </c>
      <c r="F3708" s="217" t="s">
        <v>2497</v>
      </c>
      <c r="G3708" s="217" t="s">
        <v>929</v>
      </c>
      <c r="H3708" s="217" t="s">
        <v>139</v>
      </c>
      <c r="I3708" s="219">
        <v>1</v>
      </c>
      <c r="J3708" s="218">
        <v>226.07</v>
      </c>
      <c r="K3708" s="218">
        <v>226.07</v>
      </c>
      <c r="L3708" s="218">
        <v>0</v>
      </c>
      <c r="M3708" s="218">
        <f t="shared" si="102"/>
        <v>90.427999999999997</v>
      </c>
      <c r="N3708" s="216" t="str">
        <f t="shared" ref="N3708:N3771" si="103">IF(L3708&lt;J3708*0.4,"stvarna uporabna", "nova vrijednost")</f>
        <v>stvarna uporabna</v>
      </c>
    </row>
    <row r="3709" spans="1:14" x14ac:dyDescent="0.25">
      <c r="A3709" s="216">
        <v>1</v>
      </c>
      <c r="B3709" s="219" t="s">
        <v>926</v>
      </c>
      <c r="C3709" s="219" t="s">
        <v>926</v>
      </c>
      <c r="D3709" s="219">
        <v>106187</v>
      </c>
      <c r="E3709" s="217" t="s">
        <v>192</v>
      </c>
      <c r="F3709" s="217" t="s">
        <v>2096</v>
      </c>
      <c r="G3709" s="218">
        <v>11.08</v>
      </c>
      <c r="H3709" s="217" t="s">
        <v>139</v>
      </c>
      <c r="I3709" s="219">
        <v>1</v>
      </c>
      <c r="J3709" s="221">
        <v>1238.3</v>
      </c>
      <c r="K3709" s="221">
        <v>1238.3</v>
      </c>
      <c r="L3709" s="218">
        <v>0</v>
      </c>
      <c r="M3709" s="218">
        <f t="shared" si="102"/>
        <v>495.32</v>
      </c>
      <c r="N3709" s="216" t="str">
        <f t="shared" si="103"/>
        <v>stvarna uporabna</v>
      </c>
    </row>
    <row r="3710" spans="1:14" x14ac:dyDescent="0.25">
      <c r="A3710" s="216">
        <v>1</v>
      </c>
      <c r="B3710" s="219" t="s">
        <v>926</v>
      </c>
      <c r="C3710" s="219" t="s">
        <v>926</v>
      </c>
      <c r="D3710" s="219">
        <v>106217</v>
      </c>
      <c r="E3710" s="217" t="s">
        <v>192</v>
      </c>
      <c r="F3710" s="217" t="s">
        <v>1011</v>
      </c>
      <c r="G3710" s="217" t="s">
        <v>929</v>
      </c>
      <c r="H3710" s="217" t="s">
        <v>139</v>
      </c>
      <c r="I3710" s="219">
        <v>1</v>
      </c>
      <c r="J3710" s="221">
        <v>1978.3</v>
      </c>
      <c r="K3710" s="221">
        <v>1978.3</v>
      </c>
      <c r="L3710" s="218">
        <v>0</v>
      </c>
      <c r="M3710" s="218">
        <f t="shared" si="102"/>
        <v>791.32</v>
      </c>
      <c r="N3710" s="216" t="str">
        <f t="shared" si="103"/>
        <v>stvarna uporabna</v>
      </c>
    </row>
    <row r="3711" spans="1:14" x14ac:dyDescent="0.25">
      <c r="A3711" s="216">
        <v>1</v>
      </c>
      <c r="B3711" s="219" t="s">
        <v>926</v>
      </c>
      <c r="C3711" s="219" t="s">
        <v>926</v>
      </c>
      <c r="D3711" s="219">
        <v>106218</v>
      </c>
      <c r="E3711" s="217" t="s">
        <v>192</v>
      </c>
      <c r="F3711" s="217" t="s">
        <v>1011</v>
      </c>
      <c r="G3711" s="217" t="s">
        <v>929</v>
      </c>
      <c r="H3711" s="217" t="s">
        <v>139</v>
      </c>
      <c r="I3711" s="219">
        <v>1</v>
      </c>
      <c r="J3711" s="221">
        <v>1978.3</v>
      </c>
      <c r="K3711" s="221">
        <v>1978.3</v>
      </c>
      <c r="L3711" s="218">
        <v>0</v>
      </c>
      <c r="M3711" s="218">
        <f t="shared" si="102"/>
        <v>791.32</v>
      </c>
      <c r="N3711" s="216" t="str">
        <f t="shared" si="103"/>
        <v>stvarna uporabna</v>
      </c>
    </row>
    <row r="3712" spans="1:14" x14ac:dyDescent="0.25">
      <c r="A3712" s="216">
        <v>1</v>
      </c>
      <c r="B3712" s="219" t="s">
        <v>926</v>
      </c>
      <c r="C3712" s="219" t="s">
        <v>926</v>
      </c>
      <c r="D3712" s="219">
        <v>106219</v>
      </c>
      <c r="E3712" s="217" t="s">
        <v>192</v>
      </c>
      <c r="F3712" s="217" t="s">
        <v>1011</v>
      </c>
      <c r="G3712" s="217" t="s">
        <v>929</v>
      </c>
      <c r="H3712" s="217" t="s">
        <v>139</v>
      </c>
      <c r="I3712" s="219">
        <v>1</v>
      </c>
      <c r="J3712" s="221">
        <v>1978.3</v>
      </c>
      <c r="K3712" s="221">
        <v>1978.3</v>
      </c>
      <c r="L3712" s="218">
        <v>0</v>
      </c>
      <c r="M3712" s="218">
        <f t="shared" si="102"/>
        <v>791.32</v>
      </c>
      <c r="N3712" s="216" t="str">
        <f t="shared" si="103"/>
        <v>stvarna uporabna</v>
      </c>
    </row>
    <row r="3713" spans="1:14" x14ac:dyDescent="0.25">
      <c r="A3713" s="220">
        <v>1</v>
      </c>
      <c r="B3713" s="219" t="s">
        <v>926</v>
      </c>
      <c r="C3713" s="219" t="s">
        <v>926</v>
      </c>
      <c r="D3713" s="219">
        <v>106220</v>
      </c>
      <c r="E3713" s="217" t="s">
        <v>192</v>
      </c>
      <c r="F3713" s="217" t="s">
        <v>2498</v>
      </c>
      <c r="G3713" s="217" t="s">
        <v>929</v>
      </c>
      <c r="H3713" s="217" t="s">
        <v>139</v>
      </c>
      <c r="I3713" s="219">
        <v>1</v>
      </c>
      <c r="J3713" s="221">
        <v>1348.21</v>
      </c>
      <c r="K3713" s="221">
        <v>1348.21</v>
      </c>
      <c r="L3713" s="218">
        <v>0</v>
      </c>
      <c r="M3713" s="218">
        <f t="shared" si="102"/>
        <v>539.28399999999999</v>
      </c>
      <c r="N3713" s="216" t="str">
        <f t="shared" si="103"/>
        <v>stvarna uporabna</v>
      </c>
    </row>
    <row r="3714" spans="1:14" x14ac:dyDescent="0.25">
      <c r="A3714" s="220">
        <v>1</v>
      </c>
      <c r="B3714" s="219" t="s">
        <v>926</v>
      </c>
      <c r="C3714" s="219" t="s">
        <v>926</v>
      </c>
      <c r="D3714" s="219">
        <v>106222</v>
      </c>
      <c r="E3714" s="217" t="s">
        <v>192</v>
      </c>
      <c r="F3714" s="217" t="s">
        <v>2499</v>
      </c>
      <c r="G3714" s="217" t="s">
        <v>929</v>
      </c>
      <c r="H3714" s="217" t="s">
        <v>139</v>
      </c>
      <c r="I3714" s="219">
        <v>1</v>
      </c>
      <c r="J3714" s="221">
        <v>1130.46</v>
      </c>
      <c r="K3714" s="221">
        <v>1130.46</v>
      </c>
      <c r="L3714" s="218">
        <v>0</v>
      </c>
      <c r="M3714" s="218">
        <f t="shared" si="102"/>
        <v>452.18400000000003</v>
      </c>
      <c r="N3714" s="216" t="str">
        <f t="shared" si="103"/>
        <v>stvarna uporabna</v>
      </c>
    </row>
    <row r="3715" spans="1:14" x14ac:dyDescent="0.25">
      <c r="A3715" s="216">
        <v>1</v>
      </c>
      <c r="B3715" s="219" t="s">
        <v>926</v>
      </c>
      <c r="C3715" s="219" t="s">
        <v>926</v>
      </c>
      <c r="D3715" s="219">
        <v>106223</v>
      </c>
      <c r="E3715" s="217" t="s">
        <v>192</v>
      </c>
      <c r="F3715" s="217" t="s">
        <v>2499</v>
      </c>
      <c r="G3715" s="217" t="s">
        <v>929</v>
      </c>
      <c r="H3715" s="217" t="s">
        <v>139</v>
      </c>
      <c r="I3715" s="219">
        <v>1</v>
      </c>
      <c r="J3715" s="221">
        <v>1130.45</v>
      </c>
      <c r="K3715" s="221">
        <v>1130.45</v>
      </c>
      <c r="L3715" s="218">
        <v>0</v>
      </c>
      <c r="M3715" s="218">
        <f t="shared" ref="M3715:M3778" si="104">IF(L3715&lt;J3715*0.4,J3715*0.4,L3715)</f>
        <v>452.18000000000006</v>
      </c>
      <c r="N3715" s="216" t="str">
        <f t="shared" si="103"/>
        <v>stvarna uporabna</v>
      </c>
    </row>
    <row r="3716" spans="1:14" x14ac:dyDescent="0.25">
      <c r="A3716" s="216">
        <v>1</v>
      </c>
      <c r="B3716" s="219" t="s">
        <v>926</v>
      </c>
      <c r="C3716" s="219" t="s">
        <v>926</v>
      </c>
      <c r="D3716" s="219">
        <v>106224</v>
      </c>
      <c r="E3716" s="217" t="s">
        <v>192</v>
      </c>
      <c r="F3716" s="217" t="s">
        <v>1850</v>
      </c>
      <c r="G3716" s="217" t="s">
        <v>929</v>
      </c>
      <c r="H3716" s="217" t="s">
        <v>139</v>
      </c>
      <c r="I3716" s="219">
        <v>1</v>
      </c>
      <c r="J3716" s="218">
        <v>395.66</v>
      </c>
      <c r="K3716" s="218">
        <v>395.66</v>
      </c>
      <c r="L3716" s="218">
        <v>0</v>
      </c>
      <c r="M3716" s="218">
        <f t="shared" si="104"/>
        <v>158.26400000000001</v>
      </c>
      <c r="N3716" s="216" t="str">
        <f t="shared" si="103"/>
        <v>stvarna uporabna</v>
      </c>
    </row>
    <row r="3717" spans="1:14" x14ac:dyDescent="0.25">
      <c r="A3717" s="216">
        <v>1</v>
      </c>
      <c r="B3717" s="219" t="s">
        <v>926</v>
      </c>
      <c r="C3717" s="219" t="s">
        <v>926</v>
      </c>
      <c r="D3717" s="219">
        <v>106225</v>
      </c>
      <c r="E3717" s="217" t="s">
        <v>192</v>
      </c>
      <c r="F3717" s="217" t="s">
        <v>1850</v>
      </c>
      <c r="G3717" s="217" t="s">
        <v>929</v>
      </c>
      <c r="H3717" s="217" t="s">
        <v>139</v>
      </c>
      <c r="I3717" s="219">
        <v>1</v>
      </c>
      <c r="J3717" s="218">
        <v>395.66</v>
      </c>
      <c r="K3717" s="218">
        <v>395.66</v>
      </c>
      <c r="L3717" s="218">
        <v>0</v>
      </c>
      <c r="M3717" s="218">
        <f t="shared" si="104"/>
        <v>158.26400000000001</v>
      </c>
      <c r="N3717" s="216" t="str">
        <f t="shared" si="103"/>
        <v>stvarna uporabna</v>
      </c>
    </row>
    <row r="3718" spans="1:14" x14ac:dyDescent="0.25">
      <c r="A3718" s="220">
        <v>1</v>
      </c>
      <c r="B3718" s="219" t="s">
        <v>926</v>
      </c>
      <c r="C3718" s="219" t="s">
        <v>926</v>
      </c>
      <c r="D3718" s="219">
        <v>106228</v>
      </c>
      <c r="E3718" s="217" t="s">
        <v>192</v>
      </c>
      <c r="F3718" s="217" t="s">
        <v>1143</v>
      </c>
      <c r="G3718" s="217" t="s">
        <v>929</v>
      </c>
      <c r="H3718" s="217" t="s">
        <v>139</v>
      </c>
      <c r="I3718" s="219">
        <v>1</v>
      </c>
      <c r="J3718" s="221">
        <v>1639.18</v>
      </c>
      <c r="K3718" s="221">
        <v>1639.18</v>
      </c>
      <c r="L3718" s="218">
        <v>0</v>
      </c>
      <c r="M3718" s="218">
        <f t="shared" si="104"/>
        <v>655.67200000000003</v>
      </c>
      <c r="N3718" s="216" t="str">
        <f t="shared" si="103"/>
        <v>stvarna uporabna</v>
      </c>
    </row>
    <row r="3719" spans="1:14" x14ac:dyDescent="0.25">
      <c r="A3719" s="220">
        <v>1</v>
      </c>
      <c r="B3719" s="219" t="s">
        <v>926</v>
      </c>
      <c r="C3719" s="219" t="s">
        <v>926</v>
      </c>
      <c r="D3719" s="219">
        <v>106231</v>
      </c>
      <c r="E3719" s="217" t="s">
        <v>192</v>
      </c>
      <c r="F3719" s="217" t="s">
        <v>1850</v>
      </c>
      <c r="G3719" s="217" t="s">
        <v>929</v>
      </c>
      <c r="H3719" s="217" t="s">
        <v>139</v>
      </c>
      <c r="I3719" s="219">
        <v>1</v>
      </c>
      <c r="J3719" s="218">
        <v>395.66</v>
      </c>
      <c r="K3719" s="218">
        <v>395.66</v>
      </c>
      <c r="L3719" s="218">
        <v>0</v>
      </c>
      <c r="M3719" s="218">
        <f t="shared" si="104"/>
        <v>158.26400000000001</v>
      </c>
      <c r="N3719" s="216" t="str">
        <f t="shared" si="103"/>
        <v>stvarna uporabna</v>
      </c>
    </row>
    <row r="3720" spans="1:14" x14ac:dyDescent="0.25">
      <c r="A3720" s="216">
        <v>1</v>
      </c>
      <c r="B3720" s="219" t="s">
        <v>926</v>
      </c>
      <c r="C3720" s="219" t="s">
        <v>926</v>
      </c>
      <c r="D3720" s="219">
        <v>106232</v>
      </c>
      <c r="E3720" s="217" t="s">
        <v>192</v>
      </c>
      <c r="F3720" s="217" t="s">
        <v>2498</v>
      </c>
      <c r="G3720" s="217" t="s">
        <v>929</v>
      </c>
      <c r="H3720" s="217" t="s">
        <v>139</v>
      </c>
      <c r="I3720" s="219">
        <v>1</v>
      </c>
      <c r="J3720" s="221">
        <v>1348.21</v>
      </c>
      <c r="K3720" s="221">
        <v>1348.21</v>
      </c>
      <c r="L3720" s="218">
        <v>0</v>
      </c>
      <c r="M3720" s="218">
        <f t="shared" si="104"/>
        <v>539.28399999999999</v>
      </c>
      <c r="N3720" s="216" t="str">
        <f t="shared" si="103"/>
        <v>stvarna uporabna</v>
      </c>
    </row>
    <row r="3721" spans="1:14" x14ac:dyDescent="0.25">
      <c r="A3721" s="216">
        <v>1</v>
      </c>
      <c r="B3721" s="219" t="s">
        <v>926</v>
      </c>
      <c r="C3721" s="219" t="s">
        <v>926</v>
      </c>
      <c r="D3721" s="219">
        <v>106233</v>
      </c>
      <c r="E3721" s="217" t="s">
        <v>192</v>
      </c>
      <c r="F3721" s="217" t="s">
        <v>1851</v>
      </c>
      <c r="G3721" s="217" t="s">
        <v>2500</v>
      </c>
      <c r="H3721" s="217" t="s">
        <v>139</v>
      </c>
      <c r="I3721" s="219">
        <v>1</v>
      </c>
      <c r="J3721" s="221">
        <v>2384.86</v>
      </c>
      <c r="K3721" s="221">
        <v>2384.86</v>
      </c>
      <c r="L3721" s="218">
        <v>0</v>
      </c>
      <c r="M3721" s="218">
        <f t="shared" si="104"/>
        <v>953.94400000000007</v>
      </c>
      <c r="N3721" s="216" t="str">
        <f t="shared" si="103"/>
        <v>stvarna uporabna</v>
      </c>
    </row>
    <row r="3722" spans="1:14" x14ac:dyDescent="0.25">
      <c r="A3722" s="216">
        <v>1</v>
      </c>
      <c r="B3722" s="219" t="s">
        <v>926</v>
      </c>
      <c r="C3722" s="219" t="s">
        <v>926</v>
      </c>
      <c r="D3722" s="219">
        <v>106237</v>
      </c>
      <c r="E3722" s="217" t="s">
        <v>192</v>
      </c>
      <c r="F3722" s="217" t="s">
        <v>2501</v>
      </c>
      <c r="G3722" s="217" t="s">
        <v>929</v>
      </c>
      <c r="H3722" s="217" t="s">
        <v>139</v>
      </c>
      <c r="I3722" s="219">
        <v>1</v>
      </c>
      <c r="J3722" s="221">
        <v>1045.6600000000001</v>
      </c>
      <c r="K3722" s="221">
        <v>1045.6600000000001</v>
      </c>
      <c r="L3722" s="218">
        <v>0</v>
      </c>
      <c r="M3722" s="218">
        <f t="shared" si="104"/>
        <v>418.26400000000007</v>
      </c>
      <c r="N3722" s="216" t="str">
        <f t="shared" si="103"/>
        <v>stvarna uporabna</v>
      </c>
    </row>
    <row r="3723" spans="1:14" x14ac:dyDescent="0.25">
      <c r="A3723" s="220">
        <v>1</v>
      </c>
      <c r="B3723" s="219" t="s">
        <v>926</v>
      </c>
      <c r="C3723" s="219" t="s">
        <v>926</v>
      </c>
      <c r="D3723" s="219">
        <v>106241</v>
      </c>
      <c r="E3723" s="217" t="s">
        <v>192</v>
      </c>
      <c r="F3723" s="217" t="s">
        <v>2502</v>
      </c>
      <c r="G3723" s="217" t="s">
        <v>929</v>
      </c>
      <c r="H3723" s="217" t="s">
        <v>139</v>
      </c>
      <c r="I3723" s="219">
        <v>1</v>
      </c>
      <c r="J3723" s="218">
        <v>706.54</v>
      </c>
      <c r="K3723" s="218">
        <v>706.54</v>
      </c>
      <c r="L3723" s="218">
        <v>0</v>
      </c>
      <c r="M3723" s="218">
        <f t="shared" si="104"/>
        <v>282.61599999999999</v>
      </c>
      <c r="N3723" s="216" t="str">
        <f t="shared" si="103"/>
        <v>stvarna uporabna</v>
      </c>
    </row>
    <row r="3724" spans="1:14" x14ac:dyDescent="0.25">
      <c r="A3724" s="220">
        <v>1</v>
      </c>
      <c r="B3724" s="219" t="s">
        <v>926</v>
      </c>
      <c r="C3724" s="219" t="s">
        <v>926</v>
      </c>
      <c r="D3724" s="219">
        <v>106244</v>
      </c>
      <c r="E3724" s="217" t="s">
        <v>192</v>
      </c>
      <c r="F3724" s="217" t="s">
        <v>1236</v>
      </c>
      <c r="G3724" s="217" t="s">
        <v>929</v>
      </c>
      <c r="H3724" s="217" t="s">
        <v>139</v>
      </c>
      <c r="I3724" s="219">
        <v>1</v>
      </c>
      <c r="J3724" s="218">
        <v>254.35</v>
      </c>
      <c r="K3724" s="218">
        <v>254.35</v>
      </c>
      <c r="L3724" s="218">
        <v>0</v>
      </c>
      <c r="M3724" s="218">
        <f t="shared" si="104"/>
        <v>101.74000000000001</v>
      </c>
      <c r="N3724" s="216" t="str">
        <f t="shared" si="103"/>
        <v>stvarna uporabna</v>
      </c>
    </row>
    <row r="3725" spans="1:14" x14ac:dyDescent="0.25">
      <c r="A3725" s="216">
        <v>1</v>
      </c>
      <c r="B3725" s="219" t="s">
        <v>926</v>
      </c>
      <c r="C3725" s="219" t="s">
        <v>926</v>
      </c>
      <c r="D3725" s="219">
        <v>106245</v>
      </c>
      <c r="E3725" s="217" t="s">
        <v>192</v>
      </c>
      <c r="F3725" s="217" t="s">
        <v>1236</v>
      </c>
      <c r="G3725" s="217" t="s">
        <v>929</v>
      </c>
      <c r="H3725" s="217" t="s">
        <v>139</v>
      </c>
      <c r="I3725" s="219">
        <v>1</v>
      </c>
      <c r="J3725" s="218">
        <v>254.35</v>
      </c>
      <c r="K3725" s="218">
        <v>254.35</v>
      </c>
      <c r="L3725" s="218">
        <v>0</v>
      </c>
      <c r="M3725" s="218">
        <f t="shared" si="104"/>
        <v>101.74000000000001</v>
      </c>
      <c r="N3725" s="216" t="str">
        <f t="shared" si="103"/>
        <v>stvarna uporabna</v>
      </c>
    </row>
    <row r="3726" spans="1:14" x14ac:dyDescent="0.25">
      <c r="A3726" s="216">
        <v>1</v>
      </c>
      <c r="B3726" s="219" t="s">
        <v>926</v>
      </c>
      <c r="C3726" s="219" t="s">
        <v>926</v>
      </c>
      <c r="D3726" s="219">
        <v>106251</v>
      </c>
      <c r="E3726" s="217" t="s">
        <v>192</v>
      </c>
      <c r="F3726" s="217" t="s">
        <v>1236</v>
      </c>
      <c r="G3726" s="217" t="s">
        <v>929</v>
      </c>
      <c r="H3726" s="217" t="s">
        <v>139</v>
      </c>
      <c r="I3726" s="219">
        <v>1</v>
      </c>
      <c r="J3726" s="218">
        <v>254.35</v>
      </c>
      <c r="K3726" s="218">
        <v>254.35</v>
      </c>
      <c r="L3726" s="218">
        <v>0</v>
      </c>
      <c r="M3726" s="218">
        <f t="shared" si="104"/>
        <v>101.74000000000001</v>
      </c>
      <c r="N3726" s="216" t="str">
        <f t="shared" si="103"/>
        <v>stvarna uporabna</v>
      </c>
    </row>
    <row r="3727" spans="1:14" x14ac:dyDescent="0.25">
      <c r="A3727" s="216">
        <v>1</v>
      </c>
      <c r="B3727" s="219" t="s">
        <v>926</v>
      </c>
      <c r="C3727" s="219" t="s">
        <v>926</v>
      </c>
      <c r="D3727" s="219">
        <v>106253</v>
      </c>
      <c r="E3727" s="217" t="s">
        <v>192</v>
      </c>
      <c r="F3727" s="217" t="s">
        <v>1236</v>
      </c>
      <c r="G3727" s="217" t="s">
        <v>929</v>
      </c>
      <c r="H3727" s="217" t="s">
        <v>139</v>
      </c>
      <c r="I3727" s="219">
        <v>1</v>
      </c>
      <c r="J3727" s="218">
        <v>254.35</v>
      </c>
      <c r="K3727" s="218">
        <v>254.35</v>
      </c>
      <c r="L3727" s="218">
        <v>0</v>
      </c>
      <c r="M3727" s="218">
        <f t="shared" si="104"/>
        <v>101.74000000000001</v>
      </c>
      <c r="N3727" s="216" t="str">
        <f t="shared" si="103"/>
        <v>stvarna uporabna</v>
      </c>
    </row>
    <row r="3728" spans="1:14" x14ac:dyDescent="0.25">
      <c r="A3728" s="220">
        <v>1</v>
      </c>
      <c r="B3728" s="219" t="s">
        <v>926</v>
      </c>
      <c r="C3728" s="219" t="s">
        <v>926</v>
      </c>
      <c r="D3728" s="219">
        <v>106254</v>
      </c>
      <c r="E3728" s="217" t="s">
        <v>192</v>
      </c>
      <c r="F3728" s="217" t="s">
        <v>928</v>
      </c>
      <c r="G3728" s="217" t="s">
        <v>929</v>
      </c>
      <c r="H3728" s="217" t="s">
        <v>139</v>
      </c>
      <c r="I3728" s="219">
        <v>1</v>
      </c>
      <c r="J3728" s="218">
        <v>127.18</v>
      </c>
      <c r="K3728" s="218">
        <v>127.18</v>
      </c>
      <c r="L3728" s="218">
        <v>0</v>
      </c>
      <c r="M3728" s="218">
        <f t="shared" si="104"/>
        <v>50.872000000000007</v>
      </c>
      <c r="N3728" s="216" t="str">
        <f t="shared" si="103"/>
        <v>stvarna uporabna</v>
      </c>
    </row>
    <row r="3729" spans="1:14" x14ac:dyDescent="0.25">
      <c r="A3729" s="220">
        <v>1</v>
      </c>
      <c r="B3729" s="219" t="s">
        <v>926</v>
      </c>
      <c r="C3729" s="219" t="s">
        <v>926</v>
      </c>
      <c r="D3729" s="219">
        <v>106255</v>
      </c>
      <c r="E3729" s="217" t="s">
        <v>192</v>
      </c>
      <c r="F3729" s="217" t="s">
        <v>1236</v>
      </c>
      <c r="G3729" s="217" t="s">
        <v>929</v>
      </c>
      <c r="H3729" s="217" t="s">
        <v>139</v>
      </c>
      <c r="I3729" s="219">
        <v>1</v>
      </c>
      <c r="J3729" s="218">
        <v>254.35</v>
      </c>
      <c r="K3729" s="218">
        <v>254.35</v>
      </c>
      <c r="L3729" s="218">
        <v>0</v>
      </c>
      <c r="M3729" s="218">
        <f t="shared" si="104"/>
        <v>101.74000000000001</v>
      </c>
      <c r="N3729" s="216" t="str">
        <f t="shared" si="103"/>
        <v>stvarna uporabna</v>
      </c>
    </row>
    <row r="3730" spans="1:14" x14ac:dyDescent="0.25">
      <c r="A3730" s="216">
        <v>1</v>
      </c>
      <c r="B3730" s="219" t="s">
        <v>926</v>
      </c>
      <c r="C3730" s="219" t="s">
        <v>926</v>
      </c>
      <c r="D3730" s="219">
        <v>106256</v>
      </c>
      <c r="E3730" s="217" t="s">
        <v>192</v>
      </c>
      <c r="F3730" s="217" t="s">
        <v>928</v>
      </c>
      <c r="G3730" s="217" t="s">
        <v>929</v>
      </c>
      <c r="H3730" s="217" t="s">
        <v>139</v>
      </c>
      <c r="I3730" s="219">
        <v>1</v>
      </c>
      <c r="J3730" s="218">
        <v>127.18</v>
      </c>
      <c r="K3730" s="218">
        <v>127.18</v>
      </c>
      <c r="L3730" s="218">
        <v>0</v>
      </c>
      <c r="M3730" s="218">
        <f t="shared" si="104"/>
        <v>50.872000000000007</v>
      </c>
      <c r="N3730" s="216" t="str">
        <f t="shared" si="103"/>
        <v>stvarna uporabna</v>
      </c>
    </row>
    <row r="3731" spans="1:14" x14ac:dyDescent="0.25">
      <c r="A3731" s="216">
        <v>1</v>
      </c>
      <c r="B3731" s="219" t="s">
        <v>926</v>
      </c>
      <c r="C3731" s="219" t="s">
        <v>926</v>
      </c>
      <c r="D3731" s="219">
        <v>106257</v>
      </c>
      <c r="E3731" s="217" t="s">
        <v>192</v>
      </c>
      <c r="F3731" s="217" t="s">
        <v>928</v>
      </c>
      <c r="G3731" s="217" t="s">
        <v>929</v>
      </c>
      <c r="H3731" s="217" t="s">
        <v>139</v>
      </c>
      <c r="I3731" s="219">
        <v>1</v>
      </c>
      <c r="J3731" s="218">
        <v>127.18</v>
      </c>
      <c r="K3731" s="218">
        <v>127.18</v>
      </c>
      <c r="L3731" s="218">
        <v>0</v>
      </c>
      <c r="M3731" s="218">
        <f t="shared" si="104"/>
        <v>50.872000000000007</v>
      </c>
      <c r="N3731" s="216" t="str">
        <f t="shared" si="103"/>
        <v>stvarna uporabna</v>
      </c>
    </row>
    <row r="3732" spans="1:14" x14ac:dyDescent="0.25">
      <c r="A3732" s="216">
        <v>1</v>
      </c>
      <c r="B3732" s="219" t="s">
        <v>926</v>
      </c>
      <c r="C3732" s="219" t="s">
        <v>926</v>
      </c>
      <c r="D3732" s="219">
        <v>106274</v>
      </c>
      <c r="E3732" s="217" t="s">
        <v>192</v>
      </c>
      <c r="F3732" s="217" t="s">
        <v>2503</v>
      </c>
      <c r="G3732" s="217" t="s">
        <v>339</v>
      </c>
      <c r="H3732" s="217" t="s">
        <v>139</v>
      </c>
      <c r="I3732" s="219">
        <v>1</v>
      </c>
      <c r="J3732" s="221">
        <v>1328.4</v>
      </c>
      <c r="K3732" s="221">
        <v>1203.8599999999999</v>
      </c>
      <c r="L3732" s="218">
        <v>124.54</v>
      </c>
      <c r="M3732" s="218">
        <f t="shared" si="104"/>
        <v>531.36</v>
      </c>
      <c r="N3732" s="216" t="str">
        <f t="shared" si="103"/>
        <v>stvarna uporabna</v>
      </c>
    </row>
    <row r="3733" spans="1:14" x14ac:dyDescent="0.25">
      <c r="A3733" s="220">
        <v>1</v>
      </c>
      <c r="B3733" s="219" t="s">
        <v>926</v>
      </c>
      <c r="C3733" s="219" t="s">
        <v>926</v>
      </c>
      <c r="D3733" s="219">
        <v>106278</v>
      </c>
      <c r="E3733" s="217" t="s">
        <v>192</v>
      </c>
      <c r="F3733" s="217" t="s">
        <v>2504</v>
      </c>
      <c r="G3733" s="217" t="s">
        <v>929</v>
      </c>
      <c r="H3733" s="217" t="s">
        <v>139</v>
      </c>
      <c r="I3733" s="219">
        <v>1</v>
      </c>
      <c r="J3733" s="218">
        <v>695.3</v>
      </c>
      <c r="K3733" s="218">
        <v>695.3</v>
      </c>
      <c r="L3733" s="218">
        <v>0</v>
      </c>
      <c r="M3733" s="218">
        <f t="shared" si="104"/>
        <v>278.12</v>
      </c>
      <c r="N3733" s="216" t="str">
        <f t="shared" si="103"/>
        <v>stvarna uporabna</v>
      </c>
    </row>
    <row r="3734" spans="1:14" x14ac:dyDescent="0.25">
      <c r="A3734" s="220">
        <v>1</v>
      </c>
      <c r="B3734" s="219" t="s">
        <v>926</v>
      </c>
      <c r="C3734" s="219" t="s">
        <v>926</v>
      </c>
      <c r="D3734" s="219">
        <v>106279</v>
      </c>
      <c r="E3734" s="217" t="s">
        <v>192</v>
      </c>
      <c r="F3734" s="217" t="s">
        <v>2504</v>
      </c>
      <c r="G3734" s="217" t="s">
        <v>929</v>
      </c>
      <c r="H3734" s="217" t="s">
        <v>139</v>
      </c>
      <c r="I3734" s="219">
        <v>1</v>
      </c>
      <c r="J3734" s="218">
        <v>695.3</v>
      </c>
      <c r="K3734" s="218">
        <v>695.3</v>
      </c>
      <c r="L3734" s="218">
        <v>0</v>
      </c>
      <c r="M3734" s="218">
        <f t="shared" si="104"/>
        <v>278.12</v>
      </c>
      <c r="N3734" s="216" t="str">
        <f t="shared" si="103"/>
        <v>stvarna uporabna</v>
      </c>
    </row>
    <row r="3735" spans="1:14" x14ac:dyDescent="0.25">
      <c r="A3735" s="216">
        <v>1</v>
      </c>
      <c r="B3735" s="219" t="s">
        <v>926</v>
      </c>
      <c r="C3735" s="219" t="s">
        <v>926</v>
      </c>
      <c r="D3735" s="219">
        <v>106281</v>
      </c>
      <c r="E3735" s="217" t="s">
        <v>192</v>
      </c>
      <c r="F3735" s="217" t="s">
        <v>928</v>
      </c>
      <c r="G3735" s="217" t="s">
        <v>929</v>
      </c>
      <c r="H3735" s="217" t="s">
        <v>139</v>
      </c>
      <c r="I3735" s="219">
        <v>1</v>
      </c>
      <c r="J3735" s="218">
        <v>127.18</v>
      </c>
      <c r="K3735" s="218">
        <v>127.18</v>
      </c>
      <c r="L3735" s="218">
        <v>0</v>
      </c>
      <c r="M3735" s="218">
        <f t="shared" si="104"/>
        <v>50.872000000000007</v>
      </c>
      <c r="N3735" s="216" t="str">
        <f t="shared" si="103"/>
        <v>stvarna uporabna</v>
      </c>
    </row>
    <row r="3736" spans="1:14" x14ac:dyDescent="0.25">
      <c r="A3736" s="216">
        <v>1</v>
      </c>
      <c r="B3736" s="219" t="s">
        <v>926</v>
      </c>
      <c r="C3736" s="219" t="s">
        <v>926</v>
      </c>
      <c r="D3736" s="219">
        <v>106282</v>
      </c>
      <c r="E3736" s="217" t="s">
        <v>2505</v>
      </c>
      <c r="F3736" s="217" t="s">
        <v>1714</v>
      </c>
      <c r="G3736" s="217" t="s">
        <v>339</v>
      </c>
      <c r="H3736" s="217" t="s">
        <v>139</v>
      </c>
      <c r="I3736" s="219">
        <v>1</v>
      </c>
      <c r="J3736" s="221">
        <v>1992.6</v>
      </c>
      <c r="K3736" s="221">
        <v>1805.83</v>
      </c>
      <c r="L3736" s="218">
        <v>186.77</v>
      </c>
      <c r="M3736" s="218">
        <f t="shared" si="104"/>
        <v>797.04</v>
      </c>
      <c r="N3736" s="216" t="str">
        <f t="shared" si="103"/>
        <v>stvarna uporabna</v>
      </c>
    </row>
    <row r="3737" spans="1:14" x14ac:dyDescent="0.25">
      <c r="A3737" s="216">
        <v>1</v>
      </c>
      <c r="B3737" s="219" t="s">
        <v>926</v>
      </c>
      <c r="C3737" s="219" t="s">
        <v>926</v>
      </c>
      <c r="D3737" s="219">
        <v>106283</v>
      </c>
      <c r="E3737" s="217" t="s">
        <v>192</v>
      </c>
      <c r="F3737" s="217" t="s">
        <v>2503</v>
      </c>
      <c r="G3737" s="217" t="s">
        <v>339</v>
      </c>
      <c r="H3737" s="217" t="s">
        <v>139</v>
      </c>
      <c r="I3737" s="219">
        <v>1</v>
      </c>
      <c r="J3737" s="221">
        <v>1328.4</v>
      </c>
      <c r="K3737" s="221">
        <v>1203.8599999999999</v>
      </c>
      <c r="L3737" s="218">
        <v>124.54</v>
      </c>
      <c r="M3737" s="218">
        <f t="shared" si="104"/>
        <v>531.36</v>
      </c>
      <c r="N3737" s="216" t="str">
        <f t="shared" si="103"/>
        <v>stvarna uporabna</v>
      </c>
    </row>
    <row r="3738" spans="1:14" x14ac:dyDescent="0.25">
      <c r="A3738" s="220">
        <v>1</v>
      </c>
      <c r="B3738" s="219" t="s">
        <v>926</v>
      </c>
      <c r="C3738" s="219" t="s">
        <v>926</v>
      </c>
      <c r="D3738" s="219">
        <v>106284</v>
      </c>
      <c r="E3738" s="217" t="s">
        <v>192</v>
      </c>
      <c r="F3738" s="217" t="s">
        <v>1236</v>
      </c>
      <c r="G3738" s="217" t="s">
        <v>929</v>
      </c>
      <c r="H3738" s="217" t="s">
        <v>139</v>
      </c>
      <c r="I3738" s="219">
        <v>1</v>
      </c>
      <c r="J3738" s="218">
        <v>254.35</v>
      </c>
      <c r="K3738" s="218">
        <v>254.35</v>
      </c>
      <c r="L3738" s="218">
        <v>0</v>
      </c>
      <c r="M3738" s="218">
        <f t="shared" si="104"/>
        <v>101.74000000000001</v>
      </c>
      <c r="N3738" s="216" t="str">
        <f t="shared" si="103"/>
        <v>stvarna uporabna</v>
      </c>
    </row>
    <row r="3739" spans="1:14" x14ac:dyDescent="0.25">
      <c r="A3739" s="220">
        <v>1</v>
      </c>
      <c r="B3739" s="219" t="s">
        <v>926</v>
      </c>
      <c r="C3739" s="219" t="s">
        <v>926</v>
      </c>
      <c r="D3739" s="219">
        <v>106285</v>
      </c>
      <c r="E3739" s="217" t="s">
        <v>192</v>
      </c>
      <c r="F3739" s="217" t="s">
        <v>1234</v>
      </c>
      <c r="G3739" s="217" t="s">
        <v>929</v>
      </c>
      <c r="H3739" s="217" t="s">
        <v>139</v>
      </c>
      <c r="I3739" s="219">
        <v>1</v>
      </c>
      <c r="J3739" s="218">
        <v>678.26</v>
      </c>
      <c r="K3739" s="218">
        <v>678.26</v>
      </c>
      <c r="L3739" s="218">
        <v>0</v>
      </c>
      <c r="M3739" s="218">
        <f t="shared" si="104"/>
        <v>271.30400000000003</v>
      </c>
      <c r="N3739" s="216" t="str">
        <f t="shared" si="103"/>
        <v>stvarna uporabna</v>
      </c>
    </row>
    <row r="3740" spans="1:14" x14ac:dyDescent="0.25">
      <c r="A3740" s="216">
        <v>1</v>
      </c>
      <c r="B3740" s="219" t="s">
        <v>926</v>
      </c>
      <c r="C3740" s="219" t="s">
        <v>926</v>
      </c>
      <c r="D3740" s="219">
        <v>106287</v>
      </c>
      <c r="E3740" s="217" t="s">
        <v>192</v>
      </c>
      <c r="F3740" s="217" t="s">
        <v>1850</v>
      </c>
      <c r="G3740" s="217" t="s">
        <v>929</v>
      </c>
      <c r="H3740" s="217" t="s">
        <v>139</v>
      </c>
      <c r="I3740" s="219">
        <v>1</v>
      </c>
      <c r="J3740" s="218">
        <v>395.66</v>
      </c>
      <c r="K3740" s="218">
        <v>395.66</v>
      </c>
      <c r="L3740" s="218">
        <v>0</v>
      </c>
      <c r="M3740" s="218">
        <f t="shared" si="104"/>
        <v>158.26400000000001</v>
      </c>
      <c r="N3740" s="216" t="str">
        <f t="shared" si="103"/>
        <v>stvarna uporabna</v>
      </c>
    </row>
    <row r="3741" spans="1:14" x14ac:dyDescent="0.25">
      <c r="A3741" s="216">
        <v>1</v>
      </c>
      <c r="B3741" s="219" t="s">
        <v>926</v>
      </c>
      <c r="C3741" s="219" t="s">
        <v>926</v>
      </c>
      <c r="D3741" s="219">
        <v>106288</v>
      </c>
      <c r="E3741" s="217" t="s">
        <v>192</v>
      </c>
      <c r="F3741" s="217" t="s">
        <v>1850</v>
      </c>
      <c r="G3741" s="217" t="s">
        <v>929</v>
      </c>
      <c r="H3741" s="217" t="s">
        <v>139</v>
      </c>
      <c r="I3741" s="219">
        <v>1</v>
      </c>
      <c r="J3741" s="218">
        <v>395.66</v>
      </c>
      <c r="K3741" s="218">
        <v>395.66</v>
      </c>
      <c r="L3741" s="218">
        <v>0</v>
      </c>
      <c r="M3741" s="218">
        <f t="shared" si="104"/>
        <v>158.26400000000001</v>
      </c>
      <c r="N3741" s="216" t="str">
        <f t="shared" si="103"/>
        <v>stvarna uporabna</v>
      </c>
    </row>
    <row r="3742" spans="1:14" x14ac:dyDescent="0.25">
      <c r="A3742" s="216">
        <v>1</v>
      </c>
      <c r="B3742" s="219" t="s">
        <v>926</v>
      </c>
      <c r="C3742" s="219" t="s">
        <v>926</v>
      </c>
      <c r="D3742" s="219">
        <v>106294</v>
      </c>
      <c r="E3742" s="217" t="s">
        <v>192</v>
      </c>
      <c r="F3742" s="217" t="s">
        <v>2506</v>
      </c>
      <c r="G3742" s="217" t="s">
        <v>929</v>
      </c>
      <c r="H3742" s="217" t="s">
        <v>139</v>
      </c>
      <c r="I3742" s="219">
        <v>1</v>
      </c>
      <c r="J3742" s="221">
        <v>2555.46</v>
      </c>
      <c r="K3742" s="221">
        <v>2555.46</v>
      </c>
      <c r="L3742" s="218">
        <v>0</v>
      </c>
      <c r="M3742" s="218">
        <f t="shared" si="104"/>
        <v>1022.1840000000001</v>
      </c>
      <c r="N3742" s="216" t="str">
        <f t="shared" si="103"/>
        <v>stvarna uporabna</v>
      </c>
    </row>
    <row r="3743" spans="1:14" x14ac:dyDescent="0.25">
      <c r="A3743" s="220">
        <v>1</v>
      </c>
      <c r="B3743" s="219" t="s">
        <v>926</v>
      </c>
      <c r="C3743" s="219" t="s">
        <v>926</v>
      </c>
      <c r="D3743" s="219">
        <v>106296</v>
      </c>
      <c r="E3743" s="217" t="s">
        <v>192</v>
      </c>
      <c r="F3743" s="217" t="s">
        <v>2506</v>
      </c>
      <c r="G3743" s="217" t="s">
        <v>929</v>
      </c>
      <c r="H3743" s="217" t="s">
        <v>139</v>
      </c>
      <c r="I3743" s="219">
        <v>1</v>
      </c>
      <c r="J3743" s="221">
        <v>2555.46</v>
      </c>
      <c r="K3743" s="221">
        <v>2555.46</v>
      </c>
      <c r="L3743" s="218">
        <v>0</v>
      </c>
      <c r="M3743" s="218">
        <f t="shared" si="104"/>
        <v>1022.1840000000001</v>
      </c>
      <c r="N3743" s="216" t="str">
        <f t="shared" si="103"/>
        <v>stvarna uporabna</v>
      </c>
    </row>
    <row r="3744" spans="1:14" x14ac:dyDescent="0.25">
      <c r="A3744" s="220">
        <v>1</v>
      </c>
      <c r="B3744" s="219" t="s">
        <v>926</v>
      </c>
      <c r="C3744" s="219" t="s">
        <v>926</v>
      </c>
      <c r="D3744" s="219">
        <v>106311</v>
      </c>
      <c r="E3744" s="217" t="s">
        <v>192</v>
      </c>
      <c r="F3744" s="217" t="s">
        <v>2506</v>
      </c>
      <c r="G3744" s="217" t="s">
        <v>929</v>
      </c>
      <c r="H3744" s="217" t="s">
        <v>139</v>
      </c>
      <c r="I3744" s="219">
        <v>1</v>
      </c>
      <c r="J3744" s="221">
        <v>2555.46</v>
      </c>
      <c r="K3744" s="221">
        <v>2555.46</v>
      </c>
      <c r="L3744" s="218">
        <v>0</v>
      </c>
      <c r="M3744" s="218">
        <f t="shared" si="104"/>
        <v>1022.1840000000001</v>
      </c>
      <c r="N3744" s="216" t="str">
        <f t="shared" si="103"/>
        <v>stvarna uporabna</v>
      </c>
    </row>
    <row r="3745" spans="1:14" x14ac:dyDescent="0.25">
      <c r="A3745" s="216">
        <v>1</v>
      </c>
      <c r="B3745" s="219" t="s">
        <v>926</v>
      </c>
      <c r="C3745" s="219" t="s">
        <v>926</v>
      </c>
      <c r="D3745" s="219">
        <v>106313</v>
      </c>
      <c r="E3745" s="217" t="s">
        <v>192</v>
      </c>
      <c r="F3745" s="217" t="s">
        <v>2506</v>
      </c>
      <c r="G3745" s="217" t="s">
        <v>929</v>
      </c>
      <c r="H3745" s="217" t="s">
        <v>139</v>
      </c>
      <c r="I3745" s="219">
        <v>1</v>
      </c>
      <c r="J3745" s="221">
        <v>2555.46</v>
      </c>
      <c r="K3745" s="221">
        <v>2555.46</v>
      </c>
      <c r="L3745" s="218">
        <v>0</v>
      </c>
      <c r="M3745" s="218">
        <f t="shared" si="104"/>
        <v>1022.1840000000001</v>
      </c>
      <c r="N3745" s="216" t="str">
        <f t="shared" si="103"/>
        <v>stvarna uporabna</v>
      </c>
    </row>
    <row r="3746" spans="1:14" x14ac:dyDescent="0.25">
      <c r="A3746" s="216">
        <v>1</v>
      </c>
      <c r="B3746" s="219" t="s">
        <v>926</v>
      </c>
      <c r="C3746" s="219" t="s">
        <v>926</v>
      </c>
      <c r="D3746" s="219">
        <v>106315</v>
      </c>
      <c r="E3746" s="217" t="s">
        <v>192</v>
      </c>
      <c r="F3746" s="217" t="s">
        <v>2507</v>
      </c>
      <c r="G3746" s="217" t="s">
        <v>929</v>
      </c>
      <c r="H3746" s="217" t="s">
        <v>139</v>
      </c>
      <c r="I3746" s="219">
        <v>1</v>
      </c>
      <c r="J3746" s="221">
        <v>1102.31</v>
      </c>
      <c r="K3746" s="221">
        <v>1102.31</v>
      </c>
      <c r="L3746" s="218">
        <v>0</v>
      </c>
      <c r="M3746" s="218">
        <f t="shared" si="104"/>
        <v>440.92399999999998</v>
      </c>
      <c r="N3746" s="216" t="str">
        <f t="shared" si="103"/>
        <v>stvarna uporabna</v>
      </c>
    </row>
    <row r="3747" spans="1:14" x14ac:dyDescent="0.25">
      <c r="A3747" s="216">
        <v>1</v>
      </c>
      <c r="B3747" s="219" t="s">
        <v>926</v>
      </c>
      <c r="C3747" s="219" t="s">
        <v>926</v>
      </c>
      <c r="D3747" s="219">
        <v>106316</v>
      </c>
      <c r="E3747" s="217" t="s">
        <v>192</v>
      </c>
      <c r="F3747" s="217" t="s">
        <v>1236</v>
      </c>
      <c r="G3747" s="217" t="s">
        <v>929</v>
      </c>
      <c r="H3747" s="217" t="s">
        <v>139</v>
      </c>
      <c r="I3747" s="219">
        <v>1</v>
      </c>
      <c r="J3747" s="218">
        <v>254.35</v>
      </c>
      <c r="K3747" s="218">
        <v>254.35</v>
      </c>
      <c r="L3747" s="218">
        <v>0</v>
      </c>
      <c r="M3747" s="218">
        <f t="shared" si="104"/>
        <v>101.74000000000001</v>
      </c>
      <c r="N3747" s="216" t="str">
        <f t="shared" si="103"/>
        <v>stvarna uporabna</v>
      </c>
    </row>
    <row r="3748" spans="1:14" x14ac:dyDescent="0.25">
      <c r="A3748" s="220">
        <v>1</v>
      </c>
      <c r="B3748" s="219" t="s">
        <v>926</v>
      </c>
      <c r="C3748" s="219" t="s">
        <v>926</v>
      </c>
      <c r="D3748" s="219">
        <v>106317</v>
      </c>
      <c r="E3748" s="217" t="s">
        <v>192</v>
      </c>
      <c r="F3748" s="217" t="s">
        <v>928</v>
      </c>
      <c r="G3748" s="217" t="s">
        <v>929</v>
      </c>
      <c r="H3748" s="217" t="s">
        <v>139</v>
      </c>
      <c r="I3748" s="219">
        <v>1</v>
      </c>
      <c r="J3748" s="218">
        <v>127.18</v>
      </c>
      <c r="K3748" s="218">
        <v>127.18</v>
      </c>
      <c r="L3748" s="218">
        <v>0</v>
      </c>
      <c r="M3748" s="218">
        <f t="shared" si="104"/>
        <v>50.872000000000007</v>
      </c>
      <c r="N3748" s="216" t="str">
        <f t="shared" si="103"/>
        <v>stvarna uporabna</v>
      </c>
    </row>
    <row r="3749" spans="1:14" x14ac:dyDescent="0.25">
      <c r="A3749" s="220">
        <v>1</v>
      </c>
      <c r="B3749" s="219" t="s">
        <v>926</v>
      </c>
      <c r="C3749" s="219" t="s">
        <v>926</v>
      </c>
      <c r="D3749" s="219">
        <v>106318</v>
      </c>
      <c r="E3749" s="217" t="s">
        <v>192</v>
      </c>
      <c r="F3749" s="217" t="s">
        <v>2508</v>
      </c>
      <c r="G3749" s="218">
        <v>11.08</v>
      </c>
      <c r="H3749" s="217" t="s">
        <v>139</v>
      </c>
      <c r="I3749" s="219">
        <v>1</v>
      </c>
      <c r="J3749" s="221">
        <v>1832.44</v>
      </c>
      <c r="K3749" s="221">
        <v>1832.44</v>
      </c>
      <c r="L3749" s="218">
        <v>0</v>
      </c>
      <c r="M3749" s="218">
        <f t="shared" si="104"/>
        <v>732.97600000000011</v>
      </c>
      <c r="N3749" s="216" t="str">
        <f t="shared" si="103"/>
        <v>stvarna uporabna</v>
      </c>
    </row>
    <row r="3750" spans="1:14" x14ac:dyDescent="0.25">
      <c r="A3750" s="216">
        <v>1</v>
      </c>
      <c r="B3750" s="219" t="s">
        <v>926</v>
      </c>
      <c r="C3750" s="219" t="s">
        <v>926</v>
      </c>
      <c r="D3750" s="219">
        <v>106319</v>
      </c>
      <c r="E3750" s="217" t="s">
        <v>192</v>
      </c>
      <c r="F3750" s="217" t="s">
        <v>1236</v>
      </c>
      <c r="G3750" s="217" t="s">
        <v>929</v>
      </c>
      <c r="H3750" s="217" t="s">
        <v>139</v>
      </c>
      <c r="I3750" s="219">
        <v>1</v>
      </c>
      <c r="J3750" s="218">
        <v>254.35</v>
      </c>
      <c r="K3750" s="218">
        <v>254.35</v>
      </c>
      <c r="L3750" s="218">
        <v>0</v>
      </c>
      <c r="M3750" s="218">
        <f t="shared" si="104"/>
        <v>101.74000000000001</v>
      </c>
      <c r="N3750" s="216" t="str">
        <f t="shared" si="103"/>
        <v>stvarna uporabna</v>
      </c>
    </row>
    <row r="3751" spans="1:14" x14ac:dyDescent="0.25">
      <c r="A3751" s="216">
        <v>1</v>
      </c>
      <c r="B3751" s="219" t="s">
        <v>926</v>
      </c>
      <c r="C3751" s="219" t="s">
        <v>926</v>
      </c>
      <c r="D3751" s="219">
        <v>106320</v>
      </c>
      <c r="E3751" s="217" t="s">
        <v>192</v>
      </c>
      <c r="F3751" s="217" t="s">
        <v>1236</v>
      </c>
      <c r="G3751" s="217" t="s">
        <v>929</v>
      </c>
      <c r="H3751" s="217" t="s">
        <v>139</v>
      </c>
      <c r="I3751" s="219">
        <v>1</v>
      </c>
      <c r="J3751" s="218">
        <v>254.35</v>
      </c>
      <c r="K3751" s="218">
        <v>254.35</v>
      </c>
      <c r="L3751" s="218">
        <v>0</v>
      </c>
      <c r="M3751" s="218">
        <f t="shared" si="104"/>
        <v>101.74000000000001</v>
      </c>
      <c r="N3751" s="216" t="str">
        <f t="shared" si="103"/>
        <v>stvarna uporabna</v>
      </c>
    </row>
    <row r="3752" spans="1:14" x14ac:dyDescent="0.25">
      <c r="A3752" s="216">
        <v>1</v>
      </c>
      <c r="B3752" s="219" t="s">
        <v>926</v>
      </c>
      <c r="C3752" s="219" t="s">
        <v>926</v>
      </c>
      <c r="D3752" s="219">
        <v>106321</v>
      </c>
      <c r="E3752" s="217" t="s">
        <v>192</v>
      </c>
      <c r="F3752" s="217" t="s">
        <v>1236</v>
      </c>
      <c r="G3752" s="217" t="s">
        <v>929</v>
      </c>
      <c r="H3752" s="217" t="s">
        <v>139</v>
      </c>
      <c r="I3752" s="219">
        <v>1</v>
      </c>
      <c r="J3752" s="218">
        <v>254.35</v>
      </c>
      <c r="K3752" s="218">
        <v>254.35</v>
      </c>
      <c r="L3752" s="218">
        <v>0</v>
      </c>
      <c r="M3752" s="218">
        <f t="shared" si="104"/>
        <v>101.74000000000001</v>
      </c>
      <c r="N3752" s="216" t="str">
        <f t="shared" si="103"/>
        <v>stvarna uporabna</v>
      </c>
    </row>
    <row r="3753" spans="1:14" x14ac:dyDescent="0.25">
      <c r="A3753" s="220">
        <v>1</v>
      </c>
      <c r="B3753" s="219" t="s">
        <v>926</v>
      </c>
      <c r="C3753" s="219" t="s">
        <v>926</v>
      </c>
      <c r="D3753" s="219">
        <v>106322</v>
      </c>
      <c r="E3753" s="217" t="s">
        <v>192</v>
      </c>
      <c r="F3753" s="217" t="s">
        <v>928</v>
      </c>
      <c r="G3753" s="217" t="s">
        <v>929</v>
      </c>
      <c r="H3753" s="217" t="s">
        <v>139</v>
      </c>
      <c r="I3753" s="219">
        <v>1</v>
      </c>
      <c r="J3753" s="218">
        <v>127.18</v>
      </c>
      <c r="K3753" s="218">
        <v>127.18</v>
      </c>
      <c r="L3753" s="218">
        <v>0</v>
      </c>
      <c r="M3753" s="218">
        <f t="shared" si="104"/>
        <v>50.872000000000007</v>
      </c>
      <c r="N3753" s="216" t="str">
        <f t="shared" si="103"/>
        <v>stvarna uporabna</v>
      </c>
    </row>
    <row r="3754" spans="1:14" x14ac:dyDescent="0.25">
      <c r="A3754" s="220">
        <v>1</v>
      </c>
      <c r="B3754" s="219" t="s">
        <v>926</v>
      </c>
      <c r="C3754" s="219" t="s">
        <v>926</v>
      </c>
      <c r="D3754" s="219">
        <v>106325</v>
      </c>
      <c r="E3754" s="217" t="s">
        <v>192</v>
      </c>
      <c r="F3754" s="217" t="s">
        <v>2497</v>
      </c>
      <c r="G3754" s="217" t="s">
        <v>929</v>
      </c>
      <c r="H3754" s="217" t="s">
        <v>139</v>
      </c>
      <c r="I3754" s="219">
        <v>1</v>
      </c>
      <c r="J3754" s="218">
        <v>226.07</v>
      </c>
      <c r="K3754" s="218">
        <v>226.07</v>
      </c>
      <c r="L3754" s="218">
        <v>0</v>
      </c>
      <c r="M3754" s="218">
        <f t="shared" si="104"/>
        <v>90.427999999999997</v>
      </c>
      <c r="N3754" s="216" t="str">
        <f t="shared" si="103"/>
        <v>stvarna uporabna</v>
      </c>
    </row>
    <row r="3755" spans="1:14" x14ac:dyDescent="0.25">
      <c r="A3755" s="216">
        <v>1</v>
      </c>
      <c r="B3755" s="219" t="s">
        <v>926</v>
      </c>
      <c r="C3755" s="219" t="s">
        <v>926</v>
      </c>
      <c r="D3755" s="219">
        <v>106326</v>
      </c>
      <c r="E3755" s="217" t="s">
        <v>192</v>
      </c>
      <c r="F3755" s="217" t="s">
        <v>1236</v>
      </c>
      <c r="G3755" s="217" t="s">
        <v>929</v>
      </c>
      <c r="H3755" s="217" t="s">
        <v>139</v>
      </c>
      <c r="I3755" s="219">
        <v>1</v>
      </c>
      <c r="J3755" s="218">
        <v>254.35</v>
      </c>
      <c r="K3755" s="218">
        <v>254.35</v>
      </c>
      <c r="L3755" s="218">
        <v>0</v>
      </c>
      <c r="M3755" s="218">
        <f t="shared" si="104"/>
        <v>101.74000000000001</v>
      </c>
      <c r="N3755" s="216" t="str">
        <f t="shared" si="103"/>
        <v>stvarna uporabna</v>
      </c>
    </row>
    <row r="3756" spans="1:14" x14ac:dyDescent="0.25">
      <c r="A3756" s="216">
        <v>1</v>
      </c>
      <c r="B3756" s="219" t="s">
        <v>926</v>
      </c>
      <c r="C3756" s="219" t="s">
        <v>926</v>
      </c>
      <c r="D3756" s="219">
        <v>106327</v>
      </c>
      <c r="E3756" s="217" t="s">
        <v>192</v>
      </c>
      <c r="F3756" s="217" t="s">
        <v>1236</v>
      </c>
      <c r="G3756" s="217" t="s">
        <v>929</v>
      </c>
      <c r="H3756" s="217" t="s">
        <v>139</v>
      </c>
      <c r="I3756" s="219">
        <v>1</v>
      </c>
      <c r="J3756" s="218">
        <v>254.35</v>
      </c>
      <c r="K3756" s="218">
        <v>254.35</v>
      </c>
      <c r="L3756" s="218">
        <v>0</v>
      </c>
      <c r="M3756" s="218">
        <f t="shared" si="104"/>
        <v>101.74000000000001</v>
      </c>
      <c r="N3756" s="216" t="str">
        <f t="shared" si="103"/>
        <v>stvarna uporabna</v>
      </c>
    </row>
    <row r="3757" spans="1:14" x14ac:dyDescent="0.25">
      <c r="A3757" s="216">
        <v>1</v>
      </c>
      <c r="B3757" s="219" t="s">
        <v>926</v>
      </c>
      <c r="C3757" s="219" t="s">
        <v>926</v>
      </c>
      <c r="D3757" s="219">
        <v>106328</v>
      </c>
      <c r="E3757" s="217" t="s">
        <v>192</v>
      </c>
      <c r="F3757" s="217" t="s">
        <v>1236</v>
      </c>
      <c r="G3757" s="217" t="s">
        <v>929</v>
      </c>
      <c r="H3757" s="217" t="s">
        <v>139</v>
      </c>
      <c r="I3757" s="219">
        <v>1</v>
      </c>
      <c r="J3757" s="218">
        <v>254.35</v>
      </c>
      <c r="K3757" s="218">
        <v>254.35</v>
      </c>
      <c r="L3757" s="218">
        <v>0</v>
      </c>
      <c r="M3757" s="218">
        <f t="shared" si="104"/>
        <v>101.74000000000001</v>
      </c>
      <c r="N3757" s="216" t="str">
        <f t="shared" si="103"/>
        <v>stvarna uporabna</v>
      </c>
    </row>
    <row r="3758" spans="1:14" x14ac:dyDescent="0.25">
      <c r="A3758" s="220">
        <v>1</v>
      </c>
      <c r="B3758" s="219" t="s">
        <v>926</v>
      </c>
      <c r="C3758" s="219" t="s">
        <v>926</v>
      </c>
      <c r="D3758" s="219">
        <v>106330</v>
      </c>
      <c r="E3758" s="217" t="s">
        <v>192</v>
      </c>
      <c r="F3758" s="217" t="s">
        <v>928</v>
      </c>
      <c r="G3758" s="217" t="s">
        <v>929</v>
      </c>
      <c r="H3758" s="217" t="s">
        <v>139</v>
      </c>
      <c r="I3758" s="219">
        <v>1</v>
      </c>
      <c r="J3758" s="218">
        <v>127.18</v>
      </c>
      <c r="K3758" s="218">
        <v>127.18</v>
      </c>
      <c r="L3758" s="218">
        <v>0</v>
      </c>
      <c r="M3758" s="218">
        <f t="shared" si="104"/>
        <v>50.872000000000007</v>
      </c>
      <c r="N3758" s="216" t="str">
        <f t="shared" si="103"/>
        <v>stvarna uporabna</v>
      </c>
    </row>
    <row r="3759" spans="1:14" x14ac:dyDescent="0.25">
      <c r="A3759" s="220">
        <v>1</v>
      </c>
      <c r="B3759" s="219" t="s">
        <v>926</v>
      </c>
      <c r="C3759" s="219" t="s">
        <v>926</v>
      </c>
      <c r="D3759" s="219">
        <v>106331</v>
      </c>
      <c r="E3759" s="217" t="s">
        <v>192</v>
      </c>
      <c r="F3759" s="217" t="s">
        <v>1236</v>
      </c>
      <c r="G3759" s="217" t="s">
        <v>929</v>
      </c>
      <c r="H3759" s="217" t="s">
        <v>139</v>
      </c>
      <c r="I3759" s="219">
        <v>1</v>
      </c>
      <c r="J3759" s="218">
        <v>254.35</v>
      </c>
      <c r="K3759" s="218">
        <v>254.35</v>
      </c>
      <c r="L3759" s="218">
        <v>0</v>
      </c>
      <c r="M3759" s="218">
        <f t="shared" si="104"/>
        <v>101.74000000000001</v>
      </c>
      <c r="N3759" s="216" t="str">
        <f t="shared" si="103"/>
        <v>stvarna uporabna</v>
      </c>
    </row>
    <row r="3760" spans="1:14" x14ac:dyDescent="0.25">
      <c r="A3760" s="216">
        <v>1</v>
      </c>
      <c r="B3760" s="219" t="s">
        <v>926</v>
      </c>
      <c r="C3760" s="219" t="s">
        <v>926</v>
      </c>
      <c r="D3760" s="219">
        <v>106332</v>
      </c>
      <c r="E3760" s="217" t="s">
        <v>192</v>
      </c>
      <c r="F3760" s="217" t="s">
        <v>928</v>
      </c>
      <c r="G3760" s="217" t="s">
        <v>929</v>
      </c>
      <c r="H3760" s="217" t="s">
        <v>139</v>
      </c>
      <c r="I3760" s="219">
        <v>1</v>
      </c>
      <c r="J3760" s="218">
        <v>127.18</v>
      </c>
      <c r="K3760" s="218">
        <v>127.18</v>
      </c>
      <c r="L3760" s="218">
        <v>0</v>
      </c>
      <c r="M3760" s="218">
        <f t="shared" si="104"/>
        <v>50.872000000000007</v>
      </c>
      <c r="N3760" s="216" t="str">
        <f t="shared" si="103"/>
        <v>stvarna uporabna</v>
      </c>
    </row>
    <row r="3761" spans="1:14" x14ac:dyDescent="0.25">
      <c r="A3761" s="216">
        <v>1</v>
      </c>
      <c r="B3761" s="219" t="s">
        <v>926</v>
      </c>
      <c r="C3761" s="219" t="s">
        <v>926</v>
      </c>
      <c r="D3761" s="219">
        <v>106333</v>
      </c>
      <c r="E3761" s="217" t="s">
        <v>192</v>
      </c>
      <c r="F3761" s="217" t="s">
        <v>1236</v>
      </c>
      <c r="G3761" s="217" t="s">
        <v>929</v>
      </c>
      <c r="H3761" s="217" t="s">
        <v>139</v>
      </c>
      <c r="I3761" s="219">
        <v>1</v>
      </c>
      <c r="J3761" s="218">
        <v>254.35</v>
      </c>
      <c r="K3761" s="218">
        <v>254.35</v>
      </c>
      <c r="L3761" s="218">
        <v>0</v>
      </c>
      <c r="M3761" s="218">
        <f t="shared" si="104"/>
        <v>101.74000000000001</v>
      </c>
      <c r="N3761" s="216" t="str">
        <f t="shared" si="103"/>
        <v>stvarna uporabna</v>
      </c>
    </row>
    <row r="3762" spans="1:14" x14ac:dyDescent="0.25">
      <c r="A3762" s="216">
        <v>1</v>
      </c>
      <c r="B3762" s="219" t="s">
        <v>926</v>
      </c>
      <c r="C3762" s="219" t="s">
        <v>926</v>
      </c>
      <c r="D3762" s="219">
        <v>106334</v>
      </c>
      <c r="E3762" s="217" t="s">
        <v>192</v>
      </c>
      <c r="F3762" s="217" t="s">
        <v>1236</v>
      </c>
      <c r="G3762" s="217" t="s">
        <v>929</v>
      </c>
      <c r="H3762" s="217" t="s">
        <v>139</v>
      </c>
      <c r="I3762" s="219">
        <v>1</v>
      </c>
      <c r="J3762" s="218">
        <v>254.35</v>
      </c>
      <c r="K3762" s="218">
        <v>254.35</v>
      </c>
      <c r="L3762" s="218">
        <v>0</v>
      </c>
      <c r="M3762" s="218">
        <f t="shared" si="104"/>
        <v>101.74000000000001</v>
      </c>
      <c r="N3762" s="216" t="str">
        <f t="shared" si="103"/>
        <v>stvarna uporabna</v>
      </c>
    </row>
    <row r="3763" spans="1:14" x14ac:dyDescent="0.25">
      <c r="A3763" s="220">
        <v>1</v>
      </c>
      <c r="B3763" s="219" t="s">
        <v>926</v>
      </c>
      <c r="C3763" s="219" t="s">
        <v>926</v>
      </c>
      <c r="D3763" s="219">
        <v>106335</v>
      </c>
      <c r="E3763" s="217" t="s">
        <v>192</v>
      </c>
      <c r="F3763" s="217" t="s">
        <v>928</v>
      </c>
      <c r="G3763" s="217" t="s">
        <v>929</v>
      </c>
      <c r="H3763" s="217" t="s">
        <v>139</v>
      </c>
      <c r="I3763" s="219">
        <v>1</v>
      </c>
      <c r="J3763" s="218">
        <v>127.18</v>
      </c>
      <c r="K3763" s="218">
        <v>127.18</v>
      </c>
      <c r="L3763" s="218">
        <v>0</v>
      </c>
      <c r="M3763" s="218">
        <f t="shared" si="104"/>
        <v>50.872000000000007</v>
      </c>
      <c r="N3763" s="216" t="str">
        <f t="shared" si="103"/>
        <v>stvarna uporabna</v>
      </c>
    </row>
    <row r="3764" spans="1:14" x14ac:dyDescent="0.25">
      <c r="A3764" s="220">
        <v>1</v>
      </c>
      <c r="B3764" s="219" t="s">
        <v>926</v>
      </c>
      <c r="C3764" s="219" t="s">
        <v>926</v>
      </c>
      <c r="D3764" s="219">
        <v>106336</v>
      </c>
      <c r="E3764" s="217" t="s">
        <v>192</v>
      </c>
      <c r="F3764" s="217" t="s">
        <v>1236</v>
      </c>
      <c r="G3764" s="217" t="s">
        <v>929</v>
      </c>
      <c r="H3764" s="217" t="s">
        <v>139</v>
      </c>
      <c r="I3764" s="219">
        <v>1</v>
      </c>
      <c r="J3764" s="218">
        <v>254.35</v>
      </c>
      <c r="K3764" s="218">
        <v>254.35</v>
      </c>
      <c r="L3764" s="218">
        <v>0</v>
      </c>
      <c r="M3764" s="218">
        <f t="shared" si="104"/>
        <v>101.74000000000001</v>
      </c>
      <c r="N3764" s="216" t="str">
        <f t="shared" si="103"/>
        <v>stvarna uporabna</v>
      </c>
    </row>
    <row r="3765" spans="1:14" x14ac:dyDescent="0.25">
      <c r="A3765" s="216">
        <v>1</v>
      </c>
      <c r="B3765" s="219" t="s">
        <v>926</v>
      </c>
      <c r="C3765" s="219" t="s">
        <v>926</v>
      </c>
      <c r="D3765" s="219">
        <v>106337</v>
      </c>
      <c r="E3765" s="217" t="s">
        <v>192</v>
      </c>
      <c r="F3765" s="217" t="s">
        <v>1236</v>
      </c>
      <c r="G3765" s="217" t="s">
        <v>929</v>
      </c>
      <c r="H3765" s="217" t="s">
        <v>139</v>
      </c>
      <c r="I3765" s="219">
        <v>1</v>
      </c>
      <c r="J3765" s="218">
        <v>254.35</v>
      </c>
      <c r="K3765" s="218">
        <v>254.35</v>
      </c>
      <c r="L3765" s="218">
        <v>0</v>
      </c>
      <c r="M3765" s="218">
        <f t="shared" si="104"/>
        <v>101.74000000000001</v>
      </c>
      <c r="N3765" s="216" t="str">
        <f t="shared" si="103"/>
        <v>stvarna uporabna</v>
      </c>
    </row>
    <row r="3766" spans="1:14" x14ac:dyDescent="0.25">
      <c r="A3766" s="216">
        <v>1</v>
      </c>
      <c r="B3766" s="219" t="s">
        <v>926</v>
      </c>
      <c r="C3766" s="219" t="s">
        <v>926</v>
      </c>
      <c r="D3766" s="219">
        <v>106338</v>
      </c>
      <c r="E3766" s="217" t="s">
        <v>192</v>
      </c>
      <c r="F3766" s="217" t="s">
        <v>1236</v>
      </c>
      <c r="G3766" s="217" t="s">
        <v>929</v>
      </c>
      <c r="H3766" s="217" t="s">
        <v>139</v>
      </c>
      <c r="I3766" s="219">
        <v>1</v>
      </c>
      <c r="J3766" s="218">
        <v>254.35</v>
      </c>
      <c r="K3766" s="218">
        <v>254.35</v>
      </c>
      <c r="L3766" s="218">
        <v>0</v>
      </c>
      <c r="M3766" s="218">
        <f t="shared" si="104"/>
        <v>101.74000000000001</v>
      </c>
      <c r="N3766" s="216" t="str">
        <f t="shared" si="103"/>
        <v>stvarna uporabna</v>
      </c>
    </row>
    <row r="3767" spans="1:14" x14ac:dyDescent="0.25">
      <c r="A3767" s="216">
        <v>1</v>
      </c>
      <c r="B3767" s="219" t="s">
        <v>926</v>
      </c>
      <c r="C3767" s="219" t="s">
        <v>926</v>
      </c>
      <c r="D3767" s="219">
        <v>106339</v>
      </c>
      <c r="E3767" s="217" t="s">
        <v>192</v>
      </c>
      <c r="F3767" s="217" t="s">
        <v>928</v>
      </c>
      <c r="G3767" s="217" t="s">
        <v>929</v>
      </c>
      <c r="H3767" s="217" t="s">
        <v>139</v>
      </c>
      <c r="I3767" s="219">
        <v>1</v>
      </c>
      <c r="J3767" s="218">
        <v>127.18</v>
      </c>
      <c r="K3767" s="218">
        <v>127.18</v>
      </c>
      <c r="L3767" s="218">
        <v>0</v>
      </c>
      <c r="M3767" s="218">
        <f t="shared" si="104"/>
        <v>50.872000000000007</v>
      </c>
      <c r="N3767" s="216" t="str">
        <f t="shared" si="103"/>
        <v>stvarna uporabna</v>
      </c>
    </row>
    <row r="3768" spans="1:14" x14ac:dyDescent="0.25">
      <c r="A3768" s="220">
        <v>1</v>
      </c>
      <c r="B3768" s="219" t="s">
        <v>926</v>
      </c>
      <c r="C3768" s="219" t="s">
        <v>926</v>
      </c>
      <c r="D3768" s="219">
        <v>106340</v>
      </c>
      <c r="E3768" s="217" t="s">
        <v>192</v>
      </c>
      <c r="F3768" s="217" t="s">
        <v>1236</v>
      </c>
      <c r="G3768" s="217" t="s">
        <v>929</v>
      </c>
      <c r="H3768" s="217" t="s">
        <v>139</v>
      </c>
      <c r="I3768" s="219">
        <v>1</v>
      </c>
      <c r="J3768" s="218">
        <v>254.35</v>
      </c>
      <c r="K3768" s="218">
        <v>254.35</v>
      </c>
      <c r="L3768" s="218">
        <v>0</v>
      </c>
      <c r="M3768" s="218">
        <f t="shared" si="104"/>
        <v>101.74000000000001</v>
      </c>
      <c r="N3768" s="216" t="str">
        <f t="shared" si="103"/>
        <v>stvarna uporabna</v>
      </c>
    </row>
    <row r="3769" spans="1:14" x14ac:dyDescent="0.25">
      <c r="A3769" s="220">
        <v>1</v>
      </c>
      <c r="B3769" s="219" t="s">
        <v>926</v>
      </c>
      <c r="C3769" s="219" t="s">
        <v>926</v>
      </c>
      <c r="D3769" s="219">
        <v>106341</v>
      </c>
      <c r="E3769" s="217" t="s">
        <v>192</v>
      </c>
      <c r="F3769" s="217" t="s">
        <v>2501</v>
      </c>
      <c r="G3769" s="217" t="s">
        <v>929</v>
      </c>
      <c r="H3769" s="217" t="s">
        <v>139</v>
      </c>
      <c r="I3769" s="219">
        <v>1</v>
      </c>
      <c r="J3769" s="221">
        <v>1045.6600000000001</v>
      </c>
      <c r="K3769" s="221">
        <v>1045.6600000000001</v>
      </c>
      <c r="L3769" s="218">
        <v>0</v>
      </c>
      <c r="M3769" s="218">
        <f t="shared" si="104"/>
        <v>418.26400000000007</v>
      </c>
      <c r="N3769" s="216" t="str">
        <f t="shared" si="103"/>
        <v>stvarna uporabna</v>
      </c>
    </row>
    <row r="3770" spans="1:14" x14ac:dyDescent="0.25">
      <c r="A3770" s="216">
        <v>1</v>
      </c>
      <c r="B3770" s="219" t="s">
        <v>926</v>
      </c>
      <c r="C3770" s="219" t="s">
        <v>926</v>
      </c>
      <c r="D3770" s="219">
        <v>106343</v>
      </c>
      <c r="E3770" s="217" t="s">
        <v>192</v>
      </c>
      <c r="F3770" s="217" t="s">
        <v>2502</v>
      </c>
      <c r="G3770" s="217" t="s">
        <v>929</v>
      </c>
      <c r="H3770" s="217" t="s">
        <v>139</v>
      </c>
      <c r="I3770" s="219">
        <v>1</v>
      </c>
      <c r="J3770" s="218">
        <v>706.54</v>
      </c>
      <c r="K3770" s="218">
        <v>706.54</v>
      </c>
      <c r="L3770" s="218">
        <v>0</v>
      </c>
      <c r="M3770" s="218">
        <f t="shared" si="104"/>
        <v>282.61599999999999</v>
      </c>
      <c r="N3770" s="216" t="str">
        <f t="shared" si="103"/>
        <v>stvarna uporabna</v>
      </c>
    </row>
    <row r="3771" spans="1:14" x14ac:dyDescent="0.25">
      <c r="A3771" s="216">
        <v>1</v>
      </c>
      <c r="B3771" s="219" t="s">
        <v>926</v>
      </c>
      <c r="C3771" s="219" t="s">
        <v>926</v>
      </c>
      <c r="D3771" s="219">
        <v>106345</v>
      </c>
      <c r="E3771" s="217" t="s">
        <v>192</v>
      </c>
      <c r="F3771" s="217" t="s">
        <v>928</v>
      </c>
      <c r="G3771" s="217" t="s">
        <v>929</v>
      </c>
      <c r="H3771" s="217" t="s">
        <v>139</v>
      </c>
      <c r="I3771" s="219">
        <v>1</v>
      </c>
      <c r="J3771" s="218">
        <v>127.18</v>
      </c>
      <c r="K3771" s="218">
        <v>127.18</v>
      </c>
      <c r="L3771" s="218">
        <v>0</v>
      </c>
      <c r="M3771" s="218">
        <f t="shared" si="104"/>
        <v>50.872000000000007</v>
      </c>
      <c r="N3771" s="216" t="str">
        <f t="shared" si="103"/>
        <v>stvarna uporabna</v>
      </c>
    </row>
    <row r="3772" spans="1:14" x14ac:dyDescent="0.25">
      <c r="A3772" s="216">
        <v>1</v>
      </c>
      <c r="B3772" s="219" t="s">
        <v>926</v>
      </c>
      <c r="C3772" s="219" t="s">
        <v>926</v>
      </c>
      <c r="D3772" s="219">
        <v>106346</v>
      </c>
      <c r="E3772" s="217" t="s">
        <v>192</v>
      </c>
      <c r="F3772" s="217" t="s">
        <v>1236</v>
      </c>
      <c r="G3772" s="217" t="s">
        <v>929</v>
      </c>
      <c r="H3772" s="217" t="s">
        <v>139</v>
      </c>
      <c r="I3772" s="219">
        <v>1</v>
      </c>
      <c r="J3772" s="218">
        <v>254.35</v>
      </c>
      <c r="K3772" s="218">
        <v>254.35</v>
      </c>
      <c r="L3772" s="218">
        <v>0</v>
      </c>
      <c r="M3772" s="218">
        <f t="shared" si="104"/>
        <v>101.74000000000001</v>
      </c>
      <c r="N3772" s="216" t="str">
        <f t="shared" ref="N3772:N3835" si="105">IF(L3772&lt;J3772*0.4,"stvarna uporabna", "nova vrijednost")</f>
        <v>stvarna uporabna</v>
      </c>
    </row>
    <row r="3773" spans="1:14" x14ac:dyDescent="0.25">
      <c r="A3773" s="220">
        <v>1</v>
      </c>
      <c r="B3773" s="219" t="s">
        <v>926</v>
      </c>
      <c r="C3773" s="219" t="s">
        <v>926</v>
      </c>
      <c r="D3773" s="219">
        <v>106347</v>
      </c>
      <c r="E3773" s="217" t="s">
        <v>192</v>
      </c>
      <c r="F3773" s="217" t="s">
        <v>1236</v>
      </c>
      <c r="G3773" s="217" t="s">
        <v>929</v>
      </c>
      <c r="H3773" s="217" t="s">
        <v>139</v>
      </c>
      <c r="I3773" s="219">
        <v>1</v>
      </c>
      <c r="J3773" s="218">
        <v>254.35</v>
      </c>
      <c r="K3773" s="218">
        <v>254.35</v>
      </c>
      <c r="L3773" s="218">
        <v>0</v>
      </c>
      <c r="M3773" s="218">
        <f t="shared" si="104"/>
        <v>101.74000000000001</v>
      </c>
      <c r="N3773" s="216" t="str">
        <f t="shared" si="105"/>
        <v>stvarna uporabna</v>
      </c>
    </row>
    <row r="3774" spans="1:14" x14ac:dyDescent="0.25">
      <c r="A3774" s="220">
        <v>1</v>
      </c>
      <c r="B3774" s="219" t="s">
        <v>926</v>
      </c>
      <c r="C3774" s="219" t="s">
        <v>926</v>
      </c>
      <c r="D3774" s="219">
        <v>106348</v>
      </c>
      <c r="E3774" s="217" t="s">
        <v>192</v>
      </c>
      <c r="F3774" s="217" t="s">
        <v>1236</v>
      </c>
      <c r="G3774" s="217" t="s">
        <v>929</v>
      </c>
      <c r="H3774" s="217" t="s">
        <v>139</v>
      </c>
      <c r="I3774" s="219">
        <v>1</v>
      </c>
      <c r="J3774" s="218">
        <v>254.35</v>
      </c>
      <c r="K3774" s="218">
        <v>254.35</v>
      </c>
      <c r="L3774" s="218">
        <v>0</v>
      </c>
      <c r="M3774" s="218">
        <f t="shared" si="104"/>
        <v>101.74000000000001</v>
      </c>
      <c r="N3774" s="216" t="str">
        <f t="shared" si="105"/>
        <v>stvarna uporabna</v>
      </c>
    </row>
    <row r="3775" spans="1:14" x14ac:dyDescent="0.25">
      <c r="A3775" s="216">
        <v>1</v>
      </c>
      <c r="B3775" s="219" t="s">
        <v>926</v>
      </c>
      <c r="C3775" s="219" t="s">
        <v>926</v>
      </c>
      <c r="D3775" s="219">
        <v>106349</v>
      </c>
      <c r="E3775" s="217" t="s">
        <v>192</v>
      </c>
      <c r="F3775" s="217" t="s">
        <v>1236</v>
      </c>
      <c r="G3775" s="217" t="s">
        <v>929</v>
      </c>
      <c r="H3775" s="217" t="s">
        <v>139</v>
      </c>
      <c r="I3775" s="219">
        <v>1</v>
      </c>
      <c r="J3775" s="218">
        <v>254.35</v>
      </c>
      <c r="K3775" s="218">
        <v>254.35</v>
      </c>
      <c r="L3775" s="218">
        <v>0</v>
      </c>
      <c r="M3775" s="218">
        <f t="shared" si="104"/>
        <v>101.74000000000001</v>
      </c>
      <c r="N3775" s="216" t="str">
        <f t="shared" si="105"/>
        <v>stvarna uporabna</v>
      </c>
    </row>
    <row r="3776" spans="1:14" x14ac:dyDescent="0.25">
      <c r="A3776" s="216">
        <v>1</v>
      </c>
      <c r="B3776" s="219" t="s">
        <v>926</v>
      </c>
      <c r="C3776" s="219" t="s">
        <v>926</v>
      </c>
      <c r="D3776" s="219">
        <v>106350</v>
      </c>
      <c r="E3776" s="217" t="s">
        <v>192</v>
      </c>
      <c r="F3776" s="217" t="s">
        <v>1236</v>
      </c>
      <c r="G3776" s="217" t="s">
        <v>929</v>
      </c>
      <c r="H3776" s="217" t="s">
        <v>139</v>
      </c>
      <c r="I3776" s="219">
        <v>1</v>
      </c>
      <c r="J3776" s="218">
        <v>254.35</v>
      </c>
      <c r="K3776" s="218">
        <v>254.35</v>
      </c>
      <c r="L3776" s="218">
        <v>0</v>
      </c>
      <c r="M3776" s="218">
        <f t="shared" si="104"/>
        <v>101.74000000000001</v>
      </c>
      <c r="N3776" s="216" t="str">
        <f t="shared" si="105"/>
        <v>stvarna uporabna</v>
      </c>
    </row>
    <row r="3777" spans="1:14" x14ac:dyDescent="0.25">
      <c r="A3777" s="216">
        <v>1</v>
      </c>
      <c r="B3777" s="219" t="s">
        <v>926</v>
      </c>
      <c r="C3777" s="219" t="s">
        <v>926</v>
      </c>
      <c r="D3777" s="219">
        <v>106351</v>
      </c>
      <c r="E3777" s="217" t="s">
        <v>192</v>
      </c>
      <c r="F3777" s="217" t="s">
        <v>928</v>
      </c>
      <c r="G3777" s="217" t="s">
        <v>929</v>
      </c>
      <c r="H3777" s="217" t="s">
        <v>139</v>
      </c>
      <c r="I3777" s="219">
        <v>1</v>
      </c>
      <c r="J3777" s="218">
        <v>127.18</v>
      </c>
      <c r="K3777" s="218">
        <v>127.18</v>
      </c>
      <c r="L3777" s="218">
        <v>0</v>
      </c>
      <c r="M3777" s="218">
        <f t="shared" si="104"/>
        <v>50.872000000000007</v>
      </c>
      <c r="N3777" s="216" t="str">
        <f t="shared" si="105"/>
        <v>stvarna uporabna</v>
      </c>
    </row>
    <row r="3778" spans="1:14" x14ac:dyDescent="0.25">
      <c r="A3778" s="220">
        <v>1</v>
      </c>
      <c r="B3778" s="219" t="s">
        <v>926</v>
      </c>
      <c r="C3778" s="219" t="s">
        <v>926</v>
      </c>
      <c r="D3778" s="219">
        <v>106352</v>
      </c>
      <c r="E3778" s="217" t="s">
        <v>192</v>
      </c>
      <c r="F3778" s="217" t="s">
        <v>1236</v>
      </c>
      <c r="G3778" s="217" t="s">
        <v>929</v>
      </c>
      <c r="H3778" s="217" t="s">
        <v>139</v>
      </c>
      <c r="I3778" s="219">
        <v>1</v>
      </c>
      <c r="J3778" s="218">
        <v>254.35</v>
      </c>
      <c r="K3778" s="218">
        <v>254.35</v>
      </c>
      <c r="L3778" s="218">
        <v>0</v>
      </c>
      <c r="M3778" s="218">
        <f t="shared" si="104"/>
        <v>101.74000000000001</v>
      </c>
      <c r="N3778" s="216" t="str">
        <f t="shared" si="105"/>
        <v>stvarna uporabna</v>
      </c>
    </row>
    <row r="3779" spans="1:14" x14ac:dyDescent="0.25">
      <c r="A3779" s="220">
        <v>1</v>
      </c>
      <c r="B3779" s="219" t="s">
        <v>926</v>
      </c>
      <c r="C3779" s="219" t="s">
        <v>926</v>
      </c>
      <c r="D3779" s="219">
        <v>106353</v>
      </c>
      <c r="E3779" s="217" t="s">
        <v>192</v>
      </c>
      <c r="F3779" s="217" t="s">
        <v>928</v>
      </c>
      <c r="G3779" s="217" t="s">
        <v>929</v>
      </c>
      <c r="H3779" s="217" t="s">
        <v>139</v>
      </c>
      <c r="I3779" s="219">
        <v>1</v>
      </c>
      <c r="J3779" s="218">
        <v>127.18</v>
      </c>
      <c r="K3779" s="218">
        <v>127.18</v>
      </c>
      <c r="L3779" s="218">
        <v>0</v>
      </c>
      <c r="M3779" s="218">
        <f t="shared" ref="M3779:M3842" si="106">IF(L3779&lt;J3779*0.4,J3779*0.4,L3779)</f>
        <v>50.872000000000007</v>
      </c>
      <c r="N3779" s="216" t="str">
        <f t="shared" si="105"/>
        <v>stvarna uporabna</v>
      </c>
    </row>
    <row r="3780" spans="1:14" x14ac:dyDescent="0.25">
      <c r="A3780" s="216">
        <v>1</v>
      </c>
      <c r="B3780" s="219" t="s">
        <v>926</v>
      </c>
      <c r="C3780" s="219" t="s">
        <v>926</v>
      </c>
      <c r="D3780" s="219">
        <v>106356</v>
      </c>
      <c r="E3780" s="217" t="s">
        <v>192</v>
      </c>
      <c r="F3780" s="217" t="s">
        <v>2416</v>
      </c>
      <c r="G3780" s="217" t="s">
        <v>707</v>
      </c>
      <c r="H3780" s="217" t="s">
        <v>139</v>
      </c>
      <c r="I3780" s="219">
        <v>1</v>
      </c>
      <c r="J3780" s="221">
        <v>5959.35</v>
      </c>
      <c r="K3780" s="221">
        <v>4345.37</v>
      </c>
      <c r="L3780" s="221">
        <v>1613.98</v>
      </c>
      <c r="M3780" s="218">
        <f t="shared" si="106"/>
        <v>2383.7400000000002</v>
      </c>
      <c r="N3780" s="216" t="str">
        <f t="shared" si="105"/>
        <v>stvarna uporabna</v>
      </c>
    </row>
    <row r="3781" spans="1:14" x14ac:dyDescent="0.25">
      <c r="A3781" s="216">
        <v>1</v>
      </c>
      <c r="B3781" s="219" t="s">
        <v>926</v>
      </c>
      <c r="C3781" s="219" t="s">
        <v>926</v>
      </c>
      <c r="D3781" s="219">
        <v>106357</v>
      </c>
      <c r="E3781" s="217" t="s">
        <v>192</v>
      </c>
      <c r="F3781" s="217" t="s">
        <v>2502</v>
      </c>
      <c r="G3781" s="217" t="s">
        <v>929</v>
      </c>
      <c r="H3781" s="217" t="s">
        <v>139</v>
      </c>
      <c r="I3781" s="219">
        <v>1</v>
      </c>
      <c r="J3781" s="218">
        <v>706.54</v>
      </c>
      <c r="K3781" s="218">
        <v>706.54</v>
      </c>
      <c r="L3781" s="218">
        <v>0</v>
      </c>
      <c r="M3781" s="218">
        <f t="shared" si="106"/>
        <v>282.61599999999999</v>
      </c>
      <c r="N3781" s="216" t="str">
        <f t="shared" si="105"/>
        <v>stvarna uporabna</v>
      </c>
    </row>
    <row r="3782" spans="1:14" x14ac:dyDescent="0.25">
      <c r="A3782" s="216">
        <v>1</v>
      </c>
      <c r="B3782" s="219" t="s">
        <v>926</v>
      </c>
      <c r="C3782" s="219" t="s">
        <v>926</v>
      </c>
      <c r="D3782" s="219">
        <v>106358</v>
      </c>
      <c r="E3782" s="217" t="s">
        <v>192</v>
      </c>
      <c r="F3782" s="217" t="s">
        <v>2502</v>
      </c>
      <c r="G3782" s="217" t="s">
        <v>929</v>
      </c>
      <c r="H3782" s="217" t="s">
        <v>139</v>
      </c>
      <c r="I3782" s="219">
        <v>1</v>
      </c>
      <c r="J3782" s="218">
        <v>706.54</v>
      </c>
      <c r="K3782" s="218">
        <v>706.54</v>
      </c>
      <c r="L3782" s="218">
        <v>0</v>
      </c>
      <c r="M3782" s="218">
        <f t="shared" si="106"/>
        <v>282.61599999999999</v>
      </c>
      <c r="N3782" s="216" t="str">
        <f t="shared" si="105"/>
        <v>stvarna uporabna</v>
      </c>
    </row>
    <row r="3783" spans="1:14" x14ac:dyDescent="0.25">
      <c r="A3783" s="220">
        <v>1</v>
      </c>
      <c r="B3783" s="219" t="s">
        <v>926</v>
      </c>
      <c r="C3783" s="219" t="s">
        <v>926</v>
      </c>
      <c r="D3783" s="219">
        <v>106359</v>
      </c>
      <c r="E3783" s="217" t="s">
        <v>192</v>
      </c>
      <c r="F3783" s="217" t="s">
        <v>2509</v>
      </c>
      <c r="G3783" s="217" t="s">
        <v>929</v>
      </c>
      <c r="H3783" s="217" t="s">
        <v>139</v>
      </c>
      <c r="I3783" s="219">
        <v>1</v>
      </c>
      <c r="J3783" s="221">
        <v>6026.64</v>
      </c>
      <c r="K3783" s="221">
        <v>6026.64</v>
      </c>
      <c r="L3783" s="218">
        <v>0</v>
      </c>
      <c r="M3783" s="218">
        <f t="shared" si="106"/>
        <v>2410.6560000000004</v>
      </c>
      <c r="N3783" s="216" t="str">
        <f t="shared" si="105"/>
        <v>stvarna uporabna</v>
      </c>
    </row>
    <row r="3784" spans="1:14" x14ac:dyDescent="0.25">
      <c r="A3784" s="220">
        <v>1</v>
      </c>
      <c r="B3784" s="219" t="s">
        <v>926</v>
      </c>
      <c r="C3784" s="219" t="s">
        <v>926</v>
      </c>
      <c r="D3784" s="219">
        <v>106360</v>
      </c>
      <c r="E3784" s="217" t="s">
        <v>192</v>
      </c>
      <c r="F3784" s="217" t="s">
        <v>2502</v>
      </c>
      <c r="G3784" s="217" t="s">
        <v>929</v>
      </c>
      <c r="H3784" s="217" t="s">
        <v>139</v>
      </c>
      <c r="I3784" s="219">
        <v>1</v>
      </c>
      <c r="J3784" s="218">
        <v>706.54</v>
      </c>
      <c r="K3784" s="218">
        <v>706.54</v>
      </c>
      <c r="L3784" s="218">
        <v>0</v>
      </c>
      <c r="M3784" s="218">
        <f t="shared" si="106"/>
        <v>282.61599999999999</v>
      </c>
      <c r="N3784" s="216" t="str">
        <f t="shared" si="105"/>
        <v>stvarna uporabna</v>
      </c>
    </row>
    <row r="3785" spans="1:14" x14ac:dyDescent="0.25">
      <c r="A3785" s="216">
        <v>1</v>
      </c>
      <c r="B3785" s="219" t="s">
        <v>926</v>
      </c>
      <c r="C3785" s="219" t="s">
        <v>926</v>
      </c>
      <c r="D3785" s="219">
        <v>106361</v>
      </c>
      <c r="E3785" s="217" t="s">
        <v>192</v>
      </c>
      <c r="F3785" s="217" t="s">
        <v>2502</v>
      </c>
      <c r="G3785" s="217" t="s">
        <v>929</v>
      </c>
      <c r="H3785" s="217" t="s">
        <v>139</v>
      </c>
      <c r="I3785" s="219">
        <v>1</v>
      </c>
      <c r="J3785" s="218">
        <v>706.54</v>
      </c>
      <c r="K3785" s="218">
        <v>706.54</v>
      </c>
      <c r="L3785" s="218">
        <v>0</v>
      </c>
      <c r="M3785" s="218">
        <f t="shared" si="106"/>
        <v>282.61599999999999</v>
      </c>
      <c r="N3785" s="216" t="str">
        <f t="shared" si="105"/>
        <v>stvarna uporabna</v>
      </c>
    </row>
    <row r="3786" spans="1:14" x14ac:dyDescent="0.25">
      <c r="A3786" s="216">
        <v>1</v>
      </c>
      <c r="B3786" s="219" t="s">
        <v>926</v>
      </c>
      <c r="C3786" s="219" t="s">
        <v>926</v>
      </c>
      <c r="D3786" s="219">
        <v>106363</v>
      </c>
      <c r="E3786" s="217" t="s">
        <v>192</v>
      </c>
      <c r="F3786" s="217" t="s">
        <v>2502</v>
      </c>
      <c r="G3786" s="217" t="s">
        <v>929</v>
      </c>
      <c r="H3786" s="217" t="s">
        <v>139</v>
      </c>
      <c r="I3786" s="219">
        <v>1</v>
      </c>
      <c r="J3786" s="218">
        <v>706.54</v>
      </c>
      <c r="K3786" s="218">
        <v>706.54</v>
      </c>
      <c r="L3786" s="218">
        <v>0</v>
      </c>
      <c r="M3786" s="218">
        <f t="shared" si="106"/>
        <v>282.61599999999999</v>
      </c>
      <c r="N3786" s="216" t="str">
        <f t="shared" si="105"/>
        <v>stvarna uporabna</v>
      </c>
    </row>
    <row r="3787" spans="1:14" x14ac:dyDescent="0.25">
      <c r="A3787" s="216">
        <v>1</v>
      </c>
      <c r="B3787" s="219" t="s">
        <v>926</v>
      </c>
      <c r="C3787" s="219" t="s">
        <v>926</v>
      </c>
      <c r="D3787" s="219">
        <v>106364</v>
      </c>
      <c r="E3787" s="217" t="s">
        <v>192</v>
      </c>
      <c r="F3787" s="217" t="s">
        <v>2502</v>
      </c>
      <c r="G3787" s="217" t="s">
        <v>929</v>
      </c>
      <c r="H3787" s="217" t="s">
        <v>139</v>
      </c>
      <c r="I3787" s="219">
        <v>1</v>
      </c>
      <c r="J3787" s="218">
        <v>706.54</v>
      </c>
      <c r="K3787" s="218">
        <v>706.54</v>
      </c>
      <c r="L3787" s="218">
        <v>0</v>
      </c>
      <c r="M3787" s="218">
        <f t="shared" si="106"/>
        <v>282.61599999999999</v>
      </c>
      <c r="N3787" s="216" t="str">
        <f t="shared" si="105"/>
        <v>stvarna uporabna</v>
      </c>
    </row>
    <row r="3788" spans="1:14" x14ac:dyDescent="0.25">
      <c r="A3788" s="220">
        <v>1</v>
      </c>
      <c r="B3788" s="219" t="s">
        <v>926</v>
      </c>
      <c r="C3788" s="219" t="s">
        <v>926</v>
      </c>
      <c r="D3788" s="219">
        <v>106365</v>
      </c>
      <c r="E3788" s="217" t="s">
        <v>192</v>
      </c>
      <c r="F3788" s="217" t="s">
        <v>2502</v>
      </c>
      <c r="G3788" s="217" t="s">
        <v>929</v>
      </c>
      <c r="H3788" s="217" t="s">
        <v>139</v>
      </c>
      <c r="I3788" s="219">
        <v>1</v>
      </c>
      <c r="J3788" s="218">
        <v>706.54</v>
      </c>
      <c r="K3788" s="218">
        <v>706.54</v>
      </c>
      <c r="L3788" s="218">
        <v>0</v>
      </c>
      <c r="M3788" s="218">
        <f t="shared" si="106"/>
        <v>282.61599999999999</v>
      </c>
      <c r="N3788" s="216" t="str">
        <f t="shared" si="105"/>
        <v>stvarna uporabna</v>
      </c>
    </row>
    <row r="3789" spans="1:14" x14ac:dyDescent="0.25">
      <c r="A3789" s="220">
        <v>1</v>
      </c>
      <c r="B3789" s="219" t="s">
        <v>926</v>
      </c>
      <c r="C3789" s="219" t="s">
        <v>926</v>
      </c>
      <c r="D3789" s="219">
        <v>106366</v>
      </c>
      <c r="E3789" s="217" t="s">
        <v>192</v>
      </c>
      <c r="F3789" s="217" t="s">
        <v>2502</v>
      </c>
      <c r="G3789" s="217" t="s">
        <v>929</v>
      </c>
      <c r="H3789" s="217" t="s">
        <v>139</v>
      </c>
      <c r="I3789" s="219">
        <v>1</v>
      </c>
      <c r="J3789" s="218">
        <v>706.54</v>
      </c>
      <c r="K3789" s="218">
        <v>706.54</v>
      </c>
      <c r="L3789" s="218">
        <v>0</v>
      </c>
      <c r="M3789" s="218">
        <f t="shared" si="106"/>
        <v>282.61599999999999</v>
      </c>
      <c r="N3789" s="216" t="str">
        <f t="shared" si="105"/>
        <v>stvarna uporabna</v>
      </c>
    </row>
    <row r="3790" spans="1:14" x14ac:dyDescent="0.25">
      <c r="A3790" s="216">
        <v>1</v>
      </c>
      <c r="B3790" s="219" t="s">
        <v>926</v>
      </c>
      <c r="C3790" s="219" t="s">
        <v>926</v>
      </c>
      <c r="D3790" s="219">
        <v>106369</v>
      </c>
      <c r="E3790" s="217" t="s">
        <v>192</v>
      </c>
      <c r="F3790" s="217" t="s">
        <v>2510</v>
      </c>
      <c r="G3790" s="217" t="s">
        <v>401</v>
      </c>
      <c r="H3790" s="217" t="s">
        <v>139</v>
      </c>
      <c r="I3790" s="219">
        <v>1</v>
      </c>
      <c r="J3790" s="221">
        <v>9701.2199999999993</v>
      </c>
      <c r="K3790" s="221">
        <v>6972.74</v>
      </c>
      <c r="L3790" s="221">
        <v>2728.48</v>
      </c>
      <c r="M3790" s="218">
        <f t="shared" si="106"/>
        <v>3880.4879999999998</v>
      </c>
      <c r="N3790" s="216" t="str">
        <f t="shared" si="105"/>
        <v>stvarna uporabna</v>
      </c>
    </row>
    <row r="3791" spans="1:14" x14ac:dyDescent="0.25">
      <c r="A3791" s="216">
        <v>1</v>
      </c>
      <c r="B3791" s="219" t="s">
        <v>926</v>
      </c>
      <c r="C3791" s="219" t="s">
        <v>926</v>
      </c>
      <c r="D3791" s="219">
        <v>106370</v>
      </c>
      <c r="E3791" s="217" t="s">
        <v>192</v>
      </c>
      <c r="F3791" s="217" t="s">
        <v>2511</v>
      </c>
      <c r="G3791" s="217" t="s">
        <v>401</v>
      </c>
      <c r="H3791" s="217" t="s">
        <v>139</v>
      </c>
      <c r="I3791" s="219">
        <v>1</v>
      </c>
      <c r="J3791" s="221">
        <v>5053.8599999999997</v>
      </c>
      <c r="K3791" s="221">
        <v>3632.45</v>
      </c>
      <c r="L3791" s="221">
        <v>1421.41</v>
      </c>
      <c r="M3791" s="218">
        <f t="shared" si="106"/>
        <v>2021.5439999999999</v>
      </c>
      <c r="N3791" s="216" t="str">
        <f t="shared" si="105"/>
        <v>stvarna uporabna</v>
      </c>
    </row>
    <row r="3792" spans="1:14" x14ac:dyDescent="0.25">
      <c r="A3792" s="216">
        <v>1</v>
      </c>
      <c r="B3792" s="219" t="s">
        <v>926</v>
      </c>
      <c r="C3792" s="219" t="s">
        <v>926</v>
      </c>
      <c r="D3792" s="219">
        <v>106372</v>
      </c>
      <c r="E3792" s="217" t="s">
        <v>192</v>
      </c>
      <c r="F3792" s="217" t="s">
        <v>2502</v>
      </c>
      <c r="G3792" s="217" t="s">
        <v>929</v>
      </c>
      <c r="H3792" s="217" t="s">
        <v>139</v>
      </c>
      <c r="I3792" s="219">
        <v>1</v>
      </c>
      <c r="J3792" s="218">
        <v>706.54</v>
      </c>
      <c r="K3792" s="218">
        <v>706.54</v>
      </c>
      <c r="L3792" s="218">
        <v>0</v>
      </c>
      <c r="M3792" s="218">
        <f t="shared" si="106"/>
        <v>282.61599999999999</v>
      </c>
      <c r="N3792" s="216" t="str">
        <f t="shared" si="105"/>
        <v>stvarna uporabna</v>
      </c>
    </row>
    <row r="3793" spans="1:14" x14ac:dyDescent="0.25">
      <c r="A3793" s="220">
        <v>1</v>
      </c>
      <c r="B3793" s="219" t="s">
        <v>926</v>
      </c>
      <c r="C3793" s="219" t="s">
        <v>926</v>
      </c>
      <c r="D3793" s="219">
        <v>106373</v>
      </c>
      <c r="E3793" s="217" t="s">
        <v>192</v>
      </c>
      <c r="F3793" s="217" t="s">
        <v>2112</v>
      </c>
      <c r="G3793" s="217" t="s">
        <v>929</v>
      </c>
      <c r="H3793" s="217" t="s">
        <v>139</v>
      </c>
      <c r="I3793" s="219">
        <v>1</v>
      </c>
      <c r="J3793" s="221">
        <v>1130.44</v>
      </c>
      <c r="K3793" s="221">
        <v>1130.44</v>
      </c>
      <c r="L3793" s="218">
        <v>0</v>
      </c>
      <c r="M3793" s="218">
        <f t="shared" si="106"/>
        <v>452.17600000000004</v>
      </c>
      <c r="N3793" s="216" t="str">
        <f t="shared" si="105"/>
        <v>stvarna uporabna</v>
      </c>
    </row>
    <row r="3794" spans="1:14" x14ac:dyDescent="0.25">
      <c r="A3794" s="220">
        <v>1</v>
      </c>
      <c r="B3794" s="219" t="s">
        <v>926</v>
      </c>
      <c r="C3794" s="219" t="s">
        <v>926</v>
      </c>
      <c r="D3794" s="219">
        <v>106374</v>
      </c>
      <c r="E3794" s="217" t="s">
        <v>192</v>
      </c>
      <c r="F3794" s="217" t="s">
        <v>2112</v>
      </c>
      <c r="G3794" s="217" t="s">
        <v>929</v>
      </c>
      <c r="H3794" s="217" t="s">
        <v>139</v>
      </c>
      <c r="I3794" s="219">
        <v>1</v>
      </c>
      <c r="J3794" s="221">
        <v>1130.44</v>
      </c>
      <c r="K3794" s="221">
        <v>1130.44</v>
      </c>
      <c r="L3794" s="218">
        <v>0</v>
      </c>
      <c r="M3794" s="218">
        <f t="shared" si="106"/>
        <v>452.17600000000004</v>
      </c>
      <c r="N3794" s="216" t="str">
        <f t="shared" si="105"/>
        <v>stvarna uporabna</v>
      </c>
    </row>
    <row r="3795" spans="1:14" x14ac:dyDescent="0.25">
      <c r="A3795" s="216">
        <v>1</v>
      </c>
      <c r="B3795" s="219" t="s">
        <v>926</v>
      </c>
      <c r="C3795" s="219" t="s">
        <v>926</v>
      </c>
      <c r="D3795" s="219">
        <v>106377</v>
      </c>
      <c r="E3795" s="217" t="s">
        <v>192</v>
      </c>
      <c r="F3795" s="217" t="s">
        <v>2512</v>
      </c>
      <c r="G3795" s="218">
        <v>11.08</v>
      </c>
      <c r="H3795" s="217" t="s">
        <v>139</v>
      </c>
      <c r="I3795" s="219">
        <v>1</v>
      </c>
      <c r="J3795" s="221">
        <v>12383</v>
      </c>
      <c r="K3795" s="221">
        <v>12382.96</v>
      </c>
      <c r="L3795" s="218">
        <v>0.04</v>
      </c>
      <c r="M3795" s="218">
        <f t="shared" si="106"/>
        <v>4953.2000000000007</v>
      </c>
      <c r="N3795" s="216" t="str">
        <f t="shared" si="105"/>
        <v>stvarna uporabna</v>
      </c>
    </row>
    <row r="3796" spans="1:14" x14ac:dyDescent="0.25">
      <c r="A3796" s="216">
        <v>1</v>
      </c>
      <c r="B3796" s="219" t="s">
        <v>926</v>
      </c>
      <c r="C3796" s="219" t="s">
        <v>926</v>
      </c>
      <c r="D3796" s="219">
        <v>106378</v>
      </c>
      <c r="E3796" s="217" t="s">
        <v>192</v>
      </c>
      <c r="F3796" s="217" t="s">
        <v>2050</v>
      </c>
      <c r="G3796" s="218">
        <v>11.08</v>
      </c>
      <c r="H3796" s="217" t="s">
        <v>139</v>
      </c>
      <c r="I3796" s="219">
        <v>1</v>
      </c>
      <c r="J3796" s="221">
        <v>1105.6300000000001</v>
      </c>
      <c r="K3796" s="221">
        <v>1105.5999999999999</v>
      </c>
      <c r="L3796" s="218">
        <v>0.03</v>
      </c>
      <c r="M3796" s="218">
        <f t="shared" si="106"/>
        <v>442.25200000000007</v>
      </c>
      <c r="N3796" s="216" t="str">
        <f t="shared" si="105"/>
        <v>stvarna uporabna</v>
      </c>
    </row>
    <row r="3797" spans="1:14" x14ac:dyDescent="0.25">
      <c r="A3797" s="216">
        <v>1</v>
      </c>
      <c r="B3797" s="219" t="s">
        <v>926</v>
      </c>
      <c r="C3797" s="219" t="s">
        <v>926</v>
      </c>
      <c r="D3797" s="219">
        <v>106379</v>
      </c>
      <c r="E3797" s="217" t="s">
        <v>192</v>
      </c>
      <c r="F3797" s="217" t="s">
        <v>2050</v>
      </c>
      <c r="G3797" s="218">
        <v>11.08</v>
      </c>
      <c r="H3797" s="217" t="s">
        <v>139</v>
      </c>
      <c r="I3797" s="219">
        <v>1</v>
      </c>
      <c r="J3797" s="221">
        <v>1105.6300000000001</v>
      </c>
      <c r="K3797" s="221">
        <v>1105.5999999999999</v>
      </c>
      <c r="L3797" s="218">
        <v>0.03</v>
      </c>
      <c r="M3797" s="218">
        <f t="shared" si="106"/>
        <v>442.25200000000007</v>
      </c>
      <c r="N3797" s="216" t="str">
        <f t="shared" si="105"/>
        <v>stvarna uporabna</v>
      </c>
    </row>
    <row r="3798" spans="1:14" x14ac:dyDescent="0.25">
      <c r="A3798" s="220">
        <v>1</v>
      </c>
      <c r="B3798" s="219" t="s">
        <v>926</v>
      </c>
      <c r="C3798" s="219" t="s">
        <v>926</v>
      </c>
      <c r="D3798" s="219">
        <v>106383</v>
      </c>
      <c r="E3798" s="217" t="s">
        <v>192</v>
      </c>
      <c r="F3798" s="217" t="s">
        <v>2513</v>
      </c>
      <c r="G3798" s="218">
        <v>11.08</v>
      </c>
      <c r="H3798" s="217" t="s">
        <v>139</v>
      </c>
      <c r="I3798" s="219">
        <v>1</v>
      </c>
      <c r="J3798" s="221">
        <v>3184.2</v>
      </c>
      <c r="K3798" s="221">
        <v>3184.2</v>
      </c>
      <c r="L3798" s="218">
        <v>0</v>
      </c>
      <c r="M3798" s="218">
        <f t="shared" si="106"/>
        <v>1273.68</v>
      </c>
      <c r="N3798" s="216" t="str">
        <f t="shared" si="105"/>
        <v>stvarna uporabna</v>
      </c>
    </row>
    <row r="3799" spans="1:14" x14ac:dyDescent="0.25">
      <c r="A3799" s="220">
        <v>1</v>
      </c>
      <c r="B3799" s="219" t="s">
        <v>926</v>
      </c>
      <c r="C3799" s="219" t="s">
        <v>926</v>
      </c>
      <c r="D3799" s="219">
        <v>106384</v>
      </c>
      <c r="E3799" s="217" t="s">
        <v>192</v>
      </c>
      <c r="F3799" s="217" t="s">
        <v>2096</v>
      </c>
      <c r="G3799" s="218">
        <v>11.08</v>
      </c>
      <c r="H3799" s="217" t="s">
        <v>139</v>
      </c>
      <c r="I3799" s="219">
        <v>1</v>
      </c>
      <c r="J3799" s="221">
        <v>1238.3</v>
      </c>
      <c r="K3799" s="221">
        <v>1238.3</v>
      </c>
      <c r="L3799" s="218">
        <v>0</v>
      </c>
      <c r="M3799" s="218">
        <f t="shared" si="106"/>
        <v>495.32</v>
      </c>
      <c r="N3799" s="216" t="str">
        <f t="shared" si="105"/>
        <v>stvarna uporabna</v>
      </c>
    </row>
    <row r="3800" spans="1:14" x14ac:dyDescent="0.25">
      <c r="A3800" s="216">
        <v>1</v>
      </c>
      <c r="B3800" s="219" t="s">
        <v>926</v>
      </c>
      <c r="C3800" s="219" t="s">
        <v>926</v>
      </c>
      <c r="D3800" s="219">
        <v>106386</v>
      </c>
      <c r="E3800" s="217" t="s">
        <v>192</v>
      </c>
      <c r="F3800" s="217" t="s">
        <v>1652</v>
      </c>
      <c r="G3800" s="218">
        <v>11.08</v>
      </c>
      <c r="H3800" s="217" t="s">
        <v>139</v>
      </c>
      <c r="I3800" s="219">
        <v>1</v>
      </c>
      <c r="J3800" s="221">
        <v>1149.8499999999999</v>
      </c>
      <c r="K3800" s="221">
        <v>1149.8399999999999</v>
      </c>
      <c r="L3800" s="218">
        <v>0.01</v>
      </c>
      <c r="M3800" s="218">
        <f t="shared" si="106"/>
        <v>459.94</v>
      </c>
      <c r="N3800" s="216" t="str">
        <f t="shared" si="105"/>
        <v>stvarna uporabna</v>
      </c>
    </row>
    <row r="3801" spans="1:14" x14ac:dyDescent="0.25">
      <c r="A3801" s="216">
        <v>1</v>
      </c>
      <c r="B3801" s="219" t="s">
        <v>926</v>
      </c>
      <c r="C3801" s="219" t="s">
        <v>926</v>
      </c>
      <c r="D3801" s="219">
        <v>106390</v>
      </c>
      <c r="E3801" s="217" t="s">
        <v>192</v>
      </c>
      <c r="F3801" s="217" t="s">
        <v>2090</v>
      </c>
      <c r="G3801" s="218">
        <v>11.08</v>
      </c>
      <c r="H3801" s="217" t="s">
        <v>139</v>
      </c>
      <c r="I3801" s="219">
        <v>1</v>
      </c>
      <c r="J3801" s="221">
        <v>10967.8</v>
      </c>
      <c r="K3801" s="221">
        <v>10967.8</v>
      </c>
      <c r="L3801" s="218">
        <v>0</v>
      </c>
      <c r="M3801" s="218">
        <f t="shared" si="106"/>
        <v>4387.12</v>
      </c>
      <c r="N3801" s="216" t="str">
        <f t="shared" si="105"/>
        <v>stvarna uporabna</v>
      </c>
    </row>
    <row r="3802" spans="1:14" x14ac:dyDescent="0.25">
      <c r="A3802" s="216">
        <v>1</v>
      </c>
      <c r="B3802" s="219" t="s">
        <v>926</v>
      </c>
      <c r="C3802" s="219" t="s">
        <v>926</v>
      </c>
      <c r="D3802" s="219">
        <v>106391</v>
      </c>
      <c r="E3802" s="217" t="s">
        <v>192</v>
      </c>
      <c r="F3802" s="217" t="s">
        <v>2174</v>
      </c>
      <c r="G3802" s="218">
        <v>11.08</v>
      </c>
      <c r="H3802" s="217" t="s">
        <v>139</v>
      </c>
      <c r="I3802" s="219">
        <v>1</v>
      </c>
      <c r="J3802" s="221">
        <v>1964.2</v>
      </c>
      <c r="K3802" s="221">
        <v>1964.2</v>
      </c>
      <c r="L3802" s="218">
        <v>0</v>
      </c>
      <c r="M3802" s="218">
        <f t="shared" si="106"/>
        <v>785.68000000000006</v>
      </c>
      <c r="N3802" s="216" t="str">
        <f t="shared" si="105"/>
        <v>stvarna uporabna</v>
      </c>
    </row>
    <row r="3803" spans="1:14" x14ac:dyDescent="0.25">
      <c r="A3803" s="220">
        <v>1</v>
      </c>
      <c r="B3803" s="219" t="s">
        <v>926</v>
      </c>
      <c r="C3803" s="219" t="s">
        <v>926</v>
      </c>
      <c r="D3803" s="219">
        <v>106393</v>
      </c>
      <c r="E3803" s="217" t="s">
        <v>192</v>
      </c>
      <c r="F3803" s="217" t="s">
        <v>1652</v>
      </c>
      <c r="G3803" s="218">
        <v>11.08</v>
      </c>
      <c r="H3803" s="217" t="s">
        <v>139</v>
      </c>
      <c r="I3803" s="219">
        <v>1</v>
      </c>
      <c r="J3803" s="221">
        <v>1149.8499999999999</v>
      </c>
      <c r="K3803" s="221">
        <v>1149.8399999999999</v>
      </c>
      <c r="L3803" s="218">
        <v>0.01</v>
      </c>
      <c r="M3803" s="218">
        <f t="shared" si="106"/>
        <v>459.94</v>
      </c>
      <c r="N3803" s="216" t="str">
        <f t="shared" si="105"/>
        <v>stvarna uporabna</v>
      </c>
    </row>
    <row r="3804" spans="1:14" x14ac:dyDescent="0.25">
      <c r="A3804" s="220">
        <v>1</v>
      </c>
      <c r="B3804" s="219" t="s">
        <v>926</v>
      </c>
      <c r="C3804" s="219" t="s">
        <v>926</v>
      </c>
      <c r="D3804" s="219">
        <v>106394</v>
      </c>
      <c r="E3804" s="217" t="s">
        <v>192</v>
      </c>
      <c r="F3804" s="217" t="s">
        <v>2096</v>
      </c>
      <c r="G3804" s="218">
        <v>11.08</v>
      </c>
      <c r="H3804" s="217" t="s">
        <v>139</v>
      </c>
      <c r="I3804" s="219">
        <v>1</v>
      </c>
      <c r="J3804" s="221">
        <v>1238.3</v>
      </c>
      <c r="K3804" s="221">
        <v>1238.3</v>
      </c>
      <c r="L3804" s="218">
        <v>0</v>
      </c>
      <c r="M3804" s="218">
        <f t="shared" si="106"/>
        <v>495.32</v>
      </c>
      <c r="N3804" s="216" t="str">
        <f t="shared" si="105"/>
        <v>stvarna uporabna</v>
      </c>
    </row>
    <row r="3805" spans="1:14" x14ac:dyDescent="0.25">
      <c r="A3805" s="216">
        <v>1</v>
      </c>
      <c r="B3805" s="219" t="s">
        <v>926</v>
      </c>
      <c r="C3805" s="219" t="s">
        <v>926</v>
      </c>
      <c r="D3805" s="219">
        <v>106397</v>
      </c>
      <c r="E3805" s="217" t="s">
        <v>192</v>
      </c>
      <c r="F3805" s="217" t="s">
        <v>2090</v>
      </c>
      <c r="G3805" s="218">
        <v>11.08</v>
      </c>
      <c r="H3805" s="217" t="s">
        <v>139</v>
      </c>
      <c r="I3805" s="219">
        <v>1</v>
      </c>
      <c r="J3805" s="221">
        <v>10967.8</v>
      </c>
      <c r="K3805" s="221">
        <v>10967.8</v>
      </c>
      <c r="L3805" s="218">
        <v>0</v>
      </c>
      <c r="M3805" s="218">
        <f t="shared" si="106"/>
        <v>4387.12</v>
      </c>
      <c r="N3805" s="216" t="str">
        <f t="shared" si="105"/>
        <v>stvarna uporabna</v>
      </c>
    </row>
    <row r="3806" spans="1:14" x14ac:dyDescent="0.25">
      <c r="A3806" s="216">
        <v>1</v>
      </c>
      <c r="B3806" s="219" t="s">
        <v>926</v>
      </c>
      <c r="C3806" s="219" t="s">
        <v>926</v>
      </c>
      <c r="D3806" s="219">
        <v>106399</v>
      </c>
      <c r="E3806" s="217" t="s">
        <v>192</v>
      </c>
      <c r="F3806" s="217" t="s">
        <v>2174</v>
      </c>
      <c r="G3806" s="218">
        <v>11.08</v>
      </c>
      <c r="H3806" s="217" t="s">
        <v>139</v>
      </c>
      <c r="I3806" s="219">
        <v>1</v>
      </c>
      <c r="J3806" s="221">
        <v>1964.2</v>
      </c>
      <c r="K3806" s="221">
        <v>1964.2</v>
      </c>
      <c r="L3806" s="218">
        <v>0</v>
      </c>
      <c r="M3806" s="218">
        <f t="shared" si="106"/>
        <v>785.68000000000006</v>
      </c>
      <c r="N3806" s="216" t="str">
        <f t="shared" si="105"/>
        <v>stvarna uporabna</v>
      </c>
    </row>
    <row r="3807" spans="1:14" x14ac:dyDescent="0.25">
      <c r="A3807" s="216">
        <v>1</v>
      </c>
      <c r="B3807" s="219" t="s">
        <v>926</v>
      </c>
      <c r="C3807" s="219" t="s">
        <v>926</v>
      </c>
      <c r="D3807" s="219">
        <v>106513</v>
      </c>
      <c r="E3807" s="217" t="s">
        <v>362</v>
      </c>
      <c r="F3807" s="217" t="s">
        <v>109</v>
      </c>
      <c r="G3807" s="217" t="s">
        <v>586</v>
      </c>
      <c r="H3807" s="217" t="s">
        <v>139</v>
      </c>
      <c r="I3807" s="219">
        <v>1</v>
      </c>
      <c r="J3807" s="218">
        <v>735.12</v>
      </c>
      <c r="K3807" s="218">
        <v>245.04</v>
      </c>
      <c r="L3807" s="218">
        <v>490.08</v>
      </c>
      <c r="M3807" s="218">
        <f t="shared" si="106"/>
        <v>490.08</v>
      </c>
      <c r="N3807" s="216" t="str">
        <f t="shared" si="105"/>
        <v>nova vrijednost</v>
      </c>
    </row>
    <row r="3808" spans="1:14" x14ac:dyDescent="0.25">
      <c r="A3808" s="220">
        <v>1</v>
      </c>
      <c r="B3808" s="219" t="s">
        <v>926</v>
      </c>
      <c r="C3808" s="219" t="s">
        <v>926</v>
      </c>
      <c r="D3808" s="219">
        <v>106521</v>
      </c>
      <c r="E3808" s="217" t="s">
        <v>362</v>
      </c>
      <c r="F3808" s="217" t="s">
        <v>1850</v>
      </c>
      <c r="G3808" s="217" t="s">
        <v>929</v>
      </c>
      <c r="H3808" s="217" t="s">
        <v>139</v>
      </c>
      <c r="I3808" s="219">
        <v>1</v>
      </c>
      <c r="J3808" s="218">
        <v>339.13</v>
      </c>
      <c r="K3808" s="218">
        <v>339.13</v>
      </c>
      <c r="L3808" s="218">
        <v>0</v>
      </c>
      <c r="M3808" s="218">
        <f t="shared" si="106"/>
        <v>135.65200000000002</v>
      </c>
      <c r="N3808" s="216" t="str">
        <f t="shared" si="105"/>
        <v>stvarna uporabna</v>
      </c>
    </row>
    <row r="3809" spans="1:14" x14ac:dyDescent="0.25">
      <c r="A3809" s="220">
        <v>1</v>
      </c>
      <c r="B3809" s="219" t="s">
        <v>926</v>
      </c>
      <c r="C3809" s="219" t="s">
        <v>926</v>
      </c>
      <c r="D3809" s="219">
        <v>106522</v>
      </c>
      <c r="E3809" s="217" t="s">
        <v>362</v>
      </c>
      <c r="F3809" s="217" t="s">
        <v>2514</v>
      </c>
      <c r="G3809" s="217" t="s">
        <v>929</v>
      </c>
      <c r="H3809" s="217" t="s">
        <v>139</v>
      </c>
      <c r="I3809" s="219">
        <v>1</v>
      </c>
      <c r="J3809" s="218">
        <v>282.68</v>
      </c>
      <c r="K3809" s="218">
        <v>282.68</v>
      </c>
      <c r="L3809" s="218">
        <v>0</v>
      </c>
      <c r="M3809" s="218">
        <f t="shared" si="106"/>
        <v>113.072</v>
      </c>
      <c r="N3809" s="216" t="str">
        <f t="shared" si="105"/>
        <v>stvarna uporabna</v>
      </c>
    </row>
    <row r="3810" spans="1:14" x14ac:dyDescent="0.25">
      <c r="A3810" s="216">
        <v>1</v>
      </c>
      <c r="B3810" s="219" t="s">
        <v>926</v>
      </c>
      <c r="C3810" s="219" t="s">
        <v>926</v>
      </c>
      <c r="D3810" s="219">
        <v>106529</v>
      </c>
      <c r="E3810" s="217" t="s">
        <v>362</v>
      </c>
      <c r="F3810" s="217" t="s">
        <v>2515</v>
      </c>
      <c r="G3810" s="217" t="s">
        <v>2204</v>
      </c>
      <c r="H3810" s="217" t="s">
        <v>139</v>
      </c>
      <c r="I3810" s="219">
        <v>1</v>
      </c>
      <c r="J3810" s="218">
        <v>412</v>
      </c>
      <c r="K3810" s="218">
        <v>412</v>
      </c>
      <c r="L3810" s="218">
        <v>0</v>
      </c>
      <c r="M3810" s="218">
        <f t="shared" si="106"/>
        <v>164.8</v>
      </c>
      <c r="N3810" s="216" t="str">
        <f t="shared" si="105"/>
        <v>stvarna uporabna</v>
      </c>
    </row>
    <row r="3811" spans="1:14" x14ac:dyDescent="0.25">
      <c r="A3811" s="216">
        <v>1</v>
      </c>
      <c r="B3811" s="219" t="s">
        <v>926</v>
      </c>
      <c r="C3811" s="219" t="s">
        <v>926</v>
      </c>
      <c r="D3811" s="219">
        <v>106545</v>
      </c>
      <c r="E3811" s="217" t="s">
        <v>362</v>
      </c>
      <c r="F3811" s="217" t="s">
        <v>2516</v>
      </c>
      <c r="G3811" s="217" t="s">
        <v>199</v>
      </c>
      <c r="H3811" s="217" t="s">
        <v>139</v>
      </c>
      <c r="I3811" s="219">
        <v>1</v>
      </c>
      <c r="J3811" s="218">
        <v>999</v>
      </c>
      <c r="K3811" s="218">
        <v>572.36</v>
      </c>
      <c r="L3811" s="218">
        <v>426.64</v>
      </c>
      <c r="M3811" s="218">
        <f t="shared" si="106"/>
        <v>426.64</v>
      </c>
      <c r="N3811" s="216" t="str">
        <f t="shared" si="105"/>
        <v>nova vrijednost</v>
      </c>
    </row>
    <row r="3812" spans="1:14" x14ac:dyDescent="0.25">
      <c r="A3812" s="216">
        <v>1</v>
      </c>
      <c r="B3812" s="219" t="s">
        <v>926</v>
      </c>
      <c r="C3812" s="219" t="s">
        <v>926</v>
      </c>
      <c r="D3812" s="219">
        <v>106607</v>
      </c>
      <c r="E3812" s="217" t="s">
        <v>362</v>
      </c>
      <c r="F3812" s="217" t="s">
        <v>2515</v>
      </c>
      <c r="G3812" s="217" t="s">
        <v>2204</v>
      </c>
      <c r="H3812" s="217" t="s">
        <v>139</v>
      </c>
      <c r="I3812" s="219">
        <v>1</v>
      </c>
      <c r="J3812" s="218">
        <v>412</v>
      </c>
      <c r="K3812" s="218">
        <v>412</v>
      </c>
      <c r="L3812" s="218">
        <v>0</v>
      </c>
      <c r="M3812" s="218">
        <f t="shared" si="106"/>
        <v>164.8</v>
      </c>
      <c r="N3812" s="216" t="str">
        <f t="shared" si="105"/>
        <v>stvarna uporabna</v>
      </c>
    </row>
    <row r="3813" spans="1:14" x14ac:dyDescent="0.25">
      <c r="A3813" s="220">
        <v>1</v>
      </c>
      <c r="B3813" s="219" t="s">
        <v>926</v>
      </c>
      <c r="C3813" s="219" t="s">
        <v>926</v>
      </c>
      <c r="D3813" s="219">
        <v>106621</v>
      </c>
      <c r="E3813" s="217" t="s">
        <v>362</v>
      </c>
      <c r="F3813" s="217" t="s">
        <v>2517</v>
      </c>
      <c r="G3813" s="217" t="s">
        <v>199</v>
      </c>
      <c r="H3813" s="217" t="s">
        <v>139</v>
      </c>
      <c r="I3813" s="219">
        <v>1</v>
      </c>
      <c r="J3813" s="218">
        <v>999</v>
      </c>
      <c r="K3813" s="218">
        <v>572.36</v>
      </c>
      <c r="L3813" s="218">
        <v>426.64</v>
      </c>
      <c r="M3813" s="218">
        <f t="shared" si="106"/>
        <v>426.64</v>
      </c>
      <c r="N3813" s="216" t="str">
        <f t="shared" si="105"/>
        <v>nova vrijednost</v>
      </c>
    </row>
    <row r="3814" spans="1:14" x14ac:dyDescent="0.25">
      <c r="A3814" s="220">
        <v>1</v>
      </c>
      <c r="B3814" s="219" t="s">
        <v>926</v>
      </c>
      <c r="C3814" s="219" t="s">
        <v>926</v>
      </c>
      <c r="D3814" s="219">
        <v>106625</v>
      </c>
      <c r="E3814" s="217" t="s">
        <v>362</v>
      </c>
      <c r="F3814" s="217" t="s">
        <v>1148</v>
      </c>
      <c r="G3814" s="217" t="s">
        <v>929</v>
      </c>
      <c r="H3814" s="217" t="s">
        <v>139</v>
      </c>
      <c r="I3814" s="219">
        <v>1</v>
      </c>
      <c r="J3814" s="218">
        <v>339.14</v>
      </c>
      <c r="K3814" s="218">
        <v>339.14</v>
      </c>
      <c r="L3814" s="218">
        <v>0</v>
      </c>
      <c r="M3814" s="218">
        <f t="shared" si="106"/>
        <v>135.65600000000001</v>
      </c>
      <c r="N3814" s="216" t="str">
        <f t="shared" si="105"/>
        <v>stvarna uporabna</v>
      </c>
    </row>
    <row r="3815" spans="1:14" x14ac:dyDescent="0.25">
      <c r="A3815" s="216">
        <v>1</v>
      </c>
      <c r="B3815" s="219" t="s">
        <v>926</v>
      </c>
      <c r="C3815" s="219" t="s">
        <v>926</v>
      </c>
      <c r="D3815" s="219">
        <v>106626</v>
      </c>
      <c r="E3815" s="217" t="s">
        <v>250</v>
      </c>
      <c r="F3815" s="217" t="s">
        <v>1245</v>
      </c>
      <c r="G3815" s="218">
        <v>11.08</v>
      </c>
      <c r="H3815" s="217" t="s">
        <v>139</v>
      </c>
      <c r="I3815" s="219">
        <v>1</v>
      </c>
      <c r="J3815" s="218">
        <v>359.9</v>
      </c>
      <c r="K3815" s="218">
        <v>359.9</v>
      </c>
      <c r="L3815" s="218">
        <v>0</v>
      </c>
      <c r="M3815" s="218">
        <f t="shared" si="106"/>
        <v>143.96</v>
      </c>
      <c r="N3815" s="216" t="str">
        <f t="shared" si="105"/>
        <v>stvarna uporabna</v>
      </c>
    </row>
    <row r="3816" spans="1:14" x14ac:dyDescent="0.25">
      <c r="A3816" s="216">
        <v>1</v>
      </c>
      <c r="B3816" s="219" t="s">
        <v>926</v>
      </c>
      <c r="C3816" s="219" t="s">
        <v>926</v>
      </c>
      <c r="D3816" s="219">
        <v>106627</v>
      </c>
      <c r="E3816" s="217" t="s">
        <v>2505</v>
      </c>
      <c r="F3816" s="217" t="s">
        <v>1148</v>
      </c>
      <c r="G3816" s="217" t="s">
        <v>929</v>
      </c>
      <c r="H3816" s="217" t="s">
        <v>139</v>
      </c>
      <c r="I3816" s="219">
        <v>1</v>
      </c>
      <c r="J3816" s="218">
        <v>565.22</v>
      </c>
      <c r="K3816" s="218">
        <v>565.22</v>
      </c>
      <c r="L3816" s="218">
        <v>0</v>
      </c>
      <c r="M3816" s="218">
        <f t="shared" si="106"/>
        <v>226.08800000000002</v>
      </c>
      <c r="N3816" s="216" t="str">
        <f t="shared" si="105"/>
        <v>stvarna uporabna</v>
      </c>
    </row>
    <row r="3817" spans="1:14" x14ac:dyDescent="0.25">
      <c r="A3817" s="216">
        <v>1</v>
      </c>
      <c r="B3817" s="219" t="s">
        <v>926</v>
      </c>
      <c r="C3817" s="219" t="s">
        <v>926</v>
      </c>
      <c r="D3817" s="219">
        <v>106640</v>
      </c>
      <c r="E3817" s="217" t="s">
        <v>250</v>
      </c>
      <c r="F3817" s="217" t="s">
        <v>1652</v>
      </c>
      <c r="G3817" s="218">
        <v>11.08</v>
      </c>
      <c r="H3817" s="217" t="s">
        <v>139</v>
      </c>
      <c r="I3817" s="219">
        <v>1</v>
      </c>
      <c r="J3817" s="221">
        <v>1149.8499999999999</v>
      </c>
      <c r="K3817" s="221">
        <v>1149.8399999999999</v>
      </c>
      <c r="L3817" s="218">
        <v>0.01</v>
      </c>
      <c r="M3817" s="218">
        <f t="shared" si="106"/>
        <v>459.94</v>
      </c>
      <c r="N3817" s="216" t="str">
        <f t="shared" si="105"/>
        <v>stvarna uporabna</v>
      </c>
    </row>
    <row r="3818" spans="1:14" x14ac:dyDescent="0.25">
      <c r="A3818" s="216">
        <v>1</v>
      </c>
      <c r="B3818" s="219" t="s">
        <v>926</v>
      </c>
      <c r="C3818" s="219" t="s">
        <v>926</v>
      </c>
      <c r="D3818" s="219">
        <v>106641</v>
      </c>
      <c r="E3818" s="217" t="s">
        <v>250</v>
      </c>
      <c r="F3818" s="217" t="s">
        <v>2174</v>
      </c>
      <c r="G3818" s="218">
        <v>11.08</v>
      </c>
      <c r="H3818" s="217" t="s">
        <v>139</v>
      </c>
      <c r="I3818" s="219">
        <v>1</v>
      </c>
      <c r="J3818" s="221">
        <v>1964.2</v>
      </c>
      <c r="K3818" s="221">
        <v>1964.2</v>
      </c>
      <c r="L3818" s="218">
        <v>0</v>
      </c>
      <c r="M3818" s="218">
        <f t="shared" si="106"/>
        <v>785.68000000000006</v>
      </c>
      <c r="N3818" s="216" t="str">
        <f t="shared" si="105"/>
        <v>stvarna uporabna</v>
      </c>
    </row>
    <row r="3819" spans="1:14" x14ac:dyDescent="0.25">
      <c r="A3819" s="220">
        <v>1</v>
      </c>
      <c r="B3819" s="219" t="s">
        <v>926</v>
      </c>
      <c r="C3819" s="219" t="s">
        <v>926</v>
      </c>
      <c r="D3819" s="219">
        <v>106642</v>
      </c>
      <c r="E3819" s="217" t="s">
        <v>250</v>
      </c>
      <c r="F3819" s="217" t="s">
        <v>2090</v>
      </c>
      <c r="G3819" s="218">
        <v>11.08</v>
      </c>
      <c r="H3819" s="217" t="s">
        <v>139</v>
      </c>
      <c r="I3819" s="219">
        <v>1</v>
      </c>
      <c r="J3819" s="221">
        <v>10967.8</v>
      </c>
      <c r="K3819" s="221">
        <v>10967.8</v>
      </c>
      <c r="L3819" s="218">
        <v>0</v>
      </c>
      <c r="M3819" s="218">
        <f t="shared" si="106"/>
        <v>4387.12</v>
      </c>
      <c r="N3819" s="216" t="str">
        <f t="shared" si="105"/>
        <v>stvarna uporabna</v>
      </c>
    </row>
    <row r="3820" spans="1:14" x14ac:dyDescent="0.25">
      <c r="A3820" s="220">
        <v>1</v>
      </c>
      <c r="B3820" s="219" t="s">
        <v>926</v>
      </c>
      <c r="C3820" s="219" t="s">
        <v>926</v>
      </c>
      <c r="D3820" s="219">
        <v>106644</v>
      </c>
      <c r="E3820" s="217" t="s">
        <v>2505</v>
      </c>
      <c r="F3820" s="217" t="s">
        <v>1652</v>
      </c>
      <c r="G3820" s="218">
        <v>11.08</v>
      </c>
      <c r="H3820" s="217" t="s">
        <v>139</v>
      </c>
      <c r="I3820" s="219">
        <v>1</v>
      </c>
      <c r="J3820" s="221">
        <v>1149.8499999999999</v>
      </c>
      <c r="K3820" s="221">
        <v>1149.8399999999999</v>
      </c>
      <c r="L3820" s="218">
        <v>0.01</v>
      </c>
      <c r="M3820" s="218">
        <f t="shared" si="106"/>
        <v>459.94</v>
      </c>
      <c r="N3820" s="216" t="str">
        <f t="shared" si="105"/>
        <v>stvarna uporabna</v>
      </c>
    </row>
    <row r="3821" spans="1:14" x14ac:dyDescent="0.25">
      <c r="A3821" s="216">
        <v>1</v>
      </c>
      <c r="B3821" s="219" t="s">
        <v>926</v>
      </c>
      <c r="C3821" s="219" t="s">
        <v>926</v>
      </c>
      <c r="D3821" s="219">
        <v>106645</v>
      </c>
      <c r="E3821" s="217" t="s">
        <v>2505</v>
      </c>
      <c r="F3821" s="217" t="s">
        <v>2518</v>
      </c>
      <c r="G3821" s="218">
        <v>10.029999999999999</v>
      </c>
      <c r="H3821" s="217" t="s">
        <v>139</v>
      </c>
      <c r="I3821" s="219">
        <v>1</v>
      </c>
      <c r="J3821" s="218">
        <v>626.98</v>
      </c>
      <c r="K3821" s="218">
        <v>626.98</v>
      </c>
      <c r="L3821" s="218">
        <v>0</v>
      </c>
      <c r="M3821" s="218">
        <f t="shared" si="106"/>
        <v>250.79200000000003</v>
      </c>
      <c r="N3821" s="216" t="str">
        <f t="shared" si="105"/>
        <v>stvarna uporabna</v>
      </c>
    </row>
    <row r="3822" spans="1:14" x14ac:dyDescent="0.25">
      <c r="A3822" s="216">
        <v>1</v>
      </c>
      <c r="B3822" s="219" t="s">
        <v>926</v>
      </c>
      <c r="C3822" s="219" t="s">
        <v>926</v>
      </c>
      <c r="D3822" s="219">
        <v>106647</v>
      </c>
      <c r="E3822" s="217" t="s">
        <v>2505</v>
      </c>
      <c r="F3822" s="217" t="s">
        <v>2519</v>
      </c>
      <c r="G3822" s="217"/>
      <c r="H3822" s="217"/>
      <c r="I3822" s="219">
        <v>1</v>
      </c>
      <c r="J3822" s="221">
        <v>10967.8</v>
      </c>
      <c r="K3822" s="221">
        <v>10967.8</v>
      </c>
      <c r="L3822" s="218">
        <v>0</v>
      </c>
      <c r="M3822" s="218">
        <f t="shared" si="106"/>
        <v>4387.12</v>
      </c>
      <c r="N3822" s="216" t="str">
        <f t="shared" si="105"/>
        <v>stvarna uporabna</v>
      </c>
    </row>
    <row r="3823" spans="1:14" x14ac:dyDescent="0.25">
      <c r="A3823" s="216">
        <v>1</v>
      </c>
      <c r="B3823" s="219" t="s">
        <v>926</v>
      </c>
      <c r="C3823" s="219" t="s">
        <v>926</v>
      </c>
      <c r="D3823" s="219">
        <v>106648</v>
      </c>
      <c r="E3823" s="217" t="s">
        <v>2505</v>
      </c>
      <c r="F3823" s="217" t="s">
        <v>1148</v>
      </c>
      <c r="G3823" s="217" t="s">
        <v>929</v>
      </c>
      <c r="H3823" s="217" t="s">
        <v>139</v>
      </c>
      <c r="I3823" s="219">
        <v>1</v>
      </c>
      <c r="J3823" s="218">
        <v>565.22</v>
      </c>
      <c r="K3823" s="218">
        <v>565.22</v>
      </c>
      <c r="L3823" s="218">
        <v>0</v>
      </c>
      <c r="M3823" s="218">
        <f t="shared" si="106"/>
        <v>226.08800000000002</v>
      </c>
      <c r="N3823" s="216" t="str">
        <f t="shared" si="105"/>
        <v>stvarna uporabna</v>
      </c>
    </row>
    <row r="3824" spans="1:14" x14ac:dyDescent="0.25">
      <c r="A3824" s="220">
        <v>1</v>
      </c>
      <c r="B3824" s="219" t="s">
        <v>926</v>
      </c>
      <c r="C3824" s="219" t="s">
        <v>926</v>
      </c>
      <c r="D3824" s="219">
        <v>106651</v>
      </c>
      <c r="E3824" s="217" t="s">
        <v>250</v>
      </c>
      <c r="F3824" s="217" t="s">
        <v>2036</v>
      </c>
      <c r="G3824" s="217" t="s">
        <v>929</v>
      </c>
      <c r="H3824" s="217" t="s">
        <v>139</v>
      </c>
      <c r="I3824" s="219">
        <v>1</v>
      </c>
      <c r="J3824" s="218">
        <v>84.71</v>
      </c>
      <c r="K3824" s="218">
        <v>84.71</v>
      </c>
      <c r="L3824" s="218">
        <v>0</v>
      </c>
      <c r="M3824" s="218">
        <f t="shared" si="106"/>
        <v>33.884</v>
      </c>
      <c r="N3824" s="216" t="str">
        <f t="shared" si="105"/>
        <v>stvarna uporabna</v>
      </c>
    </row>
    <row r="3825" spans="1:14" x14ac:dyDescent="0.25">
      <c r="A3825" s="220">
        <v>1</v>
      </c>
      <c r="B3825" s="219" t="s">
        <v>926</v>
      </c>
      <c r="C3825" s="219" t="s">
        <v>926</v>
      </c>
      <c r="D3825" s="219">
        <v>106655</v>
      </c>
      <c r="E3825" s="217" t="s">
        <v>2505</v>
      </c>
      <c r="F3825" s="217" t="s">
        <v>2174</v>
      </c>
      <c r="G3825" s="218">
        <v>11.08</v>
      </c>
      <c r="H3825" s="217" t="s">
        <v>139</v>
      </c>
      <c r="I3825" s="219">
        <v>1</v>
      </c>
      <c r="J3825" s="221">
        <v>1964.2</v>
      </c>
      <c r="K3825" s="221">
        <v>1964.2</v>
      </c>
      <c r="L3825" s="218">
        <v>0</v>
      </c>
      <c r="M3825" s="218">
        <f t="shared" si="106"/>
        <v>785.68000000000006</v>
      </c>
      <c r="N3825" s="216" t="str">
        <f t="shared" si="105"/>
        <v>stvarna uporabna</v>
      </c>
    </row>
    <row r="3826" spans="1:14" x14ac:dyDescent="0.25">
      <c r="A3826" s="216">
        <v>1</v>
      </c>
      <c r="B3826" s="219" t="s">
        <v>926</v>
      </c>
      <c r="C3826" s="219" t="s">
        <v>926</v>
      </c>
      <c r="D3826" s="219">
        <v>110069</v>
      </c>
      <c r="E3826" s="217" t="s">
        <v>218</v>
      </c>
      <c r="F3826" s="217" t="s">
        <v>2520</v>
      </c>
      <c r="G3826" s="217" t="s">
        <v>891</v>
      </c>
      <c r="H3826" s="217" t="s">
        <v>139</v>
      </c>
      <c r="I3826" s="219">
        <v>1</v>
      </c>
      <c r="J3826" s="218">
        <v>805.55</v>
      </c>
      <c r="K3826" s="218">
        <v>67.13</v>
      </c>
      <c r="L3826" s="218">
        <v>738.42</v>
      </c>
      <c r="M3826" s="218">
        <f t="shared" si="106"/>
        <v>738.42</v>
      </c>
      <c r="N3826" s="216" t="str">
        <f t="shared" si="105"/>
        <v>nova vrijednost</v>
      </c>
    </row>
    <row r="3827" spans="1:14" x14ac:dyDescent="0.25">
      <c r="A3827" s="216">
        <v>1</v>
      </c>
      <c r="B3827" s="219" t="s">
        <v>926</v>
      </c>
      <c r="C3827" s="219" t="s">
        <v>926</v>
      </c>
      <c r="D3827" s="219">
        <v>110071</v>
      </c>
      <c r="E3827" s="217" t="s">
        <v>137</v>
      </c>
      <c r="F3827" s="217" t="s">
        <v>2521</v>
      </c>
      <c r="G3827" s="217" t="s">
        <v>895</v>
      </c>
      <c r="H3827" s="217" t="s">
        <v>139</v>
      </c>
      <c r="I3827" s="219">
        <v>1</v>
      </c>
      <c r="J3827" s="221">
        <v>1311.45</v>
      </c>
      <c r="K3827" s="218">
        <v>95.63</v>
      </c>
      <c r="L3827" s="221">
        <v>1215.82</v>
      </c>
      <c r="M3827" s="218">
        <f t="shared" si="106"/>
        <v>1215.82</v>
      </c>
      <c r="N3827" s="216" t="str">
        <f t="shared" si="105"/>
        <v>nova vrijednost</v>
      </c>
    </row>
    <row r="3828" spans="1:14" x14ac:dyDescent="0.25">
      <c r="A3828" s="216">
        <v>1</v>
      </c>
      <c r="B3828" s="219" t="s">
        <v>926</v>
      </c>
      <c r="C3828" s="219" t="s">
        <v>926</v>
      </c>
      <c r="D3828" s="219">
        <v>110072</v>
      </c>
      <c r="E3828" s="217" t="s">
        <v>137</v>
      </c>
      <c r="F3828" s="217" t="s">
        <v>2522</v>
      </c>
      <c r="G3828" s="217" t="s">
        <v>895</v>
      </c>
      <c r="H3828" s="217" t="s">
        <v>139</v>
      </c>
      <c r="I3828" s="219">
        <v>1</v>
      </c>
      <c r="J3828" s="218">
        <v>913.9</v>
      </c>
      <c r="K3828" s="218">
        <v>66.64</v>
      </c>
      <c r="L3828" s="218">
        <v>847.26</v>
      </c>
      <c r="M3828" s="218">
        <f t="shared" si="106"/>
        <v>847.26</v>
      </c>
      <c r="N3828" s="216" t="str">
        <f t="shared" si="105"/>
        <v>nova vrijednost</v>
      </c>
    </row>
    <row r="3829" spans="1:14" x14ac:dyDescent="0.25">
      <c r="A3829" s="220">
        <v>1</v>
      </c>
      <c r="B3829" s="219" t="s">
        <v>926</v>
      </c>
      <c r="C3829" s="219" t="s">
        <v>926</v>
      </c>
      <c r="D3829" s="219">
        <v>110073</v>
      </c>
      <c r="E3829" s="217" t="s">
        <v>137</v>
      </c>
      <c r="F3829" s="217" t="s">
        <v>2520</v>
      </c>
      <c r="G3829" s="217" t="s">
        <v>895</v>
      </c>
      <c r="H3829" s="217" t="s">
        <v>139</v>
      </c>
      <c r="I3829" s="219">
        <v>1</v>
      </c>
      <c r="J3829" s="221">
        <v>1056.7</v>
      </c>
      <c r="K3829" s="218">
        <v>77.05</v>
      </c>
      <c r="L3829" s="218">
        <v>979.65</v>
      </c>
      <c r="M3829" s="218">
        <f t="shared" si="106"/>
        <v>979.65</v>
      </c>
      <c r="N3829" s="216" t="str">
        <f t="shared" si="105"/>
        <v>nova vrijednost</v>
      </c>
    </row>
    <row r="3830" spans="1:14" x14ac:dyDescent="0.25">
      <c r="A3830" s="220">
        <v>1</v>
      </c>
      <c r="B3830" s="219" t="s">
        <v>926</v>
      </c>
      <c r="C3830" s="219" t="s">
        <v>926</v>
      </c>
      <c r="D3830" s="219">
        <v>110080</v>
      </c>
      <c r="E3830" s="217" t="s">
        <v>233</v>
      </c>
      <c r="F3830" s="217" t="s">
        <v>2523</v>
      </c>
      <c r="G3830" s="217" t="s">
        <v>2524</v>
      </c>
      <c r="H3830" s="217" t="s">
        <v>139</v>
      </c>
      <c r="I3830" s="219">
        <v>1</v>
      </c>
      <c r="J3830" s="218">
        <v>355.93</v>
      </c>
      <c r="K3830" s="218">
        <v>22.25</v>
      </c>
      <c r="L3830" s="218">
        <v>333.68</v>
      </c>
      <c r="M3830" s="218">
        <f t="shared" si="106"/>
        <v>333.68</v>
      </c>
      <c r="N3830" s="216" t="str">
        <f t="shared" si="105"/>
        <v>nova vrijednost</v>
      </c>
    </row>
    <row r="3831" spans="1:14" x14ac:dyDescent="0.25">
      <c r="A3831" s="216">
        <v>1</v>
      </c>
      <c r="B3831" s="219" t="s">
        <v>926</v>
      </c>
      <c r="C3831" s="219" t="s">
        <v>926</v>
      </c>
      <c r="D3831" s="219">
        <v>110081</v>
      </c>
      <c r="E3831" s="217" t="s">
        <v>233</v>
      </c>
      <c r="F3831" s="217" t="s">
        <v>2525</v>
      </c>
      <c r="G3831" s="217" t="s">
        <v>2524</v>
      </c>
      <c r="H3831" s="217" t="s">
        <v>139</v>
      </c>
      <c r="I3831" s="219">
        <v>1</v>
      </c>
      <c r="J3831" s="221">
        <v>1024.3499999999999</v>
      </c>
      <c r="K3831" s="218">
        <v>64.02</v>
      </c>
      <c r="L3831" s="218">
        <v>960.33</v>
      </c>
      <c r="M3831" s="218">
        <f t="shared" si="106"/>
        <v>960.33</v>
      </c>
      <c r="N3831" s="216" t="str">
        <f t="shared" si="105"/>
        <v>nova vrijednost</v>
      </c>
    </row>
    <row r="3832" spans="1:14" x14ac:dyDescent="0.25">
      <c r="A3832" s="216">
        <v>1</v>
      </c>
      <c r="B3832" s="219" t="s">
        <v>926</v>
      </c>
      <c r="C3832" s="219" t="s">
        <v>926</v>
      </c>
      <c r="D3832" s="219">
        <v>110089</v>
      </c>
      <c r="E3832" s="217" t="s">
        <v>233</v>
      </c>
      <c r="F3832" s="217" t="s">
        <v>2526</v>
      </c>
      <c r="G3832" s="217" t="s">
        <v>2524</v>
      </c>
      <c r="H3832" s="217" t="s">
        <v>139</v>
      </c>
      <c r="I3832" s="219">
        <v>1</v>
      </c>
      <c r="J3832" s="221">
        <v>1298.7</v>
      </c>
      <c r="K3832" s="218">
        <v>81.17</v>
      </c>
      <c r="L3832" s="221">
        <v>1217.53</v>
      </c>
      <c r="M3832" s="218">
        <f t="shared" si="106"/>
        <v>1217.53</v>
      </c>
      <c r="N3832" s="216" t="str">
        <f t="shared" si="105"/>
        <v>nova vrijednost</v>
      </c>
    </row>
    <row r="3833" spans="1:14" x14ac:dyDescent="0.25">
      <c r="A3833" s="216">
        <v>1</v>
      </c>
      <c r="B3833" s="219" t="s">
        <v>926</v>
      </c>
      <c r="C3833" s="219" t="s">
        <v>926</v>
      </c>
      <c r="D3833" s="219">
        <v>110090</v>
      </c>
      <c r="E3833" s="217" t="s">
        <v>233</v>
      </c>
      <c r="F3833" s="217" t="s">
        <v>2526</v>
      </c>
      <c r="G3833" s="217" t="s">
        <v>2524</v>
      </c>
      <c r="H3833" s="217" t="s">
        <v>139</v>
      </c>
      <c r="I3833" s="219">
        <v>1</v>
      </c>
      <c r="J3833" s="221">
        <v>1298.7</v>
      </c>
      <c r="K3833" s="218">
        <v>81.17</v>
      </c>
      <c r="L3833" s="221">
        <v>1217.53</v>
      </c>
      <c r="M3833" s="218">
        <f t="shared" si="106"/>
        <v>1217.53</v>
      </c>
      <c r="N3833" s="216" t="str">
        <f t="shared" si="105"/>
        <v>nova vrijednost</v>
      </c>
    </row>
    <row r="3834" spans="1:14" x14ac:dyDescent="0.25">
      <c r="A3834" s="220">
        <v>1</v>
      </c>
      <c r="B3834" s="219" t="s">
        <v>926</v>
      </c>
      <c r="C3834" s="219" t="s">
        <v>926</v>
      </c>
      <c r="D3834" s="219">
        <v>110091</v>
      </c>
      <c r="E3834" s="217" t="s">
        <v>233</v>
      </c>
      <c r="F3834" s="217" t="s">
        <v>2526</v>
      </c>
      <c r="G3834" s="217" t="s">
        <v>2524</v>
      </c>
      <c r="H3834" s="217" t="s">
        <v>139</v>
      </c>
      <c r="I3834" s="219">
        <v>1</v>
      </c>
      <c r="J3834" s="221">
        <v>1298.7</v>
      </c>
      <c r="K3834" s="218">
        <v>81.17</v>
      </c>
      <c r="L3834" s="221">
        <v>1217.53</v>
      </c>
      <c r="M3834" s="218">
        <f t="shared" si="106"/>
        <v>1217.53</v>
      </c>
      <c r="N3834" s="216" t="str">
        <f t="shared" si="105"/>
        <v>nova vrijednost</v>
      </c>
    </row>
    <row r="3835" spans="1:14" x14ac:dyDescent="0.25">
      <c r="A3835" s="220">
        <v>1</v>
      </c>
      <c r="B3835" s="219" t="s">
        <v>926</v>
      </c>
      <c r="C3835" s="219" t="s">
        <v>926</v>
      </c>
      <c r="D3835" s="219">
        <v>110092</v>
      </c>
      <c r="E3835" s="217" t="s">
        <v>233</v>
      </c>
      <c r="F3835" s="217" t="s">
        <v>2527</v>
      </c>
      <c r="G3835" s="217" t="s">
        <v>2524</v>
      </c>
      <c r="H3835" s="217" t="s">
        <v>139</v>
      </c>
      <c r="I3835" s="219">
        <v>1</v>
      </c>
      <c r="J3835" s="221">
        <v>1290.19</v>
      </c>
      <c r="K3835" s="218">
        <v>80.64</v>
      </c>
      <c r="L3835" s="221">
        <v>1209.55</v>
      </c>
      <c r="M3835" s="218">
        <f t="shared" si="106"/>
        <v>1209.55</v>
      </c>
      <c r="N3835" s="216" t="str">
        <f t="shared" si="105"/>
        <v>nova vrijednost</v>
      </c>
    </row>
    <row r="3836" spans="1:14" x14ac:dyDescent="0.25">
      <c r="A3836" s="216">
        <v>1</v>
      </c>
      <c r="B3836" s="219" t="s">
        <v>926</v>
      </c>
      <c r="C3836" s="219" t="s">
        <v>926</v>
      </c>
      <c r="D3836" s="219">
        <v>110093</v>
      </c>
      <c r="E3836" s="217" t="s">
        <v>233</v>
      </c>
      <c r="F3836" s="217" t="s">
        <v>2528</v>
      </c>
      <c r="G3836" s="217" t="s">
        <v>2524</v>
      </c>
      <c r="H3836" s="217" t="s">
        <v>139</v>
      </c>
      <c r="I3836" s="219">
        <v>1</v>
      </c>
      <c r="J3836" s="221">
        <v>1718.46</v>
      </c>
      <c r="K3836" s="218">
        <v>107.4</v>
      </c>
      <c r="L3836" s="221">
        <v>1611.06</v>
      </c>
      <c r="M3836" s="218">
        <f t="shared" si="106"/>
        <v>1611.06</v>
      </c>
      <c r="N3836" s="216" t="str">
        <f t="shared" ref="N3836:N3899" si="107">IF(L3836&lt;J3836*0.4,"stvarna uporabna", "nova vrijednost")</f>
        <v>nova vrijednost</v>
      </c>
    </row>
    <row r="3837" spans="1:14" x14ac:dyDescent="0.25">
      <c r="A3837" s="216">
        <v>1</v>
      </c>
      <c r="B3837" s="219" t="s">
        <v>926</v>
      </c>
      <c r="C3837" s="219" t="s">
        <v>926</v>
      </c>
      <c r="D3837" s="219">
        <v>110096</v>
      </c>
      <c r="E3837" s="217" t="s">
        <v>171</v>
      </c>
      <c r="F3837" s="217" t="s">
        <v>2529</v>
      </c>
      <c r="G3837" s="217" t="s">
        <v>2524</v>
      </c>
      <c r="H3837" s="217" t="s">
        <v>139</v>
      </c>
      <c r="I3837" s="219">
        <v>1</v>
      </c>
      <c r="J3837" s="221">
        <v>3286.43</v>
      </c>
      <c r="K3837" s="218">
        <v>205.4</v>
      </c>
      <c r="L3837" s="221">
        <v>3081.03</v>
      </c>
      <c r="M3837" s="218">
        <f t="shared" si="106"/>
        <v>3081.03</v>
      </c>
      <c r="N3837" s="216" t="str">
        <f t="shared" si="107"/>
        <v>nova vrijednost</v>
      </c>
    </row>
    <row r="3838" spans="1:14" x14ac:dyDescent="0.25">
      <c r="A3838" s="216">
        <v>1</v>
      </c>
      <c r="B3838" s="219" t="s">
        <v>926</v>
      </c>
      <c r="C3838" s="219" t="s">
        <v>926</v>
      </c>
      <c r="D3838" s="219">
        <v>110097</v>
      </c>
      <c r="E3838" s="217" t="s">
        <v>171</v>
      </c>
      <c r="F3838" s="217" t="s">
        <v>2529</v>
      </c>
      <c r="G3838" s="217" t="s">
        <v>2524</v>
      </c>
      <c r="H3838" s="217" t="s">
        <v>139</v>
      </c>
      <c r="I3838" s="219">
        <v>1</v>
      </c>
      <c r="J3838" s="221">
        <v>3286.43</v>
      </c>
      <c r="K3838" s="218">
        <v>205.4</v>
      </c>
      <c r="L3838" s="221">
        <v>3081.03</v>
      </c>
      <c r="M3838" s="218">
        <f t="shared" si="106"/>
        <v>3081.03</v>
      </c>
      <c r="N3838" s="216" t="str">
        <f t="shared" si="107"/>
        <v>nova vrijednost</v>
      </c>
    </row>
    <row r="3839" spans="1:14" x14ac:dyDescent="0.25">
      <c r="A3839" s="220">
        <v>1</v>
      </c>
      <c r="B3839" s="219" t="s">
        <v>926</v>
      </c>
      <c r="C3839" s="219" t="s">
        <v>926</v>
      </c>
      <c r="D3839" s="219">
        <v>110098</v>
      </c>
      <c r="E3839" s="217" t="s">
        <v>171</v>
      </c>
      <c r="F3839" s="217" t="s">
        <v>2529</v>
      </c>
      <c r="G3839" s="217" t="s">
        <v>2524</v>
      </c>
      <c r="H3839" s="217" t="s">
        <v>139</v>
      </c>
      <c r="I3839" s="219">
        <v>1</v>
      </c>
      <c r="J3839" s="221">
        <v>3286.44</v>
      </c>
      <c r="K3839" s="218">
        <v>205.4</v>
      </c>
      <c r="L3839" s="221">
        <v>3081.04</v>
      </c>
      <c r="M3839" s="218">
        <f t="shared" si="106"/>
        <v>3081.04</v>
      </c>
      <c r="N3839" s="216" t="str">
        <f t="shared" si="107"/>
        <v>nova vrijednost</v>
      </c>
    </row>
    <row r="3840" spans="1:14" x14ac:dyDescent="0.25">
      <c r="A3840" s="220">
        <v>1</v>
      </c>
      <c r="B3840" s="219" t="s">
        <v>926</v>
      </c>
      <c r="C3840" s="219" t="s">
        <v>926</v>
      </c>
      <c r="D3840" s="219">
        <v>110100</v>
      </c>
      <c r="E3840" s="217" t="s">
        <v>233</v>
      </c>
      <c r="F3840" s="217" t="s">
        <v>2530</v>
      </c>
      <c r="G3840" s="217" t="s">
        <v>2524</v>
      </c>
      <c r="H3840" s="217" t="s">
        <v>139</v>
      </c>
      <c r="I3840" s="219">
        <v>1</v>
      </c>
      <c r="J3840" s="218">
        <v>846.38</v>
      </c>
      <c r="K3840" s="218">
        <v>52.9</v>
      </c>
      <c r="L3840" s="218">
        <v>793.48</v>
      </c>
      <c r="M3840" s="218">
        <f t="shared" si="106"/>
        <v>793.48</v>
      </c>
      <c r="N3840" s="216" t="str">
        <f t="shared" si="107"/>
        <v>nova vrijednost</v>
      </c>
    </row>
    <row r="3841" spans="1:14" x14ac:dyDescent="0.25">
      <c r="A3841" s="216">
        <v>1</v>
      </c>
      <c r="B3841" s="219" t="s">
        <v>926</v>
      </c>
      <c r="C3841" s="219" t="s">
        <v>926</v>
      </c>
      <c r="D3841" s="219">
        <v>110101</v>
      </c>
      <c r="E3841" s="217" t="s">
        <v>233</v>
      </c>
      <c r="F3841" s="217" t="s">
        <v>2530</v>
      </c>
      <c r="G3841" s="217" t="s">
        <v>2524</v>
      </c>
      <c r="H3841" s="217" t="s">
        <v>139</v>
      </c>
      <c r="I3841" s="219">
        <v>1</v>
      </c>
      <c r="J3841" s="218">
        <v>846.4</v>
      </c>
      <c r="K3841" s="218">
        <v>52.9</v>
      </c>
      <c r="L3841" s="218">
        <v>793.5</v>
      </c>
      <c r="M3841" s="218">
        <f t="shared" si="106"/>
        <v>793.5</v>
      </c>
      <c r="N3841" s="216" t="str">
        <f t="shared" si="107"/>
        <v>nova vrijednost</v>
      </c>
    </row>
    <row r="3842" spans="1:14" x14ac:dyDescent="0.25">
      <c r="A3842" s="216">
        <v>1</v>
      </c>
      <c r="B3842" s="219" t="s">
        <v>926</v>
      </c>
      <c r="C3842" s="219" t="s">
        <v>926</v>
      </c>
      <c r="D3842" s="219">
        <v>110102</v>
      </c>
      <c r="E3842" s="217" t="s">
        <v>233</v>
      </c>
      <c r="F3842" s="217" t="s">
        <v>2531</v>
      </c>
      <c r="G3842" s="217" t="s">
        <v>2524</v>
      </c>
      <c r="H3842" s="217" t="s">
        <v>139</v>
      </c>
      <c r="I3842" s="219">
        <v>1</v>
      </c>
      <c r="J3842" s="218">
        <v>846.38</v>
      </c>
      <c r="K3842" s="218">
        <v>52.9</v>
      </c>
      <c r="L3842" s="218">
        <v>793.48</v>
      </c>
      <c r="M3842" s="218">
        <f t="shared" si="106"/>
        <v>793.48</v>
      </c>
      <c r="N3842" s="216" t="str">
        <f t="shared" si="107"/>
        <v>nova vrijednost</v>
      </c>
    </row>
    <row r="3843" spans="1:14" x14ac:dyDescent="0.25">
      <c r="A3843" s="216">
        <v>1</v>
      </c>
      <c r="B3843" s="219" t="s">
        <v>926</v>
      </c>
      <c r="C3843" s="219" t="s">
        <v>926</v>
      </c>
      <c r="D3843" s="219">
        <v>110103</v>
      </c>
      <c r="E3843" s="217" t="s">
        <v>233</v>
      </c>
      <c r="F3843" s="217" t="s">
        <v>2532</v>
      </c>
      <c r="G3843" s="217" t="s">
        <v>2524</v>
      </c>
      <c r="H3843" s="217" t="s">
        <v>139</v>
      </c>
      <c r="I3843" s="219">
        <v>1</v>
      </c>
      <c r="J3843" s="218">
        <v>384.69</v>
      </c>
      <c r="K3843" s="218">
        <v>24.04</v>
      </c>
      <c r="L3843" s="218">
        <v>360.65</v>
      </c>
      <c r="M3843" s="218">
        <f t="shared" ref="M3843:M3906" si="108">IF(L3843&lt;J3843*0.4,J3843*0.4,L3843)</f>
        <v>360.65</v>
      </c>
      <c r="N3843" s="216" t="str">
        <f t="shared" si="107"/>
        <v>nova vrijednost</v>
      </c>
    </row>
    <row r="3844" spans="1:14" x14ac:dyDescent="0.25">
      <c r="A3844" s="220">
        <v>1</v>
      </c>
      <c r="B3844" s="219" t="s">
        <v>926</v>
      </c>
      <c r="C3844" s="219" t="s">
        <v>926</v>
      </c>
      <c r="D3844" s="219">
        <v>110104</v>
      </c>
      <c r="E3844" s="217" t="s">
        <v>233</v>
      </c>
      <c r="F3844" s="217" t="s">
        <v>2532</v>
      </c>
      <c r="G3844" s="217" t="s">
        <v>2524</v>
      </c>
      <c r="H3844" s="217" t="s">
        <v>139</v>
      </c>
      <c r="I3844" s="219">
        <v>1</v>
      </c>
      <c r="J3844" s="218">
        <v>384.69</v>
      </c>
      <c r="K3844" s="218">
        <v>24.04</v>
      </c>
      <c r="L3844" s="218">
        <v>360.65</v>
      </c>
      <c r="M3844" s="218">
        <f t="shared" si="108"/>
        <v>360.65</v>
      </c>
      <c r="N3844" s="216" t="str">
        <f t="shared" si="107"/>
        <v>nova vrijednost</v>
      </c>
    </row>
    <row r="3845" spans="1:14" x14ac:dyDescent="0.25">
      <c r="A3845" s="220">
        <v>1</v>
      </c>
      <c r="B3845" s="219" t="s">
        <v>926</v>
      </c>
      <c r="C3845" s="219" t="s">
        <v>926</v>
      </c>
      <c r="D3845" s="219">
        <v>110105</v>
      </c>
      <c r="E3845" s="217" t="s">
        <v>233</v>
      </c>
      <c r="F3845" s="217" t="s">
        <v>2532</v>
      </c>
      <c r="G3845" s="217" t="s">
        <v>2524</v>
      </c>
      <c r="H3845" s="217" t="s">
        <v>139</v>
      </c>
      <c r="I3845" s="219">
        <v>1</v>
      </c>
      <c r="J3845" s="218">
        <v>384.68</v>
      </c>
      <c r="K3845" s="218">
        <v>24.04</v>
      </c>
      <c r="L3845" s="218">
        <v>360.64</v>
      </c>
      <c r="M3845" s="218">
        <f t="shared" si="108"/>
        <v>360.64</v>
      </c>
      <c r="N3845" s="216" t="str">
        <f t="shared" si="107"/>
        <v>nova vrijednost</v>
      </c>
    </row>
    <row r="3846" spans="1:14" x14ac:dyDescent="0.25">
      <c r="A3846" s="216">
        <v>1</v>
      </c>
      <c r="B3846" s="219" t="s">
        <v>926</v>
      </c>
      <c r="C3846" s="219" t="s">
        <v>926</v>
      </c>
      <c r="D3846" s="219">
        <v>110107</v>
      </c>
      <c r="E3846" s="217" t="s">
        <v>250</v>
      </c>
      <c r="F3846" s="217" t="s">
        <v>2520</v>
      </c>
      <c r="G3846" s="217" t="s">
        <v>2524</v>
      </c>
      <c r="H3846" s="217" t="s">
        <v>139</v>
      </c>
      <c r="I3846" s="219">
        <v>1</v>
      </c>
      <c r="J3846" s="218">
        <v>729</v>
      </c>
      <c r="K3846" s="218">
        <v>45.56</v>
      </c>
      <c r="L3846" s="218">
        <v>683.44</v>
      </c>
      <c r="M3846" s="218">
        <f t="shared" si="108"/>
        <v>683.44</v>
      </c>
      <c r="N3846" s="216" t="str">
        <f t="shared" si="107"/>
        <v>nova vrijednost</v>
      </c>
    </row>
    <row r="3847" spans="1:14" x14ac:dyDescent="0.25">
      <c r="A3847" s="216">
        <v>1</v>
      </c>
      <c r="B3847" s="219" t="s">
        <v>926</v>
      </c>
      <c r="C3847" s="219" t="s">
        <v>926</v>
      </c>
      <c r="D3847" s="219">
        <v>110116</v>
      </c>
      <c r="E3847" s="217" t="s">
        <v>233</v>
      </c>
      <c r="F3847" s="217" t="s">
        <v>2533</v>
      </c>
      <c r="G3847" s="217" t="s">
        <v>2534</v>
      </c>
      <c r="H3847" s="217" t="s">
        <v>139</v>
      </c>
      <c r="I3847" s="219">
        <v>1</v>
      </c>
      <c r="J3847" s="221">
        <v>2187.66</v>
      </c>
      <c r="K3847" s="218">
        <v>91.15</v>
      </c>
      <c r="L3847" s="221">
        <v>2096.5100000000002</v>
      </c>
      <c r="M3847" s="218">
        <f t="shared" si="108"/>
        <v>2096.5100000000002</v>
      </c>
      <c r="N3847" s="216" t="str">
        <f t="shared" si="107"/>
        <v>nova vrijednost</v>
      </c>
    </row>
    <row r="3848" spans="1:14" x14ac:dyDescent="0.25">
      <c r="A3848" s="216">
        <v>1</v>
      </c>
      <c r="B3848" s="219" t="s">
        <v>926</v>
      </c>
      <c r="C3848" s="219" t="s">
        <v>926</v>
      </c>
      <c r="D3848" s="219">
        <v>110117</v>
      </c>
      <c r="E3848" s="217" t="s">
        <v>233</v>
      </c>
      <c r="F3848" s="217" t="s">
        <v>2535</v>
      </c>
      <c r="G3848" s="217" t="s">
        <v>2534</v>
      </c>
      <c r="H3848" s="217" t="s">
        <v>139</v>
      </c>
      <c r="I3848" s="219">
        <v>1</v>
      </c>
      <c r="J3848" s="218">
        <v>719.69</v>
      </c>
      <c r="K3848" s="218">
        <v>29.99</v>
      </c>
      <c r="L3848" s="218">
        <v>689.7</v>
      </c>
      <c r="M3848" s="218">
        <f t="shared" si="108"/>
        <v>689.7</v>
      </c>
      <c r="N3848" s="216" t="str">
        <f t="shared" si="107"/>
        <v>nova vrijednost</v>
      </c>
    </row>
    <row r="3849" spans="1:14" x14ac:dyDescent="0.25">
      <c r="A3849" s="220">
        <v>1</v>
      </c>
      <c r="B3849" s="219" t="s">
        <v>926</v>
      </c>
      <c r="C3849" s="219" t="s">
        <v>926</v>
      </c>
      <c r="D3849" s="219">
        <v>110118</v>
      </c>
      <c r="E3849" s="217" t="s">
        <v>233</v>
      </c>
      <c r="F3849" s="217" t="s">
        <v>2535</v>
      </c>
      <c r="G3849" s="217" t="s">
        <v>2534</v>
      </c>
      <c r="H3849" s="217" t="s">
        <v>139</v>
      </c>
      <c r="I3849" s="219">
        <v>1</v>
      </c>
      <c r="J3849" s="218">
        <v>719.7</v>
      </c>
      <c r="K3849" s="218">
        <v>29.99</v>
      </c>
      <c r="L3849" s="218">
        <v>689.71</v>
      </c>
      <c r="M3849" s="218">
        <f t="shared" si="108"/>
        <v>689.71</v>
      </c>
      <c r="N3849" s="216" t="str">
        <f t="shared" si="107"/>
        <v>nova vrijednost</v>
      </c>
    </row>
    <row r="3850" spans="1:14" x14ac:dyDescent="0.25">
      <c r="A3850" s="220">
        <v>1</v>
      </c>
      <c r="B3850" s="219" t="s">
        <v>926</v>
      </c>
      <c r="C3850" s="219" t="s">
        <v>926</v>
      </c>
      <c r="D3850" s="219">
        <v>110119</v>
      </c>
      <c r="E3850" s="217" t="s">
        <v>233</v>
      </c>
      <c r="F3850" s="217" t="s">
        <v>2536</v>
      </c>
      <c r="G3850" s="217" t="s">
        <v>2534</v>
      </c>
      <c r="H3850" s="217" t="s">
        <v>139</v>
      </c>
      <c r="I3850" s="219">
        <v>1</v>
      </c>
      <c r="J3850" s="218">
        <v>966.45</v>
      </c>
      <c r="K3850" s="218">
        <v>40.270000000000003</v>
      </c>
      <c r="L3850" s="218">
        <v>926.18</v>
      </c>
      <c r="M3850" s="218">
        <f t="shared" si="108"/>
        <v>926.18</v>
      </c>
      <c r="N3850" s="216" t="str">
        <f t="shared" si="107"/>
        <v>nova vrijednost</v>
      </c>
    </row>
    <row r="3851" spans="1:14" x14ac:dyDescent="0.25">
      <c r="A3851" s="216">
        <v>1</v>
      </c>
      <c r="B3851" s="219" t="s">
        <v>926</v>
      </c>
      <c r="C3851" s="219" t="s">
        <v>926</v>
      </c>
      <c r="D3851" s="219">
        <v>110120</v>
      </c>
      <c r="E3851" s="217" t="s">
        <v>233</v>
      </c>
      <c r="F3851" s="217" t="s">
        <v>2537</v>
      </c>
      <c r="G3851" s="217" t="s">
        <v>2534</v>
      </c>
      <c r="H3851" s="217" t="s">
        <v>139</v>
      </c>
      <c r="I3851" s="219">
        <v>1</v>
      </c>
      <c r="J3851" s="218">
        <v>255.89</v>
      </c>
      <c r="K3851" s="218">
        <v>10.66</v>
      </c>
      <c r="L3851" s="218">
        <v>245.23</v>
      </c>
      <c r="M3851" s="218">
        <f t="shared" si="108"/>
        <v>245.23</v>
      </c>
      <c r="N3851" s="216" t="str">
        <f t="shared" si="107"/>
        <v>nova vrijednost</v>
      </c>
    </row>
    <row r="3852" spans="1:14" x14ac:dyDescent="0.25">
      <c r="A3852" s="216">
        <v>1</v>
      </c>
      <c r="B3852" s="219" t="s">
        <v>926</v>
      </c>
      <c r="C3852" s="219" t="s">
        <v>926</v>
      </c>
      <c r="D3852" s="219">
        <v>110121</v>
      </c>
      <c r="E3852" s="217" t="s">
        <v>233</v>
      </c>
      <c r="F3852" s="217" t="s">
        <v>2537</v>
      </c>
      <c r="G3852" s="217" t="s">
        <v>2534</v>
      </c>
      <c r="H3852" s="217" t="s">
        <v>139</v>
      </c>
      <c r="I3852" s="219">
        <v>1</v>
      </c>
      <c r="J3852" s="218">
        <v>255.89</v>
      </c>
      <c r="K3852" s="218">
        <v>10.66</v>
      </c>
      <c r="L3852" s="218">
        <v>245.23</v>
      </c>
      <c r="M3852" s="218">
        <f t="shared" si="108"/>
        <v>245.23</v>
      </c>
      <c r="N3852" s="216" t="str">
        <f t="shared" si="107"/>
        <v>nova vrijednost</v>
      </c>
    </row>
    <row r="3853" spans="1:14" x14ac:dyDescent="0.25">
      <c r="A3853" s="216">
        <v>1</v>
      </c>
      <c r="B3853" s="219" t="s">
        <v>926</v>
      </c>
      <c r="C3853" s="219" t="s">
        <v>926</v>
      </c>
      <c r="D3853" s="219">
        <v>110122</v>
      </c>
      <c r="E3853" s="217" t="s">
        <v>233</v>
      </c>
      <c r="F3853" s="217" t="s">
        <v>2537</v>
      </c>
      <c r="G3853" s="217" t="s">
        <v>2534</v>
      </c>
      <c r="H3853" s="217" t="s">
        <v>139</v>
      </c>
      <c r="I3853" s="219">
        <v>1</v>
      </c>
      <c r="J3853" s="218">
        <v>255.89</v>
      </c>
      <c r="K3853" s="218">
        <v>10.66</v>
      </c>
      <c r="L3853" s="218">
        <v>245.23</v>
      </c>
      <c r="M3853" s="218">
        <f t="shared" si="108"/>
        <v>245.23</v>
      </c>
      <c r="N3853" s="216" t="str">
        <f t="shared" si="107"/>
        <v>nova vrijednost</v>
      </c>
    </row>
    <row r="3854" spans="1:14" x14ac:dyDescent="0.25">
      <c r="A3854" s="220">
        <v>1</v>
      </c>
      <c r="B3854" s="219" t="s">
        <v>926</v>
      </c>
      <c r="C3854" s="219" t="s">
        <v>926</v>
      </c>
      <c r="D3854" s="219">
        <v>110123</v>
      </c>
      <c r="E3854" s="217" t="s">
        <v>233</v>
      </c>
      <c r="F3854" s="217" t="s">
        <v>2537</v>
      </c>
      <c r="G3854" s="217" t="s">
        <v>2534</v>
      </c>
      <c r="H3854" s="217" t="s">
        <v>139</v>
      </c>
      <c r="I3854" s="219">
        <v>1</v>
      </c>
      <c r="J3854" s="218">
        <v>255.89</v>
      </c>
      <c r="K3854" s="218">
        <v>10.66</v>
      </c>
      <c r="L3854" s="218">
        <v>245.23</v>
      </c>
      <c r="M3854" s="218">
        <f t="shared" si="108"/>
        <v>245.23</v>
      </c>
      <c r="N3854" s="216" t="str">
        <f t="shared" si="107"/>
        <v>nova vrijednost</v>
      </c>
    </row>
    <row r="3855" spans="1:14" x14ac:dyDescent="0.25">
      <c r="A3855" s="220">
        <v>1</v>
      </c>
      <c r="B3855" s="219" t="s">
        <v>926</v>
      </c>
      <c r="C3855" s="219" t="s">
        <v>926</v>
      </c>
      <c r="D3855" s="219">
        <v>110124</v>
      </c>
      <c r="E3855" s="217" t="s">
        <v>233</v>
      </c>
      <c r="F3855" s="217" t="s">
        <v>2520</v>
      </c>
      <c r="G3855" s="217" t="s">
        <v>2534</v>
      </c>
      <c r="H3855" s="217" t="s">
        <v>139</v>
      </c>
      <c r="I3855" s="219">
        <v>1</v>
      </c>
      <c r="J3855" s="221">
        <v>1517.07</v>
      </c>
      <c r="K3855" s="218">
        <v>63.21</v>
      </c>
      <c r="L3855" s="221">
        <v>1453.86</v>
      </c>
      <c r="M3855" s="218">
        <f t="shared" si="108"/>
        <v>1453.86</v>
      </c>
      <c r="N3855" s="216" t="str">
        <f t="shared" si="107"/>
        <v>nova vrijednost</v>
      </c>
    </row>
    <row r="3856" spans="1:14" x14ac:dyDescent="0.25">
      <c r="A3856" s="216">
        <v>1</v>
      </c>
      <c r="B3856" s="219" t="s">
        <v>926</v>
      </c>
      <c r="C3856" s="219" t="s">
        <v>926</v>
      </c>
      <c r="D3856" s="219">
        <v>110129</v>
      </c>
      <c r="E3856" s="217" t="s">
        <v>233</v>
      </c>
      <c r="F3856" s="217" t="s">
        <v>2538</v>
      </c>
      <c r="G3856" s="217" t="s">
        <v>900</v>
      </c>
      <c r="H3856" s="217" t="s">
        <v>139</v>
      </c>
      <c r="I3856" s="219">
        <v>1</v>
      </c>
      <c r="J3856" s="218">
        <v>389.55</v>
      </c>
      <c r="K3856" s="218">
        <v>12.17</v>
      </c>
      <c r="L3856" s="218">
        <v>377.38</v>
      </c>
      <c r="M3856" s="218">
        <f t="shared" si="108"/>
        <v>377.38</v>
      </c>
      <c r="N3856" s="216" t="str">
        <f t="shared" si="107"/>
        <v>nova vrijednost</v>
      </c>
    </row>
    <row r="3857" spans="1:14" x14ac:dyDescent="0.25">
      <c r="A3857" s="216">
        <v>1</v>
      </c>
      <c r="B3857" s="219" t="s">
        <v>926</v>
      </c>
      <c r="C3857" s="219" t="s">
        <v>926</v>
      </c>
      <c r="D3857" s="219">
        <v>110132</v>
      </c>
      <c r="E3857" s="217" t="s">
        <v>233</v>
      </c>
      <c r="F3857" s="217" t="s">
        <v>2539</v>
      </c>
      <c r="G3857" s="217" t="s">
        <v>900</v>
      </c>
      <c r="H3857" s="217" t="s">
        <v>139</v>
      </c>
      <c r="I3857" s="219">
        <v>1</v>
      </c>
      <c r="J3857" s="221">
        <v>1263.46</v>
      </c>
      <c r="K3857" s="218">
        <v>39.479999999999997</v>
      </c>
      <c r="L3857" s="221">
        <v>1223.98</v>
      </c>
      <c r="M3857" s="218">
        <f t="shared" si="108"/>
        <v>1223.98</v>
      </c>
      <c r="N3857" s="216" t="str">
        <f t="shared" si="107"/>
        <v>nova vrijednost</v>
      </c>
    </row>
    <row r="3858" spans="1:14" x14ac:dyDescent="0.25">
      <c r="A3858" s="216">
        <v>1</v>
      </c>
      <c r="B3858" s="219" t="s">
        <v>926</v>
      </c>
      <c r="C3858" s="219" t="s">
        <v>926</v>
      </c>
      <c r="D3858" s="219">
        <v>110134</v>
      </c>
      <c r="E3858" s="217" t="s">
        <v>233</v>
      </c>
      <c r="F3858" s="217" t="s">
        <v>2520</v>
      </c>
      <c r="G3858" s="217" t="s">
        <v>900</v>
      </c>
      <c r="H3858" s="217" t="s">
        <v>139</v>
      </c>
      <c r="I3858" s="219">
        <v>1</v>
      </c>
      <c r="J3858" s="218">
        <v>647.72</v>
      </c>
      <c r="K3858" s="218">
        <v>20.239999999999998</v>
      </c>
      <c r="L3858" s="218">
        <v>627.48</v>
      </c>
      <c r="M3858" s="218">
        <f t="shared" si="108"/>
        <v>627.48</v>
      </c>
      <c r="N3858" s="216" t="str">
        <f t="shared" si="107"/>
        <v>nova vrijednost</v>
      </c>
    </row>
    <row r="3859" spans="1:14" x14ac:dyDescent="0.25">
      <c r="A3859" s="220">
        <v>1</v>
      </c>
      <c r="B3859" s="219" t="s">
        <v>926</v>
      </c>
      <c r="C3859" s="219" t="s">
        <v>926</v>
      </c>
      <c r="D3859" s="219">
        <v>110140</v>
      </c>
      <c r="E3859" s="217" t="s">
        <v>233</v>
      </c>
      <c r="F3859" s="217" t="s">
        <v>2540</v>
      </c>
      <c r="G3859" s="217" t="s">
        <v>900</v>
      </c>
      <c r="H3859" s="217" t="s">
        <v>139</v>
      </c>
      <c r="I3859" s="219">
        <v>1</v>
      </c>
      <c r="J3859" s="218">
        <v>255.89</v>
      </c>
      <c r="K3859" s="218">
        <v>8</v>
      </c>
      <c r="L3859" s="218">
        <v>247.89</v>
      </c>
      <c r="M3859" s="218">
        <f t="shared" si="108"/>
        <v>247.89</v>
      </c>
      <c r="N3859" s="216" t="str">
        <f t="shared" si="107"/>
        <v>nova vrijednost</v>
      </c>
    </row>
    <row r="3860" spans="1:14" x14ac:dyDescent="0.25">
      <c r="A3860" s="220">
        <v>1</v>
      </c>
      <c r="B3860" s="219" t="s">
        <v>926</v>
      </c>
      <c r="C3860" s="219" t="s">
        <v>926</v>
      </c>
      <c r="D3860" s="219">
        <v>110141</v>
      </c>
      <c r="E3860" s="217" t="s">
        <v>233</v>
      </c>
      <c r="F3860" s="217" t="s">
        <v>2540</v>
      </c>
      <c r="G3860" s="217" t="s">
        <v>900</v>
      </c>
      <c r="H3860" s="217" t="s">
        <v>139</v>
      </c>
      <c r="I3860" s="219">
        <v>1</v>
      </c>
      <c r="J3860" s="218">
        <v>255.89</v>
      </c>
      <c r="K3860" s="218">
        <v>8</v>
      </c>
      <c r="L3860" s="218">
        <v>247.89</v>
      </c>
      <c r="M3860" s="218">
        <f t="shared" si="108"/>
        <v>247.89</v>
      </c>
      <c r="N3860" s="216" t="str">
        <f t="shared" si="107"/>
        <v>nova vrijednost</v>
      </c>
    </row>
    <row r="3861" spans="1:14" x14ac:dyDescent="0.25">
      <c r="A3861" s="216">
        <v>1</v>
      </c>
      <c r="B3861" s="219" t="s">
        <v>926</v>
      </c>
      <c r="C3861" s="219" t="s">
        <v>926</v>
      </c>
      <c r="D3861" s="219">
        <v>110142</v>
      </c>
      <c r="E3861" s="217" t="s">
        <v>162</v>
      </c>
      <c r="F3861" s="217" t="s">
        <v>2309</v>
      </c>
      <c r="G3861" s="218">
        <v>10.98</v>
      </c>
      <c r="H3861" s="217" t="s">
        <v>139</v>
      </c>
      <c r="I3861" s="219">
        <v>1</v>
      </c>
      <c r="J3861" s="218">
        <v>384.3</v>
      </c>
      <c r="K3861" s="218">
        <v>384.3</v>
      </c>
      <c r="L3861" s="218">
        <v>0</v>
      </c>
      <c r="M3861" s="218">
        <f t="shared" si="108"/>
        <v>153.72000000000003</v>
      </c>
      <c r="N3861" s="216" t="str">
        <f t="shared" si="107"/>
        <v>stvarna uporabna</v>
      </c>
    </row>
    <row r="3862" spans="1:14" x14ac:dyDescent="0.25">
      <c r="A3862" s="216">
        <v>1</v>
      </c>
      <c r="B3862" s="219" t="s">
        <v>926</v>
      </c>
      <c r="C3862" s="219" t="s">
        <v>926</v>
      </c>
      <c r="D3862" s="219">
        <v>110144</v>
      </c>
      <c r="E3862" s="217" t="s">
        <v>137</v>
      </c>
      <c r="F3862" s="217" t="s">
        <v>2323</v>
      </c>
      <c r="G3862" s="217" t="s">
        <v>900</v>
      </c>
      <c r="H3862" s="217" t="s">
        <v>139</v>
      </c>
      <c r="I3862" s="219">
        <v>1</v>
      </c>
      <c r="J3862" s="218">
        <v>159.37</v>
      </c>
      <c r="K3862" s="218">
        <v>4.9800000000000004</v>
      </c>
      <c r="L3862" s="218">
        <v>154.38999999999999</v>
      </c>
      <c r="M3862" s="218">
        <f t="shared" si="108"/>
        <v>154.38999999999999</v>
      </c>
      <c r="N3862" s="216" t="str">
        <f t="shared" si="107"/>
        <v>nova vrijednost</v>
      </c>
    </row>
    <row r="3863" spans="1:14" x14ac:dyDescent="0.25">
      <c r="A3863" s="216">
        <v>1</v>
      </c>
      <c r="B3863" s="219" t="s">
        <v>926</v>
      </c>
      <c r="C3863" s="219" t="s">
        <v>926</v>
      </c>
      <c r="D3863" s="219">
        <v>110145</v>
      </c>
      <c r="E3863" s="217" t="s">
        <v>137</v>
      </c>
      <c r="F3863" s="217" t="s">
        <v>2541</v>
      </c>
      <c r="G3863" s="217" t="s">
        <v>900</v>
      </c>
      <c r="H3863" s="217" t="s">
        <v>139</v>
      </c>
      <c r="I3863" s="219">
        <v>1</v>
      </c>
      <c r="J3863" s="218">
        <v>95.58</v>
      </c>
      <c r="K3863" s="218">
        <v>2.99</v>
      </c>
      <c r="L3863" s="218">
        <v>92.59</v>
      </c>
      <c r="M3863" s="218">
        <f t="shared" si="108"/>
        <v>92.59</v>
      </c>
      <c r="N3863" s="216" t="str">
        <f t="shared" si="107"/>
        <v>nova vrijednost</v>
      </c>
    </row>
    <row r="3864" spans="1:14" x14ac:dyDescent="0.25">
      <c r="A3864" s="220">
        <v>1</v>
      </c>
      <c r="B3864" s="219" t="s">
        <v>926</v>
      </c>
      <c r="C3864" s="219" t="s">
        <v>926</v>
      </c>
      <c r="D3864" s="219">
        <v>110146</v>
      </c>
      <c r="E3864" s="217" t="s">
        <v>137</v>
      </c>
      <c r="F3864" s="217" t="s">
        <v>2541</v>
      </c>
      <c r="G3864" s="217" t="s">
        <v>900</v>
      </c>
      <c r="H3864" s="217" t="s">
        <v>139</v>
      </c>
      <c r="I3864" s="219">
        <v>1</v>
      </c>
      <c r="J3864" s="218">
        <v>95.58</v>
      </c>
      <c r="K3864" s="218">
        <v>2.99</v>
      </c>
      <c r="L3864" s="218">
        <v>92.59</v>
      </c>
      <c r="M3864" s="218">
        <f t="shared" si="108"/>
        <v>92.59</v>
      </c>
      <c r="N3864" s="216" t="str">
        <f t="shared" si="107"/>
        <v>nova vrijednost</v>
      </c>
    </row>
    <row r="3865" spans="1:14" x14ac:dyDescent="0.25">
      <c r="A3865" s="220">
        <v>1</v>
      </c>
      <c r="B3865" s="219" t="s">
        <v>926</v>
      </c>
      <c r="C3865" s="219" t="s">
        <v>926</v>
      </c>
      <c r="D3865" s="219">
        <v>110147</v>
      </c>
      <c r="E3865" s="217" t="s">
        <v>137</v>
      </c>
      <c r="F3865" s="217" t="s">
        <v>2541</v>
      </c>
      <c r="G3865" s="217" t="s">
        <v>900</v>
      </c>
      <c r="H3865" s="217" t="s">
        <v>139</v>
      </c>
      <c r="I3865" s="219">
        <v>1</v>
      </c>
      <c r="J3865" s="218">
        <v>95.58</v>
      </c>
      <c r="K3865" s="218">
        <v>2.99</v>
      </c>
      <c r="L3865" s="218">
        <v>92.59</v>
      </c>
      <c r="M3865" s="218">
        <f t="shared" si="108"/>
        <v>92.59</v>
      </c>
      <c r="N3865" s="216" t="str">
        <f t="shared" si="107"/>
        <v>nova vrijednost</v>
      </c>
    </row>
    <row r="3866" spans="1:14" x14ac:dyDescent="0.25">
      <c r="A3866" s="216">
        <v>1</v>
      </c>
      <c r="B3866" s="219" t="s">
        <v>926</v>
      </c>
      <c r="C3866" s="219" t="s">
        <v>926</v>
      </c>
      <c r="D3866" s="219">
        <v>110148</v>
      </c>
      <c r="E3866" s="217" t="s">
        <v>137</v>
      </c>
      <c r="F3866" s="217" t="s">
        <v>2542</v>
      </c>
      <c r="G3866" s="217" t="s">
        <v>900</v>
      </c>
      <c r="H3866" s="217" t="s">
        <v>139</v>
      </c>
      <c r="I3866" s="219">
        <v>1</v>
      </c>
      <c r="J3866" s="218">
        <v>530.52</v>
      </c>
      <c r="K3866" s="218">
        <v>16.579999999999998</v>
      </c>
      <c r="L3866" s="218">
        <v>513.94000000000005</v>
      </c>
      <c r="M3866" s="218">
        <f t="shared" si="108"/>
        <v>513.94000000000005</v>
      </c>
      <c r="N3866" s="216" t="str">
        <f t="shared" si="107"/>
        <v>nova vrijednost</v>
      </c>
    </row>
    <row r="3867" spans="1:14" x14ac:dyDescent="0.25">
      <c r="A3867" s="216">
        <v>1</v>
      </c>
      <c r="B3867" s="219" t="s">
        <v>926</v>
      </c>
      <c r="C3867" s="219" t="s">
        <v>926</v>
      </c>
      <c r="D3867" s="219">
        <v>110149</v>
      </c>
      <c r="E3867" s="217" t="s">
        <v>137</v>
      </c>
      <c r="F3867" s="217" t="s">
        <v>2542</v>
      </c>
      <c r="G3867" s="217" t="s">
        <v>900</v>
      </c>
      <c r="H3867" s="217" t="s">
        <v>139</v>
      </c>
      <c r="I3867" s="219">
        <v>1</v>
      </c>
      <c r="J3867" s="218">
        <v>530.52</v>
      </c>
      <c r="K3867" s="218">
        <v>16.579999999999998</v>
      </c>
      <c r="L3867" s="218">
        <v>513.94000000000005</v>
      </c>
      <c r="M3867" s="218">
        <f t="shared" si="108"/>
        <v>513.94000000000005</v>
      </c>
      <c r="N3867" s="216" t="str">
        <f t="shared" si="107"/>
        <v>nova vrijednost</v>
      </c>
    </row>
    <row r="3868" spans="1:14" x14ac:dyDescent="0.25">
      <c r="A3868" s="216">
        <v>1</v>
      </c>
      <c r="B3868" s="219" t="s">
        <v>926</v>
      </c>
      <c r="C3868" s="219" t="s">
        <v>926</v>
      </c>
      <c r="D3868" s="219">
        <v>110150</v>
      </c>
      <c r="E3868" s="217" t="s">
        <v>137</v>
      </c>
      <c r="F3868" s="217" t="s">
        <v>2542</v>
      </c>
      <c r="G3868" s="217" t="s">
        <v>900</v>
      </c>
      <c r="H3868" s="217" t="s">
        <v>139</v>
      </c>
      <c r="I3868" s="219">
        <v>1</v>
      </c>
      <c r="J3868" s="218">
        <v>530.52</v>
      </c>
      <c r="K3868" s="218">
        <v>16.579999999999998</v>
      </c>
      <c r="L3868" s="218">
        <v>513.94000000000005</v>
      </c>
      <c r="M3868" s="218">
        <f t="shared" si="108"/>
        <v>513.94000000000005</v>
      </c>
      <c r="N3868" s="216" t="str">
        <f t="shared" si="107"/>
        <v>nova vrijednost</v>
      </c>
    </row>
    <row r="3869" spans="1:14" x14ac:dyDescent="0.25">
      <c r="A3869" s="220">
        <v>1</v>
      </c>
      <c r="B3869" s="219" t="s">
        <v>926</v>
      </c>
      <c r="C3869" s="219" t="s">
        <v>926</v>
      </c>
      <c r="D3869" s="219">
        <v>110151</v>
      </c>
      <c r="E3869" s="217" t="s">
        <v>137</v>
      </c>
      <c r="F3869" s="217" t="s">
        <v>2542</v>
      </c>
      <c r="G3869" s="217" t="s">
        <v>900</v>
      </c>
      <c r="H3869" s="217" t="s">
        <v>139</v>
      </c>
      <c r="I3869" s="219">
        <v>1</v>
      </c>
      <c r="J3869" s="218">
        <v>530.52</v>
      </c>
      <c r="K3869" s="218">
        <v>16.579999999999998</v>
      </c>
      <c r="L3869" s="218">
        <v>513.94000000000005</v>
      </c>
      <c r="M3869" s="218">
        <f t="shared" si="108"/>
        <v>513.94000000000005</v>
      </c>
      <c r="N3869" s="216" t="str">
        <f t="shared" si="107"/>
        <v>nova vrijednost</v>
      </c>
    </row>
    <row r="3870" spans="1:14" x14ac:dyDescent="0.25">
      <c r="A3870" s="220">
        <v>1</v>
      </c>
      <c r="B3870" s="219" t="s">
        <v>926</v>
      </c>
      <c r="C3870" s="219" t="s">
        <v>926</v>
      </c>
      <c r="D3870" s="219">
        <v>110152</v>
      </c>
      <c r="E3870" s="217" t="s">
        <v>137</v>
      </c>
      <c r="F3870" s="217" t="s">
        <v>2543</v>
      </c>
      <c r="G3870" s="217" t="s">
        <v>900</v>
      </c>
      <c r="H3870" s="217" t="s">
        <v>139</v>
      </c>
      <c r="I3870" s="219">
        <v>1</v>
      </c>
      <c r="J3870" s="218">
        <v>371.06</v>
      </c>
      <c r="K3870" s="218">
        <v>11.6</v>
      </c>
      <c r="L3870" s="218">
        <v>359.46</v>
      </c>
      <c r="M3870" s="218">
        <f t="shared" si="108"/>
        <v>359.46</v>
      </c>
      <c r="N3870" s="216" t="str">
        <f t="shared" si="107"/>
        <v>nova vrijednost</v>
      </c>
    </row>
    <row r="3871" spans="1:14" x14ac:dyDescent="0.25">
      <c r="A3871" s="216">
        <v>1</v>
      </c>
      <c r="B3871" s="219" t="s">
        <v>926</v>
      </c>
      <c r="C3871" s="219" t="s">
        <v>926</v>
      </c>
      <c r="D3871" s="219">
        <v>110153</v>
      </c>
      <c r="E3871" s="217" t="s">
        <v>137</v>
      </c>
      <c r="F3871" s="217" t="s">
        <v>2543</v>
      </c>
      <c r="G3871" s="217" t="s">
        <v>900</v>
      </c>
      <c r="H3871" s="217" t="s">
        <v>139</v>
      </c>
      <c r="I3871" s="219">
        <v>1</v>
      </c>
      <c r="J3871" s="218">
        <v>477.36</v>
      </c>
      <c r="K3871" s="218">
        <v>14.92</v>
      </c>
      <c r="L3871" s="218">
        <v>462.44</v>
      </c>
      <c r="M3871" s="218">
        <f t="shared" si="108"/>
        <v>462.44</v>
      </c>
      <c r="N3871" s="216" t="str">
        <f t="shared" si="107"/>
        <v>nova vrijednost</v>
      </c>
    </row>
    <row r="3872" spans="1:14" x14ac:dyDescent="0.25">
      <c r="A3872" s="216">
        <v>1</v>
      </c>
      <c r="B3872" s="219" t="s">
        <v>926</v>
      </c>
      <c r="C3872" s="219" t="s">
        <v>926</v>
      </c>
      <c r="D3872" s="219">
        <v>110154</v>
      </c>
      <c r="E3872" s="217" t="s">
        <v>137</v>
      </c>
      <c r="F3872" s="217" t="s">
        <v>2543</v>
      </c>
      <c r="G3872" s="217" t="s">
        <v>900</v>
      </c>
      <c r="H3872" s="217" t="s">
        <v>139</v>
      </c>
      <c r="I3872" s="219">
        <v>1</v>
      </c>
      <c r="J3872" s="218">
        <v>477.36</v>
      </c>
      <c r="K3872" s="218">
        <v>14.92</v>
      </c>
      <c r="L3872" s="218">
        <v>462.44</v>
      </c>
      <c r="M3872" s="218">
        <f t="shared" si="108"/>
        <v>462.44</v>
      </c>
      <c r="N3872" s="216" t="str">
        <f t="shared" si="107"/>
        <v>nova vrijednost</v>
      </c>
    </row>
    <row r="3873" spans="1:14" x14ac:dyDescent="0.25">
      <c r="A3873" s="216">
        <v>1</v>
      </c>
      <c r="B3873" s="219" t="s">
        <v>926</v>
      </c>
      <c r="C3873" s="219" t="s">
        <v>926</v>
      </c>
      <c r="D3873" s="219">
        <v>110155</v>
      </c>
      <c r="E3873" s="217" t="s">
        <v>137</v>
      </c>
      <c r="F3873" s="217" t="s">
        <v>2544</v>
      </c>
      <c r="G3873" s="217" t="s">
        <v>900</v>
      </c>
      <c r="H3873" s="217" t="s">
        <v>139</v>
      </c>
      <c r="I3873" s="219">
        <v>1</v>
      </c>
      <c r="J3873" s="218">
        <v>264.73</v>
      </c>
      <c r="K3873" s="218">
        <v>8.27</v>
      </c>
      <c r="L3873" s="218">
        <v>256.45999999999998</v>
      </c>
      <c r="M3873" s="218">
        <f t="shared" si="108"/>
        <v>256.45999999999998</v>
      </c>
      <c r="N3873" s="216" t="str">
        <f t="shared" si="107"/>
        <v>nova vrijednost</v>
      </c>
    </row>
    <row r="3874" spans="1:14" x14ac:dyDescent="0.25">
      <c r="A3874" s="220">
        <v>1</v>
      </c>
      <c r="B3874" s="219" t="s">
        <v>926</v>
      </c>
      <c r="C3874" s="219" t="s">
        <v>926</v>
      </c>
      <c r="D3874" s="219">
        <v>110156</v>
      </c>
      <c r="E3874" s="217" t="s">
        <v>137</v>
      </c>
      <c r="F3874" s="217" t="s">
        <v>2543</v>
      </c>
      <c r="G3874" s="217" t="s">
        <v>900</v>
      </c>
      <c r="H3874" s="217" t="s">
        <v>139</v>
      </c>
      <c r="I3874" s="219">
        <v>1</v>
      </c>
      <c r="J3874" s="218">
        <v>849.47</v>
      </c>
      <c r="K3874" s="218">
        <v>26.55</v>
      </c>
      <c r="L3874" s="218">
        <v>822.92</v>
      </c>
      <c r="M3874" s="218">
        <f t="shared" si="108"/>
        <v>822.92</v>
      </c>
      <c r="N3874" s="216" t="str">
        <f t="shared" si="107"/>
        <v>nova vrijednost</v>
      </c>
    </row>
    <row r="3875" spans="1:14" x14ac:dyDescent="0.25">
      <c r="A3875" s="220">
        <v>1</v>
      </c>
      <c r="B3875" s="219" t="s">
        <v>926</v>
      </c>
      <c r="C3875" s="219" t="s">
        <v>926</v>
      </c>
      <c r="D3875" s="219">
        <v>110157</v>
      </c>
      <c r="E3875" s="217" t="s">
        <v>137</v>
      </c>
      <c r="F3875" s="217" t="s">
        <v>2543</v>
      </c>
      <c r="G3875" s="217" t="s">
        <v>900</v>
      </c>
      <c r="H3875" s="217" t="s">
        <v>139</v>
      </c>
      <c r="I3875" s="219">
        <v>1</v>
      </c>
      <c r="J3875" s="218">
        <v>849.47</v>
      </c>
      <c r="K3875" s="218">
        <v>26.55</v>
      </c>
      <c r="L3875" s="218">
        <v>822.92</v>
      </c>
      <c r="M3875" s="218">
        <f t="shared" si="108"/>
        <v>822.92</v>
      </c>
      <c r="N3875" s="216" t="str">
        <f t="shared" si="107"/>
        <v>nova vrijednost</v>
      </c>
    </row>
    <row r="3876" spans="1:14" x14ac:dyDescent="0.25">
      <c r="A3876" s="216">
        <v>1</v>
      </c>
      <c r="B3876" s="219" t="s">
        <v>926</v>
      </c>
      <c r="C3876" s="219" t="s">
        <v>926</v>
      </c>
      <c r="D3876" s="219">
        <v>110158</v>
      </c>
      <c r="E3876" s="217" t="s">
        <v>137</v>
      </c>
      <c r="F3876" s="217" t="s">
        <v>2543</v>
      </c>
      <c r="G3876" s="217" t="s">
        <v>900</v>
      </c>
      <c r="H3876" s="217" t="s">
        <v>139</v>
      </c>
      <c r="I3876" s="219">
        <v>1</v>
      </c>
      <c r="J3876" s="218">
        <v>849.47</v>
      </c>
      <c r="K3876" s="218">
        <v>26.55</v>
      </c>
      <c r="L3876" s="218">
        <v>822.92</v>
      </c>
      <c r="M3876" s="218">
        <f t="shared" si="108"/>
        <v>822.92</v>
      </c>
      <c r="N3876" s="216" t="str">
        <f t="shared" si="107"/>
        <v>nova vrijednost</v>
      </c>
    </row>
    <row r="3877" spans="1:14" x14ac:dyDescent="0.25">
      <c r="A3877" s="216">
        <v>1</v>
      </c>
      <c r="B3877" s="219" t="s">
        <v>926</v>
      </c>
      <c r="C3877" s="219" t="s">
        <v>926</v>
      </c>
      <c r="D3877" s="219">
        <v>110159</v>
      </c>
      <c r="E3877" s="217" t="s">
        <v>137</v>
      </c>
      <c r="F3877" s="217" t="s">
        <v>2545</v>
      </c>
      <c r="G3877" s="217" t="s">
        <v>900</v>
      </c>
      <c r="H3877" s="217" t="s">
        <v>139</v>
      </c>
      <c r="I3877" s="219">
        <v>1</v>
      </c>
      <c r="J3877" s="218">
        <v>743.16</v>
      </c>
      <c r="K3877" s="218">
        <v>23.22</v>
      </c>
      <c r="L3877" s="218">
        <v>719.94</v>
      </c>
      <c r="M3877" s="218">
        <f t="shared" si="108"/>
        <v>719.94</v>
      </c>
      <c r="N3877" s="216" t="str">
        <f t="shared" si="107"/>
        <v>nova vrijednost</v>
      </c>
    </row>
    <row r="3878" spans="1:14" x14ac:dyDescent="0.25">
      <c r="A3878" s="216">
        <v>1</v>
      </c>
      <c r="B3878" s="219" t="s">
        <v>926</v>
      </c>
      <c r="C3878" s="219" t="s">
        <v>926</v>
      </c>
      <c r="D3878" s="219">
        <v>110160</v>
      </c>
      <c r="E3878" s="217" t="s">
        <v>137</v>
      </c>
      <c r="F3878" s="217" t="s">
        <v>2544</v>
      </c>
      <c r="G3878" s="217" t="s">
        <v>900</v>
      </c>
      <c r="H3878" s="217" t="s">
        <v>139</v>
      </c>
      <c r="I3878" s="219">
        <v>1</v>
      </c>
      <c r="J3878" s="218">
        <v>264.73</v>
      </c>
      <c r="K3878" s="218">
        <v>8.27</v>
      </c>
      <c r="L3878" s="218">
        <v>256.45999999999998</v>
      </c>
      <c r="M3878" s="218">
        <f t="shared" si="108"/>
        <v>256.45999999999998</v>
      </c>
      <c r="N3878" s="216" t="str">
        <f t="shared" si="107"/>
        <v>nova vrijednost</v>
      </c>
    </row>
    <row r="3879" spans="1:14" x14ac:dyDescent="0.25">
      <c r="A3879" s="220">
        <v>1</v>
      </c>
      <c r="B3879" s="219" t="s">
        <v>926</v>
      </c>
      <c r="C3879" s="219" t="s">
        <v>926</v>
      </c>
      <c r="D3879" s="219">
        <v>110161</v>
      </c>
      <c r="E3879" s="217" t="s">
        <v>137</v>
      </c>
      <c r="F3879" s="217" t="s">
        <v>2546</v>
      </c>
      <c r="G3879" s="218">
        <v>10.16</v>
      </c>
      <c r="H3879" s="217" t="s">
        <v>139</v>
      </c>
      <c r="I3879" s="219">
        <v>1</v>
      </c>
      <c r="J3879" s="218">
        <v>549.99</v>
      </c>
      <c r="K3879" s="218">
        <v>11.46</v>
      </c>
      <c r="L3879" s="218">
        <v>538.53</v>
      </c>
      <c r="M3879" s="218">
        <f t="shared" si="108"/>
        <v>538.53</v>
      </c>
      <c r="N3879" s="216" t="str">
        <f t="shared" si="107"/>
        <v>nova vrijednost</v>
      </c>
    </row>
    <row r="3880" spans="1:14" x14ac:dyDescent="0.25">
      <c r="A3880" s="220">
        <v>1</v>
      </c>
      <c r="B3880" s="219" t="s">
        <v>926</v>
      </c>
      <c r="C3880" s="219" t="s">
        <v>926</v>
      </c>
      <c r="D3880" s="219">
        <v>110165</v>
      </c>
      <c r="E3880" s="217" t="s">
        <v>192</v>
      </c>
      <c r="F3880" s="217" t="s">
        <v>2547</v>
      </c>
      <c r="G3880" s="217"/>
      <c r="H3880" s="217"/>
      <c r="I3880" s="219">
        <v>1</v>
      </c>
      <c r="J3880" s="221">
        <v>9013.94</v>
      </c>
      <c r="K3880" s="218">
        <v>187.79</v>
      </c>
      <c r="L3880" s="221">
        <v>8826.15</v>
      </c>
      <c r="M3880" s="218">
        <f t="shared" si="108"/>
        <v>8826.15</v>
      </c>
      <c r="N3880" s="216" t="str">
        <f t="shared" si="107"/>
        <v>nova vrijednost</v>
      </c>
    </row>
    <row r="3881" spans="1:14" x14ac:dyDescent="0.25">
      <c r="A3881" s="216">
        <v>1</v>
      </c>
      <c r="B3881" s="219" t="s">
        <v>926</v>
      </c>
      <c r="C3881" s="219" t="s">
        <v>926</v>
      </c>
      <c r="D3881" s="219">
        <v>110171</v>
      </c>
      <c r="E3881" s="217" t="s">
        <v>233</v>
      </c>
      <c r="F3881" s="217" t="s">
        <v>2528</v>
      </c>
      <c r="G3881" s="217" t="s">
        <v>2524</v>
      </c>
      <c r="H3881" s="217" t="s">
        <v>139</v>
      </c>
      <c r="I3881" s="219">
        <v>1</v>
      </c>
      <c r="J3881" s="221">
        <v>1718.46</v>
      </c>
      <c r="K3881" s="218">
        <v>107.4</v>
      </c>
      <c r="L3881" s="221">
        <v>1611.06</v>
      </c>
      <c r="M3881" s="218">
        <f t="shared" si="108"/>
        <v>1611.06</v>
      </c>
      <c r="N3881" s="216" t="str">
        <f t="shared" si="107"/>
        <v>nova vrijednost</v>
      </c>
    </row>
    <row r="3882" spans="1:14" x14ac:dyDescent="0.25">
      <c r="A3882" s="216">
        <v>1</v>
      </c>
      <c r="B3882" s="219" t="s">
        <v>926</v>
      </c>
      <c r="C3882" s="219" t="s">
        <v>926</v>
      </c>
      <c r="D3882" s="219">
        <v>110181</v>
      </c>
      <c r="E3882" s="217" t="s">
        <v>171</v>
      </c>
      <c r="F3882" s="217" t="s">
        <v>2520</v>
      </c>
      <c r="G3882" s="218">
        <v>10.16</v>
      </c>
      <c r="H3882" s="217" t="s">
        <v>139</v>
      </c>
      <c r="I3882" s="219">
        <v>1</v>
      </c>
      <c r="J3882" s="218">
        <v>972.16</v>
      </c>
      <c r="K3882" s="218">
        <v>20.25</v>
      </c>
      <c r="L3882" s="218">
        <v>951.91</v>
      </c>
      <c r="M3882" s="218">
        <f t="shared" si="108"/>
        <v>951.91</v>
      </c>
      <c r="N3882" s="216" t="str">
        <f t="shared" si="107"/>
        <v>nova vrijednost</v>
      </c>
    </row>
    <row r="3883" spans="1:14" x14ac:dyDescent="0.25">
      <c r="A3883" s="216">
        <v>1</v>
      </c>
      <c r="B3883" s="219" t="s">
        <v>926</v>
      </c>
      <c r="C3883" s="219" t="s">
        <v>926</v>
      </c>
      <c r="D3883" s="219">
        <v>110204</v>
      </c>
      <c r="E3883" s="217" t="s">
        <v>233</v>
      </c>
      <c r="F3883" s="217" t="s">
        <v>2548</v>
      </c>
      <c r="G3883" s="218">
        <v>11.16</v>
      </c>
      <c r="H3883" s="217" t="s">
        <v>139</v>
      </c>
      <c r="I3883" s="219">
        <v>1</v>
      </c>
      <c r="J3883" s="218">
        <v>331.29</v>
      </c>
      <c r="K3883" s="218">
        <v>3.45</v>
      </c>
      <c r="L3883" s="218">
        <v>327.84</v>
      </c>
      <c r="M3883" s="218">
        <f t="shared" si="108"/>
        <v>327.84</v>
      </c>
      <c r="N3883" s="216" t="str">
        <f t="shared" si="107"/>
        <v>nova vrijednost</v>
      </c>
    </row>
    <row r="3884" spans="1:14" x14ac:dyDescent="0.25">
      <c r="A3884" s="220">
        <v>1</v>
      </c>
      <c r="B3884" s="219" t="s">
        <v>926</v>
      </c>
      <c r="C3884" s="219" t="s">
        <v>926</v>
      </c>
      <c r="D3884" s="219">
        <v>110207</v>
      </c>
      <c r="E3884" s="217" t="s">
        <v>171</v>
      </c>
      <c r="F3884" s="217" t="s">
        <v>2546</v>
      </c>
      <c r="G3884" s="218">
        <v>11.16</v>
      </c>
      <c r="H3884" s="217" t="s">
        <v>139</v>
      </c>
      <c r="I3884" s="219">
        <v>1</v>
      </c>
      <c r="J3884" s="221">
        <v>1815.24</v>
      </c>
      <c r="K3884" s="218">
        <v>18.91</v>
      </c>
      <c r="L3884" s="221">
        <v>1796.33</v>
      </c>
      <c r="M3884" s="218">
        <f t="shared" si="108"/>
        <v>1796.33</v>
      </c>
      <c r="N3884" s="216" t="str">
        <f t="shared" si="107"/>
        <v>nova vrijednost</v>
      </c>
    </row>
    <row r="3885" spans="1:14" x14ac:dyDescent="0.25">
      <c r="A3885" s="220">
        <v>1</v>
      </c>
      <c r="B3885" s="219" t="s">
        <v>926</v>
      </c>
      <c r="C3885" s="219" t="s">
        <v>926</v>
      </c>
      <c r="D3885" s="219">
        <v>110213</v>
      </c>
      <c r="E3885" s="217" t="s">
        <v>162</v>
      </c>
      <c r="F3885" s="217" t="s">
        <v>2520</v>
      </c>
      <c r="G3885" s="218">
        <v>12.16</v>
      </c>
      <c r="H3885" s="217" t="s">
        <v>139</v>
      </c>
      <c r="I3885" s="219">
        <v>1</v>
      </c>
      <c r="J3885" s="221">
        <v>1307.3599999999999</v>
      </c>
      <c r="K3885" s="218">
        <v>0</v>
      </c>
      <c r="L3885" s="221">
        <v>1307.3599999999999</v>
      </c>
      <c r="M3885" s="218">
        <f t="shared" si="108"/>
        <v>1307.3599999999999</v>
      </c>
      <c r="N3885" s="216" t="str">
        <f t="shared" si="107"/>
        <v>nova vrijednost</v>
      </c>
    </row>
    <row r="3886" spans="1:14" x14ac:dyDescent="0.25">
      <c r="A3886" s="216">
        <v>1</v>
      </c>
      <c r="B3886" s="219" t="s">
        <v>926</v>
      </c>
      <c r="C3886" s="219" t="s">
        <v>926</v>
      </c>
      <c r="D3886" s="219">
        <v>110216</v>
      </c>
      <c r="E3886" s="217" t="s">
        <v>171</v>
      </c>
      <c r="F3886" s="217" t="s">
        <v>2549</v>
      </c>
      <c r="G3886" s="218">
        <v>12.16</v>
      </c>
      <c r="H3886" s="217" t="s">
        <v>139</v>
      </c>
      <c r="I3886" s="219">
        <v>1</v>
      </c>
      <c r="J3886" s="221">
        <v>1228.05</v>
      </c>
      <c r="K3886" s="218">
        <v>0</v>
      </c>
      <c r="L3886" s="221">
        <v>1228.05</v>
      </c>
      <c r="M3886" s="218">
        <f t="shared" si="108"/>
        <v>1228.05</v>
      </c>
      <c r="N3886" s="216" t="str">
        <f t="shared" si="107"/>
        <v>nova vrijednost</v>
      </c>
    </row>
    <row r="3887" spans="1:14" x14ac:dyDescent="0.25">
      <c r="A3887" s="216">
        <v>1</v>
      </c>
      <c r="B3887" s="219" t="s">
        <v>926</v>
      </c>
      <c r="C3887" s="219" t="s">
        <v>926</v>
      </c>
      <c r="D3887" s="219">
        <v>110217</v>
      </c>
      <c r="E3887" s="217" t="s">
        <v>171</v>
      </c>
      <c r="F3887" s="217" t="s">
        <v>2545</v>
      </c>
      <c r="G3887" s="218">
        <v>12.16</v>
      </c>
      <c r="H3887" s="217" t="s">
        <v>139</v>
      </c>
      <c r="I3887" s="219">
        <v>1</v>
      </c>
      <c r="J3887" s="221">
        <v>1303.45</v>
      </c>
      <c r="K3887" s="218">
        <v>0</v>
      </c>
      <c r="L3887" s="221">
        <v>1303.45</v>
      </c>
      <c r="M3887" s="218">
        <f t="shared" si="108"/>
        <v>1303.45</v>
      </c>
      <c r="N3887" s="216" t="str">
        <f t="shared" si="107"/>
        <v>nova vrijednost</v>
      </c>
    </row>
    <row r="3888" spans="1:14" x14ac:dyDescent="0.25">
      <c r="A3888" s="216">
        <v>1</v>
      </c>
      <c r="B3888" s="219" t="s">
        <v>926</v>
      </c>
      <c r="C3888" s="219" t="s">
        <v>926</v>
      </c>
      <c r="D3888" s="219">
        <v>110218</v>
      </c>
      <c r="E3888" s="217" t="s">
        <v>171</v>
      </c>
      <c r="F3888" s="217" t="s">
        <v>2550</v>
      </c>
      <c r="G3888" s="218">
        <v>12.16</v>
      </c>
      <c r="H3888" s="217" t="s">
        <v>139</v>
      </c>
      <c r="I3888" s="219">
        <v>1</v>
      </c>
      <c r="J3888" s="221">
        <v>1296.5899999999999</v>
      </c>
      <c r="K3888" s="218">
        <v>0</v>
      </c>
      <c r="L3888" s="221">
        <v>1296.5899999999999</v>
      </c>
      <c r="M3888" s="218">
        <f t="shared" si="108"/>
        <v>1296.5899999999999</v>
      </c>
      <c r="N3888" s="216" t="str">
        <f t="shared" si="107"/>
        <v>nova vrijednost</v>
      </c>
    </row>
    <row r="3889" spans="1:14" x14ac:dyDescent="0.25">
      <c r="A3889" s="220">
        <v>1</v>
      </c>
      <c r="B3889" s="219" t="s">
        <v>926</v>
      </c>
      <c r="C3889" s="219" t="s">
        <v>926</v>
      </c>
      <c r="D3889" s="219">
        <v>110219</v>
      </c>
      <c r="E3889" s="217" t="s">
        <v>171</v>
      </c>
      <c r="F3889" s="217" t="s">
        <v>2520</v>
      </c>
      <c r="G3889" s="218">
        <v>12.16</v>
      </c>
      <c r="H3889" s="217" t="s">
        <v>139</v>
      </c>
      <c r="I3889" s="219">
        <v>1</v>
      </c>
      <c r="J3889" s="218">
        <v>646.59</v>
      </c>
      <c r="K3889" s="218">
        <v>0</v>
      </c>
      <c r="L3889" s="218">
        <v>646.59</v>
      </c>
      <c r="M3889" s="218">
        <f t="shared" si="108"/>
        <v>646.59</v>
      </c>
      <c r="N3889" s="216" t="str">
        <f t="shared" si="107"/>
        <v>nova vrijednost</v>
      </c>
    </row>
    <row r="3890" spans="1:14" x14ac:dyDescent="0.25">
      <c r="A3890" s="220">
        <v>1</v>
      </c>
      <c r="B3890" s="219" t="s">
        <v>926</v>
      </c>
      <c r="C3890" s="219" t="s">
        <v>926</v>
      </c>
      <c r="D3890" s="219">
        <v>110226</v>
      </c>
      <c r="E3890" s="217" t="s">
        <v>233</v>
      </c>
      <c r="F3890" s="217" t="s">
        <v>2551</v>
      </c>
      <c r="G3890" s="218">
        <v>12.16</v>
      </c>
      <c r="H3890" s="217" t="s">
        <v>139</v>
      </c>
      <c r="I3890" s="219">
        <v>1</v>
      </c>
      <c r="J3890" s="221">
        <v>3280.9</v>
      </c>
      <c r="K3890" s="218">
        <v>0</v>
      </c>
      <c r="L3890" s="221">
        <v>3280.9</v>
      </c>
      <c r="M3890" s="218">
        <f t="shared" si="108"/>
        <v>3280.9</v>
      </c>
      <c r="N3890" s="216" t="str">
        <f t="shared" si="107"/>
        <v>nova vrijednost</v>
      </c>
    </row>
    <row r="3891" spans="1:14" x14ac:dyDescent="0.25">
      <c r="A3891" s="216">
        <v>1</v>
      </c>
      <c r="B3891" s="219" t="s">
        <v>926</v>
      </c>
      <c r="C3891" s="219" t="s">
        <v>926</v>
      </c>
      <c r="D3891" s="219">
        <v>110227</v>
      </c>
      <c r="E3891" s="217" t="s">
        <v>233</v>
      </c>
      <c r="F3891" s="217" t="s">
        <v>2520</v>
      </c>
      <c r="G3891" s="218">
        <v>12.16</v>
      </c>
      <c r="H3891" s="217" t="s">
        <v>139</v>
      </c>
      <c r="I3891" s="219">
        <v>1</v>
      </c>
      <c r="J3891" s="221">
        <v>1801.53</v>
      </c>
      <c r="K3891" s="218">
        <v>0</v>
      </c>
      <c r="L3891" s="221">
        <v>1801.53</v>
      </c>
      <c r="M3891" s="218">
        <f t="shared" si="108"/>
        <v>1801.53</v>
      </c>
      <c r="N3891" s="216" t="str">
        <f t="shared" si="107"/>
        <v>nova vrijednost</v>
      </c>
    </row>
    <row r="3892" spans="1:14" x14ac:dyDescent="0.25">
      <c r="A3892" s="220">
        <v>1</v>
      </c>
      <c r="B3892" s="217" t="s">
        <v>2552</v>
      </c>
      <c r="C3892" s="217" t="s">
        <v>2553</v>
      </c>
      <c r="D3892" s="217" t="s">
        <v>2554</v>
      </c>
      <c r="E3892" s="217" t="s">
        <v>137</v>
      </c>
      <c r="F3892" s="217" t="s">
        <v>2555</v>
      </c>
      <c r="G3892" s="218">
        <v>11.98</v>
      </c>
      <c r="H3892" s="217" t="s">
        <v>139</v>
      </c>
      <c r="I3892" s="219">
        <v>1</v>
      </c>
      <c r="J3892" s="221">
        <v>3568.91</v>
      </c>
      <c r="K3892" s="221">
        <v>3568.91</v>
      </c>
      <c r="L3892" s="218">
        <v>0</v>
      </c>
      <c r="M3892" s="218">
        <f t="shared" si="108"/>
        <v>1427.5640000000001</v>
      </c>
      <c r="N3892" s="216" t="str">
        <f t="shared" si="107"/>
        <v>stvarna uporabna</v>
      </c>
    </row>
    <row r="3893" spans="1:14" x14ac:dyDescent="0.25">
      <c r="A3893" s="220">
        <v>1</v>
      </c>
      <c r="B3893" s="217" t="s">
        <v>2552</v>
      </c>
      <c r="C3893" s="217" t="s">
        <v>2553</v>
      </c>
      <c r="D3893" s="217" t="s">
        <v>2556</v>
      </c>
      <c r="E3893" s="217" t="s">
        <v>137</v>
      </c>
      <c r="F3893" s="217" t="s">
        <v>2557</v>
      </c>
      <c r="G3893" s="217" t="s">
        <v>2558</v>
      </c>
      <c r="H3893" s="217" t="s">
        <v>139</v>
      </c>
      <c r="I3893" s="219">
        <v>1</v>
      </c>
      <c r="J3893" s="221">
        <v>4115.8</v>
      </c>
      <c r="K3893" s="221">
        <v>4115.8</v>
      </c>
      <c r="L3893" s="218">
        <v>0</v>
      </c>
      <c r="M3893" s="218">
        <f t="shared" si="108"/>
        <v>1646.3200000000002</v>
      </c>
      <c r="N3893" s="216" t="str">
        <f t="shared" si="107"/>
        <v>stvarna uporabna</v>
      </c>
    </row>
    <row r="3894" spans="1:14" x14ac:dyDescent="0.25">
      <c r="A3894" s="216">
        <v>1</v>
      </c>
      <c r="B3894" s="217" t="s">
        <v>2552</v>
      </c>
      <c r="C3894" s="217" t="s">
        <v>2553</v>
      </c>
      <c r="D3894" s="217" t="s">
        <v>2559</v>
      </c>
      <c r="E3894" s="217" t="s">
        <v>137</v>
      </c>
      <c r="F3894" s="217" t="s">
        <v>2560</v>
      </c>
      <c r="G3894" s="217" t="s">
        <v>2561</v>
      </c>
      <c r="H3894" s="217" t="s">
        <v>139</v>
      </c>
      <c r="I3894" s="219">
        <v>1</v>
      </c>
      <c r="J3894" s="221">
        <v>10160.01</v>
      </c>
      <c r="K3894" s="221">
        <v>10160.01</v>
      </c>
      <c r="L3894" s="218">
        <v>0</v>
      </c>
      <c r="M3894" s="218">
        <f t="shared" si="108"/>
        <v>4064.0040000000004</v>
      </c>
      <c r="N3894" s="216" t="str">
        <f t="shared" si="107"/>
        <v>stvarna uporabna</v>
      </c>
    </row>
    <row r="3895" spans="1:14" x14ac:dyDescent="0.25">
      <c r="A3895" s="216">
        <v>1</v>
      </c>
      <c r="B3895" s="217" t="s">
        <v>2552</v>
      </c>
      <c r="C3895" s="217" t="s">
        <v>2553</v>
      </c>
      <c r="D3895" s="217" t="s">
        <v>2562</v>
      </c>
      <c r="E3895" s="217" t="s">
        <v>137</v>
      </c>
      <c r="F3895" s="217" t="s">
        <v>2563</v>
      </c>
      <c r="G3895" s="218">
        <v>11.06</v>
      </c>
      <c r="H3895" s="217" t="s">
        <v>139</v>
      </c>
      <c r="I3895" s="219">
        <v>1</v>
      </c>
      <c r="J3895" s="218">
        <v>852.78</v>
      </c>
      <c r="K3895" s="218">
        <v>852.78</v>
      </c>
      <c r="L3895" s="218">
        <v>0</v>
      </c>
      <c r="M3895" s="218">
        <f t="shared" si="108"/>
        <v>341.11200000000002</v>
      </c>
      <c r="N3895" s="216" t="str">
        <f t="shared" si="107"/>
        <v>stvarna uporabna</v>
      </c>
    </row>
    <row r="3896" spans="1:14" x14ac:dyDescent="0.25">
      <c r="A3896" s="216">
        <v>1</v>
      </c>
      <c r="B3896" s="217" t="s">
        <v>2552</v>
      </c>
      <c r="C3896" s="217" t="s">
        <v>2553</v>
      </c>
      <c r="D3896" s="217" t="s">
        <v>2564</v>
      </c>
      <c r="E3896" s="217" t="s">
        <v>137</v>
      </c>
      <c r="F3896" s="217" t="s">
        <v>2565</v>
      </c>
      <c r="G3896" s="217" t="s">
        <v>179</v>
      </c>
      <c r="H3896" s="217" t="s">
        <v>139</v>
      </c>
      <c r="I3896" s="219">
        <v>1</v>
      </c>
      <c r="J3896" s="221">
        <v>3963.78</v>
      </c>
      <c r="K3896" s="221">
        <v>3963.78</v>
      </c>
      <c r="L3896" s="218">
        <v>0</v>
      </c>
      <c r="M3896" s="218">
        <f t="shared" si="108"/>
        <v>1585.5120000000002</v>
      </c>
      <c r="N3896" s="216" t="str">
        <f t="shared" si="107"/>
        <v>stvarna uporabna</v>
      </c>
    </row>
    <row r="3897" spans="1:14" x14ac:dyDescent="0.25">
      <c r="A3897" s="220">
        <v>1</v>
      </c>
      <c r="B3897" s="217" t="s">
        <v>2552</v>
      </c>
      <c r="C3897" s="217" t="s">
        <v>2553</v>
      </c>
      <c r="D3897" s="217" t="s">
        <v>2566</v>
      </c>
      <c r="E3897" s="217" t="s">
        <v>137</v>
      </c>
      <c r="F3897" s="217" t="s">
        <v>2567</v>
      </c>
      <c r="G3897" s="217" t="s">
        <v>324</v>
      </c>
      <c r="H3897" s="217" t="s">
        <v>139</v>
      </c>
      <c r="I3897" s="219">
        <v>1</v>
      </c>
      <c r="J3897" s="221">
        <v>1098</v>
      </c>
      <c r="K3897" s="221">
        <v>1098</v>
      </c>
      <c r="L3897" s="218">
        <v>0</v>
      </c>
      <c r="M3897" s="218">
        <f t="shared" si="108"/>
        <v>439.20000000000005</v>
      </c>
      <c r="N3897" s="216" t="str">
        <f t="shared" si="107"/>
        <v>stvarna uporabna</v>
      </c>
    </row>
    <row r="3898" spans="1:14" x14ac:dyDescent="0.25">
      <c r="A3898" s="220">
        <v>1</v>
      </c>
      <c r="B3898" s="217" t="s">
        <v>2552</v>
      </c>
      <c r="C3898" s="217" t="s">
        <v>2553</v>
      </c>
      <c r="D3898" s="217" t="s">
        <v>2568</v>
      </c>
      <c r="E3898" s="217" t="s">
        <v>137</v>
      </c>
      <c r="F3898" s="217" t="s">
        <v>2569</v>
      </c>
      <c r="G3898" s="218">
        <v>11.09</v>
      </c>
      <c r="H3898" s="217" t="s">
        <v>139</v>
      </c>
      <c r="I3898" s="219">
        <v>1</v>
      </c>
      <c r="J3898" s="221">
        <v>13038</v>
      </c>
      <c r="K3898" s="221">
        <v>13038</v>
      </c>
      <c r="L3898" s="218">
        <v>0</v>
      </c>
      <c r="M3898" s="218">
        <f t="shared" si="108"/>
        <v>5215.2000000000007</v>
      </c>
      <c r="N3898" s="216" t="str">
        <f t="shared" si="107"/>
        <v>stvarna uporabna</v>
      </c>
    </row>
    <row r="3899" spans="1:14" x14ac:dyDescent="0.25">
      <c r="A3899" s="216">
        <v>1</v>
      </c>
      <c r="B3899" s="217" t="s">
        <v>2552</v>
      </c>
      <c r="C3899" s="217" t="s">
        <v>2553</v>
      </c>
      <c r="D3899" s="217" t="s">
        <v>2570</v>
      </c>
      <c r="E3899" s="217" t="s">
        <v>137</v>
      </c>
      <c r="F3899" s="217" t="s">
        <v>2571</v>
      </c>
      <c r="G3899" s="218">
        <v>10.1</v>
      </c>
      <c r="H3899" s="217" t="s">
        <v>139</v>
      </c>
      <c r="I3899" s="219">
        <v>1</v>
      </c>
      <c r="J3899" s="221">
        <v>6491.76</v>
      </c>
      <c r="K3899" s="221">
        <v>6491.76</v>
      </c>
      <c r="L3899" s="218">
        <v>0</v>
      </c>
      <c r="M3899" s="218">
        <f t="shared" si="108"/>
        <v>2596.7040000000002</v>
      </c>
      <c r="N3899" s="216" t="str">
        <f t="shared" si="107"/>
        <v>stvarna uporabna</v>
      </c>
    </row>
    <row r="3900" spans="1:14" x14ac:dyDescent="0.25">
      <c r="A3900" s="216">
        <v>1</v>
      </c>
      <c r="B3900" s="217" t="s">
        <v>2552</v>
      </c>
      <c r="C3900" s="217" t="s">
        <v>2553</v>
      </c>
      <c r="D3900" s="217" t="s">
        <v>2572</v>
      </c>
      <c r="E3900" s="217" t="s">
        <v>137</v>
      </c>
      <c r="F3900" s="217" t="s">
        <v>2573</v>
      </c>
      <c r="G3900" s="217" t="s">
        <v>194</v>
      </c>
      <c r="H3900" s="217" t="s">
        <v>139</v>
      </c>
      <c r="I3900" s="219">
        <v>1</v>
      </c>
      <c r="J3900" s="221">
        <v>5702.58</v>
      </c>
      <c r="K3900" s="221">
        <v>5702.58</v>
      </c>
      <c r="L3900" s="218">
        <v>0</v>
      </c>
      <c r="M3900" s="218">
        <f t="shared" si="108"/>
        <v>2281.0320000000002</v>
      </c>
      <c r="N3900" s="216" t="str">
        <f t="shared" ref="N3900:N3963" si="109">IF(L3900&lt;J3900*0.4,"stvarna uporabna", "nova vrijednost")</f>
        <v>stvarna uporabna</v>
      </c>
    </row>
    <row r="3901" spans="1:14" x14ac:dyDescent="0.25">
      <c r="A3901" s="216">
        <v>1</v>
      </c>
      <c r="B3901" s="217" t="s">
        <v>2552</v>
      </c>
      <c r="C3901" s="217" t="s">
        <v>2553</v>
      </c>
      <c r="D3901" s="217" t="s">
        <v>2574</v>
      </c>
      <c r="E3901" s="217" t="s">
        <v>137</v>
      </c>
      <c r="F3901" s="217" t="s">
        <v>2575</v>
      </c>
      <c r="G3901" s="217" t="s">
        <v>194</v>
      </c>
      <c r="H3901" s="217" t="s">
        <v>139</v>
      </c>
      <c r="I3901" s="219">
        <v>1</v>
      </c>
      <c r="J3901" s="221">
        <v>1097.8399999999999</v>
      </c>
      <c r="K3901" s="221">
        <v>1097.8399999999999</v>
      </c>
      <c r="L3901" s="218">
        <v>0</v>
      </c>
      <c r="M3901" s="218">
        <f t="shared" si="108"/>
        <v>439.13599999999997</v>
      </c>
      <c r="N3901" s="216" t="str">
        <f t="shared" si="109"/>
        <v>stvarna uporabna</v>
      </c>
    </row>
    <row r="3902" spans="1:14" x14ac:dyDescent="0.25">
      <c r="A3902" s="220">
        <v>1</v>
      </c>
      <c r="B3902" s="217" t="s">
        <v>2552</v>
      </c>
      <c r="C3902" s="217" t="s">
        <v>2553</v>
      </c>
      <c r="D3902" s="217" t="s">
        <v>2576</v>
      </c>
      <c r="E3902" s="217" t="s">
        <v>137</v>
      </c>
      <c r="F3902" s="217" t="s">
        <v>2577</v>
      </c>
      <c r="G3902" s="217" t="s">
        <v>779</v>
      </c>
      <c r="H3902" s="217" t="s">
        <v>139</v>
      </c>
      <c r="I3902" s="219">
        <v>1</v>
      </c>
      <c r="J3902" s="221">
        <v>5262.5</v>
      </c>
      <c r="K3902" s="221">
        <v>5262.5</v>
      </c>
      <c r="L3902" s="218">
        <v>0</v>
      </c>
      <c r="M3902" s="218">
        <f t="shared" si="108"/>
        <v>2105</v>
      </c>
      <c r="N3902" s="216" t="str">
        <f t="shared" si="109"/>
        <v>stvarna uporabna</v>
      </c>
    </row>
    <row r="3903" spans="1:14" x14ac:dyDescent="0.25">
      <c r="A3903" s="220">
        <v>1</v>
      </c>
      <c r="B3903" s="217" t="s">
        <v>2552</v>
      </c>
      <c r="C3903" s="217" t="s">
        <v>2553</v>
      </c>
      <c r="D3903" s="217" t="s">
        <v>2578</v>
      </c>
      <c r="E3903" s="217" t="s">
        <v>137</v>
      </c>
      <c r="F3903" s="217" t="s">
        <v>2579</v>
      </c>
      <c r="G3903" s="217" t="s">
        <v>779</v>
      </c>
      <c r="H3903" s="217" t="s">
        <v>139</v>
      </c>
      <c r="I3903" s="219">
        <v>1</v>
      </c>
      <c r="J3903" s="221">
        <v>1521.25</v>
      </c>
      <c r="K3903" s="221">
        <v>1521.25</v>
      </c>
      <c r="L3903" s="218">
        <v>0</v>
      </c>
      <c r="M3903" s="218">
        <f t="shared" si="108"/>
        <v>608.5</v>
      </c>
      <c r="N3903" s="216" t="str">
        <f t="shared" si="109"/>
        <v>stvarna uporabna</v>
      </c>
    </row>
    <row r="3904" spans="1:14" x14ac:dyDescent="0.25">
      <c r="A3904" s="216">
        <v>1</v>
      </c>
      <c r="B3904" s="217" t="s">
        <v>2552</v>
      </c>
      <c r="C3904" s="217" t="s">
        <v>2553</v>
      </c>
      <c r="D3904" s="217" t="s">
        <v>2580</v>
      </c>
      <c r="E3904" s="217" t="s">
        <v>137</v>
      </c>
      <c r="F3904" s="217" t="s">
        <v>2581</v>
      </c>
      <c r="G3904" s="217" t="s">
        <v>529</v>
      </c>
      <c r="H3904" s="217" t="s">
        <v>139</v>
      </c>
      <c r="I3904" s="219">
        <v>1</v>
      </c>
      <c r="J3904" s="221">
        <v>2300</v>
      </c>
      <c r="K3904" s="221">
        <v>2012.5</v>
      </c>
      <c r="L3904" s="218">
        <v>287.5</v>
      </c>
      <c r="M3904" s="218">
        <f t="shared" si="108"/>
        <v>920</v>
      </c>
      <c r="N3904" s="216" t="str">
        <f t="shared" si="109"/>
        <v>stvarna uporabna</v>
      </c>
    </row>
    <row r="3905" spans="1:14" x14ac:dyDescent="0.25">
      <c r="A3905" s="216">
        <v>1</v>
      </c>
      <c r="B3905" s="217" t="s">
        <v>2552</v>
      </c>
      <c r="C3905" s="217" t="s">
        <v>2553</v>
      </c>
      <c r="D3905" s="217" t="s">
        <v>2582</v>
      </c>
      <c r="E3905" s="217" t="s">
        <v>137</v>
      </c>
      <c r="F3905" s="217" t="s">
        <v>2583</v>
      </c>
      <c r="G3905" s="217" t="s">
        <v>586</v>
      </c>
      <c r="H3905" s="217" t="s">
        <v>139</v>
      </c>
      <c r="I3905" s="219">
        <v>1</v>
      </c>
      <c r="J3905" s="221">
        <v>3950.21</v>
      </c>
      <c r="K3905" s="221">
        <v>2633.47</v>
      </c>
      <c r="L3905" s="221">
        <v>1316.74</v>
      </c>
      <c r="M3905" s="218">
        <f t="shared" si="108"/>
        <v>1580.0840000000001</v>
      </c>
      <c r="N3905" s="216" t="str">
        <f t="shared" si="109"/>
        <v>stvarna uporabna</v>
      </c>
    </row>
    <row r="3906" spans="1:14" x14ac:dyDescent="0.25">
      <c r="A3906" s="216">
        <v>1</v>
      </c>
      <c r="B3906" s="217" t="s">
        <v>2552</v>
      </c>
      <c r="C3906" s="217" t="s">
        <v>2553</v>
      </c>
      <c r="D3906" s="217" t="s">
        <v>2584</v>
      </c>
      <c r="E3906" s="217" t="s">
        <v>137</v>
      </c>
      <c r="F3906" s="217" t="s">
        <v>2585</v>
      </c>
      <c r="G3906" s="217" t="s">
        <v>586</v>
      </c>
      <c r="H3906" s="217" t="s">
        <v>139</v>
      </c>
      <c r="I3906" s="219">
        <v>1</v>
      </c>
      <c r="J3906" s="221">
        <v>3699</v>
      </c>
      <c r="K3906" s="221">
        <v>2466</v>
      </c>
      <c r="L3906" s="221">
        <v>1233</v>
      </c>
      <c r="M3906" s="218">
        <f t="shared" si="108"/>
        <v>1479.6000000000001</v>
      </c>
      <c r="N3906" s="216" t="str">
        <f t="shared" si="109"/>
        <v>stvarna uporabna</v>
      </c>
    </row>
    <row r="3907" spans="1:14" x14ac:dyDescent="0.25">
      <c r="A3907" s="220">
        <v>1</v>
      </c>
      <c r="B3907" s="217" t="s">
        <v>2552</v>
      </c>
      <c r="C3907" s="217" t="s">
        <v>2553</v>
      </c>
      <c r="D3907" s="217" t="s">
        <v>2586</v>
      </c>
      <c r="E3907" s="217" t="s">
        <v>162</v>
      </c>
      <c r="F3907" s="217" t="s">
        <v>2587</v>
      </c>
      <c r="G3907" s="217" t="s">
        <v>1440</v>
      </c>
      <c r="H3907" s="217" t="s">
        <v>139</v>
      </c>
      <c r="I3907" s="219">
        <v>1</v>
      </c>
      <c r="J3907" s="221">
        <v>2518.4499999999998</v>
      </c>
      <c r="K3907" s="221">
        <v>2518.4499999999998</v>
      </c>
      <c r="L3907" s="218">
        <v>0</v>
      </c>
      <c r="M3907" s="218">
        <f t="shared" ref="M3907:M3970" si="110">IF(L3907&lt;J3907*0.4,J3907*0.4,L3907)</f>
        <v>1007.38</v>
      </c>
      <c r="N3907" s="216" t="str">
        <f t="shared" si="109"/>
        <v>stvarna uporabna</v>
      </c>
    </row>
    <row r="3908" spans="1:14" x14ac:dyDescent="0.25">
      <c r="A3908" s="220">
        <v>1</v>
      </c>
      <c r="B3908" s="217" t="s">
        <v>2552</v>
      </c>
      <c r="C3908" s="217" t="s">
        <v>2553</v>
      </c>
      <c r="D3908" s="217" t="s">
        <v>2588</v>
      </c>
      <c r="E3908" s="217" t="s">
        <v>162</v>
      </c>
      <c r="F3908" s="217" t="s">
        <v>2589</v>
      </c>
      <c r="G3908" s="217" t="s">
        <v>468</v>
      </c>
      <c r="H3908" s="217" t="s">
        <v>139</v>
      </c>
      <c r="I3908" s="219">
        <v>1</v>
      </c>
      <c r="J3908" s="221">
        <v>5393.21</v>
      </c>
      <c r="K3908" s="221">
        <v>3483.11</v>
      </c>
      <c r="L3908" s="221">
        <v>1910.1</v>
      </c>
      <c r="M3908" s="218">
        <f t="shared" si="110"/>
        <v>2157.2840000000001</v>
      </c>
      <c r="N3908" s="216" t="str">
        <f t="shared" si="109"/>
        <v>stvarna uporabna</v>
      </c>
    </row>
    <row r="3909" spans="1:14" x14ac:dyDescent="0.25">
      <c r="A3909" s="216">
        <v>1</v>
      </c>
      <c r="B3909" s="217" t="s">
        <v>2552</v>
      </c>
      <c r="C3909" s="217" t="s">
        <v>2553</v>
      </c>
      <c r="D3909" s="217" t="s">
        <v>2590</v>
      </c>
      <c r="E3909" s="217" t="s">
        <v>162</v>
      </c>
      <c r="F3909" s="217" t="s">
        <v>2591</v>
      </c>
      <c r="G3909" s="217" t="s">
        <v>474</v>
      </c>
      <c r="H3909" s="217" t="s">
        <v>139</v>
      </c>
      <c r="I3909" s="219">
        <v>1</v>
      </c>
      <c r="J3909" s="221">
        <v>4082.49</v>
      </c>
      <c r="K3909" s="221">
        <v>2296.4</v>
      </c>
      <c r="L3909" s="221">
        <v>1786.09</v>
      </c>
      <c r="M3909" s="218">
        <f t="shared" si="110"/>
        <v>1786.09</v>
      </c>
      <c r="N3909" s="216" t="str">
        <f t="shared" si="109"/>
        <v>nova vrijednost</v>
      </c>
    </row>
    <row r="3910" spans="1:14" x14ac:dyDescent="0.25">
      <c r="A3910" s="216">
        <v>1</v>
      </c>
      <c r="B3910" s="217" t="s">
        <v>2552</v>
      </c>
      <c r="C3910" s="217" t="s">
        <v>2553</v>
      </c>
      <c r="D3910" s="217" t="s">
        <v>2592</v>
      </c>
      <c r="E3910" s="217" t="s">
        <v>171</v>
      </c>
      <c r="F3910" s="217" t="s">
        <v>2593</v>
      </c>
      <c r="G3910" s="218">
        <v>12.14</v>
      </c>
      <c r="H3910" s="217" t="s">
        <v>139</v>
      </c>
      <c r="I3910" s="219">
        <v>1</v>
      </c>
      <c r="J3910" s="221">
        <v>1958.88</v>
      </c>
      <c r="K3910" s="218">
        <v>979.44</v>
      </c>
      <c r="L3910" s="218">
        <v>979.44</v>
      </c>
      <c r="M3910" s="218">
        <f t="shared" si="110"/>
        <v>979.44</v>
      </c>
      <c r="N3910" s="216" t="str">
        <f t="shared" si="109"/>
        <v>nova vrijednost</v>
      </c>
    </row>
    <row r="3911" spans="1:14" x14ac:dyDescent="0.25">
      <c r="A3911" s="216">
        <v>1</v>
      </c>
      <c r="B3911" s="217" t="s">
        <v>2552</v>
      </c>
      <c r="C3911" s="217" t="s">
        <v>2553</v>
      </c>
      <c r="D3911" s="217" t="s">
        <v>2594</v>
      </c>
      <c r="E3911" s="217" t="s">
        <v>233</v>
      </c>
      <c r="F3911" s="217" t="s">
        <v>2595</v>
      </c>
      <c r="G3911" s="217" t="s">
        <v>557</v>
      </c>
      <c r="H3911" s="217" t="s">
        <v>139</v>
      </c>
      <c r="I3911" s="219">
        <v>1</v>
      </c>
      <c r="J3911" s="221">
        <v>6945.5</v>
      </c>
      <c r="K3911" s="221">
        <v>2170.4699999999998</v>
      </c>
      <c r="L3911" s="221">
        <v>4775.03</v>
      </c>
      <c r="M3911" s="218">
        <f t="shared" si="110"/>
        <v>4775.03</v>
      </c>
      <c r="N3911" s="216" t="str">
        <f t="shared" si="109"/>
        <v>nova vrijednost</v>
      </c>
    </row>
    <row r="3912" spans="1:14" x14ac:dyDescent="0.25">
      <c r="A3912" s="220">
        <v>1</v>
      </c>
      <c r="B3912" s="217" t="s">
        <v>2552</v>
      </c>
      <c r="C3912" s="217" t="s">
        <v>2553</v>
      </c>
      <c r="D3912" s="217" t="s">
        <v>2596</v>
      </c>
      <c r="E3912" s="217" t="s">
        <v>162</v>
      </c>
      <c r="F3912" s="217" t="s">
        <v>2597</v>
      </c>
      <c r="G3912" s="217" t="s">
        <v>652</v>
      </c>
      <c r="H3912" s="217" t="s">
        <v>139</v>
      </c>
      <c r="I3912" s="219">
        <v>1</v>
      </c>
      <c r="J3912" s="221">
        <v>7990</v>
      </c>
      <c r="K3912" s="221">
        <v>7990</v>
      </c>
      <c r="L3912" s="218">
        <v>0</v>
      </c>
      <c r="M3912" s="218">
        <f t="shared" si="110"/>
        <v>3196</v>
      </c>
      <c r="N3912" s="216" t="str">
        <f t="shared" si="109"/>
        <v>stvarna uporabna</v>
      </c>
    </row>
    <row r="3913" spans="1:14" x14ac:dyDescent="0.25">
      <c r="A3913" s="220">
        <v>1</v>
      </c>
      <c r="B3913" s="217" t="s">
        <v>2552</v>
      </c>
      <c r="C3913" s="217" t="s">
        <v>2553</v>
      </c>
      <c r="D3913" s="217" t="s">
        <v>2598</v>
      </c>
      <c r="E3913" s="217" t="s">
        <v>158</v>
      </c>
      <c r="F3913" s="217" t="s">
        <v>2599</v>
      </c>
      <c r="G3913" s="217" t="s">
        <v>2600</v>
      </c>
      <c r="H3913" s="217" t="s">
        <v>139</v>
      </c>
      <c r="I3913" s="219">
        <v>1</v>
      </c>
      <c r="J3913" s="221">
        <v>13025.52</v>
      </c>
      <c r="K3913" s="221">
        <v>13025.52</v>
      </c>
      <c r="L3913" s="218">
        <v>0</v>
      </c>
      <c r="M3913" s="218">
        <f t="shared" si="110"/>
        <v>5210.2080000000005</v>
      </c>
      <c r="N3913" s="216" t="str">
        <f t="shared" si="109"/>
        <v>stvarna uporabna</v>
      </c>
    </row>
    <row r="3914" spans="1:14" x14ac:dyDescent="0.25">
      <c r="A3914" s="216">
        <v>1</v>
      </c>
      <c r="B3914" s="217" t="s">
        <v>2552</v>
      </c>
      <c r="C3914" s="217" t="s">
        <v>2553</v>
      </c>
      <c r="D3914" s="217" t="s">
        <v>2601</v>
      </c>
      <c r="E3914" s="217" t="s">
        <v>158</v>
      </c>
      <c r="F3914" s="217" t="s">
        <v>2602</v>
      </c>
      <c r="G3914" s="217" t="s">
        <v>929</v>
      </c>
      <c r="H3914" s="217" t="s">
        <v>139</v>
      </c>
      <c r="I3914" s="219">
        <v>0</v>
      </c>
      <c r="J3914" s="221">
        <v>10166.09</v>
      </c>
      <c r="K3914" s="221">
        <v>10166.09</v>
      </c>
      <c r="L3914" s="218">
        <v>0</v>
      </c>
      <c r="M3914" s="218">
        <f t="shared" si="110"/>
        <v>4066.4360000000001</v>
      </c>
      <c r="N3914" s="216" t="str">
        <f t="shared" si="109"/>
        <v>stvarna uporabna</v>
      </c>
    </row>
    <row r="3915" spans="1:14" x14ac:dyDescent="0.25">
      <c r="A3915" s="216">
        <v>1</v>
      </c>
      <c r="B3915" s="217" t="s">
        <v>2552</v>
      </c>
      <c r="C3915" s="217" t="s">
        <v>2553</v>
      </c>
      <c r="D3915" s="217" t="s">
        <v>2603</v>
      </c>
      <c r="E3915" s="217" t="s">
        <v>158</v>
      </c>
      <c r="F3915" s="217" t="s">
        <v>2604</v>
      </c>
      <c r="G3915" s="217" t="s">
        <v>929</v>
      </c>
      <c r="H3915" s="217" t="s">
        <v>139</v>
      </c>
      <c r="I3915" s="219">
        <v>0</v>
      </c>
      <c r="J3915" s="218">
        <v>660.4</v>
      </c>
      <c r="K3915" s="218">
        <v>660.4</v>
      </c>
      <c r="L3915" s="218">
        <v>0</v>
      </c>
      <c r="M3915" s="218">
        <f t="shared" si="110"/>
        <v>264.16000000000003</v>
      </c>
      <c r="N3915" s="216" t="str">
        <f t="shared" si="109"/>
        <v>stvarna uporabna</v>
      </c>
    </row>
    <row r="3916" spans="1:14" x14ac:dyDescent="0.25">
      <c r="A3916" s="216">
        <v>1</v>
      </c>
      <c r="B3916" s="217" t="s">
        <v>2552</v>
      </c>
      <c r="C3916" s="217" t="s">
        <v>2553</v>
      </c>
      <c r="D3916" s="217" t="s">
        <v>2605</v>
      </c>
      <c r="E3916" s="217" t="s">
        <v>158</v>
      </c>
      <c r="F3916" s="217" t="s">
        <v>2606</v>
      </c>
      <c r="G3916" s="218">
        <v>10</v>
      </c>
      <c r="H3916" s="217" t="s">
        <v>139</v>
      </c>
      <c r="I3916" s="219">
        <v>1</v>
      </c>
      <c r="J3916" s="221">
        <v>7582.3</v>
      </c>
      <c r="K3916" s="221">
        <v>7582.3</v>
      </c>
      <c r="L3916" s="218">
        <v>0</v>
      </c>
      <c r="M3916" s="218">
        <f t="shared" si="110"/>
        <v>3032.92</v>
      </c>
      <c r="N3916" s="216" t="str">
        <f t="shared" si="109"/>
        <v>stvarna uporabna</v>
      </c>
    </row>
    <row r="3917" spans="1:14" x14ac:dyDescent="0.25">
      <c r="A3917" s="220">
        <v>1</v>
      </c>
      <c r="B3917" s="217" t="s">
        <v>2552</v>
      </c>
      <c r="C3917" s="217" t="s">
        <v>2553</v>
      </c>
      <c r="D3917" s="217" t="s">
        <v>2607</v>
      </c>
      <c r="E3917" s="217" t="s">
        <v>158</v>
      </c>
      <c r="F3917" s="217" t="s">
        <v>2606</v>
      </c>
      <c r="G3917" s="218">
        <v>10</v>
      </c>
      <c r="H3917" s="217" t="s">
        <v>139</v>
      </c>
      <c r="I3917" s="219">
        <v>1</v>
      </c>
      <c r="J3917" s="221">
        <v>7582.3</v>
      </c>
      <c r="K3917" s="221">
        <v>7582.3</v>
      </c>
      <c r="L3917" s="218">
        <v>0</v>
      </c>
      <c r="M3917" s="218">
        <f t="shared" si="110"/>
        <v>3032.92</v>
      </c>
      <c r="N3917" s="216" t="str">
        <f t="shared" si="109"/>
        <v>stvarna uporabna</v>
      </c>
    </row>
    <row r="3918" spans="1:14" x14ac:dyDescent="0.25">
      <c r="A3918" s="220">
        <v>1</v>
      </c>
      <c r="B3918" s="217" t="s">
        <v>2552</v>
      </c>
      <c r="C3918" s="217" t="s">
        <v>2553</v>
      </c>
      <c r="D3918" s="217" t="s">
        <v>2608</v>
      </c>
      <c r="E3918" s="217" t="s">
        <v>158</v>
      </c>
      <c r="F3918" s="217" t="s">
        <v>2609</v>
      </c>
      <c r="G3918" s="217" t="s">
        <v>929</v>
      </c>
      <c r="H3918" s="217" t="s">
        <v>139</v>
      </c>
      <c r="I3918" s="219">
        <v>1</v>
      </c>
      <c r="J3918" s="221">
        <v>18470.95</v>
      </c>
      <c r="K3918" s="221">
        <v>18470.95</v>
      </c>
      <c r="L3918" s="218">
        <v>0</v>
      </c>
      <c r="M3918" s="218">
        <f t="shared" si="110"/>
        <v>7388.380000000001</v>
      </c>
      <c r="N3918" s="216" t="str">
        <f t="shared" si="109"/>
        <v>stvarna uporabna</v>
      </c>
    </row>
    <row r="3919" spans="1:14" x14ac:dyDescent="0.25">
      <c r="A3919" s="216">
        <v>1</v>
      </c>
      <c r="B3919" s="217" t="s">
        <v>2552</v>
      </c>
      <c r="C3919" s="217" t="s">
        <v>2553</v>
      </c>
      <c r="D3919" s="217" t="s">
        <v>2610</v>
      </c>
      <c r="E3919" s="217" t="s">
        <v>158</v>
      </c>
      <c r="F3919" s="217" t="s">
        <v>2606</v>
      </c>
      <c r="G3919" s="217" t="s">
        <v>2611</v>
      </c>
      <c r="H3919" s="217" t="s">
        <v>139</v>
      </c>
      <c r="I3919" s="219">
        <v>1</v>
      </c>
      <c r="J3919" s="221">
        <v>7582.3</v>
      </c>
      <c r="K3919" s="221">
        <v>7582.3</v>
      </c>
      <c r="L3919" s="218">
        <v>0</v>
      </c>
      <c r="M3919" s="218">
        <f t="shared" si="110"/>
        <v>3032.92</v>
      </c>
      <c r="N3919" s="216" t="str">
        <f t="shared" si="109"/>
        <v>stvarna uporabna</v>
      </c>
    </row>
    <row r="3920" spans="1:14" x14ac:dyDescent="0.25">
      <c r="A3920" s="216">
        <v>1</v>
      </c>
      <c r="B3920" s="217" t="s">
        <v>2552</v>
      </c>
      <c r="C3920" s="217" t="s">
        <v>2553</v>
      </c>
      <c r="D3920" s="217" t="s">
        <v>2612</v>
      </c>
      <c r="E3920" s="217" t="s">
        <v>158</v>
      </c>
      <c r="F3920" s="217" t="s">
        <v>2613</v>
      </c>
      <c r="G3920" s="217" t="s">
        <v>2614</v>
      </c>
      <c r="H3920" s="217" t="s">
        <v>139</v>
      </c>
      <c r="I3920" s="219">
        <v>1</v>
      </c>
      <c r="J3920" s="221">
        <v>5014.8100000000004</v>
      </c>
      <c r="K3920" s="221">
        <v>5014.8100000000004</v>
      </c>
      <c r="L3920" s="218">
        <v>0</v>
      </c>
      <c r="M3920" s="218">
        <f t="shared" si="110"/>
        <v>2005.9240000000002</v>
      </c>
      <c r="N3920" s="216" t="str">
        <f t="shared" si="109"/>
        <v>stvarna uporabna</v>
      </c>
    </row>
    <row r="3921" spans="1:14" x14ac:dyDescent="0.25">
      <c r="A3921" s="216">
        <v>1</v>
      </c>
      <c r="B3921" s="217" t="s">
        <v>2552</v>
      </c>
      <c r="C3921" s="217" t="s">
        <v>2553</v>
      </c>
      <c r="D3921" s="217" t="s">
        <v>2615</v>
      </c>
      <c r="E3921" s="217" t="s">
        <v>362</v>
      </c>
      <c r="F3921" s="217" t="s">
        <v>2616</v>
      </c>
      <c r="G3921" s="218">
        <v>11.97</v>
      </c>
      <c r="H3921" s="217" t="s">
        <v>139</v>
      </c>
      <c r="I3921" s="219">
        <v>1</v>
      </c>
      <c r="J3921" s="221">
        <v>2530</v>
      </c>
      <c r="K3921" s="221">
        <v>2530</v>
      </c>
      <c r="L3921" s="218">
        <v>0</v>
      </c>
      <c r="M3921" s="218">
        <f t="shared" si="110"/>
        <v>1012</v>
      </c>
      <c r="N3921" s="216" t="str">
        <f t="shared" si="109"/>
        <v>stvarna uporabna</v>
      </c>
    </row>
    <row r="3922" spans="1:14" x14ac:dyDescent="0.25">
      <c r="A3922" s="216">
        <v>1</v>
      </c>
      <c r="B3922" s="217" t="s">
        <v>2552</v>
      </c>
      <c r="C3922" s="217" t="s">
        <v>2553</v>
      </c>
      <c r="D3922" s="217" t="s">
        <v>2617</v>
      </c>
      <c r="E3922" s="217" t="s">
        <v>171</v>
      </c>
      <c r="F3922" s="217" t="s">
        <v>2618</v>
      </c>
      <c r="G3922" s="218">
        <v>12.99</v>
      </c>
      <c r="H3922" s="217" t="s">
        <v>139</v>
      </c>
      <c r="I3922" s="219">
        <v>1</v>
      </c>
      <c r="J3922" s="221">
        <v>56701.7</v>
      </c>
      <c r="K3922" s="221">
        <v>56701.7</v>
      </c>
      <c r="L3922" s="218">
        <v>0</v>
      </c>
      <c r="M3922" s="218">
        <f t="shared" si="110"/>
        <v>22680.68</v>
      </c>
      <c r="N3922" s="216" t="str">
        <f t="shared" si="109"/>
        <v>stvarna uporabna</v>
      </c>
    </row>
    <row r="3923" spans="1:14" x14ac:dyDescent="0.25">
      <c r="A3923" s="220">
        <v>1</v>
      </c>
      <c r="B3923" s="217" t="s">
        <v>2552</v>
      </c>
      <c r="C3923" s="217" t="s">
        <v>2553</v>
      </c>
      <c r="D3923" s="217" t="s">
        <v>2619</v>
      </c>
      <c r="E3923" s="217" t="s">
        <v>171</v>
      </c>
      <c r="F3923" s="217" t="s">
        <v>2620</v>
      </c>
      <c r="G3923" s="218">
        <v>10</v>
      </c>
      <c r="H3923" s="217" t="s">
        <v>139</v>
      </c>
      <c r="I3923" s="219">
        <v>1</v>
      </c>
      <c r="J3923" s="221">
        <v>3977.2</v>
      </c>
      <c r="K3923" s="221">
        <v>3977.2</v>
      </c>
      <c r="L3923" s="218">
        <v>0</v>
      </c>
      <c r="M3923" s="218">
        <f t="shared" si="110"/>
        <v>1590.88</v>
      </c>
      <c r="N3923" s="216" t="str">
        <f t="shared" si="109"/>
        <v>stvarna uporabna</v>
      </c>
    </row>
    <row r="3924" spans="1:14" x14ac:dyDescent="0.25">
      <c r="A3924" s="220">
        <v>1</v>
      </c>
      <c r="B3924" s="217" t="s">
        <v>2552</v>
      </c>
      <c r="C3924" s="217" t="s">
        <v>2553</v>
      </c>
      <c r="D3924" s="217" t="s">
        <v>2621</v>
      </c>
      <c r="E3924" s="217" t="s">
        <v>171</v>
      </c>
      <c r="F3924" s="217" t="s">
        <v>2622</v>
      </c>
      <c r="G3924" s="218">
        <v>10.01</v>
      </c>
      <c r="H3924" s="217" t="s">
        <v>139</v>
      </c>
      <c r="I3924" s="219">
        <v>1</v>
      </c>
      <c r="J3924" s="221">
        <v>2250</v>
      </c>
      <c r="K3924" s="221">
        <v>2250</v>
      </c>
      <c r="L3924" s="218">
        <v>0</v>
      </c>
      <c r="M3924" s="218">
        <f t="shared" si="110"/>
        <v>900</v>
      </c>
      <c r="N3924" s="216" t="str">
        <f t="shared" si="109"/>
        <v>stvarna uporabna</v>
      </c>
    </row>
    <row r="3925" spans="1:14" x14ac:dyDescent="0.25">
      <c r="A3925" s="216">
        <v>1</v>
      </c>
      <c r="B3925" s="217" t="s">
        <v>2552</v>
      </c>
      <c r="C3925" s="217" t="s">
        <v>2553</v>
      </c>
      <c r="D3925" s="217" t="s">
        <v>2623</v>
      </c>
      <c r="E3925" s="217" t="s">
        <v>171</v>
      </c>
      <c r="F3925" s="217" t="s">
        <v>2624</v>
      </c>
      <c r="G3925" s="217" t="s">
        <v>2625</v>
      </c>
      <c r="H3925" s="217" t="s">
        <v>139</v>
      </c>
      <c r="I3925" s="219">
        <v>1</v>
      </c>
      <c r="J3925" s="221">
        <v>11241.08</v>
      </c>
      <c r="K3925" s="221">
        <v>11241.08</v>
      </c>
      <c r="L3925" s="218">
        <v>0</v>
      </c>
      <c r="M3925" s="218">
        <f t="shared" si="110"/>
        <v>4496.4319999999998</v>
      </c>
      <c r="N3925" s="216" t="str">
        <f t="shared" si="109"/>
        <v>stvarna uporabna</v>
      </c>
    </row>
    <row r="3926" spans="1:14" x14ac:dyDescent="0.25">
      <c r="A3926" s="216">
        <v>1</v>
      </c>
      <c r="B3926" s="217" t="s">
        <v>2552</v>
      </c>
      <c r="C3926" s="217" t="s">
        <v>2553</v>
      </c>
      <c r="D3926" s="217" t="s">
        <v>2626</v>
      </c>
      <c r="E3926" s="217" t="s">
        <v>171</v>
      </c>
      <c r="F3926" s="217" t="s">
        <v>2627</v>
      </c>
      <c r="G3926" s="217" t="s">
        <v>2628</v>
      </c>
      <c r="H3926" s="217" t="s">
        <v>139</v>
      </c>
      <c r="I3926" s="219">
        <v>1</v>
      </c>
      <c r="J3926" s="221">
        <v>16615.12</v>
      </c>
      <c r="K3926" s="221">
        <v>16615.12</v>
      </c>
      <c r="L3926" s="218">
        <v>0</v>
      </c>
      <c r="M3926" s="218">
        <f t="shared" si="110"/>
        <v>6646.0479999999998</v>
      </c>
      <c r="N3926" s="216" t="str">
        <f t="shared" si="109"/>
        <v>stvarna uporabna</v>
      </c>
    </row>
    <row r="3927" spans="1:14" x14ac:dyDescent="0.25">
      <c r="A3927" s="216">
        <v>1</v>
      </c>
      <c r="B3927" s="217" t="s">
        <v>2552</v>
      </c>
      <c r="C3927" s="217" t="s">
        <v>2553</v>
      </c>
      <c r="D3927" s="217" t="s">
        <v>2629</v>
      </c>
      <c r="E3927" s="217" t="s">
        <v>171</v>
      </c>
      <c r="F3927" s="217" t="s">
        <v>2630</v>
      </c>
      <c r="G3927" s="218">
        <v>12.02</v>
      </c>
      <c r="H3927" s="217" t="s">
        <v>139</v>
      </c>
      <c r="I3927" s="219">
        <v>1</v>
      </c>
      <c r="J3927" s="221">
        <v>4262.3599999999997</v>
      </c>
      <c r="K3927" s="221">
        <v>4262.3599999999997</v>
      </c>
      <c r="L3927" s="218">
        <v>0</v>
      </c>
      <c r="M3927" s="218">
        <f t="shared" si="110"/>
        <v>1704.944</v>
      </c>
      <c r="N3927" s="216" t="str">
        <f t="shared" si="109"/>
        <v>stvarna uporabna</v>
      </c>
    </row>
    <row r="3928" spans="1:14" x14ac:dyDescent="0.25">
      <c r="A3928" s="220">
        <v>1</v>
      </c>
      <c r="B3928" s="217" t="s">
        <v>2552</v>
      </c>
      <c r="C3928" s="217" t="s">
        <v>2553</v>
      </c>
      <c r="D3928" s="217" t="s">
        <v>2631</v>
      </c>
      <c r="E3928" s="217" t="s">
        <v>362</v>
      </c>
      <c r="F3928" s="217" t="s">
        <v>2632</v>
      </c>
      <c r="G3928" s="217" t="s">
        <v>1976</v>
      </c>
      <c r="H3928" s="217" t="s">
        <v>139</v>
      </c>
      <c r="I3928" s="219">
        <v>1</v>
      </c>
      <c r="J3928" s="221">
        <v>10651.05</v>
      </c>
      <c r="K3928" s="221">
        <v>10651.05</v>
      </c>
      <c r="L3928" s="218">
        <v>0</v>
      </c>
      <c r="M3928" s="218">
        <f t="shared" si="110"/>
        <v>4260.42</v>
      </c>
      <c r="N3928" s="216" t="str">
        <f t="shared" si="109"/>
        <v>stvarna uporabna</v>
      </c>
    </row>
    <row r="3929" spans="1:14" x14ac:dyDescent="0.25">
      <c r="A3929" s="220">
        <v>1</v>
      </c>
      <c r="B3929" s="217" t="s">
        <v>2552</v>
      </c>
      <c r="C3929" s="217" t="s">
        <v>2553</v>
      </c>
      <c r="D3929" s="217" t="s">
        <v>2633</v>
      </c>
      <c r="E3929" s="217" t="s">
        <v>171</v>
      </c>
      <c r="F3929" s="217" t="s">
        <v>2634</v>
      </c>
      <c r="G3929" s="217" t="s">
        <v>1415</v>
      </c>
      <c r="H3929" s="217" t="s">
        <v>139</v>
      </c>
      <c r="I3929" s="219">
        <v>1</v>
      </c>
      <c r="J3929" s="221">
        <v>1939.69</v>
      </c>
      <c r="K3929" s="221">
        <v>1939.69</v>
      </c>
      <c r="L3929" s="218">
        <v>0</v>
      </c>
      <c r="M3929" s="218">
        <f t="shared" si="110"/>
        <v>775.87600000000009</v>
      </c>
      <c r="N3929" s="216" t="str">
        <f t="shared" si="109"/>
        <v>stvarna uporabna</v>
      </c>
    </row>
    <row r="3930" spans="1:14" x14ac:dyDescent="0.25">
      <c r="A3930" s="216">
        <v>1</v>
      </c>
      <c r="B3930" s="217" t="s">
        <v>2552</v>
      </c>
      <c r="C3930" s="217" t="s">
        <v>2553</v>
      </c>
      <c r="D3930" s="217" t="s">
        <v>2635</v>
      </c>
      <c r="E3930" s="217" t="s">
        <v>171</v>
      </c>
      <c r="F3930" s="217" t="s">
        <v>2636</v>
      </c>
      <c r="G3930" s="217" t="s">
        <v>1935</v>
      </c>
      <c r="H3930" s="217" t="s">
        <v>139</v>
      </c>
      <c r="I3930" s="219">
        <v>1</v>
      </c>
      <c r="J3930" s="221">
        <v>7984.18</v>
      </c>
      <c r="K3930" s="221">
        <v>7984.18</v>
      </c>
      <c r="L3930" s="218">
        <v>0</v>
      </c>
      <c r="M3930" s="218">
        <f t="shared" si="110"/>
        <v>3193.6720000000005</v>
      </c>
      <c r="N3930" s="216" t="str">
        <f t="shared" si="109"/>
        <v>stvarna uporabna</v>
      </c>
    </row>
    <row r="3931" spans="1:14" x14ac:dyDescent="0.25">
      <c r="A3931" s="216">
        <v>1</v>
      </c>
      <c r="B3931" s="217" t="s">
        <v>2552</v>
      </c>
      <c r="C3931" s="217" t="s">
        <v>2553</v>
      </c>
      <c r="D3931" s="217" t="s">
        <v>2637</v>
      </c>
      <c r="E3931" s="217" t="s">
        <v>171</v>
      </c>
      <c r="F3931" s="217" t="s">
        <v>2622</v>
      </c>
      <c r="G3931" s="217" t="s">
        <v>2471</v>
      </c>
      <c r="H3931" s="217" t="s">
        <v>139</v>
      </c>
      <c r="I3931" s="219">
        <v>1</v>
      </c>
      <c r="J3931" s="221">
        <v>2671.65</v>
      </c>
      <c r="K3931" s="221">
        <v>2671.65</v>
      </c>
      <c r="L3931" s="218">
        <v>0</v>
      </c>
      <c r="M3931" s="218">
        <f t="shared" si="110"/>
        <v>1068.6600000000001</v>
      </c>
      <c r="N3931" s="216" t="str">
        <f t="shared" si="109"/>
        <v>stvarna uporabna</v>
      </c>
    </row>
    <row r="3932" spans="1:14" x14ac:dyDescent="0.25">
      <c r="A3932" s="216">
        <v>1</v>
      </c>
      <c r="B3932" s="217" t="s">
        <v>2552</v>
      </c>
      <c r="C3932" s="217" t="s">
        <v>2553</v>
      </c>
      <c r="D3932" s="217" t="s">
        <v>2638</v>
      </c>
      <c r="E3932" s="217" t="s">
        <v>171</v>
      </c>
      <c r="F3932" s="217" t="s">
        <v>2639</v>
      </c>
      <c r="G3932" s="218">
        <v>11.05</v>
      </c>
      <c r="H3932" s="217" t="s">
        <v>139</v>
      </c>
      <c r="I3932" s="219">
        <v>1</v>
      </c>
      <c r="J3932" s="221">
        <v>9706.17</v>
      </c>
      <c r="K3932" s="221">
        <v>9706.17</v>
      </c>
      <c r="L3932" s="218">
        <v>0</v>
      </c>
      <c r="M3932" s="218">
        <f t="shared" si="110"/>
        <v>3882.4680000000003</v>
      </c>
      <c r="N3932" s="216" t="str">
        <f t="shared" si="109"/>
        <v>stvarna uporabna</v>
      </c>
    </row>
    <row r="3933" spans="1:14" x14ac:dyDescent="0.25">
      <c r="A3933" s="220">
        <v>1</v>
      </c>
      <c r="B3933" s="217" t="s">
        <v>2552</v>
      </c>
      <c r="C3933" s="217" t="s">
        <v>2553</v>
      </c>
      <c r="D3933" s="217" t="s">
        <v>2640</v>
      </c>
      <c r="E3933" s="217" t="s">
        <v>171</v>
      </c>
      <c r="F3933" s="217" t="s">
        <v>2641</v>
      </c>
      <c r="G3933" s="218">
        <v>12.06</v>
      </c>
      <c r="H3933" s="217" t="s">
        <v>139</v>
      </c>
      <c r="I3933" s="219">
        <v>1</v>
      </c>
      <c r="J3933" s="221">
        <v>1245.8599999999999</v>
      </c>
      <c r="K3933" s="221">
        <v>1245.8599999999999</v>
      </c>
      <c r="L3933" s="218">
        <v>0</v>
      </c>
      <c r="M3933" s="218">
        <f t="shared" si="110"/>
        <v>498.34399999999999</v>
      </c>
      <c r="N3933" s="216" t="str">
        <f t="shared" si="109"/>
        <v>stvarna uporabna</v>
      </c>
    </row>
    <row r="3934" spans="1:14" x14ac:dyDescent="0.25">
      <c r="A3934" s="220">
        <v>1</v>
      </c>
      <c r="B3934" s="217" t="s">
        <v>2552</v>
      </c>
      <c r="C3934" s="217" t="s">
        <v>2553</v>
      </c>
      <c r="D3934" s="217" t="s">
        <v>2642</v>
      </c>
      <c r="E3934" s="217" t="s">
        <v>171</v>
      </c>
      <c r="F3934" s="217" t="s">
        <v>2643</v>
      </c>
      <c r="G3934" s="218">
        <v>12.06</v>
      </c>
      <c r="H3934" s="217" t="s">
        <v>139</v>
      </c>
      <c r="I3934" s="219">
        <v>1</v>
      </c>
      <c r="J3934" s="218">
        <v>852.78</v>
      </c>
      <c r="K3934" s="218">
        <v>852.78</v>
      </c>
      <c r="L3934" s="218">
        <v>0</v>
      </c>
      <c r="M3934" s="218">
        <f t="shared" si="110"/>
        <v>341.11200000000002</v>
      </c>
      <c r="N3934" s="216" t="str">
        <f t="shared" si="109"/>
        <v>stvarna uporabna</v>
      </c>
    </row>
    <row r="3935" spans="1:14" x14ac:dyDescent="0.25">
      <c r="A3935" s="216">
        <v>1</v>
      </c>
      <c r="B3935" s="217" t="s">
        <v>2552</v>
      </c>
      <c r="C3935" s="217" t="s">
        <v>2553</v>
      </c>
      <c r="D3935" s="217" t="s">
        <v>2644</v>
      </c>
      <c r="E3935" s="217" t="s">
        <v>171</v>
      </c>
      <c r="F3935" s="217" t="s">
        <v>2645</v>
      </c>
      <c r="G3935" s="217" t="s">
        <v>259</v>
      </c>
      <c r="H3935" s="217" t="s">
        <v>139</v>
      </c>
      <c r="I3935" s="219">
        <v>1</v>
      </c>
      <c r="J3935" s="221">
        <v>8569.76</v>
      </c>
      <c r="K3935" s="221">
        <v>8569.76</v>
      </c>
      <c r="L3935" s="218">
        <v>0</v>
      </c>
      <c r="M3935" s="218">
        <f t="shared" si="110"/>
        <v>3427.9040000000005</v>
      </c>
      <c r="N3935" s="216" t="str">
        <f t="shared" si="109"/>
        <v>stvarna uporabna</v>
      </c>
    </row>
    <row r="3936" spans="1:14" x14ac:dyDescent="0.25">
      <c r="A3936" s="216">
        <v>1</v>
      </c>
      <c r="B3936" s="217" t="s">
        <v>2552</v>
      </c>
      <c r="C3936" s="217" t="s">
        <v>2553</v>
      </c>
      <c r="D3936" s="217" t="s">
        <v>2646</v>
      </c>
      <c r="E3936" s="217" t="s">
        <v>362</v>
      </c>
      <c r="F3936" s="217" t="s">
        <v>2647</v>
      </c>
      <c r="G3936" s="218">
        <v>12.07</v>
      </c>
      <c r="H3936" s="217" t="s">
        <v>139</v>
      </c>
      <c r="I3936" s="219">
        <v>1</v>
      </c>
      <c r="J3936" s="221">
        <v>1655.05</v>
      </c>
      <c r="K3936" s="221">
        <v>1655.05</v>
      </c>
      <c r="L3936" s="218">
        <v>0</v>
      </c>
      <c r="M3936" s="218">
        <f t="shared" si="110"/>
        <v>662.02</v>
      </c>
      <c r="N3936" s="216" t="str">
        <f t="shared" si="109"/>
        <v>stvarna uporabna</v>
      </c>
    </row>
    <row r="3937" spans="1:14" x14ac:dyDescent="0.25">
      <c r="A3937" s="216">
        <v>1</v>
      </c>
      <c r="B3937" s="217" t="s">
        <v>2552</v>
      </c>
      <c r="C3937" s="217" t="s">
        <v>2553</v>
      </c>
      <c r="D3937" s="217" t="s">
        <v>2648</v>
      </c>
      <c r="E3937" s="217" t="s">
        <v>171</v>
      </c>
      <c r="F3937" s="217" t="s">
        <v>2649</v>
      </c>
      <c r="G3937" s="217" t="s">
        <v>275</v>
      </c>
      <c r="H3937" s="217" t="s">
        <v>139</v>
      </c>
      <c r="I3937" s="219">
        <v>1</v>
      </c>
      <c r="J3937" s="221">
        <v>1898.32</v>
      </c>
      <c r="K3937" s="221">
        <v>1898.32</v>
      </c>
      <c r="L3937" s="218">
        <v>0</v>
      </c>
      <c r="M3937" s="218">
        <f t="shared" si="110"/>
        <v>759.32799999999997</v>
      </c>
      <c r="N3937" s="216" t="str">
        <f t="shared" si="109"/>
        <v>stvarna uporabna</v>
      </c>
    </row>
    <row r="3938" spans="1:14" x14ac:dyDescent="0.25">
      <c r="A3938" s="220">
        <v>1</v>
      </c>
      <c r="B3938" s="217" t="s">
        <v>2552</v>
      </c>
      <c r="C3938" s="217" t="s">
        <v>2553</v>
      </c>
      <c r="D3938" s="217" t="s">
        <v>2650</v>
      </c>
      <c r="E3938" s="217" t="s">
        <v>171</v>
      </c>
      <c r="F3938" s="217" t="s">
        <v>2651</v>
      </c>
      <c r="G3938" s="217" t="s">
        <v>324</v>
      </c>
      <c r="H3938" s="217" t="s">
        <v>139</v>
      </c>
      <c r="I3938" s="219">
        <v>1</v>
      </c>
      <c r="J3938" s="221">
        <v>5178.58</v>
      </c>
      <c r="K3938" s="221">
        <v>5178.58</v>
      </c>
      <c r="L3938" s="218">
        <v>0</v>
      </c>
      <c r="M3938" s="218">
        <f t="shared" si="110"/>
        <v>2071.4320000000002</v>
      </c>
      <c r="N3938" s="216" t="str">
        <f t="shared" si="109"/>
        <v>stvarna uporabna</v>
      </c>
    </row>
    <row r="3939" spans="1:14" x14ac:dyDescent="0.25">
      <c r="A3939" s="220">
        <v>1</v>
      </c>
      <c r="B3939" s="217" t="s">
        <v>2552</v>
      </c>
      <c r="C3939" s="217" t="s">
        <v>2553</v>
      </c>
      <c r="D3939" s="217" t="s">
        <v>2652</v>
      </c>
      <c r="E3939" s="217" t="s">
        <v>171</v>
      </c>
      <c r="F3939" s="217" t="s">
        <v>2653</v>
      </c>
      <c r="G3939" s="217" t="s">
        <v>324</v>
      </c>
      <c r="H3939" s="217" t="s">
        <v>139</v>
      </c>
      <c r="I3939" s="219">
        <v>1</v>
      </c>
      <c r="J3939" s="221">
        <v>2806</v>
      </c>
      <c r="K3939" s="221">
        <v>2806</v>
      </c>
      <c r="L3939" s="218">
        <v>0</v>
      </c>
      <c r="M3939" s="218">
        <f t="shared" si="110"/>
        <v>1122.4000000000001</v>
      </c>
      <c r="N3939" s="216" t="str">
        <f t="shared" si="109"/>
        <v>stvarna uporabna</v>
      </c>
    </row>
    <row r="3940" spans="1:14" x14ac:dyDescent="0.25">
      <c r="A3940" s="216">
        <v>1</v>
      </c>
      <c r="B3940" s="217" t="s">
        <v>2552</v>
      </c>
      <c r="C3940" s="217" t="s">
        <v>2553</v>
      </c>
      <c r="D3940" s="217" t="s">
        <v>2654</v>
      </c>
      <c r="E3940" s="217" t="s">
        <v>171</v>
      </c>
      <c r="F3940" s="217" t="s">
        <v>2655</v>
      </c>
      <c r="G3940" s="217" t="s">
        <v>324</v>
      </c>
      <c r="H3940" s="217" t="s">
        <v>139</v>
      </c>
      <c r="I3940" s="219">
        <v>1</v>
      </c>
      <c r="J3940" s="221">
        <v>1586</v>
      </c>
      <c r="K3940" s="221">
        <v>1586</v>
      </c>
      <c r="L3940" s="218">
        <v>0</v>
      </c>
      <c r="M3940" s="218">
        <f t="shared" si="110"/>
        <v>634.40000000000009</v>
      </c>
      <c r="N3940" s="216" t="str">
        <f t="shared" si="109"/>
        <v>stvarna uporabna</v>
      </c>
    </row>
    <row r="3941" spans="1:14" x14ac:dyDescent="0.25">
      <c r="A3941" s="216">
        <v>1</v>
      </c>
      <c r="B3941" s="217" t="s">
        <v>2552</v>
      </c>
      <c r="C3941" s="217" t="s">
        <v>2553</v>
      </c>
      <c r="D3941" s="217" t="s">
        <v>2656</v>
      </c>
      <c r="E3941" s="217" t="s">
        <v>171</v>
      </c>
      <c r="F3941" s="217" t="s">
        <v>2657</v>
      </c>
      <c r="G3941" s="217" t="s">
        <v>324</v>
      </c>
      <c r="H3941" s="217" t="s">
        <v>139</v>
      </c>
      <c r="I3941" s="219">
        <v>1</v>
      </c>
      <c r="J3941" s="221">
        <v>4819</v>
      </c>
      <c r="K3941" s="221">
        <v>4819</v>
      </c>
      <c r="L3941" s="218">
        <v>0</v>
      </c>
      <c r="M3941" s="218">
        <f t="shared" si="110"/>
        <v>1927.6000000000001</v>
      </c>
      <c r="N3941" s="216" t="str">
        <f t="shared" si="109"/>
        <v>stvarna uporabna</v>
      </c>
    </row>
    <row r="3942" spans="1:14" x14ac:dyDescent="0.25">
      <c r="A3942" s="216">
        <v>1</v>
      </c>
      <c r="B3942" s="217" t="s">
        <v>2552</v>
      </c>
      <c r="C3942" s="217" t="s">
        <v>2553</v>
      </c>
      <c r="D3942" s="217" t="s">
        <v>2658</v>
      </c>
      <c r="E3942" s="217" t="s">
        <v>171</v>
      </c>
      <c r="F3942" s="217" t="s">
        <v>2659</v>
      </c>
      <c r="G3942" s="217" t="s">
        <v>324</v>
      </c>
      <c r="H3942" s="217" t="s">
        <v>139</v>
      </c>
      <c r="I3942" s="219">
        <v>1</v>
      </c>
      <c r="J3942" s="221">
        <v>2196</v>
      </c>
      <c r="K3942" s="221">
        <v>2196</v>
      </c>
      <c r="L3942" s="218">
        <v>0</v>
      </c>
      <c r="M3942" s="218">
        <f t="shared" si="110"/>
        <v>878.40000000000009</v>
      </c>
      <c r="N3942" s="216" t="str">
        <f t="shared" si="109"/>
        <v>stvarna uporabna</v>
      </c>
    </row>
    <row r="3943" spans="1:14" x14ac:dyDescent="0.25">
      <c r="A3943" s="220">
        <v>1</v>
      </c>
      <c r="B3943" s="217" t="s">
        <v>2552</v>
      </c>
      <c r="C3943" s="217" t="s">
        <v>2553</v>
      </c>
      <c r="D3943" s="217" t="s">
        <v>2660</v>
      </c>
      <c r="E3943" s="217" t="s">
        <v>171</v>
      </c>
      <c r="F3943" s="217" t="s">
        <v>2661</v>
      </c>
      <c r="G3943" s="217" t="s">
        <v>324</v>
      </c>
      <c r="H3943" s="217" t="s">
        <v>139</v>
      </c>
      <c r="I3943" s="219">
        <v>1</v>
      </c>
      <c r="J3943" s="221">
        <v>4410.3</v>
      </c>
      <c r="K3943" s="221">
        <v>4410.3</v>
      </c>
      <c r="L3943" s="218">
        <v>0</v>
      </c>
      <c r="M3943" s="218">
        <f t="shared" si="110"/>
        <v>1764.1200000000001</v>
      </c>
      <c r="N3943" s="216" t="str">
        <f t="shared" si="109"/>
        <v>stvarna uporabna</v>
      </c>
    </row>
    <row r="3944" spans="1:14" x14ac:dyDescent="0.25">
      <c r="A3944" s="220">
        <v>1</v>
      </c>
      <c r="B3944" s="217" t="s">
        <v>2552</v>
      </c>
      <c r="C3944" s="217" t="s">
        <v>2553</v>
      </c>
      <c r="D3944" s="217" t="s">
        <v>2662</v>
      </c>
      <c r="E3944" s="217" t="s">
        <v>171</v>
      </c>
      <c r="F3944" s="217" t="s">
        <v>2659</v>
      </c>
      <c r="G3944" s="217" t="s">
        <v>324</v>
      </c>
      <c r="H3944" s="217" t="s">
        <v>139</v>
      </c>
      <c r="I3944" s="219">
        <v>1</v>
      </c>
      <c r="J3944" s="221">
        <v>2196</v>
      </c>
      <c r="K3944" s="221">
        <v>2196</v>
      </c>
      <c r="L3944" s="218">
        <v>0</v>
      </c>
      <c r="M3944" s="218">
        <f t="shared" si="110"/>
        <v>878.40000000000009</v>
      </c>
      <c r="N3944" s="216" t="str">
        <f t="shared" si="109"/>
        <v>stvarna uporabna</v>
      </c>
    </row>
    <row r="3945" spans="1:14" x14ac:dyDescent="0.25">
      <c r="A3945" s="216">
        <v>1</v>
      </c>
      <c r="B3945" s="217" t="s">
        <v>2552</v>
      </c>
      <c r="C3945" s="217" t="s">
        <v>2553</v>
      </c>
      <c r="D3945" s="217" t="s">
        <v>2663</v>
      </c>
      <c r="E3945" s="217" t="s">
        <v>171</v>
      </c>
      <c r="F3945" s="217" t="s">
        <v>2664</v>
      </c>
      <c r="G3945" s="217" t="s">
        <v>324</v>
      </c>
      <c r="H3945" s="217" t="s">
        <v>139</v>
      </c>
      <c r="I3945" s="219">
        <v>1</v>
      </c>
      <c r="J3945" s="221">
        <v>1098</v>
      </c>
      <c r="K3945" s="221">
        <v>1098</v>
      </c>
      <c r="L3945" s="218">
        <v>0</v>
      </c>
      <c r="M3945" s="218">
        <f t="shared" si="110"/>
        <v>439.20000000000005</v>
      </c>
      <c r="N3945" s="216" t="str">
        <f t="shared" si="109"/>
        <v>stvarna uporabna</v>
      </c>
    </row>
    <row r="3946" spans="1:14" x14ac:dyDescent="0.25">
      <c r="A3946" s="216">
        <v>1</v>
      </c>
      <c r="B3946" s="217" t="s">
        <v>2552</v>
      </c>
      <c r="C3946" s="217" t="s">
        <v>2553</v>
      </c>
      <c r="D3946" s="217" t="s">
        <v>2665</v>
      </c>
      <c r="E3946" s="217" t="s">
        <v>171</v>
      </c>
      <c r="F3946" s="217" t="s">
        <v>2569</v>
      </c>
      <c r="G3946" s="217" t="s">
        <v>854</v>
      </c>
      <c r="H3946" s="217" t="s">
        <v>139</v>
      </c>
      <c r="I3946" s="219">
        <v>1</v>
      </c>
      <c r="J3946" s="221">
        <v>12340.3</v>
      </c>
      <c r="K3946" s="221">
        <v>12340.3</v>
      </c>
      <c r="L3946" s="218">
        <v>0</v>
      </c>
      <c r="M3946" s="218">
        <f t="shared" si="110"/>
        <v>4936.12</v>
      </c>
      <c r="N3946" s="216" t="str">
        <f t="shared" si="109"/>
        <v>stvarna uporabna</v>
      </c>
    </row>
    <row r="3947" spans="1:14" x14ac:dyDescent="0.25">
      <c r="A3947" s="216">
        <v>1</v>
      </c>
      <c r="B3947" s="217" t="s">
        <v>2552</v>
      </c>
      <c r="C3947" s="217" t="s">
        <v>2553</v>
      </c>
      <c r="D3947" s="217" t="s">
        <v>2666</v>
      </c>
      <c r="E3947" s="217" t="s">
        <v>171</v>
      </c>
      <c r="F3947" s="217" t="s">
        <v>2579</v>
      </c>
      <c r="G3947" s="218">
        <v>11.12</v>
      </c>
      <c r="H3947" s="217" t="s">
        <v>139</v>
      </c>
      <c r="I3947" s="219">
        <v>1</v>
      </c>
      <c r="J3947" s="221">
        <v>1457.36</v>
      </c>
      <c r="K3947" s="221">
        <v>1457.36</v>
      </c>
      <c r="L3947" s="218">
        <v>0</v>
      </c>
      <c r="M3947" s="218">
        <f t="shared" si="110"/>
        <v>582.94399999999996</v>
      </c>
      <c r="N3947" s="216" t="str">
        <f t="shared" si="109"/>
        <v>stvarna uporabna</v>
      </c>
    </row>
    <row r="3948" spans="1:14" x14ac:dyDescent="0.25">
      <c r="A3948" s="220">
        <v>1</v>
      </c>
      <c r="B3948" s="217" t="s">
        <v>2552</v>
      </c>
      <c r="C3948" s="217" t="s">
        <v>2553</v>
      </c>
      <c r="D3948" s="217" t="s">
        <v>2667</v>
      </c>
      <c r="E3948" s="217" t="s">
        <v>171</v>
      </c>
      <c r="F3948" s="217" t="s">
        <v>2579</v>
      </c>
      <c r="G3948" s="218">
        <v>11.12</v>
      </c>
      <c r="H3948" s="217" t="s">
        <v>139</v>
      </c>
      <c r="I3948" s="219">
        <v>1</v>
      </c>
      <c r="J3948" s="221">
        <v>1457.36</v>
      </c>
      <c r="K3948" s="221">
        <v>1457.36</v>
      </c>
      <c r="L3948" s="218">
        <v>0</v>
      </c>
      <c r="M3948" s="218">
        <f t="shared" si="110"/>
        <v>582.94399999999996</v>
      </c>
      <c r="N3948" s="216" t="str">
        <f t="shared" si="109"/>
        <v>stvarna uporabna</v>
      </c>
    </row>
    <row r="3949" spans="1:14" x14ac:dyDescent="0.25">
      <c r="A3949" s="220">
        <v>1</v>
      </c>
      <c r="B3949" s="217" t="s">
        <v>2552</v>
      </c>
      <c r="C3949" s="217" t="s">
        <v>2553</v>
      </c>
      <c r="D3949" s="217" t="s">
        <v>2668</v>
      </c>
      <c r="E3949" s="217" t="s">
        <v>171</v>
      </c>
      <c r="F3949" s="217" t="s">
        <v>2669</v>
      </c>
      <c r="G3949" s="218">
        <v>11.12</v>
      </c>
      <c r="H3949" s="217" t="s">
        <v>139</v>
      </c>
      <c r="I3949" s="219">
        <v>1</v>
      </c>
      <c r="J3949" s="221">
        <v>12187.5</v>
      </c>
      <c r="K3949" s="221">
        <v>12187.5</v>
      </c>
      <c r="L3949" s="218">
        <v>0</v>
      </c>
      <c r="M3949" s="218">
        <f t="shared" si="110"/>
        <v>4875</v>
      </c>
      <c r="N3949" s="216" t="str">
        <f t="shared" si="109"/>
        <v>stvarna uporabna</v>
      </c>
    </row>
    <row r="3950" spans="1:14" x14ac:dyDescent="0.25">
      <c r="A3950" s="216">
        <v>1</v>
      </c>
      <c r="B3950" s="217" t="s">
        <v>2552</v>
      </c>
      <c r="C3950" s="217" t="s">
        <v>2553</v>
      </c>
      <c r="D3950" s="217" t="s">
        <v>2670</v>
      </c>
      <c r="E3950" s="217" t="s">
        <v>171</v>
      </c>
      <c r="F3950" s="217" t="s">
        <v>2671</v>
      </c>
      <c r="G3950" s="217" t="s">
        <v>451</v>
      </c>
      <c r="H3950" s="217" t="s">
        <v>139</v>
      </c>
      <c r="I3950" s="219">
        <v>1</v>
      </c>
      <c r="J3950" s="221">
        <v>10320.82</v>
      </c>
      <c r="K3950" s="221">
        <v>8794.85</v>
      </c>
      <c r="L3950" s="221">
        <v>1525.97</v>
      </c>
      <c r="M3950" s="218">
        <f t="shared" si="110"/>
        <v>4128.3280000000004</v>
      </c>
      <c r="N3950" s="216" t="str">
        <f t="shared" si="109"/>
        <v>stvarna uporabna</v>
      </c>
    </row>
    <row r="3951" spans="1:14" x14ac:dyDescent="0.25">
      <c r="A3951" s="216">
        <v>1</v>
      </c>
      <c r="B3951" s="217" t="s">
        <v>2552</v>
      </c>
      <c r="C3951" s="217" t="s">
        <v>2553</v>
      </c>
      <c r="D3951" s="217" t="s">
        <v>2672</v>
      </c>
      <c r="E3951" s="217" t="s">
        <v>171</v>
      </c>
      <c r="F3951" s="217" t="s">
        <v>2673</v>
      </c>
      <c r="G3951" s="217" t="s">
        <v>451</v>
      </c>
      <c r="H3951" s="217" t="s">
        <v>139</v>
      </c>
      <c r="I3951" s="219">
        <v>1</v>
      </c>
      <c r="J3951" s="221">
        <v>7525</v>
      </c>
      <c r="K3951" s="221">
        <v>6427.6</v>
      </c>
      <c r="L3951" s="221">
        <v>1097.4000000000001</v>
      </c>
      <c r="M3951" s="218">
        <f t="shared" si="110"/>
        <v>3010</v>
      </c>
      <c r="N3951" s="216" t="str">
        <f t="shared" si="109"/>
        <v>stvarna uporabna</v>
      </c>
    </row>
    <row r="3952" spans="1:14" x14ac:dyDescent="0.25">
      <c r="A3952" s="216">
        <v>1</v>
      </c>
      <c r="B3952" s="217" t="s">
        <v>2552</v>
      </c>
      <c r="C3952" s="217" t="s">
        <v>2553</v>
      </c>
      <c r="D3952" s="217" t="s">
        <v>2674</v>
      </c>
      <c r="E3952" s="217" t="s">
        <v>171</v>
      </c>
      <c r="F3952" s="217" t="s">
        <v>2675</v>
      </c>
      <c r="G3952" s="218">
        <v>10.14</v>
      </c>
      <c r="H3952" s="217" t="s">
        <v>143</v>
      </c>
      <c r="I3952" s="219">
        <v>1</v>
      </c>
      <c r="J3952" s="221">
        <v>7083.95</v>
      </c>
      <c r="K3952" s="221">
        <v>3837.14</v>
      </c>
      <c r="L3952" s="221">
        <v>3246.81</v>
      </c>
      <c r="M3952" s="218">
        <f t="shared" si="110"/>
        <v>3246.81</v>
      </c>
      <c r="N3952" s="216" t="str">
        <f t="shared" si="109"/>
        <v>nova vrijednost</v>
      </c>
    </row>
    <row r="3953" spans="1:14" x14ac:dyDescent="0.25">
      <c r="A3953" s="220">
        <v>1</v>
      </c>
      <c r="B3953" s="217" t="s">
        <v>2552</v>
      </c>
      <c r="C3953" s="217" t="s">
        <v>2553</v>
      </c>
      <c r="D3953" s="217" t="s">
        <v>2676</v>
      </c>
      <c r="E3953" s="217" t="s">
        <v>171</v>
      </c>
      <c r="F3953" s="217" t="s">
        <v>2581</v>
      </c>
      <c r="G3953" s="218">
        <v>10.14</v>
      </c>
      <c r="H3953" s="217" t="s">
        <v>139</v>
      </c>
      <c r="I3953" s="219">
        <v>1</v>
      </c>
      <c r="J3953" s="221">
        <v>1958.87</v>
      </c>
      <c r="K3953" s="221">
        <v>1061.06</v>
      </c>
      <c r="L3953" s="218">
        <v>897.81</v>
      </c>
      <c r="M3953" s="218">
        <f t="shared" si="110"/>
        <v>897.81</v>
      </c>
      <c r="N3953" s="216" t="str">
        <f t="shared" si="109"/>
        <v>nova vrijednost</v>
      </c>
    </row>
    <row r="3954" spans="1:14" x14ac:dyDescent="0.25">
      <c r="A3954" s="220">
        <v>1</v>
      </c>
      <c r="B3954" s="217" t="s">
        <v>2552</v>
      </c>
      <c r="C3954" s="217" t="s">
        <v>2553</v>
      </c>
      <c r="D3954" s="217" t="s">
        <v>2677</v>
      </c>
      <c r="E3954" s="217" t="s">
        <v>362</v>
      </c>
      <c r="F3954" s="217" t="s">
        <v>2678</v>
      </c>
      <c r="G3954" s="218">
        <v>12.03</v>
      </c>
      <c r="H3954" s="217" t="s">
        <v>139</v>
      </c>
      <c r="I3954" s="219">
        <v>1</v>
      </c>
      <c r="J3954" s="221">
        <v>12009.1</v>
      </c>
      <c r="K3954" s="221">
        <v>12009.1</v>
      </c>
      <c r="L3954" s="218">
        <v>0</v>
      </c>
      <c r="M3954" s="218">
        <f t="shared" si="110"/>
        <v>4803.6400000000003</v>
      </c>
      <c r="N3954" s="216" t="str">
        <f t="shared" si="109"/>
        <v>stvarna uporabna</v>
      </c>
    </row>
    <row r="3955" spans="1:14" x14ac:dyDescent="0.25">
      <c r="A3955" s="216">
        <v>1</v>
      </c>
      <c r="B3955" s="217" t="s">
        <v>2552</v>
      </c>
      <c r="C3955" s="217" t="s">
        <v>2553</v>
      </c>
      <c r="D3955" s="217" t="s">
        <v>2679</v>
      </c>
      <c r="E3955" s="217" t="s">
        <v>218</v>
      </c>
      <c r="F3955" s="217" t="s">
        <v>2680</v>
      </c>
      <c r="G3955" s="217" t="s">
        <v>2468</v>
      </c>
      <c r="H3955" s="217" t="s">
        <v>139</v>
      </c>
      <c r="I3955" s="219">
        <v>1</v>
      </c>
      <c r="J3955" s="221">
        <v>1106.44</v>
      </c>
      <c r="K3955" s="221">
        <v>1106.44</v>
      </c>
      <c r="L3955" s="218">
        <v>0</v>
      </c>
      <c r="M3955" s="218">
        <f t="shared" si="110"/>
        <v>442.57600000000002</v>
      </c>
      <c r="N3955" s="216" t="str">
        <f t="shared" si="109"/>
        <v>stvarna uporabna</v>
      </c>
    </row>
    <row r="3956" spans="1:14" x14ac:dyDescent="0.25">
      <c r="A3956" s="216">
        <v>1</v>
      </c>
      <c r="B3956" s="217" t="s">
        <v>2552</v>
      </c>
      <c r="C3956" s="217" t="s">
        <v>2553</v>
      </c>
      <c r="D3956" s="217" t="s">
        <v>2681</v>
      </c>
      <c r="E3956" s="217" t="s">
        <v>218</v>
      </c>
      <c r="F3956" s="217" t="s">
        <v>2682</v>
      </c>
      <c r="G3956" s="217" t="s">
        <v>2468</v>
      </c>
      <c r="H3956" s="217" t="s">
        <v>139</v>
      </c>
      <c r="I3956" s="219">
        <v>1</v>
      </c>
      <c r="J3956" s="221">
        <v>1919.06</v>
      </c>
      <c r="K3956" s="221">
        <v>1919.06</v>
      </c>
      <c r="L3956" s="218">
        <v>0</v>
      </c>
      <c r="M3956" s="218">
        <f t="shared" si="110"/>
        <v>767.62400000000002</v>
      </c>
      <c r="N3956" s="216" t="str">
        <f t="shared" si="109"/>
        <v>stvarna uporabna</v>
      </c>
    </row>
    <row r="3957" spans="1:14" x14ac:dyDescent="0.25">
      <c r="A3957" s="216">
        <v>1</v>
      </c>
      <c r="B3957" s="217" t="s">
        <v>2552</v>
      </c>
      <c r="C3957" s="217" t="s">
        <v>2553</v>
      </c>
      <c r="D3957" s="217" t="s">
        <v>2683</v>
      </c>
      <c r="E3957" s="217" t="s">
        <v>218</v>
      </c>
      <c r="F3957" s="217" t="s">
        <v>2684</v>
      </c>
      <c r="G3957" s="217" t="s">
        <v>1432</v>
      </c>
      <c r="H3957" s="217" t="s">
        <v>139</v>
      </c>
      <c r="I3957" s="219">
        <v>1</v>
      </c>
      <c r="J3957" s="218">
        <v>378.2</v>
      </c>
      <c r="K3957" s="218">
        <v>378.2</v>
      </c>
      <c r="L3957" s="218">
        <v>0</v>
      </c>
      <c r="M3957" s="218">
        <f t="shared" si="110"/>
        <v>151.28</v>
      </c>
      <c r="N3957" s="216" t="str">
        <f t="shared" si="109"/>
        <v>stvarna uporabna</v>
      </c>
    </row>
    <row r="3958" spans="1:14" x14ac:dyDescent="0.25">
      <c r="A3958" s="220">
        <v>1</v>
      </c>
      <c r="B3958" s="217" t="s">
        <v>2552</v>
      </c>
      <c r="C3958" s="217" t="s">
        <v>2553</v>
      </c>
      <c r="D3958" s="217" t="s">
        <v>2685</v>
      </c>
      <c r="E3958" s="217" t="s">
        <v>218</v>
      </c>
      <c r="F3958" s="217" t="s">
        <v>2686</v>
      </c>
      <c r="G3958" s="217" t="s">
        <v>2687</v>
      </c>
      <c r="H3958" s="217" t="s">
        <v>139</v>
      </c>
      <c r="I3958" s="219">
        <v>1</v>
      </c>
      <c r="J3958" s="221">
        <v>11991.38</v>
      </c>
      <c r="K3958" s="221">
        <v>11991.38</v>
      </c>
      <c r="L3958" s="218">
        <v>0</v>
      </c>
      <c r="M3958" s="218">
        <f t="shared" si="110"/>
        <v>4796.5519999999997</v>
      </c>
      <c r="N3958" s="216" t="str">
        <f t="shared" si="109"/>
        <v>stvarna uporabna</v>
      </c>
    </row>
    <row r="3959" spans="1:14" x14ac:dyDescent="0.25">
      <c r="A3959" s="220">
        <v>1</v>
      </c>
      <c r="B3959" s="217" t="s">
        <v>2552</v>
      </c>
      <c r="C3959" s="217" t="s">
        <v>2553</v>
      </c>
      <c r="D3959" s="217" t="s">
        <v>2688</v>
      </c>
      <c r="E3959" s="217" t="s">
        <v>218</v>
      </c>
      <c r="F3959" s="217" t="s">
        <v>2689</v>
      </c>
      <c r="G3959" s="217" t="s">
        <v>1440</v>
      </c>
      <c r="H3959" s="217" t="s">
        <v>139</v>
      </c>
      <c r="I3959" s="219">
        <v>1</v>
      </c>
      <c r="J3959" s="221">
        <v>6776.07</v>
      </c>
      <c r="K3959" s="221">
        <v>6776.07</v>
      </c>
      <c r="L3959" s="218">
        <v>0</v>
      </c>
      <c r="M3959" s="218">
        <f t="shared" si="110"/>
        <v>2710.4279999999999</v>
      </c>
      <c r="N3959" s="216" t="str">
        <f t="shared" si="109"/>
        <v>stvarna uporabna</v>
      </c>
    </row>
    <row r="3960" spans="1:14" x14ac:dyDescent="0.25">
      <c r="A3960" s="216">
        <v>1</v>
      </c>
      <c r="B3960" s="217" t="s">
        <v>2552</v>
      </c>
      <c r="C3960" s="217" t="s">
        <v>2553</v>
      </c>
      <c r="D3960" s="217" t="s">
        <v>2690</v>
      </c>
      <c r="E3960" s="217" t="s">
        <v>218</v>
      </c>
      <c r="F3960" s="217" t="s">
        <v>2691</v>
      </c>
      <c r="G3960" s="218">
        <v>10.07</v>
      </c>
      <c r="H3960" s="217" t="s">
        <v>139</v>
      </c>
      <c r="I3960" s="219">
        <v>1</v>
      </c>
      <c r="J3960" s="221">
        <v>1783.15</v>
      </c>
      <c r="K3960" s="221">
        <v>1783.15</v>
      </c>
      <c r="L3960" s="218">
        <v>0</v>
      </c>
      <c r="M3960" s="218">
        <f t="shared" si="110"/>
        <v>713.2600000000001</v>
      </c>
      <c r="N3960" s="216" t="str">
        <f t="shared" si="109"/>
        <v>stvarna uporabna</v>
      </c>
    </row>
    <row r="3961" spans="1:14" x14ac:dyDescent="0.25">
      <c r="A3961" s="216">
        <v>1</v>
      </c>
      <c r="B3961" s="217" t="s">
        <v>2552</v>
      </c>
      <c r="C3961" s="217" t="s">
        <v>2553</v>
      </c>
      <c r="D3961" s="217" t="s">
        <v>2692</v>
      </c>
      <c r="E3961" s="217" t="s">
        <v>218</v>
      </c>
      <c r="F3961" s="217" t="s">
        <v>2693</v>
      </c>
      <c r="G3961" s="218">
        <v>10.08</v>
      </c>
      <c r="H3961" s="217" t="s">
        <v>139</v>
      </c>
      <c r="I3961" s="219">
        <v>1</v>
      </c>
      <c r="J3961" s="221">
        <v>6026.8</v>
      </c>
      <c r="K3961" s="221">
        <v>6026.8</v>
      </c>
      <c r="L3961" s="218">
        <v>0</v>
      </c>
      <c r="M3961" s="218">
        <f t="shared" si="110"/>
        <v>2410.7200000000003</v>
      </c>
      <c r="N3961" s="216" t="str">
        <f t="shared" si="109"/>
        <v>stvarna uporabna</v>
      </c>
    </row>
    <row r="3962" spans="1:14" x14ac:dyDescent="0.25">
      <c r="A3962" s="216">
        <v>1</v>
      </c>
      <c r="B3962" s="217" t="s">
        <v>2552</v>
      </c>
      <c r="C3962" s="217" t="s">
        <v>2553</v>
      </c>
      <c r="D3962" s="217" t="s">
        <v>2694</v>
      </c>
      <c r="E3962" s="217" t="s">
        <v>218</v>
      </c>
      <c r="F3962" s="217" t="s">
        <v>2695</v>
      </c>
      <c r="G3962" s="218">
        <v>10.08</v>
      </c>
      <c r="H3962" s="217" t="s">
        <v>139</v>
      </c>
      <c r="I3962" s="219">
        <v>1</v>
      </c>
      <c r="J3962" s="221">
        <v>2745</v>
      </c>
      <c r="K3962" s="221">
        <v>2745</v>
      </c>
      <c r="L3962" s="218">
        <v>0</v>
      </c>
      <c r="M3962" s="218">
        <f t="shared" si="110"/>
        <v>1098</v>
      </c>
      <c r="N3962" s="216" t="str">
        <f t="shared" si="109"/>
        <v>stvarna uporabna</v>
      </c>
    </row>
    <row r="3963" spans="1:14" x14ac:dyDescent="0.25">
      <c r="A3963" s="220">
        <v>1</v>
      </c>
      <c r="B3963" s="217" t="s">
        <v>2552</v>
      </c>
      <c r="C3963" s="217" t="s">
        <v>2553</v>
      </c>
      <c r="D3963" s="217" t="s">
        <v>2696</v>
      </c>
      <c r="E3963" s="217" t="s">
        <v>218</v>
      </c>
      <c r="F3963" s="217" t="s">
        <v>2659</v>
      </c>
      <c r="G3963" s="217" t="s">
        <v>614</v>
      </c>
      <c r="H3963" s="217" t="s">
        <v>139</v>
      </c>
      <c r="I3963" s="219">
        <v>1</v>
      </c>
      <c r="J3963" s="221">
        <v>1586</v>
      </c>
      <c r="K3963" s="221">
        <v>1586</v>
      </c>
      <c r="L3963" s="218">
        <v>0</v>
      </c>
      <c r="M3963" s="218">
        <f t="shared" si="110"/>
        <v>634.40000000000009</v>
      </c>
      <c r="N3963" s="216" t="str">
        <f t="shared" si="109"/>
        <v>stvarna uporabna</v>
      </c>
    </row>
    <row r="3964" spans="1:14" x14ac:dyDescent="0.25">
      <c r="A3964" s="220">
        <v>1</v>
      </c>
      <c r="B3964" s="217" t="s">
        <v>2552</v>
      </c>
      <c r="C3964" s="217" t="s">
        <v>2553</v>
      </c>
      <c r="D3964" s="217" t="s">
        <v>2697</v>
      </c>
      <c r="E3964" s="217" t="s">
        <v>218</v>
      </c>
      <c r="F3964" s="217" t="s">
        <v>2698</v>
      </c>
      <c r="G3964" s="218">
        <v>10.1</v>
      </c>
      <c r="H3964" s="217" t="s">
        <v>139</v>
      </c>
      <c r="I3964" s="219">
        <v>1</v>
      </c>
      <c r="J3964" s="221">
        <v>7782.79</v>
      </c>
      <c r="K3964" s="221">
        <v>7782.79</v>
      </c>
      <c r="L3964" s="218">
        <v>0</v>
      </c>
      <c r="M3964" s="218">
        <f t="shared" si="110"/>
        <v>3113.116</v>
      </c>
      <c r="N3964" s="216" t="str">
        <f t="shared" ref="N3964:N4027" si="111">IF(L3964&lt;J3964*0.4,"stvarna uporabna", "nova vrijednost")</f>
        <v>stvarna uporabna</v>
      </c>
    </row>
    <row r="3965" spans="1:14" x14ac:dyDescent="0.25">
      <c r="A3965" s="216">
        <v>1</v>
      </c>
      <c r="B3965" s="217" t="s">
        <v>2552</v>
      </c>
      <c r="C3965" s="217" t="s">
        <v>2553</v>
      </c>
      <c r="D3965" s="217" t="s">
        <v>2699</v>
      </c>
      <c r="E3965" s="217" t="s">
        <v>218</v>
      </c>
      <c r="F3965" s="217" t="s">
        <v>2700</v>
      </c>
      <c r="G3965" s="217" t="s">
        <v>398</v>
      </c>
      <c r="H3965" s="217" t="s">
        <v>139</v>
      </c>
      <c r="I3965" s="219">
        <v>1</v>
      </c>
      <c r="J3965" s="221">
        <v>1216.22</v>
      </c>
      <c r="K3965" s="221">
        <v>1216.22</v>
      </c>
      <c r="L3965" s="218">
        <v>0</v>
      </c>
      <c r="M3965" s="218">
        <f t="shared" si="110"/>
        <v>486.48800000000006</v>
      </c>
      <c r="N3965" s="216" t="str">
        <f t="shared" si="111"/>
        <v>stvarna uporabna</v>
      </c>
    </row>
    <row r="3966" spans="1:14" x14ac:dyDescent="0.25">
      <c r="A3966" s="216">
        <v>1</v>
      </c>
      <c r="B3966" s="217" t="s">
        <v>2552</v>
      </c>
      <c r="C3966" s="217" t="s">
        <v>2553</v>
      </c>
      <c r="D3966" s="217" t="s">
        <v>2701</v>
      </c>
      <c r="E3966" s="217" t="s">
        <v>218</v>
      </c>
      <c r="F3966" s="217" t="s">
        <v>2702</v>
      </c>
      <c r="G3966" s="217" t="s">
        <v>194</v>
      </c>
      <c r="H3966" s="217" t="s">
        <v>139</v>
      </c>
      <c r="I3966" s="219">
        <v>1</v>
      </c>
      <c r="J3966" s="221">
        <v>6374.89</v>
      </c>
      <c r="K3966" s="221">
        <v>6374.89</v>
      </c>
      <c r="L3966" s="218">
        <v>0</v>
      </c>
      <c r="M3966" s="218">
        <f t="shared" si="110"/>
        <v>2549.9560000000001</v>
      </c>
      <c r="N3966" s="216" t="str">
        <f t="shared" si="111"/>
        <v>stvarna uporabna</v>
      </c>
    </row>
    <row r="3967" spans="1:14" x14ac:dyDescent="0.25">
      <c r="A3967" s="216">
        <v>1</v>
      </c>
      <c r="B3967" s="217" t="s">
        <v>2552</v>
      </c>
      <c r="C3967" s="217" t="s">
        <v>2553</v>
      </c>
      <c r="D3967" s="217" t="s">
        <v>2703</v>
      </c>
      <c r="E3967" s="217" t="s">
        <v>218</v>
      </c>
      <c r="F3967" s="217" t="s">
        <v>2704</v>
      </c>
      <c r="G3967" s="217" t="s">
        <v>1007</v>
      </c>
      <c r="H3967" s="217" t="s">
        <v>139</v>
      </c>
      <c r="I3967" s="219">
        <v>1</v>
      </c>
      <c r="J3967" s="221">
        <v>11375.5</v>
      </c>
      <c r="K3967" s="221">
        <v>11375.5</v>
      </c>
      <c r="L3967" s="218">
        <v>0</v>
      </c>
      <c r="M3967" s="218">
        <f t="shared" si="110"/>
        <v>4550.2</v>
      </c>
      <c r="N3967" s="216" t="str">
        <f t="shared" si="111"/>
        <v>stvarna uporabna</v>
      </c>
    </row>
    <row r="3968" spans="1:14" x14ac:dyDescent="0.25">
      <c r="A3968" s="220">
        <v>1</v>
      </c>
      <c r="B3968" s="217" t="s">
        <v>2552</v>
      </c>
      <c r="C3968" s="217" t="s">
        <v>2553</v>
      </c>
      <c r="D3968" s="217" t="s">
        <v>2705</v>
      </c>
      <c r="E3968" s="217" t="s">
        <v>218</v>
      </c>
      <c r="F3968" s="217" t="s">
        <v>2700</v>
      </c>
      <c r="G3968" s="217" t="s">
        <v>1007</v>
      </c>
      <c r="H3968" s="217" t="s">
        <v>139</v>
      </c>
      <c r="I3968" s="219">
        <v>1</v>
      </c>
      <c r="J3968" s="221">
        <v>1216.22</v>
      </c>
      <c r="K3968" s="221">
        <v>1216.22</v>
      </c>
      <c r="L3968" s="218">
        <v>0</v>
      </c>
      <c r="M3968" s="218">
        <f t="shared" si="110"/>
        <v>486.48800000000006</v>
      </c>
      <c r="N3968" s="216" t="str">
        <f t="shared" si="111"/>
        <v>stvarna uporabna</v>
      </c>
    </row>
    <row r="3969" spans="1:14" x14ac:dyDescent="0.25">
      <c r="A3969" s="220">
        <v>1</v>
      </c>
      <c r="B3969" s="217" t="s">
        <v>2552</v>
      </c>
      <c r="C3969" s="217" t="s">
        <v>2553</v>
      </c>
      <c r="D3969" s="217" t="s">
        <v>2706</v>
      </c>
      <c r="E3969" s="217" t="s">
        <v>218</v>
      </c>
      <c r="F3969" s="217" t="s">
        <v>2707</v>
      </c>
      <c r="G3969" s="217" t="s">
        <v>414</v>
      </c>
      <c r="H3969" s="217" t="s">
        <v>139</v>
      </c>
      <c r="I3969" s="219">
        <v>1</v>
      </c>
      <c r="J3969" s="221">
        <v>1643.75</v>
      </c>
      <c r="K3969" s="221">
        <v>1643.75</v>
      </c>
      <c r="L3969" s="218">
        <v>0</v>
      </c>
      <c r="M3969" s="218">
        <f t="shared" si="110"/>
        <v>657.5</v>
      </c>
      <c r="N3969" s="216" t="str">
        <f t="shared" si="111"/>
        <v>stvarna uporabna</v>
      </c>
    </row>
    <row r="3970" spans="1:14" x14ac:dyDescent="0.25">
      <c r="A3970" s="216">
        <v>1</v>
      </c>
      <c r="B3970" s="217" t="s">
        <v>2552</v>
      </c>
      <c r="C3970" s="217" t="s">
        <v>2553</v>
      </c>
      <c r="D3970" s="217" t="s">
        <v>2708</v>
      </c>
      <c r="E3970" s="217" t="s">
        <v>218</v>
      </c>
      <c r="F3970" s="217" t="s">
        <v>2709</v>
      </c>
      <c r="G3970" s="217" t="s">
        <v>660</v>
      </c>
      <c r="H3970" s="217" t="s">
        <v>139</v>
      </c>
      <c r="I3970" s="219">
        <v>1</v>
      </c>
      <c r="J3970" s="221">
        <v>7363.75</v>
      </c>
      <c r="K3970" s="221">
        <v>4295.53</v>
      </c>
      <c r="L3970" s="221">
        <v>3068.22</v>
      </c>
      <c r="M3970" s="218">
        <f t="shared" si="110"/>
        <v>3068.22</v>
      </c>
      <c r="N3970" s="216" t="str">
        <f t="shared" si="111"/>
        <v>nova vrijednost</v>
      </c>
    </row>
    <row r="3971" spans="1:14" x14ac:dyDescent="0.25">
      <c r="A3971" s="216">
        <v>1</v>
      </c>
      <c r="B3971" s="217" t="s">
        <v>2552</v>
      </c>
      <c r="C3971" s="217" t="s">
        <v>2553</v>
      </c>
      <c r="D3971" s="217" t="s">
        <v>2710</v>
      </c>
      <c r="E3971" s="217" t="s">
        <v>218</v>
      </c>
      <c r="F3971" s="217" t="s">
        <v>2711</v>
      </c>
      <c r="G3971" s="217" t="s">
        <v>660</v>
      </c>
      <c r="H3971" s="217" t="s">
        <v>139</v>
      </c>
      <c r="I3971" s="219">
        <v>1</v>
      </c>
      <c r="J3971" s="221">
        <v>8153.75</v>
      </c>
      <c r="K3971" s="221">
        <v>4756.3599999999997</v>
      </c>
      <c r="L3971" s="221">
        <v>3397.39</v>
      </c>
      <c r="M3971" s="218">
        <f t="shared" ref="M3971:M4034" si="112">IF(L3971&lt;J3971*0.4,J3971*0.4,L3971)</f>
        <v>3397.39</v>
      </c>
      <c r="N3971" s="216" t="str">
        <f t="shared" si="111"/>
        <v>nova vrijednost</v>
      </c>
    </row>
    <row r="3972" spans="1:14" x14ac:dyDescent="0.25">
      <c r="A3972" s="216">
        <v>1</v>
      </c>
      <c r="B3972" s="217" t="s">
        <v>2552</v>
      </c>
      <c r="C3972" s="217" t="s">
        <v>2553</v>
      </c>
      <c r="D3972" s="217" t="s">
        <v>2712</v>
      </c>
      <c r="E3972" s="217" t="s">
        <v>218</v>
      </c>
      <c r="F3972" s="217" t="s">
        <v>2709</v>
      </c>
      <c r="G3972" s="217" t="s">
        <v>660</v>
      </c>
      <c r="H3972" s="217" t="s">
        <v>139</v>
      </c>
      <c r="I3972" s="219">
        <v>1</v>
      </c>
      <c r="J3972" s="221">
        <v>7636.75</v>
      </c>
      <c r="K3972" s="221">
        <v>4454.78</v>
      </c>
      <c r="L3972" s="221">
        <v>3181.97</v>
      </c>
      <c r="M3972" s="218">
        <f t="shared" si="112"/>
        <v>3181.97</v>
      </c>
      <c r="N3972" s="216" t="str">
        <f t="shared" si="111"/>
        <v>nova vrijednost</v>
      </c>
    </row>
    <row r="3973" spans="1:14" x14ac:dyDescent="0.25">
      <c r="A3973" s="220">
        <v>1</v>
      </c>
      <c r="B3973" s="217" t="s">
        <v>2552</v>
      </c>
      <c r="C3973" s="217" t="s">
        <v>2553</v>
      </c>
      <c r="D3973" s="217" t="s">
        <v>2713</v>
      </c>
      <c r="E3973" s="217" t="s">
        <v>218</v>
      </c>
      <c r="F3973" s="217" t="s">
        <v>2714</v>
      </c>
      <c r="G3973" s="218">
        <v>12.15</v>
      </c>
      <c r="H3973" s="217" t="s">
        <v>139</v>
      </c>
      <c r="I3973" s="219">
        <v>1</v>
      </c>
      <c r="J3973" s="221">
        <v>6945.5</v>
      </c>
      <c r="K3973" s="221">
        <v>1736.38</v>
      </c>
      <c r="L3973" s="221">
        <v>5209.12</v>
      </c>
      <c r="M3973" s="218">
        <f t="shared" si="112"/>
        <v>5209.12</v>
      </c>
      <c r="N3973" s="216" t="str">
        <f t="shared" si="111"/>
        <v>nova vrijednost</v>
      </c>
    </row>
    <row r="3974" spans="1:14" x14ac:dyDescent="0.25">
      <c r="A3974" s="220">
        <v>1</v>
      </c>
      <c r="B3974" s="217" t="s">
        <v>2552</v>
      </c>
      <c r="C3974" s="217" t="s">
        <v>2553</v>
      </c>
      <c r="D3974" s="217" t="s">
        <v>2715</v>
      </c>
      <c r="E3974" s="217" t="s">
        <v>218</v>
      </c>
      <c r="F3974" s="217" t="s">
        <v>2716</v>
      </c>
      <c r="G3974" s="218">
        <v>12.15</v>
      </c>
      <c r="H3974" s="217" t="s">
        <v>139</v>
      </c>
      <c r="I3974" s="219">
        <v>1</v>
      </c>
      <c r="J3974" s="221">
        <v>2640.49</v>
      </c>
      <c r="K3974" s="218">
        <v>660.12</v>
      </c>
      <c r="L3974" s="221">
        <v>1980.37</v>
      </c>
      <c r="M3974" s="218">
        <f t="shared" si="112"/>
        <v>1980.37</v>
      </c>
      <c r="N3974" s="216" t="str">
        <f t="shared" si="111"/>
        <v>nova vrijednost</v>
      </c>
    </row>
    <row r="3975" spans="1:14" x14ac:dyDescent="0.25">
      <c r="A3975" s="216">
        <v>1</v>
      </c>
      <c r="B3975" s="217" t="s">
        <v>2552</v>
      </c>
      <c r="C3975" s="217" t="s">
        <v>2553</v>
      </c>
      <c r="D3975" s="217" t="s">
        <v>2717</v>
      </c>
      <c r="E3975" s="217" t="s">
        <v>192</v>
      </c>
      <c r="F3975" s="217" t="s">
        <v>2718</v>
      </c>
      <c r="G3975" s="217" t="s">
        <v>2387</v>
      </c>
      <c r="H3975" s="217" t="s">
        <v>139</v>
      </c>
      <c r="I3975" s="219">
        <v>1</v>
      </c>
      <c r="J3975" s="221">
        <v>5415.16</v>
      </c>
      <c r="K3975" s="221">
        <v>5415.16</v>
      </c>
      <c r="L3975" s="218">
        <v>0</v>
      </c>
      <c r="M3975" s="218">
        <f t="shared" si="112"/>
        <v>2166.0639999999999</v>
      </c>
      <c r="N3975" s="216" t="str">
        <f t="shared" si="111"/>
        <v>stvarna uporabna</v>
      </c>
    </row>
    <row r="3976" spans="1:14" x14ac:dyDescent="0.25">
      <c r="A3976" s="216">
        <v>1</v>
      </c>
      <c r="B3976" s="217" t="s">
        <v>2552</v>
      </c>
      <c r="C3976" s="217" t="s">
        <v>2553</v>
      </c>
      <c r="D3976" s="217" t="s">
        <v>2719</v>
      </c>
      <c r="E3976" s="217" t="s">
        <v>192</v>
      </c>
      <c r="F3976" s="217" t="s">
        <v>2720</v>
      </c>
      <c r="G3976" s="217" t="s">
        <v>190</v>
      </c>
      <c r="H3976" s="217" t="s">
        <v>139</v>
      </c>
      <c r="I3976" s="219">
        <v>1</v>
      </c>
      <c r="J3976" s="221">
        <v>12072.5</v>
      </c>
      <c r="K3976" s="221">
        <v>12072.5</v>
      </c>
      <c r="L3976" s="218">
        <v>0</v>
      </c>
      <c r="M3976" s="218">
        <f t="shared" si="112"/>
        <v>4829</v>
      </c>
      <c r="N3976" s="216" t="str">
        <f t="shared" si="111"/>
        <v>stvarna uporabna</v>
      </c>
    </row>
    <row r="3977" spans="1:14" x14ac:dyDescent="0.25">
      <c r="A3977" s="216">
        <v>1</v>
      </c>
      <c r="B3977" s="217" t="s">
        <v>2552</v>
      </c>
      <c r="C3977" s="217" t="s">
        <v>2553</v>
      </c>
      <c r="D3977" s="217" t="s">
        <v>2721</v>
      </c>
      <c r="E3977" s="217" t="s">
        <v>250</v>
      </c>
      <c r="F3977" s="217" t="s">
        <v>2722</v>
      </c>
      <c r="G3977" s="218">
        <v>10.130000000000001</v>
      </c>
      <c r="H3977" s="217" t="s">
        <v>139</v>
      </c>
      <c r="I3977" s="219">
        <v>1</v>
      </c>
      <c r="J3977" s="221">
        <v>1481.25</v>
      </c>
      <c r="K3977" s="221">
        <v>1172.6500000000001</v>
      </c>
      <c r="L3977" s="218">
        <v>308.60000000000002</v>
      </c>
      <c r="M3977" s="218">
        <f t="shared" si="112"/>
        <v>592.5</v>
      </c>
      <c r="N3977" s="216" t="str">
        <f t="shared" si="111"/>
        <v>stvarna uporabna</v>
      </c>
    </row>
    <row r="3978" spans="1:14" x14ac:dyDescent="0.25">
      <c r="A3978" s="220">
        <v>1</v>
      </c>
      <c r="B3978" s="217" t="s">
        <v>2552</v>
      </c>
      <c r="C3978" s="217" t="s">
        <v>2553</v>
      </c>
      <c r="D3978" s="217" t="s">
        <v>2723</v>
      </c>
      <c r="E3978" s="217" t="s">
        <v>250</v>
      </c>
      <c r="F3978" s="217" t="s">
        <v>2724</v>
      </c>
      <c r="G3978" s="218">
        <v>11.14</v>
      </c>
      <c r="H3978" s="217" t="s">
        <v>139</v>
      </c>
      <c r="I3978" s="219">
        <v>1</v>
      </c>
      <c r="J3978" s="221">
        <v>7363.75</v>
      </c>
      <c r="K3978" s="221">
        <v>3835.29</v>
      </c>
      <c r="L3978" s="221">
        <v>3528.46</v>
      </c>
      <c r="M3978" s="218">
        <f t="shared" si="112"/>
        <v>3528.46</v>
      </c>
      <c r="N3978" s="216" t="str">
        <f t="shared" si="111"/>
        <v>nova vrijednost</v>
      </c>
    </row>
    <row r="3979" spans="1:14" x14ac:dyDescent="0.25">
      <c r="A3979" s="220">
        <v>1</v>
      </c>
      <c r="B3979" s="217" t="s">
        <v>2552</v>
      </c>
      <c r="C3979" s="217" t="s">
        <v>2553</v>
      </c>
      <c r="D3979" s="217" t="s">
        <v>2725</v>
      </c>
      <c r="E3979" s="217" t="s">
        <v>233</v>
      </c>
      <c r="F3979" s="217" t="s">
        <v>2726</v>
      </c>
      <c r="G3979" s="217" t="s">
        <v>1364</v>
      </c>
      <c r="H3979" s="217" t="s">
        <v>139</v>
      </c>
      <c r="I3979" s="219">
        <v>1</v>
      </c>
      <c r="J3979" s="221">
        <v>56210.28</v>
      </c>
      <c r="K3979" s="221">
        <v>56210.28</v>
      </c>
      <c r="L3979" s="218">
        <v>0</v>
      </c>
      <c r="M3979" s="218">
        <f t="shared" si="112"/>
        <v>22484.112000000001</v>
      </c>
      <c r="N3979" s="216" t="str">
        <f t="shared" si="111"/>
        <v>stvarna uporabna</v>
      </c>
    </row>
    <row r="3980" spans="1:14" x14ac:dyDescent="0.25">
      <c r="A3980" s="216">
        <v>1</v>
      </c>
      <c r="B3980" s="217" t="s">
        <v>2552</v>
      </c>
      <c r="C3980" s="217" t="s">
        <v>2553</v>
      </c>
      <c r="D3980" s="217" t="s">
        <v>2727</v>
      </c>
      <c r="E3980" s="217" t="s">
        <v>233</v>
      </c>
      <c r="F3980" s="217" t="s">
        <v>2728</v>
      </c>
      <c r="G3980" s="217" t="s">
        <v>2729</v>
      </c>
      <c r="H3980" s="217" t="s">
        <v>139</v>
      </c>
      <c r="I3980" s="219">
        <v>1</v>
      </c>
      <c r="J3980" s="221">
        <v>7808</v>
      </c>
      <c r="K3980" s="221">
        <v>7808</v>
      </c>
      <c r="L3980" s="218">
        <v>0</v>
      </c>
      <c r="M3980" s="218">
        <f t="shared" si="112"/>
        <v>3123.2000000000003</v>
      </c>
      <c r="N3980" s="216" t="str">
        <f t="shared" si="111"/>
        <v>stvarna uporabna</v>
      </c>
    </row>
    <row r="3981" spans="1:14" x14ac:dyDescent="0.25">
      <c r="A3981" s="216">
        <v>1</v>
      </c>
      <c r="B3981" s="217" t="s">
        <v>2552</v>
      </c>
      <c r="C3981" s="217" t="s">
        <v>2553</v>
      </c>
      <c r="D3981" s="217" t="s">
        <v>2730</v>
      </c>
      <c r="E3981" s="217" t="s">
        <v>233</v>
      </c>
      <c r="F3981" s="217" t="s">
        <v>2731</v>
      </c>
      <c r="G3981" s="217" t="s">
        <v>2732</v>
      </c>
      <c r="H3981" s="217" t="s">
        <v>139</v>
      </c>
      <c r="I3981" s="219">
        <v>1</v>
      </c>
      <c r="J3981" s="221">
        <v>5586.38</v>
      </c>
      <c r="K3981" s="221">
        <v>5586.38</v>
      </c>
      <c r="L3981" s="218">
        <v>0</v>
      </c>
      <c r="M3981" s="218">
        <f t="shared" si="112"/>
        <v>2234.5520000000001</v>
      </c>
      <c r="N3981" s="216" t="str">
        <f t="shared" si="111"/>
        <v>stvarna uporabna</v>
      </c>
    </row>
    <row r="3982" spans="1:14" x14ac:dyDescent="0.25">
      <c r="A3982" s="216">
        <v>1</v>
      </c>
      <c r="B3982" s="217" t="s">
        <v>2552</v>
      </c>
      <c r="C3982" s="217" t="s">
        <v>2553</v>
      </c>
      <c r="D3982" s="217" t="s">
        <v>2733</v>
      </c>
      <c r="E3982" s="217" t="s">
        <v>362</v>
      </c>
      <c r="F3982" s="217" t="s">
        <v>2734</v>
      </c>
      <c r="G3982" s="217" t="s">
        <v>1931</v>
      </c>
      <c r="H3982" s="217" t="s">
        <v>139</v>
      </c>
      <c r="I3982" s="219">
        <v>1</v>
      </c>
      <c r="J3982" s="221">
        <v>1564.38</v>
      </c>
      <c r="K3982" s="221">
        <v>1564.38</v>
      </c>
      <c r="L3982" s="218">
        <v>0</v>
      </c>
      <c r="M3982" s="218">
        <f t="shared" si="112"/>
        <v>625.75200000000007</v>
      </c>
      <c r="N3982" s="216" t="str">
        <f t="shared" si="111"/>
        <v>stvarna uporabna</v>
      </c>
    </row>
    <row r="3983" spans="1:14" x14ac:dyDescent="0.25">
      <c r="A3983" s="220">
        <v>1</v>
      </c>
      <c r="B3983" s="217" t="s">
        <v>2552</v>
      </c>
      <c r="C3983" s="217" t="s">
        <v>2553</v>
      </c>
      <c r="D3983" s="217" t="s">
        <v>2735</v>
      </c>
      <c r="E3983" s="217" t="s">
        <v>362</v>
      </c>
      <c r="F3983" s="217" t="s">
        <v>2736</v>
      </c>
      <c r="G3983" s="217" t="s">
        <v>2262</v>
      </c>
      <c r="H3983" s="217" t="s">
        <v>139</v>
      </c>
      <c r="I3983" s="219">
        <v>1</v>
      </c>
      <c r="J3983" s="221">
        <v>12168.46</v>
      </c>
      <c r="K3983" s="221">
        <v>12168.46</v>
      </c>
      <c r="L3983" s="218">
        <v>0</v>
      </c>
      <c r="M3983" s="218">
        <f t="shared" si="112"/>
        <v>4867.384</v>
      </c>
      <c r="N3983" s="216" t="str">
        <f t="shared" si="111"/>
        <v>stvarna uporabna</v>
      </c>
    </row>
    <row r="3984" spans="1:14" x14ac:dyDescent="0.25">
      <c r="A3984" s="220">
        <v>1</v>
      </c>
      <c r="B3984" s="217" t="s">
        <v>2552</v>
      </c>
      <c r="C3984" s="217" t="s">
        <v>2553</v>
      </c>
      <c r="D3984" s="217" t="s">
        <v>2737</v>
      </c>
      <c r="E3984" s="217" t="s">
        <v>233</v>
      </c>
      <c r="F3984" s="217" t="s">
        <v>2738</v>
      </c>
      <c r="G3984" s="217" t="s">
        <v>1931</v>
      </c>
      <c r="H3984" s="217" t="s">
        <v>139</v>
      </c>
      <c r="I3984" s="219">
        <v>1</v>
      </c>
      <c r="J3984" s="221">
        <v>5955</v>
      </c>
      <c r="K3984" s="221">
        <v>5955</v>
      </c>
      <c r="L3984" s="218">
        <v>0</v>
      </c>
      <c r="M3984" s="218">
        <f t="shared" si="112"/>
        <v>2382</v>
      </c>
      <c r="N3984" s="216" t="str">
        <f t="shared" si="111"/>
        <v>stvarna uporabna</v>
      </c>
    </row>
    <row r="3985" spans="1:14" x14ac:dyDescent="0.25">
      <c r="A3985" s="216">
        <v>1</v>
      </c>
      <c r="B3985" s="217" t="s">
        <v>2552</v>
      </c>
      <c r="C3985" s="217" t="s">
        <v>2553</v>
      </c>
      <c r="D3985" s="217" t="s">
        <v>2739</v>
      </c>
      <c r="E3985" s="217" t="s">
        <v>233</v>
      </c>
      <c r="F3985" s="217" t="s">
        <v>2740</v>
      </c>
      <c r="G3985" s="217" t="s">
        <v>1931</v>
      </c>
      <c r="H3985" s="217" t="s">
        <v>139</v>
      </c>
      <c r="I3985" s="219">
        <v>1</v>
      </c>
      <c r="J3985" s="221">
        <v>3500</v>
      </c>
      <c r="K3985" s="221">
        <v>3500</v>
      </c>
      <c r="L3985" s="218">
        <v>0</v>
      </c>
      <c r="M3985" s="218">
        <f t="shared" si="112"/>
        <v>1400</v>
      </c>
      <c r="N3985" s="216" t="str">
        <f t="shared" si="111"/>
        <v>stvarna uporabna</v>
      </c>
    </row>
    <row r="3986" spans="1:14" x14ac:dyDescent="0.25">
      <c r="A3986" s="216">
        <v>1</v>
      </c>
      <c r="B3986" s="217" t="s">
        <v>2552</v>
      </c>
      <c r="C3986" s="217" t="s">
        <v>2553</v>
      </c>
      <c r="D3986" s="217" t="s">
        <v>2741</v>
      </c>
      <c r="E3986" s="217" t="s">
        <v>233</v>
      </c>
      <c r="F3986" s="217" t="s">
        <v>2738</v>
      </c>
      <c r="G3986" s="217" t="s">
        <v>1931</v>
      </c>
      <c r="H3986" s="217" t="s">
        <v>139</v>
      </c>
      <c r="I3986" s="219">
        <v>1</v>
      </c>
      <c r="J3986" s="221">
        <v>6308.8</v>
      </c>
      <c r="K3986" s="221">
        <v>6308.8</v>
      </c>
      <c r="L3986" s="218">
        <v>0</v>
      </c>
      <c r="M3986" s="218">
        <f t="shared" si="112"/>
        <v>2523.5200000000004</v>
      </c>
      <c r="N3986" s="216" t="str">
        <f t="shared" si="111"/>
        <v>stvarna uporabna</v>
      </c>
    </row>
    <row r="3987" spans="1:14" x14ac:dyDescent="0.25">
      <c r="A3987" s="216">
        <v>1</v>
      </c>
      <c r="B3987" s="217" t="s">
        <v>2552</v>
      </c>
      <c r="C3987" s="217" t="s">
        <v>2553</v>
      </c>
      <c r="D3987" s="217" t="s">
        <v>2742</v>
      </c>
      <c r="E3987" s="217" t="s">
        <v>233</v>
      </c>
      <c r="F3987" s="217" t="s">
        <v>2740</v>
      </c>
      <c r="G3987" s="217" t="s">
        <v>1931</v>
      </c>
      <c r="H3987" s="217" t="s">
        <v>139</v>
      </c>
      <c r="I3987" s="219">
        <v>1</v>
      </c>
      <c r="J3987" s="221">
        <v>3500</v>
      </c>
      <c r="K3987" s="221">
        <v>3500</v>
      </c>
      <c r="L3987" s="218">
        <v>0</v>
      </c>
      <c r="M3987" s="218">
        <f t="shared" si="112"/>
        <v>1400</v>
      </c>
      <c r="N3987" s="216" t="str">
        <f t="shared" si="111"/>
        <v>stvarna uporabna</v>
      </c>
    </row>
    <row r="3988" spans="1:14" x14ac:dyDescent="0.25">
      <c r="A3988" s="220">
        <v>1</v>
      </c>
      <c r="B3988" s="217" t="s">
        <v>2552</v>
      </c>
      <c r="C3988" s="217" t="s">
        <v>2553</v>
      </c>
      <c r="D3988" s="217" t="s">
        <v>2743</v>
      </c>
      <c r="E3988" s="217" t="s">
        <v>233</v>
      </c>
      <c r="F3988" s="217" t="s">
        <v>2738</v>
      </c>
      <c r="G3988" s="217" t="s">
        <v>1931</v>
      </c>
      <c r="H3988" s="217" t="s">
        <v>139</v>
      </c>
      <c r="I3988" s="219">
        <v>1</v>
      </c>
      <c r="J3988" s="221">
        <v>6308.8</v>
      </c>
      <c r="K3988" s="221">
        <v>6308.8</v>
      </c>
      <c r="L3988" s="218">
        <v>0</v>
      </c>
      <c r="M3988" s="218">
        <f t="shared" si="112"/>
        <v>2523.5200000000004</v>
      </c>
      <c r="N3988" s="216" t="str">
        <f t="shared" si="111"/>
        <v>stvarna uporabna</v>
      </c>
    </row>
    <row r="3989" spans="1:14" x14ac:dyDescent="0.25">
      <c r="A3989" s="220">
        <v>1</v>
      </c>
      <c r="B3989" s="217" t="s">
        <v>2552</v>
      </c>
      <c r="C3989" s="217" t="s">
        <v>2553</v>
      </c>
      <c r="D3989" s="217" t="s">
        <v>2744</v>
      </c>
      <c r="E3989" s="217" t="s">
        <v>233</v>
      </c>
      <c r="F3989" s="217" t="s">
        <v>2740</v>
      </c>
      <c r="G3989" s="217" t="s">
        <v>1931</v>
      </c>
      <c r="H3989" s="217" t="s">
        <v>139</v>
      </c>
      <c r="I3989" s="219">
        <v>1</v>
      </c>
      <c r="J3989" s="221">
        <v>3500</v>
      </c>
      <c r="K3989" s="221">
        <v>3500</v>
      </c>
      <c r="L3989" s="218">
        <v>0</v>
      </c>
      <c r="M3989" s="218">
        <f t="shared" si="112"/>
        <v>1400</v>
      </c>
      <c r="N3989" s="216" t="str">
        <f t="shared" si="111"/>
        <v>stvarna uporabna</v>
      </c>
    </row>
    <row r="3990" spans="1:14" x14ac:dyDescent="0.25">
      <c r="A3990" s="216">
        <v>1</v>
      </c>
      <c r="B3990" s="217" t="s">
        <v>2552</v>
      </c>
      <c r="C3990" s="217" t="s">
        <v>2553</v>
      </c>
      <c r="D3990" s="217" t="s">
        <v>2745</v>
      </c>
      <c r="E3990" s="217" t="s">
        <v>233</v>
      </c>
      <c r="F3990" s="217" t="s">
        <v>2738</v>
      </c>
      <c r="G3990" s="217" t="s">
        <v>1931</v>
      </c>
      <c r="H3990" s="217" t="s">
        <v>139</v>
      </c>
      <c r="I3990" s="219">
        <v>1</v>
      </c>
      <c r="J3990" s="221">
        <v>6308.8</v>
      </c>
      <c r="K3990" s="221">
        <v>6308.8</v>
      </c>
      <c r="L3990" s="218">
        <v>0</v>
      </c>
      <c r="M3990" s="218">
        <f t="shared" si="112"/>
        <v>2523.5200000000004</v>
      </c>
      <c r="N3990" s="216" t="str">
        <f t="shared" si="111"/>
        <v>stvarna uporabna</v>
      </c>
    </row>
    <row r="3991" spans="1:14" x14ac:dyDescent="0.25">
      <c r="A3991" s="216">
        <v>1</v>
      </c>
      <c r="B3991" s="217" t="s">
        <v>2552</v>
      </c>
      <c r="C3991" s="217" t="s">
        <v>2553</v>
      </c>
      <c r="D3991" s="217" t="s">
        <v>2746</v>
      </c>
      <c r="E3991" s="217" t="s">
        <v>233</v>
      </c>
      <c r="F3991" s="217" t="s">
        <v>2740</v>
      </c>
      <c r="G3991" s="217" t="s">
        <v>1931</v>
      </c>
      <c r="H3991" s="217" t="s">
        <v>139</v>
      </c>
      <c r="I3991" s="219">
        <v>1</v>
      </c>
      <c r="J3991" s="221">
        <v>3500</v>
      </c>
      <c r="K3991" s="221">
        <v>3500</v>
      </c>
      <c r="L3991" s="218">
        <v>0</v>
      </c>
      <c r="M3991" s="218">
        <f t="shared" si="112"/>
        <v>1400</v>
      </c>
      <c r="N3991" s="216" t="str">
        <f t="shared" si="111"/>
        <v>stvarna uporabna</v>
      </c>
    </row>
    <row r="3992" spans="1:14" x14ac:dyDescent="0.25">
      <c r="A3992" s="216">
        <v>1</v>
      </c>
      <c r="B3992" s="217" t="s">
        <v>2552</v>
      </c>
      <c r="C3992" s="217" t="s">
        <v>2553</v>
      </c>
      <c r="D3992" s="217" t="s">
        <v>2747</v>
      </c>
      <c r="E3992" s="217" t="s">
        <v>233</v>
      </c>
      <c r="F3992" s="217" t="s">
        <v>2738</v>
      </c>
      <c r="G3992" s="217" t="s">
        <v>1931</v>
      </c>
      <c r="H3992" s="217" t="s">
        <v>139</v>
      </c>
      <c r="I3992" s="219">
        <v>1</v>
      </c>
      <c r="J3992" s="221">
        <v>5955</v>
      </c>
      <c r="K3992" s="221">
        <v>5955</v>
      </c>
      <c r="L3992" s="218">
        <v>0</v>
      </c>
      <c r="M3992" s="218">
        <f t="shared" si="112"/>
        <v>2382</v>
      </c>
      <c r="N3992" s="216" t="str">
        <f t="shared" si="111"/>
        <v>stvarna uporabna</v>
      </c>
    </row>
    <row r="3993" spans="1:14" x14ac:dyDescent="0.25">
      <c r="A3993" s="220">
        <v>1</v>
      </c>
      <c r="B3993" s="217" t="s">
        <v>2552</v>
      </c>
      <c r="C3993" s="217" t="s">
        <v>2553</v>
      </c>
      <c r="D3993" s="217" t="s">
        <v>2748</v>
      </c>
      <c r="E3993" s="217" t="s">
        <v>233</v>
      </c>
      <c r="F3993" s="217" t="s">
        <v>2740</v>
      </c>
      <c r="G3993" s="217" t="s">
        <v>1931</v>
      </c>
      <c r="H3993" s="217" t="s">
        <v>139</v>
      </c>
      <c r="I3993" s="219">
        <v>1</v>
      </c>
      <c r="J3993" s="221">
        <v>3500</v>
      </c>
      <c r="K3993" s="221">
        <v>3500</v>
      </c>
      <c r="L3993" s="218">
        <v>0</v>
      </c>
      <c r="M3993" s="218">
        <f t="shared" si="112"/>
        <v>1400</v>
      </c>
      <c r="N3993" s="216" t="str">
        <f t="shared" si="111"/>
        <v>stvarna uporabna</v>
      </c>
    </row>
    <row r="3994" spans="1:14" x14ac:dyDescent="0.25">
      <c r="A3994" s="220">
        <v>1</v>
      </c>
      <c r="B3994" s="217" t="s">
        <v>2552</v>
      </c>
      <c r="C3994" s="217" t="s">
        <v>2553</v>
      </c>
      <c r="D3994" s="217" t="s">
        <v>2749</v>
      </c>
      <c r="E3994" s="217" t="s">
        <v>233</v>
      </c>
      <c r="F3994" s="217" t="s">
        <v>2738</v>
      </c>
      <c r="G3994" s="217" t="s">
        <v>1931</v>
      </c>
      <c r="H3994" s="217" t="s">
        <v>139</v>
      </c>
      <c r="I3994" s="219">
        <v>1</v>
      </c>
      <c r="J3994" s="221">
        <v>6308.8</v>
      </c>
      <c r="K3994" s="221">
        <v>6308.8</v>
      </c>
      <c r="L3994" s="218">
        <v>0</v>
      </c>
      <c r="M3994" s="218">
        <f t="shared" si="112"/>
        <v>2523.5200000000004</v>
      </c>
      <c r="N3994" s="216" t="str">
        <f t="shared" si="111"/>
        <v>stvarna uporabna</v>
      </c>
    </row>
    <row r="3995" spans="1:14" x14ac:dyDescent="0.25">
      <c r="A3995" s="216">
        <v>1</v>
      </c>
      <c r="B3995" s="217" t="s">
        <v>2552</v>
      </c>
      <c r="C3995" s="217" t="s">
        <v>2553</v>
      </c>
      <c r="D3995" s="217" t="s">
        <v>2750</v>
      </c>
      <c r="E3995" s="217" t="s">
        <v>233</v>
      </c>
      <c r="F3995" s="217" t="s">
        <v>2740</v>
      </c>
      <c r="G3995" s="217" t="s">
        <v>1931</v>
      </c>
      <c r="H3995" s="217" t="s">
        <v>139</v>
      </c>
      <c r="I3995" s="219">
        <v>1</v>
      </c>
      <c r="J3995" s="221">
        <v>3500</v>
      </c>
      <c r="K3995" s="221">
        <v>3500</v>
      </c>
      <c r="L3995" s="218">
        <v>0</v>
      </c>
      <c r="M3995" s="218">
        <f t="shared" si="112"/>
        <v>1400</v>
      </c>
      <c r="N3995" s="216" t="str">
        <f t="shared" si="111"/>
        <v>stvarna uporabna</v>
      </c>
    </row>
    <row r="3996" spans="1:14" x14ac:dyDescent="0.25">
      <c r="A3996" s="216">
        <v>1</v>
      </c>
      <c r="B3996" s="217" t="s">
        <v>2552</v>
      </c>
      <c r="C3996" s="217" t="s">
        <v>2553</v>
      </c>
      <c r="D3996" s="217" t="s">
        <v>2751</v>
      </c>
      <c r="E3996" s="217" t="s">
        <v>158</v>
      </c>
      <c r="F3996" s="217" t="s">
        <v>2738</v>
      </c>
      <c r="G3996" s="217" t="s">
        <v>1931</v>
      </c>
      <c r="H3996" s="217" t="s">
        <v>139</v>
      </c>
      <c r="I3996" s="219">
        <v>1</v>
      </c>
      <c r="J3996" s="221">
        <v>6308.8</v>
      </c>
      <c r="K3996" s="221">
        <v>6308.8</v>
      </c>
      <c r="L3996" s="218">
        <v>0</v>
      </c>
      <c r="M3996" s="218">
        <f t="shared" si="112"/>
        <v>2523.5200000000004</v>
      </c>
      <c r="N3996" s="216" t="str">
        <f t="shared" si="111"/>
        <v>stvarna uporabna</v>
      </c>
    </row>
    <row r="3997" spans="1:14" x14ac:dyDescent="0.25">
      <c r="A3997" s="216">
        <v>1</v>
      </c>
      <c r="B3997" s="217" t="s">
        <v>2552</v>
      </c>
      <c r="C3997" s="217" t="s">
        <v>2553</v>
      </c>
      <c r="D3997" s="217" t="s">
        <v>2752</v>
      </c>
      <c r="E3997" s="217" t="s">
        <v>233</v>
      </c>
      <c r="F3997" s="217" t="s">
        <v>2740</v>
      </c>
      <c r="G3997" s="217" t="s">
        <v>1931</v>
      </c>
      <c r="H3997" s="217" t="s">
        <v>139</v>
      </c>
      <c r="I3997" s="219">
        <v>1</v>
      </c>
      <c r="J3997" s="221">
        <v>3500</v>
      </c>
      <c r="K3997" s="221">
        <v>3500</v>
      </c>
      <c r="L3997" s="218">
        <v>0</v>
      </c>
      <c r="M3997" s="218">
        <f t="shared" si="112"/>
        <v>1400</v>
      </c>
      <c r="N3997" s="216" t="str">
        <f t="shared" si="111"/>
        <v>stvarna uporabna</v>
      </c>
    </row>
    <row r="3998" spans="1:14" x14ac:dyDescent="0.25">
      <c r="A3998" s="220">
        <v>1</v>
      </c>
      <c r="B3998" s="217" t="s">
        <v>2552</v>
      </c>
      <c r="C3998" s="217" t="s">
        <v>2553</v>
      </c>
      <c r="D3998" s="217" t="s">
        <v>2753</v>
      </c>
      <c r="E3998" s="217" t="s">
        <v>233</v>
      </c>
      <c r="F3998" s="217" t="s">
        <v>2738</v>
      </c>
      <c r="G3998" s="217" t="s">
        <v>1931</v>
      </c>
      <c r="H3998" s="217" t="s">
        <v>139</v>
      </c>
      <c r="I3998" s="219">
        <v>1</v>
      </c>
      <c r="J3998" s="221">
        <v>6308.8</v>
      </c>
      <c r="K3998" s="221">
        <v>6308.8</v>
      </c>
      <c r="L3998" s="218">
        <v>0</v>
      </c>
      <c r="M3998" s="218">
        <f t="shared" si="112"/>
        <v>2523.5200000000004</v>
      </c>
      <c r="N3998" s="216" t="str">
        <f t="shared" si="111"/>
        <v>stvarna uporabna</v>
      </c>
    </row>
    <row r="3999" spans="1:14" x14ac:dyDescent="0.25">
      <c r="A3999" s="220">
        <v>1</v>
      </c>
      <c r="B3999" s="217" t="s">
        <v>2552</v>
      </c>
      <c r="C3999" s="217" t="s">
        <v>2553</v>
      </c>
      <c r="D3999" s="217" t="s">
        <v>2754</v>
      </c>
      <c r="E3999" s="217" t="s">
        <v>162</v>
      </c>
      <c r="F3999" s="217" t="s">
        <v>2740</v>
      </c>
      <c r="G3999" s="217" t="s">
        <v>1931</v>
      </c>
      <c r="H3999" s="217" t="s">
        <v>139</v>
      </c>
      <c r="I3999" s="219">
        <v>1</v>
      </c>
      <c r="J3999" s="221">
        <v>3500</v>
      </c>
      <c r="K3999" s="221">
        <v>3500</v>
      </c>
      <c r="L3999" s="218">
        <v>0</v>
      </c>
      <c r="M3999" s="218">
        <f t="shared" si="112"/>
        <v>1400</v>
      </c>
      <c r="N3999" s="216" t="str">
        <f t="shared" si="111"/>
        <v>stvarna uporabna</v>
      </c>
    </row>
    <row r="4000" spans="1:14" x14ac:dyDescent="0.25">
      <c r="A4000" s="216">
        <v>1</v>
      </c>
      <c r="B4000" s="217" t="s">
        <v>2552</v>
      </c>
      <c r="C4000" s="217" t="s">
        <v>2553</v>
      </c>
      <c r="D4000" s="217" t="s">
        <v>2755</v>
      </c>
      <c r="E4000" s="217" t="s">
        <v>233</v>
      </c>
      <c r="F4000" s="217" t="s">
        <v>2738</v>
      </c>
      <c r="G4000" s="217" t="s">
        <v>1931</v>
      </c>
      <c r="H4000" s="217" t="s">
        <v>139</v>
      </c>
      <c r="I4000" s="219">
        <v>1</v>
      </c>
      <c r="J4000" s="221">
        <v>6308.8</v>
      </c>
      <c r="K4000" s="221">
        <v>6308.8</v>
      </c>
      <c r="L4000" s="218">
        <v>0</v>
      </c>
      <c r="M4000" s="218">
        <f t="shared" si="112"/>
        <v>2523.5200000000004</v>
      </c>
      <c r="N4000" s="216" t="str">
        <f t="shared" si="111"/>
        <v>stvarna uporabna</v>
      </c>
    </row>
    <row r="4001" spans="1:14" x14ac:dyDescent="0.25">
      <c r="A4001" s="216">
        <v>1</v>
      </c>
      <c r="B4001" s="217" t="s">
        <v>2552</v>
      </c>
      <c r="C4001" s="217" t="s">
        <v>2553</v>
      </c>
      <c r="D4001" s="217" t="s">
        <v>2756</v>
      </c>
      <c r="E4001" s="217" t="s">
        <v>233</v>
      </c>
      <c r="F4001" s="217" t="s">
        <v>2740</v>
      </c>
      <c r="G4001" s="217" t="s">
        <v>1931</v>
      </c>
      <c r="H4001" s="217" t="s">
        <v>139</v>
      </c>
      <c r="I4001" s="219">
        <v>1</v>
      </c>
      <c r="J4001" s="221">
        <v>3500</v>
      </c>
      <c r="K4001" s="221">
        <v>3500</v>
      </c>
      <c r="L4001" s="218">
        <v>0</v>
      </c>
      <c r="M4001" s="218">
        <f t="shared" si="112"/>
        <v>1400</v>
      </c>
      <c r="N4001" s="216" t="str">
        <f t="shared" si="111"/>
        <v>stvarna uporabna</v>
      </c>
    </row>
    <row r="4002" spans="1:14" x14ac:dyDescent="0.25">
      <c r="A4002" s="216">
        <v>1</v>
      </c>
      <c r="B4002" s="217" t="s">
        <v>2552</v>
      </c>
      <c r="C4002" s="217" t="s">
        <v>2553</v>
      </c>
      <c r="D4002" s="217" t="s">
        <v>2757</v>
      </c>
      <c r="E4002" s="217" t="s">
        <v>233</v>
      </c>
      <c r="F4002" s="217" t="s">
        <v>2738</v>
      </c>
      <c r="G4002" s="217" t="s">
        <v>1931</v>
      </c>
      <c r="H4002" s="217" t="s">
        <v>139</v>
      </c>
      <c r="I4002" s="219">
        <v>1</v>
      </c>
      <c r="J4002" s="221">
        <v>6308.8</v>
      </c>
      <c r="K4002" s="221">
        <v>6308.8</v>
      </c>
      <c r="L4002" s="218">
        <v>0</v>
      </c>
      <c r="M4002" s="218">
        <f t="shared" si="112"/>
        <v>2523.5200000000004</v>
      </c>
      <c r="N4002" s="216" t="str">
        <f t="shared" si="111"/>
        <v>stvarna uporabna</v>
      </c>
    </row>
    <row r="4003" spans="1:14" x14ac:dyDescent="0.25">
      <c r="A4003" s="220">
        <v>1</v>
      </c>
      <c r="B4003" s="217" t="s">
        <v>2552</v>
      </c>
      <c r="C4003" s="217" t="s">
        <v>2553</v>
      </c>
      <c r="D4003" s="217" t="s">
        <v>2758</v>
      </c>
      <c r="E4003" s="217" t="s">
        <v>233</v>
      </c>
      <c r="F4003" s="217" t="s">
        <v>2740</v>
      </c>
      <c r="G4003" s="217" t="s">
        <v>1931</v>
      </c>
      <c r="H4003" s="217" t="s">
        <v>139</v>
      </c>
      <c r="I4003" s="219">
        <v>1</v>
      </c>
      <c r="J4003" s="221">
        <v>3500</v>
      </c>
      <c r="K4003" s="221">
        <v>3500</v>
      </c>
      <c r="L4003" s="218">
        <v>0</v>
      </c>
      <c r="M4003" s="218">
        <f t="shared" si="112"/>
        <v>1400</v>
      </c>
      <c r="N4003" s="216" t="str">
        <f t="shared" si="111"/>
        <v>stvarna uporabna</v>
      </c>
    </row>
    <row r="4004" spans="1:14" x14ac:dyDescent="0.25">
      <c r="A4004" s="220">
        <v>1</v>
      </c>
      <c r="B4004" s="217" t="s">
        <v>2552</v>
      </c>
      <c r="C4004" s="217" t="s">
        <v>2553</v>
      </c>
      <c r="D4004" s="217" t="s">
        <v>2759</v>
      </c>
      <c r="E4004" s="217" t="s">
        <v>233</v>
      </c>
      <c r="F4004" s="217" t="s">
        <v>2738</v>
      </c>
      <c r="G4004" s="217" t="s">
        <v>1931</v>
      </c>
      <c r="H4004" s="217" t="s">
        <v>139</v>
      </c>
      <c r="I4004" s="219">
        <v>1</v>
      </c>
      <c r="J4004" s="221">
        <v>6308.8</v>
      </c>
      <c r="K4004" s="221">
        <v>6308.8</v>
      </c>
      <c r="L4004" s="218">
        <v>0</v>
      </c>
      <c r="M4004" s="218">
        <f t="shared" si="112"/>
        <v>2523.5200000000004</v>
      </c>
      <c r="N4004" s="216" t="str">
        <f t="shared" si="111"/>
        <v>stvarna uporabna</v>
      </c>
    </row>
    <row r="4005" spans="1:14" x14ac:dyDescent="0.25">
      <c r="A4005" s="216">
        <v>1</v>
      </c>
      <c r="B4005" s="217" t="s">
        <v>2552</v>
      </c>
      <c r="C4005" s="217" t="s">
        <v>2553</v>
      </c>
      <c r="D4005" s="217" t="s">
        <v>2760</v>
      </c>
      <c r="E4005" s="217" t="s">
        <v>233</v>
      </c>
      <c r="F4005" s="217" t="s">
        <v>2740</v>
      </c>
      <c r="G4005" s="217" t="s">
        <v>1931</v>
      </c>
      <c r="H4005" s="217" t="s">
        <v>139</v>
      </c>
      <c r="I4005" s="219">
        <v>1</v>
      </c>
      <c r="J4005" s="221">
        <v>3500</v>
      </c>
      <c r="K4005" s="221">
        <v>3500</v>
      </c>
      <c r="L4005" s="218">
        <v>0</v>
      </c>
      <c r="M4005" s="218">
        <f t="shared" si="112"/>
        <v>1400</v>
      </c>
      <c r="N4005" s="216" t="str">
        <f t="shared" si="111"/>
        <v>stvarna uporabna</v>
      </c>
    </row>
    <row r="4006" spans="1:14" x14ac:dyDescent="0.25">
      <c r="A4006" s="216">
        <v>1</v>
      </c>
      <c r="B4006" s="217" t="s">
        <v>2552</v>
      </c>
      <c r="C4006" s="217" t="s">
        <v>2553</v>
      </c>
      <c r="D4006" s="217" t="s">
        <v>2761</v>
      </c>
      <c r="E4006" s="217" t="s">
        <v>233</v>
      </c>
      <c r="F4006" s="217" t="s">
        <v>2738</v>
      </c>
      <c r="G4006" s="217" t="s">
        <v>1931</v>
      </c>
      <c r="H4006" s="217" t="s">
        <v>139</v>
      </c>
      <c r="I4006" s="219">
        <v>1</v>
      </c>
      <c r="J4006" s="221">
        <v>6308.8</v>
      </c>
      <c r="K4006" s="221">
        <v>6308.8</v>
      </c>
      <c r="L4006" s="218">
        <v>0</v>
      </c>
      <c r="M4006" s="218">
        <f t="shared" si="112"/>
        <v>2523.5200000000004</v>
      </c>
      <c r="N4006" s="216" t="str">
        <f t="shared" si="111"/>
        <v>stvarna uporabna</v>
      </c>
    </row>
    <row r="4007" spans="1:14" x14ac:dyDescent="0.25">
      <c r="A4007" s="216">
        <v>1</v>
      </c>
      <c r="B4007" s="217" t="s">
        <v>2552</v>
      </c>
      <c r="C4007" s="217" t="s">
        <v>2553</v>
      </c>
      <c r="D4007" s="217" t="s">
        <v>2762</v>
      </c>
      <c r="E4007" s="217" t="s">
        <v>233</v>
      </c>
      <c r="F4007" s="217" t="s">
        <v>2738</v>
      </c>
      <c r="G4007" s="217" t="s">
        <v>1931</v>
      </c>
      <c r="H4007" s="217" t="s">
        <v>139</v>
      </c>
      <c r="I4007" s="219">
        <v>1</v>
      </c>
      <c r="J4007" s="221">
        <v>6308.8</v>
      </c>
      <c r="K4007" s="221">
        <v>6308.8</v>
      </c>
      <c r="L4007" s="218">
        <v>0</v>
      </c>
      <c r="M4007" s="218">
        <f t="shared" si="112"/>
        <v>2523.5200000000004</v>
      </c>
      <c r="N4007" s="216" t="str">
        <f t="shared" si="111"/>
        <v>stvarna uporabna</v>
      </c>
    </row>
    <row r="4008" spans="1:14" x14ac:dyDescent="0.25">
      <c r="A4008" s="220">
        <v>1</v>
      </c>
      <c r="B4008" s="217" t="s">
        <v>2552</v>
      </c>
      <c r="C4008" s="217" t="s">
        <v>2553</v>
      </c>
      <c r="D4008" s="217" t="s">
        <v>2763</v>
      </c>
      <c r="E4008" s="217" t="s">
        <v>233</v>
      </c>
      <c r="F4008" s="217" t="s">
        <v>2740</v>
      </c>
      <c r="G4008" s="217" t="s">
        <v>1931</v>
      </c>
      <c r="H4008" s="217" t="s">
        <v>139</v>
      </c>
      <c r="I4008" s="219">
        <v>1</v>
      </c>
      <c r="J4008" s="221">
        <v>3500</v>
      </c>
      <c r="K4008" s="221">
        <v>3500</v>
      </c>
      <c r="L4008" s="218">
        <v>0</v>
      </c>
      <c r="M4008" s="218">
        <f t="shared" si="112"/>
        <v>1400</v>
      </c>
      <c r="N4008" s="216" t="str">
        <f t="shared" si="111"/>
        <v>stvarna uporabna</v>
      </c>
    </row>
    <row r="4009" spans="1:14" x14ac:dyDescent="0.25">
      <c r="A4009" s="220">
        <v>1</v>
      </c>
      <c r="B4009" s="217" t="s">
        <v>2552</v>
      </c>
      <c r="C4009" s="217" t="s">
        <v>2553</v>
      </c>
      <c r="D4009" s="217" t="s">
        <v>2764</v>
      </c>
      <c r="E4009" s="217" t="s">
        <v>233</v>
      </c>
      <c r="F4009" s="217" t="s">
        <v>2738</v>
      </c>
      <c r="G4009" s="217" t="s">
        <v>1931</v>
      </c>
      <c r="H4009" s="217" t="s">
        <v>139</v>
      </c>
      <c r="I4009" s="219">
        <v>1</v>
      </c>
      <c r="J4009" s="221">
        <v>6308.8</v>
      </c>
      <c r="K4009" s="221">
        <v>6308.8</v>
      </c>
      <c r="L4009" s="218">
        <v>0</v>
      </c>
      <c r="M4009" s="218">
        <f t="shared" si="112"/>
        <v>2523.5200000000004</v>
      </c>
      <c r="N4009" s="216" t="str">
        <f t="shared" si="111"/>
        <v>stvarna uporabna</v>
      </c>
    </row>
    <row r="4010" spans="1:14" x14ac:dyDescent="0.25">
      <c r="A4010" s="216">
        <v>1</v>
      </c>
      <c r="B4010" s="217" t="s">
        <v>2552</v>
      </c>
      <c r="C4010" s="217" t="s">
        <v>2553</v>
      </c>
      <c r="D4010" s="217" t="s">
        <v>2765</v>
      </c>
      <c r="E4010" s="217" t="s">
        <v>233</v>
      </c>
      <c r="F4010" s="217" t="s">
        <v>2740</v>
      </c>
      <c r="G4010" s="217" t="s">
        <v>1931</v>
      </c>
      <c r="H4010" s="217" t="s">
        <v>139</v>
      </c>
      <c r="I4010" s="219">
        <v>1</v>
      </c>
      <c r="J4010" s="221">
        <v>3500</v>
      </c>
      <c r="K4010" s="221">
        <v>3500</v>
      </c>
      <c r="L4010" s="218">
        <v>0</v>
      </c>
      <c r="M4010" s="218">
        <f t="shared" si="112"/>
        <v>1400</v>
      </c>
      <c r="N4010" s="216" t="str">
        <f t="shared" si="111"/>
        <v>stvarna uporabna</v>
      </c>
    </row>
    <row r="4011" spans="1:14" x14ac:dyDescent="0.25">
      <c r="A4011" s="216">
        <v>1</v>
      </c>
      <c r="B4011" s="217" t="s">
        <v>2552</v>
      </c>
      <c r="C4011" s="217" t="s">
        <v>2553</v>
      </c>
      <c r="D4011" s="217" t="s">
        <v>2766</v>
      </c>
      <c r="E4011" s="217" t="s">
        <v>233</v>
      </c>
      <c r="F4011" s="217" t="s">
        <v>2738</v>
      </c>
      <c r="G4011" s="217" t="s">
        <v>1931</v>
      </c>
      <c r="H4011" s="217" t="s">
        <v>139</v>
      </c>
      <c r="I4011" s="219">
        <v>1</v>
      </c>
      <c r="J4011" s="221">
        <v>5955</v>
      </c>
      <c r="K4011" s="221">
        <v>5955</v>
      </c>
      <c r="L4011" s="218">
        <v>0</v>
      </c>
      <c r="M4011" s="218">
        <f t="shared" si="112"/>
        <v>2382</v>
      </c>
      <c r="N4011" s="216" t="str">
        <f t="shared" si="111"/>
        <v>stvarna uporabna</v>
      </c>
    </row>
    <row r="4012" spans="1:14" x14ac:dyDescent="0.25">
      <c r="A4012" s="216">
        <v>1</v>
      </c>
      <c r="B4012" s="217" t="s">
        <v>2552</v>
      </c>
      <c r="C4012" s="217" t="s">
        <v>2553</v>
      </c>
      <c r="D4012" s="217" t="s">
        <v>2767</v>
      </c>
      <c r="E4012" s="217" t="s">
        <v>233</v>
      </c>
      <c r="F4012" s="217" t="s">
        <v>2740</v>
      </c>
      <c r="G4012" s="217" t="s">
        <v>1931</v>
      </c>
      <c r="H4012" s="217" t="s">
        <v>139</v>
      </c>
      <c r="I4012" s="219">
        <v>1</v>
      </c>
      <c r="J4012" s="221">
        <v>3500</v>
      </c>
      <c r="K4012" s="221">
        <v>3500</v>
      </c>
      <c r="L4012" s="218">
        <v>0</v>
      </c>
      <c r="M4012" s="218">
        <f t="shared" si="112"/>
        <v>1400</v>
      </c>
      <c r="N4012" s="216" t="str">
        <f t="shared" si="111"/>
        <v>stvarna uporabna</v>
      </c>
    </row>
    <row r="4013" spans="1:14" x14ac:dyDescent="0.25">
      <c r="A4013" s="220">
        <v>1</v>
      </c>
      <c r="B4013" s="217" t="s">
        <v>2552</v>
      </c>
      <c r="C4013" s="217" t="s">
        <v>2553</v>
      </c>
      <c r="D4013" s="217" t="s">
        <v>2768</v>
      </c>
      <c r="E4013" s="217" t="s">
        <v>233</v>
      </c>
      <c r="F4013" s="217" t="s">
        <v>2738</v>
      </c>
      <c r="G4013" s="217" t="s">
        <v>1931</v>
      </c>
      <c r="H4013" s="217" t="s">
        <v>139</v>
      </c>
      <c r="I4013" s="219">
        <v>1</v>
      </c>
      <c r="J4013" s="221">
        <v>6308.8</v>
      </c>
      <c r="K4013" s="221">
        <v>6308.8</v>
      </c>
      <c r="L4013" s="218">
        <v>0</v>
      </c>
      <c r="M4013" s="218">
        <f t="shared" si="112"/>
        <v>2523.5200000000004</v>
      </c>
      <c r="N4013" s="216" t="str">
        <f t="shared" si="111"/>
        <v>stvarna uporabna</v>
      </c>
    </row>
    <row r="4014" spans="1:14" x14ac:dyDescent="0.25">
      <c r="A4014" s="220">
        <v>1</v>
      </c>
      <c r="B4014" s="217" t="s">
        <v>2552</v>
      </c>
      <c r="C4014" s="217" t="s">
        <v>2553</v>
      </c>
      <c r="D4014" s="217" t="s">
        <v>2769</v>
      </c>
      <c r="E4014" s="217" t="s">
        <v>233</v>
      </c>
      <c r="F4014" s="217" t="s">
        <v>2740</v>
      </c>
      <c r="G4014" s="217" t="s">
        <v>1931</v>
      </c>
      <c r="H4014" s="217" t="s">
        <v>139</v>
      </c>
      <c r="I4014" s="219">
        <v>1</v>
      </c>
      <c r="J4014" s="221">
        <v>3500</v>
      </c>
      <c r="K4014" s="221">
        <v>3500</v>
      </c>
      <c r="L4014" s="218">
        <v>0</v>
      </c>
      <c r="M4014" s="218">
        <f t="shared" si="112"/>
        <v>1400</v>
      </c>
      <c r="N4014" s="216" t="str">
        <f t="shared" si="111"/>
        <v>stvarna uporabna</v>
      </c>
    </row>
    <row r="4015" spans="1:14" x14ac:dyDescent="0.25">
      <c r="A4015" s="216">
        <v>1</v>
      </c>
      <c r="B4015" s="217" t="s">
        <v>2552</v>
      </c>
      <c r="C4015" s="217" t="s">
        <v>2553</v>
      </c>
      <c r="D4015" s="217" t="s">
        <v>2770</v>
      </c>
      <c r="E4015" s="217" t="s">
        <v>233</v>
      </c>
      <c r="F4015" s="217" t="s">
        <v>2738</v>
      </c>
      <c r="G4015" s="217" t="s">
        <v>1931</v>
      </c>
      <c r="H4015" s="217" t="s">
        <v>139</v>
      </c>
      <c r="I4015" s="219">
        <v>1</v>
      </c>
      <c r="J4015" s="221">
        <v>6308.8</v>
      </c>
      <c r="K4015" s="221">
        <v>6308.8</v>
      </c>
      <c r="L4015" s="218">
        <v>0</v>
      </c>
      <c r="M4015" s="218">
        <f t="shared" si="112"/>
        <v>2523.5200000000004</v>
      </c>
      <c r="N4015" s="216" t="str">
        <f t="shared" si="111"/>
        <v>stvarna uporabna</v>
      </c>
    </row>
    <row r="4016" spans="1:14" x14ac:dyDescent="0.25">
      <c r="A4016" s="216">
        <v>1</v>
      </c>
      <c r="B4016" s="217" t="s">
        <v>2552</v>
      </c>
      <c r="C4016" s="217" t="s">
        <v>2553</v>
      </c>
      <c r="D4016" s="217" t="s">
        <v>2771</v>
      </c>
      <c r="E4016" s="217" t="s">
        <v>233</v>
      </c>
      <c r="F4016" s="217" t="s">
        <v>2740</v>
      </c>
      <c r="G4016" s="217" t="s">
        <v>1931</v>
      </c>
      <c r="H4016" s="217" t="s">
        <v>139</v>
      </c>
      <c r="I4016" s="219">
        <v>1</v>
      </c>
      <c r="J4016" s="221">
        <v>3500</v>
      </c>
      <c r="K4016" s="221">
        <v>3500</v>
      </c>
      <c r="L4016" s="218">
        <v>0</v>
      </c>
      <c r="M4016" s="218">
        <f t="shared" si="112"/>
        <v>1400</v>
      </c>
      <c r="N4016" s="216" t="str">
        <f t="shared" si="111"/>
        <v>stvarna uporabna</v>
      </c>
    </row>
    <row r="4017" spans="1:14" x14ac:dyDescent="0.25">
      <c r="A4017" s="216">
        <v>1</v>
      </c>
      <c r="B4017" s="217" t="s">
        <v>2552</v>
      </c>
      <c r="C4017" s="217" t="s">
        <v>2553</v>
      </c>
      <c r="D4017" s="217" t="s">
        <v>2772</v>
      </c>
      <c r="E4017" s="217" t="s">
        <v>233</v>
      </c>
      <c r="F4017" s="217" t="s">
        <v>2773</v>
      </c>
      <c r="G4017" s="218">
        <v>11.03</v>
      </c>
      <c r="H4017" s="217" t="s">
        <v>139</v>
      </c>
      <c r="I4017" s="219">
        <v>1</v>
      </c>
      <c r="J4017" s="221">
        <v>28421.61</v>
      </c>
      <c r="K4017" s="221">
        <v>28421.61</v>
      </c>
      <c r="L4017" s="218">
        <v>0</v>
      </c>
      <c r="M4017" s="218">
        <f t="shared" si="112"/>
        <v>11368.644</v>
      </c>
      <c r="N4017" s="216" t="str">
        <f t="shared" si="111"/>
        <v>stvarna uporabna</v>
      </c>
    </row>
    <row r="4018" spans="1:14" x14ac:dyDescent="0.25">
      <c r="A4018" s="220">
        <v>1</v>
      </c>
      <c r="B4018" s="217" t="s">
        <v>2552</v>
      </c>
      <c r="C4018" s="217" t="s">
        <v>2553</v>
      </c>
      <c r="D4018" s="217" t="s">
        <v>2774</v>
      </c>
      <c r="E4018" s="217" t="s">
        <v>158</v>
      </c>
      <c r="F4018" s="217" t="s">
        <v>2775</v>
      </c>
      <c r="G4018" s="217" t="s">
        <v>2262</v>
      </c>
      <c r="H4018" s="217" t="s">
        <v>139</v>
      </c>
      <c r="I4018" s="219">
        <v>1</v>
      </c>
      <c r="J4018" s="221">
        <v>16648.12</v>
      </c>
      <c r="K4018" s="221">
        <v>16648.12</v>
      </c>
      <c r="L4018" s="218">
        <v>0</v>
      </c>
      <c r="M4018" s="218">
        <f t="shared" si="112"/>
        <v>6659.2479999999996</v>
      </c>
      <c r="N4018" s="216" t="str">
        <f t="shared" si="111"/>
        <v>stvarna uporabna</v>
      </c>
    </row>
    <row r="4019" spans="1:14" x14ac:dyDescent="0.25">
      <c r="A4019" s="220">
        <v>1</v>
      </c>
      <c r="B4019" s="217" t="s">
        <v>2552</v>
      </c>
      <c r="C4019" s="217" t="s">
        <v>2553</v>
      </c>
      <c r="D4019" s="217" t="s">
        <v>2776</v>
      </c>
      <c r="E4019" s="217" t="s">
        <v>233</v>
      </c>
      <c r="F4019" s="217" t="s">
        <v>2777</v>
      </c>
      <c r="G4019" s="217" t="s">
        <v>2049</v>
      </c>
      <c r="H4019" s="217" t="s">
        <v>139</v>
      </c>
      <c r="I4019" s="219">
        <v>1</v>
      </c>
      <c r="J4019" s="221">
        <v>44312.84</v>
      </c>
      <c r="K4019" s="221">
        <v>44312.84</v>
      </c>
      <c r="L4019" s="218">
        <v>0</v>
      </c>
      <c r="M4019" s="218">
        <f t="shared" si="112"/>
        <v>17725.135999999999</v>
      </c>
      <c r="N4019" s="216" t="str">
        <f t="shared" si="111"/>
        <v>stvarna uporabna</v>
      </c>
    </row>
    <row r="4020" spans="1:14" x14ac:dyDescent="0.25">
      <c r="A4020" s="216">
        <v>1</v>
      </c>
      <c r="B4020" s="217" t="s">
        <v>2552</v>
      </c>
      <c r="C4020" s="217" t="s">
        <v>2553</v>
      </c>
      <c r="D4020" s="217" t="s">
        <v>2778</v>
      </c>
      <c r="E4020" s="217" t="s">
        <v>233</v>
      </c>
      <c r="F4020" s="217" t="s">
        <v>2779</v>
      </c>
      <c r="G4020" s="217" t="s">
        <v>1933</v>
      </c>
      <c r="H4020" s="217" t="s">
        <v>139</v>
      </c>
      <c r="I4020" s="219">
        <v>1</v>
      </c>
      <c r="J4020" s="221">
        <v>2310</v>
      </c>
      <c r="K4020" s="221">
        <v>2310</v>
      </c>
      <c r="L4020" s="218">
        <v>0</v>
      </c>
      <c r="M4020" s="218">
        <f t="shared" si="112"/>
        <v>924</v>
      </c>
      <c r="N4020" s="216" t="str">
        <f t="shared" si="111"/>
        <v>stvarna uporabna</v>
      </c>
    </row>
    <row r="4021" spans="1:14" x14ac:dyDescent="0.25">
      <c r="A4021" s="216">
        <v>1</v>
      </c>
      <c r="B4021" s="217" t="s">
        <v>2552</v>
      </c>
      <c r="C4021" s="217" t="s">
        <v>2553</v>
      </c>
      <c r="D4021" s="217" t="s">
        <v>2780</v>
      </c>
      <c r="E4021" s="217" t="s">
        <v>233</v>
      </c>
      <c r="F4021" s="217" t="s">
        <v>2781</v>
      </c>
      <c r="G4021" s="217" t="s">
        <v>2162</v>
      </c>
      <c r="H4021" s="217" t="s">
        <v>139</v>
      </c>
      <c r="I4021" s="219">
        <v>1</v>
      </c>
      <c r="J4021" s="221">
        <v>5423.74</v>
      </c>
      <c r="K4021" s="221">
        <v>5423.74</v>
      </c>
      <c r="L4021" s="218">
        <v>0</v>
      </c>
      <c r="M4021" s="218">
        <f t="shared" si="112"/>
        <v>2169.4960000000001</v>
      </c>
      <c r="N4021" s="216" t="str">
        <f t="shared" si="111"/>
        <v>stvarna uporabna</v>
      </c>
    </row>
    <row r="4022" spans="1:14" x14ac:dyDescent="0.25">
      <c r="A4022" s="216">
        <v>1</v>
      </c>
      <c r="B4022" s="217" t="s">
        <v>2552</v>
      </c>
      <c r="C4022" s="217" t="s">
        <v>2553</v>
      </c>
      <c r="D4022" s="217" t="s">
        <v>2782</v>
      </c>
      <c r="E4022" s="217" t="s">
        <v>233</v>
      </c>
      <c r="F4022" s="217" t="s">
        <v>2783</v>
      </c>
      <c r="G4022" s="217" t="s">
        <v>2162</v>
      </c>
      <c r="H4022" s="217" t="s">
        <v>139</v>
      </c>
      <c r="I4022" s="219">
        <v>1</v>
      </c>
      <c r="J4022" s="221">
        <v>2525.4</v>
      </c>
      <c r="K4022" s="221">
        <v>2525.4</v>
      </c>
      <c r="L4022" s="218">
        <v>0</v>
      </c>
      <c r="M4022" s="218">
        <f t="shared" si="112"/>
        <v>1010.1600000000001</v>
      </c>
      <c r="N4022" s="216" t="str">
        <f t="shared" si="111"/>
        <v>stvarna uporabna</v>
      </c>
    </row>
    <row r="4023" spans="1:14" x14ac:dyDescent="0.25">
      <c r="A4023" s="220">
        <v>1</v>
      </c>
      <c r="B4023" s="217" t="s">
        <v>2552</v>
      </c>
      <c r="C4023" s="217" t="s">
        <v>2553</v>
      </c>
      <c r="D4023" s="217" t="s">
        <v>2784</v>
      </c>
      <c r="E4023" s="217" t="s">
        <v>233</v>
      </c>
      <c r="F4023" s="217" t="s">
        <v>2785</v>
      </c>
      <c r="G4023" s="217" t="s">
        <v>2162</v>
      </c>
      <c r="H4023" s="217" t="s">
        <v>139</v>
      </c>
      <c r="I4023" s="219">
        <v>1</v>
      </c>
      <c r="J4023" s="221">
        <v>17821.150000000001</v>
      </c>
      <c r="K4023" s="221">
        <v>17821.150000000001</v>
      </c>
      <c r="L4023" s="218">
        <v>0</v>
      </c>
      <c r="M4023" s="218">
        <f t="shared" si="112"/>
        <v>7128.4600000000009</v>
      </c>
      <c r="N4023" s="216" t="str">
        <f t="shared" si="111"/>
        <v>stvarna uporabna</v>
      </c>
    </row>
    <row r="4024" spans="1:14" x14ac:dyDescent="0.25">
      <c r="A4024" s="220">
        <v>1</v>
      </c>
      <c r="B4024" s="217" t="s">
        <v>2552</v>
      </c>
      <c r="C4024" s="217" t="s">
        <v>2553</v>
      </c>
      <c r="D4024" s="217" t="s">
        <v>2786</v>
      </c>
      <c r="E4024" s="217" t="s">
        <v>233</v>
      </c>
      <c r="F4024" s="217" t="s">
        <v>2787</v>
      </c>
      <c r="G4024" s="217" t="s">
        <v>2162</v>
      </c>
      <c r="H4024" s="217" t="s">
        <v>139</v>
      </c>
      <c r="I4024" s="219">
        <v>1</v>
      </c>
      <c r="J4024" s="221">
        <v>2940.2</v>
      </c>
      <c r="K4024" s="221">
        <v>2940.2</v>
      </c>
      <c r="L4024" s="218">
        <v>0</v>
      </c>
      <c r="M4024" s="218">
        <f t="shared" si="112"/>
        <v>1176.08</v>
      </c>
      <c r="N4024" s="216" t="str">
        <f t="shared" si="111"/>
        <v>stvarna uporabna</v>
      </c>
    </row>
    <row r="4025" spans="1:14" x14ac:dyDescent="0.25">
      <c r="A4025" s="216">
        <v>1</v>
      </c>
      <c r="B4025" s="217" t="s">
        <v>2552</v>
      </c>
      <c r="C4025" s="217" t="s">
        <v>2553</v>
      </c>
      <c r="D4025" s="217" t="s">
        <v>2788</v>
      </c>
      <c r="E4025" s="217" t="s">
        <v>362</v>
      </c>
      <c r="F4025" s="217" t="s">
        <v>2789</v>
      </c>
      <c r="G4025" s="217" t="s">
        <v>2024</v>
      </c>
      <c r="H4025" s="217" t="s">
        <v>139</v>
      </c>
      <c r="I4025" s="219">
        <v>1</v>
      </c>
      <c r="J4025" s="218">
        <v>934.76</v>
      </c>
      <c r="K4025" s="218">
        <v>934.76</v>
      </c>
      <c r="L4025" s="218">
        <v>0</v>
      </c>
      <c r="M4025" s="218">
        <f t="shared" si="112"/>
        <v>373.904</v>
      </c>
      <c r="N4025" s="216" t="str">
        <f t="shared" si="111"/>
        <v>stvarna uporabna</v>
      </c>
    </row>
    <row r="4026" spans="1:14" x14ac:dyDescent="0.25">
      <c r="A4026" s="216">
        <v>1</v>
      </c>
      <c r="B4026" s="217" t="s">
        <v>2552</v>
      </c>
      <c r="C4026" s="217" t="s">
        <v>2553</v>
      </c>
      <c r="D4026" s="217" t="s">
        <v>2790</v>
      </c>
      <c r="E4026" s="217" t="s">
        <v>362</v>
      </c>
      <c r="F4026" s="217" t="s">
        <v>2791</v>
      </c>
      <c r="G4026" s="217" t="s">
        <v>2792</v>
      </c>
      <c r="H4026" s="217" t="s">
        <v>139</v>
      </c>
      <c r="I4026" s="219">
        <v>1</v>
      </c>
      <c r="J4026" s="221">
        <v>1156.56</v>
      </c>
      <c r="K4026" s="221">
        <v>1156.56</v>
      </c>
      <c r="L4026" s="218">
        <v>0</v>
      </c>
      <c r="M4026" s="218">
        <f t="shared" si="112"/>
        <v>462.62400000000002</v>
      </c>
      <c r="N4026" s="216" t="str">
        <f t="shared" si="111"/>
        <v>stvarna uporabna</v>
      </c>
    </row>
    <row r="4027" spans="1:14" x14ac:dyDescent="0.25">
      <c r="A4027" s="216">
        <v>1</v>
      </c>
      <c r="B4027" s="217" t="s">
        <v>2552</v>
      </c>
      <c r="C4027" s="217" t="s">
        <v>2553</v>
      </c>
      <c r="D4027" s="217" t="s">
        <v>2793</v>
      </c>
      <c r="E4027" s="217" t="s">
        <v>362</v>
      </c>
      <c r="F4027" s="217" t="s">
        <v>2794</v>
      </c>
      <c r="G4027" s="217" t="s">
        <v>2792</v>
      </c>
      <c r="H4027" s="217" t="s">
        <v>139</v>
      </c>
      <c r="I4027" s="219">
        <v>1</v>
      </c>
      <c r="J4027" s="218">
        <v>689.3</v>
      </c>
      <c r="K4027" s="218">
        <v>689.3</v>
      </c>
      <c r="L4027" s="218">
        <v>0</v>
      </c>
      <c r="M4027" s="218">
        <f t="shared" si="112"/>
        <v>275.71999999999997</v>
      </c>
      <c r="N4027" s="216" t="str">
        <f t="shared" si="111"/>
        <v>stvarna uporabna</v>
      </c>
    </row>
    <row r="4028" spans="1:14" x14ac:dyDescent="0.25">
      <c r="A4028" s="216">
        <v>1</v>
      </c>
      <c r="B4028" s="217" t="s">
        <v>2552</v>
      </c>
      <c r="C4028" s="217" t="s">
        <v>2553</v>
      </c>
      <c r="D4028" s="217" t="s">
        <v>2795</v>
      </c>
      <c r="E4028" s="217" t="s">
        <v>362</v>
      </c>
      <c r="F4028" s="217" t="s">
        <v>2794</v>
      </c>
      <c r="G4028" s="217" t="s">
        <v>2792</v>
      </c>
      <c r="H4028" s="217" t="s">
        <v>139</v>
      </c>
      <c r="I4028" s="219">
        <v>1</v>
      </c>
      <c r="J4028" s="218">
        <v>689.3</v>
      </c>
      <c r="K4028" s="218">
        <v>689.3</v>
      </c>
      <c r="L4028" s="218">
        <v>0</v>
      </c>
      <c r="M4028" s="218">
        <f t="shared" si="112"/>
        <v>275.71999999999997</v>
      </c>
      <c r="N4028" s="216" t="str">
        <f t="shared" ref="N4028:N4091" si="113">IF(L4028&lt;J4028*0.4,"stvarna uporabna", "nova vrijednost")</f>
        <v>stvarna uporabna</v>
      </c>
    </row>
    <row r="4029" spans="1:14" x14ac:dyDescent="0.25">
      <c r="A4029" s="220">
        <v>1</v>
      </c>
      <c r="B4029" s="217" t="s">
        <v>2552</v>
      </c>
      <c r="C4029" s="217" t="s">
        <v>2553</v>
      </c>
      <c r="D4029" s="217" t="s">
        <v>2796</v>
      </c>
      <c r="E4029" s="217" t="s">
        <v>233</v>
      </c>
      <c r="F4029" s="217" t="s">
        <v>2783</v>
      </c>
      <c r="G4029" s="218">
        <v>12.05</v>
      </c>
      <c r="H4029" s="217" t="s">
        <v>139</v>
      </c>
      <c r="I4029" s="219">
        <v>1</v>
      </c>
      <c r="J4029" s="221">
        <v>2342.4</v>
      </c>
      <c r="K4029" s="221">
        <v>2342.4</v>
      </c>
      <c r="L4029" s="218">
        <v>0</v>
      </c>
      <c r="M4029" s="218">
        <f t="shared" si="112"/>
        <v>936.96</v>
      </c>
      <c r="N4029" s="216" t="str">
        <f t="shared" si="113"/>
        <v>stvarna uporabna</v>
      </c>
    </row>
    <row r="4030" spans="1:14" x14ac:dyDescent="0.25">
      <c r="A4030" s="220">
        <v>1</v>
      </c>
      <c r="B4030" s="217" t="s">
        <v>2552</v>
      </c>
      <c r="C4030" s="217" t="s">
        <v>2553</v>
      </c>
      <c r="D4030" s="217" t="s">
        <v>2797</v>
      </c>
      <c r="E4030" s="217" t="s">
        <v>233</v>
      </c>
      <c r="F4030" s="217" t="s">
        <v>2798</v>
      </c>
      <c r="G4030" s="218">
        <v>12.05</v>
      </c>
      <c r="H4030" s="217" t="s">
        <v>139</v>
      </c>
      <c r="I4030" s="219">
        <v>1</v>
      </c>
      <c r="J4030" s="221">
        <v>31749.279999999999</v>
      </c>
      <c r="K4030" s="221">
        <v>31749.279999999999</v>
      </c>
      <c r="L4030" s="218">
        <v>0</v>
      </c>
      <c r="M4030" s="218">
        <f t="shared" si="112"/>
        <v>12699.712</v>
      </c>
      <c r="N4030" s="216" t="str">
        <f t="shared" si="113"/>
        <v>stvarna uporabna</v>
      </c>
    </row>
    <row r="4031" spans="1:14" x14ac:dyDescent="0.25">
      <c r="A4031" s="216">
        <v>1</v>
      </c>
      <c r="B4031" s="217" t="s">
        <v>2552</v>
      </c>
      <c r="C4031" s="217" t="s">
        <v>2553</v>
      </c>
      <c r="D4031" s="217" t="s">
        <v>2799</v>
      </c>
      <c r="E4031" s="217" t="s">
        <v>233</v>
      </c>
      <c r="F4031" s="217" t="s">
        <v>2800</v>
      </c>
      <c r="G4031" s="217" t="s">
        <v>1432</v>
      </c>
      <c r="H4031" s="217" t="s">
        <v>139</v>
      </c>
      <c r="I4031" s="219">
        <v>1</v>
      </c>
      <c r="J4031" s="221">
        <v>7934.14</v>
      </c>
      <c r="K4031" s="221">
        <v>7934.14</v>
      </c>
      <c r="L4031" s="218">
        <v>0</v>
      </c>
      <c r="M4031" s="218">
        <f t="shared" si="112"/>
        <v>3173.6560000000004</v>
      </c>
      <c r="N4031" s="216" t="str">
        <f t="shared" si="113"/>
        <v>stvarna uporabna</v>
      </c>
    </row>
    <row r="4032" spans="1:14" x14ac:dyDescent="0.25">
      <c r="A4032" s="216">
        <v>1</v>
      </c>
      <c r="B4032" s="217" t="s">
        <v>2552</v>
      </c>
      <c r="C4032" s="217" t="s">
        <v>2553</v>
      </c>
      <c r="D4032" s="217" t="s">
        <v>2801</v>
      </c>
      <c r="E4032" s="217" t="s">
        <v>233</v>
      </c>
      <c r="F4032" s="217" t="s">
        <v>2802</v>
      </c>
      <c r="G4032" s="217" t="s">
        <v>1432</v>
      </c>
      <c r="H4032" s="217" t="s">
        <v>139</v>
      </c>
      <c r="I4032" s="219">
        <v>1</v>
      </c>
      <c r="J4032" s="221">
        <v>4440.8</v>
      </c>
      <c r="K4032" s="221">
        <v>4440.8</v>
      </c>
      <c r="L4032" s="218">
        <v>0</v>
      </c>
      <c r="M4032" s="218">
        <f t="shared" si="112"/>
        <v>1776.3200000000002</v>
      </c>
      <c r="N4032" s="216" t="str">
        <f t="shared" si="113"/>
        <v>stvarna uporabna</v>
      </c>
    </row>
    <row r="4033" spans="1:14" x14ac:dyDescent="0.25">
      <c r="A4033" s="216">
        <v>1</v>
      </c>
      <c r="B4033" s="217" t="s">
        <v>2552</v>
      </c>
      <c r="C4033" s="217" t="s">
        <v>2553</v>
      </c>
      <c r="D4033" s="217" t="s">
        <v>2803</v>
      </c>
      <c r="E4033" s="217" t="s">
        <v>233</v>
      </c>
      <c r="F4033" s="217" t="s">
        <v>2639</v>
      </c>
      <c r="G4033" s="217" t="s">
        <v>2383</v>
      </c>
      <c r="H4033" s="217" t="s">
        <v>139</v>
      </c>
      <c r="I4033" s="219">
        <v>1</v>
      </c>
      <c r="J4033" s="221">
        <v>5722.97</v>
      </c>
      <c r="K4033" s="221">
        <v>5722.97</v>
      </c>
      <c r="L4033" s="218">
        <v>0</v>
      </c>
      <c r="M4033" s="218">
        <f t="shared" si="112"/>
        <v>2289.1880000000001</v>
      </c>
      <c r="N4033" s="216" t="str">
        <f t="shared" si="113"/>
        <v>stvarna uporabna</v>
      </c>
    </row>
    <row r="4034" spans="1:14" x14ac:dyDescent="0.25">
      <c r="A4034" s="220">
        <v>1</v>
      </c>
      <c r="B4034" s="217" t="s">
        <v>2552</v>
      </c>
      <c r="C4034" s="217" t="s">
        <v>2553</v>
      </c>
      <c r="D4034" s="217" t="s">
        <v>2804</v>
      </c>
      <c r="E4034" s="217" t="s">
        <v>233</v>
      </c>
      <c r="F4034" s="217" t="s">
        <v>2639</v>
      </c>
      <c r="G4034" s="217" t="s">
        <v>2383</v>
      </c>
      <c r="H4034" s="217" t="s">
        <v>139</v>
      </c>
      <c r="I4034" s="219">
        <v>1</v>
      </c>
      <c r="J4034" s="221">
        <v>5722.97</v>
      </c>
      <c r="K4034" s="221">
        <v>5722.97</v>
      </c>
      <c r="L4034" s="218">
        <v>0</v>
      </c>
      <c r="M4034" s="218">
        <f t="shared" si="112"/>
        <v>2289.1880000000001</v>
      </c>
      <c r="N4034" s="216" t="str">
        <f t="shared" si="113"/>
        <v>stvarna uporabna</v>
      </c>
    </row>
    <row r="4035" spans="1:14" x14ac:dyDescent="0.25">
      <c r="A4035" s="220">
        <v>1</v>
      </c>
      <c r="B4035" s="217" t="s">
        <v>2552</v>
      </c>
      <c r="C4035" s="217" t="s">
        <v>2553</v>
      </c>
      <c r="D4035" s="217" t="s">
        <v>2805</v>
      </c>
      <c r="E4035" s="217" t="s">
        <v>233</v>
      </c>
      <c r="F4035" s="217" t="s">
        <v>2639</v>
      </c>
      <c r="G4035" s="217" t="s">
        <v>2383</v>
      </c>
      <c r="H4035" s="217" t="s">
        <v>139</v>
      </c>
      <c r="I4035" s="219">
        <v>1</v>
      </c>
      <c r="J4035" s="221">
        <v>5722.97</v>
      </c>
      <c r="K4035" s="221">
        <v>5722.97</v>
      </c>
      <c r="L4035" s="218">
        <v>0</v>
      </c>
      <c r="M4035" s="218">
        <f t="shared" ref="M4035:M4098" si="114">IF(L4035&lt;J4035*0.4,J4035*0.4,L4035)</f>
        <v>2289.1880000000001</v>
      </c>
      <c r="N4035" s="216" t="str">
        <f t="shared" si="113"/>
        <v>stvarna uporabna</v>
      </c>
    </row>
    <row r="4036" spans="1:14" x14ac:dyDescent="0.25">
      <c r="A4036" s="216">
        <v>1</v>
      </c>
      <c r="B4036" s="217" t="s">
        <v>2552</v>
      </c>
      <c r="C4036" s="217" t="s">
        <v>2553</v>
      </c>
      <c r="D4036" s="217" t="s">
        <v>2806</v>
      </c>
      <c r="E4036" s="217" t="s">
        <v>233</v>
      </c>
      <c r="F4036" s="217" t="s">
        <v>2622</v>
      </c>
      <c r="G4036" s="217" t="s">
        <v>2383</v>
      </c>
      <c r="H4036" s="217" t="s">
        <v>139</v>
      </c>
      <c r="I4036" s="219">
        <v>1</v>
      </c>
      <c r="J4036" s="221">
        <v>2000</v>
      </c>
      <c r="K4036" s="221">
        <v>2000</v>
      </c>
      <c r="L4036" s="218">
        <v>0</v>
      </c>
      <c r="M4036" s="218">
        <f t="shared" si="114"/>
        <v>800</v>
      </c>
      <c r="N4036" s="216" t="str">
        <f t="shared" si="113"/>
        <v>stvarna uporabna</v>
      </c>
    </row>
    <row r="4037" spans="1:14" x14ac:dyDescent="0.25">
      <c r="A4037" s="216">
        <v>1</v>
      </c>
      <c r="B4037" s="217" t="s">
        <v>2552</v>
      </c>
      <c r="C4037" s="217" t="s">
        <v>2553</v>
      </c>
      <c r="D4037" s="217" t="s">
        <v>2807</v>
      </c>
      <c r="E4037" s="217" t="s">
        <v>233</v>
      </c>
      <c r="F4037" s="217" t="s">
        <v>2808</v>
      </c>
      <c r="G4037" s="217" t="s">
        <v>2809</v>
      </c>
      <c r="H4037" s="217" t="s">
        <v>139</v>
      </c>
      <c r="I4037" s="219">
        <v>1</v>
      </c>
      <c r="J4037" s="221">
        <v>6766.8</v>
      </c>
      <c r="K4037" s="221">
        <v>6766.8</v>
      </c>
      <c r="L4037" s="218">
        <v>0</v>
      </c>
      <c r="M4037" s="218">
        <f t="shared" si="114"/>
        <v>2706.7200000000003</v>
      </c>
      <c r="N4037" s="216" t="str">
        <f t="shared" si="113"/>
        <v>stvarna uporabna</v>
      </c>
    </row>
    <row r="4038" spans="1:14" x14ac:dyDescent="0.25">
      <c r="A4038" s="216">
        <v>1</v>
      </c>
      <c r="B4038" s="217" t="s">
        <v>2552</v>
      </c>
      <c r="C4038" s="217" t="s">
        <v>2553</v>
      </c>
      <c r="D4038" s="217" t="s">
        <v>2810</v>
      </c>
      <c r="E4038" s="217" t="s">
        <v>233</v>
      </c>
      <c r="F4038" s="217" t="s">
        <v>2811</v>
      </c>
      <c r="G4038" s="217" t="s">
        <v>2809</v>
      </c>
      <c r="H4038" s="217" t="s">
        <v>139</v>
      </c>
      <c r="I4038" s="219">
        <v>1</v>
      </c>
      <c r="J4038" s="221">
        <v>1700</v>
      </c>
      <c r="K4038" s="221">
        <v>1700</v>
      </c>
      <c r="L4038" s="218">
        <v>0</v>
      </c>
      <c r="M4038" s="218">
        <f t="shared" si="114"/>
        <v>680</v>
      </c>
      <c r="N4038" s="216" t="str">
        <f t="shared" si="113"/>
        <v>stvarna uporabna</v>
      </c>
    </row>
    <row r="4039" spans="1:14" x14ac:dyDescent="0.25">
      <c r="A4039" s="220">
        <v>1</v>
      </c>
      <c r="B4039" s="217" t="s">
        <v>2552</v>
      </c>
      <c r="C4039" s="217" t="s">
        <v>2553</v>
      </c>
      <c r="D4039" s="217" t="s">
        <v>2812</v>
      </c>
      <c r="E4039" s="217" t="s">
        <v>233</v>
      </c>
      <c r="F4039" s="217" t="s">
        <v>2808</v>
      </c>
      <c r="G4039" s="217" t="s">
        <v>2809</v>
      </c>
      <c r="H4039" s="217" t="s">
        <v>139</v>
      </c>
      <c r="I4039" s="219">
        <v>1</v>
      </c>
      <c r="J4039" s="221">
        <v>6766.8</v>
      </c>
      <c r="K4039" s="221">
        <v>6766.8</v>
      </c>
      <c r="L4039" s="218">
        <v>0</v>
      </c>
      <c r="M4039" s="218">
        <f t="shared" si="114"/>
        <v>2706.7200000000003</v>
      </c>
      <c r="N4039" s="216" t="str">
        <f t="shared" si="113"/>
        <v>stvarna uporabna</v>
      </c>
    </row>
    <row r="4040" spans="1:14" x14ac:dyDescent="0.25">
      <c r="A4040" s="220">
        <v>1</v>
      </c>
      <c r="B4040" s="217" t="s">
        <v>2552</v>
      </c>
      <c r="C4040" s="217" t="s">
        <v>2553</v>
      </c>
      <c r="D4040" s="217" t="s">
        <v>2813</v>
      </c>
      <c r="E4040" s="217" t="s">
        <v>233</v>
      </c>
      <c r="F4040" s="217" t="s">
        <v>2811</v>
      </c>
      <c r="G4040" s="217" t="s">
        <v>2809</v>
      </c>
      <c r="H4040" s="217" t="s">
        <v>139</v>
      </c>
      <c r="I4040" s="219">
        <v>1</v>
      </c>
      <c r="J4040" s="221">
        <v>1700</v>
      </c>
      <c r="K4040" s="221">
        <v>1700</v>
      </c>
      <c r="L4040" s="218">
        <v>0</v>
      </c>
      <c r="M4040" s="218">
        <f t="shared" si="114"/>
        <v>680</v>
      </c>
      <c r="N4040" s="216" t="str">
        <f t="shared" si="113"/>
        <v>stvarna uporabna</v>
      </c>
    </row>
    <row r="4041" spans="1:14" x14ac:dyDescent="0.25">
      <c r="A4041" s="216">
        <v>1</v>
      </c>
      <c r="B4041" s="217" t="s">
        <v>2552</v>
      </c>
      <c r="C4041" s="217" t="s">
        <v>2553</v>
      </c>
      <c r="D4041" s="217" t="s">
        <v>2814</v>
      </c>
      <c r="E4041" s="217" t="s">
        <v>233</v>
      </c>
      <c r="F4041" s="217" t="s">
        <v>2808</v>
      </c>
      <c r="G4041" s="217" t="s">
        <v>2809</v>
      </c>
      <c r="H4041" s="217" t="s">
        <v>139</v>
      </c>
      <c r="I4041" s="219">
        <v>1</v>
      </c>
      <c r="J4041" s="221">
        <v>6766.8</v>
      </c>
      <c r="K4041" s="221">
        <v>6766.8</v>
      </c>
      <c r="L4041" s="218">
        <v>0</v>
      </c>
      <c r="M4041" s="218">
        <f t="shared" si="114"/>
        <v>2706.7200000000003</v>
      </c>
      <c r="N4041" s="216" t="str">
        <f t="shared" si="113"/>
        <v>stvarna uporabna</v>
      </c>
    </row>
    <row r="4042" spans="1:14" x14ac:dyDescent="0.25">
      <c r="A4042" s="216">
        <v>1</v>
      </c>
      <c r="B4042" s="217" t="s">
        <v>2552</v>
      </c>
      <c r="C4042" s="217" t="s">
        <v>2553</v>
      </c>
      <c r="D4042" s="217" t="s">
        <v>2815</v>
      </c>
      <c r="E4042" s="217" t="s">
        <v>233</v>
      </c>
      <c r="F4042" s="217" t="s">
        <v>2811</v>
      </c>
      <c r="G4042" s="217" t="s">
        <v>2809</v>
      </c>
      <c r="H4042" s="217" t="s">
        <v>139</v>
      </c>
      <c r="I4042" s="219">
        <v>1</v>
      </c>
      <c r="J4042" s="221">
        <v>1700</v>
      </c>
      <c r="K4042" s="221">
        <v>1700</v>
      </c>
      <c r="L4042" s="218">
        <v>0</v>
      </c>
      <c r="M4042" s="218">
        <f t="shared" si="114"/>
        <v>680</v>
      </c>
      <c r="N4042" s="216" t="str">
        <f t="shared" si="113"/>
        <v>stvarna uporabna</v>
      </c>
    </row>
    <row r="4043" spans="1:14" x14ac:dyDescent="0.25">
      <c r="A4043" s="216">
        <v>1</v>
      </c>
      <c r="B4043" s="217" t="s">
        <v>2552</v>
      </c>
      <c r="C4043" s="217" t="s">
        <v>2553</v>
      </c>
      <c r="D4043" s="217" t="s">
        <v>2816</v>
      </c>
      <c r="E4043" s="217" t="s">
        <v>233</v>
      </c>
      <c r="F4043" s="217" t="s">
        <v>2808</v>
      </c>
      <c r="G4043" s="217" t="s">
        <v>2809</v>
      </c>
      <c r="H4043" s="217" t="s">
        <v>139</v>
      </c>
      <c r="I4043" s="219">
        <v>1</v>
      </c>
      <c r="J4043" s="221">
        <v>6766.8</v>
      </c>
      <c r="K4043" s="221">
        <v>6766.8</v>
      </c>
      <c r="L4043" s="218">
        <v>0</v>
      </c>
      <c r="M4043" s="218">
        <f t="shared" si="114"/>
        <v>2706.7200000000003</v>
      </c>
      <c r="N4043" s="216" t="str">
        <f t="shared" si="113"/>
        <v>stvarna uporabna</v>
      </c>
    </row>
    <row r="4044" spans="1:14" x14ac:dyDescent="0.25">
      <c r="A4044" s="220">
        <v>1</v>
      </c>
      <c r="B4044" s="217" t="s">
        <v>2552</v>
      </c>
      <c r="C4044" s="217" t="s">
        <v>2553</v>
      </c>
      <c r="D4044" s="217" t="s">
        <v>2817</v>
      </c>
      <c r="E4044" s="217" t="s">
        <v>233</v>
      </c>
      <c r="F4044" s="217" t="s">
        <v>2811</v>
      </c>
      <c r="G4044" s="217" t="s">
        <v>2809</v>
      </c>
      <c r="H4044" s="217" t="s">
        <v>139</v>
      </c>
      <c r="I4044" s="219">
        <v>1</v>
      </c>
      <c r="J4044" s="221">
        <v>1700</v>
      </c>
      <c r="K4044" s="221">
        <v>1700</v>
      </c>
      <c r="L4044" s="218">
        <v>0</v>
      </c>
      <c r="M4044" s="218">
        <f t="shared" si="114"/>
        <v>680</v>
      </c>
      <c r="N4044" s="216" t="str">
        <f t="shared" si="113"/>
        <v>stvarna uporabna</v>
      </c>
    </row>
    <row r="4045" spans="1:14" x14ac:dyDescent="0.25">
      <c r="A4045" s="220">
        <v>1</v>
      </c>
      <c r="B4045" s="217" t="s">
        <v>2552</v>
      </c>
      <c r="C4045" s="217" t="s">
        <v>2553</v>
      </c>
      <c r="D4045" s="217" t="s">
        <v>2818</v>
      </c>
      <c r="E4045" s="217" t="s">
        <v>233</v>
      </c>
      <c r="F4045" s="217" t="s">
        <v>2808</v>
      </c>
      <c r="G4045" s="217" t="s">
        <v>2809</v>
      </c>
      <c r="H4045" s="217" t="s">
        <v>139</v>
      </c>
      <c r="I4045" s="219">
        <v>1</v>
      </c>
      <c r="J4045" s="221">
        <v>6766.8</v>
      </c>
      <c r="K4045" s="221">
        <v>6766.8</v>
      </c>
      <c r="L4045" s="218">
        <v>0</v>
      </c>
      <c r="M4045" s="218">
        <f t="shared" si="114"/>
        <v>2706.7200000000003</v>
      </c>
      <c r="N4045" s="216" t="str">
        <f t="shared" si="113"/>
        <v>stvarna uporabna</v>
      </c>
    </row>
    <row r="4046" spans="1:14" x14ac:dyDescent="0.25">
      <c r="A4046" s="216">
        <v>1</v>
      </c>
      <c r="B4046" s="217" t="s">
        <v>2552</v>
      </c>
      <c r="C4046" s="217" t="s">
        <v>2553</v>
      </c>
      <c r="D4046" s="217" t="s">
        <v>2819</v>
      </c>
      <c r="E4046" s="217" t="s">
        <v>233</v>
      </c>
      <c r="F4046" s="217" t="s">
        <v>2811</v>
      </c>
      <c r="G4046" s="217" t="s">
        <v>2809</v>
      </c>
      <c r="H4046" s="217" t="s">
        <v>139</v>
      </c>
      <c r="I4046" s="219">
        <v>1</v>
      </c>
      <c r="J4046" s="221">
        <v>1700</v>
      </c>
      <c r="K4046" s="221">
        <v>1700</v>
      </c>
      <c r="L4046" s="218">
        <v>0</v>
      </c>
      <c r="M4046" s="218">
        <f t="shared" si="114"/>
        <v>680</v>
      </c>
      <c r="N4046" s="216" t="str">
        <f t="shared" si="113"/>
        <v>stvarna uporabna</v>
      </c>
    </row>
    <row r="4047" spans="1:14" x14ac:dyDescent="0.25">
      <c r="A4047" s="216">
        <v>1</v>
      </c>
      <c r="B4047" s="217" t="s">
        <v>2552</v>
      </c>
      <c r="C4047" s="217" t="s">
        <v>2553</v>
      </c>
      <c r="D4047" s="217" t="s">
        <v>2820</v>
      </c>
      <c r="E4047" s="217" t="s">
        <v>233</v>
      </c>
      <c r="F4047" s="217" t="s">
        <v>2808</v>
      </c>
      <c r="G4047" s="217" t="s">
        <v>2809</v>
      </c>
      <c r="H4047" s="217" t="s">
        <v>139</v>
      </c>
      <c r="I4047" s="219">
        <v>1</v>
      </c>
      <c r="J4047" s="221">
        <v>6766.8</v>
      </c>
      <c r="K4047" s="221">
        <v>6766.8</v>
      </c>
      <c r="L4047" s="218">
        <v>0</v>
      </c>
      <c r="M4047" s="218">
        <f t="shared" si="114"/>
        <v>2706.7200000000003</v>
      </c>
      <c r="N4047" s="216" t="str">
        <f t="shared" si="113"/>
        <v>stvarna uporabna</v>
      </c>
    </row>
    <row r="4048" spans="1:14" x14ac:dyDescent="0.25">
      <c r="A4048" s="216">
        <v>1</v>
      </c>
      <c r="B4048" s="217" t="s">
        <v>2552</v>
      </c>
      <c r="C4048" s="217" t="s">
        <v>2553</v>
      </c>
      <c r="D4048" s="217" t="s">
        <v>2821</v>
      </c>
      <c r="E4048" s="217" t="s">
        <v>233</v>
      </c>
      <c r="F4048" s="217" t="s">
        <v>2811</v>
      </c>
      <c r="G4048" s="217" t="s">
        <v>2809</v>
      </c>
      <c r="H4048" s="217" t="s">
        <v>139</v>
      </c>
      <c r="I4048" s="219">
        <v>1</v>
      </c>
      <c r="J4048" s="221">
        <v>1700</v>
      </c>
      <c r="K4048" s="221">
        <v>1700</v>
      </c>
      <c r="L4048" s="218">
        <v>0</v>
      </c>
      <c r="M4048" s="218">
        <f t="shared" si="114"/>
        <v>680</v>
      </c>
      <c r="N4048" s="216" t="str">
        <f t="shared" si="113"/>
        <v>stvarna uporabna</v>
      </c>
    </row>
    <row r="4049" spans="1:14" x14ac:dyDescent="0.25">
      <c r="A4049" s="220">
        <v>1</v>
      </c>
      <c r="B4049" s="217" t="s">
        <v>2552</v>
      </c>
      <c r="C4049" s="217" t="s">
        <v>2553</v>
      </c>
      <c r="D4049" s="217" t="s">
        <v>2822</v>
      </c>
      <c r="E4049" s="217" t="s">
        <v>233</v>
      </c>
      <c r="F4049" s="217" t="s">
        <v>2808</v>
      </c>
      <c r="G4049" s="217" t="s">
        <v>2809</v>
      </c>
      <c r="H4049" s="217" t="s">
        <v>139</v>
      </c>
      <c r="I4049" s="219">
        <v>1</v>
      </c>
      <c r="J4049" s="221">
        <v>6766.8</v>
      </c>
      <c r="K4049" s="221">
        <v>6766.8</v>
      </c>
      <c r="L4049" s="218">
        <v>0</v>
      </c>
      <c r="M4049" s="218">
        <f t="shared" si="114"/>
        <v>2706.7200000000003</v>
      </c>
      <c r="N4049" s="216" t="str">
        <f t="shared" si="113"/>
        <v>stvarna uporabna</v>
      </c>
    </row>
    <row r="4050" spans="1:14" x14ac:dyDescent="0.25">
      <c r="A4050" s="220">
        <v>1</v>
      </c>
      <c r="B4050" s="217" t="s">
        <v>2552</v>
      </c>
      <c r="C4050" s="217" t="s">
        <v>2553</v>
      </c>
      <c r="D4050" s="217" t="s">
        <v>2823</v>
      </c>
      <c r="E4050" s="217" t="s">
        <v>233</v>
      </c>
      <c r="F4050" s="217" t="s">
        <v>2811</v>
      </c>
      <c r="G4050" s="217" t="s">
        <v>2809</v>
      </c>
      <c r="H4050" s="217" t="s">
        <v>139</v>
      </c>
      <c r="I4050" s="219">
        <v>1</v>
      </c>
      <c r="J4050" s="221">
        <v>1700</v>
      </c>
      <c r="K4050" s="221">
        <v>1700</v>
      </c>
      <c r="L4050" s="218">
        <v>0</v>
      </c>
      <c r="M4050" s="218">
        <f t="shared" si="114"/>
        <v>680</v>
      </c>
      <c r="N4050" s="216" t="str">
        <f t="shared" si="113"/>
        <v>stvarna uporabna</v>
      </c>
    </row>
    <row r="4051" spans="1:14" x14ac:dyDescent="0.25">
      <c r="A4051" s="216">
        <v>1</v>
      </c>
      <c r="B4051" s="217" t="s">
        <v>2552</v>
      </c>
      <c r="C4051" s="217" t="s">
        <v>2553</v>
      </c>
      <c r="D4051" s="217" t="s">
        <v>2824</v>
      </c>
      <c r="E4051" s="217" t="s">
        <v>233</v>
      </c>
      <c r="F4051" s="217" t="s">
        <v>2811</v>
      </c>
      <c r="G4051" s="217" t="s">
        <v>2809</v>
      </c>
      <c r="H4051" s="217" t="s">
        <v>139</v>
      </c>
      <c r="I4051" s="219">
        <v>1</v>
      </c>
      <c r="J4051" s="221">
        <v>1700</v>
      </c>
      <c r="K4051" s="221">
        <v>1700</v>
      </c>
      <c r="L4051" s="218">
        <v>0</v>
      </c>
      <c r="M4051" s="218">
        <f t="shared" si="114"/>
        <v>680</v>
      </c>
      <c r="N4051" s="216" t="str">
        <f t="shared" si="113"/>
        <v>stvarna uporabna</v>
      </c>
    </row>
    <row r="4052" spans="1:14" x14ac:dyDescent="0.25">
      <c r="A4052" s="216">
        <v>1</v>
      </c>
      <c r="B4052" s="217" t="s">
        <v>2552</v>
      </c>
      <c r="C4052" s="217" t="s">
        <v>2553</v>
      </c>
      <c r="D4052" s="217" t="s">
        <v>2825</v>
      </c>
      <c r="E4052" s="217" t="s">
        <v>233</v>
      </c>
      <c r="F4052" s="217" t="s">
        <v>2826</v>
      </c>
      <c r="G4052" s="217" t="s">
        <v>2827</v>
      </c>
      <c r="H4052" s="217" t="s">
        <v>139</v>
      </c>
      <c r="I4052" s="219">
        <v>1</v>
      </c>
      <c r="J4052" s="221">
        <v>9305.18</v>
      </c>
      <c r="K4052" s="221">
        <v>9305.18</v>
      </c>
      <c r="L4052" s="218">
        <v>0</v>
      </c>
      <c r="M4052" s="218">
        <f t="shared" si="114"/>
        <v>3722.0720000000001</v>
      </c>
      <c r="N4052" s="216" t="str">
        <f t="shared" si="113"/>
        <v>stvarna uporabna</v>
      </c>
    </row>
    <row r="4053" spans="1:14" x14ac:dyDescent="0.25">
      <c r="A4053" s="216">
        <v>1</v>
      </c>
      <c r="B4053" s="217" t="s">
        <v>2552</v>
      </c>
      <c r="C4053" s="217" t="s">
        <v>2553</v>
      </c>
      <c r="D4053" s="217" t="s">
        <v>2828</v>
      </c>
      <c r="E4053" s="217" t="s">
        <v>233</v>
      </c>
      <c r="F4053" s="217" t="s">
        <v>2829</v>
      </c>
      <c r="G4053" s="217" t="s">
        <v>1440</v>
      </c>
      <c r="H4053" s="217" t="s">
        <v>139</v>
      </c>
      <c r="I4053" s="219">
        <v>1</v>
      </c>
      <c r="J4053" s="221">
        <v>5369.78</v>
      </c>
      <c r="K4053" s="221">
        <v>5369.78</v>
      </c>
      <c r="L4053" s="218">
        <v>0</v>
      </c>
      <c r="M4053" s="218">
        <f t="shared" si="114"/>
        <v>2147.9119999999998</v>
      </c>
      <c r="N4053" s="216" t="str">
        <f t="shared" si="113"/>
        <v>stvarna uporabna</v>
      </c>
    </row>
    <row r="4054" spans="1:14" x14ac:dyDescent="0.25">
      <c r="A4054" s="220">
        <v>1</v>
      </c>
      <c r="B4054" s="217" t="s">
        <v>2552</v>
      </c>
      <c r="C4054" s="217" t="s">
        <v>2553</v>
      </c>
      <c r="D4054" s="217" t="s">
        <v>2830</v>
      </c>
      <c r="E4054" s="217" t="s">
        <v>233</v>
      </c>
      <c r="F4054" s="217" t="s">
        <v>2831</v>
      </c>
      <c r="G4054" s="218">
        <v>10.06</v>
      </c>
      <c r="H4054" s="217" t="s">
        <v>139</v>
      </c>
      <c r="I4054" s="219">
        <v>1</v>
      </c>
      <c r="J4054" s="221">
        <v>3911.99</v>
      </c>
      <c r="K4054" s="221">
        <v>3911.99</v>
      </c>
      <c r="L4054" s="218">
        <v>0</v>
      </c>
      <c r="M4054" s="218">
        <f t="shared" si="114"/>
        <v>1564.796</v>
      </c>
      <c r="N4054" s="216" t="str">
        <f t="shared" si="113"/>
        <v>stvarna uporabna</v>
      </c>
    </row>
    <row r="4055" spans="1:14" x14ac:dyDescent="0.25">
      <c r="A4055" s="220">
        <v>1</v>
      </c>
      <c r="B4055" s="217" t="s">
        <v>2552</v>
      </c>
      <c r="C4055" s="217" t="s">
        <v>2553</v>
      </c>
      <c r="D4055" s="217" t="s">
        <v>2832</v>
      </c>
      <c r="E4055" s="217" t="s">
        <v>362</v>
      </c>
      <c r="F4055" s="217" t="s">
        <v>2831</v>
      </c>
      <c r="G4055" s="218">
        <v>10.06</v>
      </c>
      <c r="H4055" s="217" t="s">
        <v>139</v>
      </c>
      <c r="I4055" s="219">
        <v>1</v>
      </c>
      <c r="J4055" s="221">
        <v>3911.99</v>
      </c>
      <c r="K4055" s="221">
        <v>3911.99</v>
      </c>
      <c r="L4055" s="218">
        <v>0</v>
      </c>
      <c r="M4055" s="218">
        <f t="shared" si="114"/>
        <v>1564.796</v>
      </c>
      <c r="N4055" s="216" t="str">
        <f t="shared" si="113"/>
        <v>stvarna uporabna</v>
      </c>
    </row>
    <row r="4056" spans="1:14" x14ac:dyDescent="0.25">
      <c r="A4056" s="216">
        <v>1</v>
      </c>
      <c r="B4056" s="217" t="s">
        <v>2552</v>
      </c>
      <c r="C4056" s="217" t="s">
        <v>2553</v>
      </c>
      <c r="D4056" s="217" t="s">
        <v>2833</v>
      </c>
      <c r="E4056" s="217" t="s">
        <v>233</v>
      </c>
      <c r="F4056" s="217" t="s">
        <v>2834</v>
      </c>
      <c r="G4056" s="218">
        <v>10.06</v>
      </c>
      <c r="H4056" s="217" t="s">
        <v>139</v>
      </c>
      <c r="I4056" s="219">
        <v>1</v>
      </c>
      <c r="J4056" s="221">
        <v>1700</v>
      </c>
      <c r="K4056" s="221">
        <v>1700</v>
      </c>
      <c r="L4056" s="218">
        <v>0</v>
      </c>
      <c r="M4056" s="218">
        <f t="shared" si="114"/>
        <v>680</v>
      </c>
      <c r="N4056" s="216" t="str">
        <f t="shared" si="113"/>
        <v>stvarna uporabna</v>
      </c>
    </row>
    <row r="4057" spans="1:14" x14ac:dyDescent="0.25">
      <c r="A4057" s="216">
        <v>1</v>
      </c>
      <c r="B4057" s="217" t="s">
        <v>2552</v>
      </c>
      <c r="C4057" s="217" t="s">
        <v>2553</v>
      </c>
      <c r="D4057" s="217" t="s">
        <v>2835</v>
      </c>
      <c r="E4057" s="217" t="s">
        <v>362</v>
      </c>
      <c r="F4057" s="217" t="s">
        <v>2836</v>
      </c>
      <c r="G4057" s="217" t="s">
        <v>173</v>
      </c>
      <c r="H4057" s="217" t="s">
        <v>139</v>
      </c>
      <c r="I4057" s="219">
        <v>1</v>
      </c>
      <c r="J4057" s="221">
        <v>2698.64</v>
      </c>
      <c r="K4057" s="221">
        <v>2698.64</v>
      </c>
      <c r="L4057" s="218">
        <v>0</v>
      </c>
      <c r="M4057" s="218">
        <f t="shared" si="114"/>
        <v>1079.4559999999999</v>
      </c>
      <c r="N4057" s="216" t="str">
        <f t="shared" si="113"/>
        <v>stvarna uporabna</v>
      </c>
    </row>
    <row r="4058" spans="1:14" x14ac:dyDescent="0.25">
      <c r="A4058" s="216">
        <v>1</v>
      </c>
      <c r="B4058" s="217" t="s">
        <v>2552</v>
      </c>
      <c r="C4058" s="217" t="s">
        <v>2553</v>
      </c>
      <c r="D4058" s="217" t="s">
        <v>2837</v>
      </c>
      <c r="E4058" s="217" t="s">
        <v>233</v>
      </c>
      <c r="F4058" s="217" t="s">
        <v>2838</v>
      </c>
      <c r="G4058" s="217" t="s">
        <v>263</v>
      </c>
      <c r="H4058" s="217" t="s">
        <v>139</v>
      </c>
      <c r="I4058" s="219">
        <v>1</v>
      </c>
      <c r="J4058" s="221">
        <v>48617</v>
      </c>
      <c r="K4058" s="221">
        <v>48617</v>
      </c>
      <c r="L4058" s="218">
        <v>0</v>
      </c>
      <c r="M4058" s="218">
        <f t="shared" si="114"/>
        <v>19446.8</v>
      </c>
      <c r="N4058" s="216" t="str">
        <f t="shared" si="113"/>
        <v>stvarna uporabna</v>
      </c>
    </row>
    <row r="4059" spans="1:14" x14ac:dyDescent="0.25">
      <c r="A4059" s="220">
        <v>1</v>
      </c>
      <c r="B4059" s="217" t="s">
        <v>2552</v>
      </c>
      <c r="C4059" s="217" t="s">
        <v>2553</v>
      </c>
      <c r="D4059" s="217" t="s">
        <v>2839</v>
      </c>
      <c r="E4059" s="217" t="s">
        <v>362</v>
      </c>
      <c r="F4059" s="217" t="s">
        <v>2840</v>
      </c>
      <c r="G4059" s="217" t="s">
        <v>266</v>
      </c>
      <c r="H4059" s="217" t="s">
        <v>139</v>
      </c>
      <c r="I4059" s="219">
        <v>1</v>
      </c>
      <c r="J4059" s="218">
        <v>475.8</v>
      </c>
      <c r="K4059" s="218">
        <v>475.8</v>
      </c>
      <c r="L4059" s="218">
        <v>0</v>
      </c>
      <c r="M4059" s="218">
        <f t="shared" si="114"/>
        <v>190.32000000000002</v>
      </c>
      <c r="N4059" s="216" t="str">
        <f t="shared" si="113"/>
        <v>stvarna uporabna</v>
      </c>
    </row>
    <row r="4060" spans="1:14" x14ac:dyDescent="0.25">
      <c r="A4060" s="220">
        <v>1</v>
      </c>
      <c r="B4060" s="217" t="s">
        <v>2552</v>
      </c>
      <c r="C4060" s="217" t="s">
        <v>2553</v>
      </c>
      <c r="D4060" s="217" t="s">
        <v>2841</v>
      </c>
      <c r="E4060" s="217" t="s">
        <v>233</v>
      </c>
      <c r="F4060" s="217" t="s">
        <v>2842</v>
      </c>
      <c r="G4060" s="217" t="s">
        <v>552</v>
      </c>
      <c r="H4060" s="217" t="s">
        <v>139</v>
      </c>
      <c r="I4060" s="219">
        <v>1</v>
      </c>
      <c r="J4060" s="221">
        <v>1652.49</v>
      </c>
      <c r="K4060" s="221">
        <v>1652.49</v>
      </c>
      <c r="L4060" s="218">
        <v>0</v>
      </c>
      <c r="M4060" s="218">
        <f t="shared" si="114"/>
        <v>660.99600000000009</v>
      </c>
      <c r="N4060" s="216" t="str">
        <f t="shared" si="113"/>
        <v>stvarna uporabna</v>
      </c>
    </row>
    <row r="4061" spans="1:14" x14ac:dyDescent="0.25">
      <c r="A4061" s="216">
        <v>1</v>
      </c>
      <c r="B4061" s="217" t="s">
        <v>2552</v>
      </c>
      <c r="C4061" s="217" t="s">
        <v>2553</v>
      </c>
      <c r="D4061" s="217" t="s">
        <v>2843</v>
      </c>
      <c r="E4061" s="217" t="s">
        <v>233</v>
      </c>
      <c r="F4061" s="217" t="s">
        <v>2844</v>
      </c>
      <c r="G4061" s="218">
        <v>10.07</v>
      </c>
      <c r="H4061" s="217" t="s">
        <v>139</v>
      </c>
      <c r="I4061" s="219">
        <v>1</v>
      </c>
      <c r="J4061" s="221">
        <v>5099.75</v>
      </c>
      <c r="K4061" s="221">
        <v>5099.75</v>
      </c>
      <c r="L4061" s="218">
        <v>0</v>
      </c>
      <c r="M4061" s="218">
        <f t="shared" si="114"/>
        <v>2039.9</v>
      </c>
      <c r="N4061" s="216" t="str">
        <f t="shared" si="113"/>
        <v>stvarna uporabna</v>
      </c>
    </row>
    <row r="4062" spans="1:14" x14ac:dyDescent="0.25">
      <c r="A4062" s="216">
        <v>1</v>
      </c>
      <c r="B4062" s="217" t="s">
        <v>2552</v>
      </c>
      <c r="C4062" s="217" t="s">
        <v>2553</v>
      </c>
      <c r="D4062" s="217" t="s">
        <v>2845</v>
      </c>
      <c r="E4062" s="217" t="s">
        <v>362</v>
      </c>
      <c r="F4062" s="217" t="s">
        <v>2844</v>
      </c>
      <c r="G4062" s="218">
        <v>10.07</v>
      </c>
      <c r="H4062" s="217" t="s">
        <v>139</v>
      </c>
      <c r="I4062" s="219">
        <v>1</v>
      </c>
      <c r="J4062" s="221">
        <v>5099.75</v>
      </c>
      <c r="K4062" s="221">
        <v>5099.75</v>
      </c>
      <c r="L4062" s="218">
        <v>0</v>
      </c>
      <c r="M4062" s="218">
        <f t="shared" si="114"/>
        <v>2039.9</v>
      </c>
      <c r="N4062" s="216" t="str">
        <f t="shared" si="113"/>
        <v>stvarna uporabna</v>
      </c>
    </row>
    <row r="4063" spans="1:14" x14ac:dyDescent="0.25">
      <c r="A4063" s="216">
        <v>1</v>
      </c>
      <c r="B4063" s="217" t="s">
        <v>2552</v>
      </c>
      <c r="C4063" s="217" t="s">
        <v>2553</v>
      </c>
      <c r="D4063" s="217" t="s">
        <v>2846</v>
      </c>
      <c r="E4063" s="217" t="s">
        <v>233</v>
      </c>
      <c r="F4063" s="217" t="s">
        <v>2844</v>
      </c>
      <c r="G4063" s="218">
        <v>10.07</v>
      </c>
      <c r="H4063" s="217" t="s">
        <v>139</v>
      </c>
      <c r="I4063" s="219">
        <v>1</v>
      </c>
      <c r="J4063" s="221">
        <v>5099.75</v>
      </c>
      <c r="K4063" s="221">
        <v>5099.75</v>
      </c>
      <c r="L4063" s="218">
        <v>0</v>
      </c>
      <c r="M4063" s="218">
        <f t="shared" si="114"/>
        <v>2039.9</v>
      </c>
      <c r="N4063" s="216" t="str">
        <f t="shared" si="113"/>
        <v>stvarna uporabna</v>
      </c>
    </row>
    <row r="4064" spans="1:14" x14ac:dyDescent="0.25">
      <c r="A4064" s="220">
        <v>1</v>
      </c>
      <c r="B4064" s="217" t="s">
        <v>2552</v>
      </c>
      <c r="C4064" s="217" t="s">
        <v>2553</v>
      </c>
      <c r="D4064" s="217" t="s">
        <v>2847</v>
      </c>
      <c r="E4064" s="217" t="s">
        <v>233</v>
      </c>
      <c r="F4064" s="217" t="s">
        <v>2844</v>
      </c>
      <c r="G4064" s="218">
        <v>10.07</v>
      </c>
      <c r="H4064" s="217" t="s">
        <v>139</v>
      </c>
      <c r="I4064" s="219">
        <v>1</v>
      </c>
      <c r="J4064" s="221">
        <v>5099.75</v>
      </c>
      <c r="K4064" s="221">
        <v>5099.75</v>
      </c>
      <c r="L4064" s="218">
        <v>0</v>
      </c>
      <c r="M4064" s="218">
        <f t="shared" si="114"/>
        <v>2039.9</v>
      </c>
      <c r="N4064" s="216" t="str">
        <f t="shared" si="113"/>
        <v>stvarna uporabna</v>
      </c>
    </row>
    <row r="4065" spans="1:14" x14ac:dyDescent="0.25">
      <c r="A4065" s="220">
        <v>1</v>
      </c>
      <c r="B4065" s="217" t="s">
        <v>2552</v>
      </c>
      <c r="C4065" s="217" t="s">
        <v>2553</v>
      </c>
      <c r="D4065" s="217" t="s">
        <v>2848</v>
      </c>
      <c r="E4065" s="217" t="s">
        <v>362</v>
      </c>
      <c r="F4065" s="217" t="s">
        <v>2844</v>
      </c>
      <c r="G4065" s="218">
        <v>10.07</v>
      </c>
      <c r="H4065" s="217" t="s">
        <v>139</v>
      </c>
      <c r="I4065" s="219">
        <v>1</v>
      </c>
      <c r="J4065" s="221">
        <v>5099.75</v>
      </c>
      <c r="K4065" s="221">
        <v>5099.75</v>
      </c>
      <c r="L4065" s="218">
        <v>0</v>
      </c>
      <c r="M4065" s="218">
        <f t="shared" si="114"/>
        <v>2039.9</v>
      </c>
      <c r="N4065" s="216" t="str">
        <f t="shared" si="113"/>
        <v>stvarna uporabna</v>
      </c>
    </row>
    <row r="4066" spans="1:14" x14ac:dyDescent="0.25">
      <c r="A4066" s="216">
        <v>1</v>
      </c>
      <c r="B4066" s="217" t="s">
        <v>2552</v>
      </c>
      <c r="C4066" s="217" t="s">
        <v>2553</v>
      </c>
      <c r="D4066" s="217" t="s">
        <v>2849</v>
      </c>
      <c r="E4066" s="217" t="s">
        <v>233</v>
      </c>
      <c r="F4066" s="217" t="s">
        <v>2850</v>
      </c>
      <c r="G4066" s="218">
        <v>10.07</v>
      </c>
      <c r="H4066" s="217" t="s">
        <v>139</v>
      </c>
      <c r="I4066" s="219">
        <v>1</v>
      </c>
      <c r="J4066" s="221">
        <v>7815.81</v>
      </c>
      <c r="K4066" s="221">
        <v>7815.81</v>
      </c>
      <c r="L4066" s="218">
        <v>0</v>
      </c>
      <c r="M4066" s="218">
        <f t="shared" si="114"/>
        <v>3126.3240000000005</v>
      </c>
      <c r="N4066" s="216" t="str">
        <f t="shared" si="113"/>
        <v>stvarna uporabna</v>
      </c>
    </row>
    <row r="4067" spans="1:14" x14ac:dyDescent="0.25">
      <c r="A4067" s="216">
        <v>1</v>
      </c>
      <c r="B4067" s="217" t="s">
        <v>2552</v>
      </c>
      <c r="C4067" s="217" t="s">
        <v>2553</v>
      </c>
      <c r="D4067" s="217" t="s">
        <v>2851</v>
      </c>
      <c r="E4067" s="217" t="s">
        <v>233</v>
      </c>
      <c r="F4067" s="217" t="s">
        <v>2852</v>
      </c>
      <c r="G4067" s="218">
        <v>10.07</v>
      </c>
      <c r="H4067" s="217" t="s">
        <v>139</v>
      </c>
      <c r="I4067" s="219">
        <v>1</v>
      </c>
      <c r="J4067" s="221">
        <v>14022.44</v>
      </c>
      <c r="K4067" s="221">
        <v>14022.44</v>
      </c>
      <c r="L4067" s="218">
        <v>0</v>
      </c>
      <c r="M4067" s="218">
        <f t="shared" si="114"/>
        <v>5608.9760000000006</v>
      </c>
      <c r="N4067" s="216" t="str">
        <f t="shared" si="113"/>
        <v>stvarna uporabna</v>
      </c>
    </row>
    <row r="4068" spans="1:14" x14ac:dyDescent="0.25">
      <c r="A4068" s="216">
        <v>1</v>
      </c>
      <c r="B4068" s="217" t="s">
        <v>2552</v>
      </c>
      <c r="C4068" s="217" t="s">
        <v>2553</v>
      </c>
      <c r="D4068" s="217" t="s">
        <v>2853</v>
      </c>
      <c r="E4068" s="217" t="s">
        <v>233</v>
      </c>
      <c r="F4068" s="217" t="s">
        <v>2854</v>
      </c>
      <c r="G4068" s="218">
        <v>10.07</v>
      </c>
      <c r="H4068" s="217" t="s">
        <v>139</v>
      </c>
      <c r="I4068" s="219">
        <v>1</v>
      </c>
      <c r="J4068" s="221">
        <v>14022.43</v>
      </c>
      <c r="K4068" s="221">
        <v>14022.43</v>
      </c>
      <c r="L4068" s="218">
        <v>0</v>
      </c>
      <c r="M4068" s="218">
        <f t="shared" si="114"/>
        <v>5608.9720000000007</v>
      </c>
      <c r="N4068" s="216" t="str">
        <f t="shared" si="113"/>
        <v>stvarna uporabna</v>
      </c>
    </row>
    <row r="4069" spans="1:14" x14ac:dyDescent="0.25">
      <c r="A4069" s="220">
        <v>1</v>
      </c>
      <c r="B4069" s="217" t="s">
        <v>2552</v>
      </c>
      <c r="C4069" s="217" t="s">
        <v>2553</v>
      </c>
      <c r="D4069" s="217" t="s">
        <v>2855</v>
      </c>
      <c r="E4069" s="217" t="s">
        <v>362</v>
      </c>
      <c r="F4069" s="217" t="s">
        <v>2856</v>
      </c>
      <c r="G4069" s="218">
        <v>10.07</v>
      </c>
      <c r="H4069" s="217" t="s">
        <v>139</v>
      </c>
      <c r="I4069" s="219">
        <v>1</v>
      </c>
      <c r="J4069" s="221">
        <v>1100</v>
      </c>
      <c r="K4069" s="221">
        <v>1100</v>
      </c>
      <c r="L4069" s="218">
        <v>0</v>
      </c>
      <c r="M4069" s="218">
        <f t="shared" si="114"/>
        <v>440</v>
      </c>
      <c r="N4069" s="216" t="str">
        <f t="shared" si="113"/>
        <v>stvarna uporabna</v>
      </c>
    </row>
    <row r="4070" spans="1:14" x14ac:dyDescent="0.25">
      <c r="A4070" s="220">
        <v>1</v>
      </c>
      <c r="B4070" s="217" t="s">
        <v>2552</v>
      </c>
      <c r="C4070" s="217" t="s">
        <v>2553</v>
      </c>
      <c r="D4070" s="217" t="s">
        <v>2857</v>
      </c>
      <c r="E4070" s="217" t="s">
        <v>362</v>
      </c>
      <c r="F4070" s="217" t="s">
        <v>2856</v>
      </c>
      <c r="G4070" s="218">
        <v>10.07</v>
      </c>
      <c r="H4070" s="217" t="s">
        <v>139</v>
      </c>
      <c r="I4070" s="219">
        <v>1</v>
      </c>
      <c r="J4070" s="221">
        <v>1100</v>
      </c>
      <c r="K4070" s="221">
        <v>1100</v>
      </c>
      <c r="L4070" s="218">
        <v>0</v>
      </c>
      <c r="M4070" s="218">
        <f t="shared" si="114"/>
        <v>440</v>
      </c>
      <c r="N4070" s="216" t="str">
        <f t="shared" si="113"/>
        <v>stvarna uporabna</v>
      </c>
    </row>
    <row r="4071" spans="1:14" x14ac:dyDescent="0.25">
      <c r="A4071" s="216">
        <v>1</v>
      </c>
      <c r="B4071" s="217" t="s">
        <v>2552</v>
      </c>
      <c r="C4071" s="217" t="s">
        <v>2553</v>
      </c>
      <c r="D4071" s="217" t="s">
        <v>2858</v>
      </c>
      <c r="E4071" s="217" t="s">
        <v>362</v>
      </c>
      <c r="F4071" s="217" t="s">
        <v>2856</v>
      </c>
      <c r="G4071" s="218">
        <v>10.07</v>
      </c>
      <c r="H4071" s="217" t="s">
        <v>139</v>
      </c>
      <c r="I4071" s="219">
        <v>1</v>
      </c>
      <c r="J4071" s="221">
        <v>1100</v>
      </c>
      <c r="K4071" s="221">
        <v>1100</v>
      </c>
      <c r="L4071" s="218">
        <v>0</v>
      </c>
      <c r="M4071" s="218">
        <f t="shared" si="114"/>
        <v>440</v>
      </c>
      <c r="N4071" s="216" t="str">
        <f t="shared" si="113"/>
        <v>stvarna uporabna</v>
      </c>
    </row>
    <row r="4072" spans="1:14" x14ac:dyDescent="0.25">
      <c r="A4072" s="216">
        <v>1</v>
      </c>
      <c r="B4072" s="217" t="s">
        <v>2552</v>
      </c>
      <c r="C4072" s="217" t="s">
        <v>2553</v>
      </c>
      <c r="D4072" s="217" t="s">
        <v>2859</v>
      </c>
      <c r="E4072" s="217" t="s">
        <v>362</v>
      </c>
      <c r="F4072" s="217" t="s">
        <v>2856</v>
      </c>
      <c r="G4072" s="218">
        <v>10.07</v>
      </c>
      <c r="H4072" s="217" t="s">
        <v>139</v>
      </c>
      <c r="I4072" s="219">
        <v>1</v>
      </c>
      <c r="J4072" s="221">
        <v>1100</v>
      </c>
      <c r="K4072" s="221">
        <v>1100</v>
      </c>
      <c r="L4072" s="218">
        <v>0</v>
      </c>
      <c r="M4072" s="218">
        <f t="shared" si="114"/>
        <v>440</v>
      </c>
      <c r="N4072" s="216" t="str">
        <f t="shared" si="113"/>
        <v>stvarna uporabna</v>
      </c>
    </row>
    <row r="4073" spans="1:14" x14ac:dyDescent="0.25">
      <c r="A4073" s="216">
        <v>1</v>
      </c>
      <c r="B4073" s="217" t="s">
        <v>2552</v>
      </c>
      <c r="C4073" s="217" t="s">
        <v>2553</v>
      </c>
      <c r="D4073" s="217" t="s">
        <v>2860</v>
      </c>
      <c r="E4073" s="217" t="s">
        <v>362</v>
      </c>
      <c r="F4073" s="217" t="s">
        <v>2856</v>
      </c>
      <c r="G4073" s="218">
        <v>10.07</v>
      </c>
      <c r="H4073" s="217" t="s">
        <v>139</v>
      </c>
      <c r="I4073" s="219">
        <v>1</v>
      </c>
      <c r="J4073" s="221">
        <v>1100</v>
      </c>
      <c r="K4073" s="221">
        <v>1100</v>
      </c>
      <c r="L4073" s="218">
        <v>0</v>
      </c>
      <c r="M4073" s="218">
        <f t="shared" si="114"/>
        <v>440</v>
      </c>
      <c r="N4073" s="216" t="str">
        <f t="shared" si="113"/>
        <v>stvarna uporabna</v>
      </c>
    </row>
    <row r="4074" spans="1:14" x14ac:dyDescent="0.25">
      <c r="A4074" s="220">
        <v>1</v>
      </c>
      <c r="B4074" s="217" t="s">
        <v>2552</v>
      </c>
      <c r="C4074" s="217" t="s">
        <v>2553</v>
      </c>
      <c r="D4074" s="217" t="s">
        <v>2861</v>
      </c>
      <c r="E4074" s="217" t="s">
        <v>233</v>
      </c>
      <c r="F4074" s="217" t="s">
        <v>2856</v>
      </c>
      <c r="G4074" s="218">
        <v>10.07</v>
      </c>
      <c r="H4074" s="217" t="s">
        <v>139</v>
      </c>
      <c r="I4074" s="219">
        <v>1</v>
      </c>
      <c r="J4074" s="221">
        <v>1100</v>
      </c>
      <c r="K4074" s="221">
        <v>1100</v>
      </c>
      <c r="L4074" s="218">
        <v>0</v>
      </c>
      <c r="M4074" s="218">
        <f t="shared" si="114"/>
        <v>440</v>
      </c>
      <c r="N4074" s="216" t="str">
        <f t="shared" si="113"/>
        <v>stvarna uporabna</v>
      </c>
    </row>
    <row r="4075" spans="1:14" x14ac:dyDescent="0.25">
      <c r="A4075" s="220">
        <v>1</v>
      </c>
      <c r="B4075" s="217" t="s">
        <v>2552</v>
      </c>
      <c r="C4075" s="217" t="s">
        <v>2553</v>
      </c>
      <c r="D4075" s="217" t="s">
        <v>2862</v>
      </c>
      <c r="E4075" s="217" t="s">
        <v>233</v>
      </c>
      <c r="F4075" s="217" t="s">
        <v>2863</v>
      </c>
      <c r="G4075" s="218">
        <v>12.07</v>
      </c>
      <c r="H4075" s="217" t="s">
        <v>139</v>
      </c>
      <c r="I4075" s="219">
        <v>1</v>
      </c>
      <c r="J4075" s="221">
        <v>1683.6</v>
      </c>
      <c r="K4075" s="221">
        <v>1683.6</v>
      </c>
      <c r="L4075" s="218">
        <v>0</v>
      </c>
      <c r="M4075" s="218">
        <f t="shared" si="114"/>
        <v>673.44</v>
      </c>
      <c r="N4075" s="216" t="str">
        <f t="shared" si="113"/>
        <v>stvarna uporabna</v>
      </c>
    </row>
    <row r="4076" spans="1:14" x14ac:dyDescent="0.25">
      <c r="A4076" s="216">
        <v>1</v>
      </c>
      <c r="B4076" s="217" t="s">
        <v>2552</v>
      </c>
      <c r="C4076" s="217" t="s">
        <v>2553</v>
      </c>
      <c r="D4076" s="217" t="s">
        <v>2864</v>
      </c>
      <c r="E4076" s="217" t="s">
        <v>362</v>
      </c>
      <c r="F4076" s="217" t="s">
        <v>2865</v>
      </c>
      <c r="G4076" s="217" t="s">
        <v>278</v>
      </c>
      <c r="H4076" s="217" t="s">
        <v>139</v>
      </c>
      <c r="I4076" s="219">
        <v>1</v>
      </c>
      <c r="J4076" s="221">
        <v>2198.1999999999998</v>
      </c>
      <c r="K4076" s="221">
        <v>2198.1999999999998</v>
      </c>
      <c r="L4076" s="218">
        <v>0</v>
      </c>
      <c r="M4076" s="218">
        <f t="shared" si="114"/>
        <v>879.28</v>
      </c>
      <c r="N4076" s="216" t="str">
        <f t="shared" si="113"/>
        <v>stvarna uporabna</v>
      </c>
    </row>
    <row r="4077" spans="1:14" x14ac:dyDescent="0.25">
      <c r="A4077" s="216">
        <v>1</v>
      </c>
      <c r="B4077" s="217" t="s">
        <v>2552</v>
      </c>
      <c r="C4077" s="217" t="s">
        <v>2553</v>
      </c>
      <c r="D4077" s="217" t="s">
        <v>2866</v>
      </c>
      <c r="E4077" s="217" t="s">
        <v>233</v>
      </c>
      <c r="F4077" s="217" t="s">
        <v>2867</v>
      </c>
      <c r="G4077" s="218">
        <v>10.08</v>
      </c>
      <c r="H4077" s="217" t="s">
        <v>139</v>
      </c>
      <c r="I4077" s="219">
        <v>1</v>
      </c>
      <c r="J4077" s="221">
        <v>6409.88</v>
      </c>
      <c r="K4077" s="221">
        <v>6409.88</v>
      </c>
      <c r="L4077" s="218">
        <v>0</v>
      </c>
      <c r="M4077" s="218">
        <f t="shared" si="114"/>
        <v>2563.9520000000002</v>
      </c>
      <c r="N4077" s="216" t="str">
        <f t="shared" si="113"/>
        <v>stvarna uporabna</v>
      </c>
    </row>
    <row r="4078" spans="1:14" x14ac:dyDescent="0.25">
      <c r="A4078" s="216">
        <v>1</v>
      </c>
      <c r="B4078" s="217" t="s">
        <v>2552</v>
      </c>
      <c r="C4078" s="217" t="s">
        <v>2553</v>
      </c>
      <c r="D4078" s="217" t="s">
        <v>2868</v>
      </c>
      <c r="E4078" s="217" t="s">
        <v>233</v>
      </c>
      <c r="F4078" s="217" t="s">
        <v>2869</v>
      </c>
      <c r="G4078" s="218">
        <v>10.08</v>
      </c>
      <c r="H4078" s="217" t="s">
        <v>139</v>
      </c>
      <c r="I4078" s="219">
        <v>1</v>
      </c>
      <c r="J4078" s="218">
        <v>841.8</v>
      </c>
      <c r="K4078" s="218">
        <v>841.8</v>
      </c>
      <c r="L4078" s="218">
        <v>0</v>
      </c>
      <c r="M4078" s="218">
        <f t="shared" si="114"/>
        <v>336.72</v>
      </c>
      <c r="N4078" s="216" t="str">
        <f t="shared" si="113"/>
        <v>stvarna uporabna</v>
      </c>
    </row>
    <row r="4079" spans="1:14" x14ac:dyDescent="0.25">
      <c r="A4079" s="220">
        <v>1</v>
      </c>
      <c r="B4079" s="217" t="s">
        <v>2552</v>
      </c>
      <c r="C4079" s="217" t="s">
        <v>2553</v>
      </c>
      <c r="D4079" s="217" t="s">
        <v>2870</v>
      </c>
      <c r="E4079" s="217" t="s">
        <v>233</v>
      </c>
      <c r="F4079" s="217" t="s">
        <v>2871</v>
      </c>
      <c r="G4079" s="218">
        <v>10.08</v>
      </c>
      <c r="H4079" s="217" t="s">
        <v>139</v>
      </c>
      <c r="I4079" s="219">
        <v>1</v>
      </c>
      <c r="J4079" s="218">
        <v>966.24</v>
      </c>
      <c r="K4079" s="218">
        <v>966.24</v>
      </c>
      <c r="L4079" s="218">
        <v>0</v>
      </c>
      <c r="M4079" s="218">
        <f t="shared" si="114"/>
        <v>386.49600000000004</v>
      </c>
      <c r="N4079" s="216" t="str">
        <f t="shared" si="113"/>
        <v>stvarna uporabna</v>
      </c>
    </row>
    <row r="4080" spans="1:14" x14ac:dyDescent="0.25">
      <c r="A4080" s="220">
        <v>1</v>
      </c>
      <c r="B4080" s="217" t="s">
        <v>2552</v>
      </c>
      <c r="C4080" s="217" t="s">
        <v>2553</v>
      </c>
      <c r="D4080" s="217" t="s">
        <v>2872</v>
      </c>
      <c r="E4080" s="217" t="s">
        <v>233</v>
      </c>
      <c r="F4080" s="217" t="s">
        <v>2873</v>
      </c>
      <c r="G4080" s="218">
        <v>10.08</v>
      </c>
      <c r="H4080" s="217" t="s">
        <v>139</v>
      </c>
      <c r="I4080" s="219">
        <v>1</v>
      </c>
      <c r="J4080" s="221">
        <v>3963.78</v>
      </c>
      <c r="K4080" s="221">
        <v>3963.78</v>
      </c>
      <c r="L4080" s="218">
        <v>0</v>
      </c>
      <c r="M4080" s="218">
        <f t="shared" si="114"/>
        <v>1585.5120000000002</v>
      </c>
      <c r="N4080" s="216" t="str">
        <f t="shared" si="113"/>
        <v>stvarna uporabna</v>
      </c>
    </row>
    <row r="4081" spans="1:14" x14ac:dyDescent="0.25">
      <c r="A4081" s="216">
        <v>1</v>
      </c>
      <c r="B4081" s="217" t="s">
        <v>2552</v>
      </c>
      <c r="C4081" s="217" t="s">
        <v>2553</v>
      </c>
      <c r="D4081" s="217" t="s">
        <v>2874</v>
      </c>
      <c r="E4081" s="217" t="s">
        <v>362</v>
      </c>
      <c r="F4081" s="217" t="s">
        <v>2875</v>
      </c>
      <c r="G4081" s="218">
        <v>10.08</v>
      </c>
      <c r="H4081" s="217" t="s">
        <v>139</v>
      </c>
      <c r="I4081" s="219">
        <v>1</v>
      </c>
      <c r="J4081" s="221">
        <v>6026.8</v>
      </c>
      <c r="K4081" s="221">
        <v>6026.8</v>
      </c>
      <c r="L4081" s="218">
        <v>0</v>
      </c>
      <c r="M4081" s="218">
        <f t="shared" si="114"/>
        <v>2410.7200000000003</v>
      </c>
      <c r="N4081" s="216" t="str">
        <f t="shared" si="113"/>
        <v>stvarna uporabna</v>
      </c>
    </row>
    <row r="4082" spans="1:14" x14ac:dyDescent="0.25">
      <c r="A4082" s="216">
        <v>1</v>
      </c>
      <c r="B4082" s="217" t="s">
        <v>2552</v>
      </c>
      <c r="C4082" s="217" t="s">
        <v>2553</v>
      </c>
      <c r="D4082" s="217" t="s">
        <v>2876</v>
      </c>
      <c r="E4082" s="217" t="s">
        <v>362</v>
      </c>
      <c r="F4082" s="217" t="s">
        <v>2877</v>
      </c>
      <c r="G4082" s="218">
        <v>11.08</v>
      </c>
      <c r="H4082" s="217" t="s">
        <v>139</v>
      </c>
      <c r="I4082" s="219">
        <v>1</v>
      </c>
      <c r="J4082" s="221">
        <v>24339</v>
      </c>
      <c r="K4082" s="221">
        <v>24339</v>
      </c>
      <c r="L4082" s="218">
        <v>0</v>
      </c>
      <c r="M4082" s="218">
        <f t="shared" si="114"/>
        <v>9735.6</v>
      </c>
      <c r="N4082" s="216" t="str">
        <f t="shared" si="113"/>
        <v>stvarna uporabna</v>
      </c>
    </row>
    <row r="4083" spans="1:14" x14ac:dyDescent="0.25">
      <c r="A4083" s="216">
        <v>1</v>
      </c>
      <c r="B4083" s="217" t="s">
        <v>2552</v>
      </c>
      <c r="C4083" s="217" t="s">
        <v>2553</v>
      </c>
      <c r="D4083" s="217" t="s">
        <v>2878</v>
      </c>
      <c r="E4083" s="217" t="s">
        <v>362</v>
      </c>
      <c r="F4083" s="217" t="s">
        <v>2879</v>
      </c>
      <c r="G4083" s="218">
        <v>11.08</v>
      </c>
      <c r="H4083" s="217" t="s">
        <v>139</v>
      </c>
      <c r="I4083" s="219">
        <v>1</v>
      </c>
      <c r="J4083" s="221">
        <v>8422.39</v>
      </c>
      <c r="K4083" s="221">
        <v>8422.39</v>
      </c>
      <c r="L4083" s="218">
        <v>0</v>
      </c>
      <c r="M4083" s="218">
        <f t="shared" si="114"/>
        <v>3368.9560000000001</v>
      </c>
      <c r="N4083" s="216" t="str">
        <f t="shared" si="113"/>
        <v>stvarna uporabna</v>
      </c>
    </row>
    <row r="4084" spans="1:14" x14ac:dyDescent="0.25">
      <c r="A4084" s="220">
        <v>1</v>
      </c>
      <c r="B4084" s="217" t="s">
        <v>2552</v>
      </c>
      <c r="C4084" s="217" t="s">
        <v>2553</v>
      </c>
      <c r="D4084" s="217" t="s">
        <v>2880</v>
      </c>
      <c r="E4084" s="217" t="s">
        <v>233</v>
      </c>
      <c r="F4084" s="217" t="s">
        <v>2664</v>
      </c>
      <c r="G4084" s="218">
        <v>10.08</v>
      </c>
      <c r="H4084" s="217" t="s">
        <v>139</v>
      </c>
      <c r="I4084" s="219">
        <v>1</v>
      </c>
      <c r="J4084" s="218">
        <v>966.24</v>
      </c>
      <c r="K4084" s="218">
        <v>966.24</v>
      </c>
      <c r="L4084" s="218">
        <v>0</v>
      </c>
      <c r="M4084" s="218">
        <f t="shared" si="114"/>
        <v>386.49600000000004</v>
      </c>
      <c r="N4084" s="216" t="str">
        <f t="shared" si="113"/>
        <v>stvarna uporabna</v>
      </c>
    </row>
    <row r="4085" spans="1:14" x14ac:dyDescent="0.25">
      <c r="A4085" s="220">
        <v>1</v>
      </c>
      <c r="B4085" s="217" t="s">
        <v>2552</v>
      </c>
      <c r="C4085" s="217" t="s">
        <v>2553</v>
      </c>
      <c r="D4085" s="217" t="s">
        <v>2881</v>
      </c>
      <c r="E4085" s="217" t="s">
        <v>233</v>
      </c>
      <c r="F4085" s="217" t="s">
        <v>2873</v>
      </c>
      <c r="G4085" s="218">
        <v>10.08</v>
      </c>
      <c r="H4085" s="217" t="s">
        <v>139</v>
      </c>
      <c r="I4085" s="219">
        <v>1</v>
      </c>
      <c r="J4085" s="221">
        <v>3963.78</v>
      </c>
      <c r="K4085" s="221">
        <v>3963.78</v>
      </c>
      <c r="L4085" s="218">
        <v>0</v>
      </c>
      <c r="M4085" s="218">
        <f t="shared" si="114"/>
        <v>1585.5120000000002</v>
      </c>
      <c r="N4085" s="216" t="str">
        <f t="shared" si="113"/>
        <v>stvarna uporabna</v>
      </c>
    </row>
    <row r="4086" spans="1:14" x14ac:dyDescent="0.25">
      <c r="A4086" s="216">
        <v>1</v>
      </c>
      <c r="B4086" s="217" t="s">
        <v>2552</v>
      </c>
      <c r="C4086" s="217" t="s">
        <v>2553</v>
      </c>
      <c r="D4086" s="217" t="s">
        <v>2882</v>
      </c>
      <c r="E4086" s="217" t="s">
        <v>233</v>
      </c>
      <c r="F4086" s="217" t="s">
        <v>2883</v>
      </c>
      <c r="G4086" s="218">
        <v>10.08</v>
      </c>
      <c r="H4086" s="217" t="s">
        <v>139</v>
      </c>
      <c r="I4086" s="219">
        <v>1</v>
      </c>
      <c r="J4086" s="221">
        <v>1403</v>
      </c>
      <c r="K4086" s="221">
        <v>1403</v>
      </c>
      <c r="L4086" s="218">
        <v>0</v>
      </c>
      <c r="M4086" s="218">
        <f t="shared" si="114"/>
        <v>561.20000000000005</v>
      </c>
      <c r="N4086" s="216" t="str">
        <f t="shared" si="113"/>
        <v>stvarna uporabna</v>
      </c>
    </row>
    <row r="4087" spans="1:14" x14ac:dyDescent="0.25">
      <c r="A4087" s="216">
        <v>1</v>
      </c>
      <c r="B4087" s="217" t="s">
        <v>2552</v>
      </c>
      <c r="C4087" s="217" t="s">
        <v>2553</v>
      </c>
      <c r="D4087" s="217" t="s">
        <v>2884</v>
      </c>
      <c r="E4087" s="217" t="s">
        <v>233</v>
      </c>
      <c r="F4087" s="217" t="s">
        <v>2883</v>
      </c>
      <c r="G4087" s="218">
        <v>10.08</v>
      </c>
      <c r="H4087" s="217" t="s">
        <v>139</v>
      </c>
      <c r="I4087" s="219">
        <v>1</v>
      </c>
      <c r="J4087" s="221">
        <v>1403</v>
      </c>
      <c r="K4087" s="221">
        <v>1403</v>
      </c>
      <c r="L4087" s="218">
        <v>0</v>
      </c>
      <c r="M4087" s="218">
        <f t="shared" si="114"/>
        <v>561.20000000000005</v>
      </c>
      <c r="N4087" s="216" t="str">
        <f t="shared" si="113"/>
        <v>stvarna uporabna</v>
      </c>
    </row>
    <row r="4088" spans="1:14" x14ac:dyDescent="0.25">
      <c r="A4088" s="216">
        <v>1</v>
      </c>
      <c r="B4088" s="217" t="s">
        <v>2552</v>
      </c>
      <c r="C4088" s="217" t="s">
        <v>2553</v>
      </c>
      <c r="D4088" s="217" t="s">
        <v>2885</v>
      </c>
      <c r="E4088" s="217" t="s">
        <v>233</v>
      </c>
      <c r="F4088" s="217" t="s">
        <v>2883</v>
      </c>
      <c r="G4088" s="218">
        <v>10.08</v>
      </c>
      <c r="H4088" s="217" t="s">
        <v>139</v>
      </c>
      <c r="I4088" s="219">
        <v>1</v>
      </c>
      <c r="J4088" s="221">
        <v>1403</v>
      </c>
      <c r="K4088" s="221">
        <v>1403</v>
      </c>
      <c r="L4088" s="218">
        <v>0</v>
      </c>
      <c r="M4088" s="218">
        <f t="shared" si="114"/>
        <v>561.20000000000005</v>
      </c>
      <c r="N4088" s="216" t="str">
        <f t="shared" si="113"/>
        <v>stvarna uporabna</v>
      </c>
    </row>
    <row r="4089" spans="1:14" x14ac:dyDescent="0.25">
      <c r="A4089" s="220">
        <v>1</v>
      </c>
      <c r="B4089" s="217" t="s">
        <v>2552</v>
      </c>
      <c r="C4089" s="217" t="s">
        <v>2553</v>
      </c>
      <c r="D4089" s="217" t="s">
        <v>2886</v>
      </c>
      <c r="E4089" s="217" t="s">
        <v>233</v>
      </c>
      <c r="F4089" s="217" t="s">
        <v>2883</v>
      </c>
      <c r="G4089" s="218">
        <v>10.08</v>
      </c>
      <c r="H4089" s="217" t="s">
        <v>139</v>
      </c>
      <c r="I4089" s="219">
        <v>1</v>
      </c>
      <c r="J4089" s="221">
        <v>1403</v>
      </c>
      <c r="K4089" s="221">
        <v>1403</v>
      </c>
      <c r="L4089" s="218">
        <v>0</v>
      </c>
      <c r="M4089" s="218">
        <f t="shared" si="114"/>
        <v>561.20000000000005</v>
      </c>
      <c r="N4089" s="216" t="str">
        <f t="shared" si="113"/>
        <v>stvarna uporabna</v>
      </c>
    </row>
    <row r="4090" spans="1:14" x14ac:dyDescent="0.25">
      <c r="A4090" s="220">
        <v>1</v>
      </c>
      <c r="B4090" s="217" t="s">
        <v>2552</v>
      </c>
      <c r="C4090" s="217" t="s">
        <v>2553</v>
      </c>
      <c r="D4090" s="217" t="s">
        <v>2887</v>
      </c>
      <c r="E4090" s="217" t="s">
        <v>233</v>
      </c>
      <c r="F4090" s="217" t="s">
        <v>2883</v>
      </c>
      <c r="G4090" s="218">
        <v>10.08</v>
      </c>
      <c r="H4090" s="217" t="s">
        <v>139</v>
      </c>
      <c r="I4090" s="219">
        <v>1</v>
      </c>
      <c r="J4090" s="221">
        <v>1403</v>
      </c>
      <c r="K4090" s="221">
        <v>1403</v>
      </c>
      <c r="L4090" s="218">
        <v>0</v>
      </c>
      <c r="M4090" s="218">
        <f t="shared" si="114"/>
        <v>561.20000000000005</v>
      </c>
      <c r="N4090" s="216" t="str">
        <f t="shared" si="113"/>
        <v>stvarna uporabna</v>
      </c>
    </row>
    <row r="4091" spans="1:14" x14ac:dyDescent="0.25">
      <c r="A4091" s="216">
        <v>1</v>
      </c>
      <c r="B4091" s="217" t="s">
        <v>2552</v>
      </c>
      <c r="C4091" s="217" t="s">
        <v>2553</v>
      </c>
      <c r="D4091" s="217" t="s">
        <v>2888</v>
      </c>
      <c r="E4091" s="217" t="s">
        <v>233</v>
      </c>
      <c r="F4091" s="217" t="s">
        <v>2883</v>
      </c>
      <c r="G4091" s="218">
        <v>10.08</v>
      </c>
      <c r="H4091" s="217" t="s">
        <v>139</v>
      </c>
      <c r="I4091" s="219">
        <v>1</v>
      </c>
      <c r="J4091" s="221">
        <v>1403</v>
      </c>
      <c r="K4091" s="221">
        <v>1403</v>
      </c>
      <c r="L4091" s="218">
        <v>0</v>
      </c>
      <c r="M4091" s="218">
        <f t="shared" si="114"/>
        <v>561.20000000000005</v>
      </c>
      <c r="N4091" s="216" t="str">
        <f t="shared" si="113"/>
        <v>stvarna uporabna</v>
      </c>
    </row>
    <row r="4092" spans="1:14" x14ac:dyDescent="0.25">
      <c r="A4092" s="216">
        <v>1</v>
      </c>
      <c r="B4092" s="217" t="s">
        <v>2552</v>
      </c>
      <c r="C4092" s="217" t="s">
        <v>2553</v>
      </c>
      <c r="D4092" s="217" t="s">
        <v>2889</v>
      </c>
      <c r="E4092" s="217" t="s">
        <v>233</v>
      </c>
      <c r="F4092" s="217" t="s">
        <v>2890</v>
      </c>
      <c r="G4092" s="218">
        <v>11.08</v>
      </c>
      <c r="H4092" s="217" t="s">
        <v>139</v>
      </c>
      <c r="I4092" s="219">
        <v>1</v>
      </c>
      <c r="J4092" s="221">
        <v>3963.78</v>
      </c>
      <c r="K4092" s="221">
        <v>3963.78</v>
      </c>
      <c r="L4092" s="218">
        <v>0</v>
      </c>
      <c r="M4092" s="218">
        <f t="shared" si="114"/>
        <v>1585.5120000000002</v>
      </c>
      <c r="N4092" s="216" t="str">
        <f t="shared" ref="N4092:N4155" si="115">IF(L4092&lt;J4092*0.4,"stvarna uporabna", "nova vrijednost")</f>
        <v>stvarna uporabna</v>
      </c>
    </row>
    <row r="4093" spans="1:14" x14ac:dyDescent="0.25">
      <c r="A4093" s="216">
        <v>1</v>
      </c>
      <c r="B4093" s="217" t="s">
        <v>2552</v>
      </c>
      <c r="C4093" s="217" t="s">
        <v>2553</v>
      </c>
      <c r="D4093" s="217" t="s">
        <v>2891</v>
      </c>
      <c r="E4093" s="217" t="s">
        <v>233</v>
      </c>
      <c r="F4093" s="217" t="s">
        <v>2890</v>
      </c>
      <c r="G4093" s="218">
        <v>11.08</v>
      </c>
      <c r="H4093" s="217" t="s">
        <v>139</v>
      </c>
      <c r="I4093" s="219">
        <v>1</v>
      </c>
      <c r="J4093" s="221">
        <v>3963.78</v>
      </c>
      <c r="K4093" s="221">
        <v>3963.78</v>
      </c>
      <c r="L4093" s="218">
        <v>0</v>
      </c>
      <c r="M4093" s="218">
        <f t="shared" si="114"/>
        <v>1585.5120000000002</v>
      </c>
      <c r="N4093" s="216" t="str">
        <f t="shared" si="115"/>
        <v>stvarna uporabna</v>
      </c>
    </row>
    <row r="4094" spans="1:14" x14ac:dyDescent="0.25">
      <c r="A4094" s="220">
        <v>1</v>
      </c>
      <c r="B4094" s="217" t="s">
        <v>2552</v>
      </c>
      <c r="C4094" s="217" t="s">
        <v>2553</v>
      </c>
      <c r="D4094" s="217" t="s">
        <v>2892</v>
      </c>
      <c r="E4094" s="217" t="s">
        <v>233</v>
      </c>
      <c r="F4094" s="217" t="s">
        <v>2890</v>
      </c>
      <c r="G4094" s="218">
        <v>11.08</v>
      </c>
      <c r="H4094" s="217" t="s">
        <v>139</v>
      </c>
      <c r="I4094" s="219">
        <v>1</v>
      </c>
      <c r="J4094" s="221">
        <v>3963.78</v>
      </c>
      <c r="K4094" s="221">
        <v>3963.78</v>
      </c>
      <c r="L4094" s="218">
        <v>0</v>
      </c>
      <c r="M4094" s="218">
        <f t="shared" si="114"/>
        <v>1585.5120000000002</v>
      </c>
      <c r="N4094" s="216" t="str">
        <f t="shared" si="115"/>
        <v>stvarna uporabna</v>
      </c>
    </row>
    <row r="4095" spans="1:14" x14ac:dyDescent="0.25">
      <c r="A4095" s="220">
        <v>1</v>
      </c>
      <c r="B4095" s="217" t="s">
        <v>2552</v>
      </c>
      <c r="C4095" s="217" t="s">
        <v>2553</v>
      </c>
      <c r="D4095" s="217" t="s">
        <v>2893</v>
      </c>
      <c r="E4095" s="217" t="s">
        <v>233</v>
      </c>
      <c r="F4095" s="217" t="s">
        <v>2890</v>
      </c>
      <c r="G4095" s="218">
        <v>11.08</v>
      </c>
      <c r="H4095" s="217" t="s">
        <v>139</v>
      </c>
      <c r="I4095" s="219">
        <v>1</v>
      </c>
      <c r="J4095" s="221">
        <v>3963.78</v>
      </c>
      <c r="K4095" s="221">
        <v>3963.78</v>
      </c>
      <c r="L4095" s="218">
        <v>0</v>
      </c>
      <c r="M4095" s="218">
        <f t="shared" si="114"/>
        <v>1585.5120000000002</v>
      </c>
      <c r="N4095" s="216" t="str">
        <f t="shared" si="115"/>
        <v>stvarna uporabna</v>
      </c>
    </row>
    <row r="4096" spans="1:14" x14ac:dyDescent="0.25">
      <c r="A4096" s="216">
        <v>1</v>
      </c>
      <c r="B4096" s="217" t="s">
        <v>2552</v>
      </c>
      <c r="C4096" s="217" t="s">
        <v>2553</v>
      </c>
      <c r="D4096" s="217" t="s">
        <v>2894</v>
      </c>
      <c r="E4096" s="217" t="s">
        <v>233</v>
      </c>
      <c r="F4096" s="217" t="s">
        <v>2890</v>
      </c>
      <c r="G4096" s="218">
        <v>11.08</v>
      </c>
      <c r="H4096" s="217" t="s">
        <v>139</v>
      </c>
      <c r="I4096" s="219">
        <v>1</v>
      </c>
      <c r="J4096" s="221">
        <v>3963.78</v>
      </c>
      <c r="K4096" s="221">
        <v>3963.78</v>
      </c>
      <c r="L4096" s="218">
        <v>0</v>
      </c>
      <c r="M4096" s="218">
        <f t="shared" si="114"/>
        <v>1585.5120000000002</v>
      </c>
      <c r="N4096" s="216" t="str">
        <f t="shared" si="115"/>
        <v>stvarna uporabna</v>
      </c>
    </row>
    <row r="4097" spans="1:14" x14ac:dyDescent="0.25">
      <c r="A4097" s="216">
        <v>1</v>
      </c>
      <c r="B4097" s="217" t="s">
        <v>2552</v>
      </c>
      <c r="C4097" s="217" t="s">
        <v>2553</v>
      </c>
      <c r="D4097" s="217" t="s">
        <v>2895</v>
      </c>
      <c r="E4097" s="217" t="s">
        <v>162</v>
      </c>
      <c r="F4097" s="217" t="s">
        <v>2896</v>
      </c>
      <c r="G4097" s="218">
        <v>10.08</v>
      </c>
      <c r="H4097" s="217" t="s">
        <v>139</v>
      </c>
      <c r="I4097" s="219">
        <v>1</v>
      </c>
      <c r="J4097" s="221">
        <v>2641.3</v>
      </c>
      <c r="K4097" s="221">
        <v>2641.3</v>
      </c>
      <c r="L4097" s="218">
        <v>0</v>
      </c>
      <c r="M4097" s="218">
        <f t="shared" si="114"/>
        <v>1056.5200000000002</v>
      </c>
      <c r="N4097" s="216" t="str">
        <f t="shared" si="115"/>
        <v>stvarna uporabna</v>
      </c>
    </row>
    <row r="4098" spans="1:14" x14ac:dyDescent="0.25">
      <c r="A4098" s="216">
        <v>1</v>
      </c>
      <c r="B4098" s="217" t="s">
        <v>2552</v>
      </c>
      <c r="C4098" s="217" t="s">
        <v>2553</v>
      </c>
      <c r="D4098" s="217" t="s">
        <v>2897</v>
      </c>
      <c r="E4098" s="217" t="s">
        <v>218</v>
      </c>
      <c r="F4098" s="217" t="s">
        <v>2896</v>
      </c>
      <c r="G4098" s="218">
        <v>10.08</v>
      </c>
      <c r="H4098" s="217" t="s">
        <v>139</v>
      </c>
      <c r="I4098" s="219">
        <v>1</v>
      </c>
      <c r="J4098" s="221">
        <v>2641.3</v>
      </c>
      <c r="K4098" s="221">
        <v>2641.3</v>
      </c>
      <c r="L4098" s="218">
        <v>0</v>
      </c>
      <c r="M4098" s="218">
        <f t="shared" si="114"/>
        <v>1056.5200000000002</v>
      </c>
      <c r="N4098" s="216" t="str">
        <f t="shared" si="115"/>
        <v>stvarna uporabna</v>
      </c>
    </row>
    <row r="4099" spans="1:14" x14ac:dyDescent="0.25">
      <c r="A4099" s="220">
        <v>1</v>
      </c>
      <c r="B4099" s="217" t="s">
        <v>2552</v>
      </c>
      <c r="C4099" s="217" t="s">
        <v>2553</v>
      </c>
      <c r="D4099" s="217" t="s">
        <v>2898</v>
      </c>
      <c r="E4099" s="217" t="s">
        <v>162</v>
      </c>
      <c r="F4099" s="217" t="s">
        <v>2899</v>
      </c>
      <c r="G4099" s="218">
        <v>11.08</v>
      </c>
      <c r="H4099" s="217" t="s">
        <v>139</v>
      </c>
      <c r="I4099" s="219">
        <v>1</v>
      </c>
      <c r="J4099" s="221">
        <v>25618.78</v>
      </c>
      <c r="K4099" s="221">
        <v>25618.78</v>
      </c>
      <c r="L4099" s="218">
        <v>0</v>
      </c>
      <c r="M4099" s="218">
        <f t="shared" ref="M4099:M4162" si="116">IF(L4099&lt;J4099*0.4,J4099*0.4,L4099)</f>
        <v>10247.512000000001</v>
      </c>
      <c r="N4099" s="216" t="str">
        <f t="shared" si="115"/>
        <v>stvarna uporabna</v>
      </c>
    </row>
    <row r="4100" spans="1:14" x14ac:dyDescent="0.25">
      <c r="A4100" s="220">
        <v>1</v>
      </c>
      <c r="B4100" s="217" t="s">
        <v>2552</v>
      </c>
      <c r="C4100" s="217" t="s">
        <v>2553</v>
      </c>
      <c r="D4100" s="217" t="s">
        <v>2900</v>
      </c>
      <c r="E4100" s="217" t="s">
        <v>218</v>
      </c>
      <c r="F4100" s="217" t="s">
        <v>2899</v>
      </c>
      <c r="G4100" s="218">
        <v>11.08</v>
      </c>
      <c r="H4100" s="217" t="s">
        <v>139</v>
      </c>
      <c r="I4100" s="219">
        <v>1</v>
      </c>
      <c r="J4100" s="221">
        <v>25618.78</v>
      </c>
      <c r="K4100" s="221">
        <v>25618.78</v>
      </c>
      <c r="L4100" s="218">
        <v>0</v>
      </c>
      <c r="M4100" s="218">
        <f t="shared" si="116"/>
        <v>10247.512000000001</v>
      </c>
      <c r="N4100" s="216" t="str">
        <f t="shared" si="115"/>
        <v>stvarna uporabna</v>
      </c>
    </row>
    <row r="4101" spans="1:14" x14ac:dyDescent="0.25">
      <c r="A4101" s="216">
        <v>1</v>
      </c>
      <c r="B4101" s="217" t="s">
        <v>2552</v>
      </c>
      <c r="C4101" s="217" t="s">
        <v>2553</v>
      </c>
      <c r="D4101" s="217" t="s">
        <v>2901</v>
      </c>
      <c r="E4101" s="217" t="s">
        <v>218</v>
      </c>
      <c r="F4101" s="217" t="s">
        <v>2899</v>
      </c>
      <c r="G4101" s="218">
        <v>11.08</v>
      </c>
      <c r="H4101" s="217" t="s">
        <v>139</v>
      </c>
      <c r="I4101" s="219">
        <v>1</v>
      </c>
      <c r="J4101" s="221">
        <v>25618.78</v>
      </c>
      <c r="K4101" s="221">
        <v>25618.78</v>
      </c>
      <c r="L4101" s="218">
        <v>0</v>
      </c>
      <c r="M4101" s="218">
        <f t="shared" si="116"/>
        <v>10247.512000000001</v>
      </c>
      <c r="N4101" s="216" t="str">
        <f t="shared" si="115"/>
        <v>stvarna uporabna</v>
      </c>
    </row>
    <row r="4102" spans="1:14" x14ac:dyDescent="0.25">
      <c r="A4102" s="216">
        <v>1</v>
      </c>
      <c r="B4102" s="217" t="s">
        <v>2552</v>
      </c>
      <c r="C4102" s="217" t="s">
        <v>2553</v>
      </c>
      <c r="D4102" s="217" t="s">
        <v>2902</v>
      </c>
      <c r="E4102" s="217" t="s">
        <v>233</v>
      </c>
      <c r="F4102" s="217" t="s">
        <v>2903</v>
      </c>
      <c r="G4102" s="217" t="s">
        <v>324</v>
      </c>
      <c r="H4102" s="217" t="s">
        <v>139</v>
      </c>
      <c r="I4102" s="219">
        <v>1</v>
      </c>
      <c r="J4102" s="221">
        <v>11392.97</v>
      </c>
      <c r="K4102" s="221">
        <v>11392.97</v>
      </c>
      <c r="L4102" s="218">
        <v>0</v>
      </c>
      <c r="M4102" s="218">
        <f t="shared" si="116"/>
        <v>4557.1880000000001</v>
      </c>
      <c r="N4102" s="216" t="str">
        <f t="shared" si="115"/>
        <v>stvarna uporabna</v>
      </c>
    </row>
    <row r="4103" spans="1:14" x14ac:dyDescent="0.25">
      <c r="A4103" s="216">
        <v>1</v>
      </c>
      <c r="B4103" s="217" t="s">
        <v>2552</v>
      </c>
      <c r="C4103" s="217" t="s">
        <v>2553</v>
      </c>
      <c r="D4103" s="217" t="s">
        <v>2904</v>
      </c>
      <c r="E4103" s="217" t="s">
        <v>233</v>
      </c>
      <c r="F4103" s="217" t="s">
        <v>2905</v>
      </c>
      <c r="G4103" s="217" t="s">
        <v>324</v>
      </c>
      <c r="H4103" s="217" t="s">
        <v>139</v>
      </c>
      <c r="I4103" s="219">
        <v>1</v>
      </c>
      <c r="J4103" s="221">
        <v>1024.8</v>
      </c>
      <c r="K4103" s="221">
        <v>1024.8</v>
      </c>
      <c r="L4103" s="218">
        <v>0</v>
      </c>
      <c r="M4103" s="218">
        <f t="shared" si="116"/>
        <v>409.92</v>
      </c>
      <c r="N4103" s="216" t="str">
        <f t="shared" si="115"/>
        <v>stvarna uporabna</v>
      </c>
    </row>
    <row r="4104" spans="1:14" x14ac:dyDescent="0.25">
      <c r="A4104" s="220">
        <v>1</v>
      </c>
      <c r="B4104" s="217" t="s">
        <v>2552</v>
      </c>
      <c r="C4104" s="217" t="s">
        <v>2553</v>
      </c>
      <c r="D4104" s="217" t="s">
        <v>2906</v>
      </c>
      <c r="E4104" s="217" t="s">
        <v>233</v>
      </c>
      <c r="F4104" s="217" t="s">
        <v>2907</v>
      </c>
      <c r="G4104" s="217" t="s">
        <v>321</v>
      </c>
      <c r="H4104" s="217" t="s">
        <v>139</v>
      </c>
      <c r="I4104" s="219">
        <v>1</v>
      </c>
      <c r="J4104" s="221">
        <v>3963.78</v>
      </c>
      <c r="K4104" s="221">
        <v>3963.78</v>
      </c>
      <c r="L4104" s="218">
        <v>0</v>
      </c>
      <c r="M4104" s="218">
        <f t="shared" si="116"/>
        <v>1585.5120000000002</v>
      </c>
      <c r="N4104" s="216" t="str">
        <f t="shared" si="115"/>
        <v>stvarna uporabna</v>
      </c>
    </row>
    <row r="4105" spans="1:14" x14ac:dyDescent="0.25">
      <c r="A4105" s="220">
        <v>1</v>
      </c>
      <c r="B4105" s="217" t="s">
        <v>2552</v>
      </c>
      <c r="C4105" s="217" t="s">
        <v>2553</v>
      </c>
      <c r="D4105" s="217" t="s">
        <v>2908</v>
      </c>
      <c r="E4105" s="217" t="s">
        <v>233</v>
      </c>
      <c r="F4105" s="217" t="s">
        <v>2909</v>
      </c>
      <c r="G4105" s="217" t="s">
        <v>321</v>
      </c>
      <c r="H4105" s="217" t="s">
        <v>139</v>
      </c>
      <c r="I4105" s="219">
        <v>1</v>
      </c>
      <c r="J4105" s="221">
        <v>1598.2</v>
      </c>
      <c r="K4105" s="221">
        <v>1598.2</v>
      </c>
      <c r="L4105" s="218">
        <v>0</v>
      </c>
      <c r="M4105" s="218">
        <f t="shared" si="116"/>
        <v>639.28000000000009</v>
      </c>
      <c r="N4105" s="216" t="str">
        <f t="shared" si="115"/>
        <v>stvarna uporabna</v>
      </c>
    </row>
    <row r="4106" spans="1:14" x14ac:dyDescent="0.25">
      <c r="A4106" s="216">
        <v>1</v>
      </c>
      <c r="B4106" s="217" t="s">
        <v>2552</v>
      </c>
      <c r="C4106" s="217" t="s">
        <v>2553</v>
      </c>
      <c r="D4106" s="217" t="s">
        <v>2910</v>
      </c>
      <c r="E4106" s="217" t="s">
        <v>171</v>
      </c>
      <c r="F4106" s="217" t="s">
        <v>2911</v>
      </c>
      <c r="G4106" s="217" t="s">
        <v>614</v>
      </c>
      <c r="H4106" s="217" t="s">
        <v>139</v>
      </c>
      <c r="I4106" s="219">
        <v>1</v>
      </c>
      <c r="J4106" s="218">
        <v>854</v>
      </c>
      <c r="K4106" s="218">
        <v>854</v>
      </c>
      <c r="L4106" s="218">
        <v>0</v>
      </c>
      <c r="M4106" s="218">
        <f t="shared" si="116"/>
        <v>341.6</v>
      </c>
      <c r="N4106" s="216" t="str">
        <f t="shared" si="115"/>
        <v>stvarna uporabna</v>
      </c>
    </row>
    <row r="4107" spans="1:14" x14ac:dyDescent="0.25">
      <c r="A4107" s="216">
        <v>1</v>
      </c>
      <c r="B4107" s="217" t="s">
        <v>2552</v>
      </c>
      <c r="C4107" s="217" t="s">
        <v>2553</v>
      </c>
      <c r="D4107" s="217" t="s">
        <v>2912</v>
      </c>
      <c r="E4107" s="217" t="s">
        <v>171</v>
      </c>
      <c r="F4107" s="217" t="s">
        <v>2653</v>
      </c>
      <c r="G4107" s="217" t="s">
        <v>614</v>
      </c>
      <c r="H4107" s="217" t="s">
        <v>139</v>
      </c>
      <c r="I4107" s="219">
        <v>1</v>
      </c>
      <c r="J4107" s="221">
        <v>3409.9</v>
      </c>
      <c r="K4107" s="221">
        <v>3409.9</v>
      </c>
      <c r="L4107" s="218">
        <v>0</v>
      </c>
      <c r="M4107" s="218">
        <f t="shared" si="116"/>
        <v>1363.96</v>
      </c>
      <c r="N4107" s="216" t="str">
        <f t="shared" si="115"/>
        <v>stvarna uporabna</v>
      </c>
    </row>
    <row r="4108" spans="1:14" x14ac:dyDescent="0.25">
      <c r="A4108" s="216">
        <v>1</v>
      </c>
      <c r="B4108" s="217" t="s">
        <v>2552</v>
      </c>
      <c r="C4108" s="217" t="s">
        <v>2553</v>
      </c>
      <c r="D4108" s="217" t="s">
        <v>2913</v>
      </c>
      <c r="E4108" s="217" t="s">
        <v>233</v>
      </c>
      <c r="F4108" s="217" t="s">
        <v>2914</v>
      </c>
      <c r="G4108" s="217" t="s">
        <v>614</v>
      </c>
      <c r="H4108" s="217" t="s">
        <v>139</v>
      </c>
      <c r="I4108" s="219">
        <v>1</v>
      </c>
      <c r="J4108" s="218">
        <v>890.6</v>
      </c>
      <c r="K4108" s="218">
        <v>890.6</v>
      </c>
      <c r="L4108" s="218">
        <v>0</v>
      </c>
      <c r="M4108" s="218">
        <f t="shared" si="116"/>
        <v>356.24</v>
      </c>
      <c r="N4108" s="216" t="str">
        <f t="shared" si="115"/>
        <v>stvarna uporabna</v>
      </c>
    </row>
    <row r="4109" spans="1:14" x14ac:dyDescent="0.25">
      <c r="A4109" s="220">
        <v>1</v>
      </c>
      <c r="B4109" s="217" t="s">
        <v>2552</v>
      </c>
      <c r="C4109" s="217" t="s">
        <v>2553</v>
      </c>
      <c r="D4109" s="217" t="s">
        <v>2915</v>
      </c>
      <c r="E4109" s="217" t="s">
        <v>233</v>
      </c>
      <c r="F4109" s="217" t="s">
        <v>2653</v>
      </c>
      <c r="G4109" s="217" t="s">
        <v>614</v>
      </c>
      <c r="H4109" s="217" t="s">
        <v>139</v>
      </c>
      <c r="I4109" s="219">
        <v>1</v>
      </c>
      <c r="J4109" s="221">
        <v>2562</v>
      </c>
      <c r="K4109" s="221">
        <v>2562</v>
      </c>
      <c r="L4109" s="218">
        <v>0</v>
      </c>
      <c r="M4109" s="218">
        <f t="shared" si="116"/>
        <v>1024.8</v>
      </c>
      <c r="N4109" s="216" t="str">
        <f t="shared" si="115"/>
        <v>stvarna uporabna</v>
      </c>
    </row>
    <row r="4110" spans="1:14" x14ac:dyDescent="0.25">
      <c r="A4110" s="220">
        <v>1</v>
      </c>
      <c r="B4110" s="217" t="s">
        <v>2552</v>
      </c>
      <c r="C4110" s="217" t="s">
        <v>2553</v>
      </c>
      <c r="D4110" s="217" t="s">
        <v>2916</v>
      </c>
      <c r="E4110" s="217" t="s">
        <v>171</v>
      </c>
      <c r="F4110" s="217" t="s">
        <v>2917</v>
      </c>
      <c r="G4110" s="217" t="s">
        <v>614</v>
      </c>
      <c r="H4110" s="217" t="s">
        <v>139</v>
      </c>
      <c r="I4110" s="219">
        <v>1</v>
      </c>
      <c r="J4110" s="221">
        <v>6331.8</v>
      </c>
      <c r="K4110" s="221">
        <v>6331.8</v>
      </c>
      <c r="L4110" s="218">
        <v>0</v>
      </c>
      <c r="M4110" s="218">
        <f t="shared" si="116"/>
        <v>2532.7200000000003</v>
      </c>
      <c r="N4110" s="216" t="str">
        <f t="shared" si="115"/>
        <v>stvarna uporabna</v>
      </c>
    </row>
    <row r="4111" spans="1:14" x14ac:dyDescent="0.25">
      <c r="A4111" s="216">
        <v>1</v>
      </c>
      <c r="B4111" s="217" t="s">
        <v>2552</v>
      </c>
      <c r="C4111" s="217" t="s">
        <v>2553</v>
      </c>
      <c r="D4111" s="217" t="s">
        <v>2918</v>
      </c>
      <c r="E4111" s="217" t="s">
        <v>362</v>
      </c>
      <c r="F4111" s="217" t="s">
        <v>2919</v>
      </c>
      <c r="G4111" s="217" t="s">
        <v>614</v>
      </c>
      <c r="H4111" s="217" t="s">
        <v>139</v>
      </c>
      <c r="I4111" s="219">
        <v>1</v>
      </c>
      <c r="J4111" s="218">
        <v>976</v>
      </c>
      <c r="K4111" s="218">
        <v>976</v>
      </c>
      <c r="L4111" s="218">
        <v>0</v>
      </c>
      <c r="M4111" s="218">
        <f t="shared" si="116"/>
        <v>390.40000000000003</v>
      </c>
      <c r="N4111" s="216" t="str">
        <f t="shared" si="115"/>
        <v>stvarna uporabna</v>
      </c>
    </row>
    <row r="4112" spans="1:14" x14ac:dyDescent="0.25">
      <c r="A4112" s="216">
        <v>1</v>
      </c>
      <c r="B4112" s="217" t="s">
        <v>2552</v>
      </c>
      <c r="C4112" s="217" t="s">
        <v>2553</v>
      </c>
      <c r="D4112" s="217" t="s">
        <v>2920</v>
      </c>
      <c r="E4112" s="217" t="s">
        <v>233</v>
      </c>
      <c r="F4112" s="217" t="s">
        <v>2653</v>
      </c>
      <c r="G4112" s="217" t="s">
        <v>614</v>
      </c>
      <c r="H4112" s="217" t="s">
        <v>139</v>
      </c>
      <c r="I4112" s="219">
        <v>1</v>
      </c>
      <c r="J4112" s="221">
        <v>2562</v>
      </c>
      <c r="K4112" s="221">
        <v>2562</v>
      </c>
      <c r="L4112" s="218">
        <v>0</v>
      </c>
      <c r="M4112" s="218">
        <f t="shared" si="116"/>
        <v>1024.8</v>
      </c>
      <c r="N4112" s="216" t="str">
        <f t="shared" si="115"/>
        <v>stvarna uporabna</v>
      </c>
    </row>
    <row r="4113" spans="1:14" x14ac:dyDescent="0.25">
      <c r="A4113" s="216">
        <v>1</v>
      </c>
      <c r="B4113" s="217" t="s">
        <v>2552</v>
      </c>
      <c r="C4113" s="217" t="s">
        <v>2553</v>
      </c>
      <c r="D4113" s="217" t="s">
        <v>2921</v>
      </c>
      <c r="E4113" s="217" t="s">
        <v>233</v>
      </c>
      <c r="F4113" s="217" t="s">
        <v>2922</v>
      </c>
      <c r="G4113" s="217" t="s">
        <v>339</v>
      </c>
      <c r="H4113" s="217" t="s">
        <v>139</v>
      </c>
      <c r="I4113" s="219">
        <v>1</v>
      </c>
      <c r="J4113" s="221">
        <v>1361.61</v>
      </c>
      <c r="K4113" s="221">
        <v>1361.61</v>
      </c>
      <c r="L4113" s="218">
        <v>0</v>
      </c>
      <c r="M4113" s="218">
        <f t="shared" si="116"/>
        <v>544.64400000000001</v>
      </c>
      <c r="N4113" s="216" t="str">
        <f t="shared" si="115"/>
        <v>stvarna uporabna</v>
      </c>
    </row>
    <row r="4114" spans="1:14" x14ac:dyDescent="0.25">
      <c r="A4114" s="220">
        <v>1</v>
      </c>
      <c r="B4114" s="217" t="s">
        <v>2552</v>
      </c>
      <c r="C4114" s="217" t="s">
        <v>2553</v>
      </c>
      <c r="D4114" s="217" t="s">
        <v>2923</v>
      </c>
      <c r="E4114" s="217" t="s">
        <v>233</v>
      </c>
      <c r="F4114" s="217" t="s">
        <v>2922</v>
      </c>
      <c r="G4114" s="217" t="s">
        <v>339</v>
      </c>
      <c r="H4114" s="217" t="s">
        <v>139</v>
      </c>
      <c r="I4114" s="219">
        <v>1</v>
      </c>
      <c r="J4114" s="221">
        <v>1361.61</v>
      </c>
      <c r="K4114" s="221">
        <v>1361.61</v>
      </c>
      <c r="L4114" s="218">
        <v>0</v>
      </c>
      <c r="M4114" s="218">
        <f t="shared" si="116"/>
        <v>544.64400000000001</v>
      </c>
      <c r="N4114" s="216" t="str">
        <f t="shared" si="115"/>
        <v>stvarna uporabna</v>
      </c>
    </row>
    <row r="4115" spans="1:14" x14ac:dyDescent="0.25">
      <c r="A4115" s="220">
        <v>1</v>
      </c>
      <c r="B4115" s="217" t="s">
        <v>2552</v>
      </c>
      <c r="C4115" s="217" t="s">
        <v>2553</v>
      </c>
      <c r="D4115" s="217" t="s">
        <v>2924</v>
      </c>
      <c r="E4115" s="217" t="s">
        <v>233</v>
      </c>
      <c r="F4115" s="217" t="s">
        <v>2925</v>
      </c>
      <c r="G4115" s="217" t="s">
        <v>339</v>
      </c>
      <c r="H4115" s="217" t="s">
        <v>139</v>
      </c>
      <c r="I4115" s="219">
        <v>1</v>
      </c>
      <c r="J4115" s="221">
        <v>4447.93</v>
      </c>
      <c r="K4115" s="221">
        <v>4447.93</v>
      </c>
      <c r="L4115" s="218">
        <v>0</v>
      </c>
      <c r="M4115" s="218">
        <f t="shared" si="116"/>
        <v>1779.1720000000003</v>
      </c>
      <c r="N4115" s="216" t="str">
        <f t="shared" si="115"/>
        <v>stvarna uporabna</v>
      </c>
    </row>
    <row r="4116" spans="1:14" x14ac:dyDescent="0.25">
      <c r="A4116" s="216">
        <v>1</v>
      </c>
      <c r="B4116" s="217" t="s">
        <v>2552</v>
      </c>
      <c r="C4116" s="217" t="s">
        <v>2553</v>
      </c>
      <c r="D4116" s="217" t="s">
        <v>2926</v>
      </c>
      <c r="E4116" s="217" t="s">
        <v>233</v>
      </c>
      <c r="F4116" s="217" t="s">
        <v>2927</v>
      </c>
      <c r="G4116" s="218">
        <v>12.09</v>
      </c>
      <c r="H4116" s="217" t="s">
        <v>139</v>
      </c>
      <c r="I4116" s="219">
        <v>1</v>
      </c>
      <c r="J4116" s="221">
        <v>3075</v>
      </c>
      <c r="K4116" s="221">
        <v>3075</v>
      </c>
      <c r="L4116" s="218">
        <v>0</v>
      </c>
      <c r="M4116" s="218">
        <f t="shared" si="116"/>
        <v>1230</v>
      </c>
      <c r="N4116" s="216" t="str">
        <f t="shared" si="115"/>
        <v>stvarna uporabna</v>
      </c>
    </row>
    <row r="4117" spans="1:14" x14ac:dyDescent="0.25">
      <c r="A4117" s="216">
        <v>1</v>
      </c>
      <c r="B4117" s="217" t="s">
        <v>2552</v>
      </c>
      <c r="C4117" s="217" t="s">
        <v>2553</v>
      </c>
      <c r="D4117" s="217" t="s">
        <v>2928</v>
      </c>
      <c r="E4117" s="217" t="s">
        <v>233</v>
      </c>
      <c r="F4117" s="217" t="s">
        <v>2929</v>
      </c>
      <c r="G4117" s="218">
        <v>12.05</v>
      </c>
      <c r="H4117" s="217" t="s">
        <v>139</v>
      </c>
      <c r="I4117" s="219">
        <v>1</v>
      </c>
      <c r="J4117" s="221">
        <v>7584.74</v>
      </c>
      <c r="K4117" s="221">
        <v>7584.74</v>
      </c>
      <c r="L4117" s="218">
        <v>0</v>
      </c>
      <c r="M4117" s="218">
        <f t="shared" si="116"/>
        <v>3033.8960000000002</v>
      </c>
      <c r="N4117" s="216" t="str">
        <f t="shared" si="115"/>
        <v>stvarna uporabna</v>
      </c>
    </row>
    <row r="4118" spans="1:14" x14ac:dyDescent="0.25">
      <c r="A4118" s="216">
        <v>1</v>
      </c>
      <c r="B4118" s="217" t="s">
        <v>2552</v>
      </c>
      <c r="C4118" s="217" t="s">
        <v>2553</v>
      </c>
      <c r="D4118" s="217" t="s">
        <v>2930</v>
      </c>
      <c r="E4118" s="217" t="s">
        <v>233</v>
      </c>
      <c r="F4118" s="217" t="s">
        <v>2931</v>
      </c>
      <c r="G4118" s="218">
        <v>12.09</v>
      </c>
      <c r="H4118" s="217" t="s">
        <v>139</v>
      </c>
      <c r="I4118" s="219">
        <v>1</v>
      </c>
      <c r="J4118" s="221">
        <v>1599</v>
      </c>
      <c r="K4118" s="221">
        <v>1599</v>
      </c>
      <c r="L4118" s="218">
        <v>0</v>
      </c>
      <c r="M4118" s="218">
        <f t="shared" si="116"/>
        <v>639.6</v>
      </c>
      <c r="N4118" s="216" t="str">
        <f t="shared" si="115"/>
        <v>stvarna uporabna</v>
      </c>
    </row>
    <row r="4119" spans="1:14" x14ac:dyDescent="0.25">
      <c r="A4119" s="220">
        <v>1</v>
      </c>
      <c r="B4119" s="217" t="s">
        <v>2552</v>
      </c>
      <c r="C4119" s="217" t="s">
        <v>2553</v>
      </c>
      <c r="D4119" s="217" t="s">
        <v>2932</v>
      </c>
      <c r="E4119" s="217" t="s">
        <v>362</v>
      </c>
      <c r="F4119" s="217" t="s">
        <v>2933</v>
      </c>
      <c r="G4119" s="218">
        <v>12.09</v>
      </c>
      <c r="H4119" s="217" t="s">
        <v>139</v>
      </c>
      <c r="I4119" s="219">
        <v>1</v>
      </c>
      <c r="J4119" s="221">
        <v>4059</v>
      </c>
      <c r="K4119" s="221">
        <v>4059</v>
      </c>
      <c r="L4119" s="218">
        <v>0</v>
      </c>
      <c r="M4119" s="218">
        <f t="shared" si="116"/>
        <v>1623.6000000000001</v>
      </c>
      <c r="N4119" s="216" t="str">
        <f t="shared" si="115"/>
        <v>stvarna uporabna</v>
      </c>
    </row>
    <row r="4120" spans="1:14" x14ac:dyDescent="0.25">
      <c r="A4120" s="220">
        <v>1</v>
      </c>
      <c r="B4120" s="217" t="s">
        <v>2552</v>
      </c>
      <c r="C4120" s="217" t="s">
        <v>2553</v>
      </c>
      <c r="D4120" s="217" t="s">
        <v>2934</v>
      </c>
      <c r="E4120" s="217" t="s">
        <v>362</v>
      </c>
      <c r="F4120" s="217" t="s">
        <v>2931</v>
      </c>
      <c r="G4120" s="218">
        <v>12.09</v>
      </c>
      <c r="H4120" s="217" t="s">
        <v>139</v>
      </c>
      <c r="I4120" s="219">
        <v>1</v>
      </c>
      <c r="J4120" s="221">
        <v>1599</v>
      </c>
      <c r="K4120" s="221">
        <v>1599</v>
      </c>
      <c r="L4120" s="218">
        <v>0</v>
      </c>
      <c r="M4120" s="218">
        <f t="shared" si="116"/>
        <v>639.6</v>
      </c>
      <c r="N4120" s="216" t="str">
        <f t="shared" si="115"/>
        <v>stvarna uporabna</v>
      </c>
    </row>
    <row r="4121" spans="1:14" x14ac:dyDescent="0.25">
      <c r="A4121" s="216">
        <v>1</v>
      </c>
      <c r="B4121" s="217" t="s">
        <v>2552</v>
      </c>
      <c r="C4121" s="217" t="s">
        <v>2553</v>
      </c>
      <c r="D4121" s="217" t="s">
        <v>2935</v>
      </c>
      <c r="E4121" s="217" t="s">
        <v>362</v>
      </c>
      <c r="F4121" s="217" t="s">
        <v>2933</v>
      </c>
      <c r="G4121" s="218">
        <v>12.09</v>
      </c>
      <c r="H4121" s="217" t="s">
        <v>139</v>
      </c>
      <c r="I4121" s="219">
        <v>1</v>
      </c>
      <c r="J4121" s="221">
        <v>4059</v>
      </c>
      <c r="K4121" s="221">
        <v>4059</v>
      </c>
      <c r="L4121" s="218">
        <v>0</v>
      </c>
      <c r="M4121" s="218">
        <f t="shared" si="116"/>
        <v>1623.6000000000001</v>
      </c>
      <c r="N4121" s="216" t="str">
        <f t="shared" si="115"/>
        <v>stvarna uporabna</v>
      </c>
    </row>
    <row r="4122" spans="1:14" x14ac:dyDescent="0.25">
      <c r="A4122" s="216">
        <v>1</v>
      </c>
      <c r="B4122" s="217" t="s">
        <v>2552</v>
      </c>
      <c r="C4122" s="217" t="s">
        <v>2553</v>
      </c>
      <c r="D4122" s="217" t="s">
        <v>2936</v>
      </c>
      <c r="E4122" s="217" t="s">
        <v>362</v>
      </c>
      <c r="F4122" s="217" t="s">
        <v>2931</v>
      </c>
      <c r="G4122" s="218">
        <v>12.09</v>
      </c>
      <c r="H4122" s="217" t="s">
        <v>139</v>
      </c>
      <c r="I4122" s="219">
        <v>1</v>
      </c>
      <c r="J4122" s="221">
        <v>1599</v>
      </c>
      <c r="K4122" s="221">
        <v>1599</v>
      </c>
      <c r="L4122" s="218">
        <v>0</v>
      </c>
      <c r="M4122" s="218">
        <f t="shared" si="116"/>
        <v>639.6</v>
      </c>
      <c r="N4122" s="216" t="str">
        <f t="shared" si="115"/>
        <v>stvarna uporabna</v>
      </c>
    </row>
    <row r="4123" spans="1:14" x14ac:dyDescent="0.25">
      <c r="A4123" s="216">
        <v>1</v>
      </c>
      <c r="B4123" s="217" t="s">
        <v>2552</v>
      </c>
      <c r="C4123" s="217" t="s">
        <v>2553</v>
      </c>
      <c r="D4123" s="217" t="s">
        <v>2937</v>
      </c>
      <c r="E4123" s="217" t="s">
        <v>362</v>
      </c>
      <c r="F4123" s="217" t="s">
        <v>2933</v>
      </c>
      <c r="G4123" s="218">
        <v>12.09</v>
      </c>
      <c r="H4123" s="217" t="s">
        <v>139</v>
      </c>
      <c r="I4123" s="219">
        <v>1</v>
      </c>
      <c r="J4123" s="221">
        <v>4059</v>
      </c>
      <c r="K4123" s="221">
        <v>4059</v>
      </c>
      <c r="L4123" s="218">
        <v>0</v>
      </c>
      <c r="M4123" s="218">
        <f t="shared" si="116"/>
        <v>1623.6000000000001</v>
      </c>
      <c r="N4123" s="216" t="str">
        <f t="shared" si="115"/>
        <v>stvarna uporabna</v>
      </c>
    </row>
    <row r="4124" spans="1:14" x14ac:dyDescent="0.25">
      <c r="A4124" s="220">
        <v>1</v>
      </c>
      <c r="B4124" s="217" t="s">
        <v>2552</v>
      </c>
      <c r="C4124" s="217" t="s">
        <v>2553</v>
      </c>
      <c r="D4124" s="217" t="s">
        <v>2938</v>
      </c>
      <c r="E4124" s="217" t="s">
        <v>362</v>
      </c>
      <c r="F4124" s="217" t="s">
        <v>2931</v>
      </c>
      <c r="G4124" s="218">
        <v>12.09</v>
      </c>
      <c r="H4124" s="217" t="s">
        <v>139</v>
      </c>
      <c r="I4124" s="219">
        <v>1</v>
      </c>
      <c r="J4124" s="221">
        <v>1599</v>
      </c>
      <c r="K4124" s="221">
        <v>1599</v>
      </c>
      <c r="L4124" s="218">
        <v>0</v>
      </c>
      <c r="M4124" s="218">
        <f t="shared" si="116"/>
        <v>639.6</v>
      </c>
      <c r="N4124" s="216" t="str">
        <f t="shared" si="115"/>
        <v>stvarna uporabna</v>
      </c>
    </row>
    <row r="4125" spans="1:14" x14ac:dyDescent="0.25">
      <c r="A4125" s="220">
        <v>1</v>
      </c>
      <c r="B4125" s="217" t="s">
        <v>2552</v>
      </c>
      <c r="C4125" s="217" t="s">
        <v>2553</v>
      </c>
      <c r="D4125" s="217" t="s">
        <v>2939</v>
      </c>
      <c r="E4125" s="217" t="s">
        <v>362</v>
      </c>
      <c r="F4125" s="217" t="s">
        <v>2933</v>
      </c>
      <c r="G4125" s="218">
        <v>12.09</v>
      </c>
      <c r="H4125" s="217" t="s">
        <v>139</v>
      </c>
      <c r="I4125" s="219">
        <v>1</v>
      </c>
      <c r="J4125" s="221">
        <v>4059</v>
      </c>
      <c r="K4125" s="221">
        <v>4059</v>
      </c>
      <c r="L4125" s="218">
        <v>0</v>
      </c>
      <c r="M4125" s="218">
        <f t="shared" si="116"/>
        <v>1623.6000000000001</v>
      </c>
      <c r="N4125" s="216" t="str">
        <f t="shared" si="115"/>
        <v>stvarna uporabna</v>
      </c>
    </row>
    <row r="4126" spans="1:14" x14ac:dyDescent="0.25">
      <c r="A4126" s="216">
        <v>1</v>
      </c>
      <c r="B4126" s="217" t="s">
        <v>2552</v>
      </c>
      <c r="C4126" s="217" t="s">
        <v>2553</v>
      </c>
      <c r="D4126" s="217" t="s">
        <v>2940</v>
      </c>
      <c r="E4126" s="217" t="s">
        <v>233</v>
      </c>
      <c r="F4126" s="217" t="s">
        <v>2931</v>
      </c>
      <c r="G4126" s="218">
        <v>12.09</v>
      </c>
      <c r="H4126" s="217" t="s">
        <v>139</v>
      </c>
      <c r="I4126" s="219">
        <v>1</v>
      </c>
      <c r="J4126" s="221">
        <v>1599</v>
      </c>
      <c r="K4126" s="221">
        <v>1599</v>
      </c>
      <c r="L4126" s="218">
        <v>0</v>
      </c>
      <c r="M4126" s="218">
        <f t="shared" si="116"/>
        <v>639.6</v>
      </c>
      <c r="N4126" s="216" t="str">
        <f t="shared" si="115"/>
        <v>stvarna uporabna</v>
      </c>
    </row>
    <row r="4127" spans="1:14" x14ac:dyDescent="0.25">
      <c r="A4127" s="216">
        <v>1</v>
      </c>
      <c r="B4127" s="217" t="s">
        <v>2552</v>
      </c>
      <c r="C4127" s="217" t="s">
        <v>2553</v>
      </c>
      <c r="D4127" s="217" t="s">
        <v>2941</v>
      </c>
      <c r="E4127" s="217" t="s">
        <v>137</v>
      </c>
      <c r="F4127" s="217" t="s">
        <v>2933</v>
      </c>
      <c r="G4127" s="218">
        <v>12.09</v>
      </c>
      <c r="H4127" s="217" t="s">
        <v>139</v>
      </c>
      <c r="I4127" s="219">
        <v>1</v>
      </c>
      <c r="J4127" s="221">
        <v>4443.38</v>
      </c>
      <c r="K4127" s="221">
        <v>4443.38</v>
      </c>
      <c r="L4127" s="218">
        <v>0</v>
      </c>
      <c r="M4127" s="218">
        <f t="shared" si="116"/>
        <v>1777.3520000000001</v>
      </c>
      <c r="N4127" s="216" t="str">
        <f t="shared" si="115"/>
        <v>stvarna uporabna</v>
      </c>
    </row>
    <row r="4128" spans="1:14" x14ac:dyDescent="0.25">
      <c r="A4128" s="216">
        <v>1</v>
      </c>
      <c r="B4128" s="217" t="s">
        <v>2552</v>
      </c>
      <c r="C4128" s="217" t="s">
        <v>2553</v>
      </c>
      <c r="D4128" s="217" t="s">
        <v>2942</v>
      </c>
      <c r="E4128" s="217" t="s">
        <v>233</v>
      </c>
      <c r="F4128" s="217" t="s">
        <v>2931</v>
      </c>
      <c r="G4128" s="218">
        <v>12.09</v>
      </c>
      <c r="H4128" s="217" t="s">
        <v>139</v>
      </c>
      <c r="I4128" s="219">
        <v>1</v>
      </c>
      <c r="J4128" s="221">
        <v>1599</v>
      </c>
      <c r="K4128" s="221">
        <v>1599</v>
      </c>
      <c r="L4128" s="218">
        <v>0</v>
      </c>
      <c r="M4128" s="218">
        <f t="shared" si="116"/>
        <v>639.6</v>
      </c>
      <c r="N4128" s="216" t="str">
        <f t="shared" si="115"/>
        <v>stvarna uporabna</v>
      </c>
    </row>
    <row r="4129" spans="1:14" x14ac:dyDescent="0.25">
      <c r="A4129" s="220">
        <v>1</v>
      </c>
      <c r="B4129" s="217" t="s">
        <v>2552</v>
      </c>
      <c r="C4129" s="217" t="s">
        <v>2553</v>
      </c>
      <c r="D4129" s="217" t="s">
        <v>2943</v>
      </c>
      <c r="E4129" s="217" t="s">
        <v>362</v>
      </c>
      <c r="F4129" s="217" t="s">
        <v>2933</v>
      </c>
      <c r="G4129" s="218">
        <v>12.09</v>
      </c>
      <c r="H4129" s="217" t="s">
        <v>139</v>
      </c>
      <c r="I4129" s="219">
        <v>1</v>
      </c>
      <c r="J4129" s="221">
        <v>4059</v>
      </c>
      <c r="K4129" s="221">
        <v>4059</v>
      </c>
      <c r="L4129" s="218">
        <v>0</v>
      </c>
      <c r="M4129" s="218">
        <f t="shared" si="116"/>
        <v>1623.6000000000001</v>
      </c>
      <c r="N4129" s="216" t="str">
        <f t="shared" si="115"/>
        <v>stvarna uporabna</v>
      </c>
    </row>
    <row r="4130" spans="1:14" x14ac:dyDescent="0.25">
      <c r="A4130" s="220">
        <v>1</v>
      </c>
      <c r="B4130" s="217" t="s">
        <v>2552</v>
      </c>
      <c r="C4130" s="217" t="s">
        <v>2553</v>
      </c>
      <c r="D4130" s="217" t="s">
        <v>2944</v>
      </c>
      <c r="E4130" s="217" t="s">
        <v>362</v>
      </c>
      <c r="F4130" s="217" t="s">
        <v>2945</v>
      </c>
      <c r="G4130" s="218">
        <v>12.09</v>
      </c>
      <c r="H4130" s="217" t="s">
        <v>139</v>
      </c>
      <c r="I4130" s="219">
        <v>1</v>
      </c>
      <c r="J4130" s="221">
        <v>4059</v>
      </c>
      <c r="K4130" s="221">
        <v>4059</v>
      </c>
      <c r="L4130" s="218">
        <v>0</v>
      </c>
      <c r="M4130" s="218">
        <f t="shared" si="116"/>
        <v>1623.6000000000001</v>
      </c>
      <c r="N4130" s="216" t="str">
        <f t="shared" si="115"/>
        <v>stvarna uporabna</v>
      </c>
    </row>
    <row r="4131" spans="1:14" x14ac:dyDescent="0.25">
      <c r="A4131" s="216">
        <v>1</v>
      </c>
      <c r="B4131" s="217" t="s">
        <v>2552</v>
      </c>
      <c r="C4131" s="217" t="s">
        <v>2553</v>
      </c>
      <c r="D4131" s="217" t="s">
        <v>2946</v>
      </c>
      <c r="E4131" s="217" t="s">
        <v>362</v>
      </c>
      <c r="F4131" s="217" t="s">
        <v>2931</v>
      </c>
      <c r="G4131" s="218">
        <v>12.09</v>
      </c>
      <c r="H4131" s="217" t="s">
        <v>139</v>
      </c>
      <c r="I4131" s="219">
        <v>1</v>
      </c>
      <c r="J4131" s="221">
        <v>1599</v>
      </c>
      <c r="K4131" s="221">
        <v>1599</v>
      </c>
      <c r="L4131" s="218">
        <v>0</v>
      </c>
      <c r="M4131" s="218">
        <f t="shared" si="116"/>
        <v>639.6</v>
      </c>
      <c r="N4131" s="216" t="str">
        <f t="shared" si="115"/>
        <v>stvarna uporabna</v>
      </c>
    </row>
    <row r="4132" spans="1:14" x14ac:dyDescent="0.25">
      <c r="A4132" s="216">
        <v>1</v>
      </c>
      <c r="B4132" s="217" t="s">
        <v>2552</v>
      </c>
      <c r="C4132" s="217" t="s">
        <v>2553</v>
      </c>
      <c r="D4132" s="217" t="s">
        <v>2947</v>
      </c>
      <c r="E4132" s="217" t="s">
        <v>362</v>
      </c>
      <c r="F4132" s="217" t="s">
        <v>2945</v>
      </c>
      <c r="G4132" s="218">
        <v>12.09</v>
      </c>
      <c r="H4132" s="217" t="s">
        <v>139</v>
      </c>
      <c r="I4132" s="219">
        <v>1</v>
      </c>
      <c r="J4132" s="221">
        <v>4059</v>
      </c>
      <c r="K4132" s="221">
        <v>4059</v>
      </c>
      <c r="L4132" s="218">
        <v>0</v>
      </c>
      <c r="M4132" s="218">
        <f t="shared" si="116"/>
        <v>1623.6000000000001</v>
      </c>
      <c r="N4132" s="216" t="str">
        <f t="shared" si="115"/>
        <v>stvarna uporabna</v>
      </c>
    </row>
    <row r="4133" spans="1:14" x14ac:dyDescent="0.25">
      <c r="A4133" s="216">
        <v>1</v>
      </c>
      <c r="B4133" s="217" t="s">
        <v>2552</v>
      </c>
      <c r="C4133" s="217" t="s">
        <v>2553</v>
      </c>
      <c r="D4133" s="217" t="s">
        <v>2948</v>
      </c>
      <c r="E4133" s="217" t="s">
        <v>362</v>
      </c>
      <c r="F4133" s="217" t="s">
        <v>2931</v>
      </c>
      <c r="G4133" s="218">
        <v>12.09</v>
      </c>
      <c r="H4133" s="217" t="s">
        <v>139</v>
      </c>
      <c r="I4133" s="219">
        <v>1</v>
      </c>
      <c r="J4133" s="221">
        <v>1599</v>
      </c>
      <c r="K4133" s="221">
        <v>1599</v>
      </c>
      <c r="L4133" s="218">
        <v>0</v>
      </c>
      <c r="M4133" s="218">
        <f t="shared" si="116"/>
        <v>639.6</v>
      </c>
      <c r="N4133" s="216" t="str">
        <f t="shared" si="115"/>
        <v>stvarna uporabna</v>
      </c>
    </row>
    <row r="4134" spans="1:14" x14ac:dyDescent="0.25">
      <c r="A4134" s="216">
        <v>1</v>
      </c>
      <c r="B4134" s="217" t="s">
        <v>2552</v>
      </c>
      <c r="C4134" s="217" t="s">
        <v>2553</v>
      </c>
      <c r="D4134" s="217" t="s">
        <v>2949</v>
      </c>
      <c r="E4134" s="217" t="s">
        <v>233</v>
      </c>
      <c r="F4134" s="217" t="s">
        <v>2931</v>
      </c>
      <c r="G4134" s="218">
        <v>12.09</v>
      </c>
      <c r="H4134" s="217" t="s">
        <v>139</v>
      </c>
      <c r="I4134" s="219">
        <v>1</v>
      </c>
      <c r="J4134" s="221">
        <v>1599</v>
      </c>
      <c r="K4134" s="221">
        <v>1599</v>
      </c>
      <c r="L4134" s="218">
        <v>0</v>
      </c>
      <c r="M4134" s="218">
        <f t="shared" si="116"/>
        <v>639.6</v>
      </c>
      <c r="N4134" s="216" t="str">
        <f t="shared" si="115"/>
        <v>stvarna uporabna</v>
      </c>
    </row>
    <row r="4135" spans="1:14" x14ac:dyDescent="0.25">
      <c r="A4135" s="220">
        <v>1</v>
      </c>
      <c r="B4135" s="217" t="s">
        <v>2552</v>
      </c>
      <c r="C4135" s="217" t="s">
        <v>2553</v>
      </c>
      <c r="D4135" s="217" t="s">
        <v>2950</v>
      </c>
      <c r="E4135" s="217" t="s">
        <v>362</v>
      </c>
      <c r="F4135" s="217" t="s">
        <v>2951</v>
      </c>
      <c r="G4135" s="217" t="s">
        <v>367</v>
      </c>
      <c r="H4135" s="217" t="s">
        <v>139</v>
      </c>
      <c r="I4135" s="219">
        <v>1</v>
      </c>
      <c r="J4135" s="221">
        <v>7872</v>
      </c>
      <c r="K4135" s="221">
        <v>7872</v>
      </c>
      <c r="L4135" s="218">
        <v>0</v>
      </c>
      <c r="M4135" s="218">
        <f t="shared" si="116"/>
        <v>3148.8</v>
      </c>
      <c r="N4135" s="216" t="str">
        <f t="shared" si="115"/>
        <v>stvarna uporabna</v>
      </c>
    </row>
    <row r="4136" spans="1:14" x14ac:dyDescent="0.25">
      <c r="A4136" s="220">
        <v>1</v>
      </c>
      <c r="B4136" s="217" t="s">
        <v>2552</v>
      </c>
      <c r="C4136" s="217" t="s">
        <v>2553</v>
      </c>
      <c r="D4136" s="217" t="s">
        <v>2952</v>
      </c>
      <c r="E4136" s="217" t="s">
        <v>233</v>
      </c>
      <c r="F4136" s="217" t="s">
        <v>2953</v>
      </c>
      <c r="G4136" s="217" t="s">
        <v>142</v>
      </c>
      <c r="H4136" s="217" t="s">
        <v>139</v>
      </c>
      <c r="I4136" s="219">
        <v>1</v>
      </c>
      <c r="J4136" s="221">
        <v>11088.45</v>
      </c>
      <c r="K4136" s="221">
        <v>11088.45</v>
      </c>
      <c r="L4136" s="218">
        <v>0</v>
      </c>
      <c r="M4136" s="218">
        <f t="shared" si="116"/>
        <v>4435.38</v>
      </c>
      <c r="N4136" s="216" t="str">
        <f t="shared" si="115"/>
        <v>stvarna uporabna</v>
      </c>
    </row>
    <row r="4137" spans="1:14" x14ac:dyDescent="0.25">
      <c r="A4137" s="216">
        <v>1</v>
      </c>
      <c r="B4137" s="217" t="s">
        <v>2552</v>
      </c>
      <c r="C4137" s="217" t="s">
        <v>2553</v>
      </c>
      <c r="D4137" s="217" t="s">
        <v>2954</v>
      </c>
      <c r="E4137" s="217" t="s">
        <v>362</v>
      </c>
      <c r="F4137" s="217" t="s">
        <v>2955</v>
      </c>
      <c r="G4137" s="217" t="s">
        <v>194</v>
      </c>
      <c r="H4137" s="217" t="s">
        <v>139</v>
      </c>
      <c r="I4137" s="219">
        <v>1</v>
      </c>
      <c r="J4137" s="221">
        <v>1795.78</v>
      </c>
      <c r="K4137" s="221">
        <v>1795.78</v>
      </c>
      <c r="L4137" s="218">
        <v>0</v>
      </c>
      <c r="M4137" s="218">
        <f t="shared" si="116"/>
        <v>718.31200000000001</v>
      </c>
      <c r="N4137" s="216" t="str">
        <f t="shared" si="115"/>
        <v>stvarna uporabna</v>
      </c>
    </row>
    <row r="4138" spans="1:14" x14ac:dyDescent="0.25">
      <c r="A4138" s="216">
        <v>1</v>
      </c>
      <c r="B4138" s="217" t="s">
        <v>2552</v>
      </c>
      <c r="C4138" s="217" t="s">
        <v>2553</v>
      </c>
      <c r="D4138" s="217" t="s">
        <v>2956</v>
      </c>
      <c r="E4138" s="217" t="s">
        <v>233</v>
      </c>
      <c r="F4138" s="217" t="s">
        <v>2957</v>
      </c>
      <c r="G4138" s="217" t="s">
        <v>194</v>
      </c>
      <c r="H4138" s="217" t="s">
        <v>139</v>
      </c>
      <c r="I4138" s="219">
        <v>1</v>
      </c>
      <c r="J4138" s="221">
        <v>1795.78</v>
      </c>
      <c r="K4138" s="221">
        <v>1795.78</v>
      </c>
      <c r="L4138" s="218">
        <v>0</v>
      </c>
      <c r="M4138" s="218">
        <f t="shared" si="116"/>
        <v>718.31200000000001</v>
      </c>
      <c r="N4138" s="216" t="str">
        <f t="shared" si="115"/>
        <v>stvarna uporabna</v>
      </c>
    </row>
    <row r="4139" spans="1:14" x14ac:dyDescent="0.25">
      <c r="A4139" s="216">
        <v>1</v>
      </c>
      <c r="B4139" s="217" t="s">
        <v>2552</v>
      </c>
      <c r="C4139" s="217" t="s">
        <v>2553</v>
      </c>
      <c r="D4139" s="217" t="s">
        <v>2958</v>
      </c>
      <c r="E4139" s="217" t="s">
        <v>595</v>
      </c>
      <c r="F4139" s="217" t="s">
        <v>2959</v>
      </c>
      <c r="G4139" s="218">
        <v>11.11</v>
      </c>
      <c r="H4139" s="217" t="s">
        <v>139</v>
      </c>
      <c r="I4139" s="219">
        <v>1</v>
      </c>
      <c r="J4139" s="221">
        <v>5889.81</v>
      </c>
      <c r="K4139" s="221">
        <v>5889.81</v>
      </c>
      <c r="L4139" s="218">
        <v>0</v>
      </c>
      <c r="M4139" s="218">
        <f t="shared" si="116"/>
        <v>2355.9240000000004</v>
      </c>
      <c r="N4139" s="216" t="str">
        <f t="shared" si="115"/>
        <v>stvarna uporabna</v>
      </c>
    </row>
    <row r="4140" spans="1:14" x14ac:dyDescent="0.25">
      <c r="A4140" s="220">
        <v>1</v>
      </c>
      <c r="B4140" s="217" t="s">
        <v>2552</v>
      </c>
      <c r="C4140" s="217" t="s">
        <v>2553</v>
      </c>
      <c r="D4140" s="217" t="s">
        <v>2960</v>
      </c>
      <c r="E4140" s="217" t="s">
        <v>362</v>
      </c>
      <c r="F4140" s="217" t="s">
        <v>2961</v>
      </c>
      <c r="G4140" s="217" t="s">
        <v>772</v>
      </c>
      <c r="H4140" s="217" t="s">
        <v>139</v>
      </c>
      <c r="I4140" s="219">
        <v>1</v>
      </c>
      <c r="J4140" s="221">
        <v>8014.68</v>
      </c>
      <c r="K4140" s="221">
        <v>8014.68</v>
      </c>
      <c r="L4140" s="218">
        <v>0</v>
      </c>
      <c r="M4140" s="218">
        <f t="shared" si="116"/>
        <v>3205.8720000000003</v>
      </c>
      <c r="N4140" s="216" t="str">
        <f t="shared" si="115"/>
        <v>stvarna uporabna</v>
      </c>
    </row>
    <row r="4141" spans="1:14" x14ac:dyDescent="0.25">
      <c r="A4141" s="220">
        <v>1</v>
      </c>
      <c r="B4141" s="217" t="s">
        <v>2552</v>
      </c>
      <c r="C4141" s="217" t="s">
        <v>2553</v>
      </c>
      <c r="D4141" s="217" t="s">
        <v>2962</v>
      </c>
      <c r="E4141" s="217" t="s">
        <v>233</v>
      </c>
      <c r="F4141" s="217" t="s">
        <v>2963</v>
      </c>
      <c r="G4141" s="217" t="s">
        <v>772</v>
      </c>
      <c r="H4141" s="217" t="s">
        <v>139</v>
      </c>
      <c r="I4141" s="219">
        <v>1</v>
      </c>
      <c r="J4141" s="218">
        <v>945.87</v>
      </c>
      <c r="K4141" s="218">
        <v>945.87</v>
      </c>
      <c r="L4141" s="218">
        <v>0</v>
      </c>
      <c r="M4141" s="218">
        <f t="shared" si="116"/>
        <v>378.34800000000001</v>
      </c>
      <c r="N4141" s="216" t="str">
        <f t="shared" si="115"/>
        <v>stvarna uporabna</v>
      </c>
    </row>
    <row r="4142" spans="1:14" x14ac:dyDescent="0.25">
      <c r="A4142" s="216">
        <v>1</v>
      </c>
      <c r="B4142" s="217" t="s">
        <v>2552</v>
      </c>
      <c r="C4142" s="217" t="s">
        <v>2553</v>
      </c>
      <c r="D4142" s="217" t="s">
        <v>2964</v>
      </c>
      <c r="E4142" s="217" t="s">
        <v>362</v>
      </c>
      <c r="F4142" s="217" t="s">
        <v>2965</v>
      </c>
      <c r="G4142" s="217" t="s">
        <v>199</v>
      </c>
      <c r="H4142" s="217" t="s">
        <v>139</v>
      </c>
      <c r="I4142" s="219">
        <v>1</v>
      </c>
      <c r="J4142" s="221">
        <v>9061.48</v>
      </c>
      <c r="K4142" s="221">
        <v>9061.48</v>
      </c>
      <c r="L4142" s="218">
        <v>0</v>
      </c>
      <c r="M4142" s="218">
        <f t="shared" si="116"/>
        <v>3624.5920000000001</v>
      </c>
      <c r="N4142" s="216" t="str">
        <f t="shared" si="115"/>
        <v>stvarna uporabna</v>
      </c>
    </row>
    <row r="4143" spans="1:14" x14ac:dyDescent="0.25">
      <c r="A4143" s="216">
        <v>1</v>
      </c>
      <c r="B4143" s="217" t="s">
        <v>2552</v>
      </c>
      <c r="C4143" s="217" t="s">
        <v>2553</v>
      </c>
      <c r="D4143" s="217" t="s">
        <v>2966</v>
      </c>
      <c r="E4143" s="217" t="s">
        <v>233</v>
      </c>
      <c r="F4143" s="217" t="s">
        <v>2967</v>
      </c>
      <c r="G4143" s="217" t="s">
        <v>779</v>
      </c>
      <c r="H4143" s="217" t="s">
        <v>139</v>
      </c>
      <c r="I4143" s="219">
        <v>1</v>
      </c>
      <c r="J4143" s="221">
        <v>19325</v>
      </c>
      <c r="K4143" s="221">
        <v>19325</v>
      </c>
      <c r="L4143" s="218">
        <v>0</v>
      </c>
      <c r="M4143" s="218">
        <f t="shared" si="116"/>
        <v>7730</v>
      </c>
      <c r="N4143" s="216" t="str">
        <f t="shared" si="115"/>
        <v>stvarna uporabna</v>
      </c>
    </row>
    <row r="4144" spans="1:14" x14ac:dyDescent="0.25">
      <c r="A4144" s="216">
        <v>1</v>
      </c>
      <c r="B4144" s="217" t="s">
        <v>2552</v>
      </c>
      <c r="C4144" s="217" t="s">
        <v>2553</v>
      </c>
      <c r="D4144" s="217" t="s">
        <v>2968</v>
      </c>
      <c r="E4144" s="217" t="s">
        <v>233</v>
      </c>
      <c r="F4144" s="217" t="s">
        <v>2969</v>
      </c>
      <c r="G4144" s="218">
        <v>10.119999999999999</v>
      </c>
      <c r="H4144" s="217" t="s">
        <v>139</v>
      </c>
      <c r="I4144" s="219">
        <v>1</v>
      </c>
      <c r="J4144" s="221">
        <v>8000</v>
      </c>
      <c r="K4144" s="221">
        <v>8000</v>
      </c>
      <c r="L4144" s="218">
        <v>0</v>
      </c>
      <c r="M4144" s="218">
        <f t="shared" si="116"/>
        <v>3200</v>
      </c>
      <c r="N4144" s="216" t="str">
        <f t="shared" si="115"/>
        <v>stvarna uporabna</v>
      </c>
    </row>
    <row r="4145" spans="1:14" x14ac:dyDescent="0.25">
      <c r="A4145" s="220">
        <v>1</v>
      </c>
      <c r="B4145" s="217" t="s">
        <v>2552</v>
      </c>
      <c r="C4145" s="217" t="s">
        <v>2553</v>
      </c>
      <c r="D4145" s="217" t="s">
        <v>2970</v>
      </c>
      <c r="E4145" s="217" t="s">
        <v>233</v>
      </c>
      <c r="F4145" s="217" t="s">
        <v>2969</v>
      </c>
      <c r="G4145" s="218">
        <v>10.119999999999999</v>
      </c>
      <c r="H4145" s="217" t="s">
        <v>139</v>
      </c>
      <c r="I4145" s="219">
        <v>1</v>
      </c>
      <c r="J4145" s="221">
        <v>8000</v>
      </c>
      <c r="K4145" s="221">
        <v>8000</v>
      </c>
      <c r="L4145" s="218">
        <v>0</v>
      </c>
      <c r="M4145" s="218">
        <f t="shared" si="116"/>
        <v>3200</v>
      </c>
      <c r="N4145" s="216" t="str">
        <f t="shared" si="115"/>
        <v>stvarna uporabna</v>
      </c>
    </row>
    <row r="4146" spans="1:14" x14ac:dyDescent="0.25">
      <c r="A4146" s="220">
        <v>1</v>
      </c>
      <c r="B4146" s="217" t="s">
        <v>2552</v>
      </c>
      <c r="C4146" s="217" t="s">
        <v>2553</v>
      </c>
      <c r="D4146" s="217" t="s">
        <v>2971</v>
      </c>
      <c r="E4146" s="217" t="s">
        <v>362</v>
      </c>
      <c r="F4146" s="217" t="s">
        <v>2972</v>
      </c>
      <c r="G4146" s="218">
        <v>11.12</v>
      </c>
      <c r="H4146" s="217" t="s">
        <v>139</v>
      </c>
      <c r="I4146" s="219">
        <v>1</v>
      </c>
      <c r="J4146" s="221">
        <v>8145</v>
      </c>
      <c r="K4146" s="221">
        <v>8145</v>
      </c>
      <c r="L4146" s="218">
        <v>0</v>
      </c>
      <c r="M4146" s="218">
        <f t="shared" si="116"/>
        <v>3258</v>
      </c>
      <c r="N4146" s="216" t="str">
        <f t="shared" si="115"/>
        <v>stvarna uporabna</v>
      </c>
    </row>
    <row r="4147" spans="1:14" x14ac:dyDescent="0.25">
      <c r="A4147" s="216">
        <v>1</v>
      </c>
      <c r="B4147" s="217" t="s">
        <v>2552</v>
      </c>
      <c r="C4147" s="217" t="s">
        <v>2553</v>
      </c>
      <c r="D4147" s="217" t="s">
        <v>2973</v>
      </c>
      <c r="E4147" s="217" t="s">
        <v>233</v>
      </c>
      <c r="F4147" s="217" t="s">
        <v>2974</v>
      </c>
      <c r="G4147" s="218">
        <v>11.12</v>
      </c>
      <c r="H4147" s="217" t="s">
        <v>139</v>
      </c>
      <c r="I4147" s="219">
        <v>1</v>
      </c>
      <c r="J4147" s="221">
        <v>5041.47</v>
      </c>
      <c r="K4147" s="221">
        <v>5041.47</v>
      </c>
      <c r="L4147" s="218">
        <v>0</v>
      </c>
      <c r="M4147" s="218">
        <f t="shared" si="116"/>
        <v>2016.5880000000002</v>
      </c>
      <c r="N4147" s="216" t="str">
        <f t="shared" si="115"/>
        <v>stvarna uporabna</v>
      </c>
    </row>
    <row r="4148" spans="1:14" x14ac:dyDescent="0.25">
      <c r="A4148" s="216">
        <v>1</v>
      </c>
      <c r="B4148" s="217" t="s">
        <v>2552</v>
      </c>
      <c r="C4148" s="217" t="s">
        <v>2553</v>
      </c>
      <c r="D4148" s="217" t="s">
        <v>2975</v>
      </c>
      <c r="E4148" s="217" t="s">
        <v>233</v>
      </c>
      <c r="F4148" s="217" t="s">
        <v>2976</v>
      </c>
      <c r="G4148" s="218">
        <v>11.12</v>
      </c>
      <c r="H4148" s="217" t="s">
        <v>139</v>
      </c>
      <c r="I4148" s="219">
        <v>1</v>
      </c>
      <c r="J4148" s="221">
        <v>1759.13</v>
      </c>
      <c r="K4148" s="221">
        <v>1759.13</v>
      </c>
      <c r="L4148" s="218">
        <v>0</v>
      </c>
      <c r="M4148" s="218">
        <f t="shared" si="116"/>
        <v>703.65200000000004</v>
      </c>
      <c r="N4148" s="216" t="str">
        <f t="shared" si="115"/>
        <v>stvarna uporabna</v>
      </c>
    </row>
    <row r="4149" spans="1:14" x14ac:dyDescent="0.25">
      <c r="A4149" s="216">
        <v>1</v>
      </c>
      <c r="B4149" s="217" t="s">
        <v>2552</v>
      </c>
      <c r="C4149" s="217" t="s">
        <v>2553</v>
      </c>
      <c r="D4149" s="217" t="s">
        <v>2977</v>
      </c>
      <c r="E4149" s="217" t="s">
        <v>233</v>
      </c>
      <c r="F4149" s="217" t="s">
        <v>2579</v>
      </c>
      <c r="G4149" s="218">
        <v>12.12</v>
      </c>
      <c r="H4149" s="217" t="s">
        <v>139</v>
      </c>
      <c r="I4149" s="219">
        <v>1</v>
      </c>
      <c r="J4149" s="221">
        <v>1457.36</v>
      </c>
      <c r="K4149" s="221">
        <v>1457.36</v>
      </c>
      <c r="L4149" s="218">
        <v>0</v>
      </c>
      <c r="M4149" s="218">
        <f t="shared" si="116"/>
        <v>582.94399999999996</v>
      </c>
      <c r="N4149" s="216" t="str">
        <f t="shared" si="115"/>
        <v>stvarna uporabna</v>
      </c>
    </row>
    <row r="4150" spans="1:14" x14ac:dyDescent="0.25">
      <c r="A4150" s="220">
        <v>1</v>
      </c>
      <c r="B4150" s="217" t="s">
        <v>2552</v>
      </c>
      <c r="C4150" s="217" t="s">
        <v>2553</v>
      </c>
      <c r="D4150" s="217" t="s">
        <v>2978</v>
      </c>
      <c r="E4150" s="217" t="s">
        <v>233</v>
      </c>
      <c r="F4150" s="217" t="s">
        <v>2979</v>
      </c>
      <c r="G4150" s="217" t="s">
        <v>430</v>
      </c>
      <c r="H4150" s="217" t="s">
        <v>139</v>
      </c>
      <c r="I4150" s="219">
        <v>1</v>
      </c>
      <c r="J4150" s="221">
        <v>5643.75</v>
      </c>
      <c r="K4150" s="221">
        <v>5055.87</v>
      </c>
      <c r="L4150" s="218">
        <v>587.88</v>
      </c>
      <c r="M4150" s="218">
        <f t="shared" si="116"/>
        <v>2257.5</v>
      </c>
      <c r="N4150" s="216" t="str">
        <f t="shared" si="115"/>
        <v>stvarna uporabna</v>
      </c>
    </row>
    <row r="4151" spans="1:14" x14ac:dyDescent="0.25">
      <c r="A4151" s="220">
        <v>1</v>
      </c>
      <c r="B4151" s="217" t="s">
        <v>2552</v>
      </c>
      <c r="C4151" s="217" t="s">
        <v>2553</v>
      </c>
      <c r="D4151" s="217" t="s">
        <v>2980</v>
      </c>
      <c r="E4151" s="217" t="s">
        <v>233</v>
      </c>
      <c r="F4151" s="217" t="s">
        <v>2722</v>
      </c>
      <c r="G4151" s="217" t="s">
        <v>430</v>
      </c>
      <c r="H4151" s="217" t="s">
        <v>139</v>
      </c>
      <c r="I4151" s="219">
        <v>1</v>
      </c>
      <c r="J4151" s="221">
        <v>1481.25</v>
      </c>
      <c r="K4151" s="221">
        <v>1326.95</v>
      </c>
      <c r="L4151" s="218">
        <v>154.30000000000001</v>
      </c>
      <c r="M4151" s="218">
        <f t="shared" si="116"/>
        <v>592.5</v>
      </c>
      <c r="N4151" s="216" t="str">
        <f t="shared" si="115"/>
        <v>stvarna uporabna</v>
      </c>
    </row>
    <row r="4152" spans="1:14" x14ac:dyDescent="0.25">
      <c r="A4152" s="216">
        <v>1</v>
      </c>
      <c r="B4152" s="217" t="s">
        <v>2552</v>
      </c>
      <c r="C4152" s="217" t="s">
        <v>2553</v>
      </c>
      <c r="D4152" s="217" t="s">
        <v>2981</v>
      </c>
      <c r="E4152" s="217" t="s">
        <v>233</v>
      </c>
      <c r="F4152" s="217" t="s">
        <v>2979</v>
      </c>
      <c r="G4152" s="217" t="s">
        <v>430</v>
      </c>
      <c r="H4152" s="217" t="s">
        <v>139</v>
      </c>
      <c r="I4152" s="219">
        <v>1</v>
      </c>
      <c r="J4152" s="221">
        <v>5643.75</v>
      </c>
      <c r="K4152" s="221">
        <v>5055.87</v>
      </c>
      <c r="L4152" s="218">
        <v>587.88</v>
      </c>
      <c r="M4152" s="218">
        <f t="shared" si="116"/>
        <v>2257.5</v>
      </c>
      <c r="N4152" s="216" t="str">
        <f t="shared" si="115"/>
        <v>stvarna uporabna</v>
      </c>
    </row>
    <row r="4153" spans="1:14" x14ac:dyDescent="0.25">
      <c r="A4153" s="216">
        <v>1</v>
      </c>
      <c r="B4153" s="217" t="s">
        <v>2552</v>
      </c>
      <c r="C4153" s="217" t="s">
        <v>2553</v>
      </c>
      <c r="D4153" s="217" t="s">
        <v>2982</v>
      </c>
      <c r="E4153" s="217" t="s">
        <v>233</v>
      </c>
      <c r="F4153" s="217" t="s">
        <v>2722</v>
      </c>
      <c r="G4153" s="217" t="s">
        <v>430</v>
      </c>
      <c r="H4153" s="217" t="s">
        <v>139</v>
      </c>
      <c r="I4153" s="219">
        <v>1</v>
      </c>
      <c r="J4153" s="221">
        <v>1481.25</v>
      </c>
      <c r="K4153" s="221">
        <v>1326.95</v>
      </c>
      <c r="L4153" s="218">
        <v>154.30000000000001</v>
      </c>
      <c r="M4153" s="218">
        <f t="shared" si="116"/>
        <v>592.5</v>
      </c>
      <c r="N4153" s="216" t="str">
        <f t="shared" si="115"/>
        <v>stvarna uporabna</v>
      </c>
    </row>
    <row r="4154" spans="1:14" x14ac:dyDescent="0.25">
      <c r="A4154" s="216">
        <v>1</v>
      </c>
      <c r="B4154" s="217" t="s">
        <v>2552</v>
      </c>
      <c r="C4154" s="217" t="s">
        <v>2553</v>
      </c>
      <c r="D4154" s="217" t="s">
        <v>2983</v>
      </c>
      <c r="E4154" s="217" t="s">
        <v>233</v>
      </c>
      <c r="F4154" s="217" t="s">
        <v>2984</v>
      </c>
      <c r="G4154" s="217" t="s">
        <v>430</v>
      </c>
      <c r="H4154" s="217" t="s">
        <v>139</v>
      </c>
      <c r="I4154" s="219">
        <v>1</v>
      </c>
      <c r="J4154" s="221">
        <v>5643.75</v>
      </c>
      <c r="K4154" s="221">
        <v>5055.87</v>
      </c>
      <c r="L4154" s="218">
        <v>587.88</v>
      </c>
      <c r="M4154" s="218">
        <f t="shared" si="116"/>
        <v>2257.5</v>
      </c>
      <c r="N4154" s="216" t="str">
        <f t="shared" si="115"/>
        <v>stvarna uporabna</v>
      </c>
    </row>
    <row r="4155" spans="1:14" x14ac:dyDescent="0.25">
      <c r="A4155" s="220">
        <v>1</v>
      </c>
      <c r="B4155" s="217" t="s">
        <v>2552</v>
      </c>
      <c r="C4155" s="217" t="s">
        <v>2553</v>
      </c>
      <c r="D4155" s="217" t="s">
        <v>2985</v>
      </c>
      <c r="E4155" s="217" t="s">
        <v>233</v>
      </c>
      <c r="F4155" s="217" t="s">
        <v>2984</v>
      </c>
      <c r="G4155" s="217" t="s">
        <v>430</v>
      </c>
      <c r="H4155" s="217" t="s">
        <v>139</v>
      </c>
      <c r="I4155" s="219">
        <v>1</v>
      </c>
      <c r="J4155" s="221">
        <v>5643.75</v>
      </c>
      <c r="K4155" s="221">
        <v>5055.87</v>
      </c>
      <c r="L4155" s="218">
        <v>587.88</v>
      </c>
      <c r="M4155" s="218">
        <f t="shared" si="116"/>
        <v>2257.5</v>
      </c>
      <c r="N4155" s="216" t="str">
        <f t="shared" si="115"/>
        <v>stvarna uporabna</v>
      </c>
    </row>
    <row r="4156" spans="1:14" x14ac:dyDescent="0.25">
      <c r="A4156" s="220">
        <v>1</v>
      </c>
      <c r="B4156" s="217" t="s">
        <v>2552</v>
      </c>
      <c r="C4156" s="217" t="s">
        <v>2553</v>
      </c>
      <c r="D4156" s="217" t="s">
        <v>2986</v>
      </c>
      <c r="E4156" s="217" t="s">
        <v>233</v>
      </c>
      <c r="F4156" s="217" t="s">
        <v>2984</v>
      </c>
      <c r="G4156" s="217" t="s">
        <v>430</v>
      </c>
      <c r="H4156" s="217" t="s">
        <v>139</v>
      </c>
      <c r="I4156" s="219">
        <v>1</v>
      </c>
      <c r="J4156" s="221">
        <v>5643.75</v>
      </c>
      <c r="K4156" s="221">
        <v>5055.87</v>
      </c>
      <c r="L4156" s="218">
        <v>587.88</v>
      </c>
      <c r="M4156" s="218">
        <f t="shared" si="116"/>
        <v>2257.5</v>
      </c>
      <c r="N4156" s="216" t="str">
        <f t="shared" ref="N4156:N4219" si="117">IF(L4156&lt;J4156*0.4,"stvarna uporabna", "nova vrijednost")</f>
        <v>stvarna uporabna</v>
      </c>
    </row>
    <row r="4157" spans="1:14" x14ac:dyDescent="0.25">
      <c r="A4157" s="216">
        <v>1</v>
      </c>
      <c r="B4157" s="217" t="s">
        <v>2552</v>
      </c>
      <c r="C4157" s="217" t="s">
        <v>2553</v>
      </c>
      <c r="D4157" s="217" t="s">
        <v>2987</v>
      </c>
      <c r="E4157" s="217" t="s">
        <v>233</v>
      </c>
      <c r="F4157" s="217" t="s">
        <v>2984</v>
      </c>
      <c r="G4157" s="217" t="s">
        <v>430</v>
      </c>
      <c r="H4157" s="217" t="s">
        <v>139</v>
      </c>
      <c r="I4157" s="219">
        <v>1</v>
      </c>
      <c r="J4157" s="221">
        <v>5643.75</v>
      </c>
      <c r="K4157" s="221">
        <v>5055.87</v>
      </c>
      <c r="L4157" s="218">
        <v>587.88</v>
      </c>
      <c r="M4157" s="218">
        <f t="shared" si="116"/>
        <v>2257.5</v>
      </c>
      <c r="N4157" s="216" t="str">
        <f t="shared" si="117"/>
        <v>stvarna uporabna</v>
      </c>
    </row>
    <row r="4158" spans="1:14" x14ac:dyDescent="0.25">
      <c r="A4158" s="216">
        <v>1</v>
      </c>
      <c r="B4158" s="217" t="s">
        <v>2552</v>
      </c>
      <c r="C4158" s="217" t="s">
        <v>2553</v>
      </c>
      <c r="D4158" s="217" t="s">
        <v>2988</v>
      </c>
      <c r="E4158" s="217" t="s">
        <v>233</v>
      </c>
      <c r="F4158" s="217" t="s">
        <v>2984</v>
      </c>
      <c r="G4158" s="217" t="s">
        <v>430</v>
      </c>
      <c r="H4158" s="217" t="s">
        <v>139</v>
      </c>
      <c r="I4158" s="219">
        <v>1</v>
      </c>
      <c r="J4158" s="221">
        <v>5643.75</v>
      </c>
      <c r="K4158" s="221">
        <v>5055.87</v>
      </c>
      <c r="L4158" s="218">
        <v>587.88</v>
      </c>
      <c r="M4158" s="218">
        <f t="shared" si="116"/>
        <v>2257.5</v>
      </c>
      <c r="N4158" s="216" t="str">
        <f t="shared" si="117"/>
        <v>stvarna uporabna</v>
      </c>
    </row>
    <row r="4159" spans="1:14" x14ac:dyDescent="0.25">
      <c r="A4159" s="216">
        <v>1</v>
      </c>
      <c r="B4159" s="217" t="s">
        <v>2552</v>
      </c>
      <c r="C4159" s="217" t="s">
        <v>2553</v>
      </c>
      <c r="D4159" s="217" t="s">
        <v>2989</v>
      </c>
      <c r="E4159" s="217" t="s">
        <v>233</v>
      </c>
      <c r="F4159" s="217" t="s">
        <v>2984</v>
      </c>
      <c r="G4159" s="217" t="s">
        <v>430</v>
      </c>
      <c r="H4159" s="217" t="s">
        <v>139</v>
      </c>
      <c r="I4159" s="219">
        <v>1</v>
      </c>
      <c r="J4159" s="221">
        <v>5643.75</v>
      </c>
      <c r="K4159" s="221">
        <v>5055.87</v>
      </c>
      <c r="L4159" s="218">
        <v>587.88</v>
      </c>
      <c r="M4159" s="218">
        <f t="shared" si="116"/>
        <v>2257.5</v>
      </c>
      <c r="N4159" s="216" t="str">
        <f t="shared" si="117"/>
        <v>stvarna uporabna</v>
      </c>
    </row>
    <row r="4160" spans="1:14" x14ac:dyDescent="0.25">
      <c r="A4160" s="220">
        <v>1</v>
      </c>
      <c r="B4160" s="217" t="s">
        <v>2552</v>
      </c>
      <c r="C4160" s="217" t="s">
        <v>2553</v>
      </c>
      <c r="D4160" s="217" t="s">
        <v>2990</v>
      </c>
      <c r="E4160" s="217" t="s">
        <v>233</v>
      </c>
      <c r="F4160" s="217" t="s">
        <v>2984</v>
      </c>
      <c r="G4160" s="217" t="s">
        <v>430</v>
      </c>
      <c r="H4160" s="217" t="s">
        <v>139</v>
      </c>
      <c r="I4160" s="219">
        <v>1</v>
      </c>
      <c r="J4160" s="221">
        <v>5643.75</v>
      </c>
      <c r="K4160" s="221">
        <v>5055.87</v>
      </c>
      <c r="L4160" s="218">
        <v>587.88</v>
      </c>
      <c r="M4160" s="218">
        <f t="shared" si="116"/>
        <v>2257.5</v>
      </c>
      <c r="N4160" s="216" t="str">
        <f t="shared" si="117"/>
        <v>stvarna uporabna</v>
      </c>
    </row>
    <row r="4161" spans="1:14" x14ac:dyDescent="0.25">
      <c r="A4161" s="220">
        <v>1</v>
      </c>
      <c r="B4161" s="217" t="s">
        <v>2552</v>
      </c>
      <c r="C4161" s="217" t="s">
        <v>2553</v>
      </c>
      <c r="D4161" s="217" t="s">
        <v>2991</v>
      </c>
      <c r="E4161" s="217" t="s">
        <v>233</v>
      </c>
      <c r="F4161" s="217" t="s">
        <v>2984</v>
      </c>
      <c r="G4161" s="217" t="s">
        <v>430</v>
      </c>
      <c r="H4161" s="217" t="s">
        <v>139</v>
      </c>
      <c r="I4161" s="219">
        <v>1</v>
      </c>
      <c r="J4161" s="221">
        <v>5643.75</v>
      </c>
      <c r="K4161" s="221">
        <v>5055.87</v>
      </c>
      <c r="L4161" s="218">
        <v>587.88</v>
      </c>
      <c r="M4161" s="218">
        <f t="shared" si="116"/>
        <v>2257.5</v>
      </c>
      <c r="N4161" s="216" t="str">
        <f t="shared" si="117"/>
        <v>stvarna uporabna</v>
      </c>
    </row>
    <row r="4162" spans="1:14" x14ac:dyDescent="0.25">
      <c r="A4162" s="216">
        <v>1</v>
      </c>
      <c r="B4162" s="217" t="s">
        <v>2552</v>
      </c>
      <c r="C4162" s="217" t="s">
        <v>2553</v>
      </c>
      <c r="D4162" s="217" t="s">
        <v>2992</v>
      </c>
      <c r="E4162" s="217" t="s">
        <v>233</v>
      </c>
      <c r="F4162" s="217" t="s">
        <v>2722</v>
      </c>
      <c r="G4162" s="217" t="s">
        <v>430</v>
      </c>
      <c r="H4162" s="217" t="s">
        <v>139</v>
      </c>
      <c r="I4162" s="219">
        <v>1</v>
      </c>
      <c r="J4162" s="221">
        <v>1481.25</v>
      </c>
      <c r="K4162" s="221">
        <v>1326.95</v>
      </c>
      <c r="L4162" s="218">
        <v>154.30000000000001</v>
      </c>
      <c r="M4162" s="218">
        <f t="shared" si="116"/>
        <v>592.5</v>
      </c>
      <c r="N4162" s="216" t="str">
        <f t="shared" si="117"/>
        <v>stvarna uporabna</v>
      </c>
    </row>
    <row r="4163" spans="1:14" x14ac:dyDescent="0.25">
      <c r="A4163" s="216">
        <v>1</v>
      </c>
      <c r="B4163" s="217" t="s">
        <v>2552</v>
      </c>
      <c r="C4163" s="217" t="s">
        <v>2553</v>
      </c>
      <c r="D4163" s="217" t="s">
        <v>2993</v>
      </c>
      <c r="E4163" s="217" t="s">
        <v>233</v>
      </c>
      <c r="F4163" s="217" t="s">
        <v>2722</v>
      </c>
      <c r="G4163" s="217" t="s">
        <v>430</v>
      </c>
      <c r="H4163" s="217" t="s">
        <v>139</v>
      </c>
      <c r="I4163" s="219">
        <v>1</v>
      </c>
      <c r="J4163" s="221">
        <v>1481.25</v>
      </c>
      <c r="K4163" s="221">
        <v>1326.95</v>
      </c>
      <c r="L4163" s="218">
        <v>154.30000000000001</v>
      </c>
      <c r="M4163" s="218">
        <f t="shared" ref="M4163:M4226" si="118">IF(L4163&lt;J4163*0.4,J4163*0.4,L4163)</f>
        <v>592.5</v>
      </c>
      <c r="N4163" s="216" t="str">
        <f t="shared" si="117"/>
        <v>stvarna uporabna</v>
      </c>
    </row>
    <row r="4164" spans="1:14" x14ac:dyDescent="0.25">
      <c r="A4164" s="216">
        <v>1</v>
      </c>
      <c r="B4164" s="217" t="s">
        <v>2552</v>
      </c>
      <c r="C4164" s="217" t="s">
        <v>2553</v>
      </c>
      <c r="D4164" s="217" t="s">
        <v>2994</v>
      </c>
      <c r="E4164" s="217" t="s">
        <v>233</v>
      </c>
      <c r="F4164" s="217" t="s">
        <v>2722</v>
      </c>
      <c r="G4164" s="217" t="s">
        <v>430</v>
      </c>
      <c r="H4164" s="217" t="s">
        <v>139</v>
      </c>
      <c r="I4164" s="219">
        <v>1</v>
      </c>
      <c r="J4164" s="221">
        <v>1481.25</v>
      </c>
      <c r="K4164" s="221">
        <v>1326.95</v>
      </c>
      <c r="L4164" s="218">
        <v>154.30000000000001</v>
      </c>
      <c r="M4164" s="218">
        <f t="shared" si="118"/>
        <v>592.5</v>
      </c>
      <c r="N4164" s="216" t="str">
        <f t="shared" si="117"/>
        <v>stvarna uporabna</v>
      </c>
    </row>
    <row r="4165" spans="1:14" x14ac:dyDescent="0.25">
      <c r="A4165" s="220">
        <v>1</v>
      </c>
      <c r="B4165" s="217" t="s">
        <v>2552</v>
      </c>
      <c r="C4165" s="217" t="s">
        <v>2553</v>
      </c>
      <c r="D4165" s="217" t="s">
        <v>2995</v>
      </c>
      <c r="E4165" s="217" t="s">
        <v>233</v>
      </c>
      <c r="F4165" s="217" t="s">
        <v>2722</v>
      </c>
      <c r="G4165" s="217" t="s">
        <v>430</v>
      </c>
      <c r="H4165" s="217" t="s">
        <v>139</v>
      </c>
      <c r="I4165" s="219">
        <v>1</v>
      </c>
      <c r="J4165" s="221">
        <v>1481.25</v>
      </c>
      <c r="K4165" s="221">
        <v>1326.95</v>
      </c>
      <c r="L4165" s="218">
        <v>154.30000000000001</v>
      </c>
      <c r="M4165" s="218">
        <f t="shared" si="118"/>
        <v>592.5</v>
      </c>
      <c r="N4165" s="216" t="str">
        <f t="shared" si="117"/>
        <v>stvarna uporabna</v>
      </c>
    </row>
    <row r="4166" spans="1:14" x14ac:dyDescent="0.25">
      <c r="A4166" s="220">
        <v>1</v>
      </c>
      <c r="B4166" s="217" t="s">
        <v>2552</v>
      </c>
      <c r="C4166" s="217" t="s">
        <v>2553</v>
      </c>
      <c r="D4166" s="217" t="s">
        <v>2996</v>
      </c>
      <c r="E4166" s="217" t="s">
        <v>233</v>
      </c>
      <c r="F4166" s="217" t="s">
        <v>2722</v>
      </c>
      <c r="G4166" s="217" t="s">
        <v>430</v>
      </c>
      <c r="H4166" s="217" t="s">
        <v>139</v>
      </c>
      <c r="I4166" s="219">
        <v>1</v>
      </c>
      <c r="J4166" s="221">
        <v>1481.25</v>
      </c>
      <c r="K4166" s="221">
        <v>1326.95</v>
      </c>
      <c r="L4166" s="218">
        <v>154.30000000000001</v>
      </c>
      <c r="M4166" s="218">
        <f t="shared" si="118"/>
        <v>592.5</v>
      </c>
      <c r="N4166" s="216" t="str">
        <f t="shared" si="117"/>
        <v>stvarna uporabna</v>
      </c>
    </row>
    <row r="4167" spans="1:14" x14ac:dyDescent="0.25">
      <c r="A4167" s="216">
        <v>1</v>
      </c>
      <c r="B4167" s="217" t="s">
        <v>2552</v>
      </c>
      <c r="C4167" s="217" t="s">
        <v>2553</v>
      </c>
      <c r="D4167" s="217" t="s">
        <v>2997</v>
      </c>
      <c r="E4167" s="217" t="s">
        <v>233</v>
      </c>
      <c r="F4167" s="217" t="s">
        <v>2722</v>
      </c>
      <c r="G4167" s="217" t="s">
        <v>430</v>
      </c>
      <c r="H4167" s="217" t="s">
        <v>139</v>
      </c>
      <c r="I4167" s="219">
        <v>1</v>
      </c>
      <c r="J4167" s="221">
        <v>1481.25</v>
      </c>
      <c r="K4167" s="221">
        <v>1326.95</v>
      </c>
      <c r="L4167" s="218">
        <v>154.30000000000001</v>
      </c>
      <c r="M4167" s="218">
        <f t="shared" si="118"/>
        <v>592.5</v>
      </c>
      <c r="N4167" s="216" t="str">
        <f t="shared" si="117"/>
        <v>stvarna uporabna</v>
      </c>
    </row>
    <row r="4168" spans="1:14" x14ac:dyDescent="0.25">
      <c r="A4168" s="216">
        <v>1</v>
      </c>
      <c r="B4168" s="217" t="s">
        <v>2552</v>
      </c>
      <c r="C4168" s="217" t="s">
        <v>2553</v>
      </c>
      <c r="D4168" s="217" t="s">
        <v>2998</v>
      </c>
      <c r="E4168" s="217" t="s">
        <v>233</v>
      </c>
      <c r="F4168" s="217" t="s">
        <v>2722</v>
      </c>
      <c r="G4168" s="217" t="s">
        <v>430</v>
      </c>
      <c r="H4168" s="217" t="s">
        <v>139</v>
      </c>
      <c r="I4168" s="219">
        <v>1</v>
      </c>
      <c r="J4168" s="221">
        <v>1481.25</v>
      </c>
      <c r="K4168" s="221">
        <v>1326.95</v>
      </c>
      <c r="L4168" s="218">
        <v>154.30000000000001</v>
      </c>
      <c r="M4168" s="218">
        <f t="shared" si="118"/>
        <v>592.5</v>
      </c>
      <c r="N4168" s="216" t="str">
        <f t="shared" si="117"/>
        <v>stvarna uporabna</v>
      </c>
    </row>
    <row r="4169" spans="1:14" x14ac:dyDescent="0.25">
      <c r="A4169" s="216">
        <v>1</v>
      </c>
      <c r="B4169" s="217" t="s">
        <v>2552</v>
      </c>
      <c r="C4169" s="217" t="s">
        <v>2553</v>
      </c>
      <c r="D4169" s="217" t="s">
        <v>2999</v>
      </c>
      <c r="E4169" s="217" t="s">
        <v>233</v>
      </c>
      <c r="F4169" s="217" t="s">
        <v>2722</v>
      </c>
      <c r="G4169" s="217" t="s">
        <v>430</v>
      </c>
      <c r="H4169" s="217" t="s">
        <v>139</v>
      </c>
      <c r="I4169" s="219">
        <v>1</v>
      </c>
      <c r="J4169" s="221">
        <v>1481.25</v>
      </c>
      <c r="K4169" s="221">
        <v>1326.95</v>
      </c>
      <c r="L4169" s="218">
        <v>154.30000000000001</v>
      </c>
      <c r="M4169" s="218">
        <f t="shared" si="118"/>
        <v>592.5</v>
      </c>
      <c r="N4169" s="216" t="str">
        <f t="shared" si="117"/>
        <v>stvarna uporabna</v>
      </c>
    </row>
    <row r="4170" spans="1:14" x14ac:dyDescent="0.25">
      <c r="A4170" s="220">
        <v>1</v>
      </c>
      <c r="B4170" s="217" t="s">
        <v>2552</v>
      </c>
      <c r="C4170" s="217" t="s">
        <v>2553</v>
      </c>
      <c r="D4170" s="217" t="s">
        <v>3000</v>
      </c>
      <c r="E4170" s="217" t="s">
        <v>233</v>
      </c>
      <c r="F4170" s="217" t="s">
        <v>2671</v>
      </c>
      <c r="G4170" s="217" t="s">
        <v>442</v>
      </c>
      <c r="H4170" s="217" t="s">
        <v>139</v>
      </c>
      <c r="I4170" s="219">
        <v>1</v>
      </c>
      <c r="J4170" s="221">
        <v>10585.94</v>
      </c>
      <c r="K4170" s="221">
        <v>6836.75</v>
      </c>
      <c r="L4170" s="221">
        <v>3749.19</v>
      </c>
      <c r="M4170" s="218">
        <f t="shared" si="118"/>
        <v>4234.3760000000002</v>
      </c>
      <c r="N4170" s="216" t="str">
        <f t="shared" si="117"/>
        <v>stvarna uporabna</v>
      </c>
    </row>
    <row r="4171" spans="1:14" x14ac:dyDescent="0.25">
      <c r="A4171" s="220">
        <v>1</v>
      </c>
      <c r="B4171" s="217" t="s">
        <v>2552</v>
      </c>
      <c r="C4171" s="217" t="s">
        <v>2553</v>
      </c>
      <c r="D4171" s="217" t="s">
        <v>3001</v>
      </c>
      <c r="E4171" s="217" t="s">
        <v>233</v>
      </c>
      <c r="F4171" s="217" t="s">
        <v>3002</v>
      </c>
      <c r="G4171" s="217" t="s">
        <v>442</v>
      </c>
      <c r="H4171" s="217" t="s">
        <v>139</v>
      </c>
      <c r="I4171" s="219">
        <v>1</v>
      </c>
      <c r="J4171" s="221">
        <v>2446.14</v>
      </c>
      <c r="K4171" s="221">
        <v>1579.8</v>
      </c>
      <c r="L4171" s="218">
        <v>866.34</v>
      </c>
      <c r="M4171" s="218">
        <f t="shared" si="118"/>
        <v>978.45600000000002</v>
      </c>
      <c r="N4171" s="216" t="str">
        <f t="shared" si="117"/>
        <v>stvarna uporabna</v>
      </c>
    </row>
    <row r="4172" spans="1:14" x14ac:dyDescent="0.25">
      <c r="A4172" s="216">
        <v>1</v>
      </c>
      <c r="B4172" s="217" t="s">
        <v>2552</v>
      </c>
      <c r="C4172" s="217" t="s">
        <v>2553</v>
      </c>
      <c r="D4172" s="217" t="s">
        <v>3003</v>
      </c>
      <c r="E4172" s="217" t="s">
        <v>362</v>
      </c>
      <c r="F4172" s="217" t="s">
        <v>3004</v>
      </c>
      <c r="G4172" s="217" t="s">
        <v>442</v>
      </c>
      <c r="H4172" s="217" t="s">
        <v>139</v>
      </c>
      <c r="I4172" s="219">
        <v>1</v>
      </c>
      <c r="J4172" s="221">
        <v>7507.15</v>
      </c>
      <c r="K4172" s="221">
        <v>6099.57</v>
      </c>
      <c r="L4172" s="221">
        <v>1407.58</v>
      </c>
      <c r="M4172" s="218">
        <f t="shared" si="118"/>
        <v>3002.86</v>
      </c>
      <c r="N4172" s="216" t="str">
        <f t="shared" si="117"/>
        <v>stvarna uporabna</v>
      </c>
    </row>
    <row r="4173" spans="1:14" x14ac:dyDescent="0.25">
      <c r="A4173" s="216">
        <v>1</v>
      </c>
      <c r="B4173" s="217" t="s">
        <v>2552</v>
      </c>
      <c r="C4173" s="217" t="s">
        <v>2553</v>
      </c>
      <c r="D4173" s="217" t="s">
        <v>3005</v>
      </c>
      <c r="E4173" s="217" t="s">
        <v>233</v>
      </c>
      <c r="F4173" s="217" t="s">
        <v>3006</v>
      </c>
      <c r="G4173" s="218">
        <v>10.130000000000001</v>
      </c>
      <c r="H4173" s="217" t="s">
        <v>139</v>
      </c>
      <c r="I4173" s="219">
        <v>1</v>
      </c>
      <c r="J4173" s="221">
        <v>5643.75</v>
      </c>
      <c r="K4173" s="221">
        <v>4467.9799999999996</v>
      </c>
      <c r="L4173" s="221">
        <v>1175.77</v>
      </c>
      <c r="M4173" s="218">
        <f t="shared" si="118"/>
        <v>2257.5</v>
      </c>
      <c r="N4173" s="216" t="str">
        <f t="shared" si="117"/>
        <v>stvarna uporabna</v>
      </c>
    </row>
    <row r="4174" spans="1:14" x14ac:dyDescent="0.25">
      <c r="A4174" s="216">
        <v>1</v>
      </c>
      <c r="B4174" s="217" t="s">
        <v>2552</v>
      </c>
      <c r="C4174" s="217" t="s">
        <v>2553</v>
      </c>
      <c r="D4174" s="217" t="s">
        <v>3007</v>
      </c>
      <c r="E4174" s="217" t="s">
        <v>233</v>
      </c>
      <c r="F4174" s="217" t="s">
        <v>3006</v>
      </c>
      <c r="G4174" s="218">
        <v>10.130000000000001</v>
      </c>
      <c r="H4174" s="217" t="s">
        <v>139</v>
      </c>
      <c r="I4174" s="219">
        <v>1</v>
      </c>
      <c r="J4174" s="221">
        <v>5643.75</v>
      </c>
      <c r="K4174" s="221">
        <v>4467.9799999999996</v>
      </c>
      <c r="L4174" s="221">
        <v>1175.77</v>
      </c>
      <c r="M4174" s="218">
        <f t="shared" si="118"/>
        <v>2257.5</v>
      </c>
      <c r="N4174" s="216" t="str">
        <f t="shared" si="117"/>
        <v>stvarna uporabna</v>
      </c>
    </row>
    <row r="4175" spans="1:14" x14ac:dyDescent="0.25">
      <c r="A4175" s="220">
        <v>1</v>
      </c>
      <c r="B4175" s="217" t="s">
        <v>2552</v>
      </c>
      <c r="C4175" s="217" t="s">
        <v>2553</v>
      </c>
      <c r="D4175" s="217" t="s">
        <v>3008</v>
      </c>
      <c r="E4175" s="217" t="s">
        <v>233</v>
      </c>
      <c r="F4175" s="217" t="s">
        <v>3006</v>
      </c>
      <c r="G4175" s="218">
        <v>10.130000000000001</v>
      </c>
      <c r="H4175" s="217" t="s">
        <v>139</v>
      </c>
      <c r="I4175" s="219">
        <v>1</v>
      </c>
      <c r="J4175" s="221">
        <v>5643.75</v>
      </c>
      <c r="K4175" s="221">
        <v>4467.9799999999996</v>
      </c>
      <c r="L4175" s="221">
        <v>1175.77</v>
      </c>
      <c r="M4175" s="218">
        <f t="shared" si="118"/>
        <v>2257.5</v>
      </c>
      <c r="N4175" s="216" t="str">
        <f t="shared" si="117"/>
        <v>stvarna uporabna</v>
      </c>
    </row>
    <row r="4176" spans="1:14" x14ac:dyDescent="0.25">
      <c r="A4176" s="220">
        <v>1</v>
      </c>
      <c r="B4176" s="217" t="s">
        <v>2552</v>
      </c>
      <c r="C4176" s="217" t="s">
        <v>2553</v>
      </c>
      <c r="D4176" s="217" t="s">
        <v>3009</v>
      </c>
      <c r="E4176" s="217" t="s">
        <v>233</v>
      </c>
      <c r="F4176" s="217" t="s">
        <v>3006</v>
      </c>
      <c r="G4176" s="218">
        <v>10.130000000000001</v>
      </c>
      <c r="H4176" s="217" t="s">
        <v>139</v>
      </c>
      <c r="I4176" s="219">
        <v>1</v>
      </c>
      <c r="J4176" s="221">
        <v>5643.75</v>
      </c>
      <c r="K4176" s="221">
        <v>4467.9799999999996</v>
      </c>
      <c r="L4176" s="221">
        <v>1175.77</v>
      </c>
      <c r="M4176" s="218">
        <f t="shared" si="118"/>
        <v>2257.5</v>
      </c>
      <c r="N4176" s="216" t="str">
        <f t="shared" si="117"/>
        <v>stvarna uporabna</v>
      </c>
    </row>
    <row r="4177" spans="1:14" x14ac:dyDescent="0.25">
      <c r="A4177" s="216">
        <v>1</v>
      </c>
      <c r="B4177" s="217" t="s">
        <v>2552</v>
      </c>
      <c r="C4177" s="217" t="s">
        <v>2553</v>
      </c>
      <c r="D4177" s="217" t="s">
        <v>3010</v>
      </c>
      <c r="E4177" s="217" t="s">
        <v>233</v>
      </c>
      <c r="F4177" s="217" t="s">
        <v>2722</v>
      </c>
      <c r="G4177" s="218">
        <v>10.130000000000001</v>
      </c>
      <c r="H4177" s="217" t="s">
        <v>139</v>
      </c>
      <c r="I4177" s="219">
        <v>1</v>
      </c>
      <c r="J4177" s="221">
        <v>1481.25</v>
      </c>
      <c r="K4177" s="221">
        <v>1172.6500000000001</v>
      </c>
      <c r="L4177" s="218">
        <v>308.60000000000002</v>
      </c>
      <c r="M4177" s="218">
        <f t="shared" si="118"/>
        <v>592.5</v>
      </c>
      <c r="N4177" s="216" t="str">
        <f t="shared" si="117"/>
        <v>stvarna uporabna</v>
      </c>
    </row>
    <row r="4178" spans="1:14" x14ac:dyDescent="0.25">
      <c r="A4178" s="216">
        <v>1</v>
      </c>
      <c r="B4178" s="217" t="s">
        <v>2552</v>
      </c>
      <c r="C4178" s="217" t="s">
        <v>2553</v>
      </c>
      <c r="D4178" s="217" t="s">
        <v>3011</v>
      </c>
      <c r="E4178" s="217" t="s">
        <v>233</v>
      </c>
      <c r="F4178" s="217" t="s">
        <v>2722</v>
      </c>
      <c r="G4178" s="218">
        <v>10.130000000000001</v>
      </c>
      <c r="H4178" s="217" t="s">
        <v>139</v>
      </c>
      <c r="I4178" s="219">
        <v>1</v>
      </c>
      <c r="J4178" s="221">
        <v>1481.25</v>
      </c>
      <c r="K4178" s="221">
        <v>1172.6500000000001</v>
      </c>
      <c r="L4178" s="218">
        <v>308.60000000000002</v>
      </c>
      <c r="M4178" s="218">
        <f t="shared" si="118"/>
        <v>592.5</v>
      </c>
      <c r="N4178" s="216" t="str">
        <f t="shared" si="117"/>
        <v>stvarna uporabna</v>
      </c>
    </row>
    <row r="4179" spans="1:14" x14ac:dyDescent="0.25">
      <c r="A4179" s="216">
        <v>1</v>
      </c>
      <c r="B4179" s="217" t="s">
        <v>2552</v>
      </c>
      <c r="C4179" s="217" t="s">
        <v>2553</v>
      </c>
      <c r="D4179" s="217" t="s">
        <v>3012</v>
      </c>
      <c r="E4179" s="217" t="s">
        <v>233</v>
      </c>
      <c r="F4179" s="217" t="s">
        <v>2722</v>
      </c>
      <c r="G4179" s="218">
        <v>10.130000000000001</v>
      </c>
      <c r="H4179" s="217" t="s">
        <v>139</v>
      </c>
      <c r="I4179" s="219">
        <v>1</v>
      </c>
      <c r="J4179" s="221">
        <v>1481.25</v>
      </c>
      <c r="K4179" s="221">
        <v>1172.6500000000001</v>
      </c>
      <c r="L4179" s="218">
        <v>308.60000000000002</v>
      </c>
      <c r="M4179" s="218">
        <f t="shared" si="118"/>
        <v>592.5</v>
      </c>
      <c r="N4179" s="216" t="str">
        <f t="shared" si="117"/>
        <v>stvarna uporabna</v>
      </c>
    </row>
    <row r="4180" spans="1:14" x14ac:dyDescent="0.25">
      <c r="A4180" s="220">
        <v>1</v>
      </c>
      <c r="B4180" s="217" t="s">
        <v>2552</v>
      </c>
      <c r="C4180" s="217" t="s">
        <v>2553</v>
      </c>
      <c r="D4180" s="217" t="s">
        <v>3013</v>
      </c>
      <c r="E4180" s="217" t="s">
        <v>233</v>
      </c>
      <c r="F4180" s="217" t="s">
        <v>2722</v>
      </c>
      <c r="G4180" s="218">
        <v>10.130000000000001</v>
      </c>
      <c r="H4180" s="217" t="s">
        <v>139</v>
      </c>
      <c r="I4180" s="219">
        <v>1</v>
      </c>
      <c r="J4180" s="221">
        <v>1481.25</v>
      </c>
      <c r="K4180" s="221">
        <v>1172.6500000000001</v>
      </c>
      <c r="L4180" s="218">
        <v>308.60000000000002</v>
      </c>
      <c r="M4180" s="218">
        <f t="shared" si="118"/>
        <v>592.5</v>
      </c>
      <c r="N4180" s="216" t="str">
        <f t="shared" si="117"/>
        <v>stvarna uporabna</v>
      </c>
    </row>
    <row r="4181" spans="1:14" x14ac:dyDescent="0.25">
      <c r="A4181" s="220">
        <v>1</v>
      </c>
      <c r="B4181" s="217" t="s">
        <v>2552</v>
      </c>
      <c r="C4181" s="217" t="s">
        <v>2553</v>
      </c>
      <c r="D4181" s="217" t="s">
        <v>3014</v>
      </c>
      <c r="E4181" s="217" t="s">
        <v>233</v>
      </c>
      <c r="F4181" s="217" t="s">
        <v>2963</v>
      </c>
      <c r="G4181" s="218">
        <v>10.130000000000001</v>
      </c>
      <c r="H4181" s="217" t="s">
        <v>139</v>
      </c>
      <c r="I4181" s="219">
        <v>1</v>
      </c>
      <c r="J4181" s="221">
        <v>1680.98</v>
      </c>
      <c r="K4181" s="221">
        <v>1050.6099999999999</v>
      </c>
      <c r="L4181" s="218">
        <v>630.37</v>
      </c>
      <c r="M4181" s="218">
        <f t="shared" si="118"/>
        <v>672.39200000000005</v>
      </c>
      <c r="N4181" s="216" t="str">
        <f t="shared" si="117"/>
        <v>stvarna uporabna</v>
      </c>
    </row>
    <row r="4182" spans="1:14" x14ac:dyDescent="0.25">
      <c r="A4182" s="216">
        <v>1</v>
      </c>
      <c r="B4182" s="217" t="s">
        <v>2552</v>
      </c>
      <c r="C4182" s="217" t="s">
        <v>2553</v>
      </c>
      <c r="D4182" s="217" t="s">
        <v>3015</v>
      </c>
      <c r="E4182" s="217" t="s">
        <v>233</v>
      </c>
      <c r="F4182" s="217" t="s">
        <v>3016</v>
      </c>
      <c r="G4182" s="217" t="s">
        <v>531</v>
      </c>
      <c r="H4182" s="217" t="s">
        <v>139</v>
      </c>
      <c r="I4182" s="219">
        <v>1</v>
      </c>
      <c r="J4182" s="221">
        <v>5287.5</v>
      </c>
      <c r="K4182" s="221">
        <v>3304.7</v>
      </c>
      <c r="L4182" s="221">
        <v>1982.8</v>
      </c>
      <c r="M4182" s="218">
        <f t="shared" si="118"/>
        <v>2115</v>
      </c>
      <c r="N4182" s="216" t="str">
        <f t="shared" si="117"/>
        <v>stvarna uporabna</v>
      </c>
    </row>
    <row r="4183" spans="1:14" x14ac:dyDescent="0.25">
      <c r="A4183" s="216">
        <v>1</v>
      </c>
      <c r="B4183" s="217" t="s">
        <v>2552</v>
      </c>
      <c r="C4183" s="217" t="s">
        <v>2553</v>
      </c>
      <c r="D4183" s="217" t="s">
        <v>3017</v>
      </c>
      <c r="E4183" s="217" t="s">
        <v>233</v>
      </c>
      <c r="F4183" s="217" t="s">
        <v>3018</v>
      </c>
      <c r="G4183" s="217" t="s">
        <v>531</v>
      </c>
      <c r="H4183" s="217" t="s">
        <v>139</v>
      </c>
      <c r="I4183" s="219">
        <v>1</v>
      </c>
      <c r="J4183" s="221">
        <v>1341.25</v>
      </c>
      <c r="K4183" s="218">
        <v>838.28</v>
      </c>
      <c r="L4183" s="218">
        <v>502.97</v>
      </c>
      <c r="M4183" s="218">
        <f t="shared" si="118"/>
        <v>536.5</v>
      </c>
      <c r="N4183" s="216" t="str">
        <f t="shared" si="117"/>
        <v>stvarna uporabna</v>
      </c>
    </row>
    <row r="4184" spans="1:14" x14ac:dyDescent="0.25">
      <c r="A4184" s="216">
        <v>1</v>
      </c>
      <c r="B4184" s="217" t="s">
        <v>2552</v>
      </c>
      <c r="C4184" s="217" t="s">
        <v>2553</v>
      </c>
      <c r="D4184" s="217" t="s">
        <v>3019</v>
      </c>
      <c r="E4184" s="217" t="s">
        <v>362</v>
      </c>
      <c r="F4184" s="217" t="s">
        <v>3016</v>
      </c>
      <c r="G4184" s="217" t="s">
        <v>531</v>
      </c>
      <c r="H4184" s="217" t="s">
        <v>139</v>
      </c>
      <c r="I4184" s="219">
        <v>1</v>
      </c>
      <c r="J4184" s="221">
        <v>5287.5</v>
      </c>
      <c r="K4184" s="221">
        <v>1982.82</v>
      </c>
      <c r="L4184" s="221">
        <v>3304.68</v>
      </c>
      <c r="M4184" s="218">
        <f t="shared" si="118"/>
        <v>3304.68</v>
      </c>
      <c r="N4184" s="216" t="str">
        <f t="shared" si="117"/>
        <v>nova vrijednost</v>
      </c>
    </row>
    <row r="4185" spans="1:14" x14ac:dyDescent="0.25">
      <c r="A4185" s="220">
        <v>1</v>
      </c>
      <c r="B4185" s="217" t="s">
        <v>2552</v>
      </c>
      <c r="C4185" s="217" t="s">
        <v>2553</v>
      </c>
      <c r="D4185" s="217" t="s">
        <v>3020</v>
      </c>
      <c r="E4185" s="217" t="s">
        <v>233</v>
      </c>
      <c r="F4185" s="217" t="s">
        <v>3016</v>
      </c>
      <c r="G4185" s="217" t="s">
        <v>531</v>
      </c>
      <c r="H4185" s="217" t="s">
        <v>139</v>
      </c>
      <c r="I4185" s="219">
        <v>1</v>
      </c>
      <c r="J4185" s="221">
        <v>5287.5</v>
      </c>
      <c r="K4185" s="221">
        <v>3304.7</v>
      </c>
      <c r="L4185" s="221">
        <v>1982.8</v>
      </c>
      <c r="M4185" s="218">
        <f t="shared" si="118"/>
        <v>2115</v>
      </c>
      <c r="N4185" s="216" t="str">
        <f t="shared" si="117"/>
        <v>stvarna uporabna</v>
      </c>
    </row>
    <row r="4186" spans="1:14" x14ac:dyDescent="0.25">
      <c r="A4186" s="220">
        <v>1</v>
      </c>
      <c r="B4186" s="217" t="s">
        <v>2552</v>
      </c>
      <c r="C4186" s="217" t="s">
        <v>2553</v>
      </c>
      <c r="D4186" s="217" t="s">
        <v>3021</v>
      </c>
      <c r="E4186" s="217" t="s">
        <v>233</v>
      </c>
      <c r="F4186" s="217" t="s">
        <v>3016</v>
      </c>
      <c r="G4186" s="217" t="s">
        <v>531</v>
      </c>
      <c r="H4186" s="217" t="s">
        <v>139</v>
      </c>
      <c r="I4186" s="219">
        <v>1</v>
      </c>
      <c r="J4186" s="221">
        <v>5287.5</v>
      </c>
      <c r="K4186" s="221">
        <v>3304.7</v>
      </c>
      <c r="L4186" s="221">
        <v>1982.8</v>
      </c>
      <c r="M4186" s="218">
        <f t="shared" si="118"/>
        <v>2115</v>
      </c>
      <c r="N4186" s="216" t="str">
        <f t="shared" si="117"/>
        <v>stvarna uporabna</v>
      </c>
    </row>
    <row r="4187" spans="1:14" x14ac:dyDescent="0.25">
      <c r="A4187" s="216">
        <v>1</v>
      </c>
      <c r="B4187" s="217" t="s">
        <v>2552</v>
      </c>
      <c r="C4187" s="217" t="s">
        <v>2553</v>
      </c>
      <c r="D4187" s="217" t="s">
        <v>3022</v>
      </c>
      <c r="E4187" s="217" t="s">
        <v>233</v>
      </c>
      <c r="F4187" s="217" t="s">
        <v>3016</v>
      </c>
      <c r="G4187" s="217" t="s">
        <v>531</v>
      </c>
      <c r="H4187" s="217" t="s">
        <v>139</v>
      </c>
      <c r="I4187" s="219">
        <v>1</v>
      </c>
      <c r="J4187" s="221">
        <v>5287.5</v>
      </c>
      <c r="K4187" s="221">
        <v>3304.7</v>
      </c>
      <c r="L4187" s="221">
        <v>1982.8</v>
      </c>
      <c r="M4187" s="218">
        <f t="shared" si="118"/>
        <v>2115</v>
      </c>
      <c r="N4187" s="216" t="str">
        <f t="shared" si="117"/>
        <v>stvarna uporabna</v>
      </c>
    </row>
    <row r="4188" spans="1:14" x14ac:dyDescent="0.25">
      <c r="A4188" s="216">
        <v>1</v>
      </c>
      <c r="B4188" s="217" t="s">
        <v>2552</v>
      </c>
      <c r="C4188" s="217" t="s">
        <v>2553</v>
      </c>
      <c r="D4188" s="217" t="s">
        <v>3023</v>
      </c>
      <c r="E4188" s="217" t="s">
        <v>233</v>
      </c>
      <c r="F4188" s="217" t="s">
        <v>3016</v>
      </c>
      <c r="G4188" s="217" t="s">
        <v>531</v>
      </c>
      <c r="H4188" s="217" t="s">
        <v>139</v>
      </c>
      <c r="I4188" s="219">
        <v>1</v>
      </c>
      <c r="J4188" s="221">
        <v>5287.5</v>
      </c>
      <c r="K4188" s="221">
        <v>3304.7</v>
      </c>
      <c r="L4188" s="221">
        <v>1982.8</v>
      </c>
      <c r="M4188" s="218">
        <f t="shared" si="118"/>
        <v>2115</v>
      </c>
      <c r="N4188" s="216" t="str">
        <f t="shared" si="117"/>
        <v>stvarna uporabna</v>
      </c>
    </row>
    <row r="4189" spans="1:14" x14ac:dyDescent="0.25">
      <c r="A4189" s="216">
        <v>1</v>
      </c>
      <c r="B4189" s="217" t="s">
        <v>2552</v>
      </c>
      <c r="C4189" s="217" t="s">
        <v>2553</v>
      </c>
      <c r="D4189" s="217" t="s">
        <v>3024</v>
      </c>
      <c r="E4189" s="217" t="s">
        <v>233</v>
      </c>
      <c r="F4189" s="217" t="s">
        <v>3016</v>
      </c>
      <c r="G4189" s="217" t="s">
        <v>531</v>
      </c>
      <c r="H4189" s="217" t="s">
        <v>139</v>
      </c>
      <c r="I4189" s="219">
        <v>1</v>
      </c>
      <c r="J4189" s="221">
        <v>5287.5</v>
      </c>
      <c r="K4189" s="221">
        <v>3304.7</v>
      </c>
      <c r="L4189" s="221">
        <v>1982.8</v>
      </c>
      <c r="M4189" s="218">
        <f t="shared" si="118"/>
        <v>2115</v>
      </c>
      <c r="N4189" s="216" t="str">
        <f t="shared" si="117"/>
        <v>stvarna uporabna</v>
      </c>
    </row>
    <row r="4190" spans="1:14" x14ac:dyDescent="0.25">
      <c r="A4190" s="220">
        <v>1</v>
      </c>
      <c r="B4190" s="217" t="s">
        <v>2552</v>
      </c>
      <c r="C4190" s="217" t="s">
        <v>2553</v>
      </c>
      <c r="D4190" s="217" t="s">
        <v>3025</v>
      </c>
      <c r="E4190" s="217" t="s">
        <v>233</v>
      </c>
      <c r="F4190" s="217" t="s">
        <v>3016</v>
      </c>
      <c r="G4190" s="217" t="s">
        <v>531</v>
      </c>
      <c r="H4190" s="217" t="s">
        <v>139</v>
      </c>
      <c r="I4190" s="219">
        <v>1</v>
      </c>
      <c r="J4190" s="221">
        <v>5287.5</v>
      </c>
      <c r="K4190" s="221">
        <v>3304.7</v>
      </c>
      <c r="L4190" s="221">
        <v>1982.8</v>
      </c>
      <c r="M4190" s="218">
        <f t="shared" si="118"/>
        <v>2115</v>
      </c>
      <c r="N4190" s="216" t="str">
        <f t="shared" si="117"/>
        <v>stvarna uporabna</v>
      </c>
    </row>
    <row r="4191" spans="1:14" x14ac:dyDescent="0.25">
      <c r="A4191" s="220">
        <v>1</v>
      </c>
      <c r="B4191" s="217" t="s">
        <v>2552</v>
      </c>
      <c r="C4191" s="217" t="s">
        <v>2553</v>
      </c>
      <c r="D4191" s="217" t="s">
        <v>3026</v>
      </c>
      <c r="E4191" s="217" t="s">
        <v>233</v>
      </c>
      <c r="F4191" s="217" t="s">
        <v>3016</v>
      </c>
      <c r="G4191" s="217" t="s">
        <v>531</v>
      </c>
      <c r="H4191" s="217" t="s">
        <v>139</v>
      </c>
      <c r="I4191" s="219">
        <v>1</v>
      </c>
      <c r="J4191" s="221">
        <v>5287.5</v>
      </c>
      <c r="K4191" s="221">
        <v>3304.7</v>
      </c>
      <c r="L4191" s="221">
        <v>1982.8</v>
      </c>
      <c r="M4191" s="218">
        <f t="shared" si="118"/>
        <v>2115</v>
      </c>
      <c r="N4191" s="216" t="str">
        <f t="shared" si="117"/>
        <v>stvarna uporabna</v>
      </c>
    </row>
    <row r="4192" spans="1:14" x14ac:dyDescent="0.25">
      <c r="A4192" s="216">
        <v>1</v>
      </c>
      <c r="B4192" s="217" t="s">
        <v>2552</v>
      </c>
      <c r="C4192" s="217" t="s">
        <v>2553</v>
      </c>
      <c r="D4192" s="217" t="s">
        <v>3027</v>
      </c>
      <c r="E4192" s="217" t="s">
        <v>233</v>
      </c>
      <c r="F4192" s="217" t="s">
        <v>3018</v>
      </c>
      <c r="G4192" s="217" t="s">
        <v>531</v>
      </c>
      <c r="H4192" s="217" t="s">
        <v>139</v>
      </c>
      <c r="I4192" s="219">
        <v>1</v>
      </c>
      <c r="J4192" s="221">
        <v>1341.25</v>
      </c>
      <c r="K4192" s="218">
        <v>838.28</v>
      </c>
      <c r="L4192" s="218">
        <v>502.97</v>
      </c>
      <c r="M4192" s="218">
        <f t="shared" si="118"/>
        <v>536.5</v>
      </c>
      <c r="N4192" s="216" t="str">
        <f t="shared" si="117"/>
        <v>stvarna uporabna</v>
      </c>
    </row>
    <row r="4193" spans="1:14" x14ac:dyDescent="0.25">
      <c r="A4193" s="216">
        <v>1</v>
      </c>
      <c r="B4193" s="217" t="s">
        <v>2552</v>
      </c>
      <c r="C4193" s="217" t="s">
        <v>2553</v>
      </c>
      <c r="D4193" s="217" t="s">
        <v>3028</v>
      </c>
      <c r="E4193" s="217" t="s">
        <v>233</v>
      </c>
      <c r="F4193" s="217" t="s">
        <v>3018</v>
      </c>
      <c r="G4193" s="217" t="s">
        <v>531</v>
      </c>
      <c r="H4193" s="217" t="s">
        <v>139</v>
      </c>
      <c r="I4193" s="219">
        <v>1</v>
      </c>
      <c r="J4193" s="221">
        <v>1341.25</v>
      </c>
      <c r="K4193" s="218">
        <v>838.28</v>
      </c>
      <c r="L4193" s="218">
        <v>502.97</v>
      </c>
      <c r="M4193" s="218">
        <f t="shared" si="118"/>
        <v>536.5</v>
      </c>
      <c r="N4193" s="216" t="str">
        <f t="shared" si="117"/>
        <v>stvarna uporabna</v>
      </c>
    </row>
    <row r="4194" spans="1:14" x14ac:dyDescent="0.25">
      <c r="A4194" s="216">
        <v>1</v>
      </c>
      <c r="B4194" s="217" t="s">
        <v>2552</v>
      </c>
      <c r="C4194" s="217" t="s">
        <v>2553</v>
      </c>
      <c r="D4194" s="217" t="s">
        <v>3029</v>
      </c>
      <c r="E4194" s="217" t="s">
        <v>233</v>
      </c>
      <c r="F4194" s="217" t="s">
        <v>3018</v>
      </c>
      <c r="G4194" s="217" t="s">
        <v>531</v>
      </c>
      <c r="H4194" s="217" t="s">
        <v>139</v>
      </c>
      <c r="I4194" s="219">
        <v>1</v>
      </c>
      <c r="J4194" s="221">
        <v>1341.25</v>
      </c>
      <c r="K4194" s="218">
        <v>838.28</v>
      </c>
      <c r="L4194" s="218">
        <v>502.97</v>
      </c>
      <c r="M4194" s="218">
        <f t="shared" si="118"/>
        <v>536.5</v>
      </c>
      <c r="N4194" s="216" t="str">
        <f t="shared" si="117"/>
        <v>stvarna uporabna</v>
      </c>
    </row>
    <row r="4195" spans="1:14" x14ac:dyDescent="0.25">
      <c r="A4195" s="220">
        <v>1</v>
      </c>
      <c r="B4195" s="217" t="s">
        <v>2552</v>
      </c>
      <c r="C4195" s="217" t="s">
        <v>2553</v>
      </c>
      <c r="D4195" s="217" t="s">
        <v>3030</v>
      </c>
      <c r="E4195" s="217" t="s">
        <v>233</v>
      </c>
      <c r="F4195" s="217" t="s">
        <v>3018</v>
      </c>
      <c r="G4195" s="217" t="s">
        <v>531</v>
      </c>
      <c r="H4195" s="217" t="s">
        <v>139</v>
      </c>
      <c r="I4195" s="219">
        <v>1</v>
      </c>
      <c r="J4195" s="221">
        <v>1341.25</v>
      </c>
      <c r="K4195" s="218">
        <v>838.28</v>
      </c>
      <c r="L4195" s="218">
        <v>502.97</v>
      </c>
      <c r="M4195" s="218">
        <f t="shared" si="118"/>
        <v>536.5</v>
      </c>
      <c r="N4195" s="216" t="str">
        <f t="shared" si="117"/>
        <v>stvarna uporabna</v>
      </c>
    </row>
    <row r="4196" spans="1:14" x14ac:dyDescent="0.25">
      <c r="A4196" s="220">
        <v>1</v>
      </c>
      <c r="B4196" s="217" t="s">
        <v>2552</v>
      </c>
      <c r="C4196" s="217" t="s">
        <v>2553</v>
      </c>
      <c r="D4196" s="217" t="s">
        <v>3031</v>
      </c>
      <c r="E4196" s="217" t="s">
        <v>233</v>
      </c>
      <c r="F4196" s="217" t="s">
        <v>3018</v>
      </c>
      <c r="G4196" s="217" t="s">
        <v>531</v>
      </c>
      <c r="H4196" s="217" t="s">
        <v>139</v>
      </c>
      <c r="I4196" s="219">
        <v>1</v>
      </c>
      <c r="J4196" s="221">
        <v>1341.25</v>
      </c>
      <c r="K4196" s="218">
        <v>838.28</v>
      </c>
      <c r="L4196" s="218">
        <v>502.97</v>
      </c>
      <c r="M4196" s="218">
        <f t="shared" si="118"/>
        <v>536.5</v>
      </c>
      <c r="N4196" s="216" t="str">
        <f t="shared" si="117"/>
        <v>stvarna uporabna</v>
      </c>
    </row>
    <row r="4197" spans="1:14" x14ac:dyDescent="0.25">
      <c r="A4197" s="216">
        <v>1</v>
      </c>
      <c r="B4197" s="217" t="s">
        <v>2552</v>
      </c>
      <c r="C4197" s="217" t="s">
        <v>2553</v>
      </c>
      <c r="D4197" s="217" t="s">
        <v>3032</v>
      </c>
      <c r="E4197" s="217" t="s">
        <v>233</v>
      </c>
      <c r="F4197" s="217" t="s">
        <v>3018</v>
      </c>
      <c r="G4197" s="217" t="s">
        <v>531</v>
      </c>
      <c r="H4197" s="217" t="s">
        <v>139</v>
      </c>
      <c r="I4197" s="219">
        <v>1</v>
      </c>
      <c r="J4197" s="221">
        <v>1341.25</v>
      </c>
      <c r="K4197" s="218">
        <v>838.28</v>
      </c>
      <c r="L4197" s="218">
        <v>502.97</v>
      </c>
      <c r="M4197" s="218">
        <f t="shared" si="118"/>
        <v>536.5</v>
      </c>
      <c r="N4197" s="216" t="str">
        <f t="shared" si="117"/>
        <v>stvarna uporabna</v>
      </c>
    </row>
    <row r="4198" spans="1:14" x14ac:dyDescent="0.25">
      <c r="A4198" s="216">
        <v>1</v>
      </c>
      <c r="B4198" s="217" t="s">
        <v>2552</v>
      </c>
      <c r="C4198" s="217" t="s">
        <v>2553</v>
      </c>
      <c r="D4198" s="217" t="s">
        <v>3033</v>
      </c>
      <c r="E4198" s="217" t="s">
        <v>233</v>
      </c>
      <c r="F4198" s="217" t="s">
        <v>3018</v>
      </c>
      <c r="G4198" s="217" t="s">
        <v>531</v>
      </c>
      <c r="H4198" s="217" t="s">
        <v>139</v>
      </c>
      <c r="I4198" s="219">
        <v>1</v>
      </c>
      <c r="J4198" s="221">
        <v>1341.25</v>
      </c>
      <c r="K4198" s="218">
        <v>838.28</v>
      </c>
      <c r="L4198" s="218">
        <v>502.97</v>
      </c>
      <c r="M4198" s="218">
        <f t="shared" si="118"/>
        <v>536.5</v>
      </c>
      <c r="N4198" s="216" t="str">
        <f t="shared" si="117"/>
        <v>stvarna uporabna</v>
      </c>
    </row>
    <row r="4199" spans="1:14" x14ac:dyDescent="0.25">
      <c r="A4199" s="216">
        <v>1</v>
      </c>
      <c r="B4199" s="217" t="s">
        <v>2552</v>
      </c>
      <c r="C4199" s="217" t="s">
        <v>2553</v>
      </c>
      <c r="D4199" s="217" t="s">
        <v>3034</v>
      </c>
      <c r="E4199" s="217" t="s">
        <v>233</v>
      </c>
      <c r="F4199" s="217" t="s">
        <v>3035</v>
      </c>
      <c r="G4199" s="217" t="s">
        <v>474</v>
      </c>
      <c r="H4199" s="217" t="s">
        <v>139</v>
      </c>
      <c r="I4199" s="219">
        <v>1</v>
      </c>
      <c r="J4199" s="218">
        <v>863.39</v>
      </c>
      <c r="K4199" s="218">
        <v>485.66</v>
      </c>
      <c r="L4199" s="218">
        <v>377.73</v>
      </c>
      <c r="M4199" s="218">
        <f t="shared" si="118"/>
        <v>377.73</v>
      </c>
      <c r="N4199" s="216" t="str">
        <f t="shared" si="117"/>
        <v>nova vrijednost</v>
      </c>
    </row>
    <row r="4200" spans="1:14" x14ac:dyDescent="0.25">
      <c r="A4200" s="220">
        <v>1</v>
      </c>
      <c r="B4200" s="217" t="s">
        <v>2552</v>
      </c>
      <c r="C4200" s="217" t="s">
        <v>2553</v>
      </c>
      <c r="D4200" s="217" t="s">
        <v>3036</v>
      </c>
      <c r="E4200" s="217" t="s">
        <v>233</v>
      </c>
      <c r="F4200" s="217" t="s">
        <v>3035</v>
      </c>
      <c r="G4200" s="217" t="s">
        <v>474</v>
      </c>
      <c r="H4200" s="217" t="s">
        <v>139</v>
      </c>
      <c r="I4200" s="219">
        <v>1</v>
      </c>
      <c r="J4200" s="218">
        <v>863.38</v>
      </c>
      <c r="K4200" s="218">
        <v>485.66</v>
      </c>
      <c r="L4200" s="218">
        <v>377.72</v>
      </c>
      <c r="M4200" s="218">
        <f t="shared" si="118"/>
        <v>377.72</v>
      </c>
      <c r="N4200" s="216" t="str">
        <f t="shared" si="117"/>
        <v>nova vrijednost</v>
      </c>
    </row>
    <row r="4201" spans="1:14" x14ac:dyDescent="0.25">
      <c r="A4201" s="220">
        <v>1</v>
      </c>
      <c r="B4201" s="217" t="s">
        <v>2552</v>
      </c>
      <c r="C4201" s="217" t="s">
        <v>2553</v>
      </c>
      <c r="D4201" s="217" t="s">
        <v>3037</v>
      </c>
      <c r="E4201" s="217" t="s">
        <v>233</v>
      </c>
      <c r="F4201" s="217" t="s">
        <v>3038</v>
      </c>
      <c r="G4201" s="217" t="s">
        <v>474</v>
      </c>
      <c r="H4201" s="217" t="s">
        <v>139</v>
      </c>
      <c r="I4201" s="219">
        <v>1</v>
      </c>
      <c r="J4201" s="221">
        <v>5287.5</v>
      </c>
      <c r="K4201" s="221">
        <v>2974.23</v>
      </c>
      <c r="L4201" s="221">
        <v>2313.27</v>
      </c>
      <c r="M4201" s="218">
        <f t="shared" si="118"/>
        <v>2313.27</v>
      </c>
      <c r="N4201" s="216" t="str">
        <f t="shared" si="117"/>
        <v>nova vrijednost</v>
      </c>
    </row>
    <row r="4202" spans="1:14" x14ac:dyDescent="0.25">
      <c r="A4202" s="216">
        <v>1</v>
      </c>
      <c r="B4202" s="217" t="s">
        <v>2552</v>
      </c>
      <c r="C4202" s="217" t="s">
        <v>2553</v>
      </c>
      <c r="D4202" s="217" t="s">
        <v>3039</v>
      </c>
      <c r="E4202" s="217" t="s">
        <v>233</v>
      </c>
      <c r="F4202" s="217" t="s">
        <v>3018</v>
      </c>
      <c r="G4202" s="217" t="s">
        <v>474</v>
      </c>
      <c r="H4202" s="217" t="s">
        <v>139</v>
      </c>
      <c r="I4202" s="219">
        <v>1</v>
      </c>
      <c r="J4202" s="221">
        <v>1341.25</v>
      </c>
      <c r="K4202" s="218">
        <v>754.45</v>
      </c>
      <c r="L4202" s="218">
        <v>586.79999999999995</v>
      </c>
      <c r="M4202" s="218">
        <f t="shared" si="118"/>
        <v>586.79999999999995</v>
      </c>
      <c r="N4202" s="216" t="str">
        <f t="shared" si="117"/>
        <v>nova vrijednost</v>
      </c>
    </row>
    <row r="4203" spans="1:14" x14ac:dyDescent="0.25">
      <c r="A4203" s="216">
        <v>1</v>
      </c>
      <c r="B4203" s="217" t="s">
        <v>2552</v>
      </c>
      <c r="C4203" s="217" t="s">
        <v>2553</v>
      </c>
      <c r="D4203" s="217" t="s">
        <v>3040</v>
      </c>
      <c r="E4203" s="217" t="s">
        <v>233</v>
      </c>
      <c r="F4203" s="217" t="s">
        <v>3038</v>
      </c>
      <c r="G4203" s="217" t="s">
        <v>474</v>
      </c>
      <c r="H4203" s="217" t="s">
        <v>139</v>
      </c>
      <c r="I4203" s="219">
        <v>1</v>
      </c>
      <c r="J4203" s="221">
        <v>5287.5</v>
      </c>
      <c r="K4203" s="221">
        <v>2974.23</v>
      </c>
      <c r="L4203" s="221">
        <v>2313.27</v>
      </c>
      <c r="M4203" s="218">
        <f t="shared" si="118"/>
        <v>2313.27</v>
      </c>
      <c r="N4203" s="216" t="str">
        <f t="shared" si="117"/>
        <v>nova vrijednost</v>
      </c>
    </row>
    <row r="4204" spans="1:14" x14ac:dyDescent="0.25">
      <c r="A4204" s="216">
        <v>1</v>
      </c>
      <c r="B4204" s="217" t="s">
        <v>2552</v>
      </c>
      <c r="C4204" s="217" t="s">
        <v>2553</v>
      </c>
      <c r="D4204" s="217" t="s">
        <v>3041</v>
      </c>
      <c r="E4204" s="217" t="s">
        <v>233</v>
      </c>
      <c r="F4204" s="217" t="s">
        <v>3018</v>
      </c>
      <c r="G4204" s="217" t="s">
        <v>474</v>
      </c>
      <c r="H4204" s="217" t="s">
        <v>139</v>
      </c>
      <c r="I4204" s="219">
        <v>1</v>
      </c>
      <c r="J4204" s="221">
        <v>1341.25</v>
      </c>
      <c r="K4204" s="218">
        <v>754.45</v>
      </c>
      <c r="L4204" s="218">
        <v>586.79999999999995</v>
      </c>
      <c r="M4204" s="218">
        <f t="shared" si="118"/>
        <v>586.79999999999995</v>
      </c>
      <c r="N4204" s="216" t="str">
        <f t="shared" si="117"/>
        <v>nova vrijednost</v>
      </c>
    </row>
    <row r="4205" spans="1:14" x14ac:dyDescent="0.25">
      <c r="A4205" s="220">
        <v>1</v>
      </c>
      <c r="B4205" s="217" t="s">
        <v>2552</v>
      </c>
      <c r="C4205" s="217" t="s">
        <v>2553</v>
      </c>
      <c r="D4205" s="217" t="s">
        <v>3042</v>
      </c>
      <c r="E4205" s="217" t="s">
        <v>171</v>
      </c>
      <c r="F4205" s="217" t="s">
        <v>3018</v>
      </c>
      <c r="G4205" s="217" t="s">
        <v>474</v>
      </c>
      <c r="H4205" s="217" t="s">
        <v>139</v>
      </c>
      <c r="I4205" s="219">
        <v>1</v>
      </c>
      <c r="J4205" s="221">
        <v>1341.25</v>
      </c>
      <c r="K4205" s="218">
        <v>754.45</v>
      </c>
      <c r="L4205" s="218">
        <v>586.79999999999995</v>
      </c>
      <c r="M4205" s="218">
        <f t="shared" si="118"/>
        <v>586.79999999999995</v>
      </c>
      <c r="N4205" s="216" t="str">
        <f t="shared" si="117"/>
        <v>nova vrijednost</v>
      </c>
    </row>
    <row r="4206" spans="1:14" x14ac:dyDescent="0.25">
      <c r="A4206" s="220">
        <v>1</v>
      </c>
      <c r="B4206" s="217" t="s">
        <v>2552</v>
      </c>
      <c r="C4206" s="217" t="s">
        <v>2553</v>
      </c>
      <c r="D4206" s="217" t="s">
        <v>3043</v>
      </c>
      <c r="E4206" s="217" t="s">
        <v>233</v>
      </c>
      <c r="F4206" s="217" t="s">
        <v>3035</v>
      </c>
      <c r="G4206" s="217" t="s">
        <v>474</v>
      </c>
      <c r="H4206" s="217" t="s">
        <v>139</v>
      </c>
      <c r="I4206" s="219">
        <v>1</v>
      </c>
      <c r="J4206" s="218">
        <v>897.5</v>
      </c>
      <c r="K4206" s="218">
        <v>504.85</v>
      </c>
      <c r="L4206" s="218">
        <v>392.65</v>
      </c>
      <c r="M4206" s="218">
        <f t="shared" si="118"/>
        <v>392.65</v>
      </c>
      <c r="N4206" s="216" t="str">
        <f t="shared" si="117"/>
        <v>nova vrijednost</v>
      </c>
    </row>
    <row r="4207" spans="1:14" x14ac:dyDescent="0.25">
      <c r="A4207" s="216">
        <v>1</v>
      </c>
      <c r="B4207" s="217" t="s">
        <v>2552</v>
      </c>
      <c r="C4207" s="217" t="s">
        <v>2553</v>
      </c>
      <c r="D4207" s="217" t="s">
        <v>3044</v>
      </c>
      <c r="E4207" s="217" t="s">
        <v>233</v>
      </c>
      <c r="F4207" s="217" t="s">
        <v>3035</v>
      </c>
      <c r="G4207" s="218">
        <v>11.14</v>
      </c>
      <c r="H4207" s="217" t="s">
        <v>139</v>
      </c>
      <c r="I4207" s="219">
        <v>1</v>
      </c>
      <c r="J4207" s="218">
        <v>897.5</v>
      </c>
      <c r="K4207" s="218">
        <v>467.46</v>
      </c>
      <c r="L4207" s="218">
        <v>430.04</v>
      </c>
      <c r="M4207" s="218">
        <f t="shared" si="118"/>
        <v>430.04</v>
      </c>
      <c r="N4207" s="216" t="str">
        <f t="shared" si="117"/>
        <v>nova vrijednost</v>
      </c>
    </row>
    <row r="4208" spans="1:14" x14ac:dyDescent="0.25">
      <c r="A4208" s="216">
        <v>1</v>
      </c>
      <c r="B4208" s="217" t="s">
        <v>2552</v>
      </c>
      <c r="C4208" s="217" t="s">
        <v>2553</v>
      </c>
      <c r="D4208" s="217" t="s">
        <v>3045</v>
      </c>
      <c r="E4208" s="217" t="s">
        <v>233</v>
      </c>
      <c r="F4208" s="217" t="s">
        <v>3046</v>
      </c>
      <c r="G4208" s="218">
        <v>10.14</v>
      </c>
      <c r="H4208" s="217" t="s">
        <v>139</v>
      </c>
      <c r="I4208" s="219">
        <v>1</v>
      </c>
      <c r="J4208" s="221">
        <v>4737.5</v>
      </c>
      <c r="K4208" s="221">
        <v>2566.16</v>
      </c>
      <c r="L4208" s="221">
        <v>2171.34</v>
      </c>
      <c r="M4208" s="218">
        <f t="shared" si="118"/>
        <v>2171.34</v>
      </c>
      <c r="N4208" s="216" t="str">
        <f t="shared" si="117"/>
        <v>nova vrijednost</v>
      </c>
    </row>
    <row r="4209" spans="1:14" x14ac:dyDescent="0.25">
      <c r="A4209" s="216">
        <v>1</v>
      </c>
      <c r="B4209" s="217" t="s">
        <v>2552</v>
      </c>
      <c r="C4209" s="217" t="s">
        <v>2553</v>
      </c>
      <c r="D4209" s="217" t="s">
        <v>3047</v>
      </c>
      <c r="E4209" s="217" t="s">
        <v>362</v>
      </c>
      <c r="F4209" s="217" t="s">
        <v>3046</v>
      </c>
      <c r="G4209" s="218">
        <v>10.14</v>
      </c>
      <c r="H4209" s="217" t="s">
        <v>139</v>
      </c>
      <c r="I4209" s="219">
        <v>1</v>
      </c>
      <c r="J4209" s="221">
        <v>4737.5</v>
      </c>
      <c r="K4209" s="221">
        <v>2566.16</v>
      </c>
      <c r="L4209" s="221">
        <v>2171.34</v>
      </c>
      <c r="M4209" s="218">
        <f t="shared" si="118"/>
        <v>2171.34</v>
      </c>
      <c r="N4209" s="216" t="str">
        <f t="shared" si="117"/>
        <v>nova vrijednost</v>
      </c>
    </row>
    <row r="4210" spans="1:14" x14ac:dyDescent="0.25">
      <c r="A4210" s="220">
        <v>1</v>
      </c>
      <c r="B4210" s="217" t="s">
        <v>2552</v>
      </c>
      <c r="C4210" s="217" t="s">
        <v>2553</v>
      </c>
      <c r="D4210" s="217" t="s">
        <v>3048</v>
      </c>
      <c r="E4210" s="217" t="s">
        <v>233</v>
      </c>
      <c r="F4210" s="217" t="s">
        <v>3049</v>
      </c>
      <c r="G4210" s="218">
        <v>12.14</v>
      </c>
      <c r="H4210" s="217" t="s">
        <v>139</v>
      </c>
      <c r="I4210" s="219">
        <v>1</v>
      </c>
      <c r="J4210" s="221">
        <v>3587.5</v>
      </c>
      <c r="K4210" s="221">
        <v>1793.76</v>
      </c>
      <c r="L4210" s="221">
        <v>1793.74</v>
      </c>
      <c r="M4210" s="218">
        <f t="shared" si="118"/>
        <v>1793.74</v>
      </c>
      <c r="N4210" s="216" t="str">
        <f t="shared" si="117"/>
        <v>nova vrijednost</v>
      </c>
    </row>
    <row r="4211" spans="1:14" x14ac:dyDescent="0.25">
      <c r="A4211" s="220">
        <v>1</v>
      </c>
      <c r="B4211" s="217" t="s">
        <v>2552</v>
      </c>
      <c r="C4211" s="217" t="s">
        <v>2553</v>
      </c>
      <c r="D4211" s="217" t="s">
        <v>3050</v>
      </c>
      <c r="E4211" s="217" t="s">
        <v>362</v>
      </c>
      <c r="F4211" s="217" t="s">
        <v>3051</v>
      </c>
      <c r="G4211" s="218">
        <v>12.14</v>
      </c>
      <c r="H4211" s="217" t="s">
        <v>139</v>
      </c>
      <c r="I4211" s="219">
        <v>1</v>
      </c>
      <c r="J4211" s="221">
        <v>5086.58</v>
      </c>
      <c r="K4211" s="221">
        <v>2543.3000000000002</v>
      </c>
      <c r="L4211" s="221">
        <v>2543.2800000000002</v>
      </c>
      <c r="M4211" s="218">
        <f t="shared" si="118"/>
        <v>2543.2800000000002</v>
      </c>
      <c r="N4211" s="216" t="str">
        <f t="shared" si="117"/>
        <v>nova vrijednost</v>
      </c>
    </row>
    <row r="4212" spans="1:14" x14ac:dyDescent="0.25">
      <c r="A4212" s="216">
        <v>1</v>
      </c>
      <c r="B4212" s="217" t="s">
        <v>2552</v>
      </c>
      <c r="C4212" s="217" t="s">
        <v>2553</v>
      </c>
      <c r="D4212" s="217" t="s">
        <v>3052</v>
      </c>
      <c r="E4212" s="217" t="s">
        <v>362</v>
      </c>
      <c r="F4212" s="217" t="s">
        <v>3053</v>
      </c>
      <c r="G4212" s="218">
        <v>12.14</v>
      </c>
      <c r="H4212" s="217" t="s">
        <v>139</v>
      </c>
      <c r="I4212" s="219">
        <v>1</v>
      </c>
      <c r="J4212" s="218">
        <v>863.39</v>
      </c>
      <c r="K4212" s="218">
        <v>431.7</v>
      </c>
      <c r="L4212" s="218">
        <v>431.69</v>
      </c>
      <c r="M4212" s="218">
        <f t="shared" si="118"/>
        <v>431.69</v>
      </c>
      <c r="N4212" s="216" t="str">
        <f t="shared" si="117"/>
        <v>nova vrijednost</v>
      </c>
    </row>
    <row r="4213" spans="1:14" x14ac:dyDescent="0.25">
      <c r="A4213" s="216">
        <v>1</v>
      </c>
      <c r="B4213" s="217" t="s">
        <v>2552</v>
      </c>
      <c r="C4213" s="217" t="s">
        <v>2553</v>
      </c>
      <c r="D4213" s="217" t="s">
        <v>3054</v>
      </c>
      <c r="E4213" s="217" t="s">
        <v>233</v>
      </c>
      <c r="F4213" s="217" t="s">
        <v>3055</v>
      </c>
      <c r="G4213" s="217" t="s">
        <v>490</v>
      </c>
      <c r="H4213" s="217" t="s">
        <v>139</v>
      </c>
      <c r="I4213" s="219">
        <v>1</v>
      </c>
      <c r="J4213" s="221">
        <v>6156.25</v>
      </c>
      <c r="K4213" s="221">
        <v>2693.36</v>
      </c>
      <c r="L4213" s="221">
        <v>3462.89</v>
      </c>
      <c r="M4213" s="218">
        <f t="shared" si="118"/>
        <v>3462.89</v>
      </c>
      <c r="N4213" s="216" t="str">
        <f t="shared" si="117"/>
        <v>nova vrijednost</v>
      </c>
    </row>
    <row r="4214" spans="1:14" x14ac:dyDescent="0.25">
      <c r="A4214" s="216">
        <v>1</v>
      </c>
      <c r="B4214" s="217" t="s">
        <v>2552</v>
      </c>
      <c r="C4214" s="217" t="s">
        <v>2553</v>
      </c>
      <c r="D4214" s="217" t="s">
        <v>3056</v>
      </c>
      <c r="E4214" s="217" t="s">
        <v>233</v>
      </c>
      <c r="F4214" s="217" t="s">
        <v>3057</v>
      </c>
      <c r="G4214" s="217" t="s">
        <v>507</v>
      </c>
      <c r="H4214" s="217" t="s">
        <v>139</v>
      </c>
      <c r="I4214" s="219">
        <v>1</v>
      </c>
      <c r="J4214" s="221">
        <v>16471.61</v>
      </c>
      <c r="K4214" s="221">
        <v>6176.85</v>
      </c>
      <c r="L4214" s="221">
        <v>10294.76</v>
      </c>
      <c r="M4214" s="218">
        <f t="shared" si="118"/>
        <v>10294.76</v>
      </c>
      <c r="N4214" s="216" t="str">
        <f t="shared" si="117"/>
        <v>nova vrijednost</v>
      </c>
    </row>
    <row r="4215" spans="1:14" x14ac:dyDescent="0.25">
      <c r="A4215" s="220">
        <v>1</v>
      </c>
      <c r="B4215" s="217" t="s">
        <v>2552</v>
      </c>
      <c r="C4215" s="217" t="s">
        <v>2553</v>
      </c>
      <c r="D4215" s="217" t="s">
        <v>3058</v>
      </c>
      <c r="E4215" s="217" t="s">
        <v>233</v>
      </c>
      <c r="F4215" s="217" t="s">
        <v>2714</v>
      </c>
      <c r="G4215" s="217" t="s">
        <v>507</v>
      </c>
      <c r="H4215" s="217" t="s">
        <v>139</v>
      </c>
      <c r="I4215" s="219">
        <v>1</v>
      </c>
      <c r="J4215" s="221">
        <v>6945.5</v>
      </c>
      <c r="K4215" s="221">
        <v>2604.5700000000002</v>
      </c>
      <c r="L4215" s="221">
        <v>4340.93</v>
      </c>
      <c r="M4215" s="218">
        <f t="shared" si="118"/>
        <v>4340.93</v>
      </c>
      <c r="N4215" s="216" t="str">
        <f t="shared" si="117"/>
        <v>nova vrijednost</v>
      </c>
    </row>
    <row r="4216" spans="1:14" x14ac:dyDescent="0.25">
      <c r="A4216" s="220">
        <v>1</v>
      </c>
      <c r="B4216" s="217" t="s">
        <v>2552</v>
      </c>
      <c r="C4216" s="217" t="s">
        <v>2553</v>
      </c>
      <c r="D4216" s="217" t="s">
        <v>3059</v>
      </c>
      <c r="E4216" s="217" t="s">
        <v>233</v>
      </c>
      <c r="F4216" s="217" t="s">
        <v>3060</v>
      </c>
      <c r="G4216" s="217" t="s">
        <v>538</v>
      </c>
      <c r="H4216" s="217" t="s">
        <v>139</v>
      </c>
      <c r="I4216" s="219">
        <v>1</v>
      </c>
      <c r="J4216" s="221">
        <v>4810.3599999999997</v>
      </c>
      <c r="K4216" s="221">
        <v>1703.67</v>
      </c>
      <c r="L4216" s="221">
        <v>3106.69</v>
      </c>
      <c r="M4216" s="218">
        <f t="shared" si="118"/>
        <v>3106.69</v>
      </c>
      <c r="N4216" s="216" t="str">
        <f t="shared" si="117"/>
        <v>nova vrijednost</v>
      </c>
    </row>
    <row r="4217" spans="1:14" x14ac:dyDescent="0.25">
      <c r="A4217" s="216">
        <v>1</v>
      </c>
      <c r="B4217" s="217" t="s">
        <v>2552</v>
      </c>
      <c r="C4217" s="217" t="s">
        <v>2553</v>
      </c>
      <c r="D4217" s="217" t="s">
        <v>3061</v>
      </c>
      <c r="E4217" s="217" t="s">
        <v>233</v>
      </c>
      <c r="F4217" s="217" t="s">
        <v>3062</v>
      </c>
      <c r="G4217" s="217" t="s">
        <v>538</v>
      </c>
      <c r="H4217" s="217" t="s">
        <v>139</v>
      </c>
      <c r="I4217" s="219">
        <v>1</v>
      </c>
      <c r="J4217" s="221">
        <v>1197.5</v>
      </c>
      <c r="K4217" s="218">
        <v>424.12</v>
      </c>
      <c r="L4217" s="218">
        <v>773.38</v>
      </c>
      <c r="M4217" s="218">
        <f t="shared" si="118"/>
        <v>773.38</v>
      </c>
      <c r="N4217" s="216" t="str">
        <f t="shared" si="117"/>
        <v>nova vrijednost</v>
      </c>
    </row>
    <row r="4218" spans="1:14" x14ac:dyDescent="0.25">
      <c r="A4218" s="216">
        <v>1</v>
      </c>
      <c r="B4218" s="217" t="s">
        <v>2552</v>
      </c>
      <c r="C4218" s="217" t="s">
        <v>2553</v>
      </c>
      <c r="D4218" s="217" t="s">
        <v>3063</v>
      </c>
      <c r="E4218" s="217" t="s">
        <v>233</v>
      </c>
      <c r="F4218" s="217" t="s">
        <v>3060</v>
      </c>
      <c r="G4218" s="217" t="s">
        <v>538</v>
      </c>
      <c r="H4218" s="217" t="s">
        <v>139</v>
      </c>
      <c r="I4218" s="219">
        <v>1</v>
      </c>
      <c r="J4218" s="221">
        <v>4810.3599999999997</v>
      </c>
      <c r="K4218" s="221">
        <v>1703.67</v>
      </c>
      <c r="L4218" s="221">
        <v>3106.69</v>
      </c>
      <c r="M4218" s="218">
        <f t="shared" si="118"/>
        <v>3106.69</v>
      </c>
      <c r="N4218" s="216" t="str">
        <f t="shared" si="117"/>
        <v>nova vrijednost</v>
      </c>
    </row>
    <row r="4219" spans="1:14" x14ac:dyDescent="0.25">
      <c r="A4219" s="216">
        <v>1</v>
      </c>
      <c r="B4219" s="217" t="s">
        <v>2552</v>
      </c>
      <c r="C4219" s="217" t="s">
        <v>2553</v>
      </c>
      <c r="D4219" s="217" t="s">
        <v>3064</v>
      </c>
      <c r="E4219" s="217" t="s">
        <v>233</v>
      </c>
      <c r="F4219" s="217" t="s">
        <v>3060</v>
      </c>
      <c r="G4219" s="217" t="s">
        <v>538</v>
      </c>
      <c r="H4219" s="217" t="s">
        <v>139</v>
      </c>
      <c r="I4219" s="219">
        <v>1</v>
      </c>
      <c r="J4219" s="221">
        <v>4810.3599999999997</v>
      </c>
      <c r="K4219" s="221">
        <v>1703.67</v>
      </c>
      <c r="L4219" s="221">
        <v>3106.69</v>
      </c>
      <c r="M4219" s="218">
        <f t="shared" si="118"/>
        <v>3106.69</v>
      </c>
      <c r="N4219" s="216" t="str">
        <f t="shared" si="117"/>
        <v>nova vrijednost</v>
      </c>
    </row>
    <row r="4220" spans="1:14" x14ac:dyDescent="0.25">
      <c r="A4220" s="220">
        <v>1</v>
      </c>
      <c r="B4220" s="217" t="s">
        <v>2552</v>
      </c>
      <c r="C4220" s="217" t="s">
        <v>2553</v>
      </c>
      <c r="D4220" s="217" t="s">
        <v>3065</v>
      </c>
      <c r="E4220" s="217" t="s">
        <v>233</v>
      </c>
      <c r="F4220" s="217" t="s">
        <v>3060</v>
      </c>
      <c r="G4220" s="217" t="s">
        <v>538</v>
      </c>
      <c r="H4220" s="217" t="s">
        <v>139</v>
      </c>
      <c r="I4220" s="219">
        <v>1</v>
      </c>
      <c r="J4220" s="221">
        <v>4810.3599999999997</v>
      </c>
      <c r="K4220" s="221">
        <v>1703.67</v>
      </c>
      <c r="L4220" s="221">
        <v>3106.69</v>
      </c>
      <c r="M4220" s="218">
        <f t="shared" si="118"/>
        <v>3106.69</v>
      </c>
      <c r="N4220" s="216" t="str">
        <f t="shared" ref="N4220:N4283" si="119">IF(L4220&lt;J4220*0.4,"stvarna uporabna", "nova vrijednost")</f>
        <v>nova vrijednost</v>
      </c>
    </row>
    <row r="4221" spans="1:14" x14ac:dyDescent="0.25">
      <c r="A4221" s="220">
        <v>1</v>
      </c>
      <c r="B4221" s="217" t="s">
        <v>2552</v>
      </c>
      <c r="C4221" s="217" t="s">
        <v>2553</v>
      </c>
      <c r="D4221" s="217" t="s">
        <v>3066</v>
      </c>
      <c r="E4221" s="217" t="s">
        <v>233</v>
      </c>
      <c r="F4221" s="217" t="s">
        <v>3060</v>
      </c>
      <c r="G4221" s="217" t="s">
        <v>538</v>
      </c>
      <c r="H4221" s="217" t="s">
        <v>139</v>
      </c>
      <c r="I4221" s="219">
        <v>1</v>
      </c>
      <c r="J4221" s="221">
        <v>4810.3599999999997</v>
      </c>
      <c r="K4221" s="221">
        <v>1703.67</v>
      </c>
      <c r="L4221" s="221">
        <v>3106.69</v>
      </c>
      <c r="M4221" s="218">
        <f t="shared" si="118"/>
        <v>3106.69</v>
      </c>
      <c r="N4221" s="216" t="str">
        <f t="shared" si="119"/>
        <v>nova vrijednost</v>
      </c>
    </row>
    <row r="4222" spans="1:14" x14ac:dyDescent="0.25">
      <c r="A4222" s="216">
        <v>1</v>
      </c>
      <c r="B4222" s="217" t="s">
        <v>2552</v>
      </c>
      <c r="C4222" s="217" t="s">
        <v>2553</v>
      </c>
      <c r="D4222" s="217" t="s">
        <v>3067</v>
      </c>
      <c r="E4222" s="217" t="s">
        <v>233</v>
      </c>
      <c r="F4222" s="217" t="s">
        <v>3062</v>
      </c>
      <c r="G4222" s="217" t="s">
        <v>538</v>
      </c>
      <c r="H4222" s="217" t="s">
        <v>139</v>
      </c>
      <c r="I4222" s="219">
        <v>1</v>
      </c>
      <c r="J4222" s="221">
        <v>1197.5</v>
      </c>
      <c r="K4222" s="218">
        <v>424.12</v>
      </c>
      <c r="L4222" s="218">
        <v>773.38</v>
      </c>
      <c r="M4222" s="218">
        <f t="shared" si="118"/>
        <v>773.38</v>
      </c>
      <c r="N4222" s="216" t="str">
        <f t="shared" si="119"/>
        <v>nova vrijednost</v>
      </c>
    </row>
    <row r="4223" spans="1:14" x14ac:dyDescent="0.25">
      <c r="A4223" s="216">
        <v>1</v>
      </c>
      <c r="B4223" s="217" t="s">
        <v>2552</v>
      </c>
      <c r="C4223" s="217" t="s">
        <v>2553</v>
      </c>
      <c r="D4223" s="217" t="s">
        <v>3068</v>
      </c>
      <c r="E4223" s="217" t="s">
        <v>233</v>
      </c>
      <c r="F4223" s="217" t="s">
        <v>3060</v>
      </c>
      <c r="G4223" s="217" t="s">
        <v>538</v>
      </c>
      <c r="H4223" s="217" t="s">
        <v>139</v>
      </c>
      <c r="I4223" s="219">
        <v>1</v>
      </c>
      <c r="J4223" s="221">
        <v>4810.3599999999997</v>
      </c>
      <c r="K4223" s="221">
        <v>1703.67</v>
      </c>
      <c r="L4223" s="221">
        <v>3106.69</v>
      </c>
      <c r="M4223" s="218">
        <f t="shared" si="118"/>
        <v>3106.69</v>
      </c>
      <c r="N4223" s="216" t="str">
        <f t="shared" si="119"/>
        <v>nova vrijednost</v>
      </c>
    </row>
    <row r="4224" spans="1:14" x14ac:dyDescent="0.25">
      <c r="A4224" s="216">
        <v>1</v>
      </c>
      <c r="B4224" s="217" t="s">
        <v>2552</v>
      </c>
      <c r="C4224" s="217" t="s">
        <v>2553</v>
      </c>
      <c r="D4224" s="217" t="s">
        <v>3069</v>
      </c>
      <c r="E4224" s="217" t="s">
        <v>233</v>
      </c>
      <c r="F4224" s="217" t="s">
        <v>3062</v>
      </c>
      <c r="G4224" s="217" t="s">
        <v>538</v>
      </c>
      <c r="H4224" s="217" t="s">
        <v>139</v>
      </c>
      <c r="I4224" s="219">
        <v>1</v>
      </c>
      <c r="J4224" s="221">
        <v>1197.5</v>
      </c>
      <c r="K4224" s="218">
        <v>424.12</v>
      </c>
      <c r="L4224" s="218">
        <v>773.38</v>
      </c>
      <c r="M4224" s="218">
        <f t="shared" si="118"/>
        <v>773.38</v>
      </c>
      <c r="N4224" s="216" t="str">
        <f t="shared" si="119"/>
        <v>nova vrijednost</v>
      </c>
    </row>
    <row r="4225" spans="1:14" x14ac:dyDescent="0.25">
      <c r="A4225" s="220">
        <v>1</v>
      </c>
      <c r="B4225" s="217" t="s">
        <v>2552</v>
      </c>
      <c r="C4225" s="217" t="s">
        <v>2553</v>
      </c>
      <c r="D4225" s="217" t="s">
        <v>3070</v>
      </c>
      <c r="E4225" s="217" t="s">
        <v>233</v>
      </c>
      <c r="F4225" s="217" t="s">
        <v>3060</v>
      </c>
      <c r="G4225" s="217" t="s">
        <v>538</v>
      </c>
      <c r="H4225" s="217" t="s">
        <v>139</v>
      </c>
      <c r="I4225" s="219">
        <v>1</v>
      </c>
      <c r="J4225" s="221">
        <v>4810.3599999999997</v>
      </c>
      <c r="K4225" s="221">
        <v>1703.67</v>
      </c>
      <c r="L4225" s="221">
        <v>3106.69</v>
      </c>
      <c r="M4225" s="218">
        <f t="shared" si="118"/>
        <v>3106.69</v>
      </c>
      <c r="N4225" s="216" t="str">
        <f t="shared" si="119"/>
        <v>nova vrijednost</v>
      </c>
    </row>
    <row r="4226" spans="1:14" x14ac:dyDescent="0.25">
      <c r="A4226" s="220">
        <v>1</v>
      </c>
      <c r="B4226" s="217" t="s">
        <v>2552</v>
      </c>
      <c r="C4226" s="217" t="s">
        <v>2553</v>
      </c>
      <c r="D4226" s="217" t="s">
        <v>3071</v>
      </c>
      <c r="E4226" s="217" t="s">
        <v>233</v>
      </c>
      <c r="F4226" s="217" t="s">
        <v>3062</v>
      </c>
      <c r="G4226" s="217" t="s">
        <v>538</v>
      </c>
      <c r="H4226" s="217" t="s">
        <v>139</v>
      </c>
      <c r="I4226" s="219">
        <v>1</v>
      </c>
      <c r="J4226" s="221">
        <v>1250</v>
      </c>
      <c r="K4226" s="218">
        <v>442.71</v>
      </c>
      <c r="L4226" s="218">
        <v>807.29</v>
      </c>
      <c r="M4226" s="218">
        <f t="shared" si="118"/>
        <v>807.29</v>
      </c>
      <c r="N4226" s="216" t="str">
        <f t="shared" si="119"/>
        <v>nova vrijednost</v>
      </c>
    </row>
    <row r="4227" spans="1:14" x14ac:dyDescent="0.25">
      <c r="A4227" s="216">
        <v>1</v>
      </c>
      <c r="B4227" s="217" t="s">
        <v>2552</v>
      </c>
      <c r="C4227" s="217" t="s">
        <v>2553</v>
      </c>
      <c r="D4227" s="217" t="s">
        <v>3072</v>
      </c>
      <c r="E4227" s="217" t="s">
        <v>233</v>
      </c>
      <c r="F4227" s="217" t="s">
        <v>3060</v>
      </c>
      <c r="G4227" s="217" t="s">
        <v>538</v>
      </c>
      <c r="H4227" s="217" t="s">
        <v>139</v>
      </c>
      <c r="I4227" s="219">
        <v>1</v>
      </c>
      <c r="J4227" s="221">
        <v>4810.3599999999997</v>
      </c>
      <c r="K4227" s="221">
        <v>1703.67</v>
      </c>
      <c r="L4227" s="221">
        <v>3106.69</v>
      </c>
      <c r="M4227" s="218">
        <f t="shared" ref="M4227:M4290" si="120">IF(L4227&lt;J4227*0.4,J4227*0.4,L4227)</f>
        <v>3106.69</v>
      </c>
      <c r="N4227" s="216" t="str">
        <f t="shared" si="119"/>
        <v>nova vrijednost</v>
      </c>
    </row>
    <row r="4228" spans="1:14" x14ac:dyDescent="0.25">
      <c r="A4228" s="216">
        <v>1</v>
      </c>
      <c r="B4228" s="217" t="s">
        <v>2552</v>
      </c>
      <c r="C4228" s="217" t="s">
        <v>2553</v>
      </c>
      <c r="D4228" s="217" t="s">
        <v>3073</v>
      </c>
      <c r="E4228" s="217" t="s">
        <v>233</v>
      </c>
      <c r="F4228" s="217" t="s">
        <v>3062</v>
      </c>
      <c r="G4228" s="217" t="s">
        <v>538</v>
      </c>
      <c r="H4228" s="217" t="s">
        <v>139</v>
      </c>
      <c r="I4228" s="219">
        <v>1</v>
      </c>
      <c r="J4228" s="221">
        <v>1250</v>
      </c>
      <c r="K4228" s="218">
        <v>442.71</v>
      </c>
      <c r="L4228" s="218">
        <v>807.29</v>
      </c>
      <c r="M4228" s="218">
        <f t="shared" si="120"/>
        <v>807.29</v>
      </c>
      <c r="N4228" s="216" t="str">
        <f t="shared" si="119"/>
        <v>nova vrijednost</v>
      </c>
    </row>
    <row r="4229" spans="1:14" x14ac:dyDescent="0.25">
      <c r="A4229" s="216">
        <v>1</v>
      </c>
      <c r="B4229" s="217" t="s">
        <v>2552</v>
      </c>
      <c r="C4229" s="217" t="s">
        <v>2553</v>
      </c>
      <c r="D4229" s="217" t="s">
        <v>3074</v>
      </c>
      <c r="E4229" s="217" t="s">
        <v>233</v>
      </c>
      <c r="F4229" s="217" t="s">
        <v>3060</v>
      </c>
      <c r="G4229" s="217" t="s">
        <v>538</v>
      </c>
      <c r="H4229" s="217" t="s">
        <v>139</v>
      </c>
      <c r="I4229" s="219">
        <v>1</v>
      </c>
      <c r="J4229" s="221">
        <v>4810.3599999999997</v>
      </c>
      <c r="K4229" s="221">
        <v>1703.67</v>
      </c>
      <c r="L4229" s="221">
        <v>3106.69</v>
      </c>
      <c r="M4229" s="218">
        <f t="shared" si="120"/>
        <v>3106.69</v>
      </c>
      <c r="N4229" s="216" t="str">
        <f t="shared" si="119"/>
        <v>nova vrijednost</v>
      </c>
    </row>
    <row r="4230" spans="1:14" x14ac:dyDescent="0.25">
      <c r="A4230" s="220">
        <v>1</v>
      </c>
      <c r="B4230" s="217" t="s">
        <v>2552</v>
      </c>
      <c r="C4230" s="217" t="s">
        <v>2553</v>
      </c>
      <c r="D4230" s="217" t="s">
        <v>3075</v>
      </c>
      <c r="E4230" s="217" t="s">
        <v>233</v>
      </c>
      <c r="F4230" s="217" t="s">
        <v>3062</v>
      </c>
      <c r="G4230" s="217" t="s">
        <v>538</v>
      </c>
      <c r="H4230" s="217" t="s">
        <v>139</v>
      </c>
      <c r="I4230" s="219">
        <v>1</v>
      </c>
      <c r="J4230" s="221">
        <v>1250</v>
      </c>
      <c r="K4230" s="218">
        <v>442.71</v>
      </c>
      <c r="L4230" s="218">
        <v>807.29</v>
      </c>
      <c r="M4230" s="218">
        <f t="shared" si="120"/>
        <v>807.29</v>
      </c>
      <c r="N4230" s="216" t="str">
        <f t="shared" si="119"/>
        <v>nova vrijednost</v>
      </c>
    </row>
    <row r="4231" spans="1:14" x14ac:dyDescent="0.25">
      <c r="A4231" s="220">
        <v>1</v>
      </c>
      <c r="B4231" s="217" t="s">
        <v>2552</v>
      </c>
      <c r="C4231" s="217" t="s">
        <v>2553</v>
      </c>
      <c r="D4231" s="217" t="s">
        <v>3076</v>
      </c>
      <c r="E4231" s="217" t="s">
        <v>233</v>
      </c>
      <c r="F4231" s="217" t="s">
        <v>3060</v>
      </c>
      <c r="G4231" s="217" t="s">
        <v>538</v>
      </c>
      <c r="H4231" s="217" t="s">
        <v>139</v>
      </c>
      <c r="I4231" s="219">
        <v>1</v>
      </c>
      <c r="J4231" s="221">
        <v>4810.34</v>
      </c>
      <c r="K4231" s="221">
        <v>1703.67</v>
      </c>
      <c r="L4231" s="221">
        <v>3106.67</v>
      </c>
      <c r="M4231" s="218">
        <f t="shared" si="120"/>
        <v>3106.67</v>
      </c>
      <c r="N4231" s="216" t="str">
        <f t="shared" si="119"/>
        <v>nova vrijednost</v>
      </c>
    </row>
    <row r="4232" spans="1:14" x14ac:dyDescent="0.25">
      <c r="A4232" s="216">
        <v>1</v>
      </c>
      <c r="B4232" s="217" t="s">
        <v>2552</v>
      </c>
      <c r="C4232" s="217" t="s">
        <v>2553</v>
      </c>
      <c r="D4232" s="217" t="s">
        <v>3077</v>
      </c>
      <c r="E4232" s="217" t="s">
        <v>233</v>
      </c>
      <c r="F4232" s="217" t="s">
        <v>3062</v>
      </c>
      <c r="G4232" s="217" t="s">
        <v>538</v>
      </c>
      <c r="H4232" s="217" t="s">
        <v>139</v>
      </c>
      <c r="I4232" s="219">
        <v>1</v>
      </c>
      <c r="J4232" s="221">
        <v>1250</v>
      </c>
      <c r="K4232" s="218">
        <v>442.71</v>
      </c>
      <c r="L4232" s="218">
        <v>807.29</v>
      </c>
      <c r="M4232" s="218">
        <f t="shared" si="120"/>
        <v>807.29</v>
      </c>
      <c r="N4232" s="216" t="str">
        <f t="shared" si="119"/>
        <v>nova vrijednost</v>
      </c>
    </row>
    <row r="4233" spans="1:14" x14ac:dyDescent="0.25">
      <c r="A4233" s="216">
        <v>1</v>
      </c>
      <c r="B4233" s="217" t="s">
        <v>2552</v>
      </c>
      <c r="C4233" s="217" t="s">
        <v>2553</v>
      </c>
      <c r="D4233" s="217" t="s">
        <v>3078</v>
      </c>
      <c r="E4233" s="217" t="s">
        <v>233</v>
      </c>
      <c r="F4233" s="217" t="s">
        <v>3060</v>
      </c>
      <c r="G4233" s="217" t="s">
        <v>538</v>
      </c>
      <c r="H4233" s="217" t="s">
        <v>139</v>
      </c>
      <c r="I4233" s="219">
        <v>1</v>
      </c>
      <c r="J4233" s="221">
        <v>5021.25</v>
      </c>
      <c r="K4233" s="221">
        <v>1778.36</v>
      </c>
      <c r="L4233" s="221">
        <v>3242.89</v>
      </c>
      <c r="M4233" s="218">
        <f t="shared" si="120"/>
        <v>3242.89</v>
      </c>
      <c r="N4233" s="216" t="str">
        <f t="shared" si="119"/>
        <v>nova vrijednost</v>
      </c>
    </row>
    <row r="4234" spans="1:14" x14ac:dyDescent="0.25">
      <c r="A4234" s="216">
        <v>1</v>
      </c>
      <c r="B4234" s="217" t="s">
        <v>2552</v>
      </c>
      <c r="C4234" s="217" t="s">
        <v>2553</v>
      </c>
      <c r="D4234" s="217" t="s">
        <v>3079</v>
      </c>
      <c r="E4234" s="217" t="s">
        <v>233</v>
      </c>
      <c r="F4234" s="217" t="s">
        <v>3060</v>
      </c>
      <c r="G4234" s="217" t="s">
        <v>538</v>
      </c>
      <c r="H4234" s="217" t="s">
        <v>139</v>
      </c>
      <c r="I4234" s="219">
        <v>1</v>
      </c>
      <c r="J4234" s="221">
        <v>5021.25</v>
      </c>
      <c r="K4234" s="221">
        <v>1778.36</v>
      </c>
      <c r="L4234" s="221">
        <v>3242.89</v>
      </c>
      <c r="M4234" s="218">
        <f t="shared" si="120"/>
        <v>3242.89</v>
      </c>
      <c r="N4234" s="216" t="str">
        <f t="shared" si="119"/>
        <v>nova vrijednost</v>
      </c>
    </row>
    <row r="4235" spans="1:14" x14ac:dyDescent="0.25">
      <c r="A4235" s="220">
        <v>1</v>
      </c>
      <c r="B4235" s="217" t="s">
        <v>2552</v>
      </c>
      <c r="C4235" s="217" t="s">
        <v>2553</v>
      </c>
      <c r="D4235" s="217" t="s">
        <v>3080</v>
      </c>
      <c r="E4235" s="217" t="s">
        <v>233</v>
      </c>
      <c r="F4235" s="217" t="s">
        <v>3060</v>
      </c>
      <c r="G4235" s="217" t="s">
        <v>538</v>
      </c>
      <c r="H4235" s="217" t="s">
        <v>139</v>
      </c>
      <c r="I4235" s="219">
        <v>1</v>
      </c>
      <c r="J4235" s="221">
        <v>5021.25</v>
      </c>
      <c r="K4235" s="221">
        <v>1778.36</v>
      </c>
      <c r="L4235" s="221">
        <v>3242.89</v>
      </c>
      <c r="M4235" s="218">
        <f t="shared" si="120"/>
        <v>3242.89</v>
      </c>
      <c r="N4235" s="216" t="str">
        <f t="shared" si="119"/>
        <v>nova vrijednost</v>
      </c>
    </row>
    <row r="4236" spans="1:14" x14ac:dyDescent="0.25">
      <c r="A4236" s="220">
        <v>1</v>
      </c>
      <c r="B4236" s="217" t="s">
        <v>2552</v>
      </c>
      <c r="C4236" s="217" t="s">
        <v>2553</v>
      </c>
      <c r="D4236" s="217" t="s">
        <v>3081</v>
      </c>
      <c r="E4236" s="217" t="s">
        <v>233</v>
      </c>
      <c r="F4236" s="217" t="s">
        <v>3062</v>
      </c>
      <c r="G4236" s="217" t="s">
        <v>538</v>
      </c>
      <c r="H4236" s="217" t="s">
        <v>139</v>
      </c>
      <c r="I4236" s="219">
        <v>1</v>
      </c>
      <c r="J4236" s="221">
        <v>1250</v>
      </c>
      <c r="K4236" s="218">
        <v>442.71</v>
      </c>
      <c r="L4236" s="218">
        <v>807.29</v>
      </c>
      <c r="M4236" s="218">
        <f t="shared" si="120"/>
        <v>807.29</v>
      </c>
      <c r="N4236" s="216" t="str">
        <f t="shared" si="119"/>
        <v>nova vrijednost</v>
      </c>
    </row>
    <row r="4237" spans="1:14" x14ac:dyDescent="0.25">
      <c r="A4237" s="216">
        <v>1</v>
      </c>
      <c r="B4237" s="217" t="s">
        <v>2552</v>
      </c>
      <c r="C4237" s="217" t="s">
        <v>2553</v>
      </c>
      <c r="D4237" s="217" t="s">
        <v>3082</v>
      </c>
      <c r="E4237" s="217" t="s">
        <v>233</v>
      </c>
      <c r="F4237" s="217" t="s">
        <v>3060</v>
      </c>
      <c r="G4237" s="217" t="s">
        <v>538</v>
      </c>
      <c r="H4237" s="217" t="s">
        <v>139</v>
      </c>
      <c r="I4237" s="219">
        <v>1</v>
      </c>
      <c r="J4237" s="221">
        <v>5021.25</v>
      </c>
      <c r="K4237" s="221">
        <v>1778.36</v>
      </c>
      <c r="L4237" s="221">
        <v>3242.89</v>
      </c>
      <c r="M4237" s="218">
        <f t="shared" si="120"/>
        <v>3242.89</v>
      </c>
      <c r="N4237" s="216" t="str">
        <f t="shared" si="119"/>
        <v>nova vrijednost</v>
      </c>
    </row>
    <row r="4238" spans="1:14" x14ac:dyDescent="0.25">
      <c r="A4238" s="216">
        <v>1</v>
      </c>
      <c r="B4238" s="217" t="s">
        <v>2552</v>
      </c>
      <c r="C4238" s="217" t="s">
        <v>2553</v>
      </c>
      <c r="D4238" s="217" t="s">
        <v>3083</v>
      </c>
      <c r="E4238" s="217" t="s">
        <v>233</v>
      </c>
      <c r="F4238" s="217" t="s">
        <v>3062</v>
      </c>
      <c r="G4238" s="217" t="s">
        <v>538</v>
      </c>
      <c r="H4238" s="217" t="s">
        <v>139</v>
      </c>
      <c r="I4238" s="219">
        <v>1</v>
      </c>
      <c r="J4238" s="221">
        <v>1250</v>
      </c>
      <c r="K4238" s="218">
        <v>442.71</v>
      </c>
      <c r="L4238" s="218">
        <v>807.29</v>
      </c>
      <c r="M4238" s="218">
        <f t="shared" si="120"/>
        <v>807.29</v>
      </c>
      <c r="N4238" s="216" t="str">
        <f t="shared" si="119"/>
        <v>nova vrijednost</v>
      </c>
    </row>
    <row r="4239" spans="1:14" x14ac:dyDescent="0.25">
      <c r="A4239" s="216">
        <v>1</v>
      </c>
      <c r="B4239" s="217" t="s">
        <v>2552</v>
      </c>
      <c r="C4239" s="217" t="s">
        <v>2553</v>
      </c>
      <c r="D4239" s="217" t="s">
        <v>3084</v>
      </c>
      <c r="E4239" s="217" t="s">
        <v>362</v>
      </c>
      <c r="F4239" s="217" t="s">
        <v>3060</v>
      </c>
      <c r="G4239" s="217" t="s">
        <v>538</v>
      </c>
      <c r="H4239" s="217" t="s">
        <v>139</v>
      </c>
      <c r="I4239" s="219">
        <v>1</v>
      </c>
      <c r="J4239" s="221">
        <v>5021.25</v>
      </c>
      <c r="K4239" s="221">
        <v>1778.36</v>
      </c>
      <c r="L4239" s="221">
        <v>3242.89</v>
      </c>
      <c r="M4239" s="218">
        <f t="shared" si="120"/>
        <v>3242.89</v>
      </c>
      <c r="N4239" s="216" t="str">
        <f t="shared" si="119"/>
        <v>nova vrijednost</v>
      </c>
    </row>
    <row r="4240" spans="1:14" x14ac:dyDescent="0.25">
      <c r="A4240" s="216">
        <v>1</v>
      </c>
      <c r="B4240" s="217" t="s">
        <v>2552</v>
      </c>
      <c r="C4240" s="217" t="s">
        <v>2553</v>
      </c>
      <c r="D4240" s="217" t="s">
        <v>3085</v>
      </c>
      <c r="E4240" s="217" t="s">
        <v>362</v>
      </c>
      <c r="F4240" s="217" t="s">
        <v>3060</v>
      </c>
      <c r="G4240" s="217" t="s">
        <v>538</v>
      </c>
      <c r="H4240" s="217" t="s">
        <v>139</v>
      </c>
      <c r="I4240" s="219">
        <v>1</v>
      </c>
      <c r="J4240" s="221">
        <v>5021.25</v>
      </c>
      <c r="K4240" s="221">
        <v>1778.36</v>
      </c>
      <c r="L4240" s="221">
        <v>3242.89</v>
      </c>
      <c r="M4240" s="218">
        <f t="shared" si="120"/>
        <v>3242.89</v>
      </c>
      <c r="N4240" s="216" t="str">
        <f t="shared" si="119"/>
        <v>nova vrijednost</v>
      </c>
    </row>
    <row r="4241" spans="1:14" x14ac:dyDescent="0.25">
      <c r="A4241" s="220">
        <v>1</v>
      </c>
      <c r="B4241" s="217" t="s">
        <v>2552</v>
      </c>
      <c r="C4241" s="217" t="s">
        <v>2553</v>
      </c>
      <c r="D4241" s="217" t="s">
        <v>3086</v>
      </c>
      <c r="E4241" s="217" t="s">
        <v>362</v>
      </c>
      <c r="F4241" s="217" t="s">
        <v>3060</v>
      </c>
      <c r="G4241" s="217" t="s">
        <v>538</v>
      </c>
      <c r="H4241" s="217" t="s">
        <v>139</v>
      </c>
      <c r="I4241" s="219">
        <v>1</v>
      </c>
      <c r="J4241" s="221">
        <v>5021.25</v>
      </c>
      <c r="K4241" s="221">
        <v>1778.36</v>
      </c>
      <c r="L4241" s="221">
        <v>3242.89</v>
      </c>
      <c r="M4241" s="218">
        <f t="shared" si="120"/>
        <v>3242.89</v>
      </c>
      <c r="N4241" s="216" t="str">
        <f t="shared" si="119"/>
        <v>nova vrijednost</v>
      </c>
    </row>
    <row r="4242" spans="1:14" x14ac:dyDescent="0.25">
      <c r="A4242" s="220">
        <v>1</v>
      </c>
      <c r="B4242" s="217" t="s">
        <v>2552</v>
      </c>
      <c r="C4242" s="217" t="s">
        <v>2553</v>
      </c>
      <c r="D4242" s="217" t="s">
        <v>3087</v>
      </c>
      <c r="E4242" s="217" t="s">
        <v>362</v>
      </c>
      <c r="F4242" s="217" t="s">
        <v>3060</v>
      </c>
      <c r="G4242" s="217" t="s">
        <v>538</v>
      </c>
      <c r="H4242" s="217" t="s">
        <v>139</v>
      </c>
      <c r="I4242" s="219">
        <v>1</v>
      </c>
      <c r="J4242" s="221">
        <v>5021.25</v>
      </c>
      <c r="K4242" s="221">
        <v>1778.36</v>
      </c>
      <c r="L4242" s="221">
        <v>3242.89</v>
      </c>
      <c r="M4242" s="218">
        <f t="shared" si="120"/>
        <v>3242.89</v>
      </c>
      <c r="N4242" s="216" t="str">
        <f t="shared" si="119"/>
        <v>nova vrijednost</v>
      </c>
    </row>
    <row r="4243" spans="1:14" x14ac:dyDescent="0.25">
      <c r="A4243" s="216">
        <v>1</v>
      </c>
      <c r="B4243" s="217" t="s">
        <v>2552</v>
      </c>
      <c r="C4243" s="217" t="s">
        <v>2553</v>
      </c>
      <c r="D4243" s="217" t="s">
        <v>3088</v>
      </c>
      <c r="E4243" s="217" t="s">
        <v>233</v>
      </c>
      <c r="F4243" s="217" t="s">
        <v>3089</v>
      </c>
      <c r="G4243" s="217" t="s">
        <v>557</v>
      </c>
      <c r="H4243" s="217" t="s">
        <v>139</v>
      </c>
      <c r="I4243" s="219">
        <v>1</v>
      </c>
      <c r="J4243" s="221">
        <v>6156.25</v>
      </c>
      <c r="K4243" s="221">
        <v>1923.83</v>
      </c>
      <c r="L4243" s="221">
        <v>4232.42</v>
      </c>
      <c r="M4243" s="218">
        <f t="shared" si="120"/>
        <v>4232.42</v>
      </c>
      <c r="N4243" s="216" t="str">
        <f t="shared" si="119"/>
        <v>nova vrijednost</v>
      </c>
    </row>
    <row r="4244" spans="1:14" x14ac:dyDescent="0.25">
      <c r="A4244" s="216">
        <v>1</v>
      </c>
      <c r="B4244" s="217" t="s">
        <v>2552</v>
      </c>
      <c r="C4244" s="217" t="s">
        <v>2553</v>
      </c>
      <c r="D4244" s="217" t="s">
        <v>3090</v>
      </c>
      <c r="E4244" s="217" t="s">
        <v>233</v>
      </c>
      <c r="F4244" s="217" t="s">
        <v>3089</v>
      </c>
      <c r="G4244" s="217" t="s">
        <v>557</v>
      </c>
      <c r="H4244" s="217" t="s">
        <v>139</v>
      </c>
      <c r="I4244" s="219">
        <v>1</v>
      </c>
      <c r="J4244" s="221">
        <v>6156.25</v>
      </c>
      <c r="K4244" s="221">
        <v>1923.83</v>
      </c>
      <c r="L4244" s="221">
        <v>4232.42</v>
      </c>
      <c r="M4244" s="218">
        <f t="shared" si="120"/>
        <v>4232.42</v>
      </c>
      <c r="N4244" s="216" t="str">
        <f t="shared" si="119"/>
        <v>nova vrijednost</v>
      </c>
    </row>
    <row r="4245" spans="1:14" x14ac:dyDescent="0.25">
      <c r="A4245" s="216">
        <v>1</v>
      </c>
      <c r="B4245" s="217" t="s">
        <v>2552</v>
      </c>
      <c r="C4245" s="217" t="s">
        <v>2553</v>
      </c>
      <c r="D4245" s="217" t="s">
        <v>3091</v>
      </c>
      <c r="E4245" s="217" t="s">
        <v>233</v>
      </c>
      <c r="F4245" s="217" t="s">
        <v>3089</v>
      </c>
      <c r="G4245" s="217" t="s">
        <v>557</v>
      </c>
      <c r="H4245" s="217" t="s">
        <v>139</v>
      </c>
      <c r="I4245" s="219">
        <v>1</v>
      </c>
      <c r="J4245" s="221">
        <v>6156.25</v>
      </c>
      <c r="K4245" s="221">
        <v>1923.83</v>
      </c>
      <c r="L4245" s="221">
        <v>4232.42</v>
      </c>
      <c r="M4245" s="218">
        <f t="shared" si="120"/>
        <v>4232.42</v>
      </c>
      <c r="N4245" s="216" t="str">
        <f t="shared" si="119"/>
        <v>nova vrijednost</v>
      </c>
    </row>
    <row r="4246" spans="1:14" x14ac:dyDescent="0.25">
      <c r="A4246" s="220">
        <v>1</v>
      </c>
      <c r="B4246" s="217" t="s">
        <v>2552</v>
      </c>
      <c r="C4246" s="217" t="s">
        <v>2553</v>
      </c>
      <c r="D4246" s="217" t="s">
        <v>3092</v>
      </c>
      <c r="E4246" s="217" t="s">
        <v>233</v>
      </c>
      <c r="F4246" s="217" t="s">
        <v>3089</v>
      </c>
      <c r="G4246" s="217" t="s">
        <v>557</v>
      </c>
      <c r="H4246" s="217" t="s">
        <v>139</v>
      </c>
      <c r="I4246" s="219">
        <v>1</v>
      </c>
      <c r="J4246" s="221">
        <v>6156.25</v>
      </c>
      <c r="K4246" s="221">
        <v>1923.83</v>
      </c>
      <c r="L4246" s="221">
        <v>4232.42</v>
      </c>
      <c r="M4246" s="218">
        <f t="shared" si="120"/>
        <v>4232.42</v>
      </c>
      <c r="N4246" s="216" t="str">
        <f t="shared" si="119"/>
        <v>nova vrijednost</v>
      </c>
    </row>
    <row r="4247" spans="1:14" x14ac:dyDescent="0.25">
      <c r="A4247" s="220">
        <v>1</v>
      </c>
      <c r="B4247" s="217" t="s">
        <v>2552</v>
      </c>
      <c r="C4247" s="217" t="s">
        <v>2553</v>
      </c>
      <c r="D4247" s="217" t="s">
        <v>3093</v>
      </c>
      <c r="E4247" s="217" t="s">
        <v>233</v>
      </c>
      <c r="F4247" s="217" t="s">
        <v>3089</v>
      </c>
      <c r="G4247" s="217" t="s">
        <v>557</v>
      </c>
      <c r="H4247" s="217" t="s">
        <v>139</v>
      </c>
      <c r="I4247" s="219">
        <v>1</v>
      </c>
      <c r="J4247" s="221">
        <v>6156.25</v>
      </c>
      <c r="K4247" s="221">
        <v>1923.83</v>
      </c>
      <c r="L4247" s="221">
        <v>4232.42</v>
      </c>
      <c r="M4247" s="218">
        <f t="shared" si="120"/>
        <v>4232.42</v>
      </c>
      <c r="N4247" s="216" t="str">
        <f t="shared" si="119"/>
        <v>nova vrijednost</v>
      </c>
    </row>
    <row r="4248" spans="1:14" x14ac:dyDescent="0.25">
      <c r="A4248" s="216">
        <v>1</v>
      </c>
      <c r="B4248" s="217" t="s">
        <v>2552</v>
      </c>
      <c r="C4248" s="217" t="s">
        <v>2553</v>
      </c>
      <c r="D4248" s="217" t="s">
        <v>3094</v>
      </c>
      <c r="E4248" s="217" t="s">
        <v>233</v>
      </c>
      <c r="F4248" s="217" t="s">
        <v>3089</v>
      </c>
      <c r="G4248" s="217" t="s">
        <v>557</v>
      </c>
      <c r="H4248" s="217" t="s">
        <v>139</v>
      </c>
      <c r="I4248" s="219">
        <v>1</v>
      </c>
      <c r="J4248" s="221">
        <v>6156.25</v>
      </c>
      <c r="K4248" s="221">
        <v>1923.83</v>
      </c>
      <c r="L4248" s="221">
        <v>4232.42</v>
      </c>
      <c r="M4248" s="218">
        <f t="shared" si="120"/>
        <v>4232.42</v>
      </c>
      <c r="N4248" s="216" t="str">
        <f t="shared" si="119"/>
        <v>nova vrijednost</v>
      </c>
    </row>
    <row r="4249" spans="1:14" x14ac:dyDescent="0.25">
      <c r="A4249" s="216">
        <v>1</v>
      </c>
      <c r="B4249" s="217" t="s">
        <v>2552</v>
      </c>
      <c r="C4249" s="217" t="s">
        <v>2553</v>
      </c>
      <c r="D4249" s="217" t="s">
        <v>3095</v>
      </c>
      <c r="E4249" s="217" t="s">
        <v>233</v>
      </c>
      <c r="F4249" s="217" t="s">
        <v>3089</v>
      </c>
      <c r="G4249" s="217" t="s">
        <v>557</v>
      </c>
      <c r="H4249" s="217" t="s">
        <v>139</v>
      </c>
      <c r="I4249" s="219">
        <v>1</v>
      </c>
      <c r="J4249" s="221">
        <v>6156.25</v>
      </c>
      <c r="K4249" s="221">
        <v>1923.83</v>
      </c>
      <c r="L4249" s="221">
        <v>4232.42</v>
      </c>
      <c r="M4249" s="218">
        <f t="shared" si="120"/>
        <v>4232.42</v>
      </c>
      <c r="N4249" s="216" t="str">
        <f t="shared" si="119"/>
        <v>nova vrijednost</v>
      </c>
    </row>
    <row r="4250" spans="1:14" x14ac:dyDescent="0.25">
      <c r="A4250" s="216">
        <v>1</v>
      </c>
      <c r="B4250" s="217" t="s">
        <v>2552</v>
      </c>
      <c r="C4250" s="217" t="s">
        <v>2553</v>
      </c>
      <c r="D4250" s="217" t="s">
        <v>3096</v>
      </c>
      <c r="E4250" s="217" t="s">
        <v>233</v>
      </c>
      <c r="F4250" s="217" t="s">
        <v>3089</v>
      </c>
      <c r="G4250" s="217" t="s">
        <v>557</v>
      </c>
      <c r="H4250" s="217" t="s">
        <v>139</v>
      </c>
      <c r="I4250" s="219">
        <v>1</v>
      </c>
      <c r="J4250" s="221">
        <v>6156.25</v>
      </c>
      <c r="K4250" s="221">
        <v>1923.83</v>
      </c>
      <c r="L4250" s="221">
        <v>4232.42</v>
      </c>
      <c r="M4250" s="218">
        <f t="shared" si="120"/>
        <v>4232.42</v>
      </c>
      <c r="N4250" s="216" t="str">
        <f t="shared" si="119"/>
        <v>nova vrijednost</v>
      </c>
    </row>
    <row r="4251" spans="1:14" x14ac:dyDescent="0.25">
      <c r="A4251" s="220">
        <v>1</v>
      </c>
      <c r="B4251" s="217" t="s">
        <v>2552</v>
      </c>
      <c r="C4251" s="217" t="s">
        <v>2553</v>
      </c>
      <c r="D4251" s="217" t="s">
        <v>3097</v>
      </c>
      <c r="E4251" s="217" t="s">
        <v>233</v>
      </c>
      <c r="F4251" s="217" t="s">
        <v>3089</v>
      </c>
      <c r="G4251" s="217" t="s">
        <v>557</v>
      </c>
      <c r="H4251" s="217" t="s">
        <v>139</v>
      </c>
      <c r="I4251" s="219">
        <v>1</v>
      </c>
      <c r="J4251" s="221">
        <v>6156.25</v>
      </c>
      <c r="K4251" s="221">
        <v>1923.83</v>
      </c>
      <c r="L4251" s="221">
        <v>4232.42</v>
      </c>
      <c r="M4251" s="218">
        <f t="shared" si="120"/>
        <v>4232.42</v>
      </c>
      <c r="N4251" s="216" t="str">
        <f t="shared" si="119"/>
        <v>nova vrijednost</v>
      </c>
    </row>
    <row r="4252" spans="1:14" x14ac:dyDescent="0.25">
      <c r="A4252" s="220">
        <v>1</v>
      </c>
      <c r="B4252" s="217" t="s">
        <v>2552</v>
      </c>
      <c r="C4252" s="217" t="s">
        <v>2553</v>
      </c>
      <c r="D4252" s="217" t="s">
        <v>3098</v>
      </c>
      <c r="E4252" s="217" t="s">
        <v>233</v>
      </c>
      <c r="F4252" s="217" t="s">
        <v>3089</v>
      </c>
      <c r="G4252" s="217" t="s">
        <v>557</v>
      </c>
      <c r="H4252" s="217" t="s">
        <v>139</v>
      </c>
      <c r="I4252" s="219">
        <v>1</v>
      </c>
      <c r="J4252" s="221">
        <v>6156.25</v>
      </c>
      <c r="K4252" s="221">
        <v>1923.83</v>
      </c>
      <c r="L4252" s="221">
        <v>4232.42</v>
      </c>
      <c r="M4252" s="218">
        <f t="shared" si="120"/>
        <v>4232.42</v>
      </c>
      <c r="N4252" s="216" t="str">
        <f t="shared" si="119"/>
        <v>nova vrijednost</v>
      </c>
    </row>
    <row r="4253" spans="1:14" x14ac:dyDescent="0.25">
      <c r="A4253" s="216">
        <v>1</v>
      </c>
      <c r="B4253" s="217" t="s">
        <v>2552</v>
      </c>
      <c r="C4253" s="217" t="s">
        <v>2553</v>
      </c>
      <c r="D4253" s="217" t="s">
        <v>3099</v>
      </c>
      <c r="E4253" s="217" t="s">
        <v>233</v>
      </c>
      <c r="F4253" s="217" t="s">
        <v>3089</v>
      </c>
      <c r="G4253" s="217" t="s">
        <v>557</v>
      </c>
      <c r="H4253" s="217" t="s">
        <v>139</v>
      </c>
      <c r="I4253" s="219">
        <v>1</v>
      </c>
      <c r="J4253" s="221">
        <v>6156.25</v>
      </c>
      <c r="K4253" s="221">
        <v>1923.83</v>
      </c>
      <c r="L4253" s="221">
        <v>4232.42</v>
      </c>
      <c r="M4253" s="218">
        <f t="shared" si="120"/>
        <v>4232.42</v>
      </c>
      <c r="N4253" s="216" t="str">
        <f t="shared" si="119"/>
        <v>nova vrijednost</v>
      </c>
    </row>
    <row r="4254" spans="1:14" x14ac:dyDescent="0.25">
      <c r="A4254" s="216">
        <v>1</v>
      </c>
      <c r="B4254" s="217" t="s">
        <v>2552</v>
      </c>
      <c r="C4254" s="217" t="s">
        <v>2553</v>
      </c>
      <c r="D4254" s="217" t="s">
        <v>3100</v>
      </c>
      <c r="E4254" s="217" t="s">
        <v>233</v>
      </c>
      <c r="F4254" s="217" t="s">
        <v>3089</v>
      </c>
      <c r="G4254" s="217" t="s">
        <v>557</v>
      </c>
      <c r="H4254" s="217" t="s">
        <v>139</v>
      </c>
      <c r="I4254" s="219">
        <v>1</v>
      </c>
      <c r="J4254" s="221">
        <v>6156.25</v>
      </c>
      <c r="K4254" s="221">
        <v>1923.83</v>
      </c>
      <c r="L4254" s="221">
        <v>4232.42</v>
      </c>
      <c r="M4254" s="218">
        <f t="shared" si="120"/>
        <v>4232.42</v>
      </c>
      <c r="N4254" s="216" t="str">
        <f t="shared" si="119"/>
        <v>nova vrijednost</v>
      </c>
    </row>
    <row r="4255" spans="1:14" x14ac:dyDescent="0.25">
      <c r="A4255" s="216">
        <v>1</v>
      </c>
      <c r="B4255" s="217" t="s">
        <v>2552</v>
      </c>
      <c r="C4255" s="217" t="s">
        <v>2553</v>
      </c>
      <c r="D4255" s="217" t="s">
        <v>3101</v>
      </c>
      <c r="E4255" s="217" t="s">
        <v>233</v>
      </c>
      <c r="F4255" s="217" t="s">
        <v>3089</v>
      </c>
      <c r="G4255" s="217" t="s">
        <v>557</v>
      </c>
      <c r="H4255" s="217" t="s">
        <v>139</v>
      </c>
      <c r="I4255" s="219">
        <v>1</v>
      </c>
      <c r="J4255" s="221">
        <v>6156.25</v>
      </c>
      <c r="K4255" s="221">
        <v>1923.83</v>
      </c>
      <c r="L4255" s="221">
        <v>4232.42</v>
      </c>
      <c r="M4255" s="218">
        <f t="shared" si="120"/>
        <v>4232.42</v>
      </c>
      <c r="N4255" s="216" t="str">
        <f t="shared" si="119"/>
        <v>nova vrijednost</v>
      </c>
    </row>
    <row r="4256" spans="1:14" x14ac:dyDescent="0.25">
      <c r="A4256" s="220">
        <v>1</v>
      </c>
      <c r="B4256" s="217" t="s">
        <v>2552</v>
      </c>
      <c r="C4256" s="217" t="s">
        <v>2553</v>
      </c>
      <c r="D4256" s="217" t="s">
        <v>3102</v>
      </c>
      <c r="E4256" s="217" t="s">
        <v>233</v>
      </c>
      <c r="F4256" s="217" t="s">
        <v>3089</v>
      </c>
      <c r="G4256" s="217" t="s">
        <v>557</v>
      </c>
      <c r="H4256" s="217" t="s">
        <v>139</v>
      </c>
      <c r="I4256" s="219">
        <v>1</v>
      </c>
      <c r="J4256" s="221">
        <v>6156.25</v>
      </c>
      <c r="K4256" s="221">
        <v>1923.83</v>
      </c>
      <c r="L4256" s="221">
        <v>4232.42</v>
      </c>
      <c r="M4256" s="218">
        <f t="shared" si="120"/>
        <v>4232.42</v>
      </c>
      <c r="N4256" s="216" t="str">
        <f t="shared" si="119"/>
        <v>nova vrijednost</v>
      </c>
    </row>
    <row r="4257" spans="1:14" x14ac:dyDescent="0.25">
      <c r="A4257" s="220">
        <v>1</v>
      </c>
      <c r="B4257" s="217" t="s">
        <v>2552</v>
      </c>
      <c r="C4257" s="217" t="s">
        <v>2553</v>
      </c>
      <c r="D4257" s="217" t="s">
        <v>3103</v>
      </c>
      <c r="E4257" s="217" t="s">
        <v>233</v>
      </c>
      <c r="F4257" s="217" t="s">
        <v>3089</v>
      </c>
      <c r="G4257" s="217" t="s">
        <v>557</v>
      </c>
      <c r="H4257" s="217" t="s">
        <v>139</v>
      </c>
      <c r="I4257" s="219">
        <v>1</v>
      </c>
      <c r="J4257" s="221">
        <v>6156.25</v>
      </c>
      <c r="K4257" s="221">
        <v>1923.83</v>
      </c>
      <c r="L4257" s="221">
        <v>4232.42</v>
      </c>
      <c r="M4257" s="218">
        <f t="shared" si="120"/>
        <v>4232.42</v>
      </c>
      <c r="N4257" s="216" t="str">
        <f t="shared" si="119"/>
        <v>nova vrijednost</v>
      </c>
    </row>
    <row r="4258" spans="1:14" x14ac:dyDescent="0.25">
      <c r="A4258" s="216">
        <v>1</v>
      </c>
      <c r="B4258" s="217" t="s">
        <v>2552</v>
      </c>
      <c r="C4258" s="217" t="s">
        <v>2553</v>
      </c>
      <c r="D4258" s="217" t="s">
        <v>3104</v>
      </c>
      <c r="E4258" s="217" t="s">
        <v>233</v>
      </c>
      <c r="F4258" s="217" t="s">
        <v>3089</v>
      </c>
      <c r="G4258" s="217" t="s">
        <v>557</v>
      </c>
      <c r="H4258" s="217" t="s">
        <v>139</v>
      </c>
      <c r="I4258" s="219">
        <v>1</v>
      </c>
      <c r="J4258" s="221">
        <v>6156.25</v>
      </c>
      <c r="K4258" s="221">
        <v>1923.83</v>
      </c>
      <c r="L4258" s="221">
        <v>4232.42</v>
      </c>
      <c r="M4258" s="218">
        <f t="shared" si="120"/>
        <v>4232.42</v>
      </c>
      <c r="N4258" s="216" t="str">
        <f t="shared" si="119"/>
        <v>nova vrijednost</v>
      </c>
    </row>
    <row r="4259" spans="1:14" x14ac:dyDescent="0.25">
      <c r="A4259" s="216">
        <v>1</v>
      </c>
      <c r="B4259" s="217" t="s">
        <v>2552</v>
      </c>
      <c r="C4259" s="217" t="s">
        <v>2553</v>
      </c>
      <c r="D4259" s="217" t="s">
        <v>3105</v>
      </c>
      <c r="E4259" s="217" t="s">
        <v>233</v>
      </c>
      <c r="F4259" s="217" t="s">
        <v>3089</v>
      </c>
      <c r="G4259" s="217" t="s">
        <v>557</v>
      </c>
      <c r="H4259" s="217" t="s">
        <v>139</v>
      </c>
      <c r="I4259" s="219">
        <v>1</v>
      </c>
      <c r="J4259" s="221">
        <v>6156.25</v>
      </c>
      <c r="K4259" s="221">
        <v>1923.83</v>
      </c>
      <c r="L4259" s="221">
        <v>4232.42</v>
      </c>
      <c r="M4259" s="218">
        <f t="shared" si="120"/>
        <v>4232.42</v>
      </c>
      <c r="N4259" s="216" t="str">
        <f t="shared" si="119"/>
        <v>nova vrijednost</v>
      </c>
    </row>
    <row r="4260" spans="1:14" x14ac:dyDescent="0.25">
      <c r="A4260" s="216">
        <v>1</v>
      </c>
      <c r="B4260" s="217" t="s">
        <v>2552</v>
      </c>
      <c r="C4260" s="217" t="s">
        <v>2553</v>
      </c>
      <c r="D4260" s="217" t="s">
        <v>3106</v>
      </c>
      <c r="E4260" s="217" t="s">
        <v>233</v>
      </c>
      <c r="F4260" s="217" t="s">
        <v>3089</v>
      </c>
      <c r="G4260" s="217" t="s">
        <v>557</v>
      </c>
      <c r="H4260" s="217" t="s">
        <v>139</v>
      </c>
      <c r="I4260" s="219">
        <v>1</v>
      </c>
      <c r="J4260" s="221">
        <v>6156.25</v>
      </c>
      <c r="K4260" s="221">
        <v>1923.83</v>
      </c>
      <c r="L4260" s="221">
        <v>4232.42</v>
      </c>
      <c r="M4260" s="218">
        <f t="shared" si="120"/>
        <v>4232.42</v>
      </c>
      <c r="N4260" s="216" t="str">
        <f t="shared" si="119"/>
        <v>nova vrijednost</v>
      </c>
    </row>
    <row r="4261" spans="1:14" x14ac:dyDescent="0.25">
      <c r="A4261" s="220">
        <v>1</v>
      </c>
      <c r="B4261" s="217" t="s">
        <v>2552</v>
      </c>
      <c r="C4261" s="217" t="s">
        <v>2553</v>
      </c>
      <c r="D4261" s="217" t="s">
        <v>3107</v>
      </c>
      <c r="E4261" s="217" t="s">
        <v>233</v>
      </c>
      <c r="F4261" s="217" t="s">
        <v>3089</v>
      </c>
      <c r="G4261" s="217" t="s">
        <v>557</v>
      </c>
      <c r="H4261" s="217" t="s">
        <v>139</v>
      </c>
      <c r="I4261" s="219">
        <v>1</v>
      </c>
      <c r="J4261" s="221">
        <v>6156.25</v>
      </c>
      <c r="K4261" s="221">
        <v>1923.83</v>
      </c>
      <c r="L4261" s="221">
        <v>4232.42</v>
      </c>
      <c r="M4261" s="218">
        <f t="shared" si="120"/>
        <v>4232.42</v>
      </c>
      <c r="N4261" s="216" t="str">
        <f t="shared" si="119"/>
        <v>nova vrijednost</v>
      </c>
    </row>
    <row r="4262" spans="1:14" x14ac:dyDescent="0.25">
      <c r="A4262" s="220">
        <v>1</v>
      </c>
      <c r="B4262" s="217" t="s">
        <v>2552</v>
      </c>
      <c r="C4262" s="217" t="s">
        <v>2553</v>
      </c>
      <c r="D4262" s="217" t="s">
        <v>3108</v>
      </c>
      <c r="E4262" s="217" t="s">
        <v>233</v>
      </c>
      <c r="F4262" s="217" t="s">
        <v>3062</v>
      </c>
      <c r="G4262" s="217" t="s">
        <v>557</v>
      </c>
      <c r="H4262" s="217" t="s">
        <v>139</v>
      </c>
      <c r="I4262" s="219">
        <v>1</v>
      </c>
      <c r="J4262" s="221">
        <v>1250</v>
      </c>
      <c r="K4262" s="218">
        <v>390.63</v>
      </c>
      <c r="L4262" s="218">
        <v>859.37</v>
      </c>
      <c r="M4262" s="218">
        <f t="shared" si="120"/>
        <v>859.37</v>
      </c>
      <c r="N4262" s="216" t="str">
        <f t="shared" si="119"/>
        <v>nova vrijednost</v>
      </c>
    </row>
    <row r="4263" spans="1:14" x14ac:dyDescent="0.25">
      <c r="A4263" s="216">
        <v>1</v>
      </c>
      <c r="B4263" s="217" t="s">
        <v>2552</v>
      </c>
      <c r="C4263" s="217" t="s">
        <v>2553</v>
      </c>
      <c r="D4263" s="217" t="s">
        <v>3109</v>
      </c>
      <c r="E4263" s="217" t="s">
        <v>233</v>
      </c>
      <c r="F4263" s="217" t="s">
        <v>3062</v>
      </c>
      <c r="G4263" s="217" t="s">
        <v>557</v>
      </c>
      <c r="H4263" s="217" t="s">
        <v>139</v>
      </c>
      <c r="I4263" s="219">
        <v>1</v>
      </c>
      <c r="J4263" s="221">
        <v>1250</v>
      </c>
      <c r="K4263" s="218">
        <v>390.63</v>
      </c>
      <c r="L4263" s="218">
        <v>859.37</v>
      </c>
      <c r="M4263" s="218">
        <f t="shared" si="120"/>
        <v>859.37</v>
      </c>
      <c r="N4263" s="216" t="str">
        <f t="shared" si="119"/>
        <v>nova vrijednost</v>
      </c>
    </row>
    <row r="4264" spans="1:14" x14ac:dyDescent="0.25">
      <c r="A4264" s="216">
        <v>1</v>
      </c>
      <c r="B4264" s="217" t="s">
        <v>2552</v>
      </c>
      <c r="C4264" s="217" t="s">
        <v>2553</v>
      </c>
      <c r="D4264" s="217" t="s">
        <v>3110</v>
      </c>
      <c r="E4264" s="217" t="s">
        <v>233</v>
      </c>
      <c r="F4264" s="217" t="s">
        <v>3062</v>
      </c>
      <c r="G4264" s="217" t="s">
        <v>557</v>
      </c>
      <c r="H4264" s="217" t="s">
        <v>139</v>
      </c>
      <c r="I4264" s="219">
        <v>1</v>
      </c>
      <c r="J4264" s="221">
        <v>1250</v>
      </c>
      <c r="K4264" s="218">
        <v>390.63</v>
      </c>
      <c r="L4264" s="218">
        <v>859.37</v>
      </c>
      <c r="M4264" s="218">
        <f t="shared" si="120"/>
        <v>859.37</v>
      </c>
      <c r="N4264" s="216" t="str">
        <f t="shared" si="119"/>
        <v>nova vrijednost</v>
      </c>
    </row>
    <row r="4265" spans="1:14" x14ac:dyDescent="0.25">
      <c r="A4265" s="216">
        <v>1</v>
      </c>
      <c r="B4265" s="217" t="s">
        <v>2552</v>
      </c>
      <c r="C4265" s="217" t="s">
        <v>2553</v>
      </c>
      <c r="D4265" s="217" t="s">
        <v>3111</v>
      </c>
      <c r="E4265" s="217" t="s">
        <v>233</v>
      </c>
      <c r="F4265" s="217" t="s">
        <v>3062</v>
      </c>
      <c r="G4265" s="217" t="s">
        <v>557</v>
      </c>
      <c r="H4265" s="217" t="s">
        <v>139</v>
      </c>
      <c r="I4265" s="219">
        <v>1</v>
      </c>
      <c r="J4265" s="221">
        <v>1250</v>
      </c>
      <c r="K4265" s="218">
        <v>390.63</v>
      </c>
      <c r="L4265" s="218">
        <v>859.37</v>
      </c>
      <c r="M4265" s="218">
        <f t="shared" si="120"/>
        <v>859.37</v>
      </c>
      <c r="N4265" s="216" t="str">
        <f t="shared" si="119"/>
        <v>nova vrijednost</v>
      </c>
    </row>
    <row r="4266" spans="1:14" x14ac:dyDescent="0.25">
      <c r="A4266" s="220">
        <v>1</v>
      </c>
      <c r="B4266" s="217" t="s">
        <v>2552</v>
      </c>
      <c r="C4266" s="217" t="s">
        <v>2553</v>
      </c>
      <c r="D4266" s="217" t="s">
        <v>3112</v>
      </c>
      <c r="E4266" s="217" t="s">
        <v>233</v>
      </c>
      <c r="F4266" s="217" t="s">
        <v>3062</v>
      </c>
      <c r="G4266" s="217" t="s">
        <v>557</v>
      </c>
      <c r="H4266" s="217" t="s">
        <v>139</v>
      </c>
      <c r="I4266" s="219">
        <v>1</v>
      </c>
      <c r="J4266" s="221">
        <v>1250</v>
      </c>
      <c r="K4266" s="218">
        <v>390.63</v>
      </c>
      <c r="L4266" s="218">
        <v>859.37</v>
      </c>
      <c r="M4266" s="218">
        <f t="shared" si="120"/>
        <v>859.37</v>
      </c>
      <c r="N4266" s="216" t="str">
        <f t="shared" si="119"/>
        <v>nova vrijednost</v>
      </c>
    </row>
    <row r="4267" spans="1:14" x14ac:dyDescent="0.25">
      <c r="A4267" s="220">
        <v>1</v>
      </c>
      <c r="B4267" s="217" t="s">
        <v>2552</v>
      </c>
      <c r="C4267" s="217" t="s">
        <v>2553</v>
      </c>
      <c r="D4267" s="217" t="s">
        <v>3113</v>
      </c>
      <c r="E4267" s="217" t="s">
        <v>233</v>
      </c>
      <c r="F4267" s="217" t="s">
        <v>3062</v>
      </c>
      <c r="G4267" s="217" t="s">
        <v>557</v>
      </c>
      <c r="H4267" s="217" t="s">
        <v>139</v>
      </c>
      <c r="I4267" s="219">
        <v>1</v>
      </c>
      <c r="J4267" s="221">
        <v>1250</v>
      </c>
      <c r="K4267" s="218">
        <v>390.63</v>
      </c>
      <c r="L4267" s="218">
        <v>859.37</v>
      </c>
      <c r="M4267" s="218">
        <f t="shared" si="120"/>
        <v>859.37</v>
      </c>
      <c r="N4267" s="216" t="str">
        <f t="shared" si="119"/>
        <v>nova vrijednost</v>
      </c>
    </row>
    <row r="4268" spans="1:14" x14ac:dyDescent="0.25">
      <c r="A4268" s="216">
        <v>1</v>
      </c>
      <c r="B4268" s="217" t="s">
        <v>2552</v>
      </c>
      <c r="C4268" s="217" t="s">
        <v>2553</v>
      </c>
      <c r="D4268" s="217" t="s">
        <v>3114</v>
      </c>
      <c r="E4268" s="217" t="s">
        <v>233</v>
      </c>
      <c r="F4268" s="217" t="s">
        <v>3062</v>
      </c>
      <c r="G4268" s="217" t="s">
        <v>557</v>
      </c>
      <c r="H4268" s="217" t="s">
        <v>139</v>
      </c>
      <c r="I4268" s="219">
        <v>1</v>
      </c>
      <c r="J4268" s="221">
        <v>1250</v>
      </c>
      <c r="K4268" s="218">
        <v>390.63</v>
      </c>
      <c r="L4268" s="218">
        <v>859.37</v>
      </c>
      <c r="M4268" s="218">
        <f t="shared" si="120"/>
        <v>859.37</v>
      </c>
      <c r="N4268" s="216" t="str">
        <f t="shared" si="119"/>
        <v>nova vrijednost</v>
      </c>
    </row>
    <row r="4269" spans="1:14" x14ac:dyDescent="0.25">
      <c r="A4269" s="216">
        <v>1</v>
      </c>
      <c r="B4269" s="217" t="s">
        <v>2552</v>
      </c>
      <c r="C4269" s="217" t="s">
        <v>2553</v>
      </c>
      <c r="D4269" s="217" t="s">
        <v>3115</v>
      </c>
      <c r="E4269" s="217" t="s">
        <v>233</v>
      </c>
      <c r="F4269" s="217" t="s">
        <v>3062</v>
      </c>
      <c r="G4269" s="217" t="s">
        <v>557</v>
      </c>
      <c r="H4269" s="217" t="s">
        <v>139</v>
      </c>
      <c r="I4269" s="219">
        <v>1</v>
      </c>
      <c r="J4269" s="221">
        <v>1250</v>
      </c>
      <c r="K4269" s="218">
        <v>390.63</v>
      </c>
      <c r="L4269" s="218">
        <v>859.37</v>
      </c>
      <c r="M4269" s="218">
        <f t="shared" si="120"/>
        <v>859.37</v>
      </c>
      <c r="N4269" s="216" t="str">
        <f t="shared" si="119"/>
        <v>nova vrijednost</v>
      </c>
    </row>
    <row r="4270" spans="1:14" x14ac:dyDescent="0.25">
      <c r="A4270" s="216">
        <v>1</v>
      </c>
      <c r="B4270" s="217" t="s">
        <v>2552</v>
      </c>
      <c r="C4270" s="217" t="s">
        <v>2553</v>
      </c>
      <c r="D4270" s="217" t="s">
        <v>3116</v>
      </c>
      <c r="E4270" s="217" t="s">
        <v>233</v>
      </c>
      <c r="F4270" s="217" t="s">
        <v>3062</v>
      </c>
      <c r="G4270" s="217" t="s">
        <v>557</v>
      </c>
      <c r="H4270" s="217" t="s">
        <v>139</v>
      </c>
      <c r="I4270" s="219">
        <v>1</v>
      </c>
      <c r="J4270" s="221">
        <v>1250</v>
      </c>
      <c r="K4270" s="218">
        <v>390.63</v>
      </c>
      <c r="L4270" s="218">
        <v>859.37</v>
      </c>
      <c r="M4270" s="218">
        <f t="shared" si="120"/>
        <v>859.37</v>
      </c>
      <c r="N4270" s="216" t="str">
        <f t="shared" si="119"/>
        <v>nova vrijednost</v>
      </c>
    </row>
    <row r="4271" spans="1:14" x14ac:dyDescent="0.25">
      <c r="A4271" s="220">
        <v>1</v>
      </c>
      <c r="B4271" s="217" t="s">
        <v>2552</v>
      </c>
      <c r="C4271" s="217" t="s">
        <v>2553</v>
      </c>
      <c r="D4271" s="217" t="s">
        <v>3117</v>
      </c>
      <c r="E4271" s="217" t="s">
        <v>233</v>
      </c>
      <c r="F4271" s="217" t="s">
        <v>3062</v>
      </c>
      <c r="G4271" s="217" t="s">
        <v>557</v>
      </c>
      <c r="H4271" s="217" t="s">
        <v>139</v>
      </c>
      <c r="I4271" s="219">
        <v>1</v>
      </c>
      <c r="J4271" s="221">
        <v>1250</v>
      </c>
      <c r="K4271" s="218">
        <v>390.63</v>
      </c>
      <c r="L4271" s="218">
        <v>859.37</v>
      </c>
      <c r="M4271" s="218">
        <f t="shared" si="120"/>
        <v>859.37</v>
      </c>
      <c r="N4271" s="216" t="str">
        <f t="shared" si="119"/>
        <v>nova vrijednost</v>
      </c>
    </row>
    <row r="4272" spans="1:14" x14ac:dyDescent="0.25">
      <c r="A4272" s="220">
        <v>1</v>
      </c>
      <c r="B4272" s="217" t="s">
        <v>2552</v>
      </c>
      <c r="C4272" s="217" t="s">
        <v>2553</v>
      </c>
      <c r="D4272" s="217" t="s">
        <v>3118</v>
      </c>
      <c r="E4272" s="217" t="s">
        <v>233</v>
      </c>
      <c r="F4272" s="217" t="s">
        <v>3062</v>
      </c>
      <c r="G4272" s="217" t="s">
        <v>557</v>
      </c>
      <c r="H4272" s="217" t="s">
        <v>139</v>
      </c>
      <c r="I4272" s="219">
        <v>1</v>
      </c>
      <c r="J4272" s="221">
        <v>1250</v>
      </c>
      <c r="K4272" s="218">
        <v>390.63</v>
      </c>
      <c r="L4272" s="218">
        <v>859.37</v>
      </c>
      <c r="M4272" s="218">
        <f t="shared" si="120"/>
        <v>859.37</v>
      </c>
      <c r="N4272" s="216" t="str">
        <f t="shared" si="119"/>
        <v>nova vrijednost</v>
      </c>
    </row>
    <row r="4273" spans="1:14" x14ac:dyDescent="0.25">
      <c r="A4273" s="216">
        <v>1</v>
      </c>
      <c r="B4273" s="217" t="s">
        <v>2552</v>
      </c>
      <c r="C4273" s="217" t="s">
        <v>2553</v>
      </c>
      <c r="D4273" s="217" t="s">
        <v>3119</v>
      </c>
      <c r="E4273" s="217" t="s">
        <v>233</v>
      </c>
      <c r="F4273" s="217" t="s">
        <v>3062</v>
      </c>
      <c r="G4273" s="217" t="s">
        <v>557</v>
      </c>
      <c r="H4273" s="217" t="s">
        <v>139</v>
      </c>
      <c r="I4273" s="219">
        <v>1</v>
      </c>
      <c r="J4273" s="221">
        <v>1250</v>
      </c>
      <c r="K4273" s="218">
        <v>390.63</v>
      </c>
      <c r="L4273" s="218">
        <v>859.37</v>
      </c>
      <c r="M4273" s="218">
        <f t="shared" si="120"/>
        <v>859.37</v>
      </c>
      <c r="N4273" s="216" t="str">
        <f t="shared" si="119"/>
        <v>nova vrijednost</v>
      </c>
    </row>
    <row r="4274" spans="1:14" x14ac:dyDescent="0.25">
      <c r="A4274" s="216">
        <v>1</v>
      </c>
      <c r="B4274" s="217" t="s">
        <v>2552</v>
      </c>
      <c r="C4274" s="217" t="s">
        <v>2553</v>
      </c>
      <c r="D4274" s="217" t="s">
        <v>3120</v>
      </c>
      <c r="E4274" s="217" t="s">
        <v>233</v>
      </c>
      <c r="F4274" s="217" t="s">
        <v>3062</v>
      </c>
      <c r="G4274" s="217" t="s">
        <v>557</v>
      </c>
      <c r="H4274" s="217" t="s">
        <v>139</v>
      </c>
      <c r="I4274" s="219">
        <v>1</v>
      </c>
      <c r="J4274" s="221">
        <v>1250</v>
      </c>
      <c r="K4274" s="218">
        <v>390.63</v>
      </c>
      <c r="L4274" s="218">
        <v>859.37</v>
      </c>
      <c r="M4274" s="218">
        <f t="shared" si="120"/>
        <v>859.37</v>
      </c>
      <c r="N4274" s="216" t="str">
        <f t="shared" si="119"/>
        <v>nova vrijednost</v>
      </c>
    </row>
    <row r="4275" spans="1:14" x14ac:dyDescent="0.25">
      <c r="A4275" s="216">
        <v>1</v>
      </c>
      <c r="B4275" s="217" t="s">
        <v>2552</v>
      </c>
      <c r="C4275" s="217" t="s">
        <v>2553</v>
      </c>
      <c r="D4275" s="217" t="s">
        <v>3121</v>
      </c>
      <c r="E4275" s="217" t="s">
        <v>233</v>
      </c>
      <c r="F4275" s="217" t="s">
        <v>3062</v>
      </c>
      <c r="G4275" s="217" t="s">
        <v>557</v>
      </c>
      <c r="H4275" s="217" t="s">
        <v>139</v>
      </c>
      <c r="I4275" s="219">
        <v>1</v>
      </c>
      <c r="J4275" s="221">
        <v>1250</v>
      </c>
      <c r="K4275" s="218">
        <v>390.63</v>
      </c>
      <c r="L4275" s="218">
        <v>859.37</v>
      </c>
      <c r="M4275" s="218">
        <f t="shared" si="120"/>
        <v>859.37</v>
      </c>
      <c r="N4275" s="216" t="str">
        <f t="shared" si="119"/>
        <v>nova vrijednost</v>
      </c>
    </row>
    <row r="4276" spans="1:14" x14ac:dyDescent="0.25">
      <c r="A4276" s="220">
        <v>1</v>
      </c>
      <c r="B4276" s="217" t="s">
        <v>2552</v>
      </c>
      <c r="C4276" s="217" t="s">
        <v>2553</v>
      </c>
      <c r="D4276" s="217" t="s">
        <v>3122</v>
      </c>
      <c r="E4276" s="217" t="s">
        <v>233</v>
      </c>
      <c r="F4276" s="217" t="s">
        <v>3062</v>
      </c>
      <c r="G4276" s="217" t="s">
        <v>557</v>
      </c>
      <c r="H4276" s="217" t="s">
        <v>139</v>
      </c>
      <c r="I4276" s="219">
        <v>1</v>
      </c>
      <c r="J4276" s="221">
        <v>1250</v>
      </c>
      <c r="K4276" s="218">
        <v>390.63</v>
      </c>
      <c r="L4276" s="218">
        <v>859.37</v>
      </c>
      <c r="M4276" s="218">
        <f t="shared" si="120"/>
        <v>859.37</v>
      </c>
      <c r="N4276" s="216" t="str">
        <f t="shared" si="119"/>
        <v>nova vrijednost</v>
      </c>
    </row>
    <row r="4277" spans="1:14" x14ac:dyDescent="0.25">
      <c r="A4277" s="220">
        <v>1</v>
      </c>
      <c r="B4277" s="217" t="s">
        <v>2552</v>
      </c>
      <c r="C4277" s="217" t="s">
        <v>2553</v>
      </c>
      <c r="D4277" s="217" t="s">
        <v>3123</v>
      </c>
      <c r="E4277" s="217" t="s">
        <v>233</v>
      </c>
      <c r="F4277" s="217" t="s">
        <v>3062</v>
      </c>
      <c r="G4277" s="217" t="s">
        <v>557</v>
      </c>
      <c r="H4277" s="217" t="s">
        <v>139</v>
      </c>
      <c r="I4277" s="219">
        <v>1</v>
      </c>
      <c r="J4277" s="221">
        <v>1250</v>
      </c>
      <c r="K4277" s="218">
        <v>390.63</v>
      </c>
      <c r="L4277" s="218">
        <v>859.37</v>
      </c>
      <c r="M4277" s="218">
        <f t="shared" si="120"/>
        <v>859.37</v>
      </c>
      <c r="N4277" s="216" t="str">
        <f t="shared" si="119"/>
        <v>nova vrijednost</v>
      </c>
    </row>
    <row r="4278" spans="1:14" x14ac:dyDescent="0.25">
      <c r="A4278" s="216">
        <v>1</v>
      </c>
      <c r="B4278" s="217" t="s">
        <v>2552</v>
      </c>
      <c r="C4278" s="217" t="s">
        <v>2553</v>
      </c>
      <c r="D4278" s="217" t="s">
        <v>3124</v>
      </c>
      <c r="E4278" s="217" t="s">
        <v>233</v>
      </c>
      <c r="F4278" s="217" t="s">
        <v>3062</v>
      </c>
      <c r="G4278" s="217" t="s">
        <v>557</v>
      </c>
      <c r="H4278" s="217" t="s">
        <v>139</v>
      </c>
      <c r="I4278" s="219">
        <v>1</v>
      </c>
      <c r="J4278" s="221">
        <v>1250</v>
      </c>
      <c r="K4278" s="218">
        <v>390.63</v>
      </c>
      <c r="L4278" s="218">
        <v>859.37</v>
      </c>
      <c r="M4278" s="218">
        <f t="shared" si="120"/>
        <v>859.37</v>
      </c>
      <c r="N4278" s="216" t="str">
        <f t="shared" si="119"/>
        <v>nova vrijednost</v>
      </c>
    </row>
    <row r="4279" spans="1:14" x14ac:dyDescent="0.25">
      <c r="A4279" s="216">
        <v>1</v>
      </c>
      <c r="B4279" s="217" t="s">
        <v>2552</v>
      </c>
      <c r="C4279" s="217" t="s">
        <v>2553</v>
      </c>
      <c r="D4279" s="217" t="s">
        <v>3125</v>
      </c>
      <c r="E4279" s="217" t="s">
        <v>233</v>
      </c>
      <c r="F4279" s="217" t="s">
        <v>3062</v>
      </c>
      <c r="G4279" s="217" t="s">
        <v>557</v>
      </c>
      <c r="H4279" s="217" t="s">
        <v>139</v>
      </c>
      <c r="I4279" s="219">
        <v>1</v>
      </c>
      <c r="J4279" s="221">
        <v>1250</v>
      </c>
      <c r="K4279" s="218">
        <v>390.63</v>
      </c>
      <c r="L4279" s="218">
        <v>859.37</v>
      </c>
      <c r="M4279" s="218">
        <f t="shared" si="120"/>
        <v>859.37</v>
      </c>
      <c r="N4279" s="216" t="str">
        <f t="shared" si="119"/>
        <v>nova vrijednost</v>
      </c>
    </row>
    <row r="4280" spans="1:14" x14ac:dyDescent="0.25">
      <c r="A4280" s="216">
        <v>1</v>
      </c>
      <c r="B4280" s="217" t="s">
        <v>2552</v>
      </c>
      <c r="C4280" s="217" t="s">
        <v>2553</v>
      </c>
      <c r="D4280" s="217" t="s">
        <v>3126</v>
      </c>
      <c r="E4280" s="217" t="s">
        <v>233</v>
      </c>
      <c r="F4280" s="217" t="s">
        <v>3062</v>
      </c>
      <c r="G4280" s="217" t="s">
        <v>557</v>
      </c>
      <c r="H4280" s="217" t="s">
        <v>139</v>
      </c>
      <c r="I4280" s="219">
        <v>1</v>
      </c>
      <c r="J4280" s="221">
        <v>1250</v>
      </c>
      <c r="K4280" s="218">
        <v>390.63</v>
      </c>
      <c r="L4280" s="218">
        <v>859.37</v>
      </c>
      <c r="M4280" s="218">
        <f t="shared" si="120"/>
        <v>859.37</v>
      </c>
      <c r="N4280" s="216" t="str">
        <f t="shared" si="119"/>
        <v>nova vrijednost</v>
      </c>
    </row>
    <row r="4281" spans="1:14" x14ac:dyDescent="0.25">
      <c r="A4281" s="220">
        <v>1</v>
      </c>
      <c r="B4281" s="217" t="s">
        <v>2552</v>
      </c>
      <c r="C4281" s="217" t="s">
        <v>2553</v>
      </c>
      <c r="D4281" s="217" t="s">
        <v>3127</v>
      </c>
      <c r="E4281" s="217" t="s">
        <v>233</v>
      </c>
      <c r="F4281" s="217" t="s">
        <v>3128</v>
      </c>
      <c r="G4281" s="218">
        <v>11.15</v>
      </c>
      <c r="H4281" s="217" t="s">
        <v>139</v>
      </c>
      <c r="I4281" s="219">
        <v>1</v>
      </c>
      <c r="J4281" s="221">
        <v>2200</v>
      </c>
      <c r="K4281" s="218">
        <v>595.83000000000004</v>
      </c>
      <c r="L4281" s="221">
        <v>1604.17</v>
      </c>
      <c r="M4281" s="218">
        <f t="shared" si="120"/>
        <v>1604.17</v>
      </c>
      <c r="N4281" s="216" t="str">
        <f t="shared" si="119"/>
        <v>nova vrijednost</v>
      </c>
    </row>
    <row r="4282" spans="1:14" x14ac:dyDescent="0.25">
      <c r="A4282" s="220">
        <v>1</v>
      </c>
      <c r="B4282" s="217" t="s">
        <v>2552</v>
      </c>
      <c r="C4282" s="217" t="s">
        <v>2553</v>
      </c>
      <c r="D4282" s="217" t="s">
        <v>3129</v>
      </c>
      <c r="E4282" s="217" t="s">
        <v>233</v>
      </c>
      <c r="F4282" s="217" t="s">
        <v>3130</v>
      </c>
      <c r="G4282" s="218">
        <v>11.15</v>
      </c>
      <c r="H4282" s="217" t="s">
        <v>139</v>
      </c>
      <c r="I4282" s="219">
        <v>1</v>
      </c>
      <c r="J4282" s="221">
        <v>3000</v>
      </c>
      <c r="K4282" s="218">
        <v>812.5</v>
      </c>
      <c r="L4282" s="221">
        <v>2187.5</v>
      </c>
      <c r="M4282" s="218">
        <f t="shared" si="120"/>
        <v>2187.5</v>
      </c>
      <c r="N4282" s="216" t="str">
        <f t="shared" si="119"/>
        <v>nova vrijednost</v>
      </c>
    </row>
    <row r="4283" spans="1:14" x14ac:dyDescent="0.25">
      <c r="A4283" s="216">
        <v>1</v>
      </c>
      <c r="B4283" s="217" t="s">
        <v>2552</v>
      </c>
      <c r="C4283" s="217" t="s">
        <v>2553</v>
      </c>
      <c r="D4283" s="217" t="s">
        <v>3131</v>
      </c>
      <c r="E4283" s="217" t="s">
        <v>362</v>
      </c>
      <c r="F4283" s="217" t="s">
        <v>3046</v>
      </c>
      <c r="G4283" s="218">
        <v>11.15</v>
      </c>
      <c r="H4283" s="217" t="s">
        <v>139</v>
      </c>
      <c r="I4283" s="219">
        <v>1</v>
      </c>
      <c r="J4283" s="221">
        <v>4778.03</v>
      </c>
      <c r="K4283" s="221">
        <v>1294.05</v>
      </c>
      <c r="L4283" s="221">
        <v>3483.98</v>
      </c>
      <c r="M4283" s="218">
        <f t="shared" si="120"/>
        <v>3483.98</v>
      </c>
      <c r="N4283" s="216" t="str">
        <f t="shared" si="119"/>
        <v>nova vrijednost</v>
      </c>
    </row>
    <row r="4284" spans="1:14" x14ac:dyDescent="0.25">
      <c r="A4284" s="216">
        <v>1</v>
      </c>
      <c r="B4284" s="217" t="s">
        <v>2552</v>
      </c>
      <c r="C4284" s="217" t="s">
        <v>2553</v>
      </c>
      <c r="D4284" s="217" t="s">
        <v>3132</v>
      </c>
      <c r="E4284" s="217" t="s">
        <v>233</v>
      </c>
      <c r="F4284" s="217" t="s">
        <v>3133</v>
      </c>
      <c r="G4284" s="218">
        <v>12.15</v>
      </c>
      <c r="H4284" s="217" t="s">
        <v>139</v>
      </c>
      <c r="I4284" s="219">
        <v>1</v>
      </c>
      <c r="J4284" s="221">
        <v>2696.51</v>
      </c>
      <c r="K4284" s="218">
        <v>674.13</v>
      </c>
      <c r="L4284" s="221">
        <v>2022.38</v>
      </c>
      <c r="M4284" s="218">
        <f t="shared" si="120"/>
        <v>2022.38</v>
      </c>
      <c r="N4284" s="216" t="str">
        <f t="shared" ref="N4284:N4347" si="121">IF(L4284&lt;J4284*0.4,"stvarna uporabna", "nova vrijednost")</f>
        <v>nova vrijednost</v>
      </c>
    </row>
    <row r="4285" spans="1:14" x14ac:dyDescent="0.25">
      <c r="A4285" s="216">
        <v>1</v>
      </c>
      <c r="B4285" s="219" t="s">
        <v>2552</v>
      </c>
      <c r="C4285" s="219" t="s">
        <v>2553</v>
      </c>
      <c r="D4285" s="219">
        <v>100812</v>
      </c>
      <c r="E4285" s="217" t="s">
        <v>250</v>
      </c>
      <c r="F4285" s="217" t="s">
        <v>2836</v>
      </c>
      <c r="G4285" s="217" t="s">
        <v>275</v>
      </c>
      <c r="H4285" s="217" t="s">
        <v>139</v>
      </c>
      <c r="I4285" s="219">
        <v>1</v>
      </c>
      <c r="J4285" s="221">
        <v>2089.86</v>
      </c>
      <c r="K4285" s="221">
        <v>2089.86</v>
      </c>
      <c r="L4285" s="218">
        <v>0</v>
      </c>
      <c r="M4285" s="218">
        <f t="shared" si="120"/>
        <v>835.94400000000007</v>
      </c>
      <c r="N4285" s="216" t="str">
        <f t="shared" si="121"/>
        <v>stvarna uporabna</v>
      </c>
    </row>
    <row r="4286" spans="1:14" x14ac:dyDescent="0.25">
      <c r="A4286" s="220">
        <v>1</v>
      </c>
      <c r="B4286" s="219" t="s">
        <v>2552</v>
      </c>
      <c r="C4286" s="219" t="s">
        <v>2553</v>
      </c>
      <c r="D4286" s="219">
        <v>100813</v>
      </c>
      <c r="E4286" s="217" t="s">
        <v>250</v>
      </c>
      <c r="F4286" s="217" t="s">
        <v>2844</v>
      </c>
      <c r="G4286" s="218">
        <v>10.07</v>
      </c>
      <c r="H4286" s="217" t="s">
        <v>139</v>
      </c>
      <c r="I4286" s="219">
        <v>1</v>
      </c>
      <c r="J4286" s="221">
        <v>5099.75</v>
      </c>
      <c r="K4286" s="221">
        <v>5099.75</v>
      </c>
      <c r="L4286" s="218">
        <v>0</v>
      </c>
      <c r="M4286" s="218">
        <f t="shared" si="120"/>
        <v>2039.9</v>
      </c>
      <c r="N4286" s="216" t="str">
        <f t="shared" si="121"/>
        <v>stvarna uporabna</v>
      </c>
    </row>
    <row r="4287" spans="1:14" x14ac:dyDescent="0.25">
      <c r="A4287" s="220">
        <v>1</v>
      </c>
      <c r="B4287" s="219" t="s">
        <v>2552</v>
      </c>
      <c r="C4287" s="219" t="s">
        <v>2553</v>
      </c>
      <c r="D4287" s="219">
        <v>100822</v>
      </c>
      <c r="E4287" s="217" t="s">
        <v>250</v>
      </c>
      <c r="F4287" s="217" t="s">
        <v>3134</v>
      </c>
      <c r="G4287" s="217" t="s">
        <v>718</v>
      </c>
      <c r="H4287" s="217" t="s">
        <v>139</v>
      </c>
      <c r="I4287" s="219">
        <v>1</v>
      </c>
      <c r="J4287" s="221">
        <v>1496.91</v>
      </c>
      <c r="K4287" s="221">
        <v>1496.91</v>
      </c>
      <c r="L4287" s="218">
        <v>0</v>
      </c>
      <c r="M4287" s="218">
        <f t="shared" si="120"/>
        <v>598.76400000000001</v>
      </c>
      <c r="N4287" s="216" t="str">
        <f t="shared" si="121"/>
        <v>stvarna uporabna</v>
      </c>
    </row>
    <row r="4288" spans="1:14" x14ac:dyDescent="0.25">
      <c r="A4288" s="216">
        <v>1</v>
      </c>
      <c r="B4288" s="219" t="s">
        <v>2552</v>
      </c>
      <c r="C4288" s="219" t="s">
        <v>2553</v>
      </c>
      <c r="D4288" s="219">
        <v>100823</v>
      </c>
      <c r="E4288" s="217" t="s">
        <v>250</v>
      </c>
      <c r="F4288" s="217" t="s">
        <v>3135</v>
      </c>
      <c r="G4288" s="217" t="s">
        <v>718</v>
      </c>
      <c r="H4288" s="217" t="s">
        <v>139</v>
      </c>
      <c r="I4288" s="219">
        <v>1</v>
      </c>
      <c r="J4288" s="221">
        <v>6493.17</v>
      </c>
      <c r="K4288" s="221">
        <v>6493.17</v>
      </c>
      <c r="L4288" s="218">
        <v>0</v>
      </c>
      <c r="M4288" s="218">
        <f t="shared" si="120"/>
        <v>2597.268</v>
      </c>
      <c r="N4288" s="216" t="str">
        <f t="shared" si="121"/>
        <v>stvarna uporabna</v>
      </c>
    </row>
    <row r="4289" spans="1:14" x14ac:dyDescent="0.25">
      <c r="A4289" s="216">
        <v>1</v>
      </c>
      <c r="B4289" s="219" t="s">
        <v>2552</v>
      </c>
      <c r="C4289" s="219" t="s">
        <v>2553</v>
      </c>
      <c r="D4289" s="219">
        <v>100828</v>
      </c>
      <c r="E4289" s="217" t="s">
        <v>250</v>
      </c>
      <c r="F4289" s="217" t="s">
        <v>3136</v>
      </c>
      <c r="G4289" s="217" t="s">
        <v>275</v>
      </c>
      <c r="H4289" s="217" t="s">
        <v>139</v>
      </c>
      <c r="I4289" s="219">
        <v>1</v>
      </c>
      <c r="J4289" s="221">
        <v>8364.02</v>
      </c>
      <c r="K4289" s="221">
        <v>8364.02</v>
      </c>
      <c r="L4289" s="218">
        <v>0</v>
      </c>
      <c r="M4289" s="218">
        <f t="shared" si="120"/>
        <v>3345.6080000000002</v>
      </c>
      <c r="N4289" s="216" t="str">
        <f t="shared" si="121"/>
        <v>stvarna uporabna</v>
      </c>
    </row>
    <row r="4290" spans="1:14" x14ac:dyDescent="0.25">
      <c r="A4290" s="216">
        <v>1</v>
      </c>
      <c r="B4290" s="219" t="s">
        <v>2552</v>
      </c>
      <c r="C4290" s="219" t="s">
        <v>2553</v>
      </c>
      <c r="D4290" s="219">
        <v>100837</v>
      </c>
      <c r="E4290" s="217" t="s">
        <v>250</v>
      </c>
      <c r="F4290" s="217" t="s">
        <v>3136</v>
      </c>
      <c r="G4290" s="217" t="s">
        <v>275</v>
      </c>
      <c r="H4290" s="217" t="s">
        <v>139</v>
      </c>
      <c r="I4290" s="219">
        <v>1</v>
      </c>
      <c r="J4290" s="221">
        <v>8364.01</v>
      </c>
      <c r="K4290" s="221">
        <v>8364.01</v>
      </c>
      <c r="L4290" s="218">
        <v>0</v>
      </c>
      <c r="M4290" s="218">
        <f t="shared" si="120"/>
        <v>3345.6040000000003</v>
      </c>
      <c r="N4290" s="216" t="str">
        <f t="shared" si="121"/>
        <v>stvarna uporabna</v>
      </c>
    </row>
    <row r="4291" spans="1:14" x14ac:dyDescent="0.25">
      <c r="A4291" s="220">
        <v>1</v>
      </c>
      <c r="B4291" s="219" t="s">
        <v>2552</v>
      </c>
      <c r="C4291" s="219" t="s">
        <v>2553</v>
      </c>
      <c r="D4291" s="219">
        <v>100867</v>
      </c>
      <c r="E4291" s="217" t="s">
        <v>250</v>
      </c>
      <c r="F4291" s="217" t="s">
        <v>3137</v>
      </c>
      <c r="G4291" s="217" t="s">
        <v>275</v>
      </c>
      <c r="H4291" s="217" t="s">
        <v>139</v>
      </c>
      <c r="I4291" s="219">
        <v>1</v>
      </c>
      <c r="J4291" s="218">
        <v>625.13</v>
      </c>
      <c r="K4291" s="218">
        <v>625.13</v>
      </c>
      <c r="L4291" s="218">
        <v>0</v>
      </c>
      <c r="M4291" s="218">
        <f t="shared" ref="M4291:M4354" si="122">IF(L4291&lt;J4291*0.4,J4291*0.4,L4291)</f>
        <v>250.05200000000002</v>
      </c>
      <c r="N4291" s="216" t="str">
        <f t="shared" si="121"/>
        <v>stvarna uporabna</v>
      </c>
    </row>
    <row r="4292" spans="1:14" x14ac:dyDescent="0.25">
      <c r="A4292" s="220">
        <v>1</v>
      </c>
      <c r="B4292" s="219" t="s">
        <v>2552</v>
      </c>
      <c r="C4292" s="219" t="s">
        <v>2553</v>
      </c>
      <c r="D4292" s="219">
        <v>100868</v>
      </c>
      <c r="E4292" s="217" t="s">
        <v>250</v>
      </c>
      <c r="F4292" s="217" t="s">
        <v>3138</v>
      </c>
      <c r="G4292" s="218">
        <v>11.12</v>
      </c>
      <c r="H4292" s="217" t="s">
        <v>139</v>
      </c>
      <c r="I4292" s="219">
        <v>1</v>
      </c>
      <c r="J4292" s="221">
        <v>5262.5</v>
      </c>
      <c r="K4292" s="221">
        <v>5262.5</v>
      </c>
      <c r="L4292" s="218">
        <v>0</v>
      </c>
      <c r="M4292" s="218">
        <f t="shared" si="122"/>
        <v>2105</v>
      </c>
      <c r="N4292" s="216" t="str">
        <f t="shared" si="121"/>
        <v>stvarna uporabna</v>
      </c>
    </row>
    <row r="4293" spans="1:14" x14ac:dyDescent="0.25">
      <c r="A4293" s="216">
        <v>1</v>
      </c>
      <c r="B4293" s="219" t="s">
        <v>2552</v>
      </c>
      <c r="C4293" s="219" t="s">
        <v>2553</v>
      </c>
      <c r="D4293" s="219">
        <v>100869</v>
      </c>
      <c r="E4293" s="217" t="s">
        <v>250</v>
      </c>
      <c r="F4293" s="217" t="s">
        <v>2579</v>
      </c>
      <c r="G4293" s="218">
        <v>11.12</v>
      </c>
      <c r="H4293" s="217" t="s">
        <v>139</v>
      </c>
      <c r="I4293" s="219">
        <v>1</v>
      </c>
      <c r="J4293" s="221">
        <v>3042.5</v>
      </c>
      <c r="K4293" s="221">
        <v>3042.5</v>
      </c>
      <c r="L4293" s="218">
        <v>0</v>
      </c>
      <c r="M4293" s="218">
        <f t="shared" si="122"/>
        <v>1217</v>
      </c>
      <c r="N4293" s="216" t="str">
        <f t="shared" si="121"/>
        <v>stvarna uporabna</v>
      </c>
    </row>
    <row r="4294" spans="1:14" x14ac:dyDescent="0.25">
      <c r="A4294" s="216">
        <v>1</v>
      </c>
      <c r="B4294" s="219" t="s">
        <v>2552</v>
      </c>
      <c r="C4294" s="219" t="s">
        <v>2553</v>
      </c>
      <c r="D4294" s="219">
        <v>100870</v>
      </c>
      <c r="E4294" s="217" t="s">
        <v>250</v>
      </c>
      <c r="F4294" s="217" t="s">
        <v>3139</v>
      </c>
      <c r="G4294" s="218">
        <v>12.15</v>
      </c>
      <c r="H4294" s="217" t="s">
        <v>139</v>
      </c>
      <c r="I4294" s="219">
        <v>1</v>
      </c>
      <c r="J4294" s="221">
        <v>2756.25</v>
      </c>
      <c r="K4294" s="218">
        <v>689.06</v>
      </c>
      <c r="L4294" s="221">
        <v>2067.19</v>
      </c>
      <c r="M4294" s="218">
        <f t="shared" si="122"/>
        <v>2067.19</v>
      </c>
      <c r="N4294" s="216" t="str">
        <f t="shared" si="121"/>
        <v>nova vrijednost</v>
      </c>
    </row>
    <row r="4295" spans="1:14" x14ac:dyDescent="0.25">
      <c r="A4295" s="216">
        <v>1</v>
      </c>
      <c r="B4295" s="219" t="s">
        <v>2552</v>
      </c>
      <c r="C4295" s="219" t="s">
        <v>2553</v>
      </c>
      <c r="D4295" s="219">
        <v>100877</v>
      </c>
      <c r="E4295" s="217" t="s">
        <v>250</v>
      </c>
      <c r="F4295" s="217" t="s">
        <v>2700</v>
      </c>
      <c r="G4295" s="217" t="s">
        <v>1007</v>
      </c>
      <c r="H4295" s="217" t="s">
        <v>139</v>
      </c>
      <c r="I4295" s="219">
        <v>1</v>
      </c>
      <c r="J4295" s="221">
        <v>1216.22</v>
      </c>
      <c r="K4295" s="221">
        <v>1216.22</v>
      </c>
      <c r="L4295" s="218">
        <v>0</v>
      </c>
      <c r="M4295" s="218">
        <f t="shared" si="122"/>
        <v>486.48800000000006</v>
      </c>
      <c r="N4295" s="216" t="str">
        <f t="shared" si="121"/>
        <v>stvarna uporabna</v>
      </c>
    </row>
    <row r="4296" spans="1:14" x14ac:dyDescent="0.25">
      <c r="A4296" s="220">
        <v>1</v>
      </c>
      <c r="B4296" s="219" t="s">
        <v>2552</v>
      </c>
      <c r="C4296" s="219" t="s">
        <v>2553</v>
      </c>
      <c r="D4296" s="219">
        <v>100878</v>
      </c>
      <c r="E4296" s="217" t="s">
        <v>250</v>
      </c>
      <c r="F4296" s="217" t="s">
        <v>3140</v>
      </c>
      <c r="G4296" s="217" t="s">
        <v>1007</v>
      </c>
      <c r="H4296" s="217" t="s">
        <v>139</v>
      </c>
      <c r="I4296" s="219">
        <v>1</v>
      </c>
      <c r="J4296" s="221">
        <v>7950.26</v>
      </c>
      <c r="K4296" s="221">
        <v>7950.26</v>
      </c>
      <c r="L4296" s="218">
        <v>0</v>
      </c>
      <c r="M4296" s="218">
        <f t="shared" si="122"/>
        <v>3180.1040000000003</v>
      </c>
      <c r="N4296" s="216" t="str">
        <f t="shared" si="121"/>
        <v>stvarna uporabna</v>
      </c>
    </row>
    <row r="4297" spans="1:14" x14ac:dyDescent="0.25">
      <c r="A4297" s="220">
        <v>1</v>
      </c>
      <c r="B4297" s="219" t="s">
        <v>2552</v>
      </c>
      <c r="C4297" s="219" t="s">
        <v>2553</v>
      </c>
      <c r="D4297" s="219">
        <v>100907</v>
      </c>
      <c r="E4297" s="217" t="s">
        <v>250</v>
      </c>
      <c r="F4297" s="217" t="s">
        <v>3141</v>
      </c>
      <c r="G4297" s="217" t="s">
        <v>1440</v>
      </c>
      <c r="H4297" s="217" t="s">
        <v>139</v>
      </c>
      <c r="I4297" s="219">
        <v>1</v>
      </c>
      <c r="J4297" s="218">
        <v>579.5</v>
      </c>
      <c r="K4297" s="218">
        <v>579.5</v>
      </c>
      <c r="L4297" s="218">
        <v>0</v>
      </c>
      <c r="M4297" s="218">
        <f t="shared" si="122"/>
        <v>231.8</v>
      </c>
      <c r="N4297" s="216" t="str">
        <f t="shared" si="121"/>
        <v>stvarna uporabna</v>
      </c>
    </row>
    <row r="4298" spans="1:14" x14ac:dyDescent="0.25">
      <c r="A4298" s="216">
        <v>1</v>
      </c>
      <c r="B4298" s="219" t="s">
        <v>2552</v>
      </c>
      <c r="C4298" s="219" t="s">
        <v>2553</v>
      </c>
      <c r="D4298" s="219">
        <v>100919</v>
      </c>
      <c r="E4298" s="217" t="s">
        <v>192</v>
      </c>
      <c r="F4298" s="217" t="s">
        <v>3142</v>
      </c>
      <c r="G4298" s="217" t="s">
        <v>190</v>
      </c>
      <c r="H4298" s="217" t="s">
        <v>139</v>
      </c>
      <c r="I4298" s="219">
        <v>1</v>
      </c>
      <c r="J4298" s="221">
        <v>3729.6</v>
      </c>
      <c r="K4298" s="221">
        <v>3729.6</v>
      </c>
      <c r="L4298" s="218">
        <v>0</v>
      </c>
      <c r="M4298" s="218">
        <f t="shared" si="122"/>
        <v>1491.8400000000001</v>
      </c>
      <c r="N4298" s="216" t="str">
        <f t="shared" si="121"/>
        <v>stvarna uporabna</v>
      </c>
    </row>
    <row r="4299" spans="1:14" x14ac:dyDescent="0.25">
      <c r="A4299" s="216">
        <v>1</v>
      </c>
      <c r="B4299" s="219" t="s">
        <v>2552</v>
      </c>
      <c r="C4299" s="219" t="s">
        <v>2553</v>
      </c>
      <c r="D4299" s="219">
        <v>100950</v>
      </c>
      <c r="E4299" s="217" t="s">
        <v>250</v>
      </c>
      <c r="F4299" s="217" t="s">
        <v>3143</v>
      </c>
      <c r="G4299" s="218">
        <v>10.130000000000001</v>
      </c>
      <c r="H4299" s="217" t="s">
        <v>139</v>
      </c>
      <c r="I4299" s="219">
        <v>1</v>
      </c>
      <c r="J4299" s="221">
        <v>7093.75</v>
      </c>
      <c r="K4299" s="221">
        <v>5615.89</v>
      </c>
      <c r="L4299" s="221">
        <v>1477.86</v>
      </c>
      <c r="M4299" s="218">
        <f t="shared" si="122"/>
        <v>2837.5</v>
      </c>
      <c r="N4299" s="216" t="str">
        <f t="shared" si="121"/>
        <v>stvarna uporabna</v>
      </c>
    </row>
    <row r="4300" spans="1:14" x14ac:dyDescent="0.25">
      <c r="A4300" s="216">
        <v>1</v>
      </c>
      <c r="B4300" s="219" t="s">
        <v>2552</v>
      </c>
      <c r="C4300" s="219" t="s">
        <v>2553</v>
      </c>
      <c r="D4300" s="219">
        <v>100957</v>
      </c>
      <c r="E4300" s="217" t="s">
        <v>250</v>
      </c>
      <c r="F4300" s="217" t="s">
        <v>3144</v>
      </c>
      <c r="G4300" s="217" t="s">
        <v>1007</v>
      </c>
      <c r="H4300" s="217" t="s">
        <v>139</v>
      </c>
      <c r="I4300" s="219">
        <v>1</v>
      </c>
      <c r="J4300" s="221">
        <v>1854.74</v>
      </c>
      <c r="K4300" s="221">
        <v>1854.74</v>
      </c>
      <c r="L4300" s="218">
        <v>0</v>
      </c>
      <c r="M4300" s="218">
        <f t="shared" si="122"/>
        <v>741.89600000000007</v>
      </c>
      <c r="N4300" s="216" t="str">
        <f t="shared" si="121"/>
        <v>stvarna uporabna</v>
      </c>
    </row>
    <row r="4301" spans="1:14" x14ac:dyDescent="0.25">
      <c r="A4301" s="220">
        <v>1</v>
      </c>
      <c r="B4301" s="219" t="s">
        <v>2552</v>
      </c>
      <c r="C4301" s="219" t="s">
        <v>2553</v>
      </c>
      <c r="D4301" s="219">
        <v>100958</v>
      </c>
      <c r="E4301" s="217" t="s">
        <v>250</v>
      </c>
      <c r="F4301" s="217" t="s">
        <v>3145</v>
      </c>
      <c r="G4301" s="217"/>
      <c r="H4301" s="217"/>
      <c r="I4301" s="219">
        <v>1</v>
      </c>
      <c r="J4301" s="221">
        <v>7164.81</v>
      </c>
      <c r="K4301" s="221">
        <v>7164.81</v>
      </c>
      <c r="L4301" s="218">
        <v>0</v>
      </c>
      <c r="M4301" s="218">
        <f t="shared" si="122"/>
        <v>2865.9240000000004</v>
      </c>
      <c r="N4301" s="216" t="str">
        <f t="shared" si="121"/>
        <v>stvarna uporabna</v>
      </c>
    </row>
    <row r="4302" spans="1:14" x14ac:dyDescent="0.25">
      <c r="A4302" s="220">
        <v>1</v>
      </c>
      <c r="B4302" s="219" t="s">
        <v>2552</v>
      </c>
      <c r="C4302" s="219" t="s">
        <v>2553</v>
      </c>
      <c r="D4302" s="219">
        <v>100959</v>
      </c>
      <c r="E4302" s="217" t="s">
        <v>250</v>
      </c>
      <c r="F4302" s="217" t="s">
        <v>3146</v>
      </c>
      <c r="G4302" s="217" t="s">
        <v>552</v>
      </c>
      <c r="H4302" s="217" t="s">
        <v>139</v>
      </c>
      <c r="I4302" s="219">
        <v>1</v>
      </c>
      <c r="J4302" s="221">
        <v>1783.15</v>
      </c>
      <c r="K4302" s="221">
        <v>1783.15</v>
      </c>
      <c r="L4302" s="218">
        <v>0</v>
      </c>
      <c r="M4302" s="218">
        <f t="shared" si="122"/>
        <v>713.2600000000001</v>
      </c>
      <c r="N4302" s="216" t="str">
        <f t="shared" si="121"/>
        <v>stvarna uporabna</v>
      </c>
    </row>
    <row r="4303" spans="1:14" x14ac:dyDescent="0.25">
      <c r="A4303" s="216">
        <v>1</v>
      </c>
      <c r="B4303" s="219" t="s">
        <v>2552</v>
      </c>
      <c r="C4303" s="219" t="s">
        <v>2553</v>
      </c>
      <c r="D4303" s="219">
        <v>100962</v>
      </c>
      <c r="E4303" s="217" t="s">
        <v>250</v>
      </c>
      <c r="F4303" s="217" t="s">
        <v>3147</v>
      </c>
      <c r="G4303" s="218">
        <v>11.15</v>
      </c>
      <c r="H4303" s="217" t="s">
        <v>139</v>
      </c>
      <c r="I4303" s="219">
        <v>1</v>
      </c>
      <c r="J4303" s="221">
        <v>1046.25</v>
      </c>
      <c r="K4303" s="218">
        <v>283.36</v>
      </c>
      <c r="L4303" s="218">
        <v>762.89</v>
      </c>
      <c r="M4303" s="218">
        <f t="shared" si="122"/>
        <v>762.89</v>
      </c>
      <c r="N4303" s="216" t="str">
        <f t="shared" si="121"/>
        <v>nova vrijednost</v>
      </c>
    </row>
    <row r="4304" spans="1:14" x14ac:dyDescent="0.25">
      <c r="A4304" s="216">
        <v>1</v>
      </c>
      <c r="B4304" s="219" t="s">
        <v>2552</v>
      </c>
      <c r="C4304" s="219" t="s">
        <v>2553</v>
      </c>
      <c r="D4304" s="219">
        <v>101054</v>
      </c>
      <c r="E4304" s="217" t="s">
        <v>218</v>
      </c>
      <c r="F4304" s="217" t="s">
        <v>3142</v>
      </c>
      <c r="G4304" s="217" t="s">
        <v>339</v>
      </c>
      <c r="H4304" s="217" t="s">
        <v>139</v>
      </c>
      <c r="I4304" s="219">
        <v>1</v>
      </c>
      <c r="J4304" s="221">
        <v>1245.99</v>
      </c>
      <c r="K4304" s="221">
        <v>1245.99</v>
      </c>
      <c r="L4304" s="218">
        <v>0</v>
      </c>
      <c r="M4304" s="218">
        <f t="shared" si="122"/>
        <v>498.39600000000002</v>
      </c>
      <c r="N4304" s="216" t="str">
        <f t="shared" si="121"/>
        <v>stvarna uporabna</v>
      </c>
    </row>
    <row r="4305" spans="1:14" x14ac:dyDescent="0.25">
      <c r="A4305" s="216">
        <v>1</v>
      </c>
      <c r="B4305" s="219" t="s">
        <v>2552</v>
      </c>
      <c r="C4305" s="219" t="s">
        <v>2553</v>
      </c>
      <c r="D4305" s="219">
        <v>101055</v>
      </c>
      <c r="E4305" s="217" t="s">
        <v>218</v>
      </c>
      <c r="F4305" s="217" t="s">
        <v>3148</v>
      </c>
      <c r="G4305" s="217" t="s">
        <v>772</v>
      </c>
      <c r="H4305" s="217" t="s">
        <v>139</v>
      </c>
      <c r="I4305" s="219">
        <v>1</v>
      </c>
      <c r="J4305" s="221">
        <v>7072.5</v>
      </c>
      <c r="K4305" s="221">
        <v>7072.5</v>
      </c>
      <c r="L4305" s="218">
        <v>0</v>
      </c>
      <c r="M4305" s="218">
        <f t="shared" si="122"/>
        <v>2829</v>
      </c>
      <c r="N4305" s="216" t="str">
        <f t="shared" si="121"/>
        <v>stvarna uporabna</v>
      </c>
    </row>
    <row r="4306" spans="1:14" x14ac:dyDescent="0.25">
      <c r="A4306" s="220">
        <v>1</v>
      </c>
      <c r="B4306" s="219" t="s">
        <v>2552</v>
      </c>
      <c r="C4306" s="219" t="s">
        <v>2553</v>
      </c>
      <c r="D4306" s="219">
        <v>101117</v>
      </c>
      <c r="E4306" s="217" t="s">
        <v>218</v>
      </c>
      <c r="F4306" s="217" t="s">
        <v>3149</v>
      </c>
      <c r="G4306" s="217" t="s">
        <v>339</v>
      </c>
      <c r="H4306" s="217" t="s">
        <v>139</v>
      </c>
      <c r="I4306" s="219">
        <v>1</v>
      </c>
      <c r="J4306" s="221">
        <v>4072.22</v>
      </c>
      <c r="K4306" s="221">
        <v>4072.22</v>
      </c>
      <c r="L4306" s="218">
        <v>0</v>
      </c>
      <c r="M4306" s="218">
        <f t="shared" si="122"/>
        <v>1628.8879999999999</v>
      </c>
      <c r="N4306" s="216" t="str">
        <f t="shared" si="121"/>
        <v>stvarna uporabna</v>
      </c>
    </row>
    <row r="4307" spans="1:14" x14ac:dyDescent="0.25">
      <c r="A4307" s="220">
        <v>1</v>
      </c>
      <c r="B4307" s="219" t="s">
        <v>2552</v>
      </c>
      <c r="C4307" s="219" t="s">
        <v>2553</v>
      </c>
      <c r="D4307" s="219">
        <v>101136</v>
      </c>
      <c r="E4307" s="217" t="s">
        <v>218</v>
      </c>
      <c r="F4307" s="217" t="s">
        <v>3150</v>
      </c>
      <c r="G4307" s="218">
        <v>11.06</v>
      </c>
      <c r="H4307" s="217" t="s">
        <v>139</v>
      </c>
      <c r="I4307" s="219">
        <v>1</v>
      </c>
      <c r="J4307" s="218">
        <v>378.2</v>
      </c>
      <c r="K4307" s="218">
        <v>378.2</v>
      </c>
      <c r="L4307" s="218">
        <v>0</v>
      </c>
      <c r="M4307" s="218">
        <f t="shared" si="122"/>
        <v>151.28</v>
      </c>
      <c r="N4307" s="216" t="str">
        <f t="shared" si="121"/>
        <v>stvarna uporabna</v>
      </c>
    </row>
    <row r="4308" spans="1:14" x14ac:dyDescent="0.25">
      <c r="A4308" s="216">
        <v>1</v>
      </c>
      <c r="B4308" s="219" t="s">
        <v>2552</v>
      </c>
      <c r="C4308" s="219" t="s">
        <v>2553</v>
      </c>
      <c r="D4308" s="219">
        <v>101152</v>
      </c>
      <c r="E4308" s="217" t="s">
        <v>218</v>
      </c>
      <c r="F4308" s="217" t="s">
        <v>3151</v>
      </c>
      <c r="G4308" s="217" t="s">
        <v>275</v>
      </c>
      <c r="H4308" s="217" t="s">
        <v>139</v>
      </c>
      <c r="I4308" s="219">
        <v>1</v>
      </c>
      <c r="J4308" s="218">
        <v>790.85</v>
      </c>
      <c r="K4308" s="218">
        <v>790.85</v>
      </c>
      <c r="L4308" s="218">
        <v>0</v>
      </c>
      <c r="M4308" s="218">
        <f t="shared" si="122"/>
        <v>316.34000000000003</v>
      </c>
      <c r="N4308" s="216" t="str">
        <f t="shared" si="121"/>
        <v>stvarna uporabna</v>
      </c>
    </row>
    <row r="4309" spans="1:14" x14ac:dyDescent="0.25">
      <c r="A4309" s="216">
        <v>1</v>
      </c>
      <c r="B4309" s="219" t="s">
        <v>2552</v>
      </c>
      <c r="C4309" s="219" t="s">
        <v>2553</v>
      </c>
      <c r="D4309" s="219">
        <v>101154</v>
      </c>
      <c r="E4309" s="217" t="s">
        <v>218</v>
      </c>
      <c r="F4309" s="217" t="s">
        <v>2711</v>
      </c>
      <c r="G4309" s="217" t="s">
        <v>660</v>
      </c>
      <c r="H4309" s="217" t="s">
        <v>139</v>
      </c>
      <c r="I4309" s="219">
        <v>1</v>
      </c>
      <c r="J4309" s="221">
        <v>8153.75</v>
      </c>
      <c r="K4309" s="221">
        <v>4756.3599999999997</v>
      </c>
      <c r="L4309" s="221">
        <v>3397.39</v>
      </c>
      <c r="M4309" s="218">
        <f t="shared" si="122"/>
        <v>3397.39</v>
      </c>
      <c r="N4309" s="216" t="str">
        <f t="shared" si="121"/>
        <v>nova vrijednost</v>
      </c>
    </row>
    <row r="4310" spans="1:14" x14ac:dyDescent="0.25">
      <c r="A4310" s="216">
        <v>1</v>
      </c>
      <c r="B4310" s="219" t="s">
        <v>2552</v>
      </c>
      <c r="C4310" s="219" t="s">
        <v>2553</v>
      </c>
      <c r="D4310" s="219">
        <v>101155</v>
      </c>
      <c r="E4310" s="217" t="s">
        <v>218</v>
      </c>
      <c r="F4310" s="217" t="s">
        <v>3152</v>
      </c>
      <c r="G4310" s="217" t="s">
        <v>1206</v>
      </c>
      <c r="H4310" s="217" t="s">
        <v>139</v>
      </c>
      <c r="I4310" s="219">
        <v>1</v>
      </c>
      <c r="J4310" s="218">
        <v>629.4</v>
      </c>
      <c r="K4310" s="218">
        <v>629.4</v>
      </c>
      <c r="L4310" s="218">
        <v>0</v>
      </c>
      <c r="M4310" s="218">
        <f t="shared" si="122"/>
        <v>251.76</v>
      </c>
      <c r="N4310" s="216" t="str">
        <f t="shared" si="121"/>
        <v>stvarna uporabna</v>
      </c>
    </row>
    <row r="4311" spans="1:14" x14ac:dyDescent="0.25">
      <c r="A4311" s="220">
        <v>1</v>
      </c>
      <c r="B4311" s="219" t="s">
        <v>2552</v>
      </c>
      <c r="C4311" s="219" t="s">
        <v>2553</v>
      </c>
      <c r="D4311" s="219">
        <v>101157</v>
      </c>
      <c r="E4311" s="217" t="s">
        <v>218</v>
      </c>
      <c r="F4311" s="217" t="s">
        <v>3153</v>
      </c>
      <c r="G4311" s="217" t="s">
        <v>2792</v>
      </c>
      <c r="H4311" s="217" t="s">
        <v>139</v>
      </c>
      <c r="I4311" s="219">
        <v>1</v>
      </c>
      <c r="J4311" s="221">
        <v>1200.48</v>
      </c>
      <c r="K4311" s="221">
        <v>1200.48</v>
      </c>
      <c r="L4311" s="218">
        <v>0</v>
      </c>
      <c r="M4311" s="218">
        <f t="shared" si="122"/>
        <v>480.19200000000001</v>
      </c>
      <c r="N4311" s="216" t="str">
        <f t="shared" si="121"/>
        <v>stvarna uporabna</v>
      </c>
    </row>
    <row r="4312" spans="1:14" x14ac:dyDescent="0.25">
      <c r="A4312" s="220">
        <v>1</v>
      </c>
      <c r="B4312" s="219" t="s">
        <v>2552</v>
      </c>
      <c r="C4312" s="219" t="s">
        <v>2553</v>
      </c>
      <c r="D4312" s="219">
        <v>101219</v>
      </c>
      <c r="E4312" s="217" t="s">
        <v>218</v>
      </c>
      <c r="F4312" s="217" t="s">
        <v>3154</v>
      </c>
      <c r="G4312" s="217" t="s">
        <v>660</v>
      </c>
      <c r="H4312" s="217" t="s">
        <v>139</v>
      </c>
      <c r="I4312" s="219">
        <v>1</v>
      </c>
      <c r="J4312" s="221">
        <v>5287.5</v>
      </c>
      <c r="K4312" s="221">
        <v>3084.39</v>
      </c>
      <c r="L4312" s="221">
        <v>2203.11</v>
      </c>
      <c r="M4312" s="218">
        <f t="shared" si="122"/>
        <v>2203.11</v>
      </c>
      <c r="N4312" s="216" t="str">
        <f t="shared" si="121"/>
        <v>nova vrijednost</v>
      </c>
    </row>
    <row r="4313" spans="1:14" x14ac:dyDescent="0.25">
      <c r="A4313" s="216">
        <v>1</v>
      </c>
      <c r="B4313" s="219" t="s">
        <v>2552</v>
      </c>
      <c r="C4313" s="219" t="s">
        <v>2553</v>
      </c>
      <c r="D4313" s="219">
        <v>101220</v>
      </c>
      <c r="E4313" s="217" t="s">
        <v>218</v>
      </c>
      <c r="F4313" s="217" t="s">
        <v>3155</v>
      </c>
      <c r="G4313" s="218">
        <v>12.14</v>
      </c>
      <c r="H4313" s="217" t="s">
        <v>139</v>
      </c>
      <c r="I4313" s="219">
        <v>1</v>
      </c>
      <c r="J4313" s="221">
        <v>1750</v>
      </c>
      <c r="K4313" s="218">
        <v>875</v>
      </c>
      <c r="L4313" s="218">
        <v>875</v>
      </c>
      <c r="M4313" s="218">
        <f t="shared" si="122"/>
        <v>875</v>
      </c>
      <c r="N4313" s="216" t="str">
        <f t="shared" si="121"/>
        <v>nova vrijednost</v>
      </c>
    </row>
    <row r="4314" spans="1:14" x14ac:dyDescent="0.25">
      <c r="A4314" s="216">
        <v>1</v>
      </c>
      <c r="B4314" s="219" t="s">
        <v>2552</v>
      </c>
      <c r="C4314" s="219" t="s">
        <v>2553</v>
      </c>
      <c r="D4314" s="219">
        <v>101272</v>
      </c>
      <c r="E4314" s="217" t="s">
        <v>218</v>
      </c>
      <c r="F4314" s="217" t="s">
        <v>3156</v>
      </c>
      <c r="G4314" s="218">
        <v>12.06</v>
      </c>
      <c r="H4314" s="217" t="s">
        <v>139</v>
      </c>
      <c r="I4314" s="219">
        <v>1</v>
      </c>
      <c r="J4314" s="221">
        <v>1771.44</v>
      </c>
      <c r="K4314" s="221">
        <v>1771.44</v>
      </c>
      <c r="L4314" s="218">
        <v>0</v>
      </c>
      <c r="M4314" s="218">
        <f t="shared" si="122"/>
        <v>708.57600000000002</v>
      </c>
      <c r="N4314" s="216" t="str">
        <f t="shared" si="121"/>
        <v>stvarna uporabna</v>
      </c>
    </row>
    <row r="4315" spans="1:14" x14ac:dyDescent="0.25">
      <c r="A4315" s="216">
        <v>1</v>
      </c>
      <c r="B4315" s="219" t="s">
        <v>2552</v>
      </c>
      <c r="C4315" s="219" t="s">
        <v>2553</v>
      </c>
      <c r="D4315" s="219">
        <v>101273</v>
      </c>
      <c r="E4315" s="217" t="s">
        <v>218</v>
      </c>
      <c r="F4315" s="217" t="s">
        <v>3150</v>
      </c>
      <c r="G4315" s="218">
        <v>12.06</v>
      </c>
      <c r="H4315" s="217" t="s">
        <v>139</v>
      </c>
      <c r="I4315" s="219">
        <v>1</v>
      </c>
      <c r="J4315" s="218">
        <v>378.2</v>
      </c>
      <c r="K4315" s="218">
        <v>378.2</v>
      </c>
      <c r="L4315" s="218">
        <v>0</v>
      </c>
      <c r="M4315" s="218">
        <f t="shared" si="122"/>
        <v>151.28</v>
      </c>
      <c r="N4315" s="216" t="str">
        <f t="shared" si="121"/>
        <v>stvarna uporabna</v>
      </c>
    </row>
    <row r="4316" spans="1:14" x14ac:dyDescent="0.25">
      <c r="A4316" s="220">
        <v>1</v>
      </c>
      <c r="B4316" s="219" t="s">
        <v>2552</v>
      </c>
      <c r="C4316" s="219" t="s">
        <v>2553</v>
      </c>
      <c r="D4316" s="219">
        <v>101274</v>
      </c>
      <c r="E4316" s="217" t="s">
        <v>218</v>
      </c>
      <c r="F4316" s="217" t="s">
        <v>3157</v>
      </c>
      <c r="G4316" s="217" t="s">
        <v>179</v>
      </c>
      <c r="H4316" s="217" t="s">
        <v>139</v>
      </c>
      <c r="I4316" s="219">
        <v>1</v>
      </c>
      <c r="J4316" s="221">
        <v>6026.8</v>
      </c>
      <c r="K4316" s="221">
        <v>6026.8</v>
      </c>
      <c r="L4316" s="218">
        <v>0</v>
      </c>
      <c r="M4316" s="218">
        <f t="shared" si="122"/>
        <v>2410.7200000000003</v>
      </c>
      <c r="N4316" s="216" t="str">
        <f t="shared" si="121"/>
        <v>stvarna uporabna</v>
      </c>
    </row>
    <row r="4317" spans="1:14" x14ac:dyDescent="0.25">
      <c r="A4317" s="220">
        <v>1</v>
      </c>
      <c r="B4317" s="219" t="s">
        <v>2552</v>
      </c>
      <c r="C4317" s="219" t="s">
        <v>2553</v>
      </c>
      <c r="D4317" s="219">
        <v>101275</v>
      </c>
      <c r="E4317" s="217" t="s">
        <v>218</v>
      </c>
      <c r="F4317" s="217" t="s">
        <v>3158</v>
      </c>
      <c r="G4317" s="218">
        <v>11.09</v>
      </c>
      <c r="H4317" s="217" t="s">
        <v>139</v>
      </c>
      <c r="I4317" s="219">
        <v>1</v>
      </c>
      <c r="J4317" s="221">
        <v>1353</v>
      </c>
      <c r="K4317" s="221">
        <v>1353</v>
      </c>
      <c r="L4317" s="218">
        <v>0</v>
      </c>
      <c r="M4317" s="218">
        <f t="shared" si="122"/>
        <v>541.20000000000005</v>
      </c>
      <c r="N4317" s="216" t="str">
        <f t="shared" si="121"/>
        <v>stvarna uporabna</v>
      </c>
    </row>
    <row r="4318" spans="1:14" x14ac:dyDescent="0.25">
      <c r="A4318" s="216">
        <v>1</v>
      </c>
      <c r="B4318" s="219" t="s">
        <v>2552</v>
      </c>
      <c r="C4318" s="219" t="s">
        <v>2553</v>
      </c>
      <c r="D4318" s="219">
        <v>101276</v>
      </c>
      <c r="E4318" s="217" t="s">
        <v>218</v>
      </c>
      <c r="F4318" s="217" t="s">
        <v>3158</v>
      </c>
      <c r="G4318" s="218">
        <v>11.09</v>
      </c>
      <c r="H4318" s="217" t="s">
        <v>139</v>
      </c>
      <c r="I4318" s="219">
        <v>1</v>
      </c>
      <c r="J4318" s="221">
        <v>1476</v>
      </c>
      <c r="K4318" s="221">
        <v>1476</v>
      </c>
      <c r="L4318" s="218">
        <v>0</v>
      </c>
      <c r="M4318" s="218">
        <f t="shared" si="122"/>
        <v>590.4</v>
      </c>
      <c r="N4318" s="216" t="str">
        <f t="shared" si="121"/>
        <v>stvarna uporabna</v>
      </c>
    </row>
    <row r="4319" spans="1:14" x14ac:dyDescent="0.25">
      <c r="A4319" s="216">
        <v>1</v>
      </c>
      <c r="B4319" s="219" t="s">
        <v>2552</v>
      </c>
      <c r="C4319" s="219" t="s">
        <v>2553</v>
      </c>
      <c r="D4319" s="219">
        <v>101277</v>
      </c>
      <c r="E4319" s="217" t="s">
        <v>218</v>
      </c>
      <c r="F4319" s="217" t="s">
        <v>2673</v>
      </c>
      <c r="G4319" s="217" t="s">
        <v>451</v>
      </c>
      <c r="H4319" s="217" t="s">
        <v>139</v>
      </c>
      <c r="I4319" s="219">
        <v>1</v>
      </c>
      <c r="J4319" s="221">
        <v>7525</v>
      </c>
      <c r="K4319" s="221">
        <v>6427.6</v>
      </c>
      <c r="L4319" s="221">
        <v>1097.4000000000001</v>
      </c>
      <c r="M4319" s="218">
        <f t="shared" si="122"/>
        <v>3010</v>
      </c>
      <c r="N4319" s="216" t="str">
        <f t="shared" si="121"/>
        <v>stvarna uporabna</v>
      </c>
    </row>
    <row r="4320" spans="1:14" x14ac:dyDescent="0.25">
      <c r="A4320" s="216">
        <v>1</v>
      </c>
      <c r="B4320" s="219" t="s">
        <v>2552</v>
      </c>
      <c r="C4320" s="219" t="s">
        <v>2553</v>
      </c>
      <c r="D4320" s="219">
        <v>101278</v>
      </c>
      <c r="E4320" s="217" t="s">
        <v>218</v>
      </c>
      <c r="F4320" s="217" t="s">
        <v>3159</v>
      </c>
      <c r="G4320" s="217" t="s">
        <v>468</v>
      </c>
      <c r="H4320" s="217" t="s">
        <v>139</v>
      </c>
      <c r="I4320" s="219">
        <v>1</v>
      </c>
      <c r="J4320" s="221">
        <v>7083.93</v>
      </c>
      <c r="K4320" s="221">
        <v>4615.84</v>
      </c>
      <c r="L4320" s="221">
        <v>2468.09</v>
      </c>
      <c r="M4320" s="218">
        <f t="shared" si="122"/>
        <v>2833.5720000000001</v>
      </c>
      <c r="N4320" s="216" t="str">
        <f t="shared" si="121"/>
        <v>stvarna uporabna</v>
      </c>
    </row>
    <row r="4321" spans="1:14" x14ac:dyDescent="0.25">
      <c r="A4321" s="220">
        <v>1</v>
      </c>
      <c r="B4321" s="219" t="s">
        <v>2552</v>
      </c>
      <c r="C4321" s="219" t="s">
        <v>2553</v>
      </c>
      <c r="D4321" s="219">
        <v>101279</v>
      </c>
      <c r="E4321" s="217" t="s">
        <v>218</v>
      </c>
      <c r="F4321" s="217" t="s">
        <v>3160</v>
      </c>
      <c r="G4321" s="217" t="s">
        <v>154</v>
      </c>
      <c r="H4321" s="217" t="s">
        <v>139</v>
      </c>
      <c r="I4321" s="219">
        <v>1</v>
      </c>
      <c r="J4321" s="221">
        <v>6612.5</v>
      </c>
      <c r="K4321" s="221">
        <v>3995.06</v>
      </c>
      <c r="L4321" s="221">
        <v>2617.44</v>
      </c>
      <c r="M4321" s="218">
        <f t="shared" si="122"/>
        <v>2645</v>
      </c>
      <c r="N4321" s="216" t="str">
        <f t="shared" si="121"/>
        <v>stvarna uporabna</v>
      </c>
    </row>
    <row r="4322" spans="1:14" x14ac:dyDescent="0.25">
      <c r="A4322" s="220">
        <v>1</v>
      </c>
      <c r="B4322" s="219" t="s">
        <v>2552</v>
      </c>
      <c r="C4322" s="219" t="s">
        <v>2553</v>
      </c>
      <c r="D4322" s="219">
        <v>101307</v>
      </c>
      <c r="E4322" s="217" t="s">
        <v>218</v>
      </c>
      <c r="F4322" s="217" t="s">
        <v>3161</v>
      </c>
      <c r="G4322" s="217" t="s">
        <v>1206</v>
      </c>
      <c r="H4322" s="217" t="s">
        <v>139</v>
      </c>
      <c r="I4322" s="219">
        <v>1</v>
      </c>
      <c r="J4322" s="221">
        <v>2222.35</v>
      </c>
      <c r="K4322" s="221">
        <v>2222.35</v>
      </c>
      <c r="L4322" s="218">
        <v>0</v>
      </c>
      <c r="M4322" s="218">
        <f t="shared" si="122"/>
        <v>888.94</v>
      </c>
      <c r="N4322" s="216" t="str">
        <f t="shared" si="121"/>
        <v>stvarna uporabna</v>
      </c>
    </row>
    <row r="4323" spans="1:14" x14ac:dyDescent="0.25">
      <c r="A4323" s="216">
        <v>1</v>
      </c>
      <c r="B4323" s="219" t="s">
        <v>2552</v>
      </c>
      <c r="C4323" s="219" t="s">
        <v>2553</v>
      </c>
      <c r="D4323" s="219">
        <v>101318</v>
      </c>
      <c r="E4323" s="217" t="s">
        <v>218</v>
      </c>
      <c r="F4323" s="217" t="s">
        <v>3162</v>
      </c>
      <c r="G4323" s="217" t="s">
        <v>2262</v>
      </c>
      <c r="H4323" s="217" t="s">
        <v>139</v>
      </c>
      <c r="I4323" s="219">
        <v>1</v>
      </c>
      <c r="J4323" s="221">
        <v>1635.76</v>
      </c>
      <c r="K4323" s="221">
        <v>1635.76</v>
      </c>
      <c r="L4323" s="218">
        <v>0</v>
      </c>
      <c r="M4323" s="218">
        <f t="shared" si="122"/>
        <v>654.30400000000009</v>
      </c>
      <c r="N4323" s="216" t="str">
        <f t="shared" si="121"/>
        <v>stvarna uporabna</v>
      </c>
    </row>
    <row r="4324" spans="1:14" x14ac:dyDescent="0.25">
      <c r="A4324" s="216">
        <v>1</v>
      </c>
      <c r="B4324" s="219" t="s">
        <v>2552</v>
      </c>
      <c r="C4324" s="219" t="s">
        <v>2553</v>
      </c>
      <c r="D4324" s="219">
        <v>101360</v>
      </c>
      <c r="E4324" s="217" t="s">
        <v>218</v>
      </c>
      <c r="F4324" s="217" t="s">
        <v>3163</v>
      </c>
      <c r="G4324" s="217" t="s">
        <v>160</v>
      </c>
      <c r="H4324" s="217" t="s">
        <v>139</v>
      </c>
      <c r="I4324" s="219">
        <v>1</v>
      </c>
      <c r="J4324" s="221">
        <v>2009.34</v>
      </c>
      <c r="K4324" s="221">
        <v>2009.34</v>
      </c>
      <c r="L4324" s="218">
        <v>0</v>
      </c>
      <c r="M4324" s="218">
        <f t="shared" si="122"/>
        <v>803.73599999999999</v>
      </c>
      <c r="N4324" s="216" t="str">
        <f t="shared" si="121"/>
        <v>stvarna uporabna</v>
      </c>
    </row>
    <row r="4325" spans="1:14" x14ac:dyDescent="0.25">
      <c r="A4325" s="216">
        <v>1</v>
      </c>
      <c r="B4325" s="219" t="s">
        <v>2552</v>
      </c>
      <c r="C4325" s="219" t="s">
        <v>2553</v>
      </c>
      <c r="D4325" s="219">
        <v>101366</v>
      </c>
      <c r="E4325" s="217" t="s">
        <v>218</v>
      </c>
      <c r="F4325" s="217" t="s">
        <v>3164</v>
      </c>
      <c r="G4325" s="217" t="s">
        <v>614</v>
      </c>
      <c r="H4325" s="217" t="s">
        <v>139</v>
      </c>
      <c r="I4325" s="219">
        <v>1</v>
      </c>
      <c r="J4325" s="221">
        <v>3660</v>
      </c>
      <c r="K4325" s="221">
        <v>3660</v>
      </c>
      <c r="L4325" s="218">
        <v>0</v>
      </c>
      <c r="M4325" s="218">
        <f t="shared" si="122"/>
        <v>1464</v>
      </c>
      <c r="N4325" s="216" t="str">
        <f t="shared" si="121"/>
        <v>stvarna uporabna</v>
      </c>
    </row>
    <row r="4326" spans="1:14" x14ac:dyDescent="0.25">
      <c r="A4326" s="220">
        <v>1</v>
      </c>
      <c r="B4326" s="219" t="s">
        <v>2552</v>
      </c>
      <c r="C4326" s="219" t="s">
        <v>2553</v>
      </c>
      <c r="D4326" s="219">
        <v>101368</v>
      </c>
      <c r="E4326" s="217" t="s">
        <v>218</v>
      </c>
      <c r="F4326" s="217" t="s">
        <v>2722</v>
      </c>
      <c r="G4326" s="217" t="s">
        <v>566</v>
      </c>
      <c r="H4326" s="217" t="s">
        <v>139</v>
      </c>
      <c r="I4326" s="219">
        <v>1</v>
      </c>
      <c r="J4326" s="221">
        <v>1427.93</v>
      </c>
      <c r="K4326" s="221">
        <v>1308.93</v>
      </c>
      <c r="L4326" s="218">
        <v>119</v>
      </c>
      <c r="M4326" s="218">
        <f t="shared" si="122"/>
        <v>571.17200000000003</v>
      </c>
      <c r="N4326" s="216" t="str">
        <f t="shared" si="121"/>
        <v>stvarna uporabna</v>
      </c>
    </row>
    <row r="4327" spans="1:14" x14ac:dyDescent="0.25">
      <c r="A4327" s="220">
        <v>1</v>
      </c>
      <c r="B4327" s="219" t="s">
        <v>2552</v>
      </c>
      <c r="C4327" s="219" t="s">
        <v>2553</v>
      </c>
      <c r="D4327" s="219">
        <v>101370</v>
      </c>
      <c r="E4327" s="217" t="s">
        <v>218</v>
      </c>
      <c r="F4327" s="217" t="s">
        <v>3165</v>
      </c>
      <c r="G4327" s="217" t="s">
        <v>468</v>
      </c>
      <c r="H4327" s="217" t="s">
        <v>139</v>
      </c>
      <c r="I4327" s="219">
        <v>1</v>
      </c>
      <c r="J4327" s="221">
        <v>6612.5</v>
      </c>
      <c r="K4327" s="221">
        <v>4270.58</v>
      </c>
      <c r="L4327" s="221">
        <v>2341.92</v>
      </c>
      <c r="M4327" s="218">
        <f t="shared" si="122"/>
        <v>2645</v>
      </c>
      <c r="N4327" s="216" t="str">
        <f t="shared" si="121"/>
        <v>stvarna uporabna</v>
      </c>
    </row>
    <row r="4328" spans="1:14" x14ac:dyDescent="0.25">
      <c r="A4328" s="216">
        <v>1</v>
      </c>
      <c r="B4328" s="219" t="s">
        <v>2552</v>
      </c>
      <c r="C4328" s="219" t="s">
        <v>2553</v>
      </c>
      <c r="D4328" s="219">
        <v>101470</v>
      </c>
      <c r="E4328" s="217" t="s">
        <v>218</v>
      </c>
      <c r="F4328" s="217" t="s">
        <v>3166</v>
      </c>
      <c r="G4328" s="218">
        <v>11.12</v>
      </c>
      <c r="H4328" s="217" t="s">
        <v>139</v>
      </c>
      <c r="I4328" s="219">
        <v>1</v>
      </c>
      <c r="J4328" s="221">
        <v>6321.6</v>
      </c>
      <c r="K4328" s="221">
        <v>6321.6</v>
      </c>
      <c r="L4328" s="218">
        <v>0</v>
      </c>
      <c r="M4328" s="218">
        <f t="shared" si="122"/>
        <v>2528.6400000000003</v>
      </c>
      <c r="N4328" s="216" t="str">
        <f t="shared" si="121"/>
        <v>stvarna uporabna</v>
      </c>
    </row>
    <row r="4329" spans="1:14" x14ac:dyDescent="0.25">
      <c r="A4329" s="216">
        <v>1</v>
      </c>
      <c r="B4329" s="219" t="s">
        <v>2552</v>
      </c>
      <c r="C4329" s="219" t="s">
        <v>2553</v>
      </c>
      <c r="D4329" s="219">
        <v>101471</v>
      </c>
      <c r="E4329" s="217" t="s">
        <v>218</v>
      </c>
      <c r="F4329" s="217" t="s">
        <v>3167</v>
      </c>
      <c r="G4329" s="217" t="s">
        <v>468</v>
      </c>
      <c r="H4329" s="217" t="s">
        <v>139</v>
      </c>
      <c r="I4329" s="219">
        <v>1</v>
      </c>
      <c r="J4329" s="221">
        <v>1791.73</v>
      </c>
      <c r="K4329" s="221">
        <v>1157.1500000000001</v>
      </c>
      <c r="L4329" s="218">
        <v>634.58000000000004</v>
      </c>
      <c r="M4329" s="218">
        <f t="shared" si="122"/>
        <v>716.69200000000001</v>
      </c>
      <c r="N4329" s="216" t="str">
        <f t="shared" si="121"/>
        <v>stvarna uporabna</v>
      </c>
    </row>
    <row r="4330" spans="1:14" x14ac:dyDescent="0.25">
      <c r="A4330" s="216">
        <v>1</v>
      </c>
      <c r="B4330" s="219" t="s">
        <v>2552</v>
      </c>
      <c r="C4330" s="219" t="s">
        <v>2553</v>
      </c>
      <c r="D4330" s="219">
        <v>101472</v>
      </c>
      <c r="E4330" s="217" t="s">
        <v>218</v>
      </c>
      <c r="F4330" s="217" t="s">
        <v>3035</v>
      </c>
      <c r="G4330" s="218">
        <v>12.14</v>
      </c>
      <c r="H4330" s="217" t="s">
        <v>139</v>
      </c>
      <c r="I4330" s="219">
        <v>1</v>
      </c>
      <c r="J4330" s="218">
        <v>863.4</v>
      </c>
      <c r="K4330" s="218">
        <v>431.7</v>
      </c>
      <c r="L4330" s="218">
        <v>431.7</v>
      </c>
      <c r="M4330" s="218">
        <f t="shared" si="122"/>
        <v>431.7</v>
      </c>
      <c r="N4330" s="216" t="str">
        <f t="shared" si="121"/>
        <v>nova vrijednost</v>
      </c>
    </row>
    <row r="4331" spans="1:14" x14ac:dyDescent="0.25">
      <c r="A4331" s="220">
        <v>1</v>
      </c>
      <c r="B4331" s="219" t="s">
        <v>2552</v>
      </c>
      <c r="C4331" s="219" t="s">
        <v>2553</v>
      </c>
      <c r="D4331" s="219">
        <v>101484</v>
      </c>
      <c r="E4331" s="217" t="s">
        <v>218</v>
      </c>
      <c r="F4331" s="217" t="s">
        <v>3168</v>
      </c>
      <c r="G4331" s="218">
        <v>11.09</v>
      </c>
      <c r="H4331" s="217" t="s">
        <v>139</v>
      </c>
      <c r="I4331" s="219">
        <v>1</v>
      </c>
      <c r="J4331" s="221">
        <v>5289</v>
      </c>
      <c r="K4331" s="221">
        <v>5289</v>
      </c>
      <c r="L4331" s="218">
        <v>0</v>
      </c>
      <c r="M4331" s="218">
        <f t="shared" si="122"/>
        <v>2115.6</v>
      </c>
      <c r="N4331" s="216" t="str">
        <f t="shared" si="121"/>
        <v>stvarna uporabna</v>
      </c>
    </row>
    <row r="4332" spans="1:14" x14ac:dyDescent="0.25">
      <c r="A4332" s="220">
        <v>1</v>
      </c>
      <c r="B4332" s="219" t="s">
        <v>2552</v>
      </c>
      <c r="C4332" s="219" t="s">
        <v>2553</v>
      </c>
      <c r="D4332" s="219">
        <v>101485</v>
      </c>
      <c r="E4332" s="217" t="s">
        <v>218</v>
      </c>
      <c r="F4332" s="217" t="s">
        <v>2581</v>
      </c>
      <c r="G4332" s="217" t="s">
        <v>566</v>
      </c>
      <c r="H4332" s="217" t="s">
        <v>143</v>
      </c>
      <c r="I4332" s="219">
        <v>1</v>
      </c>
      <c r="J4332" s="221">
        <v>2217.1999999999998</v>
      </c>
      <c r="K4332" s="221">
        <v>2032.43</v>
      </c>
      <c r="L4332" s="218">
        <v>184.77</v>
      </c>
      <c r="M4332" s="218">
        <f t="shared" si="122"/>
        <v>886.88</v>
      </c>
      <c r="N4332" s="216" t="str">
        <f t="shared" si="121"/>
        <v>stvarna uporabna</v>
      </c>
    </row>
    <row r="4333" spans="1:14" x14ac:dyDescent="0.25">
      <c r="A4333" s="216">
        <v>1</v>
      </c>
      <c r="B4333" s="219" t="s">
        <v>2552</v>
      </c>
      <c r="C4333" s="219" t="s">
        <v>2553</v>
      </c>
      <c r="D4333" s="219">
        <v>101509</v>
      </c>
      <c r="E4333" s="217" t="s">
        <v>218</v>
      </c>
      <c r="F4333" s="217" t="s">
        <v>3169</v>
      </c>
      <c r="G4333" s="217" t="s">
        <v>190</v>
      </c>
      <c r="H4333" s="217" t="s">
        <v>139</v>
      </c>
      <c r="I4333" s="219">
        <v>1</v>
      </c>
      <c r="J4333" s="218">
        <v>701.59</v>
      </c>
      <c r="K4333" s="218">
        <v>701.59</v>
      </c>
      <c r="L4333" s="218">
        <v>0</v>
      </c>
      <c r="M4333" s="218">
        <f t="shared" si="122"/>
        <v>280.63600000000002</v>
      </c>
      <c r="N4333" s="216" t="str">
        <f t="shared" si="121"/>
        <v>stvarna uporabna</v>
      </c>
    </row>
    <row r="4334" spans="1:14" x14ac:dyDescent="0.25">
      <c r="A4334" s="216">
        <v>1</v>
      </c>
      <c r="B4334" s="219" t="s">
        <v>2552</v>
      </c>
      <c r="C4334" s="219" t="s">
        <v>2553</v>
      </c>
      <c r="D4334" s="219">
        <v>101510</v>
      </c>
      <c r="E4334" s="217" t="s">
        <v>218</v>
      </c>
      <c r="F4334" s="217" t="s">
        <v>3165</v>
      </c>
      <c r="G4334" s="217" t="s">
        <v>468</v>
      </c>
      <c r="H4334" s="217" t="s">
        <v>139</v>
      </c>
      <c r="I4334" s="219">
        <v>1</v>
      </c>
      <c r="J4334" s="221">
        <v>6612.5</v>
      </c>
      <c r="K4334" s="221">
        <v>4270.58</v>
      </c>
      <c r="L4334" s="221">
        <v>2341.92</v>
      </c>
      <c r="M4334" s="218">
        <f t="shared" si="122"/>
        <v>2645</v>
      </c>
      <c r="N4334" s="216" t="str">
        <f t="shared" si="121"/>
        <v>stvarna uporabna</v>
      </c>
    </row>
    <row r="4335" spans="1:14" x14ac:dyDescent="0.25">
      <c r="A4335" s="216">
        <v>1</v>
      </c>
      <c r="B4335" s="219" t="s">
        <v>2552</v>
      </c>
      <c r="C4335" s="219" t="s">
        <v>2553</v>
      </c>
      <c r="D4335" s="219">
        <v>101511</v>
      </c>
      <c r="E4335" s="217" t="s">
        <v>218</v>
      </c>
      <c r="F4335" s="217" t="s">
        <v>2581</v>
      </c>
      <c r="G4335" s="217" t="s">
        <v>531</v>
      </c>
      <c r="H4335" s="217" t="s">
        <v>139</v>
      </c>
      <c r="I4335" s="219">
        <v>1</v>
      </c>
      <c r="J4335" s="221">
        <v>2036.25</v>
      </c>
      <c r="K4335" s="221">
        <v>1272.6500000000001</v>
      </c>
      <c r="L4335" s="218">
        <v>763.6</v>
      </c>
      <c r="M4335" s="218">
        <f t="shared" si="122"/>
        <v>814.5</v>
      </c>
      <c r="N4335" s="216" t="str">
        <f t="shared" si="121"/>
        <v>stvarna uporabna</v>
      </c>
    </row>
    <row r="4336" spans="1:14" x14ac:dyDescent="0.25">
      <c r="A4336" s="220">
        <v>1</v>
      </c>
      <c r="B4336" s="219" t="s">
        <v>2552</v>
      </c>
      <c r="C4336" s="219" t="s">
        <v>2553</v>
      </c>
      <c r="D4336" s="219">
        <v>101520</v>
      </c>
      <c r="E4336" s="217" t="s">
        <v>218</v>
      </c>
      <c r="F4336" s="217" t="s">
        <v>3170</v>
      </c>
      <c r="G4336" s="217" t="s">
        <v>614</v>
      </c>
      <c r="H4336" s="217" t="s">
        <v>139</v>
      </c>
      <c r="I4336" s="219">
        <v>1</v>
      </c>
      <c r="J4336" s="221">
        <v>5246</v>
      </c>
      <c r="K4336" s="221">
        <v>5246</v>
      </c>
      <c r="L4336" s="218">
        <v>0</v>
      </c>
      <c r="M4336" s="218">
        <f t="shared" si="122"/>
        <v>2098.4</v>
      </c>
      <c r="N4336" s="216" t="str">
        <f t="shared" si="121"/>
        <v>stvarna uporabna</v>
      </c>
    </row>
    <row r="4337" spans="1:14" x14ac:dyDescent="0.25">
      <c r="A4337" s="220">
        <v>1</v>
      </c>
      <c r="B4337" s="219" t="s">
        <v>2552</v>
      </c>
      <c r="C4337" s="219" t="s">
        <v>2553</v>
      </c>
      <c r="D4337" s="219">
        <v>101621</v>
      </c>
      <c r="E4337" s="217" t="s">
        <v>218</v>
      </c>
      <c r="F4337" s="217" t="s">
        <v>2700</v>
      </c>
      <c r="G4337" s="218">
        <v>10.11</v>
      </c>
      <c r="H4337" s="217" t="s">
        <v>139</v>
      </c>
      <c r="I4337" s="219">
        <v>1</v>
      </c>
      <c r="J4337" s="221">
        <v>1216.22</v>
      </c>
      <c r="K4337" s="221">
        <v>1216.22</v>
      </c>
      <c r="L4337" s="218">
        <v>0</v>
      </c>
      <c r="M4337" s="218">
        <f t="shared" si="122"/>
        <v>486.48800000000006</v>
      </c>
      <c r="N4337" s="216" t="str">
        <f t="shared" si="121"/>
        <v>stvarna uporabna</v>
      </c>
    </row>
    <row r="4338" spans="1:14" x14ac:dyDescent="0.25">
      <c r="A4338" s="216">
        <v>1</v>
      </c>
      <c r="B4338" s="219" t="s">
        <v>2552</v>
      </c>
      <c r="C4338" s="219" t="s">
        <v>2553</v>
      </c>
      <c r="D4338" s="219">
        <v>101625</v>
      </c>
      <c r="E4338" s="217" t="s">
        <v>218</v>
      </c>
      <c r="F4338" s="217" t="s">
        <v>3171</v>
      </c>
      <c r="G4338" s="217" t="s">
        <v>552</v>
      </c>
      <c r="H4338" s="217" t="s">
        <v>139</v>
      </c>
      <c r="I4338" s="219">
        <v>1</v>
      </c>
      <c r="J4338" s="218">
        <v>564.91999999999996</v>
      </c>
      <c r="K4338" s="218">
        <v>564.91999999999996</v>
      </c>
      <c r="L4338" s="218">
        <v>0</v>
      </c>
      <c r="M4338" s="218">
        <f t="shared" si="122"/>
        <v>225.96799999999999</v>
      </c>
      <c r="N4338" s="216" t="str">
        <f t="shared" si="121"/>
        <v>stvarna uporabna</v>
      </c>
    </row>
    <row r="4339" spans="1:14" x14ac:dyDescent="0.25">
      <c r="A4339" s="216">
        <v>1</v>
      </c>
      <c r="B4339" s="219" t="s">
        <v>2552</v>
      </c>
      <c r="C4339" s="219" t="s">
        <v>2553</v>
      </c>
      <c r="D4339" s="219">
        <v>101626</v>
      </c>
      <c r="E4339" s="217" t="s">
        <v>218</v>
      </c>
      <c r="F4339" s="217" t="s">
        <v>3172</v>
      </c>
      <c r="G4339" s="218">
        <v>11.07</v>
      </c>
      <c r="H4339" s="217" t="s">
        <v>139</v>
      </c>
      <c r="I4339" s="219">
        <v>1</v>
      </c>
      <c r="J4339" s="221">
        <v>1783.15</v>
      </c>
      <c r="K4339" s="221">
        <v>1783.15</v>
      </c>
      <c r="L4339" s="218">
        <v>0</v>
      </c>
      <c r="M4339" s="218">
        <f t="shared" si="122"/>
        <v>713.2600000000001</v>
      </c>
      <c r="N4339" s="216" t="str">
        <f t="shared" si="121"/>
        <v>stvarna uporabna</v>
      </c>
    </row>
    <row r="4340" spans="1:14" x14ac:dyDescent="0.25">
      <c r="A4340" s="216">
        <v>1</v>
      </c>
      <c r="B4340" s="219" t="s">
        <v>2552</v>
      </c>
      <c r="C4340" s="219" t="s">
        <v>2553</v>
      </c>
      <c r="D4340" s="219">
        <v>101627</v>
      </c>
      <c r="E4340" s="217" t="s">
        <v>218</v>
      </c>
      <c r="F4340" s="217" t="s">
        <v>2581</v>
      </c>
      <c r="G4340" s="217" t="s">
        <v>566</v>
      </c>
      <c r="H4340" s="217" t="s">
        <v>143</v>
      </c>
      <c r="I4340" s="219">
        <v>1</v>
      </c>
      <c r="J4340" s="221">
        <v>2217.1999999999998</v>
      </c>
      <c r="K4340" s="221">
        <v>2032.43</v>
      </c>
      <c r="L4340" s="218">
        <v>184.77</v>
      </c>
      <c r="M4340" s="218">
        <f t="shared" si="122"/>
        <v>886.88</v>
      </c>
      <c r="N4340" s="216" t="str">
        <f t="shared" si="121"/>
        <v>stvarna uporabna</v>
      </c>
    </row>
    <row r="4341" spans="1:14" x14ac:dyDescent="0.25">
      <c r="A4341" s="220">
        <v>1</v>
      </c>
      <c r="B4341" s="219" t="s">
        <v>2552</v>
      </c>
      <c r="C4341" s="219" t="s">
        <v>2553</v>
      </c>
      <c r="D4341" s="219">
        <v>101630</v>
      </c>
      <c r="E4341" s="217" t="s">
        <v>218</v>
      </c>
      <c r="F4341" s="217" t="s">
        <v>3173</v>
      </c>
      <c r="G4341" s="218">
        <v>11.12</v>
      </c>
      <c r="H4341" s="217" t="s">
        <v>139</v>
      </c>
      <c r="I4341" s="219">
        <v>1</v>
      </c>
      <c r="J4341" s="221">
        <v>6598.75</v>
      </c>
      <c r="K4341" s="221">
        <v>6598.75</v>
      </c>
      <c r="L4341" s="218">
        <v>0</v>
      </c>
      <c r="M4341" s="218">
        <f t="shared" si="122"/>
        <v>2639.5</v>
      </c>
      <c r="N4341" s="216" t="str">
        <f t="shared" si="121"/>
        <v>stvarna uporabna</v>
      </c>
    </row>
    <row r="4342" spans="1:14" x14ac:dyDescent="0.25">
      <c r="A4342" s="220">
        <v>1</v>
      </c>
      <c r="B4342" s="219" t="s">
        <v>2552</v>
      </c>
      <c r="C4342" s="219" t="s">
        <v>2553</v>
      </c>
      <c r="D4342" s="219">
        <v>101635</v>
      </c>
      <c r="E4342" s="217" t="s">
        <v>218</v>
      </c>
      <c r="F4342" s="217" t="s">
        <v>3174</v>
      </c>
      <c r="G4342" s="218">
        <v>10.07</v>
      </c>
      <c r="H4342" s="217" t="s">
        <v>139</v>
      </c>
      <c r="I4342" s="219">
        <v>1</v>
      </c>
      <c r="J4342" s="221">
        <v>1468.03</v>
      </c>
      <c r="K4342" s="221">
        <v>1468.03</v>
      </c>
      <c r="L4342" s="218">
        <v>0</v>
      </c>
      <c r="M4342" s="218">
        <f t="shared" si="122"/>
        <v>587.21199999999999</v>
      </c>
      <c r="N4342" s="216" t="str">
        <f t="shared" si="121"/>
        <v>stvarna uporabna</v>
      </c>
    </row>
    <row r="4343" spans="1:14" x14ac:dyDescent="0.25">
      <c r="A4343" s="216">
        <v>1</v>
      </c>
      <c r="B4343" s="219" t="s">
        <v>2552</v>
      </c>
      <c r="C4343" s="219" t="s">
        <v>2553</v>
      </c>
      <c r="D4343" s="219">
        <v>101652</v>
      </c>
      <c r="E4343" s="217" t="s">
        <v>218</v>
      </c>
      <c r="F4343" s="217" t="s">
        <v>3175</v>
      </c>
      <c r="G4343" s="218">
        <v>11.13</v>
      </c>
      <c r="H4343" s="217" t="s">
        <v>139</v>
      </c>
      <c r="I4343" s="219">
        <v>1</v>
      </c>
      <c r="J4343" s="221">
        <v>5643.75</v>
      </c>
      <c r="K4343" s="221">
        <v>4350.3999999999996</v>
      </c>
      <c r="L4343" s="221">
        <v>1293.3499999999999</v>
      </c>
      <c r="M4343" s="218">
        <f t="shared" si="122"/>
        <v>2257.5</v>
      </c>
      <c r="N4343" s="216" t="str">
        <f t="shared" si="121"/>
        <v>stvarna uporabna</v>
      </c>
    </row>
    <row r="4344" spans="1:14" x14ac:dyDescent="0.25">
      <c r="A4344" s="216">
        <v>1</v>
      </c>
      <c r="B4344" s="219" t="s">
        <v>2552</v>
      </c>
      <c r="C4344" s="219" t="s">
        <v>2553</v>
      </c>
      <c r="D4344" s="219">
        <v>101742</v>
      </c>
      <c r="E4344" s="217" t="s">
        <v>218</v>
      </c>
      <c r="F4344" s="217" t="s">
        <v>3176</v>
      </c>
      <c r="G4344" s="217" t="s">
        <v>718</v>
      </c>
      <c r="H4344" s="217" t="s">
        <v>139</v>
      </c>
      <c r="I4344" s="219">
        <v>1</v>
      </c>
      <c r="J4344" s="221">
        <v>5849.28</v>
      </c>
      <c r="K4344" s="221">
        <v>5849.28</v>
      </c>
      <c r="L4344" s="218">
        <v>0</v>
      </c>
      <c r="M4344" s="218">
        <f t="shared" si="122"/>
        <v>2339.712</v>
      </c>
      <c r="N4344" s="216" t="str">
        <f t="shared" si="121"/>
        <v>stvarna uporabna</v>
      </c>
    </row>
    <row r="4345" spans="1:14" x14ac:dyDescent="0.25">
      <c r="A4345" s="216">
        <v>1</v>
      </c>
      <c r="B4345" s="219" t="s">
        <v>2552</v>
      </c>
      <c r="C4345" s="219" t="s">
        <v>2553</v>
      </c>
      <c r="D4345" s="219">
        <v>101748</v>
      </c>
      <c r="E4345" s="217" t="s">
        <v>218</v>
      </c>
      <c r="F4345" s="217" t="s">
        <v>3150</v>
      </c>
      <c r="G4345" s="217" t="s">
        <v>278</v>
      </c>
      <c r="H4345" s="217" t="s">
        <v>139</v>
      </c>
      <c r="I4345" s="219">
        <v>1</v>
      </c>
      <c r="J4345" s="218">
        <v>416.33</v>
      </c>
      <c r="K4345" s="218">
        <v>416.33</v>
      </c>
      <c r="L4345" s="218">
        <v>0</v>
      </c>
      <c r="M4345" s="218">
        <f t="shared" si="122"/>
        <v>166.53200000000001</v>
      </c>
      <c r="N4345" s="216" t="str">
        <f t="shared" si="121"/>
        <v>stvarna uporabna</v>
      </c>
    </row>
    <row r="4346" spans="1:14" x14ac:dyDescent="0.25">
      <c r="A4346" s="216">
        <v>1</v>
      </c>
      <c r="B4346" s="219" t="s">
        <v>2552</v>
      </c>
      <c r="C4346" s="219" t="s">
        <v>2553</v>
      </c>
      <c r="D4346" s="219">
        <v>101757</v>
      </c>
      <c r="E4346" s="217" t="s">
        <v>218</v>
      </c>
      <c r="F4346" s="217" t="s">
        <v>2711</v>
      </c>
      <c r="G4346" s="217" t="s">
        <v>531</v>
      </c>
      <c r="H4346" s="217" t="s">
        <v>139</v>
      </c>
      <c r="I4346" s="219">
        <v>1</v>
      </c>
      <c r="J4346" s="221">
        <v>7843.91</v>
      </c>
      <c r="K4346" s="221">
        <v>4902.45</v>
      </c>
      <c r="L4346" s="221">
        <v>2941.46</v>
      </c>
      <c r="M4346" s="218">
        <f t="shared" si="122"/>
        <v>3137.5640000000003</v>
      </c>
      <c r="N4346" s="216" t="str">
        <f t="shared" si="121"/>
        <v>stvarna uporabna</v>
      </c>
    </row>
    <row r="4347" spans="1:14" x14ac:dyDescent="0.25">
      <c r="A4347" s="220">
        <v>1</v>
      </c>
      <c r="B4347" s="219" t="s">
        <v>2552</v>
      </c>
      <c r="C4347" s="219" t="s">
        <v>2553</v>
      </c>
      <c r="D4347" s="219">
        <v>101758</v>
      </c>
      <c r="E4347" s="217" t="s">
        <v>218</v>
      </c>
      <c r="F4347" s="217" t="s">
        <v>3177</v>
      </c>
      <c r="G4347" s="217" t="s">
        <v>379</v>
      </c>
      <c r="H4347" s="217" t="s">
        <v>139</v>
      </c>
      <c r="I4347" s="219">
        <v>1</v>
      </c>
      <c r="J4347" s="221">
        <v>6440.54</v>
      </c>
      <c r="K4347" s="221">
        <v>6440.54</v>
      </c>
      <c r="L4347" s="218">
        <v>0</v>
      </c>
      <c r="M4347" s="218">
        <f t="shared" si="122"/>
        <v>2576.2160000000003</v>
      </c>
      <c r="N4347" s="216" t="str">
        <f t="shared" si="121"/>
        <v>stvarna uporabna</v>
      </c>
    </row>
    <row r="4348" spans="1:14" x14ac:dyDescent="0.25">
      <c r="A4348" s="220">
        <v>1</v>
      </c>
      <c r="B4348" s="219" t="s">
        <v>2552</v>
      </c>
      <c r="C4348" s="219" t="s">
        <v>2553</v>
      </c>
      <c r="D4348" s="219">
        <v>101759</v>
      </c>
      <c r="E4348" s="217" t="s">
        <v>218</v>
      </c>
      <c r="F4348" s="217" t="s">
        <v>2581</v>
      </c>
      <c r="G4348" s="217" t="s">
        <v>531</v>
      </c>
      <c r="H4348" s="217" t="s">
        <v>139</v>
      </c>
      <c r="I4348" s="219">
        <v>1</v>
      </c>
      <c r="J4348" s="221">
        <v>1958.87</v>
      </c>
      <c r="K4348" s="221">
        <v>1224.3</v>
      </c>
      <c r="L4348" s="218">
        <v>734.57</v>
      </c>
      <c r="M4348" s="218">
        <f t="shared" si="122"/>
        <v>783.548</v>
      </c>
      <c r="N4348" s="216" t="str">
        <f t="shared" ref="N4348:N4411" si="123">IF(L4348&lt;J4348*0.4,"stvarna uporabna", "nova vrijednost")</f>
        <v>stvarna uporabna</v>
      </c>
    </row>
    <row r="4349" spans="1:14" x14ac:dyDescent="0.25">
      <c r="A4349" s="216">
        <v>1</v>
      </c>
      <c r="B4349" s="219" t="s">
        <v>2552</v>
      </c>
      <c r="C4349" s="219" t="s">
        <v>2553</v>
      </c>
      <c r="D4349" s="219">
        <v>101760</v>
      </c>
      <c r="E4349" s="217" t="s">
        <v>218</v>
      </c>
      <c r="F4349" s="217" t="s">
        <v>3178</v>
      </c>
      <c r="G4349" s="217" t="s">
        <v>531</v>
      </c>
      <c r="H4349" s="217" t="s">
        <v>139</v>
      </c>
      <c r="I4349" s="219">
        <v>1</v>
      </c>
      <c r="J4349" s="221">
        <v>1791.73</v>
      </c>
      <c r="K4349" s="221">
        <v>1119.83</v>
      </c>
      <c r="L4349" s="218">
        <v>671.9</v>
      </c>
      <c r="M4349" s="218">
        <f t="shared" si="122"/>
        <v>716.69200000000001</v>
      </c>
      <c r="N4349" s="216" t="str">
        <f t="shared" si="123"/>
        <v>stvarna uporabna</v>
      </c>
    </row>
    <row r="4350" spans="1:14" x14ac:dyDescent="0.25">
      <c r="A4350" s="216">
        <v>1</v>
      </c>
      <c r="B4350" s="219" t="s">
        <v>2552</v>
      </c>
      <c r="C4350" s="219" t="s">
        <v>2553</v>
      </c>
      <c r="D4350" s="219">
        <v>101770</v>
      </c>
      <c r="E4350" s="217" t="s">
        <v>218</v>
      </c>
      <c r="F4350" s="217" t="s">
        <v>2711</v>
      </c>
      <c r="G4350" s="217" t="s">
        <v>660</v>
      </c>
      <c r="H4350" s="217" t="s">
        <v>139</v>
      </c>
      <c r="I4350" s="219">
        <v>1</v>
      </c>
      <c r="J4350" s="221">
        <v>8153.75</v>
      </c>
      <c r="K4350" s="221">
        <v>4756.3599999999997</v>
      </c>
      <c r="L4350" s="221">
        <v>3397.39</v>
      </c>
      <c r="M4350" s="218">
        <f t="shared" si="122"/>
        <v>3397.39</v>
      </c>
      <c r="N4350" s="216" t="str">
        <f t="shared" si="123"/>
        <v>nova vrijednost</v>
      </c>
    </row>
    <row r="4351" spans="1:14" x14ac:dyDescent="0.25">
      <c r="A4351" s="216">
        <v>1</v>
      </c>
      <c r="B4351" s="219" t="s">
        <v>2552</v>
      </c>
      <c r="C4351" s="219" t="s">
        <v>2553</v>
      </c>
      <c r="D4351" s="219">
        <v>101771</v>
      </c>
      <c r="E4351" s="217" t="s">
        <v>218</v>
      </c>
      <c r="F4351" s="217" t="s">
        <v>3179</v>
      </c>
      <c r="G4351" s="217" t="s">
        <v>660</v>
      </c>
      <c r="H4351" s="217" t="s">
        <v>139</v>
      </c>
      <c r="I4351" s="219">
        <v>1</v>
      </c>
      <c r="J4351" s="221">
        <v>7363.75</v>
      </c>
      <c r="K4351" s="221">
        <v>4295.53</v>
      </c>
      <c r="L4351" s="221">
        <v>3068.22</v>
      </c>
      <c r="M4351" s="218">
        <f t="shared" si="122"/>
        <v>3068.22</v>
      </c>
      <c r="N4351" s="216" t="str">
        <f t="shared" si="123"/>
        <v>nova vrijednost</v>
      </c>
    </row>
    <row r="4352" spans="1:14" x14ac:dyDescent="0.25">
      <c r="A4352" s="220">
        <v>1</v>
      </c>
      <c r="B4352" s="219" t="s">
        <v>2552</v>
      </c>
      <c r="C4352" s="219" t="s">
        <v>2553</v>
      </c>
      <c r="D4352" s="219">
        <v>101783</v>
      </c>
      <c r="E4352" s="217" t="s">
        <v>218</v>
      </c>
      <c r="F4352" s="217" t="s">
        <v>3180</v>
      </c>
      <c r="G4352" s="217" t="s">
        <v>566</v>
      </c>
      <c r="H4352" s="217" t="s">
        <v>139</v>
      </c>
      <c r="I4352" s="219">
        <v>1</v>
      </c>
      <c r="J4352" s="221">
        <v>1481.25</v>
      </c>
      <c r="K4352" s="221">
        <v>1357.81</v>
      </c>
      <c r="L4352" s="218">
        <v>123.44</v>
      </c>
      <c r="M4352" s="218">
        <f t="shared" si="122"/>
        <v>592.5</v>
      </c>
      <c r="N4352" s="216" t="str">
        <f t="shared" si="123"/>
        <v>stvarna uporabna</v>
      </c>
    </row>
    <row r="4353" spans="1:14" x14ac:dyDescent="0.25">
      <c r="A4353" s="220">
        <v>1</v>
      </c>
      <c r="B4353" s="219" t="s">
        <v>2552</v>
      </c>
      <c r="C4353" s="219" t="s">
        <v>2553</v>
      </c>
      <c r="D4353" s="219">
        <v>101784</v>
      </c>
      <c r="E4353" s="217" t="s">
        <v>218</v>
      </c>
      <c r="F4353" s="217" t="s">
        <v>3180</v>
      </c>
      <c r="G4353" s="217" t="s">
        <v>566</v>
      </c>
      <c r="H4353" s="217" t="s">
        <v>139</v>
      </c>
      <c r="I4353" s="219">
        <v>1</v>
      </c>
      <c r="J4353" s="221">
        <v>1481.25</v>
      </c>
      <c r="K4353" s="221">
        <v>1357.81</v>
      </c>
      <c r="L4353" s="218">
        <v>123.44</v>
      </c>
      <c r="M4353" s="218">
        <f t="shared" si="122"/>
        <v>592.5</v>
      </c>
      <c r="N4353" s="216" t="str">
        <f t="shared" si="123"/>
        <v>stvarna uporabna</v>
      </c>
    </row>
    <row r="4354" spans="1:14" x14ac:dyDescent="0.25">
      <c r="A4354" s="216">
        <v>1</v>
      </c>
      <c r="B4354" s="219" t="s">
        <v>2552</v>
      </c>
      <c r="C4354" s="219" t="s">
        <v>2553</v>
      </c>
      <c r="D4354" s="219">
        <v>101788</v>
      </c>
      <c r="E4354" s="217" t="s">
        <v>218</v>
      </c>
      <c r="F4354" s="217" t="s">
        <v>3181</v>
      </c>
      <c r="G4354" s="217" t="s">
        <v>154</v>
      </c>
      <c r="H4354" s="217" t="s">
        <v>139</v>
      </c>
      <c r="I4354" s="219">
        <v>1</v>
      </c>
      <c r="J4354" s="221">
        <v>6612.5</v>
      </c>
      <c r="K4354" s="221">
        <v>3995.06</v>
      </c>
      <c r="L4354" s="221">
        <v>2617.44</v>
      </c>
      <c r="M4354" s="218">
        <f t="shared" si="122"/>
        <v>2645</v>
      </c>
      <c r="N4354" s="216" t="str">
        <f t="shared" si="123"/>
        <v>stvarna uporabna</v>
      </c>
    </row>
    <row r="4355" spans="1:14" x14ac:dyDescent="0.25">
      <c r="A4355" s="216">
        <v>1</v>
      </c>
      <c r="B4355" s="219" t="s">
        <v>2552</v>
      </c>
      <c r="C4355" s="219" t="s">
        <v>2553</v>
      </c>
      <c r="D4355" s="219">
        <v>101836</v>
      </c>
      <c r="E4355" s="217" t="s">
        <v>218</v>
      </c>
      <c r="F4355" s="217" t="s">
        <v>3182</v>
      </c>
      <c r="G4355" s="218">
        <v>11.02</v>
      </c>
      <c r="H4355" s="217" t="s">
        <v>139</v>
      </c>
      <c r="I4355" s="219">
        <v>1</v>
      </c>
      <c r="J4355" s="221">
        <v>1860</v>
      </c>
      <c r="K4355" s="221">
        <v>1860</v>
      </c>
      <c r="L4355" s="218">
        <v>0</v>
      </c>
      <c r="M4355" s="218">
        <f t="shared" ref="M4355:M4418" si="124">IF(L4355&lt;J4355*0.4,J4355*0.4,L4355)</f>
        <v>744</v>
      </c>
      <c r="N4355" s="216" t="str">
        <f t="shared" si="123"/>
        <v>stvarna uporabna</v>
      </c>
    </row>
    <row r="4356" spans="1:14" x14ac:dyDescent="0.25">
      <c r="A4356" s="216">
        <v>1</v>
      </c>
      <c r="B4356" s="219" t="s">
        <v>2552</v>
      </c>
      <c r="C4356" s="219" t="s">
        <v>2553</v>
      </c>
      <c r="D4356" s="219">
        <v>101866</v>
      </c>
      <c r="E4356" s="217" t="s">
        <v>218</v>
      </c>
      <c r="F4356" s="217" t="s">
        <v>2707</v>
      </c>
      <c r="G4356" s="217" t="s">
        <v>199</v>
      </c>
      <c r="H4356" s="217" t="s">
        <v>139</v>
      </c>
      <c r="I4356" s="219">
        <v>1</v>
      </c>
      <c r="J4356" s="221">
        <v>1643.75</v>
      </c>
      <c r="K4356" s="221">
        <v>1643.75</v>
      </c>
      <c r="L4356" s="218">
        <v>0</v>
      </c>
      <c r="M4356" s="218">
        <f t="shared" si="124"/>
        <v>657.5</v>
      </c>
      <c r="N4356" s="216" t="str">
        <f t="shared" si="123"/>
        <v>stvarna uporabna</v>
      </c>
    </row>
    <row r="4357" spans="1:14" x14ac:dyDescent="0.25">
      <c r="A4357" s="220">
        <v>1</v>
      </c>
      <c r="B4357" s="219" t="s">
        <v>2552</v>
      </c>
      <c r="C4357" s="219" t="s">
        <v>2553</v>
      </c>
      <c r="D4357" s="219">
        <v>101867</v>
      </c>
      <c r="E4357" s="217" t="s">
        <v>218</v>
      </c>
      <c r="F4357" s="217" t="s">
        <v>2707</v>
      </c>
      <c r="G4357" s="217" t="s">
        <v>199</v>
      </c>
      <c r="H4357" s="217" t="s">
        <v>139</v>
      </c>
      <c r="I4357" s="219">
        <v>1</v>
      </c>
      <c r="J4357" s="221">
        <v>1643.75</v>
      </c>
      <c r="K4357" s="221">
        <v>1643.75</v>
      </c>
      <c r="L4357" s="218">
        <v>0</v>
      </c>
      <c r="M4357" s="218">
        <f t="shared" si="124"/>
        <v>657.5</v>
      </c>
      <c r="N4357" s="216" t="str">
        <f t="shared" si="123"/>
        <v>stvarna uporabna</v>
      </c>
    </row>
    <row r="4358" spans="1:14" x14ac:dyDescent="0.25">
      <c r="A4358" s="220">
        <v>1</v>
      </c>
      <c r="B4358" s="219" t="s">
        <v>2552</v>
      </c>
      <c r="C4358" s="219" t="s">
        <v>2553</v>
      </c>
      <c r="D4358" s="219">
        <v>101868</v>
      </c>
      <c r="E4358" s="217" t="s">
        <v>218</v>
      </c>
      <c r="F4358" s="217" t="s">
        <v>3183</v>
      </c>
      <c r="G4358" s="217" t="s">
        <v>2294</v>
      </c>
      <c r="H4358" s="217" t="s">
        <v>139</v>
      </c>
      <c r="I4358" s="219">
        <v>1</v>
      </c>
      <c r="J4358" s="221">
        <v>5910.9</v>
      </c>
      <c r="K4358" s="221">
        <v>5910.9</v>
      </c>
      <c r="L4358" s="218">
        <v>0</v>
      </c>
      <c r="M4358" s="218">
        <f t="shared" si="124"/>
        <v>2364.36</v>
      </c>
      <c r="N4358" s="216" t="str">
        <f t="shared" si="123"/>
        <v>stvarna uporabna</v>
      </c>
    </row>
    <row r="4359" spans="1:14" x14ac:dyDescent="0.25">
      <c r="A4359" s="216">
        <v>1</v>
      </c>
      <c r="B4359" s="219" t="s">
        <v>2552</v>
      </c>
      <c r="C4359" s="219" t="s">
        <v>2553</v>
      </c>
      <c r="D4359" s="219">
        <v>101869</v>
      </c>
      <c r="E4359" s="217" t="s">
        <v>218</v>
      </c>
      <c r="F4359" s="217" t="s">
        <v>3184</v>
      </c>
      <c r="G4359" s="217" t="s">
        <v>1931</v>
      </c>
      <c r="H4359" s="217" t="s">
        <v>139</v>
      </c>
      <c r="I4359" s="219">
        <v>1</v>
      </c>
      <c r="J4359" s="221">
        <v>6790</v>
      </c>
      <c r="K4359" s="221">
        <v>6790</v>
      </c>
      <c r="L4359" s="218">
        <v>0</v>
      </c>
      <c r="M4359" s="218">
        <f t="shared" si="124"/>
        <v>2716</v>
      </c>
      <c r="N4359" s="216" t="str">
        <f t="shared" si="123"/>
        <v>stvarna uporabna</v>
      </c>
    </row>
    <row r="4360" spans="1:14" x14ac:dyDescent="0.25">
      <c r="A4360" s="216">
        <v>1</v>
      </c>
      <c r="B4360" s="219" t="s">
        <v>2552</v>
      </c>
      <c r="C4360" s="219" t="s">
        <v>2553</v>
      </c>
      <c r="D4360" s="219">
        <v>101872</v>
      </c>
      <c r="E4360" s="217" t="s">
        <v>218</v>
      </c>
      <c r="F4360" s="217" t="s">
        <v>3185</v>
      </c>
      <c r="G4360" s="218">
        <v>10.07</v>
      </c>
      <c r="H4360" s="217" t="s">
        <v>139</v>
      </c>
      <c r="I4360" s="219">
        <v>1</v>
      </c>
      <c r="J4360" s="221">
        <v>9144.68</v>
      </c>
      <c r="K4360" s="221">
        <v>9144.68</v>
      </c>
      <c r="L4360" s="218">
        <v>0</v>
      </c>
      <c r="M4360" s="218">
        <f t="shared" si="124"/>
        <v>3657.8720000000003</v>
      </c>
      <c r="N4360" s="216" t="str">
        <f t="shared" si="123"/>
        <v>stvarna uporabna</v>
      </c>
    </row>
    <row r="4361" spans="1:14" x14ac:dyDescent="0.25">
      <c r="A4361" s="216">
        <v>1</v>
      </c>
      <c r="B4361" s="219" t="s">
        <v>2552</v>
      </c>
      <c r="C4361" s="219" t="s">
        <v>2553</v>
      </c>
      <c r="D4361" s="219">
        <v>101877</v>
      </c>
      <c r="E4361" s="217" t="s">
        <v>218</v>
      </c>
      <c r="F4361" s="217" t="s">
        <v>3186</v>
      </c>
      <c r="G4361" s="217" t="s">
        <v>468</v>
      </c>
      <c r="H4361" s="217" t="s">
        <v>139</v>
      </c>
      <c r="I4361" s="219">
        <v>1</v>
      </c>
      <c r="J4361" s="221">
        <v>7083.93</v>
      </c>
      <c r="K4361" s="221">
        <v>4575.03</v>
      </c>
      <c r="L4361" s="221">
        <v>2508.9</v>
      </c>
      <c r="M4361" s="218">
        <f t="shared" si="124"/>
        <v>2833.5720000000001</v>
      </c>
      <c r="N4361" s="216" t="str">
        <f t="shared" si="123"/>
        <v>stvarna uporabna</v>
      </c>
    </row>
    <row r="4362" spans="1:14" x14ac:dyDescent="0.25">
      <c r="A4362" s="220">
        <v>1</v>
      </c>
      <c r="B4362" s="219" t="s">
        <v>2552</v>
      </c>
      <c r="C4362" s="219" t="s">
        <v>2553</v>
      </c>
      <c r="D4362" s="219">
        <v>101878</v>
      </c>
      <c r="E4362" s="217" t="s">
        <v>218</v>
      </c>
      <c r="F4362" s="217" t="s">
        <v>3179</v>
      </c>
      <c r="G4362" s="217" t="s">
        <v>660</v>
      </c>
      <c r="H4362" s="217" t="s">
        <v>139</v>
      </c>
      <c r="I4362" s="219">
        <v>1</v>
      </c>
      <c r="J4362" s="221">
        <v>7363.75</v>
      </c>
      <c r="K4362" s="221">
        <v>4295.53</v>
      </c>
      <c r="L4362" s="221">
        <v>3068.22</v>
      </c>
      <c r="M4362" s="218">
        <f t="shared" si="124"/>
        <v>3068.22</v>
      </c>
      <c r="N4362" s="216" t="str">
        <f t="shared" si="123"/>
        <v>nova vrijednost</v>
      </c>
    </row>
    <row r="4363" spans="1:14" x14ac:dyDescent="0.25">
      <c r="A4363" s="220">
        <v>1</v>
      </c>
      <c r="B4363" s="219" t="s">
        <v>2552</v>
      </c>
      <c r="C4363" s="219" t="s">
        <v>2553</v>
      </c>
      <c r="D4363" s="219">
        <v>101879</v>
      </c>
      <c r="E4363" s="217" t="s">
        <v>218</v>
      </c>
      <c r="F4363" s="217" t="s">
        <v>3187</v>
      </c>
      <c r="G4363" s="217" t="s">
        <v>263</v>
      </c>
      <c r="H4363" s="217" t="s">
        <v>139</v>
      </c>
      <c r="I4363" s="219">
        <v>1</v>
      </c>
      <c r="J4363" s="221">
        <v>6978.4</v>
      </c>
      <c r="K4363" s="221">
        <v>6978.4</v>
      </c>
      <c r="L4363" s="218">
        <v>0</v>
      </c>
      <c r="M4363" s="218">
        <f t="shared" si="124"/>
        <v>2791.36</v>
      </c>
      <c r="N4363" s="216" t="str">
        <f t="shared" si="123"/>
        <v>stvarna uporabna</v>
      </c>
    </row>
    <row r="4364" spans="1:14" x14ac:dyDescent="0.25">
      <c r="A4364" s="216">
        <v>1</v>
      </c>
      <c r="B4364" s="219" t="s">
        <v>2552</v>
      </c>
      <c r="C4364" s="219" t="s">
        <v>2553</v>
      </c>
      <c r="D4364" s="219">
        <v>101889</v>
      </c>
      <c r="E4364" s="217" t="s">
        <v>218</v>
      </c>
      <c r="F4364" s="217" t="s">
        <v>2716</v>
      </c>
      <c r="G4364" s="218">
        <v>12.15</v>
      </c>
      <c r="H4364" s="217" t="s">
        <v>139</v>
      </c>
      <c r="I4364" s="219">
        <v>1</v>
      </c>
      <c r="J4364" s="221">
        <v>2756.25</v>
      </c>
      <c r="K4364" s="218">
        <v>689.06</v>
      </c>
      <c r="L4364" s="221">
        <v>2067.19</v>
      </c>
      <c r="M4364" s="218">
        <f t="shared" si="124"/>
        <v>2067.19</v>
      </c>
      <c r="N4364" s="216" t="str">
        <f t="shared" si="123"/>
        <v>nova vrijednost</v>
      </c>
    </row>
    <row r="4365" spans="1:14" x14ac:dyDescent="0.25">
      <c r="A4365" s="216">
        <v>1</v>
      </c>
      <c r="B4365" s="219" t="s">
        <v>2552</v>
      </c>
      <c r="C4365" s="219" t="s">
        <v>2553</v>
      </c>
      <c r="D4365" s="219">
        <v>102013</v>
      </c>
      <c r="E4365" s="217" t="s">
        <v>171</v>
      </c>
      <c r="F4365" s="217" t="s">
        <v>3188</v>
      </c>
      <c r="G4365" s="218">
        <v>11.12</v>
      </c>
      <c r="H4365" s="217" t="s">
        <v>139</v>
      </c>
      <c r="I4365" s="219">
        <v>1</v>
      </c>
      <c r="J4365" s="221">
        <v>1907.62</v>
      </c>
      <c r="K4365" s="221">
        <v>1907.62</v>
      </c>
      <c r="L4365" s="218">
        <v>0</v>
      </c>
      <c r="M4365" s="218">
        <f t="shared" si="124"/>
        <v>763.048</v>
      </c>
      <c r="N4365" s="216" t="str">
        <f t="shared" si="123"/>
        <v>stvarna uporabna</v>
      </c>
    </row>
    <row r="4366" spans="1:14" x14ac:dyDescent="0.25">
      <c r="A4366" s="216">
        <v>1</v>
      </c>
      <c r="B4366" s="219" t="s">
        <v>2552</v>
      </c>
      <c r="C4366" s="219" t="s">
        <v>2553</v>
      </c>
      <c r="D4366" s="219">
        <v>102019</v>
      </c>
      <c r="E4366" s="217" t="s">
        <v>171</v>
      </c>
      <c r="F4366" s="217" t="s">
        <v>3189</v>
      </c>
      <c r="G4366" s="217" t="s">
        <v>1816</v>
      </c>
      <c r="H4366" s="217" t="s">
        <v>139</v>
      </c>
      <c r="I4366" s="219">
        <v>1</v>
      </c>
      <c r="J4366" s="221">
        <v>7782.8</v>
      </c>
      <c r="K4366" s="221">
        <v>7782.8</v>
      </c>
      <c r="L4366" s="218">
        <v>0</v>
      </c>
      <c r="M4366" s="218">
        <f t="shared" si="124"/>
        <v>3113.1200000000003</v>
      </c>
      <c r="N4366" s="216" t="str">
        <f t="shared" si="123"/>
        <v>stvarna uporabna</v>
      </c>
    </row>
    <row r="4367" spans="1:14" x14ac:dyDescent="0.25">
      <c r="A4367" s="220">
        <v>1</v>
      </c>
      <c r="B4367" s="219" t="s">
        <v>2552</v>
      </c>
      <c r="C4367" s="219" t="s">
        <v>2553</v>
      </c>
      <c r="D4367" s="219">
        <v>102020</v>
      </c>
      <c r="E4367" s="217" t="s">
        <v>171</v>
      </c>
      <c r="F4367" s="217" t="s">
        <v>3190</v>
      </c>
      <c r="G4367" s="217" t="s">
        <v>1816</v>
      </c>
      <c r="H4367" s="217" t="s">
        <v>139</v>
      </c>
      <c r="I4367" s="219">
        <v>1</v>
      </c>
      <c r="J4367" s="221">
        <v>2197.9499999999998</v>
      </c>
      <c r="K4367" s="221">
        <v>2197.9499999999998</v>
      </c>
      <c r="L4367" s="218">
        <v>0</v>
      </c>
      <c r="M4367" s="218">
        <f t="shared" si="124"/>
        <v>879.18</v>
      </c>
      <c r="N4367" s="216" t="str">
        <f t="shared" si="123"/>
        <v>stvarna uporabna</v>
      </c>
    </row>
    <row r="4368" spans="1:14" x14ac:dyDescent="0.25">
      <c r="A4368" s="220">
        <v>1</v>
      </c>
      <c r="B4368" s="219" t="s">
        <v>2552</v>
      </c>
      <c r="C4368" s="219" t="s">
        <v>2553</v>
      </c>
      <c r="D4368" s="219">
        <v>102061</v>
      </c>
      <c r="E4368" s="217" t="s">
        <v>171</v>
      </c>
      <c r="F4368" s="217" t="s">
        <v>3191</v>
      </c>
      <c r="G4368" s="217" t="s">
        <v>3192</v>
      </c>
      <c r="H4368" s="217" t="s">
        <v>139</v>
      </c>
      <c r="I4368" s="219">
        <v>1</v>
      </c>
      <c r="J4368" s="221">
        <v>2425.5</v>
      </c>
      <c r="K4368" s="221">
        <v>2425.5</v>
      </c>
      <c r="L4368" s="218">
        <v>0</v>
      </c>
      <c r="M4368" s="218">
        <f t="shared" si="124"/>
        <v>970.2</v>
      </c>
      <c r="N4368" s="216" t="str">
        <f t="shared" si="123"/>
        <v>stvarna uporabna</v>
      </c>
    </row>
    <row r="4369" spans="1:14" x14ac:dyDescent="0.25">
      <c r="A4369" s="216">
        <v>1</v>
      </c>
      <c r="B4369" s="219" t="s">
        <v>2552</v>
      </c>
      <c r="C4369" s="219" t="s">
        <v>2553</v>
      </c>
      <c r="D4369" s="219">
        <v>102062</v>
      </c>
      <c r="E4369" s="217" t="s">
        <v>171</v>
      </c>
      <c r="F4369" s="217" t="s">
        <v>2587</v>
      </c>
      <c r="G4369" s="217" t="s">
        <v>1432</v>
      </c>
      <c r="H4369" s="217" t="s">
        <v>139</v>
      </c>
      <c r="I4369" s="219">
        <v>1</v>
      </c>
      <c r="J4369" s="221">
        <v>3382.72</v>
      </c>
      <c r="K4369" s="221">
        <v>3382.72</v>
      </c>
      <c r="L4369" s="218">
        <v>0</v>
      </c>
      <c r="M4369" s="218">
        <f t="shared" si="124"/>
        <v>1353.088</v>
      </c>
      <c r="N4369" s="216" t="str">
        <f t="shared" si="123"/>
        <v>stvarna uporabna</v>
      </c>
    </row>
    <row r="4370" spans="1:14" x14ac:dyDescent="0.25">
      <c r="A4370" s="216">
        <v>1</v>
      </c>
      <c r="B4370" s="219" t="s">
        <v>2552</v>
      </c>
      <c r="C4370" s="219" t="s">
        <v>2553</v>
      </c>
      <c r="D4370" s="219">
        <v>102063</v>
      </c>
      <c r="E4370" s="217" t="s">
        <v>171</v>
      </c>
      <c r="F4370" s="217" t="s">
        <v>3193</v>
      </c>
      <c r="G4370" s="218">
        <v>10.08</v>
      </c>
      <c r="H4370" s="217" t="s">
        <v>139</v>
      </c>
      <c r="I4370" s="219">
        <v>1</v>
      </c>
      <c r="J4370" s="221">
        <v>5275.28</v>
      </c>
      <c r="K4370" s="221">
        <v>5275.28</v>
      </c>
      <c r="L4370" s="218">
        <v>0</v>
      </c>
      <c r="M4370" s="218">
        <f t="shared" si="124"/>
        <v>2110.1120000000001</v>
      </c>
      <c r="N4370" s="216" t="str">
        <f t="shared" si="123"/>
        <v>stvarna uporabna</v>
      </c>
    </row>
    <row r="4371" spans="1:14" x14ac:dyDescent="0.25">
      <c r="A4371" s="216">
        <v>1</v>
      </c>
      <c r="B4371" s="219" t="s">
        <v>2552</v>
      </c>
      <c r="C4371" s="219" t="s">
        <v>2553</v>
      </c>
      <c r="D4371" s="219">
        <v>102076</v>
      </c>
      <c r="E4371" s="217" t="s">
        <v>171</v>
      </c>
      <c r="F4371" s="217" t="s">
        <v>3194</v>
      </c>
      <c r="G4371" s="218">
        <v>11.14</v>
      </c>
      <c r="H4371" s="217" t="s">
        <v>139</v>
      </c>
      <c r="I4371" s="219">
        <v>1</v>
      </c>
      <c r="J4371" s="221">
        <v>4099.32</v>
      </c>
      <c r="K4371" s="221">
        <v>2135.06</v>
      </c>
      <c r="L4371" s="221">
        <v>1964.26</v>
      </c>
      <c r="M4371" s="218">
        <f t="shared" si="124"/>
        <v>1964.26</v>
      </c>
      <c r="N4371" s="216" t="str">
        <f t="shared" si="123"/>
        <v>nova vrijednost</v>
      </c>
    </row>
    <row r="4372" spans="1:14" x14ac:dyDescent="0.25">
      <c r="A4372" s="220">
        <v>1</v>
      </c>
      <c r="B4372" s="219" t="s">
        <v>2552</v>
      </c>
      <c r="C4372" s="219" t="s">
        <v>2553</v>
      </c>
      <c r="D4372" s="219">
        <v>102077</v>
      </c>
      <c r="E4372" s="217" t="s">
        <v>171</v>
      </c>
      <c r="F4372" s="217" t="s">
        <v>3193</v>
      </c>
      <c r="G4372" s="218">
        <v>10.08</v>
      </c>
      <c r="H4372" s="217" t="s">
        <v>139</v>
      </c>
      <c r="I4372" s="219">
        <v>1</v>
      </c>
      <c r="J4372" s="221">
        <v>5275.28</v>
      </c>
      <c r="K4372" s="221">
        <v>5275.28</v>
      </c>
      <c r="L4372" s="218">
        <v>0</v>
      </c>
      <c r="M4372" s="218">
        <f t="shared" si="124"/>
        <v>2110.1120000000001</v>
      </c>
      <c r="N4372" s="216" t="str">
        <f t="shared" si="123"/>
        <v>stvarna uporabna</v>
      </c>
    </row>
    <row r="4373" spans="1:14" x14ac:dyDescent="0.25">
      <c r="A4373" s="220">
        <v>1</v>
      </c>
      <c r="B4373" s="219" t="s">
        <v>2552</v>
      </c>
      <c r="C4373" s="219" t="s">
        <v>2553</v>
      </c>
      <c r="D4373" s="219">
        <v>102106</v>
      </c>
      <c r="E4373" s="217" t="s">
        <v>171</v>
      </c>
      <c r="F4373" s="217" t="s">
        <v>3195</v>
      </c>
      <c r="G4373" s="217" t="s">
        <v>929</v>
      </c>
      <c r="H4373" s="217" t="s">
        <v>139</v>
      </c>
      <c r="I4373" s="219">
        <v>1</v>
      </c>
      <c r="J4373" s="221">
        <v>4392.1400000000003</v>
      </c>
      <c r="K4373" s="221">
        <v>4392.1400000000003</v>
      </c>
      <c r="L4373" s="218">
        <v>0</v>
      </c>
      <c r="M4373" s="218">
        <f t="shared" si="124"/>
        <v>1756.8560000000002</v>
      </c>
      <c r="N4373" s="216" t="str">
        <f t="shared" si="123"/>
        <v>stvarna uporabna</v>
      </c>
    </row>
    <row r="4374" spans="1:14" x14ac:dyDescent="0.25">
      <c r="A4374" s="216">
        <v>1</v>
      </c>
      <c r="B4374" s="219" t="s">
        <v>2552</v>
      </c>
      <c r="C4374" s="219" t="s">
        <v>2553</v>
      </c>
      <c r="D4374" s="219">
        <v>102114</v>
      </c>
      <c r="E4374" s="217" t="s">
        <v>171</v>
      </c>
      <c r="F4374" s="217" t="s">
        <v>3196</v>
      </c>
      <c r="G4374" s="218">
        <v>11.03</v>
      </c>
      <c r="H4374" s="217" t="s">
        <v>139</v>
      </c>
      <c r="I4374" s="219">
        <v>1</v>
      </c>
      <c r="J4374" s="221">
        <v>7096.57</v>
      </c>
      <c r="K4374" s="221">
        <v>7096.57</v>
      </c>
      <c r="L4374" s="218">
        <v>0</v>
      </c>
      <c r="M4374" s="218">
        <f t="shared" si="124"/>
        <v>2838.6280000000002</v>
      </c>
      <c r="N4374" s="216" t="str">
        <f t="shared" si="123"/>
        <v>stvarna uporabna</v>
      </c>
    </row>
    <row r="4375" spans="1:14" x14ac:dyDescent="0.25">
      <c r="A4375" s="216">
        <v>1</v>
      </c>
      <c r="B4375" s="219" t="s">
        <v>2552</v>
      </c>
      <c r="C4375" s="219" t="s">
        <v>2553</v>
      </c>
      <c r="D4375" s="219">
        <v>102116</v>
      </c>
      <c r="E4375" s="217" t="s">
        <v>171</v>
      </c>
      <c r="F4375" s="217" t="s">
        <v>2587</v>
      </c>
      <c r="G4375" s="217" t="s">
        <v>3197</v>
      </c>
      <c r="H4375" s="217" t="s">
        <v>139</v>
      </c>
      <c r="I4375" s="219">
        <v>1</v>
      </c>
      <c r="J4375" s="221">
        <v>3742.84</v>
      </c>
      <c r="K4375" s="221">
        <v>3742.84</v>
      </c>
      <c r="L4375" s="218">
        <v>0</v>
      </c>
      <c r="M4375" s="218">
        <f t="shared" si="124"/>
        <v>1497.1360000000002</v>
      </c>
      <c r="N4375" s="216" t="str">
        <f t="shared" si="123"/>
        <v>stvarna uporabna</v>
      </c>
    </row>
    <row r="4376" spans="1:14" x14ac:dyDescent="0.25">
      <c r="A4376" s="216">
        <v>1</v>
      </c>
      <c r="B4376" s="219" t="s">
        <v>2552</v>
      </c>
      <c r="C4376" s="219" t="s">
        <v>2553</v>
      </c>
      <c r="D4376" s="219">
        <v>102123</v>
      </c>
      <c r="E4376" s="217" t="s">
        <v>171</v>
      </c>
      <c r="F4376" s="217" t="s">
        <v>3198</v>
      </c>
      <c r="G4376" s="218">
        <v>12.07</v>
      </c>
      <c r="H4376" s="217" t="s">
        <v>139</v>
      </c>
      <c r="I4376" s="219">
        <v>1</v>
      </c>
      <c r="J4376" s="218">
        <v>777.14</v>
      </c>
      <c r="K4376" s="218">
        <v>777.14</v>
      </c>
      <c r="L4376" s="218">
        <v>0</v>
      </c>
      <c r="M4376" s="218">
        <f t="shared" si="124"/>
        <v>310.85599999999999</v>
      </c>
      <c r="N4376" s="216" t="str">
        <f t="shared" si="123"/>
        <v>stvarna uporabna</v>
      </c>
    </row>
    <row r="4377" spans="1:14" x14ac:dyDescent="0.25">
      <c r="A4377" s="220">
        <v>1</v>
      </c>
      <c r="B4377" s="219" t="s">
        <v>2552</v>
      </c>
      <c r="C4377" s="219" t="s">
        <v>2553</v>
      </c>
      <c r="D4377" s="219">
        <v>102153</v>
      </c>
      <c r="E4377" s="217" t="s">
        <v>171</v>
      </c>
      <c r="F4377" s="217" t="s">
        <v>2659</v>
      </c>
      <c r="G4377" s="218">
        <v>10.08</v>
      </c>
      <c r="H4377" s="217" t="s">
        <v>139</v>
      </c>
      <c r="I4377" s="219">
        <v>1</v>
      </c>
      <c r="J4377" s="221">
        <v>2989</v>
      </c>
      <c r="K4377" s="221">
        <v>2989</v>
      </c>
      <c r="L4377" s="218">
        <v>0</v>
      </c>
      <c r="M4377" s="218">
        <f t="shared" si="124"/>
        <v>1195.6000000000001</v>
      </c>
      <c r="N4377" s="216" t="str">
        <f t="shared" si="123"/>
        <v>stvarna uporabna</v>
      </c>
    </row>
    <row r="4378" spans="1:14" x14ac:dyDescent="0.25">
      <c r="A4378" s="220">
        <v>1</v>
      </c>
      <c r="B4378" s="219" t="s">
        <v>2552</v>
      </c>
      <c r="C4378" s="219" t="s">
        <v>2553</v>
      </c>
      <c r="D4378" s="219">
        <v>102154</v>
      </c>
      <c r="E4378" s="217" t="s">
        <v>171</v>
      </c>
      <c r="F4378" s="217" t="s">
        <v>2974</v>
      </c>
      <c r="G4378" s="218">
        <v>12.12</v>
      </c>
      <c r="H4378" s="217" t="s">
        <v>139</v>
      </c>
      <c r="I4378" s="219">
        <v>1</v>
      </c>
      <c r="J4378" s="221">
        <v>5041.4799999999996</v>
      </c>
      <c r="K4378" s="221">
        <v>5041.4799999999996</v>
      </c>
      <c r="L4378" s="218">
        <v>0</v>
      </c>
      <c r="M4378" s="218">
        <f t="shared" si="124"/>
        <v>2016.5919999999999</v>
      </c>
      <c r="N4378" s="216" t="str">
        <f t="shared" si="123"/>
        <v>stvarna uporabna</v>
      </c>
    </row>
    <row r="4379" spans="1:14" x14ac:dyDescent="0.25">
      <c r="A4379" s="216">
        <v>1</v>
      </c>
      <c r="B4379" s="219" t="s">
        <v>2552</v>
      </c>
      <c r="C4379" s="219" t="s">
        <v>2553</v>
      </c>
      <c r="D4379" s="219">
        <v>102169</v>
      </c>
      <c r="E4379" s="217" t="s">
        <v>171</v>
      </c>
      <c r="F4379" s="217" t="s">
        <v>3062</v>
      </c>
      <c r="G4379" s="217" t="s">
        <v>504</v>
      </c>
      <c r="H4379" s="217" t="s">
        <v>139</v>
      </c>
      <c r="I4379" s="219">
        <v>1</v>
      </c>
      <c r="J4379" s="221">
        <v>1250</v>
      </c>
      <c r="K4379" s="218">
        <v>494.79</v>
      </c>
      <c r="L4379" s="218">
        <v>755.21</v>
      </c>
      <c r="M4379" s="218">
        <f t="shared" si="124"/>
        <v>755.21</v>
      </c>
      <c r="N4379" s="216" t="str">
        <f t="shared" si="123"/>
        <v>nova vrijednost</v>
      </c>
    </row>
    <row r="4380" spans="1:14" x14ac:dyDescent="0.25">
      <c r="A4380" s="216">
        <v>1</v>
      </c>
      <c r="B4380" s="219" t="s">
        <v>2552</v>
      </c>
      <c r="C4380" s="219" t="s">
        <v>2553</v>
      </c>
      <c r="D4380" s="219">
        <v>102170</v>
      </c>
      <c r="E4380" s="217" t="s">
        <v>171</v>
      </c>
      <c r="F4380" s="217" t="s">
        <v>3199</v>
      </c>
      <c r="G4380" s="217" t="s">
        <v>504</v>
      </c>
      <c r="H4380" s="217" t="s">
        <v>139</v>
      </c>
      <c r="I4380" s="219">
        <v>1</v>
      </c>
      <c r="J4380" s="221">
        <v>8505</v>
      </c>
      <c r="K4380" s="221">
        <v>3366.56</v>
      </c>
      <c r="L4380" s="221">
        <v>5138.4399999999996</v>
      </c>
      <c r="M4380" s="218">
        <f t="shared" si="124"/>
        <v>5138.4399999999996</v>
      </c>
      <c r="N4380" s="216" t="str">
        <f t="shared" si="123"/>
        <v>nova vrijednost</v>
      </c>
    </row>
    <row r="4381" spans="1:14" x14ac:dyDescent="0.25">
      <c r="A4381" s="216">
        <v>1</v>
      </c>
      <c r="B4381" s="219" t="s">
        <v>2552</v>
      </c>
      <c r="C4381" s="219" t="s">
        <v>2553</v>
      </c>
      <c r="D4381" s="219">
        <v>102198</v>
      </c>
      <c r="E4381" s="217" t="s">
        <v>192</v>
      </c>
      <c r="F4381" s="217" t="s">
        <v>3200</v>
      </c>
      <c r="G4381" s="217" t="s">
        <v>275</v>
      </c>
      <c r="H4381" s="217" t="s">
        <v>139</v>
      </c>
      <c r="I4381" s="219">
        <v>1</v>
      </c>
      <c r="J4381" s="218">
        <v>865.96</v>
      </c>
      <c r="K4381" s="218">
        <v>865.96</v>
      </c>
      <c r="L4381" s="218">
        <v>0</v>
      </c>
      <c r="M4381" s="218">
        <f t="shared" si="124"/>
        <v>346.38400000000001</v>
      </c>
      <c r="N4381" s="216" t="str">
        <f t="shared" si="123"/>
        <v>stvarna uporabna</v>
      </c>
    </row>
    <row r="4382" spans="1:14" x14ac:dyDescent="0.25">
      <c r="A4382" s="220">
        <v>1</v>
      </c>
      <c r="B4382" s="219" t="s">
        <v>2552</v>
      </c>
      <c r="C4382" s="219" t="s">
        <v>2553</v>
      </c>
      <c r="D4382" s="219">
        <v>102202</v>
      </c>
      <c r="E4382" s="217" t="s">
        <v>171</v>
      </c>
      <c r="F4382" s="217" t="s">
        <v>3201</v>
      </c>
      <c r="G4382" s="218">
        <v>11.12</v>
      </c>
      <c r="H4382" s="217" t="s">
        <v>139</v>
      </c>
      <c r="I4382" s="219">
        <v>1</v>
      </c>
      <c r="J4382" s="221">
        <v>8612.42</v>
      </c>
      <c r="K4382" s="221">
        <v>8612.42</v>
      </c>
      <c r="L4382" s="218">
        <v>0</v>
      </c>
      <c r="M4382" s="218">
        <f t="shared" si="124"/>
        <v>3444.9680000000003</v>
      </c>
      <c r="N4382" s="216" t="str">
        <f t="shared" si="123"/>
        <v>stvarna uporabna</v>
      </c>
    </row>
    <row r="4383" spans="1:14" x14ac:dyDescent="0.25">
      <c r="A4383" s="220">
        <v>1</v>
      </c>
      <c r="B4383" s="219" t="s">
        <v>2552</v>
      </c>
      <c r="C4383" s="219" t="s">
        <v>2553</v>
      </c>
      <c r="D4383" s="219">
        <v>102215</v>
      </c>
      <c r="E4383" s="217" t="s">
        <v>171</v>
      </c>
      <c r="F4383" s="217" t="s">
        <v>3202</v>
      </c>
      <c r="G4383" s="217" t="s">
        <v>328</v>
      </c>
      <c r="H4383" s="217" t="s">
        <v>139</v>
      </c>
      <c r="I4383" s="219">
        <v>1</v>
      </c>
      <c r="J4383" s="221">
        <v>3121.49</v>
      </c>
      <c r="K4383" s="221">
        <v>3121.49</v>
      </c>
      <c r="L4383" s="218">
        <v>0</v>
      </c>
      <c r="M4383" s="218">
        <f t="shared" si="124"/>
        <v>1248.596</v>
      </c>
      <c r="N4383" s="216" t="str">
        <f t="shared" si="123"/>
        <v>stvarna uporabna</v>
      </c>
    </row>
    <row r="4384" spans="1:14" x14ac:dyDescent="0.25">
      <c r="A4384" s="216">
        <v>1</v>
      </c>
      <c r="B4384" s="219" t="s">
        <v>2552</v>
      </c>
      <c r="C4384" s="219" t="s">
        <v>2553</v>
      </c>
      <c r="D4384" s="219">
        <v>102216</v>
      </c>
      <c r="E4384" s="217" t="s">
        <v>171</v>
      </c>
      <c r="F4384" s="217" t="s">
        <v>3203</v>
      </c>
      <c r="G4384" s="218">
        <v>12.12</v>
      </c>
      <c r="H4384" s="217" t="s">
        <v>139</v>
      </c>
      <c r="I4384" s="219">
        <v>1</v>
      </c>
      <c r="J4384" s="221">
        <v>9225</v>
      </c>
      <c r="K4384" s="221">
        <v>9225</v>
      </c>
      <c r="L4384" s="218">
        <v>0</v>
      </c>
      <c r="M4384" s="218">
        <f t="shared" si="124"/>
        <v>3690</v>
      </c>
      <c r="N4384" s="216" t="str">
        <f t="shared" si="123"/>
        <v>stvarna uporabna</v>
      </c>
    </row>
    <row r="4385" spans="1:14" x14ac:dyDescent="0.25">
      <c r="A4385" s="216">
        <v>1</v>
      </c>
      <c r="B4385" s="219" t="s">
        <v>2552</v>
      </c>
      <c r="C4385" s="219" t="s">
        <v>2553</v>
      </c>
      <c r="D4385" s="219">
        <v>102219</v>
      </c>
      <c r="E4385" s="217" t="s">
        <v>171</v>
      </c>
      <c r="F4385" s="217" t="s">
        <v>3178</v>
      </c>
      <c r="G4385" s="217" t="s">
        <v>468</v>
      </c>
      <c r="H4385" s="217" t="s">
        <v>139</v>
      </c>
      <c r="I4385" s="219">
        <v>1</v>
      </c>
      <c r="J4385" s="221">
        <v>1791.73</v>
      </c>
      <c r="K4385" s="221">
        <v>1157.1500000000001</v>
      </c>
      <c r="L4385" s="218">
        <v>634.58000000000004</v>
      </c>
      <c r="M4385" s="218">
        <f t="shared" si="124"/>
        <v>716.69200000000001</v>
      </c>
      <c r="N4385" s="216" t="str">
        <f t="shared" si="123"/>
        <v>stvarna uporabna</v>
      </c>
    </row>
    <row r="4386" spans="1:14" x14ac:dyDescent="0.25">
      <c r="A4386" s="216">
        <v>1</v>
      </c>
      <c r="B4386" s="219" t="s">
        <v>2552</v>
      </c>
      <c r="C4386" s="219" t="s">
        <v>2553</v>
      </c>
      <c r="D4386" s="219">
        <v>102220</v>
      </c>
      <c r="E4386" s="217" t="s">
        <v>171</v>
      </c>
      <c r="F4386" s="217" t="s">
        <v>3204</v>
      </c>
      <c r="G4386" s="217" t="s">
        <v>468</v>
      </c>
      <c r="H4386" s="217" t="s">
        <v>139</v>
      </c>
      <c r="I4386" s="219">
        <v>1</v>
      </c>
      <c r="J4386" s="218">
        <v>870.61</v>
      </c>
      <c r="K4386" s="218">
        <v>562.26</v>
      </c>
      <c r="L4386" s="218">
        <v>308.35000000000002</v>
      </c>
      <c r="M4386" s="218">
        <f t="shared" si="124"/>
        <v>348.24400000000003</v>
      </c>
      <c r="N4386" s="216" t="str">
        <f t="shared" si="123"/>
        <v>stvarna uporabna</v>
      </c>
    </row>
    <row r="4387" spans="1:14" x14ac:dyDescent="0.25">
      <c r="A4387" s="220">
        <v>1</v>
      </c>
      <c r="B4387" s="219" t="s">
        <v>2552</v>
      </c>
      <c r="C4387" s="219" t="s">
        <v>2553</v>
      </c>
      <c r="D4387" s="219">
        <v>102221</v>
      </c>
      <c r="E4387" s="217" t="s">
        <v>171</v>
      </c>
      <c r="F4387" s="217" t="s">
        <v>2659</v>
      </c>
      <c r="G4387" s="218">
        <v>10.08</v>
      </c>
      <c r="H4387" s="217" t="s">
        <v>139</v>
      </c>
      <c r="I4387" s="219">
        <v>1</v>
      </c>
      <c r="J4387" s="221">
        <v>2989</v>
      </c>
      <c r="K4387" s="221">
        <v>2989</v>
      </c>
      <c r="L4387" s="218">
        <v>0</v>
      </c>
      <c r="M4387" s="218">
        <f t="shared" si="124"/>
        <v>1195.6000000000001</v>
      </c>
      <c r="N4387" s="216" t="str">
        <f t="shared" si="123"/>
        <v>stvarna uporabna</v>
      </c>
    </row>
    <row r="4388" spans="1:14" x14ac:dyDescent="0.25">
      <c r="A4388" s="220">
        <v>1</v>
      </c>
      <c r="B4388" s="219" t="s">
        <v>2552</v>
      </c>
      <c r="C4388" s="219" t="s">
        <v>2553</v>
      </c>
      <c r="D4388" s="219">
        <v>102284</v>
      </c>
      <c r="E4388" s="217" t="s">
        <v>171</v>
      </c>
      <c r="F4388" s="217" t="s">
        <v>3205</v>
      </c>
      <c r="G4388" s="218">
        <v>10.1</v>
      </c>
      <c r="H4388" s="217" t="s">
        <v>139</v>
      </c>
      <c r="I4388" s="219">
        <v>1</v>
      </c>
      <c r="J4388" s="221">
        <v>6491.76</v>
      </c>
      <c r="K4388" s="221">
        <v>6491.76</v>
      </c>
      <c r="L4388" s="218">
        <v>0</v>
      </c>
      <c r="M4388" s="218">
        <f t="shared" si="124"/>
        <v>2596.7040000000002</v>
      </c>
      <c r="N4388" s="216" t="str">
        <f t="shared" si="123"/>
        <v>stvarna uporabna</v>
      </c>
    </row>
    <row r="4389" spans="1:14" x14ac:dyDescent="0.25">
      <c r="A4389" s="216">
        <v>1</v>
      </c>
      <c r="B4389" s="219" t="s">
        <v>2552</v>
      </c>
      <c r="C4389" s="219" t="s">
        <v>2553</v>
      </c>
      <c r="D4389" s="219">
        <v>102285</v>
      </c>
      <c r="E4389" s="217" t="s">
        <v>171</v>
      </c>
      <c r="F4389" s="217" t="s">
        <v>3190</v>
      </c>
      <c r="G4389" s="218">
        <v>10.1</v>
      </c>
      <c r="H4389" s="217" t="s">
        <v>139</v>
      </c>
      <c r="I4389" s="219">
        <v>1</v>
      </c>
      <c r="J4389" s="221">
        <v>2197.9499999999998</v>
      </c>
      <c r="K4389" s="221">
        <v>2197.9499999999998</v>
      </c>
      <c r="L4389" s="218">
        <v>0</v>
      </c>
      <c r="M4389" s="218">
        <f t="shared" si="124"/>
        <v>879.18</v>
      </c>
      <c r="N4389" s="216" t="str">
        <f t="shared" si="123"/>
        <v>stvarna uporabna</v>
      </c>
    </row>
    <row r="4390" spans="1:14" x14ac:dyDescent="0.25">
      <c r="A4390" s="216">
        <v>1</v>
      </c>
      <c r="B4390" s="219" t="s">
        <v>2552</v>
      </c>
      <c r="C4390" s="219" t="s">
        <v>2553</v>
      </c>
      <c r="D4390" s="219">
        <v>102367</v>
      </c>
      <c r="E4390" s="217" t="s">
        <v>171</v>
      </c>
      <c r="F4390" s="217" t="s">
        <v>3206</v>
      </c>
      <c r="G4390" s="217" t="s">
        <v>3207</v>
      </c>
      <c r="H4390" s="217" t="s">
        <v>139</v>
      </c>
      <c r="I4390" s="219">
        <v>1</v>
      </c>
      <c r="J4390" s="221">
        <v>2015.7</v>
      </c>
      <c r="K4390" s="221">
        <v>2015.7</v>
      </c>
      <c r="L4390" s="218">
        <v>0</v>
      </c>
      <c r="M4390" s="218">
        <f t="shared" si="124"/>
        <v>806.28000000000009</v>
      </c>
      <c r="N4390" s="216" t="str">
        <f t="shared" si="123"/>
        <v>stvarna uporabna</v>
      </c>
    </row>
    <row r="4391" spans="1:14" x14ac:dyDescent="0.25">
      <c r="A4391" s="216">
        <v>1</v>
      </c>
      <c r="B4391" s="219" t="s">
        <v>2552</v>
      </c>
      <c r="C4391" s="219" t="s">
        <v>2553</v>
      </c>
      <c r="D4391" s="219">
        <v>102368</v>
      </c>
      <c r="E4391" s="217" t="s">
        <v>171</v>
      </c>
      <c r="F4391" s="217" t="s">
        <v>2587</v>
      </c>
      <c r="G4391" s="217" t="s">
        <v>1440</v>
      </c>
      <c r="H4391" s="217" t="s">
        <v>139</v>
      </c>
      <c r="I4391" s="219">
        <v>1</v>
      </c>
      <c r="J4391" s="221">
        <v>2598.6</v>
      </c>
      <c r="K4391" s="221">
        <v>2598.6</v>
      </c>
      <c r="L4391" s="218">
        <v>0</v>
      </c>
      <c r="M4391" s="218">
        <f t="shared" si="124"/>
        <v>1039.44</v>
      </c>
      <c r="N4391" s="216" t="str">
        <f t="shared" si="123"/>
        <v>stvarna uporabna</v>
      </c>
    </row>
    <row r="4392" spans="1:14" x14ac:dyDescent="0.25">
      <c r="A4392" s="220">
        <v>1</v>
      </c>
      <c r="B4392" s="219" t="s">
        <v>2552</v>
      </c>
      <c r="C4392" s="219" t="s">
        <v>2553</v>
      </c>
      <c r="D4392" s="219">
        <v>102369</v>
      </c>
      <c r="E4392" s="217" t="s">
        <v>171</v>
      </c>
      <c r="F4392" s="217" t="s">
        <v>3208</v>
      </c>
      <c r="G4392" s="217" t="s">
        <v>1440</v>
      </c>
      <c r="H4392" s="217" t="s">
        <v>139</v>
      </c>
      <c r="I4392" s="219">
        <v>1</v>
      </c>
      <c r="J4392" s="221">
        <v>6598.31</v>
      </c>
      <c r="K4392" s="221">
        <v>6598.31</v>
      </c>
      <c r="L4392" s="218">
        <v>0</v>
      </c>
      <c r="M4392" s="218">
        <f t="shared" si="124"/>
        <v>2639.3240000000005</v>
      </c>
      <c r="N4392" s="216" t="str">
        <f t="shared" si="123"/>
        <v>stvarna uporabna</v>
      </c>
    </row>
    <row r="4393" spans="1:14" x14ac:dyDescent="0.25">
      <c r="A4393" s="220">
        <v>1</v>
      </c>
      <c r="B4393" s="219" t="s">
        <v>2552</v>
      </c>
      <c r="C4393" s="219" t="s">
        <v>2553</v>
      </c>
      <c r="D4393" s="219">
        <v>102371</v>
      </c>
      <c r="E4393" s="217" t="s">
        <v>171</v>
      </c>
      <c r="F4393" s="217" t="s">
        <v>3209</v>
      </c>
      <c r="G4393" s="217" t="s">
        <v>379</v>
      </c>
      <c r="H4393" s="217" t="s">
        <v>139</v>
      </c>
      <c r="I4393" s="219">
        <v>1</v>
      </c>
      <c r="J4393" s="221">
        <v>1797.44</v>
      </c>
      <c r="K4393" s="221">
        <v>1797.44</v>
      </c>
      <c r="L4393" s="218">
        <v>0</v>
      </c>
      <c r="M4393" s="218">
        <f t="shared" si="124"/>
        <v>718.97600000000011</v>
      </c>
      <c r="N4393" s="216" t="str">
        <f t="shared" si="123"/>
        <v>stvarna uporabna</v>
      </c>
    </row>
    <row r="4394" spans="1:14" x14ac:dyDescent="0.25">
      <c r="A4394" s="216">
        <v>1</v>
      </c>
      <c r="B4394" s="219" t="s">
        <v>2552</v>
      </c>
      <c r="C4394" s="219" t="s">
        <v>2553</v>
      </c>
      <c r="D4394" s="219">
        <v>102372</v>
      </c>
      <c r="E4394" s="217" t="s">
        <v>171</v>
      </c>
      <c r="F4394" s="217" t="s">
        <v>3210</v>
      </c>
      <c r="G4394" s="217" t="s">
        <v>379</v>
      </c>
      <c r="H4394" s="217" t="s">
        <v>139</v>
      </c>
      <c r="I4394" s="219">
        <v>1</v>
      </c>
      <c r="J4394" s="221">
        <v>9106.2800000000007</v>
      </c>
      <c r="K4394" s="221">
        <v>9106.2800000000007</v>
      </c>
      <c r="L4394" s="218">
        <v>0</v>
      </c>
      <c r="M4394" s="218">
        <f t="shared" si="124"/>
        <v>3642.5120000000006</v>
      </c>
      <c r="N4394" s="216" t="str">
        <f t="shared" si="123"/>
        <v>stvarna uporabna</v>
      </c>
    </row>
    <row r="4395" spans="1:14" x14ac:dyDescent="0.25">
      <c r="A4395" s="216">
        <v>1</v>
      </c>
      <c r="B4395" s="219" t="s">
        <v>2552</v>
      </c>
      <c r="C4395" s="219" t="s">
        <v>2553</v>
      </c>
      <c r="D4395" s="219">
        <v>102387</v>
      </c>
      <c r="E4395" s="217" t="s">
        <v>171</v>
      </c>
      <c r="F4395" s="217" t="s">
        <v>3211</v>
      </c>
      <c r="G4395" s="218">
        <v>10.14</v>
      </c>
      <c r="H4395" s="217" t="s">
        <v>139</v>
      </c>
      <c r="I4395" s="219">
        <v>1</v>
      </c>
      <c r="J4395" s="221">
        <v>4082.49</v>
      </c>
      <c r="K4395" s="221">
        <v>2211.34</v>
      </c>
      <c r="L4395" s="221">
        <v>1871.15</v>
      </c>
      <c r="M4395" s="218">
        <f t="shared" si="124"/>
        <v>1871.15</v>
      </c>
      <c r="N4395" s="216" t="str">
        <f t="shared" si="123"/>
        <v>nova vrijednost</v>
      </c>
    </row>
    <row r="4396" spans="1:14" x14ac:dyDescent="0.25">
      <c r="A4396" s="216">
        <v>1</v>
      </c>
      <c r="B4396" s="219" t="s">
        <v>2552</v>
      </c>
      <c r="C4396" s="219" t="s">
        <v>2553</v>
      </c>
      <c r="D4396" s="219">
        <v>102388</v>
      </c>
      <c r="E4396" s="217" t="s">
        <v>171</v>
      </c>
      <c r="F4396" s="217" t="s">
        <v>2643</v>
      </c>
      <c r="G4396" s="218">
        <v>12.06</v>
      </c>
      <c r="H4396" s="217" t="s">
        <v>139</v>
      </c>
      <c r="I4396" s="219">
        <v>1</v>
      </c>
      <c r="J4396" s="218">
        <v>852.78</v>
      </c>
      <c r="K4396" s="218">
        <v>852.78</v>
      </c>
      <c r="L4396" s="218">
        <v>0</v>
      </c>
      <c r="M4396" s="218">
        <f t="shared" si="124"/>
        <v>341.11200000000002</v>
      </c>
      <c r="N4396" s="216" t="str">
        <f t="shared" si="123"/>
        <v>stvarna uporabna</v>
      </c>
    </row>
    <row r="4397" spans="1:14" x14ac:dyDescent="0.25">
      <c r="A4397" s="220">
        <v>1</v>
      </c>
      <c r="B4397" s="219" t="s">
        <v>2552</v>
      </c>
      <c r="C4397" s="219" t="s">
        <v>2553</v>
      </c>
      <c r="D4397" s="219">
        <v>102395</v>
      </c>
      <c r="E4397" s="217" t="s">
        <v>171</v>
      </c>
      <c r="F4397" s="217" t="s">
        <v>3212</v>
      </c>
      <c r="G4397" s="217" t="s">
        <v>2297</v>
      </c>
      <c r="H4397" s="217" t="s">
        <v>139</v>
      </c>
      <c r="I4397" s="219">
        <v>1</v>
      </c>
      <c r="J4397" s="221">
        <v>3750.89</v>
      </c>
      <c r="K4397" s="221">
        <v>3750.89</v>
      </c>
      <c r="L4397" s="218">
        <v>0</v>
      </c>
      <c r="M4397" s="218">
        <f t="shared" si="124"/>
        <v>1500.356</v>
      </c>
      <c r="N4397" s="216" t="str">
        <f t="shared" si="123"/>
        <v>stvarna uporabna</v>
      </c>
    </row>
    <row r="4398" spans="1:14" x14ac:dyDescent="0.25">
      <c r="A4398" s="220">
        <v>1</v>
      </c>
      <c r="B4398" s="219" t="s">
        <v>2552</v>
      </c>
      <c r="C4398" s="219" t="s">
        <v>2553</v>
      </c>
      <c r="D4398" s="219">
        <v>102404</v>
      </c>
      <c r="E4398" s="217" t="s">
        <v>171</v>
      </c>
      <c r="F4398" s="217" t="s">
        <v>3213</v>
      </c>
      <c r="G4398" s="217" t="s">
        <v>531</v>
      </c>
      <c r="H4398" s="217" t="s">
        <v>139</v>
      </c>
      <c r="I4398" s="219">
        <v>1</v>
      </c>
      <c r="J4398" s="221">
        <v>5086.58</v>
      </c>
      <c r="K4398" s="221">
        <v>3179.12</v>
      </c>
      <c r="L4398" s="221">
        <v>1907.46</v>
      </c>
      <c r="M4398" s="218">
        <f t="shared" si="124"/>
        <v>2034.6320000000001</v>
      </c>
      <c r="N4398" s="216" t="str">
        <f t="shared" si="123"/>
        <v>stvarna uporabna</v>
      </c>
    </row>
    <row r="4399" spans="1:14" x14ac:dyDescent="0.25">
      <c r="A4399" s="216">
        <v>1</v>
      </c>
      <c r="B4399" s="219" t="s">
        <v>2552</v>
      </c>
      <c r="C4399" s="219" t="s">
        <v>2553</v>
      </c>
      <c r="D4399" s="219">
        <v>102405</v>
      </c>
      <c r="E4399" s="217" t="s">
        <v>171</v>
      </c>
      <c r="F4399" s="217" t="s">
        <v>2593</v>
      </c>
      <c r="G4399" s="217" t="s">
        <v>531</v>
      </c>
      <c r="H4399" s="217" t="s">
        <v>139</v>
      </c>
      <c r="I4399" s="219">
        <v>1</v>
      </c>
      <c r="J4399" s="221">
        <v>1958.87</v>
      </c>
      <c r="K4399" s="221">
        <v>1224.3</v>
      </c>
      <c r="L4399" s="218">
        <v>734.57</v>
      </c>
      <c r="M4399" s="218">
        <f t="shared" si="124"/>
        <v>783.548</v>
      </c>
      <c r="N4399" s="216" t="str">
        <f t="shared" si="123"/>
        <v>stvarna uporabna</v>
      </c>
    </row>
    <row r="4400" spans="1:14" x14ac:dyDescent="0.25">
      <c r="A4400" s="216">
        <v>1</v>
      </c>
      <c r="B4400" s="219" t="s">
        <v>2552</v>
      </c>
      <c r="C4400" s="219" t="s">
        <v>2553</v>
      </c>
      <c r="D4400" s="219">
        <v>102414</v>
      </c>
      <c r="E4400" s="217" t="s">
        <v>171</v>
      </c>
      <c r="F4400" s="217" t="s">
        <v>2593</v>
      </c>
      <c r="G4400" s="217" t="s">
        <v>531</v>
      </c>
      <c r="H4400" s="217" t="s">
        <v>139</v>
      </c>
      <c r="I4400" s="219">
        <v>1</v>
      </c>
      <c r="J4400" s="221">
        <v>1958.87</v>
      </c>
      <c r="K4400" s="221">
        <v>1224.3</v>
      </c>
      <c r="L4400" s="218">
        <v>734.57</v>
      </c>
      <c r="M4400" s="218">
        <f t="shared" si="124"/>
        <v>783.548</v>
      </c>
      <c r="N4400" s="216" t="str">
        <f t="shared" si="123"/>
        <v>stvarna uporabna</v>
      </c>
    </row>
    <row r="4401" spans="1:14" x14ac:dyDescent="0.25">
      <c r="A4401" s="216">
        <v>1</v>
      </c>
      <c r="B4401" s="219" t="s">
        <v>2552</v>
      </c>
      <c r="C4401" s="219" t="s">
        <v>2553</v>
      </c>
      <c r="D4401" s="219">
        <v>102444</v>
      </c>
      <c r="E4401" s="217" t="s">
        <v>171</v>
      </c>
      <c r="F4401" s="217" t="s">
        <v>3214</v>
      </c>
      <c r="G4401" s="218">
        <v>11.07</v>
      </c>
      <c r="H4401" s="217" t="s">
        <v>139</v>
      </c>
      <c r="I4401" s="219">
        <v>1</v>
      </c>
      <c r="J4401" s="221">
        <v>6725.91</v>
      </c>
      <c r="K4401" s="221">
        <v>6725.91</v>
      </c>
      <c r="L4401" s="218">
        <v>0</v>
      </c>
      <c r="M4401" s="218">
        <f t="shared" si="124"/>
        <v>2690.364</v>
      </c>
      <c r="N4401" s="216" t="str">
        <f t="shared" si="123"/>
        <v>stvarna uporabna</v>
      </c>
    </row>
    <row r="4402" spans="1:14" x14ac:dyDescent="0.25">
      <c r="A4402" s="220">
        <v>1</v>
      </c>
      <c r="B4402" s="219" t="s">
        <v>2552</v>
      </c>
      <c r="C4402" s="219" t="s">
        <v>2553</v>
      </c>
      <c r="D4402" s="219">
        <v>102445</v>
      </c>
      <c r="E4402" s="217" t="s">
        <v>171</v>
      </c>
      <c r="F4402" s="217" t="s">
        <v>2722</v>
      </c>
      <c r="G4402" s="218">
        <v>11.13</v>
      </c>
      <c r="H4402" s="217" t="s">
        <v>139</v>
      </c>
      <c r="I4402" s="219">
        <v>1</v>
      </c>
      <c r="J4402" s="221">
        <v>1185</v>
      </c>
      <c r="K4402" s="218">
        <v>913.44</v>
      </c>
      <c r="L4402" s="218">
        <v>271.56</v>
      </c>
      <c r="M4402" s="218">
        <f t="shared" si="124"/>
        <v>474</v>
      </c>
      <c r="N4402" s="216" t="str">
        <f t="shared" si="123"/>
        <v>stvarna uporabna</v>
      </c>
    </row>
    <row r="4403" spans="1:14" x14ac:dyDescent="0.25">
      <c r="A4403" s="220">
        <v>1</v>
      </c>
      <c r="B4403" s="219" t="s">
        <v>2552</v>
      </c>
      <c r="C4403" s="219" t="s">
        <v>2553</v>
      </c>
      <c r="D4403" s="219">
        <v>102446</v>
      </c>
      <c r="E4403" s="217" t="s">
        <v>171</v>
      </c>
      <c r="F4403" s="217" t="s">
        <v>3215</v>
      </c>
      <c r="G4403" s="218">
        <v>12.04</v>
      </c>
      <c r="H4403" s="217" t="s">
        <v>139</v>
      </c>
      <c r="I4403" s="219">
        <v>1</v>
      </c>
      <c r="J4403" s="221">
        <v>1405.88</v>
      </c>
      <c r="K4403" s="221">
        <v>1405.88</v>
      </c>
      <c r="L4403" s="218">
        <v>0</v>
      </c>
      <c r="M4403" s="218">
        <f t="shared" si="124"/>
        <v>562.35200000000009</v>
      </c>
      <c r="N4403" s="216" t="str">
        <f t="shared" si="123"/>
        <v>stvarna uporabna</v>
      </c>
    </row>
    <row r="4404" spans="1:14" x14ac:dyDescent="0.25">
      <c r="A4404" s="216">
        <v>1</v>
      </c>
      <c r="B4404" s="219" t="s">
        <v>2552</v>
      </c>
      <c r="C4404" s="219" t="s">
        <v>2553</v>
      </c>
      <c r="D4404" s="219">
        <v>102450</v>
      </c>
      <c r="E4404" s="217" t="s">
        <v>171</v>
      </c>
      <c r="F4404" s="217" t="s">
        <v>3216</v>
      </c>
      <c r="G4404" s="217" t="s">
        <v>179</v>
      </c>
      <c r="H4404" s="217" t="s">
        <v>139</v>
      </c>
      <c r="I4404" s="219">
        <v>1</v>
      </c>
      <c r="J4404" s="221">
        <v>3567.28</v>
      </c>
      <c r="K4404" s="221">
        <v>3567.28</v>
      </c>
      <c r="L4404" s="218">
        <v>0</v>
      </c>
      <c r="M4404" s="218">
        <f t="shared" si="124"/>
        <v>1426.9120000000003</v>
      </c>
      <c r="N4404" s="216" t="str">
        <f t="shared" si="123"/>
        <v>stvarna uporabna</v>
      </c>
    </row>
    <row r="4405" spans="1:14" x14ac:dyDescent="0.25">
      <c r="A4405" s="216">
        <v>1</v>
      </c>
      <c r="B4405" s="219" t="s">
        <v>2552</v>
      </c>
      <c r="C4405" s="219" t="s">
        <v>2553</v>
      </c>
      <c r="D4405" s="219">
        <v>102481</v>
      </c>
      <c r="E4405" s="217" t="s">
        <v>171</v>
      </c>
      <c r="F4405" s="217" t="s">
        <v>2664</v>
      </c>
      <c r="G4405" s="217" t="s">
        <v>324</v>
      </c>
      <c r="H4405" s="217" t="s">
        <v>139</v>
      </c>
      <c r="I4405" s="219">
        <v>1</v>
      </c>
      <c r="J4405" s="221">
        <v>1098</v>
      </c>
      <c r="K4405" s="221">
        <v>1098</v>
      </c>
      <c r="L4405" s="218">
        <v>0</v>
      </c>
      <c r="M4405" s="218">
        <f t="shared" si="124"/>
        <v>439.20000000000005</v>
      </c>
      <c r="N4405" s="216" t="str">
        <f t="shared" si="123"/>
        <v>stvarna uporabna</v>
      </c>
    </row>
    <row r="4406" spans="1:14" x14ac:dyDescent="0.25">
      <c r="A4406" s="216">
        <v>1</v>
      </c>
      <c r="B4406" s="219" t="s">
        <v>2552</v>
      </c>
      <c r="C4406" s="219" t="s">
        <v>2553</v>
      </c>
      <c r="D4406" s="219">
        <v>102482</v>
      </c>
      <c r="E4406" s="217" t="s">
        <v>171</v>
      </c>
      <c r="F4406" s="217" t="s">
        <v>2581</v>
      </c>
      <c r="G4406" s="217" t="s">
        <v>566</v>
      </c>
      <c r="H4406" s="217" t="s">
        <v>139</v>
      </c>
      <c r="I4406" s="219">
        <v>1</v>
      </c>
      <c r="J4406" s="221">
        <v>2217.1999999999998</v>
      </c>
      <c r="K4406" s="221">
        <v>2032.43</v>
      </c>
      <c r="L4406" s="218">
        <v>184.77</v>
      </c>
      <c r="M4406" s="218">
        <f t="shared" si="124"/>
        <v>886.88</v>
      </c>
      <c r="N4406" s="216" t="str">
        <f t="shared" si="123"/>
        <v>stvarna uporabna</v>
      </c>
    </row>
    <row r="4407" spans="1:14" x14ac:dyDescent="0.25">
      <c r="A4407" s="220">
        <v>1</v>
      </c>
      <c r="B4407" s="219" t="s">
        <v>2552</v>
      </c>
      <c r="C4407" s="219" t="s">
        <v>2553</v>
      </c>
      <c r="D4407" s="219">
        <v>102483</v>
      </c>
      <c r="E4407" s="217" t="s">
        <v>171</v>
      </c>
      <c r="F4407" s="217" t="s">
        <v>3217</v>
      </c>
      <c r="G4407" s="217" t="s">
        <v>566</v>
      </c>
      <c r="H4407" s="217" t="s">
        <v>139</v>
      </c>
      <c r="I4407" s="219">
        <v>1</v>
      </c>
      <c r="J4407" s="221">
        <v>6838.37</v>
      </c>
      <c r="K4407" s="221">
        <v>6268.5</v>
      </c>
      <c r="L4407" s="218">
        <v>569.87</v>
      </c>
      <c r="M4407" s="218">
        <f t="shared" si="124"/>
        <v>2735.348</v>
      </c>
      <c r="N4407" s="216" t="str">
        <f t="shared" si="123"/>
        <v>stvarna uporabna</v>
      </c>
    </row>
    <row r="4408" spans="1:14" x14ac:dyDescent="0.25">
      <c r="A4408" s="220">
        <v>1</v>
      </c>
      <c r="B4408" s="219" t="s">
        <v>2552</v>
      </c>
      <c r="C4408" s="219" t="s">
        <v>2553</v>
      </c>
      <c r="D4408" s="219">
        <v>102488</v>
      </c>
      <c r="E4408" s="217" t="s">
        <v>171</v>
      </c>
      <c r="F4408" s="217" t="s">
        <v>3218</v>
      </c>
      <c r="G4408" s="217" t="s">
        <v>1007</v>
      </c>
      <c r="H4408" s="217" t="s">
        <v>139</v>
      </c>
      <c r="I4408" s="219">
        <v>1</v>
      </c>
      <c r="J4408" s="221">
        <v>3979.58</v>
      </c>
      <c r="K4408" s="221">
        <v>3979.58</v>
      </c>
      <c r="L4408" s="218">
        <v>0</v>
      </c>
      <c r="M4408" s="218">
        <f t="shared" si="124"/>
        <v>1591.8320000000001</v>
      </c>
      <c r="N4408" s="216" t="str">
        <f t="shared" si="123"/>
        <v>stvarna uporabna</v>
      </c>
    </row>
    <row r="4409" spans="1:14" x14ac:dyDescent="0.25">
      <c r="A4409" s="216">
        <v>1</v>
      </c>
      <c r="B4409" s="219" t="s">
        <v>2552</v>
      </c>
      <c r="C4409" s="219" t="s">
        <v>2553</v>
      </c>
      <c r="D4409" s="219">
        <v>102556</v>
      </c>
      <c r="E4409" s="217" t="s">
        <v>171</v>
      </c>
      <c r="F4409" s="217" t="s">
        <v>3038</v>
      </c>
      <c r="G4409" s="217" t="s">
        <v>474</v>
      </c>
      <c r="H4409" s="217" t="s">
        <v>139</v>
      </c>
      <c r="I4409" s="219">
        <v>1</v>
      </c>
      <c r="J4409" s="221">
        <v>5287.5</v>
      </c>
      <c r="K4409" s="221">
        <v>2974.23</v>
      </c>
      <c r="L4409" s="221">
        <v>2313.27</v>
      </c>
      <c r="M4409" s="218">
        <f t="shared" si="124"/>
        <v>2313.27</v>
      </c>
      <c r="N4409" s="216" t="str">
        <f t="shared" si="123"/>
        <v>nova vrijednost</v>
      </c>
    </row>
    <row r="4410" spans="1:14" x14ac:dyDescent="0.25">
      <c r="A4410" s="216">
        <v>1</v>
      </c>
      <c r="B4410" s="219" t="s">
        <v>2552</v>
      </c>
      <c r="C4410" s="219" t="s">
        <v>2553</v>
      </c>
      <c r="D4410" s="219">
        <v>102558</v>
      </c>
      <c r="E4410" s="217" t="s">
        <v>171</v>
      </c>
      <c r="F4410" s="217" t="s">
        <v>3046</v>
      </c>
      <c r="G4410" s="218">
        <v>10.14</v>
      </c>
      <c r="H4410" s="217" t="s">
        <v>139</v>
      </c>
      <c r="I4410" s="219">
        <v>1</v>
      </c>
      <c r="J4410" s="221">
        <v>5009.1899999999996</v>
      </c>
      <c r="K4410" s="221">
        <v>2713.32</v>
      </c>
      <c r="L4410" s="221">
        <v>2295.87</v>
      </c>
      <c r="M4410" s="218">
        <f t="shared" si="124"/>
        <v>2295.87</v>
      </c>
      <c r="N4410" s="216" t="str">
        <f t="shared" si="123"/>
        <v>nova vrijednost</v>
      </c>
    </row>
    <row r="4411" spans="1:14" x14ac:dyDescent="0.25">
      <c r="A4411" s="216">
        <v>1</v>
      </c>
      <c r="B4411" s="219" t="s">
        <v>2552</v>
      </c>
      <c r="C4411" s="219" t="s">
        <v>2553</v>
      </c>
      <c r="D4411" s="219">
        <v>102578</v>
      </c>
      <c r="E4411" s="217" t="s">
        <v>171</v>
      </c>
      <c r="F4411" s="217" t="s">
        <v>3219</v>
      </c>
      <c r="G4411" s="217" t="s">
        <v>929</v>
      </c>
      <c r="H4411" s="217" t="s">
        <v>139</v>
      </c>
      <c r="I4411" s="219">
        <v>1</v>
      </c>
      <c r="J4411" s="221">
        <v>6224.03</v>
      </c>
      <c r="K4411" s="221">
        <v>6224.03</v>
      </c>
      <c r="L4411" s="218">
        <v>0</v>
      </c>
      <c r="M4411" s="218">
        <f t="shared" si="124"/>
        <v>2489.6120000000001</v>
      </c>
      <c r="N4411" s="216" t="str">
        <f t="shared" si="123"/>
        <v>stvarna uporabna</v>
      </c>
    </row>
    <row r="4412" spans="1:14" x14ac:dyDescent="0.25">
      <c r="A4412" s="220">
        <v>1</v>
      </c>
      <c r="B4412" s="219" t="s">
        <v>2552</v>
      </c>
      <c r="C4412" s="219" t="s">
        <v>2553</v>
      </c>
      <c r="D4412" s="219">
        <v>102591</v>
      </c>
      <c r="E4412" s="217" t="s">
        <v>171</v>
      </c>
      <c r="F4412" s="217" t="s">
        <v>3220</v>
      </c>
      <c r="G4412" s="217" t="s">
        <v>929</v>
      </c>
      <c r="H4412" s="217" t="s">
        <v>139</v>
      </c>
      <c r="I4412" s="219">
        <v>1</v>
      </c>
      <c r="J4412" s="221">
        <v>57166.9</v>
      </c>
      <c r="K4412" s="221">
        <v>57166.9</v>
      </c>
      <c r="L4412" s="218">
        <v>0</v>
      </c>
      <c r="M4412" s="218">
        <f t="shared" si="124"/>
        <v>22866.760000000002</v>
      </c>
      <c r="N4412" s="216" t="str">
        <f t="shared" ref="N4412:N4475" si="125">IF(L4412&lt;J4412*0.4,"stvarna uporabna", "nova vrijednost")</f>
        <v>stvarna uporabna</v>
      </c>
    </row>
    <row r="4413" spans="1:14" x14ac:dyDescent="0.25">
      <c r="A4413" s="220">
        <v>1</v>
      </c>
      <c r="B4413" s="219" t="s">
        <v>2552</v>
      </c>
      <c r="C4413" s="219" t="s">
        <v>2553</v>
      </c>
      <c r="D4413" s="219">
        <v>102636</v>
      </c>
      <c r="E4413" s="217" t="s">
        <v>2505</v>
      </c>
      <c r="F4413" s="217" t="s">
        <v>3155</v>
      </c>
      <c r="G4413" s="218">
        <v>11.12</v>
      </c>
      <c r="H4413" s="217" t="s">
        <v>139</v>
      </c>
      <c r="I4413" s="219">
        <v>1</v>
      </c>
      <c r="J4413" s="221">
        <v>1574.71</v>
      </c>
      <c r="K4413" s="221">
        <v>1574.71</v>
      </c>
      <c r="L4413" s="218">
        <v>0</v>
      </c>
      <c r="M4413" s="218">
        <f t="shared" si="124"/>
        <v>629.88400000000001</v>
      </c>
      <c r="N4413" s="216" t="str">
        <f t="shared" si="125"/>
        <v>stvarna uporabna</v>
      </c>
    </row>
    <row r="4414" spans="1:14" x14ac:dyDescent="0.25">
      <c r="A4414" s="216">
        <v>1</v>
      </c>
      <c r="B4414" s="219" t="s">
        <v>2552</v>
      </c>
      <c r="C4414" s="219" t="s">
        <v>2553</v>
      </c>
      <c r="D4414" s="219">
        <v>102637</v>
      </c>
      <c r="E4414" s="217" t="s">
        <v>250</v>
      </c>
      <c r="F4414" s="217" t="s">
        <v>3221</v>
      </c>
      <c r="G4414" s="218">
        <v>11.1</v>
      </c>
      <c r="H4414" s="217" t="s">
        <v>139</v>
      </c>
      <c r="I4414" s="219">
        <v>1</v>
      </c>
      <c r="J4414" s="218">
        <v>717.29</v>
      </c>
      <c r="K4414" s="218">
        <v>717.29</v>
      </c>
      <c r="L4414" s="218">
        <v>0</v>
      </c>
      <c r="M4414" s="218">
        <f t="shared" si="124"/>
        <v>286.916</v>
      </c>
      <c r="N4414" s="216" t="str">
        <f t="shared" si="125"/>
        <v>stvarna uporabna</v>
      </c>
    </row>
    <row r="4415" spans="1:14" x14ac:dyDescent="0.25">
      <c r="A4415" s="216">
        <v>1</v>
      </c>
      <c r="B4415" s="219" t="s">
        <v>2552</v>
      </c>
      <c r="C4415" s="219" t="s">
        <v>2553</v>
      </c>
      <c r="D4415" s="219">
        <v>102646</v>
      </c>
      <c r="E4415" s="217" t="s">
        <v>171</v>
      </c>
      <c r="F4415" s="217" t="s">
        <v>3222</v>
      </c>
      <c r="G4415" s="217" t="s">
        <v>779</v>
      </c>
      <c r="H4415" s="217" t="s">
        <v>139</v>
      </c>
      <c r="I4415" s="219">
        <v>1</v>
      </c>
      <c r="J4415" s="221">
        <v>5041.4799999999996</v>
      </c>
      <c r="K4415" s="221">
        <v>5041.4799999999996</v>
      </c>
      <c r="L4415" s="218">
        <v>0</v>
      </c>
      <c r="M4415" s="218">
        <f t="shared" si="124"/>
        <v>2016.5919999999999</v>
      </c>
      <c r="N4415" s="216" t="str">
        <f t="shared" si="125"/>
        <v>stvarna uporabna</v>
      </c>
    </row>
    <row r="4416" spans="1:14" x14ac:dyDescent="0.25">
      <c r="A4416" s="216">
        <v>1</v>
      </c>
      <c r="B4416" s="219" t="s">
        <v>2552</v>
      </c>
      <c r="C4416" s="219" t="s">
        <v>2553</v>
      </c>
      <c r="D4416" s="219">
        <v>102647</v>
      </c>
      <c r="E4416" s="217" t="s">
        <v>2505</v>
      </c>
      <c r="F4416" s="217" t="s">
        <v>3138</v>
      </c>
      <c r="G4416" s="218">
        <v>11.12</v>
      </c>
      <c r="H4416" s="217" t="s">
        <v>139</v>
      </c>
      <c r="I4416" s="219">
        <v>1</v>
      </c>
      <c r="J4416" s="221">
        <v>5041.47</v>
      </c>
      <c r="K4416" s="221">
        <v>5041.47</v>
      </c>
      <c r="L4416" s="218">
        <v>0</v>
      </c>
      <c r="M4416" s="218">
        <f t="shared" si="124"/>
        <v>2016.5880000000002</v>
      </c>
      <c r="N4416" s="216" t="str">
        <f t="shared" si="125"/>
        <v>stvarna uporabna</v>
      </c>
    </row>
    <row r="4417" spans="1:14" x14ac:dyDescent="0.25">
      <c r="A4417" s="220">
        <v>1</v>
      </c>
      <c r="B4417" s="219" t="s">
        <v>2552</v>
      </c>
      <c r="C4417" s="219" t="s">
        <v>2553</v>
      </c>
      <c r="D4417" s="219">
        <v>102648</v>
      </c>
      <c r="E4417" s="217" t="s">
        <v>171</v>
      </c>
      <c r="F4417" s="217" t="s">
        <v>3223</v>
      </c>
      <c r="G4417" s="218">
        <v>11.1</v>
      </c>
      <c r="H4417" s="217" t="s">
        <v>139</v>
      </c>
      <c r="I4417" s="219">
        <v>1</v>
      </c>
      <c r="J4417" s="221">
        <v>2598.3000000000002</v>
      </c>
      <c r="K4417" s="221">
        <v>2598.3000000000002</v>
      </c>
      <c r="L4417" s="218">
        <v>0</v>
      </c>
      <c r="M4417" s="218">
        <f t="shared" si="124"/>
        <v>1039.3200000000002</v>
      </c>
      <c r="N4417" s="216" t="str">
        <f t="shared" si="125"/>
        <v>stvarna uporabna</v>
      </c>
    </row>
    <row r="4418" spans="1:14" x14ac:dyDescent="0.25">
      <c r="A4418" s="220">
        <v>1</v>
      </c>
      <c r="B4418" s="219" t="s">
        <v>2552</v>
      </c>
      <c r="C4418" s="219" t="s">
        <v>2553</v>
      </c>
      <c r="D4418" s="219">
        <v>102655</v>
      </c>
      <c r="E4418" s="217" t="s">
        <v>171</v>
      </c>
      <c r="F4418" s="217" t="s">
        <v>3224</v>
      </c>
      <c r="G4418" s="217" t="s">
        <v>3225</v>
      </c>
      <c r="H4418" s="217" t="s">
        <v>139</v>
      </c>
      <c r="I4418" s="219">
        <v>1</v>
      </c>
      <c r="J4418" s="221">
        <v>3390.99</v>
      </c>
      <c r="K4418" s="221">
        <v>3390.99</v>
      </c>
      <c r="L4418" s="218">
        <v>0</v>
      </c>
      <c r="M4418" s="218">
        <f t="shared" si="124"/>
        <v>1356.396</v>
      </c>
      <c r="N4418" s="216" t="str">
        <f t="shared" si="125"/>
        <v>stvarna uporabna</v>
      </c>
    </row>
    <row r="4419" spans="1:14" x14ac:dyDescent="0.25">
      <c r="A4419" s="216">
        <v>1</v>
      </c>
      <c r="B4419" s="219" t="s">
        <v>2552</v>
      </c>
      <c r="C4419" s="219" t="s">
        <v>2553</v>
      </c>
      <c r="D4419" s="219">
        <v>102755</v>
      </c>
      <c r="E4419" s="217" t="s">
        <v>171</v>
      </c>
      <c r="F4419" s="217" t="s">
        <v>3226</v>
      </c>
      <c r="G4419" s="218">
        <v>11.07</v>
      </c>
      <c r="H4419" s="217" t="s">
        <v>139</v>
      </c>
      <c r="I4419" s="219">
        <v>1</v>
      </c>
      <c r="J4419" s="221">
        <v>1573.07</v>
      </c>
      <c r="K4419" s="221">
        <v>1573.07</v>
      </c>
      <c r="L4419" s="218">
        <v>0</v>
      </c>
      <c r="M4419" s="218">
        <f t="shared" ref="M4419:M4482" si="126">IF(L4419&lt;J4419*0.4,J4419*0.4,L4419)</f>
        <v>629.22800000000007</v>
      </c>
      <c r="N4419" s="216" t="str">
        <f t="shared" si="125"/>
        <v>stvarna uporabna</v>
      </c>
    </row>
    <row r="4420" spans="1:14" x14ac:dyDescent="0.25">
      <c r="A4420" s="216">
        <v>1</v>
      </c>
      <c r="B4420" s="219" t="s">
        <v>2552</v>
      </c>
      <c r="C4420" s="219" t="s">
        <v>2553</v>
      </c>
      <c r="D4420" s="219">
        <v>102796</v>
      </c>
      <c r="E4420" s="217" t="s">
        <v>171</v>
      </c>
      <c r="F4420" s="217" t="s">
        <v>3227</v>
      </c>
      <c r="G4420" s="218">
        <v>10.06</v>
      </c>
      <c r="H4420" s="217" t="s">
        <v>139</v>
      </c>
      <c r="I4420" s="219">
        <v>1</v>
      </c>
      <c r="J4420" s="218">
        <v>378.2</v>
      </c>
      <c r="K4420" s="218">
        <v>378.2</v>
      </c>
      <c r="L4420" s="218">
        <v>0</v>
      </c>
      <c r="M4420" s="218">
        <f t="shared" si="126"/>
        <v>151.28</v>
      </c>
      <c r="N4420" s="216" t="str">
        <f t="shared" si="125"/>
        <v>stvarna uporabna</v>
      </c>
    </row>
    <row r="4421" spans="1:14" x14ac:dyDescent="0.25">
      <c r="A4421" s="216">
        <v>1</v>
      </c>
      <c r="B4421" s="219" t="s">
        <v>2552</v>
      </c>
      <c r="C4421" s="219" t="s">
        <v>2553</v>
      </c>
      <c r="D4421" s="219">
        <v>102797</v>
      </c>
      <c r="E4421" s="217" t="s">
        <v>171</v>
      </c>
      <c r="F4421" s="217" t="s">
        <v>2909</v>
      </c>
      <c r="G4421" s="218">
        <v>10.08</v>
      </c>
      <c r="H4421" s="217" t="s">
        <v>139</v>
      </c>
      <c r="I4421" s="219">
        <v>1</v>
      </c>
      <c r="J4421" s="221">
        <v>1403</v>
      </c>
      <c r="K4421" s="221">
        <v>1403</v>
      </c>
      <c r="L4421" s="218">
        <v>0</v>
      </c>
      <c r="M4421" s="218">
        <f t="shared" si="126"/>
        <v>561.20000000000005</v>
      </c>
      <c r="N4421" s="216" t="str">
        <f t="shared" si="125"/>
        <v>stvarna uporabna</v>
      </c>
    </row>
    <row r="4422" spans="1:14" x14ac:dyDescent="0.25">
      <c r="A4422" s="220">
        <v>1</v>
      </c>
      <c r="B4422" s="219" t="s">
        <v>2552</v>
      </c>
      <c r="C4422" s="219" t="s">
        <v>2553</v>
      </c>
      <c r="D4422" s="219">
        <v>102799</v>
      </c>
      <c r="E4422" s="217" t="s">
        <v>171</v>
      </c>
      <c r="F4422" s="217" t="s">
        <v>3228</v>
      </c>
      <c r="G4422" s="218">
        <v>10.119999999999999</v>
      </c>
      <c r="H4422" s="217" t="s">
        <v>139</v>
      </c>
      <c r="I4422" s="219">
        <v>1</v>
      </c>
      <c r="J4422" s="221">
        <v>6598.75</v>
      </c>
      <c r="K4422" s="221">
        <v>6598.75</v>
      </c>
      <c r="L4422" s="218">
        <v>0</v>
      </c>
      <c r="M4422" s="218">
        <f t="shared" si="126"/>
        <v>2639.5</v>
      </c>
      <c r="N4422" s="216" t="str">
        <f t="shared" si="125"/>
        <v>stvarna uporabna</v>
      </c>
    </row>
    <row r="4423" spans="1:14" x14ac:dyDescent="0.25">
      <c r="A4423" s="220">
        <v>1</v>
      </c>
      <c r="B4423" s="219" t="s">
        <v>2552</v>
      </c>
      <c r="C4423" s="219" t="s">
        <v>2553</v>
      </c>
      <c r="D4423" s="219">
        <v>102800</v>
      </c>
      <c r="E4423" s="217" t="s">
        <v>171</v>
      </c>
      <c r="F4423" s="217" t="s">
        <v>3188</v>
      </c>
      <c r="G4423" s="218">
        <v>11.12</v>
      </c>
      <c r="H4423" s="217" t="s">
        <v>139</v>
      </c>
      <c r="I4423" s="219">
        <v>1</v>
      </c>
      <c r="J4423" s="221">
        <v>1991.25</v>
      </c>
      <c r="K4423" s="221">
        <v>1991.25</v>
      </c>
      <c r="L4423" s="218">
        <v>0</v>
      </c>
      <c r="M4423" s="218">
        <f t="shared" si="126"/>
        <v>796.5</v>
      </c>
      <c r="N4423" s="216" t="str">
        <f t="shared" si="125"/>
        <v>stvarna uporabna</v>
      </c>
    </row>
    <row r="4424" spans="1:14" x14ac:dyDescent="0.25">
      <c r="A4424" s="216">
        <v>1</v>
      </c>
      <c r="B4424" s="219" t="s">
        <v>2552</v>
      </c>
      <c r="C4424" s="219" t="s">
        <v>2553</v>
      </c>
      <c r="D4424" s="219">
        <v>102811</v>
      </c>
      <c r="E4424" s="217" t="s">
        <v>171</v>
      </c>
      <c r="F4424" s="217" t="s">
        <v>2684</v>
      </c>
      <c r="G4424" s="217" t="s">
        <v>1432</v>
      </c>
      <c r="H4424" s="217" t="s">
        <v>139</v>
      </c>
      <c r="I4424" s="219">
        <v>1</v>
      </c>
      <c r="J4424" s="218">
        <v>399.33</v>
      </c>
      <c r="K4424" s="218">
        <v>399.33</v>
      </c>
      <c r="L4424" s="218">
        <v>0</v>
      </c>
      <c r="M4424" s="218">
        <f t="shared" si="126"/>
        <v>159.732</v>
      </c>
      <c r="N4424" s="216" t="str">
        <f t="shared" si="125"/>
        <v>stvarna uporabna</v>
      </c>
    </row>
    <row r="4425" spans="1:14" x14ac:dyDescent="0.25">
      <c r="A4425" s="216">
        <v>1</v>
      </c>
      <c r="B4425" s="219" t="s">
        <v>2552</v>
      </c>
      <c r="C4425" s="219" t="s">
        <v>2553</v>
      </c>
      <c r="D4425" s="219">
        <v>102815</v>
      </c>
      <c r="E4425" s="217" t="s">
        <v>171</v>
      </c>
      <c r="F4425" s="217" t="s">
        <v>3229</v>
      </c>
      <c r="G4425" s="218">
        <v>12.13</v>
      </c>
      <c r="H4425" s="217" t="s">
        <v>139</v>
      </c>
      <c r="I4425" s="219">
        <v>1</v>
      </c>
      <c r="J4425" s="221">
        <v>7093.75</v>
      </c>
      <c r="K4425" s="221">
        <v>5320.32</v>
      </c>
      <c r="L4425" s="221">
        <v>1773.43</v>
      </c>
      <c r="M4425" s="218">
        <f t="shared" si="126"/>
        <v>2837.5</v>
      </c>
      <c r="N4425" s="216" t="str">
        <f t="shared" si="125"/>
        <v>stvarna uporabna</v>
      </c>
    </row>
    <row r="4426" spans="1:14" x14ac:dyDescent="0.25">
      <c r="A4426" s="216">
        <v>1</v>
      </c>
      <c r="B4426" s="219" t="s">
        <v>2552</v>
      </c>
      <c r="C4426" s="219" t="s">
        <v>2553</v>
      </c>
      <c r="D4426" s="219">
        <v>102827</v>
      </c>
      <c r="E4426" s="217" t="s">
        <v>171</v>
      </c>
      <c r="F4426" s="217" t="s">
        <v>2684</v>
      </c>
      <c r="G4426" s="217" t="s">
        <v>1432</v>
      </c>
      <c r="H4426" s="217" t="s">
        <v>139</v>
      </c>
      <c r="I4426" s="219">
        <v>1</v>
      </c>
      <c r="J4426" s="218">
        <v>399.33</v>
      </c>
      <c r="K4426" s="218">
        <v>399.33</v>
      </c>
      <c r="L4426" s="218">
        <v>0</v>
      </c>
      <c r="M4426" s="218">
        <f t="shared" si="126"/>
        <v>159.732</v>
      </c>
      <c r="N4426" s="216" t="str">
        <f t="shared" si="125"/>
        <v>stvarna uporabna</v>
      </c>
    </row>
    <row r="4427" spans="1:14" x14ac:dyDescent="0.25">
      <c r="A4427" s="220">
        <v>1</v>
      </c>
      <c r="B4427" s="219" t="s">
        <v>2552</v>
      </c>
      <c r="C4427" s="219" t="s">
        <v>2553</v>
      </c>
      <c r="D4427" s="219">
        <v>102829</v>
      </c>
      <c r="E4427" s="217" t="s">
        <v>171</v>
      </c>
      <c r="F4427" s="217" t="s">
        <v>2695</v>
      </c>
      <c r="G4427" s="218">
        <v>11.09</v>
      </c>
      <c r="H4427" s="217" t="s">
        <v>139</v>
      </c>
      <c r="I4427" s="219">
        <v>1</v>
      </c>
      <c r="J4427" s="221">
        <v>3444</v>
      </c>
      <c r="K4427" s="221">
        <v>3444</v>
      </c>
      <c r="L4427" s="218">
        <v>0</v>
      </c>
      <c r="M4427" s="218">
        <f t="shared" si="126"/>
        <v>1377.6000000000001</v>
      </c>
      <c r="N4427" s="216" t="str">
        <f t="shared" si="125"/>
        <v>stvarna uporabna</v>
      </c>
    </row>
    <row r="4428" spans="1:14" x14ac:dyDescent="0.25">
      <c r="A4428" s="220">
        <v>1</v>
      </c>
      <c r="B4428" s="219" t="s">
        <v>2552</v>
      </c>
      <c r="C4428" s="219" t="s">
        <v>2553</v>
      </c>
      <c r="D4428" s="219">
        <v>102830</v>
      </c>
      <c r="E4428" s="217" t="s">
        <v>171</v>
      </c>
      <c r="F4428" s="217" t="s">
        <v>3230</v>
      </c>
      <c r="G4428" s="217" t="s">
        <v>652</v>
      </c>
      <c r="H4428" s="217" t="s">
        <v>139</v>
      </c>
      <c r="I4428" s="219">
        <v>1</v>
      </c>
      <c r="J4428" s="221">
        <v>9876.9</v>
      </c>
      <c r="K4428" s="221">
        <v>9876.9</v>
      </c>
      <c r="L4428" s="218">
        <v>0</v>
      </c>
      <c r="M4428" s="218">
        <f t="shared" si="126"/>
        <v>3950.76</v>
      </c>
      <c r="N4428" s="216" t="str">
        <f t="shared" si="125"/>
        <v>stvarna uporabna</v>
      </c>
    </row>
    <row r="4429" spans="1:14" x14ac:dyDescent="0.25">
      <c r="A4429" s="216">
        <v>1</v>
      </c>
      <c r="B4429" s="219" t="s">
        <v>2552</v>
      </c>
      <c r="C4429" s="219" t="s">
        <v>2553</v>
      </c>
      <c r="D4429" s="219">
        <v>102831</v>
      </c>
      <c r="E4429" s="217" t="s">
        <v>171</v>
      </c>
      <c r="F4429" s="217" t="s">
        <v>3231</v>
      </c>
      <c r="G4429" s="217" t="s">
        <v>652</v>
      </c>
      <c r="H4429" s="217" t="s">
        <v>139</v>
      </c>
      <c r="I4429" s="219">
        <v>1</v>
      </c>
      <c r="J4429" s="221">
        <v>1599</v>
      </c>
      <c r="K4429" s="221">
        <v>1599</v>
      </c>
      <c r="L4429" s="218">
        <v>0</v>
      </c>
      <c r="M4429" s="218">
        <f t="shared" si="126"/>
        <v>639.6</v>
      </c>
      <c r="N4429" s="216" t="str">
        <f t="shared" si="125"/>
        <v>stvarna uporabna</v>
      </c>
    </row>
    <row r="4430" spans="1:14" x14ac:dyDescent="0.25">
      <c r="A4430" s="216">
        <v>1</v>
      </c>
      <c r="B4430" s="219" t="s">
        <v>2552</v>
      </c>
      <c r="C4430" s="219" t="s">
        <v>2553</v>
      </c>
      <c r="D4430" s="219">
        <v>102832</v>
      </c>
      <c r="E4430" s="217" t="s">
        <v>171</v>
      </c>
      <c r="F4430" s="217" t="s">
        <v>3232</v>
      </c>
      <c r="G4430" s="217" t="s">
        <v>652</v>
      </c>
      <c r="H4430" s="217" t="s">
        <v>139</v>
      </c>
      <c r="I4430" s="219">
        <v>1</v>
      </c>
      <c r="J4430" s="221">
        <v>1008.6</v>
      </c>
      <c r="K4430" s="221">
        <v>1008.6</v>
      </c>
      <c r="L4430" s="218">
        <v>0</v>
      </c>
      <c r="M4430" s="218">
        <f t="shared" si="126"/>
        <v>403.44000000000005</v>
      </c>
      <c r="N4430" s="216" t="str">
        <f t="shared" si="125"/>
        <v>stvarna uporabna</v>
      </c>
    </row>
    <row r="4431" spans="1:14" x14ac:dyDescent="0.25">
      <c r="A4431" s="216">
        <v>1</v>
      </c>
      <c r="B4431" s="219" t="s">
        <v>2552</v>
      </c>
      <c r="C4431" s="219" t="s">
        <v>2553</v>
      </c>
      <c r="D4431" s="219">
        <v>102892</v>
      </c>
      <c r="E4431" s="217" t="s">
        <v>171</v>
      </c>
      <c r="F4431" s="217" t="s">
        <v>3233</v>
      </c>
      <c r="G4431" s="217" t="s">
        <v>266</v>
      </c>
      <c r="H4431" s="217" t="s">
        <v>139</v>
      </c>
      <c r="I4431" s="219">
        <v>1</v>
      </c>
      <c r="J4431" s="218">
        <v>549</v>
      </c>
      <c r="K4431" s="218">
        <v>549</v>
      </c>
      <c r="L4431" s="218">
        <v>0</v>
      </c>
      <c r="M4431" s="218">
        <f t="shared" si="126"/>
        <v>219.60000000000002</v>
      </c>
      <c r="N4431" s="216" t="str">
        <f t="shared" si="125"/>
        <v>stvarna uporabna</v>
      </c>
    </row>
    <row r="4432" spans="1:14" x14ac:dyDescent="0.25">
      <c r="A4432" s="220">
        <v>1</v>
      </c>
      <c r="B4432" s="219" t="s">
        <v>2552</v>
      </c>
      <c r="C4432" s="219" t="s">
        <v>2553</v>
      </c>
      <c r="D4432" s="219">
        <v>102911</v>
      </c>
      <c r="E4432" s="217" t="s">
        <v>171</v>
      </c>
      <c r="F4432" s="217" t="s">
        <v>3205</v>
      </c>
      <c r="G4432" s="218">
        <v>10.1</v>
      </c>
      <c r="H4432" s="217" t="s">
        <v>139</v>
      </c>
      <c r="I4432" s="219">
        <v>1</v>
      </c>
      <c r="J4432" s="221">
        <v>6491.77</v>
      </c>
      <c r="K4432" s="221">
        <v>6491.77</v>
      </c>
      <c r="L4432" s="218">
        <v>0</v>
      </c>
      <c r="M4432" s="218">
        <f t="shared" si="126"/>
        <v>2596.7080000000005</v>
      </c>
      <c r="N4432" s="216" t="str">
        <f t="shared" si="125"/>
        <v>stvarna uporabna</v>
      </c>
    </row>
    <row r="4433" spans="1:14" x14ac:dyDescent="0.25">
      <c r="A4433" s="220">
        <v>1</v>
      </c>
      <c r="B4433" s="219" t="s">
        <v>2552</v>
      </c>
      <c r="C4433" s="219" t="s">
        <v>2553</v>
      </c>
      <c r="D4433" s="219">
        <v>102917</v>
      </c>
      <c r="E4433" s="217" t="s">
        <v>171</v>
      </c>
      <c r="F4433" s="217" t="s">
        <v>3234</v>
      </c>
      <c r="G4433" s="217" t="s">
        <v>1415</v>
      </c>
      <c r="H4433" s="217" t="s">
        <v>139</v>
      </c>
      <c r="I4433" s="219">
        <v>1</v>
      </c>
      <c r="J4433" s="221">
        <v>3185.97</v>
      </c>
      <c r="K4433" s="221">
        <v>3185.97</v>
      </c>
      <c r="L4433" s="218">
        <v>0</v>
      </c>
      <c r="M4433" s="218">
        <f t="shared" si="126"/>
        <v>1274.3879999999999</v>
      </c>
      <c r="N4433" s="216" t="str">
        <f t="shared" si="125"/>
        <v>stvarna uporabna</v>
      </c>
    </row>
    <row r="4434" spans="1:14" x14ac:dyDescent="0.25">
      <c r="A4434" s="216">
        <v>1</v>
      </c>
      <c r="B4434" s="219" t="s">
        <v>2552</v>
      </c>
      <c r="C4434" s="219" t="s">
        <v>2553</v>
      </c>
      <c r="D4434" s="219">
        <v>102923</v>
      </c>
      <c r="E4434" s="217" t="s">
        <v>171</v>
      </c>
      <c r="F4434" s="217" t="s">
        <v>3235</v>
      </c>
      <c r="G4434" s="217" t="s">
        <v>652</v>
      </c>
      <c r="H4434" s="217" t="s">
        <v>139</v>
      </c>
      <c r="I4434" s="219">
        <v>1</v>
      </c>
      <c r="J4434" s="221">
        <v>2118.7800000000002</v>
      </c>
      <c r="K4434" s="221">
        <v>2118.7800000000002</v>
      </c>
      <c r="L4434" s="218">
        <v>0</v>
      </c>
      <c r="M4434" s="218">
        <f t="shared" si="126"/>
        <v>847.51200000000017</v>
      </c>
      <c r="N4434" s="216" t="str">
        <f t="shared" si="125"/>
        <v>stvarna uporabna</v>
      </c>
    </row>
    <row r="4435" spans="1:14" x14ac:dyDescent="0.25">
      <c r="A4435" s="216">
        <v>1</v>
      </c>
      <c r="B4435" s="219" t="s">
        <v>2552</v>
      </c>
      <c r="C4435" s="219" t="s">
        <v>2553</v>
      </c>
      <c r="D4435" s="219">
        <v>102924</v>
      </c>
      <c r="E4435" s="217" t="s">
        <v>171</v>
      </c>
      <c r="F4435" s="217" t="s">
        <v>3236</v>
      </c>
      <c r="G4435" s="217" t="s">
        <v>652</v>
      </c>
      <c r="H4435" s="217" t="s">
        <v>139</v>
      </c>
      <c r="I4435" s="219">
        <v>1</v>
      </c>
      <c r="J4435" s="221">
        <v>4826.1099999999997</v>
      </c>
      <c r="K4435" s="221">
        <v>4826.1099999999997</v>
      </c>
      <c r="L4435" s="218">
        <v>0</v>
      </c>
      <c r="M4435" s="218">
        <f t="shared" si="126"/>
        <v>1930.444</v>
      </c>
      <c r="N4435" s="216" t="str">
        <f t="shared" si="125"/>
        <v>stvarna uporabna</v>
      </c>
    </row>
    <row r="4436" spans="1:14" x14ac:dyDescent="0.25">
      <c r="A4436" s="216">
        <v>1</v>
      </c>
      <c r="B4436" s="219" t="s">
        <v>2552</v>
      </c>
      <c r="C4436" s="219" t="s">
        <v>2553</v>
      </c>
      <c r="D4436" s="219">
        <v>102969</v>
      </c>
      <c r="E4436" s="217" t="s">
        <v>171</v>
      </c>
      <c r="F4436" s="217" t="s">
        <v>3237</v>
      </c>
      <c r="G4436" s="217" t="s">
        <v>652</v>
      </c>
      <c r="H4436" s="217" t="s">
        <v>139</v>
      </c>
      <c r="I4436" s="219">
        <v>1</v>
      </c>
      <c r="J4436" s="221">
        <v>2458.06</v>
      </c>
      <c r="K4436" s="221">
        <v>2458.06</v>
      </c>
      <c r="L4436" s="218">
        <v>0</v>
      </c>
      <c r="M4436" s="218">
        <f t="shared" si="126"/>
        <v>983.22400000000005</v>
      </c>
      <c r="N4436" s="216" t="str">
        <f t="shared" si="125"/>
        <v>stvarna uporabna</v>
      </c>
    </row>
    <row r="4437" spans="1:14" x14ac:dyDescent="0.25">
      <c r="A4437" s="220">
        <v>1</v>
      </c>
      <c r="B4437" s="219" t="s">
        <v>2552</v>
      </c>
      <c r="C4437" s="219" t="s">
        <v>2553</v>
      </c>
      <c r="D4437" s="219">
        <v>102976</v>
      </c>
      <c r="E4437" s="217" t="s">
        <v>171</v>
      </c>
      <c r="F4437" s="217" t="s">
        <v>2581</v>
      </c>
      <c r="G4437" s="217" t="s">
        <v>430</v>
      </c>
      <c r="H4437" s="217" t="s">
        <v>139</v>
      </c>
      <c r="I4437" s="219">
        <v>1</v>
      </c>
      <c r="J4437" s="221">
        <v>2300</v>
      </c>
      <c r="K4437" s="221">
        <v>2060.42</v>
      </c>
      <c r="L4437" s="218">
        <v>239.58</v>
      </c>
      <c r="M4437" s="218">
        <f t="shared" si="126"/>
        <v>920</v>
      </c>
      <c r="N4437" s="216" t="str">
        <f t="shared" si="125"/>
        <v>stvarna uporabna</v>
      </c>
    </row>
    <row r="4438" spans="1:14" x14ac:dyDescent="0.25">
      <c r="A4438" s="220">
        <v>1</v>
      </c>
      <c r="B4438" s="219" t="s">
        <v>2552</v>
      </c>
      <c r="C4438" s="219" t="s">
        <v>2553</v>
      </c>
      <c r="D4438" s="219">
        <v>102977</v>
      </c>
      <c r="E4438" s="217" t="s">
        <v>171</v>
      </c>
      <c r="F4438" s="217" t="s">
        <v>2595</v>
      </c>
      <c r="G4438" s="218">
        <v>11.14</v>
      </c>
      <c r="H4438" s="217" t="s">
        <v>139</v>
      </c>
      <c r="I4438" s="219">
        <v>1</v>
      </c>
      <c r="J4438" s="221">
        <v>7083.93</v>
      </c>
      <c r="K4438" s="221">
        <v>3689.54</v>
      </c>
      <c r="L4438" s="221">
        <v>3394.39</v>
      </c>
      <c r="M4438" s="218">
        <f t="shared" si="126"/>
        <v>3394.39</v>
      </c>
      <c r="N4438" s="216" t="str">
        <f t="shared" si="125"/>
        <v>nova vrijednost</v>
      </c>
    </row>
    <row r="4439" spans="1:14" x14ac:dyDescent="0.25">
      <c r="A4439" s="216">
        <v>1</v>
      </c>
      <c r="B4439" s="219" t="s">
        <v>2552</v>
      </c>
      <c r="C4439" s="219" t="s">
        <v>2553</v>
      </c>
      <c r="D4439" s="219">
        <v>102980</v>
      </c>
      <c r="E4439" s="217" t="s">
        <v>171</v>
      </c>
      <c r="F4439" s="217" t="s">
        <v>3238</v>
      </c>
      <c r="G4439" s="217" t="s">
        <v>430</v>
      </c>
      <c r="H4439" s="217" t="s">
        <v>139</v>
      </c>
      <c r="I4439" s="219">
        <v>1</v>
      </c>
      <c r="J4439" s="221">
        <v>7093.75</v>
      </c>
      <c r="K4439" s="221">
        <v>6354.83</v>
      </c>
      <c r="L4439" s="218">
        <v>738.92</v>
      </c>
      <c r="M4439" s="218">
        <f t="shared" si="126"/>
        <v>2837.5</v>
      </c>
      <c r="N4439" s="216" t="str">
        <f t="shared" si="125"/>
        <v>stvarna uporabna</v>
      </c>
    </row>
    <row r="4440" spans="1:14" x14ac:dyDescent="0.25">
      <c r="A4440" s="216">
        <v>1</v>
      </c>
      <c r="B4440" s="219" t="s">
        <v>2552</v>
      </c>
      <c r="C4440" s="219" t="s">
        <v>2553</v>
      </c>
      <c r="D4440" s="219">
        <v>103012</v>
      </c>
      <c r="E4440" s="217" t="s">
        <v>171</v>
      </c>
      <c r="F4440" s="217" t="s">
        <v>3239</v>
      </c>
      <c r="G4440" s="218">
        <v>12.98</v>
      </c>
      <c r="H4440" s="217" t="s">
        <v>139</v>
      </c>
      <c r="I4440" s="219">
        <v>1</v>
      </c>
      <c r="J4440" s="221">
        <v>11342.56</v>
      </c>
      <c r="K4440" s="221">
        <v>11342.56</v>
      </c>
      <c r="L4440" s="218">
        <v>0</v>
      </c>
      <c r="M4440" s="218">
        <f t="shared" si="126"/>
        <v>4537.0240000000003</v>
      </c>
      <c r="N4440" s="216" t="str">
        <f t="shared" si="125"/>
        <v>stvarna uporabna</v>
      </c>
    </row>
    <row r="4441" spans="1:14" x14ac:dyDescent="0.25">
      <c r="A4441" s="216">
        <v>1</v>
      </c>
      <c r="B4441" s="219" t="s">
        <v>2552</v>
      </c>
      <c r="C4441" s="219" t="s">
        <v>2553</v>
      </c>
      <c r="D4441" s="219">
        <v>103014</v>
      </c>
      <c r="E4441" s="217" t="s">
        <v>171</v>
      </c>
      <c r="F4441" s="217" t="s">
        <v>2563</v>
      </c>
      <c r="G4441" s="218">
        <v>11.06</v>
      </c>
      <c r="H4441" s="217" t="s">
        <v>139</v>
      </c>
      <c r="I4441" s="219">
        <v>1</v>
      </c>
      <c r="J4441" s="218">
        <v>852.78</v>
      </c>
      <c r="K4441" s="218">
        <v>852.78</v>
      </c>
      <c r="L4441" s="218">
        <v>0</v>
      </c>
      <c r="M4441" s="218">
        <f t="shared" si="126"/>
        <v>341.11200000000002</v>
      </c>
      <c r="N4441" s="216" t="str">
        <f t="shared" si="125"/>
        <v>stvarna uporabna</v>
      </c>
    </row>
    <row r="4442" spans="1:14" x14ac:dyDescent="0.25">
      <c r="A4442" s="220">
        <v>1</v>
      </c>
      <c r="B4442" s="219" t="s">
        <v>2552</v>
      </c>
      <c r="C4442" s="219" t="s">
        <v>2553</v>
      </c>
      <c r="D4442" s="219">
        <v>103015</v>
      </c>
      <c r="E4442" s="217" t="s">
        <v>171</v>
      </c>
      <c r="F4442" s="217" t="s">
        <v>3240</v>
      </c>
      <c r="G4442" s="218">
        <v>11.06</v>
      </c>
      <c r="H4442" s="217" t="s">
        <v>139</v>
      </c>
      <c r="I4442" s="219">
        <v>1</v>
      </c>
      <c r="J4442" s="221">
        <v>1189.5</v>
      </c>
      <c r="K4442" s="221">
        <v>1189.5</v>
      </c>
      <c r="L4442" s="218">
        <v>0</v>
      </c>
      <c r="M4442" s="218">
        <f t="shared" si="126"/>
        <v>475.8</v>
      </c>
      <c r="N4442" s="216" t="str">
        <f t="shared" si="125"/>
        <v>stvarna uporabna</v>
      </c>
    </row>
    <row r="4443" spans="1:14" x14ac:dyDescent="0.25">
      <c r="A4443" s="220">
        <v>1</v>
      </c>
      <c r="B4443" s="219" t="s">
        <v>2552</v>
      </c>
      <c r="C4443" s="219" t="s">
        <v>2553</v>
      </c>
      <c r="D4443" s="219">
        <v>103017</v>
      </c>
      <c r="E4443" s="217" t="s">
        <v>171</v>
      </c>
      <c r="F4443" s="217" t="s">
        <v>3241</v>
      </c>
      <c r="G4443" s="218">
        <v>11.09</v>
      </c>
      <c r="H4443" s="217" t="s">
        <v>139</v>
      </c>
      <c r="I4443" s="219">
        <v>1</v>
      </c>
      <c r="J4443" s="221">
        <v>1599</v>
      </c>
      <c r="K4443" s="221">
        <v>1599</v>
      </c>
      <c r="L4443" s="218">
        <v>0</v>
      </c>
      <c r="M4443" s="218">
        <f t="shared" si="126"/>
        <v>639.6</v>
      </c>
      <c r="N4443" s="216" t="str">
        <f t="shared" si="125"/>
        <v>stvarna uporabna</v>
      </c>
    </row>
    <row r="4444" spans="1:14" x14ac:dyDescent="0.25">
      <c r="A4444" s="216">
        <v>1</v>
      </c>
      <c r="B4444" s="219" t="s">
        <v>2552</v>
      </c>
      <c r="C4444" s="219" t="s">
        <v>2553</v>
      </c>
      <c r="D4444" s="219">
        <v>103031</v>
      </c>
      <c r="E4444" s="217" t="s">
        <v>171</v>
      </c>
      <c r="F4444" s="217" t="s">
        <v>3242</v>
      </c>
      <c r="G4444" s="218">
        <v>12.14</v>
      </c>
      <c r="H4444" s="217" t="s">
        <v>139</v>
      </c>
      <c r="I4444" s="219">
        <v>1</v>
      </c>
      <c r="J4444" s="221">
        <v>6361.22</v>
      </c>
      <c r="K4444" s="221">
        <v>3180.62</v>
      </c>
      <c r="L4444" s="221">
        <v>3180.6</v>
      </c>
      <c r="M4444" s="218">
        <f t="shared" si="126"/>
        <v>3180.6</v>
      </c>
      <c r="N4444" s="216" t="str">
        <f t="shared" si="125"/>
        <v>nova vrijednost</v>
      </c>
    </row>
    <row r="4445" spans="1:14" x14ac:dyDescent="0.25">
      <c r="A4445" s="216">
        <v>1</v>
      </c>
      <c r="B4445" s="219" t="s">
        <v>2552</v>
      </c>
      <c r="C4445" s="219" t="s">
        <v>2553</v>
      </c>
      <c r="D4445" s="219">
        <v>103076</v>
      </c>
      <c r="E4445" s="217" t="s">
        <v>171</v>
      </c>
      <c r="F4445" s="217" t="s">
        <v>3195</v>
      </c>
      <c r="G4445" s="217" t="s">
        <v>929</v>
      </c>
      <c r="H4445" s="217" t="s">
        <v>139</v>
      </c>
      <c r="I4445" s="219">
        <v>1</v>
      </c>
      <c r="J4445" s="221">
        <v>4392.1400000000003</v>
      </c>
      <c r="K4445" s="221">
        <v>4392.1400000000003</v>
      </c>
      <c r="L4445" s="218">
        <v>0</v>
      </c>
      <c r="M4445" s="218">
        <f t="shared" si="126"/>
        <v>1756.8560000000002</v>
      </c>
      <c r="N4445" s="216" t="str">
        <f t="shared" si="125"/>
        <v>stvarna uporabna</v>
      </c>
    </row>
    <row r="4446" spans="1:14" x14ac:dyDescent="0.25">
      <c r="A4446" s="216">
        <v>1</v>
      </c>
      <c r="B4446" s="219" t="s">
        <v>2552</v>
      </c>
      <c r="C4446" s="219" t="s">
        <v>2553</v>
      </c>
      <c r="D4446" s="219">
        <v>103077</v>
      </c>
      <c r="E4446" s="217" t="s">
        <v>171</v>
      </c>
      <c r="F4446" s="217" t="s">
        <v>2587</v>
      </c>
      <c r="G4446" s="218">
        <v>10.06</v>
      </c>
      <c r="H4446" s="217" t="s">
        <v>139</v>
      </c>
      <c r="I4446" s="219">
        <v>1</v>
      </c>
      <c r="J4446" s="221">
        <v>2598.6</v>
      </c>
      <c r="K4446" s="221">
        <v>2598.6</v>
      </c>
      <c r="L4446" s="218">
        <v>0</v>
      </c>
      <c r="M4446" s="218">
        <f t="shared" si="126"/>
        <v>1039.44</v>
      </c>
      <c r="N4446" s="216" t="str">
        <f t="shared" si="125"/>
        <v>stvarna uporabna</v>
      </c>
    </row>
    <row r="4447" spans="1:14" x14ac:dyDescent="0.25">
      <c r="A4447" s="220">
        <v>1</v>
      </c>
      <c r="B4447" s="219" t="s">
        <v>2552</v>
      </c>
      <c r="C4447" s="219" t="s">
        <v>2553</v>
      </c>
      <c r="D4447" s="219">
        <v>103080</v>
      </c>
      <c r="E4447" s="217" t="s">
        <v>171</v>
      </c>
      <c r="F4447" s="217" t="s">
        <v>3243</v>
      </c>
      <c r="G4447" s="217" t="s">
        <v>929</v>
      </c>
      <c r="H4447" s="217" t="s">
        <v>139</v>
      </c>
      <c r="I4447" s="219">
        <v>1</v>
      </c>
      <c r="J4447" s="221">
        <v>17790.900000000001</v>
      </c>
      <c r="K4447" s="221">
        <v>17790.900000000001</v>
      </c>
      <c r="L4447" s="218">
        <v>0</v>
      </c>
      <c r="M4447" s="218">
        <f t="shared" si="126"/>
        <v>7116.3600000000006</v>
      </c>
      <c r="N4447" s="216" t="str">
        <f t="shared" si="125"/>
        <v>stvarna uporabna</v>
      </c>
    </row>
    <row r="4448" spans="1:14" x14ac:dyDescent="0.25">
      <c r="A4448" s="220">
        <v>1</v>
      </c>
      <c r="B4448" s="219" t="s">
        <v>2552</v>
      </c>
      <c r="C4448" s="219" t="s">
        <v>2553</v>
      </c>
      <c r="D4448" s="219">
        <v>103117</v>
      </c>
      <c r="E4448" s="217" t="s">
        <v>171</v>
      </c>
      <c r="F4448" s="217" t="s">
        <v>3244</v>
      </c>
      <c r="G4448" s="217" t="s">
        <v>3245</v>
      </c>
      <c r="H4448" s="217" t="s">
        <v>139</v>
      </c>
      <c r="I4448" s="219">
        <v>1</v>
      </c>
      <c r="J4448" s="221">
        <v>48342.65</v>
      </c>
      <c r="K4448" s="221">
        <v>37332.28</v>
      </c>
      <c r="L4448" s="221">
        <v>11010.37</v>
      </c>
      <c r="M4448" s="218">
        <f t="shared" si="126"/>
        <v>19337.060000000001</v>
      </c>
      <c r="N4448" s="216" t="str">
        <f t="shared" si="125"/>
        <v>stvarna uporabna</v>
      </c>
    </row>
    <row r="4449" spans="1:14" x14ac:dyDescent="0.25">
      <c r="A4449" s="216">
        <v>1</v>
      </c>
      <c r="B4449" s="219" t="s">
        <v>2552</v>
      </c>
      <c r="C4449" s="219" t="s">
        <v>2553</v>
      </c>
      <c r="D4449" s="219">
        <v>103118</v>
      </c>
      <c r="E4449" s="217" t="s">
        <v>171</v>
      </c>
      <c r="F4449" s="217" t="s">
        <v>3246</v>
      </c>
      <c r="G4449" s="218">
        <v>10</v>
      </c>
      <c r="H4449" s="217" t="s">
        <v>139</v>
      </c>
      <c r="I4449" s="219">
        <v>1</v>
      </c>
      <c r="J4449" s="221">
        <v>11263.48</v>
      </c>
      <c r="K4449" s="221">
        <v>11263.48</v>
      </c>
      <c r="L4449" s="218">
        <v>0</v>
      </c>
      <c r="M4449" s="218">
        <f t="shared" si="126"/>
        <v>4505.3919999999998</v>
      </c>
      <c r="N4449" s="216" t="str">
        <f t="shared" si="125"/>
        <v>stvarna uporabna</v>
      </c>
    </row>
    <row r="4450" spans="1:14" x14ac:dyDescent="0.25">
      <c r="A4450" s="216">
        <v>1</v>
      </c>
      <c r="B4450" s="219" t="s">
        <v>2552</v>
      </c>
      <c r="C4450" s="219" t="s">
        <v>2553</v>
      </c>
      <c r="D4450" s="219">
        <v>103119</v>
      </c>
      <c r="E4450" s="217" t="s">
        <v>171</v>
      </c>
      <c r="F4450" s="217" t="s">
        <v>3247</v>
      </c>
      <c r="G4450" s="217" t="s">
        <v>1908</v>
      </c>
      <c r="H4450" s="217" t="s">
        <v>139</v>
      </c>
      <c r="I4450" s="219">
        <v>1</v>
      </c>
      <c r="J4450" s="221">
        <v>4890.72</v>
      </c>
      <c r="K4450" s="221">
        <v>4890.72</v>
      </c>
      <c r="L4450" s="218">
        <v>0</v>
      </c>
      <c r="M4450" s="218">
        <f t="shared" si="126"/>
        <v>1956.2880000000002</v>
      </c>
      <c r="N4450" s="216" t="str">
        <f t="shared" si="125"/>
        <v>stvarna uporabna</v>
      </c>
    </row>
    <row r="4451" spans="1:14" x14ac:dyDescent="0.25">
      <c r="A4451" s="216">
        <v>1</v>
      </c>
      <c r="B4451" s="219" t="s">
        <v>2552</v>
      </c>
      <c r="C4451" s="219" t="s">
        <v>2553</v>
      </c>
      <c r="D4451" s="219">
        <v>103141</v>
      </c>
      <c r="E4451" s="217" t="s">
        <v>171</v>
      </c>
      <c r="F4451" s="217" t="s">
        <v>3248</v>
      </c>
      <c r="G4451" s="217" t="s">
        <v>929</v>
      </c>
      <c r="H4451" s="217" t="s">
        <v>139</v>
      </c>
      <c r="I4451" s="219">
        <v>1</v>
      </c>
      <c r="J4451" s="221">
        <v>6286.5</v>
      </c>
      <c r="K4451" s="221">
        <v>6286.5</v>
      </c>
      <c r="L4451" s="218">
        <v>0</v>
      </c>
      <c r="M4451" s="218">
        <f t="shared" si="126"/>
        <v>2514.6000000000004</v>
      </c>
      <c r="N4451" s="216" t="str">
        <f t="shared" si="125"/>
        <v>stvarna uporabna</v>
      </c>
    </row>
    <row r="4452" spans="1:14" x14ac:dyDescent="0.25">
      <c r="A4452" s="216">
        <v>1</v>
      </c>
      <c r="B4452" s="219" t="s">
        <v>2552</v>
      </c>
      <c r="C4452" s="219" t="s">
        <v>2553</v>
      </c>
      <c r="D4452" s="219">
        <v>103142</v>
      </c>
      <c r="E4452" s="217" t="s">
        <v>171</v>
      </c>
      <c r="F4452" s="217" t="s">
        <v>3249</v>
      </c>
      <c r="G4452" s="217" t="s">
        <v>3250</v>
      </c>
      <c r="H4452" s="217" t="s">
        <v>139</v>
      </c>
      <c r="I4452" s="219">
        <v>1</v>
      </c>
      <c r="J4452" s="221">
        <v>2295</v>
      </c>
      <c r="K4452" s="221">
        <v>2295</v>
      </c>
      <c r="L4452" s="218">
        <v>0</v>
      </c>
      <c r="M4452" s="218">
        <f t="shared" si="126"/>
        <v>918</v>
      </c>
      <c r="N4452" s="216" t="str">
        <f t="shared" si="125"/>
        <v>stvarna uporabna</v>
      </c>
    </row>
    <row r="4453" spans="1:14" x14ac:dyDescent="0.25">
      <c r="A4453" s="220">
        <v>1</v>
      </c>
      <c r="B4453" s="219" t="s">
        <v>2552</v>
      </c>
      <c r="C4453" s="219" t="s">
        <v>2553</v>
      </c>
      <c r="D4453" s="219">
        <v>103143</v>
      </c>
      <c r="E4453" s="217" t="s">
        <v>171</v>
      </c>
      <c r="F4453" s="217" t="s">
        <v>3251</v>
      </c>
      <c r="G4453" s="217" t="s">
        <v>614</v>
      </c>
      <c r="H4453" s="217" t="s">
        <v>139</v>
      </c>
      <c r="I4453" s="219">
        <v>1</v>
      </c>
      <c r="J4453" s="221">
        <v>5246</v>
      </c>
      <c r="K4453" s="221">
        <v>5246</v>
      </c>
      <c r="L4453" s="218">
        <v>0</v>
      </c>
      <c r="M4453" s="218">
        <f t="shared" si="126"/>
        <v>2098.4</v>
      </c>
      <c r="N4453" s="216" t="str">
        <f t="shared" si="125"/>
        <v>stvarna uporabna</v>
      </c>
    </row>
    <row r="4454" spans="1:14" x14ac:dyDescent="0.25">
      <c r="A4454" s="220">
        <v>1</v>
      </c>
      <c r="B4454" s="219" t="s">
        <v>2552</v>
      </c>
      <c r="C4454" s="219" t="s">
        <v>2553</v>
      </c>
      <c r="D4454" s="219">
        <v>103144</v>
      </c>
      <c r="E4454" s="217" t="s">
        <v>171</v>
      </c>
      <c r="F4454" s="217" t="s">
        <v>3252</v>
      </c>
      <c r="G4454" s="217" t="s">
        <v>614</v>
      </c>
      <c r="H4454" s="217" t="s">
        <v>139</v>
      </c>
      <c r="I4454" s="219">
        <v>1</v>
      </c>
      <c r="J4454" s="221">
        <v>1134.5999999999999</v>
      </c>
      <c r="K4454" s="221">
        <v>1134.5999999999999</v>
      </c>
      <c r="L4454" s="218">
        <v>0</v>
      </c>
      <c r="M4454" s="218">
        <f t="shared" si="126"/>
        <v>453.84</v>
      </c>
      <c r="N4454" s="216" t="str">
        <f t="shared" si="125"/>
        <v>stvarna uporabna</v>
      </c>
    </row>
    <row r="4455" spans="1:14" x14ac:dyDescent="0.25">
      <c r="A4455" s="216">
        <v>1</v>
      </c>
      <c r="B4455" s="219" t="s">
        <v>2552</v>
      </c>
      <c r="C4455" s="219" t="s">
        <v>2553</v>
      </c>
      <c r="D4455" s="219">
        <v>103153</v>
      </c>
      <c r="E4455" s="217" t="s">
        <v>171</v>
      </c>
      <c r="F4455" s="217" t="s">
        <v>3253</v>
      </c>
      <c r="G4455" s="217" t="s">
        <v>199</v>
      </c>
      <c r="H4455" s="217" t="s">
        <v>139</v>
      </c>
      <c r="I4455" s="219">
        <v>1</v>
      </c>
      <c r="J4455" s="221">
        <v>6598.75</v>
      </c>
      <c r="K4455" s="221">
        <v>6598.75</v>
      </c>
      <c r="L4455" s="218">
        <v>0</v>
      </c>
      <c r="M4455" s="218">
        <f t="shared" si="126"/>
        <v>2639.5</v>
      </c>
      <c r="N4455" s="216" t="str">
        <f t="shared" si="125"/>
        <v>stvarna uporabna</v>
      </c>
    </row>
    <row r="4456" spans="1:14" x14ac:dyDescent="0.25">
      <c r="A4456" s="216">
        <v>1</v>
      </c>
      <c r="B4456" s="219" t="s">
        <v>2552</v>
      </c>
      <c r="C4456" s="219" t="s">
        <v>2553</v>
      </c>
      <c r="D4456" s="219">
        <v>103154</v>
      </c>
      <c r="E4456" s="217" t="s">
        <v>171</v>
      </c>
      <c r="F4456" s="217" t="s">
        <v>2593</v>
      </c>
      <c r="G4456" s="217" t="s">
        <v>199</v>
      </c>
      <c r="H4456" s="217" t="s">
        <v>139</v>
      </c>
      <c r="I4456" s="219">
        <v>1</v>
      </c>
      <c r="J4456" s="221">
        <v>1643.75</v>
      </c>
      <c r="K4456" s="221">
        <v>1643.75</v>
      </c>
      <c r="L4456" s="218">
        <v>0</v>
      </c>
      <c r="M4456" s="218">
        <f t="shared" si="126"/>
        <v>657.5</v>
      </c>
      <c r="N4456" s="216" t="str">
        <f t="shared" si="125"/>
        <v>stvarna uporabna</v>
      </c>
    </row>
    <row r="4457" spans="1:14" x14ac:dyDescent="0.25">
      <c r="A4457" s="216">
        <v>1</v>
      </c>
      <c r="B4457" s="219" t="s">
        <v>2552</v>
      </c>
      <c r="C4457" s="219" t="s">
        <v>2553</v>
      </c>
      <c r="D4457" s="219">
        <v>103155</v>
      </c>
      <c r="E4457" s="217" t="s">
        <v>171</v>
      </c>
      <c r="F4457" s="217" t="s">
        <v>2593</v>
      </c>
      <c r="G4457" s="217" t="s">
        <v>199</v>
      </c>
      <c r="H4457" s="217" t="s">
        <v>139</v>
      </c>
      <c r="I4457" s="219">
        <v>1</v>
      </c>
      <c r="J4457" s="221">
        <v>1643.75</v>
      </c>
      <c r="K4457" s="221">
        <v>1643.75</v>
      </c>
      <c r="L4457" s="218">
        <v>0</v>
      </c>
      <c r="M4457" s="218">
        <f t="shared" si="126"/>
        <v>657.5</v>
      </c>
      <c r="N4457" s="216" t="str">
        <f t="shared" si="125"/>
        <v>stvarna uporabna</v>
      </c>
    </row>
    <row r="4458" spans="1:14" x14ac:dyDescent="0.25">
      <c r="A4458" s="220">
        <v>1</v>
      </c>
      <c r="B4458" s="219" t="s">
        <v>2552</v>
      </c>
      <c r="C4458" s="219" t="s">
        <v>2553</v>
      </c>
      <c r="D4458" s="219">
        <v>103168</v>
      </c>
      <c r="E4458" s="217" t="s">
        <v>171</v>
      </c>
      <c r="F4458" s="217" t="s">
        <v>3254</v>
      </c>
      <c r="G4458" s="218">
        <v>11.05</v>
      </c>
      <c r="H4458" s="217" t="s">
        <v>139</v>
      </c>
      <c r="I4458" s="219">
        <v>1</v>
      </c>
      <c r="J4458" s="221">
        <v>9955.9</v>
      </c>
      <c r="K4458" s="221">
        <v>9955.9</v>
      </c>
      <c r="L4458" s="218">
        <v>0</v>
      </c>
      <c r="M4458" s="218">
        <f t="shared" si="126"/>
        <v>3982.36</v>
      </c>
      <c r="N4458" s="216" t="str">
        <f t="shared" si="125"/>
        <v>stvarna uporabna</v>
      </c>
    </row>
    <row r="4459" spans="1:14" x14ac:dyDescent="0.25">
      <c r="A4459" s="220">
        <v>1</v>
      </c>
      <c r="B4459" s="219" t="s">
        <v>2552</v>
      </c>
      <c r="C4459" s="219" t="s">
        <v>2553</v>
      </c>
      <c r="D4459" s="219">
        <v>103288</v>
      </c>
      <c r="E4459" s="217" t="s">
        <v>171</v>
      </c>
      <c r="F4459" s="217" t="s">
        <v>3255</v>
      </c>
      <c r="G4459" s="218">
        <v>11.1</v>
      </c>
      <c r="H4459" s="217" t="s">
        <v>139</v>
      </c>
      <c r="I4459" s="219">
        <v>1</v>
      </c>
      <c r="J4459" s="221">
        <v>6491.76</v>
      </c>
      <c r="K4459" s="221">
        <v>6491.76</v>
      </c>
      <c r="L4459" s="218">
        <v>0</v>
      </c>
      <c r="M4459" s="218">
        <f t="shared" si="126"/>
        <v>2596.7040000000002</v>
      </c>
      <c r="N4459" s="216" t="str">
        <f t="shared" si="125"/>
        <v>stvarna uporabna</v>
      </c>
    </row>
    <row r="4460" spans="1:14" x14ac:dyDescent="0.25">
      <c r="A4460" s="216">
        <v>1</v>
      </c>
      <c r="B4460" s="219" t="s">
        <v>2552</v>
      </c>
      <c r="C4460" s="219" t="s">
        <v>2553</v>
      </c>
      <c r="D4460" s="219">
        <v>103290</v>
      </c>
      <c r="E4460" s="217" t="s">
        <v>171</v>
      </c>
      <c r="F4460" s="217" t="s">
        <v>3190</v>
      </c>
      <c r="G4460" s="218">
        <v>11.1</v>
      </c>
      <c r="H4460" s="217" t="s">
        <v>139</v>
      </c>
      <c r="I4460" s="219">
        <v>1</v>
      </c>
      <c r="J4460" s="221">
        <v>2197.9499999999998</v>
      </c>
      <c r="K4460" s="221">
        <v>2197.9499999999998</v>
      </c>
      <c r="L4460" s="218">
        <v>0</v>
      </c>
      <c r="M4460" s="218">
        <f t="shared" si="126"/>
        <v>879.18</v>
      </c>
      <c r="N4460" s="216" t="str">
        <f t="shared" si="125"/>
        <v>stvarna uporabna</v>
      </c>
    </row>
    <row r="4461" spans="1:14" x14ac:dyDescent="0.25">
      <c r="A4461" s="216">
        <v>1</v>
      </c>
      <c r="B4461" s="219" t="s">
        <v>2552</v>
      </c>
      <c r="C4461" s="219" t="s">
        <v>2553</v>
      </c>
      <c r="D4461" s="219">
        <v>103337</v>
      </c>
      <c r="E4461" s="217" t="s">
        <v>171</v>
      </c>
      <c r="F4461" s="217" t="s">
        <v>3256</v>
      </c>
      <c r="G4461" s="218">
        <v>10.08</v>
      </c>
      <c r="H4461" s="217" t="s">
        <v>139</v>
      </c>
      <c r="I4461" s="219">
        <v>1</v>
      </c>
      <c r="J4461" s="221">
        <v>1403</v>
      </c>
      <c r="K4461" s="221">
        <v>1403</v>
      </c>
      <c r="L4461" s="218">
        <v>0</v>
      </c>
      <c r="M4461" s="218">
        <f t="shared" si="126"/>
        <v>561.20000000000005</v>
      </c>
      <c r="N4461" s="216" t="str">
        <f t="shared" si="125"/>
        <v>stvarna uporabna</v>
      </c>
    </row>
    <row r="4462" spans="1:14" x14ac:dyDescent="0.25">
      <c r="A4462" s="216">
        <v>1</v>
      </c>
      <c r="B4462" s="219" t="s">
        <v>2552</v>
      </c>
      <c r="C4462" s="219" t="s">
        <v>2553</v>
      </c>
      <c r="D4462" s="219">
        <v>103340</v>
      </c>
      <c r="E4462" s="217" t="s">
        <v>171</v>
      </c>
      <c r="F4462" s="217" t="s">
        <v>3257</v>
      </c>
      <c r="G4462" s="217" t="s">
        <v>324</v>
      </c>
      <c r="H4462" s="217" t="s">
        <v>139</v>
      </c>
      <c r="I4462" s="219">
        <v>1</v>
      </c>
      <c r="J4462" s="221">
        <v>4819</v>
      </c>
      <c r="K4462" s="221">
        <v>4819</v>
      </c>
      <c r="L4462" s="218">
        <v>0</v>
      </c>
      <c r="M4462" s="218">
        <f t="shared" si="126"/>
        <v>1927.6000000000001</v>
      </c>
      <c r="N4462" s="216" t="str">
        <f t="shared" si="125"/>
        <v>stvarna uporabna</v>
      </c>
    </row>
    <row r="4463" spans="1:14" x14ac:dyDescent="0.25">
      <c r="A4463" s="220">
        <v>1</v>
      </c>
      <c r="B4463" s="219" t="s">
        <v>2552</v>
      </c>
      <c r="C4463" s="219" t="s">
        <v>2553</v>
      </c>
      <c r="D4463" s="219">
        <v>103391</v>
      </c>
      <c r="E4463" s="217" t="s">
        <v>171</v>
      </c>
      <c r="F4463" s="217" t="s">
        <v>3258</v>
      </c>
      <c r="G4463" s="217" t="s">
        <v>154</v>
      </c>
      <c r="H4463" s="217" t="s">
        <v>139</v>
      </c>
      <c r="I4463" s="219">
        <v>1</v>
      </c>
      <c r="J4463" s="221">
        <v>5086.58</v>
      </c>
      <c r="K4463" s="221">
        <v>3073.15</v>
      </c>
      <c r="L4463" s="221">
        <v>2013.43</v>
      </c>
      <c r="M4463" s="218">
        <f t="shared" si="126"/>
        <v>2034.6320000000001</v>
      </c>
      <c r="N4463" s="216" t="str">
        <f t="shared" si="125"/>
        <v>stvarna uporabna</v>
      </c>
    </row>
    <row r="4464" spans="1:14" x14ac:dyDescent="0.25">
      <c r="A4464" s="220">
        <v>1</v>
      </c>
      <c r="B4464" s="219" t="s">
        <v>2552</v>
      </c>
      <c r="C4464" s="219" t="s">
        <v>2553</v>
      </c>
      <c r="D4464" s="219">
        <v>103396</v>
      </c>
      <c r="E4464" s="217" t="s">
        <v>171</v>
      </c>
      <c r="F4464" s="217" t="s">
        <v>3259</v>
      </c>
      <c r="G4464" s="217" t="s">
        <v>1935</v>
      </c>
      <c r="H4464" s="217" t="s">
        <v>139</v>
      </c>
      <c r="I4464" s="219">
        <v>1</v>
      </c>
      <c r="J4464" s="221">
        <v>1405.88</v>
      </c>
      <c r="K4464" s="221">
        <v>1405.88</v>
      </c>
      <c r="L4464" s="218">
        <v>0</v>
      </c>
      <c r="M4464" s="218">
        <f t="shared" si="126"/>
        <v>562.35200000000009</v>
      </c>
      <c r="N4464" s="216" t="str">
        <f t="shared" si="125"/>
        <v>stvarna uporabna</v>
      </c>
    </row>
    <row r="4465" spans="1:14" x14ac:dyDescent="0.25">
      <c r="A4465" s="216">
        <v>1</v>
      </c>
      <c r="B4465" s="219" t="s">
        <v>2552</v>
      </c>
      <c r="C4465" s="219" t="s">
        <v>2553</v>
      </c>
      <c r="D4465" s="219">
        <v>103416</v>
      </c>
      <c r="E4465" s="217" t="s">
        <v>171</v>
      </c>
      <c r="F4465" s="217" t="s">
        <v>3260</v>
      </c>
      <c r="G4465" s="218">
        <v>12.97</v>
      </c>
      <c r="H4465" s="217" t="s">
        <v>139</v>
      </c>
      <c r="I4465" s="219">
        <v>1</v>
      </c>
      <c r="J4465" s="221">
        <v>2906.84</v>
      </c>
      <c r="K4465" s="221">
        <v>2906.84</v>
      </c>
      <c r="L4465" s="218">
        <v>0</v>
      </c>
      <c r="M4465" s="218">
        <f t="shared" si="126"/>
        <v>1162.7360000000001</v>
      </c>
      <c r="N4465" s="216" t="str">
        <f t="shared" si="125"/>
        <v>stvarna uporabna</v>
      </c>
    </row>
    <row r="4466" spans="1:14" x14ac:dyDescent="0.25">
      <c r="A4466" s="216">
        <v>1</v>
      </c>
      <c r="B4466" s="219" t="s">
        <v>2552</v>
      </c>
      <c r="C4466" s="219" t="s">
        <v>2553</v>
      </c>
      <c r="D4466" s="219">
        <v>103417</v>
      </c>
      <c r="E4466" s="217" t="s">
        <v>171</v>
      </c>
      <c r="F4466" s="217" t="s">
        <v>2659</v>
      </c>
      <c r="G4466" s="217" t="s">
        <v>179</v>
      </c>
      <c r="H4466" s="217" t="s">
        <v>139</v>
      </c>
      <c r="I4466" s="219">
        <v>1</v>
      </c>
      <c r="J4466" s="221">
        <v>2318</v>
      </c>
      <c r="K4466" s="221">
        <v>2318</v>
      </c>
      <c r="L4466" s="218">
        <v>0</v>
      </c>
      <c r="M4466" s="218">
        <f t="shared" si="126"/>
        <v>927.2</v>
      </c>
      <c r="N4466" s="216" t="str">
        <f t="shared" si="125"/>
        <v>stvarna uporabna</v>
      </c>
    </row>
    <row r="4467" spans="1:14" x14ac:dyDescent="0.25">
      <c r="A4467" s="216">
        <v>1</v>
      </c>
      <c r="B4467" s="219" t="s">
        <v>2552</v>
      </c>
      <c r="C4467" s="219" t="s">
        <v>2553</v>
      </c>
      <c r="D4467" s="219">
        <v>103442</v>
      </c>
      <c r="E4467" s="217" t="s">
        <v>171</v>
      </c>
      <c r="F4467" s="217" t="s">
        <v>3261</v>
      </c>
      <c r="G4467" s="218">
        <v>11.06</v>
      </c>
      <c r="H4467" s="217" t="s">
        <v>139</v>
      </c>
      <c r="I4467" s="219">
        <v>1</v>
      </c>
      <c r="J4467" s="221">
        <v>5906.18</v>
      </c>
      <c r="K4467" s="221">
        <v>5906.18</v>
      </c>
      <c r="L4467" s="218">
        <v>0</v>
      </c>
      <c r="M4467" s="218">
        <f t="shared" si="126"/>
        <v>2362.4720000000002</v>
      </c>
      <c r="N4467" s="216" t="str">
        <f t="shared" si="125"/>
        <v>stvarna uporabna</v>
      </c>
    </row>
    <row r="4468" spans="1:14" x14ac:dyDescent="0.25">
      <c r="A4468" s="220">
        <v>1</v>
      </c>
      <c r="B4468" s="219" t="s">
        <v>2552</v>
      </c>
      <c r="C4468" s="219" t="s">
        <v>2553</v>
      </c>
      <c r="D4468" s="219">
        <v>103516</v>
      </c>
      <c r="E4468" s="217" t="s">
        <v>171</v>
      </c>
      <c r="F4468" s="217" t="s">
        <v>3262</v>
      </c>
      <c r="G4468" s="218">
        <v>12.12</v>
      </c>
      <c r="H4468" s="217" t="s">
        <v>139</v>
      </c>
      <c r="I4468" s="219">
        <v>1</v>
      </c>
      <c r="J4468" s="221">
        <v>7802.91</v>
      </c>
      <c r="K4468" s="221">
        <v>7640.36</v>
      </c>
      <c r="L4468" s="218">
        <v>162.55000000000001</v>
      </c>
      <c r="M4468" s="218">
        <f t="shared" si="126"/>
        <v>3121.1640000000002</v>
      </c>
      <c r="N4468" s="216" t="str">
        <f t="shared" si="125"/>
        <v>stvarna uporabna</v>
      </c>
    </row>
    <row r="4469" spans="1:14" x14ac:dyDescent="0.25">
      <c r="A4469" s="220">
        <v>1</v>
      </c>
      <c r="B4469" s="219" t="s">
        <v>2552</v>
      </c>
      <c r="C4469" s="219" t="s">
        <v>2553</v>
      </c>
      <c r="D4469" s="219">
        <v>103517</v>
      </c>
      <c r="E4469" s="217" t="s">
        <v>171</v>
      </c>
      <c r="F4469" s="217" t="s">
        <v>3263</v>
      </c>
      <c r="G4469" s="217" t="s">
        <v>275</v>
      </c>
      <c r="H4469" s="217" t="s">
        <v>139</v>
      </c>
      <c r="I4469" s="219">
        <v>1</v>
      </c>
      <c r="J4469" s="221">
        <v>6597.3</v>
      </c>
      <c r="K4469" s="221">
        <v>6597.3</v>
      </c>
      <c r="L4469" s="218">
        <v>0</v>
      </c>
      <c r="M4469" s="218">
        <f t="shared" si="126"/>
        <v>2638.92</v>
      </c>
      <c r="N4469" s="216" t="str">
        <f t="shared" si="125"/>
        <v>stvarna uporabna</v>
      </c>
    </row>
    <row r="4470" spans="1:14" x14ac:dyDescent="0.25">
      <c r="A4470" s="216">
        <v>1</v>
      </c>
      <c r="B4470" s="219" t="s">
        <v>2552</v>
      </c>
      <c r="C4470" s="219" t="s">
        <v>2553</v>
      </c>
      <c r="D4470" s="219">
        <v>103549</v>
      </c>
      <c r="E4470" s="217" t="s">
        <v>171</v>
      </c>
      <c r="F4470" s="217" t="s">
        <v>3264</v>
      </c>
      <c r="G4470" s="217" t="s">
        <v>531</v>
      </c>
      <c r="H4470" s="217" t="s">
        <v>139</v>
      </c>
      <c r="I4470" s="219">
        <v>1</v>
      </c>
      <c r="J4470" s="218">
        <v>863.39</v>
      </c>
      <c r="K4470" s="218">
        <v>539.62</v>
      </c>
      <c r="L4470" s="218">
        <v>323.77</v>
      </c>
      <c r="M4470" s="218">
        <f t="shared" si="126"/>
        <v>345.35599999999999</v>
      </c>
      <c r="N4470" s="216" t="str">
        <f t="shared" si="125"/>
        <v>stvarna uporabna</v>
      </c>
    </row>
    <row r="4471" spans="1:14" x14ac:dyDescent="0.25">
      <c r="A4471" s="216">
        <v>1</v>
      </c>
      <c r="B4471" s="219" t="s">
        <v>2552</v>
      </c>
      <c r="C4471" s="219" t="s">
        <v>2553</v>
      </c>
      <c r="D4471" s="219">
        <v>103550</v>
      </c>
      <c r="E4471" s="217" t="s">
        <v>171</v>
      </c>
      <c r="F4471" s="217" t="s">
        <v>3265</v>
      </c>
      <c r="G4471" s="217" t="s">
        <v>3207</v>
      </c>
      <c r="H4471" s="217" t="s">
        <v>139</v>
      </c>
      <c r="I4471" s="219">
        <v>1</v>
      </c>
      <c r="J4471" s="221">
        <v>5280.1</v>
      </c>
      <c r="K4471" s="221">
        <v>5280.1</v>
      </c>
      <c r="L4471" s="218">
        <v>0</v>
      </c>
      <c r="M4471" s="218">
        <f t="shared" si="126"/>
        <v>2112.0400000000004</v>
      </c>
      <c r="N4471" s="216" t="str">
        <f t="shared" si="125"/>
        <v>stvarna uporabna</v>
      </c>
    </row>
    <row r="4472" spans="1:14" x14ac:dyDescent="0.25">
      <c r="A4472" s="216">
        <v>1</v>
      </c>
      <c r="B4472" s="219" t="s">
        <v>2552</v>
      </c>
      <c r="C4472" s="219" t="s">
        <v>2553</v>
      </c>
      <c r="D4472" s="219">
        <v>103551</v>
      </c>
      <c r="E4472" s="217" t="s">
        <v>171</v>
      </c>
      <c r="F4472" s="217" t="s">
        <v>3213</v>
      </c>
      <c r="G4472" s="217" t="s">
        <v>531</v>
      </c>
      <c r="H4472" s="217" t="s">
        <v>139</v>
      </c>
      <c r="I4472" s="219">
        <v>1</v>
      </c>
      <c r="J4472" s="221">
        <v>5086.58</v>
      </c>
      <c r="K4472" s="221">
        <v>3179.12</v>
      </c>
      <c r="L4472" s="221">
        <v>1907.46</v>
      </c>
      <c r="M4472" s="218">
        <f t="shared" si="126"/>
        <v>2034.6320000000001</v>
      </c>
      <c r="N4472" s="216" t="str">
        <f t="shared" si="125"/>
        <v>stvarna uporabna</v>
      </c>
    </row>
    <row r="4473" spans="1:14" x14ac:dyDescent="0.25">
      <c r="A4473" s="220">
        <v>1</v>
      </c>
      <c r="B4473" s="219" t="s">
        <v>2552</v>
      </c>
      <c r="C4473" s="219" t="s">
        <v>2553</v>
      </c>
      <c r="D4473" s="219">
        <v>103553</v>
      </c>
      <c r="E4473" s="217" t="s">
        <v>171</v>
      </c>
      <c r="F4473" s="217" t="s">
        <v>2622</v>
      </c>
      <c r="G4473" s="217" t="s">
        <v>2297</v>
      </c>
      <c r="H4473" s="217" t="s">
        <v>139</v>
      </c>
      <c r="I4473" s="219">
        <v>1</v>
      </c>
      <c r="J4473" s="221">
        <v>3014.03</v>
      </c>
      <c r="K4473" s="221">
        <v>3014.03</v>
      </c>
      <c r="L4473" s="218">
        <v>0</v>
      </c>
      <c r="M4473" s="218">
        <f t="shared" si="126"/>
        <v>1205.6120000000001</v>
      </c>
      <c r="N4473" s="216" t="str">
        <f t="shared" si="125"/>
        <v>stvarna uporabna</v>
      </c>
    </row>
    <row r="4474" spans="1:14" x14ac:dyDescent="0.25">
      <c r="A4474" s="220">
        <v>1</v>
      </c>
      <c r="B4474" s="219" t="s">
        <v>2552</v>
      </c>
      <c r="C4474" s="219" t="s">
        <v>2553</v>
      </c>
      <c r="D4474" s="219">
        <v>103558</v>
      </c>
      <c r="E4474" s="217" t="s">
        <v>171</v>
      </c>
      <c r="F4474" s="217" t="s">
        <v>2653</v>
      </c>
      <c r="G4474" s="217" t="s">
        <v>324</v>
      </c>
      <c r="H4474" s="217" t="s">
        <v>139</v>
      </c>
      <c r="I4474" s="219">
        <v>1</v>
      </c>
      <c r="J4474" s="221">
        <v>2806</v>
      </c>
      <c r="K4474" s="221">
        <v>2806</v>
      </c>
      <c r="L4474" s="218">
        <v>0</v>
      </c>
      <c r="M4474" s="218">
        <f t="shared" si="126"/>
        <v>1122.4000000000001</v>
      </c>
      <c r="N4474" s="216" t="str">
        <f t="shared" si="125"/>
        <v>stvarna uporabna</v>
      </c>
    </row>
    <row r="4475" spans="1:14" x14ac:dyDescent="0.25">
      <c r="A4475" s="216">
        <v>1</v>
      </c>
      <c r="B4475" s="219" t="s">
        <v>2552</v>
      </c>
      <c r="C4475" s="219" t="s">
        <v>2553</v>
      </c>
      <c r="D4475" s="219">
        <v>103561</v>
      </c>
      <c r="E4475" s="217" t="s">
        <v>171</v>
      </c>
      <c r="F4475" s="217" t="s">
        <v>3150</v>
      </c>
      <c r="G4475" s="217" t="s">
        <v>1962</v>
      </c>
      <c r="H4475" s="217" t="s">
        <v>139</v>
      </c>
      <c r="I4475" s="219">
        <v>1</v>
      </c>
      <c r="J4475" s="218">
        <v>378.2</v>
      </c>
      <c r="K4475" s="218">
        <v>378.2</v>
      </c>
      <c r="L4475" s="218">
        <v>0</v>
      </c>
      <c r="M4475" s="218">
        <f t="shared" si="126"/>
        <v>151.28</v>
      </c>
      <c r="N4475" s="216" t="str">
        <f t="shared" si="125"/>
        <v>stvarna uporabna</v>
      </c>
    </row>
    <row r="4476" spans="1:14" x14ac:dyDescent="0.25">
      <c r="A4476" s="216">
        <v>1</v>
      </c>
      <c r="B4476" s="219" t="s">
        <v>2552</v>
      </c>
      <c r="C4476" s="219" t="s">
        <v>2553</v>
      </c>
      <c r="D4476" s="219">
        <v>103562</v>
      </c>
      <c r="E4476" s="217" t="s">
        <v>171</v>
      </c>
      <c r="F4476" s="217" t="s">
        <v>2645</v>
      </c>
      <c r="G4476" s="217" t="s">
        <v>160</v>
      </c>
      <c r="H4476" s="217" t="s">
        <v>139</v>
      </c>
      <c r="I4476" s="219">
        <v>1</v>
      </c>
      <c r="J4476" s="221">
        <v>8442.61</v>
      </c>
      <c r="K4476" s="221">
        <v>8442.61</v>
      </c>
      <c r="L4476" s="218">
        <v>0</v>
      </c>
      <c r="M4476" s="218">
        <f t="shared" si="126"/>
        <v>3377.0440000000003</v>
      </c>
      <c r="N4476" s="216" t="str">
        <f t="shared" ref="N4476:N4539" si="127">IF(L4476&lt;J4476*0.4,"stvarna uporabna", "nova vrijednost")</f>
        <v>stvarna uporabna</v>
      </c>
    </row>
    <row r="4477" spans="1:14" x14ac:dyDescent="0.25">
      <c r="A4477" s="216">
        <v>1</v>
      </c>
      <c r="B4477" s="219" t="s">
        <v>2552</v>
      </c>
      <c r="C4477" s="219" t="s">
        <v>2553</v>
      </c>
      <c r="D4477" s="219">
        <v>103567</v>
      </c>
      <c r="E4477" s="217" t="s">
        <v>171</v>
      </c>
      <c r="F4477" s="217" t="s">
        <v>3266</v>
      </c>
      <c r="G4477" s="218">
        <v>10.14</v>
      </c>
      <c r="H4477" s="217" t="s">
        <v>139</v>
      </c>
      <c r="I4477" s="219">
        <v>1</v>
      </c>
      <c r="J4477" s="221">
        <v>6361.22</v>
      </c>
      <c r="K4477" s="221">
        <v>3445.67</v>
      </c>
      <c r="L4477" s="221">
        <v>2915.55</v>
      </c>
      <c r="M4477" s="218">
        <f t="shared" si="126"/>
        <v>2915.55</v>
      </c>
      <c r="N4477" s="216" t="str">
        <f t="shared" si="127"/>
        <v>nova vrijednost</v>
      </c>
    </row>
    <row r="4478" spans="1:14" x14ac:dyDescent="0.25">
      <c r="A4478" s="220">
        <v>1</v>
      </c>
      <c r="B4478" s="219" t="s">
        <v>2552</v>
      </c>
      <c r="C4478" s="219" t="s">
        <v>2553</v>
      </c>
      <c r="D4478" s="219">
        <v>103568</v>
      </c>
      <c r="E4478" s="217" t="s">
        <v>171</v>
      </c>
      <c r="F4478" s="217" t="s">
        <v>2581</v>
      </c>
      <c r="G4478" s="218">
        <v>10.14</v>
      </c>
      <c r="H4478" s="217" t="s">
        <v>139</v>
      </c>
      <c r="I4478" s="219">
        <v>1</v>
      </c>
      <c r="J4478" s="221">
        <v>1958.86</v>
      </c>
      <c r="K4478" s="221">
        <v>1061.06</v>
      </c>
      <c r="L4478" s="218">
        <v>897.8</v>
      </c>
      <c r="M4478" s="218">
        <f t="shared" si="126"/>
        <v>897.8</v>
      </c>
      <c r="N4478" s="216" t="str">
        <f t="shared" si="127"/>
        <v>nova vrijednost</v>
      </c>
    </row>
    <row r="4479" spans="1:14" x14ac:dyDescent="0.25">
      <c r="A4479" s="220">
        <v>1</v>
      </c>
      <c r="B4479" s="219" t="s">
        <v>2552</v>
      </c>
      <c r="C4479" s="219" t="s">
        <v>2553</v>
      </c>
      <c r="D4479" s="219">
        <v>103694</v>
      </c>
      <c r="E4479" s="217" t="s">
        <v>162</v>
      </c>
      <c r="F4479" s="217" t="s">
        <v>3267</v>
      </c>
      <c r="G4479" s="217" t="s">
        <v>772</v>
      </c>
      <c r="H4479" s="217" t="s">
        <v>139</v>
      </c>
      <c r="I4479" s="219">
        <v>1</v>
      </c>
      <c r="J4479" s="221">
        <v>8820.0499999999993</v>
      </c>
      <c r="K4479" s="221">
        <v>8820.0499999999993</v>
      </c>
      <c r="L4479" s="218">
        <v>0</v>
      </c>
      <c r="M4479" s="218">
        <f t="shared" si="126"/>
        <v>3528.02</v>
      </c>
      <c r="N4479" s="216" t="str">
        <f t="shared" si="127"/>
        <v>stvarna uporabna</v>
      </c>
    </row>
    <row r="4480" spans="1:14" x14ac:dyDescent="0.25">
      <c r="A4480" s="216">
        <v>1</v>
      </c>
      <c r="B4480" s="219" t="s">
        <v>2552</v>
      </c>
      <c r="C4480" s="219" t="s">
        <v>2553</v>
      </c>
      <c r="D4480" s="219">
        <v>103702</v>
      </c>
      <c r="E4480" s="217" t="s">
        <v>162</v>
      </c>
      <c r="F4480" s="217" t="s">
        <v>3268</v>
      </c>
      <c r="G4480" s="217" t="s">
        <v>398</v>
      </c>
      <c r="H4480" s="217" t="s">
        <v>139</v>
      </c>
      <c r="I4480" s="219">
        <v>1</v>
      </c>
      <c r="J4480" s="221">
        <v>5832.05</v>
      </c>
      <c r="K4480" s="221">
        <v>5832.05</v>
      </c>
      <c r="L4480" s="218">
        <v>0</v>
      </c>
      <c r="M4480" s="218">
        <f t="shared" si="126"/>
        <v>2332.8200000000002</v>
      </c>
      <c r="N4480" s="216" t="str">
        <f t="shared" si="127"/>
        <v>stvarna uporabna</v>
      </c>
    </row>
    <row r="4481" spans="1:14" x14ac:dyDescent="0.25">
      <c r="A4481" s="216">
        <v>1</v>
      </c>
      <c r="B4481" s="219" t="s">
        <v>2552</v>
      </c>
      <c r="C4481" s="219" t="s">
        <v>2553</v>
      </c>
      <c r="D4481" s="219">
        <v>103703</v>
      </c>
      <c r="E4481" s="217" t="s">
        <v>162</v>
      </c>
      <c r="F4481" s="217" t="s">
        <v>3269</v>
      </c>
      <c r="G4481" s="218">
        <v>11.11</v>
      </c>
      <c r="H4481" s="217" t="s">
        <v>139</v>
      </c>
      <c r="I4481" s="219">
        <v>1</v>
      </c>
      <c r="J4481" s="221">
        <v>1199</v>
      </c>
      <c r="K4481" s="221">
        <v>1199</v>
      </c>
      <c r="L4481" s="218">
        <v>0</v>
      </c>
      <c r="M4481" s="218">
        <f t="shared" si="126"/>
        <v>479.6</v>
      </c>
      <c r="N4481" s="216" t="str">
        <f t="shared" si="127"/>
        <v>stvarna uporabna</v>
      </c>
    </row>
    <row r="4482" spans="1:14" x14ac:dyDescent="0.25">
      <c r="A4482" s="216">
        <v>1</v>
      </c>
      <c r="B4482" s="219" t="s">
        <v>2552</v>
      </c>
      <c r="C4482" s="219" t="s">
        <v>2553</v>
      </c>
      <c r="D4482" s="219">
        <v>103704</v>
      </c>
      <c r="E4482" s="217" t="s">
        <v>162</v>
      </c>
      <c r="F4482" s="217" t="s">
        <v>3270</v>
      </c>
      <c r="G4482" s="218">
        <v>11.11</v>
      </c>
      <c r="H4482" s="217" t="s">
        <v>139</v>
      </c>
      <c r="I4482" s="219">
        <v>1</v>
      </c>
      <c r="J4482" s="221">
        <v>13220</v>
      </c>
      <c r="K4482" s="221">
        <v>13220</v>
      </c>
      <c r="L4482" s="218">
        <v>0</v>
      </c>
      <c r="M4482" s="218">
        <f t="shared" si="126"/>
        <v>5288</v>
      </c>
      <c r="N4482" s="216" t="str">
        <f t="shared" si="127"/>
        <v>stvarna uporabna</v>
      </c>
    </row>
    <row r="4483" spans="1:14" x14ac:dyDescent="0.25">
      <c r="A4483" s="220">
        <v>1</v>
      </c>
      <c r="B4483" s="219" t="s">
        <v>2552</v>
      </c>
      <c r="C4483" s="219" t="s">
        <v>2553</v>
      </c>
      <c r="D4483" s="219">
        <v>103710</v>
      </c>
      <c r="E4483" s="217" t="s">
        <v>162</v>
      </c>
      <c r="F4483" s="217" t="s">
        <v>3190</v>
      </c>
      <c r="G4483" s="217" t="s">
        <v>1816</v>
      </c>
      <c r="H4483" s="217" t="s">
        <v>139</v>
      </c>
      <c r="I4483" s="219">
        <v>1</v>
      </c>
      <c r="J4483" s="221">
        <v>2197.9499999999998</v>
      </c>
      <c r="K4483" s="221">
        <v>2197.9499999999998</v>
      </c>
      <c r="L4483" s="218">
        <v>0</v>
      </c>
      <c r="M4483" s="218">
        <f t="shared" ref="M4483:M4546" si="128">IF(L4483&lt;J4483*0.4,J4483*0.4,L4483)</f>
        <v>879.18</v>
      </c>
      <c r="N4483" s="216" t="str">
        <f t="shared" si="127"/>
        <v>stvarna uporabna</v>
      </c>
    </row>
    <row r="4484" spans="1:14" x14ac:dyDescent="0.25">
      <c r="A4484" s="220">
        <v>1</v>
      </c>
      <c r="B4484" s="219" t="s">
        <v>2552</v>
      </c>
      <c r="C4484" s="219" t="s">
        <v>2553</v>
      </c>
      <c r="D4484" s="219">
        <v>103724</v>
      </c>
      <c r="E4484" s="217" t="s">
        <v>162</v>
      </c>
      <c r="F4484" s="217" t="s">
        <v>3271</v>
      </c>
      <c r="G4484" s="217" t="s">
        <v>557</v>
      </c>
      <c r="H4484" s="217" t="s">
        <v>139</v>
      </c>
      <c r="I4484" s="219">
        <v>1</v>
      </c>
      <c r="J4484" s="221">
        <v>4778.03</v>
      </c>
      <c r="K4484" s="221">
        <v>1493.14</v>
      </c>
      <c r="L4484" s="221">
        <v>3284.89</v>
      </c>
      <c r="M4484" s="218">
        <f t="shared" si="128"/>
        <v>3284.89</v>
      </c>
      <c r="N4484" s="216" t="str">
        <f t="shared" si="127"/>
        <v>nova vrijednost</v>
      </c>
    </row>
    <row r="4485" spans="1:14" x14ac:dyDescent="0.25">
      <c r="A4485" s="216">
        <v>1</v>
      </c>
      <c r="B4485" s="219" t="s">
        <v>2552</v>
      </c>
      <c r="C4485" s="219" t="s">
        <v>2553</v>
      </c>
      <c r="D4485" s="219">
        <v>103726</v>
      </c>
      <c r="E4485" s="217" t="s">
        <v>162</v>
      </c>
      <c r="F4485" s="217" t="s">
        <v>3272</v>
      </c>
      <c r="G4485" s="217" t="s">
        <v>154</v>
      </c>
      <c r="H4485" s="217" t="s">
        <v>139</v>
      </c>
      <c r="I4485" s="219">
        <v>1</v>
      </c>
      <c r="J4485" s="221">
        <v>16214.51</v>
      </c>
      <c r="K4485" s="221">
        <v>9796.27</v>
      </c>
      <c r="L4485" s="221">
        <v>6418.24</v>
      </c>
      <c r="M4485" s="218">
        <f t="shared" si="128"/>
        <v>6485.8040000000001</v>
      </c>
      <c r="N4485" s="216" t="str">
        <f t="shared" si="127"/>
        <v>stvarna uporabna</v>
      </c>
    </row>
    <row r="4486" spans="1:14" x14ac:dyDescent="0.25">
      <c r="A4486" s="216">
        <v>1</v>
      </c>
      <c r="B4486" s="219" t="s">
        <v>2552</v>
      </c>
      <c r="C4486" s="219" t="s">
        <v>2553</v>
      </c>
      <c r="D4486" s="219">
        <v>103728</v>
      </c>
      <c r="E4486" s="217" t="s">
        <v>162</v>
      </c>
      <c r="F4486" s="217" t="s">
        <v>3273</v>
      </c>
      <c r="G4486" s="217" t="s">
        <v>2162</v>
      </c>
      <c r="H4486" s="217" t="s">
        <v>139</v>
      </c>
      <c r="I4486" s="219">
        <v>1</v>
      </c>
      <c r="J4486" s="218">
        <v>879</v>
      </c>
      <c r="K4486" s="218">
        <v>879</v>
      </c>
      <c r="L4486" s="218">
        <v>0</v>
      </c>
      <c r="M4486" s="218">
        <f t="shared" si="128"/>
        <v>351.6</v>
      </c>
      <c r="N4486" s="216" t="str">
        <f t="shared" si="127"/>
        <v>stvarna uporabna</v>
      </c>
    </row>
    <row r="4487" spans="1:14" x14ac:dyDescent="0.25">
      <c r="A4487" s="216">
        <v>1</v>
      </c>
      <c r="B4487" s="219" t="s">
        <v>2552</v>
      </c>
      <c r="C4487" s="219" t="s">
        <v>2553</v>
      </c>
      <c r="D4487" s="219">
        <v>103733</v>
      </c>
      <c r="E4487" s="217" t="s">
        <v>162</v>
      </c>
      <c r="F4487" s="217" t="s">
        <v>3274</v>
      </c>
      <c r="G4487" s="217" t="s">
        <v>772</v>
      </c>
      <c r="H4487" s="217" t="s">
        <v>139</v>
      </c>
      <c r="I4487" s="219">
        <v>1</v>
      </c>
      <c r="J4487" s="221">
        <v>1532.5</v>
      </c>
      <c r="K4487" s="221">
        <v>1532.5</v>
      </c>
      <c r="L4487" s="218">
        <v>0</v>
      </c>
      <c r="M4487" s="218">
        <f t="shared" si="128"/>
        <v>613</v>
      </c>
      <c r="N4487" s="216" t="str">
        <f t="shared" si="127"/>
        <v>stvarna uporabna</v>
      </c>
    </row>
    <row r="4488" spans="1:14" x14ac:dyDescent="0.25">
      <c r="A4488" s="220">
        <v>1</v>
      </c>
      <c r="B4488" s="219" t="s">
        <v>2552</v>
      </c>
      <c r="C4488" s="219" t="s">
        <v>2553</v>
      </c>
      <c r="D4488" s="219">
        <v>103735</v>
      </c>
      <c r="E4488" s="217" t="s">
        <v>162</v>
      </c>
      <c r="F4488" s="217" t="s">
        <v>3269</v>
      </c>
      <c r="G4488" s="218">
        <v>11.11</v>
      </c>
      <c r="H4488" s="217" t="s">
        <v>139</v>
      </c>
      <c r="I4488" s="219">
        <v>1</v>
      </c>
      <c r="J4488" s="221">
        <v>1999</v>
      </c>
      <c r="K4488" s="221">
        <v>1999</v>
      </c>
      <c r="L4488" s="218">
        <v>0</v>
      </c>
      <c r="M4488" s="218">
        <f t="shared" si="128"/>
        <v>799.6</v>
      </c>
      <c r="N4488" s="216" t="str">
        <f t="shared" si="127"/>
        <v>stvarna uporabna</v>
      </c>
    </row>
    <row r="4489" spans="1:14" x14ac:dyDescent="0.25">
      <c r="A4489" s="220">
        <v>1</v>
      </c>
      <c r="B4489" s="219" t="s">
        <v>2552</v>
      </c>
      <c r="C4489" s="219" t="s">
        <v>2553</v>
      </c>
      <c r="D4489" s="219">
        <v>103750</v>
      </c>
      <c r="E4489" s="217" t="s">
        <v>162</v>
      </c>
      <c r="F4489" s="217" t="s">
        <v>3275</v>
      </c>
      <c r="G4489" s="218">
        <v>12.14</v>
      </c>
      <c r="H4489" s="217" t="s">
        <v>139</v>
      </c>
      <c r="I4489" s="219">
        <v>1</v>
      </c>
      <c r="J4489" s="221">
        <v>2899</v>
      </c>
      <c r="K4489" s="221">
        <v>1449.5</v>
      </c>
      <c r="L4489" s="221">
        <v>1449.5</v>
      </c>
      <c r="M4489" s="218">
        <f t="shared" si="128"/>
        <v>1449.5</v>
      </c>
      <c r="N4489" s="216" t="str">
        <f t="shared" si="127"/>
        <v>nova vrijednost</v>
      </c>
    </row>
    <row r="4490" spans="1:14" x14ac:dyDescent="0.25">
      <c r="A4490" s="216">
        <v>1</v>
      </c>
      <c r="B4490" s="219" t="s">
        <v>2552</v>
      </c>
      <c r="C4490" s="219" t="s">
        <v>2553</v>
      </c>
      <c r="D4490" s="219">
        <v>103764</v>
      </c>
      <c r="E4490" s="217" t="s">
        <v>162</v>
      </c>
      <c r="F4490" s="217" t="s">
        <v>2581</v>
      </c>
      <c r="G4490" s="217" t="s">
        <v>442</v>
      </c>
      <c r="H4490" s="217" t="s">
        <v>139</v>
      </c>
      <c r="I4490" s="219">
        <v>1</v>
      </c>
      <c r="J4490" s="221">
        <v>2217.1999999999998</v>
      </c>
      <c r="K4490" s="221">
        <v>1801.48</v>
      </c>
      <c r="L4490" s="218">
        <v>415.72</v>
      </c>
      <c r="M4490" s="218">
        <f t="shared" si="128"/>
        <v>886.88</v>
      </c>
      <c r="N4490" s="216" t="str">
        <f t="shared" si="127"/>
        <v>stvarna uporabna</v>
      </c>
    </row>
    <row r="4491" spans="1:14" x14ac:dyDescent="0.25">
      <c r="A4491" s="216">
        <v>1</v>
      </c>
      <c r="B4491" s="219" t="s">
        <v>2552</v>
      </c>
      <c r="C4491" s="219" t="s">
        <v>2553</v>
      </c>
      <c r="D4491" s="219">
        <v>103765</v>
      </c>
      <c r="E4491" s="217" t="s">
        <v>162</v>
      </c>
      <c r="F4491" s="217" t="s">
        <v>3276</v>
      </c>
      <c r="G4491" s="217" t="s">
        <v>442</v>
      </c>
      <c r="H4491" s="217" t="s">
        <v>139</v>
      </c>
      <c r="I4491" s="219">
        <v>1</v>
      </c>
      <c r="J4491" s="221">
        <v>6838.37</v>
      </c>
      <c r="K4491" s="221">
        <v>5556.17</v>
      </c>
      <c r="L4491" s="221">
        <v>1282.2</v>
      </c>
      <c r="M4491" s="218">
        <f t="shared" si="128"/>
        <v>2735.348</v>
      </c>
      <c r="N4491" s="216" t="str">
        <f t="shared" si="127"/>
        <v>stvarna uporabna</v>
      </c>
    </row>
    <row r="4492" spans="1:14" x14ac:dyDescent="0.25">
      <c r="A4492" s="216">
        <v>1</v>
      </c>
      <c r="B4492" s="219" t="s">
        <v>2552</v>
      </c>
      <c r="C4492" s="219" t="s">
        <v>2553</v>
      </c>
      <c r="D4492" s="219">
        <v>103766</v>
      </c>
      <c r="E4492" s="217" t="s">
        <v>162</v>
      </c>
      <c r="F4492" s="217" t="s">
        <v>2673</v>
      </c>
      <c r="G4492" s="217" t="s">
        <v>430</v>
      </c>
      <c r="H4492" s="217" t="s">
        <v>139</v>
      </c>
      <c r="I4492" s="219">
        <v>1</v>
      </c>
      <c r="J4492" s="221">
        <v>7254.11</v>
      </c>
      <c r="K4492" s="221">
        <v>6498.48</v>
      </c>
      <c r="L4492" s="218">
        <v>755.63</v>
      </c>
      <c r="M4492" s="218">
        <f t="shared" si="128"/>
        <v>2901.6440000000002</v>
      </c>
      <c r="N4492" s="216" t="str">
        <f t="shared" si="127"/>
        <v>stvarna uporabna</v>
      </c>
    </row>
    <row r="4493" spans="1:14" x14ac:dyDescent="0.25">
      <c r="A4493" s="220">
        <v>1</v>
      </c>
      <c r="B4493" s="219" t="s">
        <v>2552</v>
      </c>
      <c r="C4493" s="219" t="s">
        <v>2553</v>
      </c>
      <c r="D4493" s="219">
        <v>103778</v>
      </c>
      <c r="E4493" s="217" t="s">
        <v>162</v>
      </c>
      <c r="F4493" s="217" t="s">
        <v>3277</v>
      </c>
      <c r="G4493" s="218">
        <v>10.1</v>
      </c>
      <c r="H4493" s="217" t="s">
        <v>139</v>
      </c>
      <c r="I4493" s="219">
        <v>1</v>
      </c>
      <c r="J4493" s="221">
        <v>7887.31</v>
      </c>
      <c r="K4493" s="221">
        <v>7887.31</v>
      </c>
      <c r="L4493" s="218">
        <v>0</v>
      </c>
      <c r="M4493" s="218">
        <f t="shared" si="128"/>
        <v>3154.9240000000004</v>
      </c>
      <c r="N4493" s="216" t="str">
        <f t="shared" si="127"/>
        <v>stvarna uporabna</v>
      </c>
    </row>
    <row r="4494" spans="1:14" x14ac:dyDescent="0.25">
      <c r="A4494" s="220">
        <v>1</v>
      </c>
      <c r="B4494" s="219" t="s">
        <v>2552</v>
      </c>
      <c r="C4494" s="219" t="s">
        <v>2553</v>
      </c>
      <c r="D4494" s="219">
        <v>103780</v>
      </c>
      <c r="E4494" s="217" t="s">
        <v>162</v>
      </c>
      <c r="F4494" s="217" t="s">
        <v>3137</v>
      </c>
      <c r="G4494" s="218">
        <v>11.07</v>
      </c>
      <c r="H4494" s="217" t="s">
        <v>139</v>
      </c>
      <c r="I4494" s="219">
        <v>1</v>
      </c>
      <c r="J4494" s="218">
        <v>625.13</v>
      </c>
      <c r="K4494" s="218">
        <v>625.13</v>
      </c>
      <c r="L4494" s="218">
        <v>0</v>
      </c>
      <c r="M4494" s="218">
        <f t="shared" si="128"/>
        <v>250.05200000000002</v>
      </c>
      <c r="N4494" s="216" t="str">
        <f t="shared" si="127"/>
        <v>stvarna uporabna</v>
      </c>
    </row>
    <row r="4495" spans="1:14" x14ac:dyDescent="0.25">
      <c r="A4495" s="216">
        <v>1</v>
      </c>
      <c r="B4495" s="219" t="s">
        <v>2552</v>
      </c>
      <c r="C4495" s="219" t="s">
        <v>2553</v>
      </c>
      <c r="D4495" s="219">
        <v>103781</v>
      </c>
      <c r="E4495" s="217" t="s">
        <v>162</v>
      </c>
      <c r="F4495" s="217" t="s">
        <v>3278</v>
      </c>
      <c r="G4495" s="218">
        <v>10.06</v>
      </c>
      <c r="H4495" s="217" t="s">
        <v>139</v>
      </c>
      <c r="I4495" s="219">
        <v>1</v>
      </c>
      <c r="J4495" s="221">
        <v>2438.7800000000002</v>
      </c>
      <c r="K4495" s="221">
        <v>2438.7800000000002</v>
      </c>
      <c r="L4495" s="218">
        <v>0</v>
      </c>
      <c r="M4495" s="218">
        <f t="shared" si="128"/>
        <v>975.51200000000017</v>
      </c>
      <c r="N4495" s="216" t="str">
        <f t="shared" si="127"/>
        <v>stvarna uporabna</v>
      </c>
    </row>
    <row r="4496" spans="1:14" x14ac:dyDescent="0.25">
      <c r="A4496" s="216">
        <v>1</v>
      </c>
      <c r="B4496" s="219" t="s">
        <v>2552</v>
      </c>
      <c r="C4496" s="219" t="s">
        <v>2553</v>
      </c>
      <c r="D4496" s="219">
        <v>103782</v>
      </c>
      <c r="E4496" s="217" t="s">
        <v>162</v>
      </c>
      <c r="F4496" s="217" t="s">
        <v>2587</v>
      </c>
      <c r="G4496" s="218">
        <v>10.06</v>
      </c>
      <c r="H4496" s="217" t="s">
        <v>139</v>
      </c>
      <c r="I4496" s="219">
        <v>1</v>
      </c>
      <c r="J4496" s="221">
        <v>3599</v>
      </c>
      <c r="K4496" s="221">
        <v>3599</v>
      </c>
      <c r="L4496" s="218">
        <v>0</v>
      </c>
      <c r="M4496" s="218">
        <f t="shared" si="128"/>
        <v>1439.6000000000001</v>
      </c>
      <c r="N4496" s="216" t="str">
        <f t="shared" si="127"/>
        <v>stvarna uporabna</v>
      </c>
    </row>
    <row r="4497" spans="1:14" x14ac:dyDescent="0.25">
      <c r="A4497" s="216">
        <v>1</v>
      </c>
      <c r="B4497" s="219" t="s">
        <v>2552</v>
      </c>
      <c r="C4497" s="219" t="s">
        <v>2553</v>
      </c>
      <c r="D4497" s="219">
        <v>103783</v>
      </c>
      <c r="E4497" s="217" t="s">
        <v>162</v>
      </c>
      <c r="F4497" s="217" t="s">
        <v>3279</v>
      </c>
      <c r="G4497" s="218">
        <v>10.06</v>
      </c>
      <c r="H4497" s="217" t="s">
        <v>139</v>
      </c>
      <c r="I4497" s="219">
        <v>1</v>
      </c>
      <c r="J4497" s="221">
        <v>8042.13</v>
      </c>
      <c r="K4497" s="221">
        <v>8042.13</v>
      </c>
      <c r="L4497" s="218">
        <v>0</v>
      </c>
      <c r="M4497" s="218">
        <f t="shared" si="128"/>
        <v>3216.8520000000003</v>
      </c>
      <c r="N4497" s="216" t="str">
        <f t="shared" si="127"/>
        <v>stvarna uporabna</v>
      </c>
    </row>
    <row r="4498" spans="1:14" x14ac:dyDescent="0.25">
      <c r="A4498" s="220">
        <v>1</v>
      </c>
      <c r="B4498" s="219" t="s">
        <v>2552</v>
      </c>
      <c r="C4498" s="219" t="s">
        <v>2553</v>
      </c>
      <c r="D4498" s="219">
        <v>103811</v>
      </c>
      <c r="E4498" s="217" t="s">
        <v>162</v>
      </c>
      <c r="F4498" s="217" t="s">
        <v>3153</v>
      </c>
      <c r="G4498" s="217" t="s">
        <v>2792</v>
      </c>
      <c r="H4498" s="217" t="s">
        <v>139</v>
      </c>
      <c r="I4498" s="219">
        <v>1</v>
      </c>
      <c r="J4498" s="221">
        <v>1200.48</v>
      </c>
      <c r="K4498" s="221">
        <v>1200.48</v>
      </c>
      <c r="L4498" s="218">
        <v>0</v>
      </c>
      <c r="M4498" s="218">
        <f t="shared" si="128"/>
        <v>480.19200000000001</v>
      </c>
      <c r="N4498" s="216" t="str">
        <f t="shared" si="127"/>
        <v>stvarna uporabna</v>
      </c>
    </row>
    <row r="4499" spans="1:14" x14ac:dyDescent="0.25">
      <c r="A4499" s="220">
        <v>1</v>
      </c>
      <c r="B4499" s="219" t="s">
        <v>2552</v>
      </c>
      <c r="C4499" s="219" t="s">
        <v>2553</v>
      </c>
      <c r="D4499" s="219">
        <v>103812</v>
      </c>
      <c r="E4499" s="217" t="s">
        <v>162</v>
      </c>
      <c r="F4499" s="217" t="s">
        <v>2581</v>
      </c>
      <c r="G4499" s="217" t="s">
        <v>531</v>
      </c>
      <c r="H4499" s="217" t="s">
        <v>139</v>
      </c>
      <c r="I4499" s="219">
        <v>1</v>
      </c>
      <c r="J4499" s="221">
        <v>1958.87</v>
      </c>
      <c r="K4499" s="221">
        <v>1224.3</v>
      </c>
      <c r="L4499" s="218">
        <v>734.57</v>
      </c>
      <c r="M4499" s="218">
        <f t="shared" si="128"/>
        <v>783.548</v>
      </c>
      <c r="N4499" s="216" t="str">
        <f t="shared" si="127"/>
        <v>stvarna uporabna</v>
      </c>
    </row>
    <row r="4500" spans="1:14" x14ac:dyDescent="0.25">
      <c r="A4500" s="216">
        <v>1</v>
      </c>
      <c r="B4500" s="219" t="s">
        <v>2552</v>
      </c>
      <c r="C4500" s="219" t="s">
        <v>2553</v>
      </c>
      <c r="D4500" s="219">
        <v>103813</v>
      </c>
      <c r="E4500" s="217" t="s">
        <v>162</v>
      </c>
      <c r="F4500" s="217" t="s">
        <v>3230</v>
      </c>
      <c r="G4500" s="217" t="s">
        <v>324</v>
      </c>
      <c r="H4500" s="217" t="s">
        <v>139</v>
      </c>
      <c r="I4500" s="219">
        <v>1</v>
      </c>
      <c r="J4500" s="221">
        <v>13395.6</v>
      </c>
      <c r="K4500" s="221">
        <v>13395.6</v>
      </c>
      <c r="L4500" s="218">
        <v>0</v>
      </c>
      <c r="M4500" s="218">
        <f t="shared" si="128"/>
        <v>5358.2400000000007</v>
      </c>
      <c r="N4500" s="216" t="str">
        <f t="shared" si="127"/>
        <v>stvarna uporabna</v>
      </c>
    </row>
    <row r="4501" spans="1:14" x14ac:dyDescent="0.25">
      <c r="A4501" s="216">
        <v>1</v>
      </c>
      <c r="B4501" s="219" t="s">
        <v>2552</v>
      </c>
      <c r="C4501" s="219" t="s">
        <v>2553</v>
      </c>
      <c r="D4501" s="219">
        <v>103814</v>
      </c>
      <c r="E4501" s="217" t="s">
        <v>162</v>
      </c>
      <c r="F4501" s="217" t="s">
        <v>3280</v>
      </c>
      <c r="G4501" s="217" t="s">
        <v>1440</v>
      </c>
      <c r="H4501" s="217" t="s">
        <v>139</v>
      </c>
      <c r="I4501" s="219">
        <v>1</v>
      </c>
      <c r="J4501" s="221">
        <v>2379</v>
      </c>
      <c r="K4501" s="221">
        <v>2379</v>
      </c>
      <c r="L4501" s="218">
        <v>0</v>
      </c>
      <c r="M4501" s="218">
        <f t="shared" si="128"/>
        <v>951.6</v>
      </c>
      <c r="N4501" s="216" t="str">
        <f t="shared" si="127"/>
        <v>stvarna uporabna</v>
      </c>
    </row>
    <row r="4502" spans="1:14" x14ac:dyDescent="0.25">
      <c r="A4502" s="216">
        <v>1</v>
      </c>
      <c r="B4502" s="219" t="s">
        <v>2552</v>
      </c>
      <c r="C4502" s="219" t="s">
        <v>2553</v>
      </c>
      <c r="D4502" s="219">
        <v>103829</v>
      </c>
      <c r="E4502" s="217" t="s">
        <v>162</v>
      </c>
      <c r="F4502" s="217" t="s">
        <v>3281</v>
      </c>
      <c r="G4502" s="217" t="s">
        <v>307</v>
      </c>
      <c r="H4502" s="217" t="s">
        <v>139</v>
      </c>
      <c r="I4502" s="219">
        <v>1</v>
      </c>
      <c r="J4502" s="221">
        <v>4206.5600000000004</v>
      </c>
      <c r="K4502" s="221">
        <v>4206.5600000000004</v>
      </c>
      <c r="L4502" s="218">
        <v>0</v>
      </c>
      <c r="M4502" s="218">
        <f t="shared" si="128"/>
        <v>1682.6240000000003</v>
      </c>
      <c r="N4502" s="216" t="str">
        <f t="shared" si="127"/>
        <v>stvarna uporabna</v>
      </c>
    </row>
    <row r="4503" spans="1:14" x14ac:dyDescent="0.25">
      <c r="A4503" s="220">
        <v>1</v>
      </c>
      <c r="B4503" s="219" t="s">
        <v>2552</v>
      </c>
      <c r="C4503" s="219" t="s">
        <v>2553</v>
      </c>
      <c r="D4503" s="219">
        <v>103845</v>
      </c>
      <c r="E4503" s="217" t="s">
        <v>162</v>
      </c>
      <c r="F4503" s="217" t="s">
        <v>3282</v>
      </c>
      <c r="G4503" s="217" t="s">
        <v>307</v>
      </c>
      <c r="H4503" s="217" t="s">
        <v>139</v>
      </c>
      <c r="I4503" s="219">
        <v>1</v>
      </c>
      <c r="J4503" s="221">
        <v>2097.1799999999998</v>
      </c>
      <c r="K4503" s="221">
        <v>2097.1799999999998</v>
      </c>
      <c r="L4503" s="218">
        <v>0</v>
      </c>
      <c r="M4503" s="218">
        <f t="shared" si="128"/>
        <v>838.87199999999996</v>
      </c>
      <c r="N4503" s="216" t="str">
        <f t="shared" si="127"/>
        <v>stvarna uporabna</v>
      </c>
    </row>
    <row r="4504" spans="1:14" x14ac:dyDescent="0.25">
      <c r="A4504" s="220">
        <v>1</v>
      </c>
      <c r="B4504" s="219" t="s">
        <v>2552</v>
      </c>
      <c r="C4504" s="219" t="s">
        <v>2553</v>
      </c>
      <c r="D4504" s="219">
        <v>103846</v>
      </c>
      <c r="E4504" s="217" t="s">
        <v>162</v>
      </c>
      <c r="F4504" s="217" t="s">
        <v>3283</v>
      </c>
      <c r="G4504" s="217" t="s">
        <v>307</v>
      </c>
      <c r="H4504" s="217" t="s">
        <v>139</v>
      </c>
      <c r="I4504" s="219">
        <v>1</v>
      </c>
      <c r="J4504" s="221">
        <v>8034.97</v>
      </c>
      <c r="K4504" s="221">
        <v>8034.97</v>
      </c>
      <c r="L4504" s="218">
        <v>0</v>
      </c>
      <c r="M4504" s="218">
        <f t="shared" si="128"/>
        <v>3213.9880000000003</v>
      </c>
      <c r="N4504" s="216" t="str">
        <f t="shared" si="127"/>
        <v>stvarna uporabna</v>
      </c>
    </row>
    <row r="4505" spans="1:14" x14ac:dyDescent="0.25">
      <c r="A4505" s="216">
        <v>1</v>
      </c>
      <c r="B4505" s="219" t="s">
        <v>2552</v>
      </c>
      <c r="C4505" s="219" t="s">
        <v>2553</v>
      </c>
      <c r="D4505" s="219">
        <v>103852</v>
      </c>
      <c r="E4505" s="217" t="s">
        <v>162</v>
      </c>
      <c r="F4505" s="217" t="s">
        <v>3140</v>
      </c>
      <c r="G4505" s="217" t="s">
        <v>555</v>
      </c>
      <c r="H4505" s="217" t="s">
        <v>139</v>
      </c>
      <c r="I4505" s="219">
        <v>1</v>
      </c>
      <c r="J4505" s="221">
        <v>6486.41</v>
      </c>
      <c r="K4505" s="221">
        <v>6486.41</v>
      </c>
      <c r="L4505" s="218">
        <v>0</v>
      </c>
      <c r="M4505" s="218">
        <f t="shared" si="128"/>
        <v>2594.5640000000003</v>
      </c>
      <c r="N4505" s="216" t="str">
        <f t="shared" si="127"/>
        <v>stvarna uporabna</v>
      </c>
    </row>
    <row r="4506" spans="1:14" x14ac:dyDescent="0.25">
      <c r="A4506" s="216">
        <v>1</v>
      </c>
      <c r="B4506" s="219" t="s">
        <v>2552</v>
      </c>
      <c r="C4506" s="219" t="s">
        <v>2553</v>
      </c>
      <c r="D4506" s="219">
        <v>103864</v>
      </c>
      <c r="E4506" s="217" t="s">
        <v>162</v>
      </c>
      <c r="F4506" s="217" t="s">
        <v>2581</v>
      </c>
      <c r="G4506" s="218">
        <v>11.14</v>
      </c>
      <c r="H4506" s="217" t="s">
        <v>139</v>
      </c>
      <c r="I4506" s="219">
        <v>1</v>
      </c>
      <c r="J4506" s="221">
        <v>1958.87</v>
      </c>
      <c r="K4506" s="221">
        <v>1020.25</v>
      </c>
      <c r="L4506" s="218">
        <v>938.62</v>
      </c>
      <c r="M4506" s="218">
        <f t="shared" si="128"/>
        <v>938.62</v>
      </c>
      <c r="N4506" s="216" t="str">
        <f t="shared" si="127"/>
        <v>nova vrijednost</v>
      </c>
    </row>
    <row r="4507" spans="1:14" x14ac:dyDescent="0.25">
      <c r="A4507" s="216">
        <v>1</v>
      </c>
      <c r="B4507" s="219" t="s">
        <v>2552</v>
      </c>
      <c r="C4507" s="219" t="s">
        <v>2553</v>
      </c>
      <c r="D4507" s="219">
        <v>103865</v>
      </c>
      <c r="E4507" s="217" t="s">
        <v>162</v>
      </c>
      <c r="F4507" s="217" t="s">
        <v>3284</v>
      </c>
      <c r="G4507" s="218">
        <v>11.14</v>
      </c>
      <c r="H4507" s="217" t="s">
        <v>139</v>
      </c>
      <c r="I4507" s="219">
        <v>1</v>
      </c>
      <c r="J4507" s="221">
        <v>6752.04</v>
      </c>
      <c r="K4507" s="221">
        <v>3516.69</v>
      </c>
      <c r="L4507" s="221">
        <v>3235.35</v>
      </c>
      <c r="M4507" s="218">
        <f t="shared" si="128"/>
        <v>3235.35</v>
      </c>
      <c r="N4507" s="216" t="str">
        <f t="shared" si="127"/>
        <v>nova vrijednost</v>
      </c>
    </row>
    <row r="4508" spans="1:14" x14ac:dyDescent="0.25">
      <c r="A4508" s="220">
        <v>1</v>
      </c>
      <c r="B4508" s="219" t="s">
        <v>2552</v>
      </c>
      <c r="C4508" s="219" t="s">
        <v>2553</v>
      </c>
      <c r="D4508" s="219">
        <v>103866</v>
      </c>
      <c r="E4508" s="217" t="s">
        <v>162</v>
      </c>
      <c r="F4508" s="217" t="s">
        <v>2587</v>
      </c>
      <c r="G4508" s="218">
        <v>12.05</v>
      </c>
      <c r="H4508" s="217" t="s">
        <v>139</v>
      </c>
      <c r="I4508" s="219">
        <v>1</v>
      </c>
      <c r="J4508" s="221">
        <v>4598.79</v>
      </c>
      <c r="K4508" s="221">
        <v>4598.79</v>
      </c>
      <c r="L4508" s="218">
        <v>0</v>
      </c>
      <c r="M4508" s="218">
        <f t="shared" si="128"/>
        <v>1839.5160000000001</v>
      </c>
      <c r="N4508" s="216" t="str">
        <f t="shared" si="127"/>
        <v>stvarna uporabna</v>
      </c>
    </row>
    <row r="4509" spans="1:14" x14ac:dyDescent="0.25">
      <c r="A4509" s="220">
        <v>1</v>
      </c>
      <c r="B4509" s="219" t="s">
        <v>2552</v>
      </c>
      <c r="C4509" s="219" t="s">
        <v>2553</v>
      </c>
      <c r="D4509" s="219">
        <v>103867</v>
      </c>
      <c r="E4509" s="217" t="s">
        <v>162</v>
      </c>
      <c r="F4509" s="217" t="s">
        <v>3285</v>
      </c>
      <c r="G4509" s="218">
        <v>12.05</v>
      </c>
      <c r="H4509" s="217" t="s">
        <v>139</v>
      </c>
      <c r="I4509" s="219">
        <v>1</v>
      </c>
      <c r="J4509" s="221">
        <v>9670.09</v>
      </c>
      <c r="K4509" s="221">
        <v>9670.09</v>
      </c>
      <c r="L4509" s="218">
        <v>0</v>
      </c>
      <c r="M4509" s="218">
        <f t="shared" si="128"/>
        <v>3868.0360000000001</v>
      </c>
      <c r="N4509" s="216" t="str">
        <f t="shared" si="127"/>
        <v>stvarna uporabna</v>
      </c>
    </row>
    <row r="4510" spans="1:14" x14ac:dyDescent="0.25">
      <c r="A4510" s="216">
        <v>1</v>
      </c>
      <c r="B4510" s="219" t="s">
        <v>2552</v>
      </c>
      <c r="C4510" s="219" t="s">
        <v>2553</v>
      </c>
      <c r="D4510" s="219">
        <v>103885</v>
      </c>
      <c r="E4510" s="217" t="s">
        <v>162</v>
      </c>
      <c r="F4510" s="217" t="s">
        <v>3150</v>
      </c>
      <c r="G4510" s="217" t="s">
        <v>160</v>
      </c>
      <c r="H4510" s="217" t="s">
        <v>139</v>
      </c>
      <c r="I4510" s="219">
        <v>1</v>
      </c>
      <c r="J4510" s="218">
        <v>378.2</v>
      </c>
      <c r="K4510" s="218">
        <v>378.2</v>
      </c>
      <c r="L4510" s="218">
        <v>0</v>
      </c>
      <c r="M4510" s="218">
        <f t="shared" si="128"/>
        <v>151.28</v>
      </c>
      <c r="N4510" s="216" t="str">
        <f t="shared" si="127"/>
        <v>stvarna uporabna</v>
      </c>
    </row>
    <row r="4511" spans="1:14" x14ac:dyDescent="0.25">
      <c r="A4511" s="216">
        <v>1</v>
      </c>
      <c r="B4511" s="219" t="s">
        <v>2552</v>
      </c>
      <c r="C4511" s="219" t="s">
        <v>2553</v>
      </c>
      <c r="D4511" s="219">
        <v>103895</v>
      </c>
      <c r="E4511" s="217" t="s">
        <v>162</v>
      </c>
      <c r="F4511" s="217" t="s">
        <v>3286</v>
      </c>
      <c r="G4511" s="218">
        <v>10.08</v>
      </c>
      <c r="H4511" s="217" t="s">
        <v>139</v>
      </c>
      <c r="I4511" s="219">
        <v>1</v>
      </c>
      <c r="J4511" s="221">
        <v>6717.26</v>
      </c>
      <c r="K4511" s="221">
        <v>6717.26</v>
      </c>
      <c r="L4511" s="218">
        <v>0</v>
      </c>
      <c r="M4511" s="218">
        <f t="shared" si="128"/>
        <v>2686.9040000000005</v>
      </c>
      <c r="N4511" s="216" t="str">
        <f t="shared" si="127"/>
        <v>stvarna uporabna</v>
      </c>
    </row>
    <row r="4512" spans="1:14" x14ac:dyDescent="0.25">
      <c r="A4512" s="216">
        <v>1</v>
      </c>
      <c r="B4512" s="219" t="s">
        <v>2552</v>
      </c>
      <c r="C4512" s="219" t="s">
        <v>2553</v>
      </c>
      <c r="D4512" s="219">
        <v>103896</v>
      </c>
      <c r="E4512" s="217" t="s">
        <v>162</v>
      </c>
      <c r="F4512" s="217" t="s">
        <v>3287</v>
      </c>
      <c r="G4512" s="217" t="s">
        <v>307</v>
      </c>
      <c r="H4512" s="217" t="s">
        <v>139</v>
      </c>
      <c r="I4512" s="219">
        <v>1</v>
      </c>
      <c r="J4512" s="221">
        <v>2098.2800000000002</v>
      </c>
      <c r="K4512" s="221">
        <v>2098.2800000000002</v>
      </c>
      <c r="L4512" s="218">
        <v>0</v>
      </c>
      <c r="M4512" s="218">
        <f t="shared" si="128"/>
        <v>839.31200000000013</v>
      </c>
      <c r="N4512" s="216" t="str">
        <f t="shared" si="127"/>
        <v>stvarna uporabna</v>
      </c>
    </row>
    <row r="4513" spans="1:14" x14ac:dyDescent="0.25">
      <c r="A4513" s="220">
        <v>1</v>
      </c>
      <c r="B4513" s="219" t="s">
        <v>2552</v>
      </c>
      <c r="C4513" s="219" t="s">
        <v>2553</v>
      </c>
      <c r="D4513" s="219">
        <v>103913</v>
      </c>
      <c r="E4513" s="217" t="s">
        <v>162</v>
      </c>
      <c r="F4513" s="217" t="s">
        <v>3190</v>
      </c>
      <c r="G4513" s="218">
        <v>10.1</v>
      </c>
      <c r="H4513" s="217" t="s">
        <v>139</v>
      </c>
      <c r="I4513" s="219">
        <v>1</v>
      </c>
      <c r="J4513" s="221">
        <v>2197.9499999999998</v>
      </c>
      <c r="K4513" s="221">
        <v>2197.9499999999998</v>
      </c>
      <c r="L4513" s="218">
        <v>0</v>
      </c>
      <c r="M4513" s="218">
        <f t="shared" si="128"/>
        <v>879.18</v>
      </c>
      <c r="N4513" s="216" t="str">
        <f t="shared" si="127"/>
        <v>stvarna uporabna</v>
      </c>
    </row>
    <row r="4514" spans="1:14" x14ac:dyDescent="0.25">
      <c r="A4514" s="220">
        <v>1</v>
      </c>
      <c r="B4514" s="219" t="s">
        <v>2552</v>
      </c>
      <c r="C4514" s="219" t="s">
        <v>2553</v>
      </c>
      <c r="D4514" s="219">
        <v>103914</v>
      </c>
      <c r="E4514" s="217" t="s">
        <v>162</v>
      </c>
      <c r="F4514" s="217" t="s">
        <v>3288</v>
      </c>
      <c r="G4514" s="217" t="s">
        <v>2162</v>
      </c>
      <c r="H4514" s="217" t="s">
        <v>139</v>
      </c>
      <c r="I4514" s="219">
        <v>1</v>
      </c>
      <c r="J4514" s="218">
        <v>855.61</v>
      </c>
      <c r="K4514" s="218">
        <v>855.61</v>
      </c>
      <c r="L4514" s="218">
        <v>0</v>
      </c>
      <c r="M4514" s="218">
        <f t="shared" si="128"/>
        <v>342.24400000000003</v>
      </c>
      <c r="N4514" s="216" t="str">
        <f t="shared" si="127"/>
        <v>stvarna uporabna</v>
      </c>
    </row>
    <row r="4515" spans="1:14" x14ac:dyDescent="0.25">
      <c r="A4515" s="216">
        <v>1</v>
      </c>
      <c r="B4515" s="219" t="s">
        <v>2552</v>
      </c>
      <c r="C4515" s="219" t="s">
        <v>2553</v>
      </c>
      <c r="D4515" s="219">
        <v>103983</v>
      </c>
      <c r="E4515" s="217" t="s">
        <v>162</v>
      </c>
      <c r="F4515" s="217" t="s">
        <v>3046</v>
      </c>
      <c r="G4515" s="218">
        <v>11.15</v>
      </c>
      <c r="H4515" s="217" t="s">
        <v>139</v>
      </c>
      <c r="I4515" s="219">
        <v>1</v>
      </c>
      <c r="J4515" s="221">
        <v>4778.03</v>
      </c>
      <c r="K4515" s="221">
        <v>1294.05</v>
      </c>
      <c r="L4515" s="221">
        <v>3483.98</v>
      </c>
      <c r="M4515" s="218">
        <f t="shared" si="128"/>
        <v>3483.98</v>
      </c>
      <c r="N4515" s="216" t="str">
        <f t="shared" si="127"/>
        <v>nova vrijednost</v>
      </c>
    </row>
    <row r="4516" spans="1:14" x14ac:dyDescent="0.25">
      <c r="A4516" s="216">
        <v>1</v>
      </c>
      <c r="B4516" s="219" t="s">
        <v>2552</v>
      </c>
      <c r="C4516" s="219" t="s">
        <v>2553</v>
      </c>
      <c r="D4516" s="219">
        <v>104119</v>
      </c>
      <c r="E4516" s="217" t="s">
        <v>362</v>
      </c>
      <c r="F4516" s="217" t="s">
        <v>3289</v>
      </c>
      <c r="G4516" s="217" t="s">
        <v>194</v>
      </c>
      <c r="H4516" s="217" t="s">
        <v>139</v>
      </c>
      <c r="I4516" s="219">
        <v>1</v>
      </c>
      <c r="J4516" s="221">
        <v>6699.37</v>
      </c>
      <c r="K4516" s="221">
        <v>6699.37</v>
      </c>
      <c r="L4516" s="218">
        <v>0</v>
      </c>
      <c r="M4516" s="218">
        <f t="shared" si="128"/>
        <v>2679.748</v>
      </c>
      <c r="N4516" s="216" t="str">
        <f t="shared" si="127"/>
        <v>stvarna uporabna</v>
      </c>
    </row>
    <row r="4517" spans="1:14" x14ac:dyDescent="0.25">
      <c r="A4517" s="216">
        <v>1</v>
      </c>
      <c r="B4517" s="219" t="s">
        <v>2552</v>
      </c>
      <c r="C4517" s="219" t="s">
        <v>2553</v>
      </c>
      <c r="D4517" s="219">
        <v>104120</v>
      </c>
      <c r="E4517" s="217" t="s">
        <v>233</v>
      </c>
      <c r="F4517" s="217" t="s">
        <v>3062</v>
      </c>
      <c r="G4517" s="217" t="s">
        <v>538</v>
      </c>
      <c r="H4517" s="217" t="s">
        <v>139</v>
      </c>
      <c r="I4517" s="219">
        <v>1</v>
      </c>
      <c r="J4517" s="221">
        <v>1250</v>
      </c>
      <c r="K4517" s="218">
        <v>442.71</v>
      </c>
      <c r="L4517" s="218">
        <v>807.29</v>
      </c>
      <c r="M4517" s="218">
        <f t="shared" si="128"/>
        <v>807.29</v>
      </c>
      <c r="N4517" s="216" t="str">
        <f t="shared" si="127"/>
        <v>nova vrijednost</v>
      </c>
    </row>
    <row r="4518" spans="1:14" x14ac:dyDescent="0.25">
      <c r="A4518" s="220">
        <v>1</v>
      </c>
      <c r="B4518" s="219" t="s">
        <v>2552</v>
      </c>
      <c r="C4518" s="219" t="s">
        <v>2553</v>
      </c>
      <c r="D4518" s="219">
        <v>104121</v>
      </c>
      <c r="E4518" s="217" t="s">
        <v>233</v>
      </c>
      <c r="F4518" s="217" t="s">
        <v>3062</v>
      </c>
      <c r="G4518" s="217" t="s">
        <v>538</v>
      </c>
      <c r="H4518" s="217" t="s">
        <v>139</v>
      </c>
      <c r="I4518" s="219">
        <v>1</v>
      </c>
      <c r="J4518" s="221">
        <v>1250</v>
      </c>
      <c r="K4518" s="218">
        <v>442.71</v>
      </c>
      <c r="L4518" s="218">
        <v>807.29</v>
      </c>
      <c r="M4518" s="218">
        <f t="shared" si="128"/>
        <v>807.29</v>
      </c>
      <c r="N4518" s="216" t="str">
        <f t="shared" si="127"/>
        <v>nova vrijednost</v>
      </c>
    </row>
    <row r="4519" spans="1:14" x14ac:dyDescent="0.25">
      <c r="A4519" s="220">
        <v>1</v>
      </c>
      <c r="B4519" s="219" t="s">
        <v>2552</v>
      </c>
      <c r="C4519" s="219" t="s">
        <v>2553</v>
      </c>
      <c r="D4519" s="219">
        <v>104122</v>
      </c>
      <c r="E4519" s="217" t="s">
        <v>362</v>
      </c>
      <c r="F4519" s="217" t="s">
        <v>3062</v>
      </c>
      <c r="G4519" s="217" t="s">
        <v>538</v>
      </c>
      <c r="H4519" s="217" t="s">
        <v>139</v>
      </c>
      <c r="I4519" s="219">
        <v>1</v>
      </c>
      <c r="J4519" s="221">
        <v>1197.5</v>
      </c>
      <c r="K4519" s="218">
        <v>424.12</v>
      </c>
      <c r="L4519" s="218">
        <v>773.38</v>
      </c>
      <c r="M4519" s="218">
        <f t="shared" si="128"/>
        <v>773.38</v>
      </c>
      <c r="N4519" s="216" t="str">
        <f t="shared" si="127"/>
        <v>nova vrijednost</v>
      </c>
    </row>
    <row r="4520" spans="1:14" x14ac:dyDescent="0.25">
      <c r="A4520" s="216">
        <v>1</v>
      </c>
      <c r="B4520" s="219" t="s">
        <v>2552</v>
      </c>
      <c r="C4520" s="219" t="s">
        <v>2553</v>
      </c>
      <c r="D4520" s="219">
        <v>104123</v>
      </c>
      <c r="E4520" s="217" t="s">
        <v>362</v>
      </c>
      <c r="F4520" s="217" t="s">
        <v>3062</v>
      </c>
      <c r="G4520" s="217" t="s">
        <v>538</v>
      </c>
      <c r="H4520" s="217" t="s">
        <v>139</v>
      </c>
      <c r="I4520" s="219">
        <v>1</v>
      </c>
      <c r="J4520" s="221">
        <v>1197.5</v>
      </c>
      <c r="K4520" s="218">
        <v>424.12</v>
      </c>
      <c r="L4520" s="218">
        <v>773.38</v>
      </c>
      <c r="M4520" s="218">
        <f t="shared" si="128"/>
        <v>773.38</v>
      </c>
      <c r="N4520" s="216" t="str">
        <f t="shared" si="127"/>
        <v>nova vrijednost</v>
      </c>
    </row>
    <row r="4521" spans="1:14" x14ac:dyDescent="0.25">
      <c r="A4521" s="216">
        <v>1</v>
      </c>
      <c r="B4521" s="219" t="s">
        <v>2552</v>
      </c>
      <c r="C4521" s="219" t="s">
        <v>2553</v>
      </c>
      <c r="D4521" s="219">
        <v>104124</v>
      </c>
      <c r="E4521" s="217" t="s">
        <v>362</v>
      </c>
      <c r="F4521" s="217" t="s">
        <v>3062</v>
      </c>
      <c r="G4521" s="217" t="s">
        <v>538</v>
      </c>
      <c r="H4521" s="217" t="s">
        <v>139</v>
      </c>
      <c r="I4521" s="219">
        <v>1</v>
      </c>
      <c r="J4521" s="221">
        <v>1197.5</v>
      </c>
      <c r="K4521" s="218">
        <v>424.12</v>
      </c>
      <c r="L4521" s="218">
        <v>773.38</v>
      </c>
      <c r="M4521" s="218">
        <f t="shared" si="128"/>
        <v>773.38</v>
      </c>
      <c r="N4521" s="216" t="str">
        <f t="shared" si="127"/>
        <v>nova vrijednost</v>
      </c>
    </row>
    <row r="4522" spans="1:14" x14ac:dyDescent="0.25">
      <c r="A4522" s="216">
        <v>1</v>
      </c>
      <c r="B4522" s="219" t="s">
        <v>2552</v>
      </c>
      <c r="C4522" s="219" t="s">
        <v>2553</v>
      </c>
      <c r="D4522" s="219">
        <v>104127</v>
      </c>
      <c r="E4522" s="217" t="s">
        <v>171</v>
      </c>
      <c r="F4522" s="217" t="s">
        <v>3290</v>
      </c>
      <c r="G4522" s="218">
        <v>12.13</v>
      </c>
      <c r="H4522" s="217" t="s">
        <v>139</v>
      </c>
      <c r="I4522" s="219">
        <v>1</v>
      </c>
      <c r="J4522" s="221">
        <v>20605.5</v>
      </c>
      <c r="K4522" s="221">
        <v>15454.14</v>
      </c>
      <c r="L4522" s="221">
        <v>5151.3599999999997</v>
      </c>
      <c r="M4522" s="218">
        <f t="shared" si="128"/>
        <v>8242.2000000000007</v>
      </c>
      <c r="N4522" s="216" t="str">
        <f t="shared" si="127"/>
        <v>stvarna uporabna</v>
      </c>
    </row>
    <row r="4523" spans="1:14" x14ac:dyDescent="0.25">
      <c r="A4523" s="220">
        <v>1</v>
      </c>
      <c r="B4523" s="219" t="s">
        <v>2552</v>
      </c>
      <c r="C4523" s="219" t="s">
        <v>2553</v>
      </c>
      <c r="D4523" s="219">
        <v>104145</v>
      </c>
      <c r="E4523" s="217" t="s">
        <v>137</v>
      </c>
      <c r="F4523" s="217" t="s">
        <v>3291</v>
      </c>
      <c r="G4523" s="218">
        <v>10.15</v>
      </c>
      <c r="H4523" s="217" t="s">
        <v>139</v>
      </c>
      <c r="I4523" s="219">
        <v>1</v>
      </c>
      <c r="J4523" s="221">
        <v>14490.53</v>
      </c>
      <c r="K4523" s="221">
        <v>4226.3999999999996</v>
      </c>
      <c r="L4523" s="221">
        <v>10264.129999999999</v>
      </c>
      <c r="M4523" s="218">
        <f t="shared" si="128"/>
        <v>10264.129999999999</v>
      </c>
      <c r="N4523" s="216" t="str">
        <f t="shared" si="127"/>
        <v>nova vrijednost</v>
      </c>
    </row>
    <row r="4524" spans="1:14" x14ac:dyDescent="0.25">
      <c r="A4524" s="220">
        <v>1</v>
      </c>
      <c r="B4524" s="219" t="s">
        <v>2552</v>
      </c>
      <c r="C4524" s="219" t="s">
        <v>2553</v>
      </c>
      <c r="D4524" s="219">
        <v>104150</v>
      </c>
      <c r="E4524" s="217" t="s">
        <v>137</v>
      </c>
      <c r="F4524" s="217" t="s">
        <v>3230</v>
      </c>
      <c r="G4524" s="217" t="s">
        <v>179</v>
      </c>
      <c r="H4524" s="217" t="s">
        <v>139</v>
      </c>
      <c r="I4524" s="219">
        <v>1</v>
      </c>
      <c r="J4524" s="221">
        <v>13945.82</v>
      </c>
      <c r="K4524" s="221">
        <v>13945.82</v>
      </c>
      <c r="L4524" s="218">
        <v>0</v>
      </c>
      <c r="M4524" s="218">
        <f t="shared" si="128"/>
        <v>5578.3280000000004</v>
      </c>
      <c r="N4524" s="216" t="str">
        <f t="shared" si="127"/>
        <v>stvarna uporabna</v>
      </c>
    </row>
    <row r="4525" spans="1:14" x14ac:dyDescent="0.25">
      <c r="A4525" s="216">
        <v>1</v>
      </c>
      <c r="B4525" s="219" t="s">
        <v>2552</v>
      </c>
      <c r="C4525" s="219" t="s">
        <v>2553</v>
      </c>
      <c r="D4525" s="219">
        <v>104162</v>
      </c>
      <c r="E4525" s="217" t="s">
        <v>162</v>
      </c>
      <c r="F4525" s="217" t="s">
        <v>3292</v>
      </c>
      <c r="G4525" s="217" t="s">
        <v>202</v>
      </c>
      <c r="H4525" s="217" t="s">
        <v>139</v>
      </c>
      <c r="I4525" s="219">
        <v>1</v>
      </c>
      <c r="J4525" s="221">
        <v>7275.62</v>
      </c>
      <c r="K4525" s="221">
        <v>7275.62</v>
      </c>
      <c r="L4525" s="218">
        <v>0</v>
      </c>
      <c r="M4525" s="218">
        <f t="shared" si="128"/>
        <v>2910.248</v>
      </c>
      <c r="N4525" s="216" t="str">
        <f t="shared" si="127"/>
        <v>stvarna uporabna</v>
      </c>
    </row>
    <row r="4526" spans="1:14" x14ac:dyDescent="0.25">
      <c r="A4526" s="216">
        <v>1</v>
      </c>
      <c r="B4526" s="219" t="s">
        <v>2552</v>
      </c>
      <c r="C4526" s="219" t="s">
        <v>2553</v>
      </c>
      <c r="D4526" s="219">
        <v>104164</v>
      </c>
      <c r="E4526" s="217" t="s">
        <v>162</v>
      </c>
      <c r="F4526" s="217" t="s">
        <v>3293</v>
      </c>
      <c r="G4526" s="217" t="s">
        <v>1440</v>
      </c>
      <c r="H4526" s="217" t="s">
        <v>139</v>
      </c>
      <c r="I4526" s="219">
        <v>1</v>
      </c>
      <c r="J4526" s="221">
        <v>4057</v>
      </c>
      <c r="K4526" s="221">
        <v>4057</v>
      </c>
      <c r="L4526" s="218">
        <v>0</v>
      </c>
      <c r="M4526" s="218">
        <f t="shared" si="128"/>
        <v>1622.8000000000002</v>
      </c>
      <c r="N4526" s="216" t="str">
        <f t="shared" si="127"/>
        <v>stvarna uporabna</v>
      </c>
    </row>
    <row r="4527" spans="1:14" x14ac:dyDescent="0.25">
      <c r="A4527" s="216">
        <v>1</v>
      </c>
      <c r="B4527" s="219" t="s">
        <v>2552</v>
      </c>
      <c r="C4527" s="219" t="s">
        <v>2553</v>
      </c>
      <c r="D4527" s="219">
        <v>104165</v>
      </c>
      <c r="E4527" s="217" t="s">
        <v>162</v>
      </c>
      <c r="F4527" s="217" t="s">
        <v>3156</v>
      </c>
      <c r="G4527" s="218">
        <v>11.06</v>
      </c>
      <c r="H4527" s="217" t="s">
        <v>139</v>
      </c>
      <c r="I4527" s="219">
        <v>1</v>
      </c>
      <c r="J4527" s="221">
        <v>1650.1</v>
      </c>
      <c r="K4527" s="221">
        <v>1650.1</v>
      </c>
      <c r="L4527" s="218">
        <v>0</v>
      </c>
      <c r="M4527" s="218">
        <f t="shared" si="128"/>
        <v>660.04</v>
      </c>
      <c r="N4527" s="216" t="str">
        <f t="shared" si="127"/>
        <v>stvarna uporabna</v>
      </c>
    </row>
    <row r="4528" spans="1:14" x14ac:dyDescent="0.25">
      <c r="A4528" s="220">
        <v>1</v>
      </c>
      <c r="B4528" s="219" t="s">
        <v>2552</v>
      </c>
      <c r="C4528" s="219" t="s">
        <v>2553</v>
      </c>
      <c r="D4528" s="219">
        <v>104166</v>
      </c>
      <c r="E4528" s="217" t="s">
        <v>162</v>
      </c>
      <c r="F4528" s="217" t="s">
        <v>3294</v>
      </c>
      <c r="G4528" s="218">
        <v>11.12</v>
      </c>
      <c r="H4528" s="217" t="s">
        <v>139</v>
      </c>
      <c r="I4528" s="219">
        <v>1</v>
      </c>
      <c r="J4528" s="221">
        <v>37832.720000000001</v>
      </c>
      <c r="K4528" s="218">
        <v>0</v>
      </c>
      <c r="L4528" s="221">
        <v>37832.720000000001</v>
      </c>
      <c r="M4528" s="218">
        <f t="shared" si="128"/>
        <v>37832.720000000001</v>
      </c>
      <c r="N4528" s="216" t="str">
        <f t="shared" si="127"/>
        <v>nova vrijednost</v>
      </c>
    </row>
    <row r="4529" spans="1:14" x14ac:dyDescent="0.25">
      <c r="A4529" s="220">
        <v>1</v>
      </c>
      <c r="B4529" s="219" t="s">
        <v>2552</v>
      </c>
      <c r="C4529" s="219" t="s">
        <v>2553</v>
      </c>
      <c r="D4529" s="219">
        <v>104167</v>
      </c>
      <c r="E4529" s="217" t="s">
        <v>162</v>
      </c>
      <c r="F4529" s="217" t="s">
        <v>3295</v>
      </c>
      <c r="G4529" s="218">
        <v>11.12</v>
      </c>
      <c r="H4529" s="217" t="s">
        <v>139</v>
      </c>
      <c r="I4529" s="219">
        <v>1</v>
      </c>
      <c r="J4529" s="221">
        <v>3768.32</v>
      </c>
      <c r="K4529" s="218">
        <v>0</v>
      </c>
      <c r="L4529" s="221">
        <v>3768.32</v>
      </c>
      <c r="M4529" s="218">
        <f t="shared" si="128"/>
        <v>3768.32</v>
      </c>
      <c r="N4529" s="216" t="str">
        <f t="shared" si="127"/>
        <v>nova vrijednost</v>
      </c>
    </row>
    <row r="4530" spans="1:14" x14ac:dyDescent="0.25">
      <c r="A4530" s="216">
        <v>1</v>
      </c>
      <c r="B4530" s="219" t="s">
        <v>2552</v>
      </c>
      <c r="C4530" s="219" t="s">
        <v>2553</v>
      </c>
      <c r="D4530" s="219">
        <v>104188</v>
      </c>
      <c r="E4530" s="217" t="s">
        <v>162</v>
      </c>
      <c r="F4530" s="217" t="s">
        <v>3296</v>
      </c>
      <c r="G4530" s="217" t="s">
        <v>652</v>
      </c>
      <c r="H4530" s="217" t="s">
        <v>139</v>
      </c>
      <c r="I4530" s="219">
        <v>1</v>
      </c>
      <c r="J4530" s="221">
        <v>1556.51</v>
      </c>
      <c r="K4530" s="221">
        <v>1556.51</v>
      </c>
      <c r="L4530" s="218">
        <v>0</v>
      </c>
      <c r="M4530" s="218">
        <f t="shared" si="128"/>
        <v>622.60400000000004</v>
      </c>
      <c r="N4530" s="216" t="str">
        <f t="shared" si="127"/>
        <v>stvarna uporabna</v>
      </c>
    </row>
    <row r="4531" spans="1:14" x14ac:dyDescent="0.25">
      <c r="A4531" s="216">
        <v>1</v>
      </c>
      <c r="B4531" s="219" t="s">
        <v>2552</v>
      </c>
      <c r="C4531" s="219" t="s">
        <v>2553</v>
      </c>
      <c r="D4531" s="219">
        <v>104191</v>
      </c>
      <c r="E4531" s="217" t="s">
        <v>162</v>
      </c>
      <c r="F4531" s="217" t="s">
        <v>3297</v>
      </c>
      <c r="G4531" s="217" t="s">
        <v>398</v>
      </c>
      <c r="H4531" s="217" t="s">
        <v>139</v>
      </c>
      <c r="I4531" s="219">
        <v>1</v>
      </c>
      <c r="J4531" s="221">
        <v>1295.79</v>
      </c>
      <c r="K4531" s="221">
        <v>1295.79</v>
      </c>
      <c r="L4531" s="218">
        <v>0</v>
      </c>
      <c r="M4531" s="218">
        <f t="shared" si="128"/>
        <v>518.31600000000003</v>
      </c>
      <c r="N4531" s="216" t="str">
        <f t="shared" si="127"/>
        <v>stvarna uporabna</v>
      </c>
    </row>
    <row r="4532" spans="1:14" x14ac:dyDescent="0.25">
      <c r="A4532" s="216">
        <v>1</v>
      </c>
      <c r="B4532" s="219" t="s">
        <v>2552</v>
      </c>
      <c r="C4532" s="219" t="s">
        <v>2553</v>
      </c>
      <c r="D4532" s="219">
        <v>104192</v>
      </c>
      <c r="E4532" s="217" t="s">
        <v>162</v>
      </c>
      <c r="F4532" s="217" t="s">
        <v>3189</v>
      </c>
      <c r="G4532" s="217" t="s">
        <v>1816</v>
      </c>
      <c r="H4532" s="217" t="s">
        <v>139</v>
      </c>
      <c r="I4532" s="219">
        <v>1</v>
      </c>
      <c r="J4532" s="221">
        <v>6491.77</v>
      </c>
      <c r="K4532" s="221">
        <v>6491.77</v>
      </c>
      <c r="L4532" s="218">
        <v>0</v>
      </c>
      <c r="M4532" s="218">
        <f t="shared" si="128"/>
        <v>2596.7080000000005</v>
      </c>
      <c r="N4532" s="216" t="str">
        <f t="shared" si="127"/>
        <v>stvarna uporabna</v>
      </c>
    </row>
    <row r="4533" spans="1:14" x14ac:dyDescent="0.25">
      <c r="A4533" s="220">
        <v>1</v>
      </c>
      <c r="B4533" s="219" t="s">
        <v>2552</v>
      </c>
      <c r="C4533" s="219" t="s">
        <v>2553</v>
      </c>
      <c r="D4533" s="219">
        <v>104193</v>
      </c>
      <c r="E4533" s="217" t="s">
        <v>162</v>
      </c>
      <c r="F4533" s="217" t="s">
        <v>3298</v>
      </c>
      <c r="G4533" s="218">
        <v>11.12</v>
      </c>
      <c r="H4533" s="217" t="s">
        <v>139</v>
      </c>
      <c r="I4533" s="219">
        <v>1</v>
      </c>
      <c r="J4533" s="221">
        <v>12250</v>
      </c>
      <c r="K4533" s="218">
        <v>0</v>
      </c>
      <c r="L4533" s="221">
        <v>12250</v>
      </c>
      <c r="M4533" s="218">
        <f t="shared" si="128"/>
        <v>12250</v>
      </c>
      <c r="N4533" s="216" t="str">
        <f t="shared" si="127"/>
        <v>nova vrijednost</v>
      </c>
    </row>
    <row r="4534" spans="1:14" x14ac:dyDescent="0.25">
      <c r="A4534" s="220">
        <v>1</v>
      </c>
      <c r="B4534" s="219" t="s">
        <v>2552</v>
      </c>
      <c r="C4534" s="219" t="s">
        <v>2553</v>
      </c>
      <c r="D4534" s="219">
        <v>104194</v>
      </c>
      <c r="E4534" s="217" t="s">
        <v>162</v>
      </c>
      <c r="F4534" s="217" t="s">
        <v>3298</v>
      </c>
      <c r="G4534" s="218">
        <v>11.12</v>
      </c>
      <c r="H4534" s="217" t="s">
        <v>139</v>
      </c>
      <c r="I4534" s="219">
        <v>1</v>
      </c>
      <c r="J4534" s="221">
        <v>12250</v>
      </c>
      <c r="K4534" s="218">
        <v>0</v>
      </c>
      <c r="L4534" s="221">
        <v>12250</v>
      </c>
      <c r="M4534" s="218">
        <f t="shared" si="128"/>
        <v>12250</v>
      </c>
      <c r="N4534" s="216" t="str">
        <f t="shared" si="127"/>
        <v>nova vrijednost</v>
      </c>
    </row>
    <row r="4535" spans="1:14" x14ac:dyDescent="0.25">
      <c r="A4535" s="216">
        <v>1</v>
      </c>
      <c r="B4535" s="219" t="s">
        <v>2552</v>
      </c>
      <c r="C4535" s="219" t="s">
        <v>2553</v>
      </c>
      <c r="D4535" s="219">
        <v>104195</v>
      </c>
      <c r="E4535" s="217" t="s">
        <v>162</v>
      </c>
      <c r="F4535" s="217" t="s">
        <v>3299</v>
      </c>
      <c r="G4535" s="218">
        <v>11.12</v>
      </c>
      <c r="H4535" s="217" t="s">
        <v>139</v>
      </c>
      <c r="I4535" s="219">
        <v>1</v>
      </c>
      <c r="J4535" s="221">
        <v>1849</v>
      </c>
      <c r="K4535" s="221">
        <v>1849</v>
      </c>
      <c r="L4535" s="218">
        <v>0</v>
      </c>
      <c r="M4535" s="218">
        <f t="shared" si="128"/>
        <v>739.6</v>
      </c>
      <c r="N4535" s="216" t="str">
        <f t="shared" si="127"/>
        <v>stvarna uporabna</v>
      </c>
    </row>
    <row r="4536" spans="1:14" x14ac:dyDescent="0.25">
      <c r="A4536" s="216">
        <v>1</v>
      </c>
      <c r="B4536" s="219" t="s">
        <v>2552</v>
      </c>
      <c r="C4536" s="219" t="s">
        <v>2553</v>
      </c>
      <c r="D4536" s="219">
        <v>104196</v>
      </c>
      <c r="E4536" s="217" t="s">
        <v>162</v>
      </c>
      <c r="F4536" s="217" t="s">
        <v>3300</v>
      </c>
      <c r="G4536" s="218">
        <v>10.119999999999999</v>
      </c>
      <c r="H4536" s="217" t="s">
        <v>139</v>
      </c>
      <c r="I4536" s="219">
        <v>1</v>
      </c>
      <c r="J4536" s="221">
        <v>87918.3</v>
      </c>
      <c r="K4536" s="221">
        <v>87918.3</v>
      </c>
      <c r="L4536" s="218">
        <v>0</v>
      </c>
      <c r="M4536" s="218">
        <f t="shared" si="128"/>
        <v>35167.32</v>
      </c>
      <c r="N4536" s="216" t="str">
        <f t="shared" si="127"/>
        <v>stvarna uporabna</v>
      </c>
    </row>
    <row r="4537" spans="1:14" x14ac:dyDescent="0.25">
      <c r="A4537" s="216">
        <v>1</v>
      </c>
      <c r="B4537" s="219" t="s">
        <v>2552</v>
      </c>
      <c r="C4537" s="219" t="s">
        <v>2553</v>
      </c>
      <c r="D4537" s="219">
        <v>104205</v>
      </c>
      <c r="E4537" s="217" t="s">
        <v>162</v>
      </c>
      <c r="F4537" s="217" t="s">
        <v>2583</v>
      </c>
      <c r="G4537" s="218">
        <v>12.13</v>
      </c>
      <c r="H4537" s="217" t="s">
        <v>139</v>
      </c>
      <c r="I4537" s="219">
        <v>1</v>
      </c>
      <c r="J4537" s="221">
        <v>39408.660000000003</v>
      </c>
      <c r="K4537" s="221">
        <v>28735.49</v>
      </c>
      <c r="L4537" s="221">
        <v>10673.17</v>
      </c>
      <c r="M4537" s="218">
        <f t="shared" si="128"/>
        <v>15763.464000000002</v>
      </c>
      <c r="N4537" s="216" t="str">
        <f t="shared" si="127"/>
        <v>stvarna uporabna</v>
      </c>
    </row>
    <row r="4538" spans="1:14" x14ac:dyDescent="0.25">
      <c r="A4538" s="220">
        <v>1</v>
      </c>
      <c r="B4538" s="219" t="s">
        <v>2552</v>
      </c>
      <c r="C4538" s="219" t="s">
        <v>2553</v>
      </c>
      <c r="D4538" s="219">
        <v>104206</v>
      </c>
      <c r="E4538" s="217" t="s">
        <v>162</v>
      </c>
      <c r="F4538" s="217" t="s">
        <v>2583</v>
      </c>
      <c r="G4538" s="218">
        <v>12.13</v>
      </c>
      <c r="H4538" s="217" t="s">
        <v>139</v>
      </c>
      <c r="I4538" s="219">
        <v>1</v>
      </c>
      <c r="J4538" s="221">
        <v>39408.660000000003</v>
      </c>
      <c r="K4538" s="221">
        <v>28735.49</v>
      </c>
      <c r="L4538" s="221">
        <v>10673.17</v>
      </c>
      <c r="M4538" s="218">
        <f t="shared" si="128"/>
        <v>15763.464000000002</v>
      </c>
      <c r="N4538" s="216" t="str">
        <f t="shared" si="127"/>
        <v>stvarna uporabna</v>
      </c>
    </row>
    <row r="4539" spans="1:14" x14ac:dyDescent="0.25">
      <c r="A4539" s="220">
        <v>1</v>
      </c>
      <c r="B4539" s="219" t="s">
        <v>2552</v>
      </c>
      <c r="C4539" s="219" t="s">
        <v>2553</v>
      </c>
      <c r="D4539" s="219">
        <v>104242</v>
      </c>
      <c r="E4539" s="217" t="s">
        <v>162</v>
      </c>
      <c r="F4539" s="217" t="s">
        <v>3301</v>
      </c>
      <c r="G4539" s="218">
        <v>12.1</v>
      </c>
      <c r="H4539" s="217" t="s">
        <v>139</v>
      </c>
      <c r="I4539" s="219">
        <v>1</v>
      </c>
      <c r="J4539" s="221">
        <v>7887.31</v>
      </c>
      <c r="K4539" s="221">
        <v>7887.31</v>
      </c>
      <c r="L4539" s="218">
        <v>0</v>
      </c>
      <c r="M4539" s="218">
        <f t="shared" si="128"/>
        <v>3154.9240000000004</v>
      </c>
      <c r="N4539" s="216" t="str">
        <f t="shared" si="127"/>
        <v>stvarna uporabna</v>
      </c>
    </row>
    <row r="4540" spans="1:14" x14ac:dyDescent="0.25">
      <c r="A4540" s="216">
        <v>1</v>
      </c>
      <c r="B4540" s="219" t="s">
        <v>2552</v>
      </c>
      <c r="C4540" s="219" t="s">
        <v>2553</v>
      </c>
      <c r="D4540" s="219">
        <v>104252</v>
      </c>
      <c r="E4540" s="217" t="s">
        <v>162</v>
      </c>
      <c r="F4540" s="217" t="s">
        <v>3302</v>
      </c>
      <c r="G4540" s="217" t="s">
        <v>2792</v>
      </c>
      <c r="H4540" s="217" t="s">
        <v>139</v>
      </c>
      <c r="I4540" s="219">
        <v>1</v>
      </c>
      <c r="J4540" s="221">
        <v>5558.53</v>
      </c>
      <c r="K4540" s="221">
        <v>5558.53</v>
      </c>
      <c r="L4540" s="218">
        <v>0</v>
      </c>
      <c r="M4540" s="218">
        <f t="shared" si="128"/>
        <v>2223.4119999999998</v>
      </c>
      <c r="N4540" s="216" t="str">
        <f t="shared" ref="N4540:N4603" si="129">IF(L4540&lt;J4540*0.4,"stvarna uporabna", "nova vrijednost")</f>
        <v>stvarna uporabna</v>
      </c>
    </row>
    <row r="4541" spans="1:14" x14ac:dyDescent="0.25">
      <c r="A4541" s="216">
        <v>1</v>
      </c>
      <c r="B4541" s="219" t="s">
        <v>2552</v>
      </c>
      <c r="C4541" s="219" t="s">
        <v>2553</v>
      </c>
      <c r="D4541" s="219">
        <v>104259</v>
      </c>
      <c r="E4541" s="217" t="s">
        <v>162</v>
      </c>
      <c r="F4541" s="217" t="s">
        <v>3303</v>
      </c>
      <c r="G4541" s="218">
        <v>11.06</v>
      </c>
      <c r="H4541" s="217" t="s">
        <v>139</v>
      </c>
      <c r="I4541" s="219">
        <v>1</v>
      </c>
      <c r="J4541" s="221">
        <v>15108.74</v>
      </c>
      <c r="K4541" s="221">
        <v>15108.74</v>
      </c>
      <c r="L4541" s="218">
        <v>0</v>
      </c>
      <c r="M4541" s="218">
        <f t="shared" si="128"/>
        <v>6043.4960000000001</v>
      </c>
      <c r="N4541" s="216" t="str">
        <f t="shared" si="129"/>
        <v>stvarna uporabna</v>
      </c>
    </row>
    <row r="4542" spans="1:14" x14ac:dyDescent="0.25">
      <c r="A4542" s="216">
        <v>1</v>
      </c>
      <c r="B4542" s="219" t="s">
        <v>2552</v>
      </c>
      <c r="C4542" s="219" t="s">
        <v>2553</v>
      </c>
      <c r="D4542" s="219">
        <v>104260</v>
      </c>
      <c r="E4542" s="217" t="s">
        <v>162</v>
      </c>
      <c r="F4542" s="217" t="s">
        <v>3303</v>
      </c>
      <c r="G4542" s="218">
        <v>11.06</v>
      </c>
      <c r="H4542" s="217" t="s">
        <v>139</v>
      </c>
      <c r="I4542" s="219">
        <v>1</v>
      </c>
      <c r="J4542" s="221">
        <v>15108.73</v>
      </c>
      <c r="K4542" s="221">
        <v>15108.73</v>
      </c>
      <c r="L4542" s="218">
        <v>0</v>
      </c>
      <c r="M4542" s="218">
        <f t="shared" si="128"/>
        <v>6043.4920000000002</v>
      </c>
      <c r="N4542" s="216" t="str">
        <f t="shared" si="129"/>
        <v>stvarna uporabna</v>
      </c>
    </row>
    <row r="4543" spans="1:14" x14ac:dyDescent="0.25">
      <c r="A4543" s="220">
        <v>1</v>
      </c>
      <c r="B4543" s="219" t="s">
        <v>2552</v>
      </c>
      <c r="C4543" s="219" t="s">
        <v>2553</v>
      </c>
      <c r="D4543" s="219">
        <v>104331</v>
      </c>
      <c r="E4543" s="217" t="s">
        <v>162</v>
      </c>
      <c r="F4543" s="217" t="s">
        <v>2622</v>
      </c>
      <c r="G4543" s="218">
        <v>10.039999999999999</v>
      </c>
      <c r="H4543" s="217" t="s">
        <v>139</v>
      </c>
      <c r="I4543" s="219">
        <v>1</v>
      </c>
      <c r="J4543" s="221">
        <v>3037.63</v>
      </c>
      <c r="K4543" s="221">
        <v>3037.63</v>
      </c>
      <c r="L4543" s="218">
        <v>0</v>
      </c>
      <c r="M4543" s="218">
        <f t="shared" si="128"/>
        <v>1215.0520000000001</v>
      </c>
      <c r="N4543" s="216" t="str">
        <f t="shared" si="129"/>
        <v>stvarna uporabna</v>
      </c>
    </row>
    <row r="4544" spans="1:14" x14ac:dyDescent="0.25">
      <c r="A4544" s="220">
        <v>1</v>
      </c>
      <c r="B4544" s="219" t="s">
        <v>2552</v>
      </c>
      <c r="C4544" s="219" t="s">
        <v>2553</v>
      </c>
      <c r="D4544" s="219">
        <v>104332</v>
      </c>
      <c r="E4544" s="217" t="s">
        <v>162</v>
      </c>
      <c r="F4544" s="217" t="s">
        <v>3304</v>
      </c>
      <c r="G4544" s="218">
        <v>11.15</v>
      </c>
      <c r="H4544" s="217" t="s">
        <v>139</v>
      </c>
      <c r="I4544" s="219">
        <v>1</v>
      </c>
      <c r="J4544" s="221">
        <v>3500</v>
      </c>
      <c r="K4544" s="218">
        <v>947.92</v>
      </c>
      <c r="L4544" s="221">
        <v>2552.08</v>
      </c>
      <c r="M4544" s="218">
        <f t="shared" si="128"/>
        <v>2552.08</v>
      </c>
      <c r="N4544" s="216" t="str">
        <f t="shared" si="129"/>
        <v>nova vrijednost</v>
      </c>
    </row>
    <row r="4545" spans="1:14" x14ac:dyDescent="0.25">
      <c r="A4545" s="216">
        <v>1</v>
      </c>
      <c r="B4545" s="219" t="s">
        <v>2552</v>
      </c>
      <c r="C4545" s="219" t="s">
        <v>2553</v>
      </c>
      <c r="D4545" s="219">
        <v>104361</v>
      </c>
      <c r="E4545" s="217" t="s">
        <v>162</v>
      </c>
      <c r="F4545" s="217" t="s">
        <v>3305</v>
      </c>
      <c r="G4545" s="217" t="s">
        <v>531</v>
      </c>
      <c r="H4545" s="217" t="s">
        <v>139</v>
      </c>
      <c r="I4545" s="219">
        <v>1</v>
      </c>
      <c r="J4545" s="221">
        <v>9852.5</v>
      </c>
      <c r="K4545" s="221">
        <v>5011.26</v>
      </c>
      <c r="L4545" s="221">
        <v>4841.24</v>
      </c>
      <c r="M4545" s="218">
        <f t="shared" si="128"/>
        <v>4841.24</v>
      </c>
      <c r="N4545" s="216" t="str">
        <f t="shared" si="129"/>
        <v>nova vrijednost</v>
      </c>
    </row>
    <row r="4546" spans="1:14" x14ac:dyDescent="0.25">
      <c r="A4546" s="216">
        <v>1</v>
      </c>
      <c r="B4546" s="219" t="s">
        <v>2552</v>
      </c>
      <c r="C4546" s="219" t="s">
        <v>2553</v>
      </c>
      <c r="D4546" s="219">
        <v>104363</v>
      </c>
      <c r="E4546" s="217" t="s">
        <v>162</v>
      </c>
      <c r="F4546" s="217" t="s">
        <v>3306</v>
      </c>
      <c r="G4546" s="217" t="s">
        <v>531</v>
      </c>
      <c r="H4546" s="217" t="s">
        <v>139</v>
      </c>
      <c r="I4546" s="219">
        <v>1</v>
      </c>
      <c r="J4546" s="221">
        <v>4395.1400000000003</v>
      </c>
      <c r="K4546" s="221">
        <v>2746.97</v>
      </c>
      <c r="L4546" s="221">
        <v>1648.17</v>
      </c>
      <c r="M4546" s="218">
        <f t="shared" si="128"/>
        <v>1758.0560000000003</v>
      </c>
      <c r="N4546" s="216" t="str">
        <f t="shared" si="129"/>
        <v>stvarna uporabna</v>
      </c>
    </row>
    <row r="4547" spans="1:14" x14ac:dyDescent="0.25">
      <c r="A4547" s="216">
        <v>1</v>
      </c>
      <c r="B4547" s="219" t="s">
        <v>2552</v>
      </c>
      <c r="C4547" s="219" t="s">
        <v>2553</v>
      </c>
      <c r="D4547" s="219">
        <v>104364</v>
      </c>
      <c r="E4547" s="217" t="s">
        <v>162</v>
      </c>
      <c r="F4547" s="217" t="s">
        <v>3307</v>
      </c>
      <c r="G4547" s="217" t="s">
        <v>468</v>
      </c>
      <c r="H4547" s="217" t="s">
        <v>139</v>
      </c>
      <c r="I4547" s="219">
        <v>1</v>
      </c>
      <c r="J4547" s="221">
        <v>11958.34</v>
      </c>
      <c r="K4547" s="221">
        <v>7723.08</v>
      </c>
      <c r="L4547" s="221">
        <v>4235.26</v>
      </c>
      <c r="M4547" s="218">
        <f t="shared" ref="M4547:M4610" si="130">IF(L4547&lt;J4547*0.4,J4547*0.4,L4547)</f>
        <v>4783.3360000000002</v>
      </c>
      <c r="N4547" s="216" t="str">
        <f t="shared" si="129"/>
        <v>stvarna uporabna</v>
      </c>
    </row>
    <row r="4548" spans="1:14" x14ac:dyDescent="0.25">
      <c r="A4548" s="220">
        <v>1</v>
      </c>
      <c r="B4548" s="219" t="s">
        <v>2552</v>
      </c>
      <c r="C4548" s="219" t="s">
        <v>2553</v>
      </c>
      <c r="D4548" s="219">
        <v>104365</v>
      </c>
      <c r="E4548" s="217" t="s">
        <v>162</v>
      </c>
      <c r="F4548" s="217" t="s">
        <v>3308</v>
      </c>
      <c r="G4548" s="218">
        <v>12.12</v>
      </c>
      <c r="H4548" s="217" t="s">
        <v>139</v>
      </c>
      <c r="I4548" s="219">
        <v>1</v>
      </c>
      <c r="J4548" s="221">
        <v>12104.33</v>
      </c>
      <c r="K4548" s="221">
        <v>12104.32</v>
      </c>
      <c r="L4548" s="218">
        <v>0.01</v>
      </c>
      <c r="M4548" s="218">
        <f t="shared" si="130"/>
        <v>4841.732</v>
      </c>
      <c r="N4548" s="216" t="str">
        <f t="shared" si="129"/>
        <v>stvarna uporabna</v>
      </c>
    </row>
    <row r="4549" spans="1:14" x14ac:dyDescent="0.25">
      <c r="A4549" s="220">
        <v>1</v>
      </c>
      <c r="B4549" s="219" t="s">
        <v>2552</v>
      </c>
      <c r="C4549" s="219" t="s">
        <v>2553</v>
      </c>
      <c r="D4549" s="219">
        <v>104366</v>
      </c>
      <c r="E4549" s="217" t="s">
        <v>162</v>
      </c>
      <c r="F4549" s="217" t="s">
        <v>2909</v>
      </c>
      <c r="G4549" s="217" t="s">
        <v>324</v>
      </c>
      <c r="H4549" s="217" t="s">
        <v>139</v>
      </c>
      <c r="I4549" s="219">
        <v>1</v>
      </c>
      <c r="J4549" s="221">
        <v>1098</v>
      </c>
      <c r="K4549" s="221">
        <v>1098</v>
      </c>
      <c r="L4549" s="218">
        <v>0</v>
      </c>
      <c r="M4549" s="218">
        <f t="shared" si="130"/>
        <v>439.20000000000005</v>
      </c>
      <c r="N4549" s="216" t="str">
        <f t="shared" si="129"/>
        <v>stvarna uporabna</v>
      </c>
    </row>
    <row r="4550" spans="1:14" x14ac:dyDescent="0.25">
      <c r="A4550" s="216">
        <v>1</v>
      </c>
      <c r="B4550" s="219" t="s">
        <v>2552</v>
      </c>
      <c r="C4550" s="219" t="s">
        <v>2553</v>
      </c>
      <c r="D4550" s="219">
        <v>104367</v>
      </c>
      <c r="E4550" s="217" t="s">
        <v>162</v>
      </c>
      <c r="F4550" s="217" t="s">
        <v>2909</v>
      </c>
      <c r="G4550" s="217" t="s">
        <v>324</v>
      </c>
      <c r="H4550" s="217" t="s">
        <v>139</v>
      </c>
      <c r="I4550" s="219">
        <v>1</v>
      </c>
      <c r="J4550" s="221">
        <v>1098</v>
      </c>
      <c r="K4550" s="221">
        <v>1098</v>
      </c>
      <c r="L4550" s="218">
        <v>0</v>
      </c>
      <c r="M4550" s="218">
        <f t="shared" si="130"/>
        <v>439.20000000000005</v>
      </c>
      <c r="N4550" s="216" t="str">
        <f t="shared" si="129"/>
        <v>stvarna uporabna</v>
      </c>
    </row>
    <row r="4551" spans="1:14" x14ac:dyDescent="0.25">
      <c r="A4551" s="216">
        <v>1</v>
      </c>
      <c r="B4551" s="219" t="s">
        <v>2552</v>
      </c>
      <c r="C4551" s="219" t="s">
        <v>2553</v>
      </c>
      <c r="D4551" s="219">
        <v>104368</v>
      </c>
      <c r="E4551" s="217" t="s">
        <v>162</v>
      </c>
      <c r="F4551" s="217" t="s">
        <v>3309</v>
      </c>
      <c r="G4551" s="217" t="s">
        <v>324</v>
      </c>
      <c r="H4551" s="217" t="s">
        <v>139</v>
      </c>
      <c r="I4551" s="219">
        <v>1</v>
      </c>
      <c r="J4551" s="221">
        <v>5978</v>
      </c>
      <c r="K4551" s="221">
        <v>5978</v>
      </c>
      <c r="L4551" s="218">
        <v>0</v>
      </c>
      <c r="M4551" s="218">
        <f t="shared" si="130"/>
        <v>2391.2000000000003</v>
      </c>
      <c r="N4551" s="216" t="str">
        <f t="shared" si="129"/>
        <v>stvarna uporabna</v>
      </c>
    </row>
    <row r="4552" spans="1:14" x14ac:dyDescent="0.25">
      <c r="A4552" s="216">
        <v>1</v>
      </c>
      <c r="B4552" s="219" t="s">
        <v>2552</v>
      </c>
      <c r="C4552" s="219" t="s">
        <v>2553</v>
      </c>
      <c r="D4552" s="219">
        <v>104377</v>
      </c>
      <c r="E4552" s="217" t="s">
        <v>162</v>
      </c>
      <c r="F4552" s="217" t="s">
        <v>3310</v>
      </c>
      <c r="G4552" s="218">
        <v>11.06</v>
      </c>
      <c r="H4552" s="217" t="s">
        <v>139</v>
      </c>
      <c r="I4552" s="219">
        <v>1</v>
      </c>
      <c r="J4552" s="221">
        <v>1061.4000000000001</v>
      </c>
      <c r="K4552" s="221">
        <v>1061.4000000000001</v>
      </c>
      <c r="L4552" s="218">
        <v>0</v>
      </c>
      <c r="M4552" s="218">
        <f t="shared" si="130"/>
        <v>424.56000000000006</v>
      </c>
      <c r="N4552" s="216" t="str">
        <f t="shared" si="129"/>
        <v>stvarna uporabna</v>
      </c>
    </row>
    <row r="4553" spans="1:14" x14ac:dyDescent="0.25">
      <c r="A4553" s="220">
        <v>1</v>
      </c>
      <c r="B4553" s="219" t="s">
        <v>2552</v>
      </c>
      <c r="C4553" s="219" t="s">
        <v>2553</v>
      </c>
      <c r="D4553" s="219">
        <v>104378</v>
      </c>
      <c r="E4553" s="217" t="s">
        <v>162</v>
      </c>
      <c r="F4553" s="217" t="s">
        <v>3172</v>
      </c>
      <c r="G4553" s="218">
        <v>11.06</v>
      </c>
      <c r="H4553" s="217" t="s">
        <v>139</v>
      </c>
      <c r="I4553" s="219">
        <v>1</v>
      </c>
      <c r="J4553" s="221">
        <v>1998.36</v>
      </c>
      <c r="K4553" s="221">
        <v>1998.36</v>
      </c>
      <c r="L4553" s="218">
        <v>0</v>
      </c>
      <c r="M4553" s="218">
        <f t="shared" si="130"/>
        <v>799.34400000000005</v>
      </c>
      <c r="N4553" s="216" t="str">
        <f t="shared" si="129"/>
        <v>stvarna uporabna</v>
      </c>
    </row>
    <row r="4554" spans="1:14" x14ac:dyDescent="0.25">
      <c r="A4554" s="220">
        <v>1</v>
      </c>
      <c r="B4554" s="219" t="s">
        <v>2552</v>
      </c>
      <c r="C4554" s="219" t="s">
        <v>2553</v>
      </c>
      <c r="D4554" s="219">
        <v>104382</v>
      </c>
      <c r="E4554" s="217" t="s">
        <v>162</v>
      </c>
      <c r="F4554" s="217" t="s">
        <v>3311</v>
      </c>
      <c r="G4554" s="218">
        <v>11.03</v>
      </c>
      <c r="H4554" s="217" t="s">
        <v>139</v>
      </c>
      <c r="I4554" s="219">
        <v>1</v>
      </c>
      <c r="J4554" s="221">
        <v>1398.86</v>
      </c>
      <c r="K4554" s="221">
        <v>1398.86</v>
      </c>
      <c r="L4554" s="218">
        <v>0</v>
      </c>
      <c r="M4554" s="218">
        <f t="shared" si="130"/>
        <v>559.54399999999998</v>
      </c>
      <c r="N4554" s="216" t="str">
        <f t="shared" si="129"/>
        <v>stvarna uporabna</v>
      </c>
    </row>
    <row r="4555" spans="1:14" x14ac:dyDescent="0.25">
      <c r="A4555" s="216">
        <v>1</v>
      </c>
      <c r="B4555" s="219" t="s">
        <v>2552</v>
      </c>
      <c r="C4555" s="219" t="s">
        <v>2553</v>
      </c>
      <c r="D4555" s="219">
        <v>104395</v>
      </c>
      <c r="E4555" s="217" t="s">
        <v>162</v>
      </c>
      <c r="F4555" s="217" t="s">
        <v>2595</v>
      </c>
      <c r="G4555" s="217" t="s">
        <v>154</v>
      </c>
      <c r="H4555" s="217" t="s">
        <v>139</v>
      </c>
      <c r="I4555" s="219">
        <v>1</v>
      </c>
      <c r="J4555" s="221">
        <v>7083.93</v>
      </c>
      <c r="K4555" s="221">
        <v>4279.87</v>
      </c>
      <c r="L4555" s="221">
        <v>2804.06</v>
      </c>
      <c r="M4555" s="218">
        <f t="shared" si="130"/>
        <v>2833.5720000000001</v>
      </c>
      <c r="N4555" s="216" t="str">
        <f t="shared" si="129"/>
        <v>stvarna uporabna</v>
      </c>
    </row>
    <row r="4556" spans="1:14" x14ac:dyDescent="0.25">
      <c r="A4556" s="216">
        <v>1</v>
      </c>
      <c r="B4556" s="219" t="s">
        <v>2552</v>
      </c>
      <c r="C4556" s="219" t="s">
        <v>2553</v>
      </c>
      <c r="D4556" s="219">
        <v>104396</v>
      </c>
      <c r="E4556" s="217" t="s">
        <v>162</v>
      </c>
      <c r="F4556" s="217" t="s">
        <v>3155</v>
      </c>
      <c r="G4556" s="218">
        <v>12.14</v>
      </c>
      <c r="H4556" s="217" t="s">
        <v>139</v>
      </c>
      <c r="I4556" s="219">
        <v>1</v>
      </c>
      <c r="J4556" s="221">
        <v>1958.87</v>
      </c>
      <c r="K4556" s="218">
        <v>979.44</v>
      </c>
      <c r="L4556" s="218">
        <v>979.43</v>
      </c>
      <c r="M4556" s="218">
        <f t="shared" si="130"/>
        <v>979.43</v>
      </c>
      <c r="N4556" s="216" t="str">
        <f t="shared" si="129"/>
        <v>nova vrijednost</v>
      </c>
    </row>
    <row r="4557" spans="1:14" x14ac:dyDescent="0.25">
      <c r="A4557" s="216">
        <v>1</v>
      </c>
      <c r="B4557" s="219" t="s">
        <v>2552</v>
      </c>
      <c r="C4557" s="219" t="s">
        <v>2553</v>
      </c>
      <c r="D4557" s="219">
        <v>104397</v>
      </c>
      <c r="E4557" s="217" t="s">
        <v>162</v>
      </c>
      <c r="F4557" s="217" t="s">
        <v>2593</v>
      </c>
      <c r="G4557" s="217" t="s">
        <v>199</v>
      </c>
      <c r="H4557" s="217" t="s">
        <v>139</v>
      </c>
      <c r="I4557" s="219">
        <v>1</v>
      </c>
      <c r="J4557" s="221">
        <v>1574.72</v>
      </c>
      <c r="K4557" s="221">
        <v>1574.72</v>
      </c>
      <c r="L4557" s="218">
        <v>0</v>
      </c>
      <c r="M4557" s="218">
        <f t="shared" si="130"/>
        <v>629.88800000000003</v>
      </c>
      <c r="N4557" s="216" t="str">
        <f t="shared" si="129"/>
        <v>stvarna uporabna</v>
      </c>
    </row>
    <row r="4558" spans="1:14" x14ac:dyDescent="0.25">
      <c r="A4558" s="216">
        <v>1</v>
      </c>
      <c r="B4558" s="219" t="s">
        <v>2552</v>
      </c>
      <c r="C4558" s="219" t="s">
        <v>2553</v>
      </c>
      <c r="D4558" s="219">
        <v>104398</v>
      </c>
      <c r="E4558" s="217" t="s">
        <v>162</v>
      </c>
      <c r="F4558" s="217" t="s">
        <v>3312</v>
      </c>
      <c r="G4558" s="217" t="s">
        <v>199</v>
      </c>
      <c r="H4558" s="217" t="s">
        <v>139</v>
      </c>
      <c r="I4558" s="219">
        <v>1</v>
      </c>
      <c r="J4558" s="221">
        <v>6321.6</v>
      </c>
      <c r="K4558" s="221">
        <v>6321.6</v>
      </c>
      <c r="L4558" s="218">
        <v>0</v>
      </c>
      <c r="M4558" s="218">
        <f t="shared" si="130"/>
        <v>2528.6400000000003</v>
      </c>
      <c r="N4558" s="216" t="str">
        <f t="shared" si="129"/>
        <v>stvarna uporabna</v>
      </c>
    </row>
    <row r="4559" spans="1:14" x14ac:dyDescent="0.25">
      <c r="A4559" s="220">
        <v>1</v>
      </c>
      <c r="B4559" s="219" t="s">
        <v>2552</v>
      </c>
      <c r="C4559" s="219" t="s">
        <v>2553</v>
      </c>
      <c r="D4559" s="219">
        <v>104412</v>
      </c>
      <c r="E4559" s="217" t="s">
        <v>162</v>
      </c>
      <c r="F4559" s="217" t="s">
        <v>3139</v>
      </c>
      <c r="G4559" s="217" t="s">
        <v>504</v>
      </c>
      <c r="H4559" s="217" t="s">
        <v>139</v>
      </c>
      <c r="I4559" s="219">
        <v>1</v>
      </c>
      <c r="J4559" s="221">
        <v>2640.49</v>
      </c>
      <c r="K4559" s="221">
        <v>1045.19</v>
      </c>
      <c r="L4559" s="221">
        <v>1595.3</v>
      </c>
      <c r="M4559" s="218">
        <f t="shared" si="130"/>
        <v>1595.3</v>
      </c>
      <c r="N4559" s="216" t="str">
        <f t="shared" si="129"/>
        <v>nova vrijednost</v>
      </c>
    </row>
    <row r="4560" spans="1:14" x14ac:dyDescent="0.25">
      <c r="A4560" s="220">
        <v>1</v>
      </c>
      <c r="B4560" s="219" t="s">
        <v>2552</v>
      </c>
      <c r="C4560" s="219" t="s">
        <v>2553</v>
      </c>
      <c r="D4560" s="219">
        <v>104413</v>
      </c>
      <c r="E4560" s="217" t="s">
        <v>162</v>
      </c>
      <c r="F4560" s="217" t="s">
        <v>3313</v>
      </c>
      <c r="G4560" s="217" t="s">
        <v>235</v>
      </c>
      <c r="H4560" s="217" t="s">
        <v>139</v>
      </c>
      <c r="I4560" s="219">
        <v>1</v>
      </c>
      <c r="J4560" s="221">
        <v>10222.82</v>
      </c>
      <c r="K4560" s="221">
        <v>4259.51</v>
      </c>
      <c r="L4560" s="221">
        <v>5963.31</v>
      </c>
      <c r="M4560" s="218">
        <f t="shared" si="130"/>
        <v>5963.31</v>
      </c>
      <c r="N4560" s="216" t="str">
        <f t="shared" si="129"/>
        <v>nova vrijednost</v>
      </c>
    </row>
    <row r="4561" spans="1:14" x14ac:dyDescent="0.25">
      <c r="A4561" s="216">
        <v>1</v>
      </c>
      <c r="B4561" s="219" t="s">
        <v>2552</v>
      </c>
      <c r="C4561" s="219" t="s">
        <v>2553</v>
      </c>
      <c r="D4561" s="219">
        <v>104416</v>
      </c>
      <c r="E4561" s="217" t="s">
        <v>162</v>
      </c>
      <c r="F4561" s="217" t="s">
        <v>3314</v>
      </c>
      <c r="G4561" s="217" t="s">
        <v>555</v>
      </c>
      <c r="H4561" s="217" t="s">
        <v>139</v>
      </c>
      <c r="I4561" s="219">
        <v>1</v>
      </c>
      <c r="J4561" s="221">
        <v>1795.78</v>
      </c>
      <c r="K4561" s="221">
        <v>1795.78</v>
      </c>
      <c r="L4561" s="218">
        <v>0</v>
      </c>
      <c r="M4561" s="218">
        <f t="shared" si="130"/>
        <v>718.31200000000001</v>
      </c>
      <c r="N4561" s="216" t="str">
        <f t="shared" si="129"/>
        <v>stvarna uporabna</v>
      </c>
    </row>
    <row r="4562" spans="1:14" x14ac:dyDescent="0.25">
      <c r="A4562" s="216">
        <v>1</v>
      </c>
      <c r="B4562" s="219" t="s">
        <v>2552</v>
      </c>
      <c r="C4562" s="219" t="s">
        <v>2553</v>
      </c>
      <c r="D4562" s="219">
        <v>104429</v>
      </c>
      <c r="E4562" s="217" t="s">
        <v>162</v>
      </c>
      <c r="F4562" s="217" t="s">
        <v>3315</v>
      </c>
      <c r="G4562" s="217" t="s">
        <v>2327</v>
      </c>
      <c r="H4562" s="217" t="s">
        <v>139</v>
      </c>
      <c r="I4562" s="219">
        <v>1</v>
      </c>
      <c r="J4562" s="221">
        <v>4135.8</v>
      </c>
      <c r="K4562" s="221">
        <v>4135.8</v>
      </c>
      <c r="L4562" s="218">
        <v>0</v>
      </c>
      <c r="M4562" s="218">
        <f t="shared" si="130"/>
        <v>1654.3200000000002</v>
      </c>
      <c r="N4562" s="216" t="str">
        <f t="shared" si="129"/>
        <v>stvarna uporabna</v>
      </c>
    </row>
    <row r="4563" spans="1:14" x14ac:dyDescent="0.25">
      <c r="A4563" s="216">
        <v>1</v>
      </c>
      <c r="B4563" s="219" t="s">
        <v>2552</v>
      </c>
      <c r="C4563" s="219" t="s">
        <v>2553</v>
      </c>
      <c r="D4563" s="219">
        <v>104433</v>
      </c>
      <c r="E4563" s="217" t="s">
        <v>162</v>
      </c>
      <c r="F4563" s="217" t="s">
        <v>3316</v>
      </c>
      <c r="G4563" s="217" t="s">
        <v>2827</v>
      </c>
      <c r="H4563" s="217" t="s">
        <v>139</v>
      </c>
      <c r="I4563" s="219">
        <v>1</v>
      </c>
      <c r="J4563" s="221">
        <v>2398.52</v>
      </c>
      <c r="K4563" s="221">
        <v>2398.52</v>
      </c>
      <c r="L4563" s="218">
        <v>0</v>
      </c>
      <c r="M4563" s="218">
        <f t="shared" si="130"/>
        <v>959.40800000000002</v>
      </c>
      <c r="N4563" s="216" t="str">
        <f t="shared" si="129"/>
        <v>stvarna uporabna</v>
      </c>
    </row>
    <row r="4564" spans="1:14" x14ac:dyDescent="0.25">
      <c r="A4564" s="220">
        <v>1</v>
      </c>
      <c r="B4564" s="219" t="s">
        <v>2552</v>
      </c>
      <c r="C4564" s="219" t="s">
        <v>2553</v>
      </c>
      <c r="D4564" s="219">
        <v>104434</v>
      </c>
      <c r="E4564" s="217" t="s">
        <v>162</v>
      </c>
      <c r="F4564" s="217" t="s">
        <v>2800</v>
      </c>
      <c r="G4564" s="217" t="s">
        <v>2827</v>
      </c>
      <c r="H4564" s="217" t="s">
        <v>139</v>
      </c>
      <c r="I4564" s="219">
        <v>1</v>
      </c>
      <c r="J4564" s="221">
        <v>6550.97</v>
      </c>
      <c r="K4564" s="221">
        <v>6550.97</v>
      </c>
      <c r="L4564" s="218">
        <v>0</v>
      </c>
      <c r="M4564" s="218">
        <f t="shared" si="130"/>
        <v>2620.3880000000004</v>
      </c>
      <c r="N4564" s="216" t="str">
        <f t="shared" si="129"/>
        <v>stvarna uporabna</v>
      </c>
    </row>
    <row r="4565" spans="1:14" x14ac:dyDescent="0.25">
      <c r="A4565" s="220">
        <v>1</v>
      </c>
      <c r="B4565" s="219" t="s">
        <v>2552</v>
      </c>
      <c r="C4565" s="219" t="s">
        <v>2553</v>
      </c>
      <c r="D4565" s="219">
        <v>104435</v>
      </c>
      <c r="E4565" s="217" t="s">
        <v>162</v>
      </c>
      <c r="F4565" s="217" t="s">
        <v>2955</v>
      </c>
      <c r="G4565" s="217" t="s">
        <v>555</v>
      </c>
      <c r="H4565" s="217" t="s">
        <v>139</v>
      </c>
      <c r="I4565" s="219">
        <v>1</v>
      </c>
      <c r="J4565" s="221">
        <v>1795.78</v>
      </c>
      <c r="K4565" s="221">
        <v>1795.78</v>
      </c>
      <c r="L4565" s="218">
        <v>0</v>
      </c>
      <c r="M4565" s="218">
        <f t="shared" si="130"/>
        <v>718.31200000000001</v>
      </c>
      <c r="N4565" s="216" t="str">
        <f t="shared" si="129"/>
        <v>stvarna uporabna</v>
      </c>
    </row>
    <row r="4566" spans="1:14" x14ac:dyDescent="0.25">
      <c r="A4566" s="216">
        <v>1</v>
      </c>
      <c r="B4566" s="219" t="s">
        <v>2552</v>
      </c>
      <c r="C4566" s="219" t="s">
        <v>2553</v>
      </c>
      <c r="D4566" s="219">
        <v>104436</v>
      </c>
      <c r="E4566" s="217" t="s">
        <v>162</v>
      </c>
      <c r="F4566" s="217" t="s">
        <v>3289</v>
      </c>
      <c r="G4566" s="217" t="s">
        <v>555</v>
      </c>
      <c r="H4566" s="217" t="s">
        <v>139</v>
      </c>
      <c r="I4566" s="219">
        <v>1</v>
      </c>
      <c r="J4566" s="221">
        <v>6486.41</v>
      </c>
      <c r="K4566" s="221">
        <v>6486.41</v>
      </c>
      <c r="L4566" s="218">
        <v>0</v>
      </c>
      <c r="M4566" s="218">
        <f t="shared" si="130"/>
        <v>2594.5640000000003</v>
      </c>
      <c r="N4566" s="216" t="str">
        <f t="shared" si="129"/>
        <v>stvarna uporabna</v>
      </c>
    </row>
    <row r="4567" spans="1:14" x14ac:dyDescent="0.25">
      <c r="A4567" s="216">
        <v>1</v>
      </c>
      <c r="B4567" s="219" t="s">
        <v>2552</v>
      </c>
      <c r="C4567" s="219" t="s">
        <v>2553</v>
      </c>
      <c r="D4567" s="219">
        <v>104453</v>
      </c>
      <c r="E4567" s="217" t="s">
        <v>162</v>
      </c>
      <c r="F4567" s="217" t="s">
        <v>2722</v>
      </c>
      <c r="G4567" s="218">
        <v>10.130000000000001</v>
      </c>
      <c r="H4567" s="217" t="s">
        <v>139</v>
      </c>
      <c r="I4567" s="219">
        <v>1</v>
      </c>
      <c r="J4567" s="221">
        <v>1427.92</v>
      </c>
      <c r="K4567" s="221">
        <v>1130.44</v>
      </c>
      <c r="L4567" s="218">
        <v>297.48</v>
      </c>
      <c r="M4567" s="218">
        <f t="shared" si="130"/>
        <v>571.16800000000001</v>
      </c>
      <c r="N4567" s="216" t="str">
        <f t="shared" si="129"/>
        <v>stvarna uporabna</v>
      </c>
    </row>
    <row r="4568" spans="1:14" x14ac:dyDescent="0.25">
      <c r="A4568" s="216">
        <v>1</v>
      </c>
      <c r="B4568" s="219" t="s">
        <v>2552</v>
      </c>
      <c r="C4568" s="219" t="s">
        <v>2553</v>
      </c>
      <c r="D4568" s="219">
        <v>104475</v>
      </c>
      <c r="E4568" s="217" t="s">
        <v>162</v>
      </c>
      <c r="F4568" s="217" t="s">
        <v>3317</v>
      </c>
      <c r="G4568" s="217" t="s">
        <v>235</v>
      </c>
      <c r="H4568" s="217" t="s">
        <v>139</v>
      </c>
      <c r="I4568" s="219">
        <v>1</v>
      </c>
      <c r="J4568" s="221">
        <v>16471.61</v>
      </c>
      <c r="K4568" s="221">
        <v>6863.17</v>
      </c>
      <c r="L4568" s="221">
        <v>9608.44</v>
      </c>
      <c r="M4568" s="218">
        <f t="shared" si="130"/>
        <v>9608.44</v>
      </c>
      <c r="N4568" s="216" t="str">
        <f t="shared" si="129"/>
        <v>nova vrijednost</v>
      </c>
    </row>
    <row r="4569" spans="1:14" x14ac:dyDescent="0.25">
      <c r="A4569" s="220">
        <v>1</v>
      </c>
      <c r="B4569" s="219" t="s">
        <v>2552</v>
      </c>
      <c r="C4569" s="219" t="s">
        <v>2553</v>
      </c>
      <c r="D4569" s="219">
        <v>104476</v>
      </c>
      <c r="E4569" s="217" t="s">
        <v>162</v>
      </c>
      <c r="F4569" s="217" t="s">
        <v>3318</v>
      </c>
      <c r="G4569" s="218">
        <v>10.14</v>
      </c>
      <c r="H4569" s="217" t="s">
        <v>139</v>
      </c>
      <c r="I4569" s="219">
        <v>1</v>
      </c>
      <c r="J4569" s="221">
        <v>8000.23</v>
      </c>
      <c r="K4569" s="221">
        <v>4333.46</v>
      </c>
      <c r="L4569" s="221">
        <v>3666.77</v>
      </c>
      <c r="M4569" s="218">
        <f t="shared" si="130"/>
        <v>3666.77</v>
      </c>
      <c r="N4569" s="216" t="str">
        <f t="shared" si="129"/>
        <v>nova vrijednost</v>
      </c>
    </row>
    <row r="4570" spans="1:14" x14ac:dyDescent="0.25">
      <c r="A4570" s="220">
        <v>1</v>
      </c>
      <c r="B4570" s="219" t="s">
        <v>2552</v>
      </c>
      <c r="C4570" s="219" t="s">
        <v>2553</v>
      </c>
      <c r="D4570" s="219">
        <v>104536</v>
      </c>
      <c r="E4570" s="217" t="s">
        <v>162</v>
      </c>
      <c r="F4570" s="217" t="s">
        <v>3319</v>
      </c>
      <c r="G4570" s="217" t="s">
        <v>614</v>
      </c>
      <c r="H4570" s="217" t="s">
        <v>139</v>
      </c>
      <c r="I4570" s="219">
        <v>1</v>
      </c>
      <c r="J4570" s="221">
        <v>1586</v>
      </c>
      <c r="K4570" s="221">
        <v>1586</v>
      </c>
      <c r="L4570" s="218">
        <v>0</v>
      </c>
      <c r="M4570" s="218">
        <f t="shared" si="130"/>
        <v>634.40000000000009</v>
      </c>
      <c r="N4570" s="216" t="str">
        <f t="shared" si="129"/>
        <v>stvarna uporabna</v>
      </c>
    </row>
    <row r="4571" spans="1:14" x14ac:dyDescent="0.25">
      <c r="A4571" s="216">
        <v>1</v>
      </c>
      <c r="B4571" s="219" t="s">
        <v>2552</v>
      </c>
      <c r="C4571" s="219" t="s">
        <v>2553</v>
      </c>
      <c r="D4571" s="219">
        <v>104537</v>
      </c>
      <c r="E4571" s="217" t="s">
        <v>162</v>
      </c>
      <c r="F4571" s="217" t="s">
        <v>3320</v>
      </c>
      <c r="G4571" s="217" t="s">
        <v>614</v>
      </c>
      <c r="H4571" s="217" t="s">
        <v>139</v>
      </c>
      <c r="I4571" s="219">
        <v>1</v>
      </c>
      <c r="J4571" s="221">
        <v>3660</v>
      </c>
      <c r="K4571" s="221">
        <v>3660</v>
      </c>
      <c r="L4571" s="218">
        <v>0</v>
      </c>
      <c r="M4571" s="218">
        <f t="shared" si="130"/>
        <v>1464</v>
      </c>
      <c r="N4571" s="216" t="str">
        <f t="shared" si="129"/>
        <v>stvarna uporabna</v>
      </c>
    </row>
    <row r="4572" spans="1:14" x14ac:dyDescent="0.25">
      <c r="A4572" s="216">
        <v>1</v>
      </c>
      <c r="B4572" s="219" t="s">
        <v>2552</v>
      </c>
      <c r="C4572" s="219" t="s">
        <v>2553</v>
      </c>
      <c r="D4572" s="219">
        <v>104556</v>
      </c>
      <c r="E4572" s="217" t="s">
        <v>162</v>
      </c>
      <c r="F4572" s="217" t="s">
        <v>3321</v>
      </c>
      <c r="G4572" s="218">
        <v>11.07</v>
      </c>
      <c r="H4572" s="217" t="s">
        <v>139</v>
      </c>
      <c r="I4572" s="219">
        <v>1</v>
      </c>
      <c r="J4572" s="221">
        <v>1998.36</v>
      </c>
      <c r="K4572" s="221">
        <v>1998.36</v>
      </c>
      <c r="L4572" s="218">
        <v>0</v>
      </c>
      <c r="M4572" s="218">
        <f t="shared" si="130"/>
        <v>799.34400000000005</v>
      </c>
      <c r="N4572" s="216" t="str">
        <f t="shared" si="129"/>
        <v>stvarna uporabna</v>
      </c>
    </row>
    <row r="4573" spans="1:14" x14ac:dyDescent="0.25">
      <c r="A4573" s="216">
        <v>1</v>
      </c>
      <c r="B4573" s="219" t="s">
        <v>2552</v>
      </c>
      <c r="C4573" s="219" t="s">
        <v>2553</v>
      </c>
      <c r="D4573" s="219">
        <v>104567</v>
      </c>
      <c r="E4573" s="217" t="s">
        <v>162</v>
      </c>
      <c r="F4573" s="217" t="s">
        <v>2587</v>
      </c>
      <c r="G4573" s="217" t="s">
        <v>263</v>
      </c>
      <c r="H4573" s="217" t="s">
        <v>139</v>
      </c>
      <c r="I4573" s="219">
        <v>1</v>
      </c>
      <c r="J4573" s="221">
        <v>2798.68</v>
      </c>
      <c r="K4573" s="221">
        <v>2798.68</v>
      </c>
      <c r="L4573" s="218">
        <v>0</v>
      </c>
      <c r="M4573" s="218">
        <f t="shared" si="130"/>
        <v>1119.472</v>
      </c>
      <c r="N4573" s="216" t="str">
        <f t="shared" si="129"/>
        <v>stvarna uporabna</v>
      </c>
    </row>
    <row r="4574" spans="1:14" x14ac:dyDescent="0.25">
      <c r="A4574" s="220">
        <v>1</v>
      </c>
      <c r="B4574" s="219" t="s">
        <v>2552</v>
      </c>
      <c r="C4574" s="219" t="s">
        <v>2553</v>
      </c>
      <c r="D4574" s="219">
        <v>104568</v>
      </c>
      <c r="E4574" s="217" t="s">
        <v>162</v>
      </c>
      <c r="F4574" s="217" t="s">
        <v>3322</v>
      </c>
      <c r="G4574" s="217" t="s">
        <v>263</v>
      </c>
      <c r="H4574" s="217" t="s">
        <v>139</v>
      </c>
      <c r="I4574" s="219">
        <v>1</v>
      </c>
      <c r="J4574" s="221">
        <v>2798.68</v>
      </c>
      <c r="K4574" s="221">
        <v>2798.68</v>
      </c>
      <c r="L4574" s="218">
        <v>0</v>
      </c>
      <c r="M4574" s="218">
        <f t="shared" si="130"/>
        <v>1119.472</v>
      </c>
      <c r="N4574" s="216" t="str">
        <f t="shared" si="129"/>
        <v>stvarna uporabna</v>
      </c>
    </row>
    <row r="4575" spans="1:14" x14ac:dyDescent="0.25">
      <c r="A4575" s="220">
        <v>1</v>
      </c>
      <c r="B4575" s="219" t="s">
        <v>2552</v>
      </c>
      <c r="C4575" s="219" t="s">
        <v>2553</v>
      </c>
      <c r="D4575" s="219">
        <v>104569</v>
      </c>
      <c r="E4575" s="217" t="s">
        <v>162</v>
      </c>
      <c r="F4575" s="217" t="s">
        <v>3323</v>
      </c>
      <c r="G4575" s="217" t="s">
        <v>263</v>
      </c>
      <c r="H4575" s="217" t="s">
        <v>139</v>
      </c>
      <c r="I4575" s="219">
        <v>1</v>
      </c>
      <c r="J4575" s="221">
        <v>7611.42</v>
      </c>
      <c r="K4575" s="221">
        <v>7611.42</v>
      </c>
      <c r="L4575" s="218">
        <v>0</v>
      </c>
      <c r="M4575" s="218">
        <f t="shared" si="130"/>
        <v>3044.5680000000002</v>
      </c>
      <c r="N4575" s="216" t="str">
        <f t="shared" si="129"/>
        <v>stvarna uporabna</v>
      </c>
    </row>
    <row r="4576" spans="1:14" x14ac:dyDescent="0.25">
      <c r="A4576" s="216">
        <v>1</v>
      </c>
      <c r="B4576" s="219" t="s">
        <v>2552</v>
      </c>
      <c r="C4576" s="219" t="s">
        <v>2553</v>
      </c>
      <c r="D4576" s="219">
        <v>104601</v>
      </c>
      <c r="E4576" s="217" t="s">
        <v>162</v>
      </c>
      <c r="F4576" s="217" t="s">
        <v>2673</v>
      </c>
      <c r="G4576" s="217" t="s">
        <v>451</v>
      </c>
      <c r="H4576" s="217" t="s">
        <v>139</v>
      </c>
      <c r="I4576" s="219">
        <v>1</v>
      </c>
      <c r="J4576" s="221">
        <v>7254.1</v>
      </c>
      <c r="K4576" s="221">
        <v>6196.2</v>
      </c>
      <c r="L4576" s="221">
        <v>1057.9000000000001</v>
      </c>
      <c r="M4576" s="218">
        <f t="shared" si="130"/>
        <v>2901.6400000000003</v>
      </c>
      <c r="N4576" s="216" t="str">
        <f t="shared" si="129"/>
        <v>stvarna uporabna</v>
      </c>
    </row>
    <row r="4577" spans="1:14" x14ac:dyDescent="0.25">
      <c r="A4577" s="216">
        <v>1</v>
      </c>
      <c r="B4577" s="219" t="s">
        <v>2552</v>
      </c>
      <c r="C4577" s="219" t="s">
        <v>2553</v>
      </c>
      <c r="D4577" s="219">
        <v>104603</v>
      </c>
      <c r="E4577" s="217" t="s">
        <v>162</v>
      </c>
      <c r="F4577" s="217" t="s">
        <v>3324</v>
      </c>
      <c r="G4577" s="217" t="s">
        <v>779</v>
      </c>
      <c r="H4577" s="217" t="s">
        <v>139</v>
      </c>
      <c r="I4577" s="219">
        <v>1</v>
      </c>
      <c r="J4577" s="221">
        <v>8612.42</v>
      </c>
      <c r="K4577" s="221">
        <v>8612.42</v>
      </c>
      <c r="L4577" s="218">
        <v>0</v>
      </c>
      <c r="M4577" s="218">
        <f t="shared" si="130"/>
        <v>3444.9680000000003</v>
      </c>
      <c r="N4577" s="216" t="str">
        <f t="shared" si="129"/>
        <v>stvarna uporabna</v>
      </c>
    </row>
    <row r="4578" spans="1:14" x14ac:dyDescent="0.25">
      <c r="A4578" s="216">
        <v>1</v>
      </c>
      <c r="B4578" s="219" t="s">
        <v>2552</v>
      </c>
      <c r="C4578" s="219" t="s">
        <v>2553</v>
      </c>
      <c r="D4578" s="219">
        <v>104604</v>
      </c>
      <c r="E4578" s="217" t="s">
        <v>162</v>
      </c>
      <c r="F4578" s="217" t="s">
        <v>2581</v>
      </c>
      <c r="G4578" s="218">
        <v>12.14</v>
      </c>
      <c r="H4578" s="217" t="s">
        <v>139</v>
      </c>
      <c r="I4578" s="219">
        <v>1</v>
      </c>
      <c r="J4578" s="221">
        <v>2036.25</v>
      </c>
      <c r="K4578" s="221">
        <v>1018.12</v>
      </c>
      <c r="L4578" s="221">
        <v>1018.13</v>
      </c>
      <c r="M4578" s="218">
        <f t="shared" si="130"/>
        <v>1018.13</v>
      </c>
      <c r="N4578" s="216" t="str">
        <f t="shared" si="129"/>
        <v>nova vrijednost</v>
      </c>
    </row>
    <row r="4579" spans="1:14" x14ac:dyDescent="0.25">
      <c r="A4579" s="220">
        <v>1</v>
      </c>
      <c r="B4579" s="219" t="s">
        <v>2552</v>
      </c>
      <c r="C4579" s="219" t="s">
        <v>2553</v>
      </c>
      <c r="D4579" s="219">
        <v>104605</v>
      </c>
      <c r="E4579" s="217" t="s">
        <v>162</v>
      </c>
      <c r="F4579" s="217" t="s">
        <v>2673</v>
      </c>
      <c r="G4579" s="217" t="s">
        <v>451</v>
      </c>
      <c r="H4579" s="217" t="s">
        <v>139</v>
      </c>
      <c r="I4579" s="219">
        <v>1</v>
      </c>
      <c r="J4579" s="221">
        <v>7254.1</v>
      </c>
      <c r="K4579" s="221">
        <v>6196.2</v>
      </c>
      <c r="L4579" s="221">
        <v>1057.9000000000001</v>
      </c>
      <c r="M4579" s="218">
        <f t="shared" si="130"/>
        <v>2901.6400000000003</v>
      </c>
      <c r="N4579" s="216" t="str">
        <f t="shared" si="129"/>
        <v>stvarna uporabna</v>
      </c>
    </row>
    <row r="4580" spans="1:14" x14ac:dyDescent="0.25">
      <c r="A4580" s="220">
        <v>1</v>
      </c>
      <c r="B4580" s="219" t="s">
        <v>2552</v>
      </c>
      <c r="C4580" s="219" t="s">
        <v>2553</v>
      </c>
      <c r="D4580" s="219">
        <v>104609</v>
      </c>
      <c r="E4580" s="217" t="s">
        <v>162</v>
      </c>
      <c r="F4580" s="217" t="s">
        <v>3325</v>
      </c>
      <c r="G4580" s="217" t="s">
        <v>552</v>
      </c>
      <c r="H4580" s="217" t="s">
        <v>139</v>
      </c>
      <c r="I4580" s="219">
        <v>1</v>
      </c>
      <c r="J4580" s="221">
        <v>12278.38</v>
      </c>
      <c r="K4580" s="221">
        <v>12278.38</v>
      </c>
      <c r="L4580" s="218">
        <v>0</v>
      </c>
      <c r="M4580" s="218">
        <f t="shared" si="130"/>
        <v>4911.3519999999999</v>
      </c>
      <c r="N4580" s="216" t="str">
        <f t="shared" si="129"/>
        <v>stvarna uporabna</v>
      </c>
    </row>
    <row r="4581" spans="1:14" x14ac:dyDescent="0.25">
      <c r="A4581" s="216">
        <v>1</v>
      </c>
      <c r="B4581" s="219" t="s">
        <v>2552</v>
      </c>
      <c r="C4581" s="219" t="s">
        <v>2553</v>
      </c>
      <c r="D4581" s="219">
        <v>104640</v>
      </c>
      <c r="E4581" s="217" t="s">
        <v>162</v>
      </c>
      <c r="F4581" s="217" t="s">
        <v>2707</v>
      </c>
      <c r="G4581" s="217" t="s">
        <v>718</v>
      </c>
      <c r="H4581" s="217" t="s">
        <v>139</v>
      </c>
      <c r="I4581" s="219">
        <v>1</v>
      </c>
      <c r="J4581" s="221">
        <v>1553.94</v>
      </c>
      <c r="K4581" s="221">
        <v>1553.94</v>
      </c>
      <c r="L4581" s="218">
        <v>0</v>
      </c>
      <c r="M4581" s="218">
        <f t="shared" si="130"/>
        <v>621.57600000000002</v>
      </c>
      <c r="N4581" s="216" t="str">
        <f t="shared" si="129"/>
        <v>stvarna uporabna</v>
      </c>
    </row>
    <row r="4582" spans="1:14" x14ac:dyDescent="0.25">
      <c r="A4582" s="216">
        <v>1</v>
      </c>
      <c r="B4582" s="219" t="s">
        <v>2552</v>
      </c>
      <c r="C4582" s="219" t="s">
        <v>2553</v>
      </c>
      <c r="D4582" s="219">
        <v>104654</v>
      </c>
      <c r="E4582" s="217" t="s">
        <v>162</v>
      </c>
      <c r="F4582" s="217" t="s">
        <v>2591</v>
      </c>
      <c r="G4582" s="217" t="s">
        <v>474</v>
      </c>
      <c r="H4582" s="217" t="s">
        <v>139</v>
      </c>
      <c r="I4582" s="219">
        <v>1</v>
      </c>
      <c r="J4582" s="221">
        <v>4082.49</v>
      </c>
      <c r="K4582" s="221">
        <v>2296.4</v>
      </c>
      <c r="L4582" s="221">
        <v>1786.09</v>
      </c>
      <c r="M4582" s="218">
        <f t="shared" si="130"/>
        <v>1786.09</v>
      </c>
      <c r="N4582" s="216" t="str">
        <f t="shared" si="129"/>
        <v>nova vrijednost</v>
      </c>
    </row>
    <row r="4583" spans="1:14" x14ac:dyDescent="0.25">
      <c r="A4583" s="216">
        <v>1</v>
      </c>
      <c r="B4583" s="219" t="s">
        <v>2552</v>
      </c>
      <c r="C4583" s="219" t="s">
        <v>2553</v>
      </c>
      <c r="D4583" s="219">
        <v>104662</v>
      </c>
      <c r="E4583" s="217" t="s">
        <v>162</v>
      </c>
      <c r="F4583" s="217" t="s">
        <v>3190</v>
      </c>
      <c r="G4583" s="218">
        <v>10.1</v>
      </c>
      <c r="H4583" s="217" t="s">
        <v>139</v>
      </c>
      <c r="I4583" s="219">
        <v>1</v>
      </c>
      <c r="J4583" s="221">
        <v>2197.9499999999998</v>
      </c>
      <c r="K4583" s="221">
        <v>2197.9499999999998</v>
      </c>
      <c r="L4583" s="218">
        <v>0</v>
      </c>
      <c r="M4583" s="218">
        <f t="shared" si="130"/>
        <v>879.18</v>
      </c>
      <c r="N4583" s="216" t="str">
        <f t="shared" si="129"/>
        <v>stvarna uporabna</v>
      </c>
    </row>
    <row r="4584" spans="1:14" x14ac:dyDescent="0.25">
      <c r="A4584" s="220">
        <v>1</v>
      </c>
      <c r="B4584" s="219" t="s">
        <v>2552</v>
      </c>
      <c r="C4584" s="219" t="s">
        <v>2553</v>
      </c>
      <c r="D4584" s="219">
        <v>104663</v>
      </c>
      <c r="E4584" s="217" t="s">
        <v>162</v>
      </c>
      <c r="F4584" s="217" t="s">
        <v>3326</v>
      </c>
      <c r="G4584" s="217" t="s">
        <v>417</v>
      </c>
      <c r="H4584" s="217" t="s">
        <v>139</v>
      </c>
      <c r="I4584" s="219">
        <v>1</v>
      </c>
      <c r="J4584" s="221">
        <v>6321.6</v>
      </c>
      <c r="K4584" s="221">
        <v>6321.6</v>
      </c>
      <c r="L4584" s="218">
        <v>0</v>
      </c>
      <c r="M4584" s="218">
        <f t="shared" si="130"/>
        <v>2528.6400000000003</v>
      </c>
      <c r="N4584" s="216" t="str">
        <f t="shared" si="129"/>
        <v>stvarna uporabna</v>
      </c>
    </row>
    <row r="4585" spans="1:14" x14ac:dyDescent="0.25">
      <c r="A4585" s="220">
        <v>1</v>
      </c>
      <c r="B4585" s="219" t="s">
        <v>2552</v>
      </c>
      <c r="C4585" s="219" t="s">
        <v>2553</v>
      </c>
      <c r="D4585" s="219">
        <v>104668</v>
      </c>
      <c r="E4585" s="217" t="s">
        <v>162</v>
      </c>
      <c r="F4585" s="217" t="s">
        <v>3172</v>
      </c>
      <c r="G4585" s="218">
        <v>10.07</v>
      </c>
      <c r="H4585" s="217" t="s">
        <v>139</v>
      </c>
      <c r="I4585" s="219">
        <v>1</v>
      </c>
      <c r="J4585" s="221">
        <v>1783.15</v>
      </c>
      <c r="K4585" s="221">
        <v>1783.15</v>
      </c>
      <c r="L4585" s="218">
        <v>0</v>
      </c>
      <c r="M4585" s="218">
        <f t="shared" si="130"/>
        <v>713.2600000000001</v>
      </c>
      <c r="N4585" s="216" t="str">
        <f t="shared" si="129"/>
        <v>stvarna uporabna</v>
      </c>
    </row>
    <row r="4586" spans="1:14" x14ac:dyDescent="0.25">
      <c r="A4586" s="216">
        <v>1</v>
      </c>
      <c r="B4586" s="219" t="s">
        <v>2552</v>
      </c>
      <c r="C4586" s="219" t="s">
        <v>2553</v>
      </c>
      <c r="D4586" s="219">
        <v>104669</v>
      </c>
      <c r="E4586" s="217" t="s">
        <v>162</v>
      </c>
      <c r="F4586" s="217" t="s">
        <v>3263</v>
      </c>
      <c r="G4586" s="218">
        <v>10.07</v>
      </c>
      <c r="H4586" s="217" t="s">
        <v>139</v>
      </c>
      <c r="I4586" s="219">
        <v>1</v>
      </c>
      <c r="J4586" s="221">
        <v>6126.41</v>
      </c>
      <c r="K4586" s="221">
        <v>6126.41</v>
      </c>
      <c r="L4586" s="218">
        <v>0</v>
      </c>
      <c r="M4586" s="218">
        <f t="shared" si="130"/>
        <v>2450.5639999999999</v>
      </c>
      <c r="N4586" s="216" t="str">
        <f t="shared" si="129"/>
        <v>stvarna uporabna</v>
      </c>
    </row>
    <row r="4587" spans="1:14" x14ac:dyDescent="0.25">
      <c r="A4587" s="216">
        <v>1</v>
      </c>
      <c r="B4587" s="219" t="s">
        <v>2552</v>
      </c>
      <c r="C4587" s="219" t="s">
        <v>2553</v>
      </c>
      <c r="D4587" s="219">
        <v>104789</v>
      </c>
      <c r="E4587" s="217" t="s">
        <v>162</v>
      </c>
      <c r="F4587" s="217" t="s">
        <v>3190</v>
      </c>
      <c r="G4587" s="218">
        <v>10.1</v>
      </c>
      <c r="H4587" s="217" t="s">
        <v>139</v>
      </c>
      <c r="I4587" s="219">
        <v>1</v>
      </c>
      <c r="J4587" s="221">
        <v>2197.9499999999998</v>
      </c>
      <c r="K4587" s="221">
        <v>2197.9499999999998</v>
      </c>
      <c r="L4587" s="218">
        <v>0</v>
      </c>
      <c r="M4587" s="218">
        <f t="shared" si="130"/>
        <v>879.18</v>
      </c>
      <c r="N4587" s="216" t="str">
        <f t="shared" si="129"/>
        <v>stvarna uporabna</v>
      </c>
    </row>
    <row r="4588" spans="1:14" x14ac:dyDescent="0.25">
      <c r="A4588" s="216">
        <v>1</v>
      </c>
      <c r="B4588" s="219" t="s">
        <v>2552</v>
      </c>
      <c r="C4588" s="219" t="s">
        <v>2553</v>
      </c>
      <c r="D4588" s="219">
        <v>104790</v>
      </c>
      <c r="E4588" s="217" t="s">
        <v>162</v>
      </c>
      <c r="F4588" s="217" t="s">
        <v>3327</v>
      </c>
      <c r="G4588" s="218">
        <v>10.1</v>
      </c>
      <c r="H4588" s="217" t="s">
        <v>139</v>
      </c>
      <c r="I4588" s="219">
        <v>1</v>
      </c>
      <c r="J4588" s="221">
        <v>6491.77</v>
      </c>
      <c r="K4588" s="221">
        <v>6491.77</v>
      </c>
      <c r="L4588" s="218">
        <v>0</v>
      </c>
      <c r="M4588" s="218">
        <f t="shared" si="130"/>
        <v>2596.7080000000005</v>
      </c>
      <c r="N4588" s="216" t="str">
        <f t="shared" si="129"/>
        <v>stvarna uporabna</v>
      </c>
    </row>
    <row r="4589" spans="1:14" x14ac:dyDescent="0.25">
      <c r="A4589" s="220">
        <v>1</v>
      </c>
      <c r="B4589" s="219" t="s">
        <v>2552</v>
      </c>
      <c r="C4589" s="219" t="s">
        <v>2553</v>
      </c>
      <c r="D4589" s="219">
        <v>104791</v>
      </c>
      <c r="E4589" s="217" t="s">
        <v>162</v>
      </c>
      <c r="F4589" s="217" t="s">
        <v>3328</v>
      </c>
      <c r="G4589" s="218">
        <v>12.14</v>
      </c>
      <c r="H4589" s="217" t="s">
        <v>139</v>
      </c>
      <c r="I4589" s="219">
        <v>1</v>
      </c>
      <c r="J4589" s="221">
        <v>6612.5</v>
      </c>
      <c r="K4589" s="221">
        <v>3306.26</v>
      </c>
      <c r="L4589" s="221">
        <v>3306.24</v>
      </c>
      <c r="M4589" s="218">
        <f t="shared" si="130"/>
        <v>3306.24</v>
      </c>
      <c r="N4589" s="216" t="str">
        <f t="shared" si="129"/>
        <v>nova vrijednost</v>
      </c>
    </row>
    <row r="4590" spans="1:14" x14ac:dyDescent="0.25">
      <c r="A4590" s="220">
        <v>1</v>
      </c>
      <c r="B4590" s="219" t="s">
        <v>2552</v>
      </c>
      <c r="C4590" s="219" t="s">
        <v>2553</v>
      </c>
      <c r="D4590" s="219">
        <v>104793</v>
      </c>
      <c r="E4590" s="217" t="s">
        <v>162</v>
      </c>
      <c r="F4590" s="217" t="s">
        <v>3329</v>
      </c>
      <c r="G4590" s="218">
        <v>12.14</v>
      </c>
      <c r="H4590" s="217" t="s">
        <v>139</v>
      </c>
      <c r="I4590" s="219">
        <v>1</v>
      </c>
      <c r="J4590" s="221">
        <v>8375</v>
      </c>
      <c r="K4590" s="221">
        <v>4187.5</v>
      </c>
      <c r="L4590" s="221">
        <v>4187.5</v>
      </c>
      <c r="M4590" s="218">
        <f t="shared" si="130"/>
        <v>4187.5</v>
      </c>
      <c r="N4590" s="216" t="str">
        <f t="shared" si="129"/>
        <v>nova vrijednost</v>
      </c>
    </row>
    <row r="4591" spans="1:14" x14ac:dyDescent="0.25">
      <c r="A4591" s="216">
        <v>1</v>
      </c>
      <c r="B4591" s="219" t="s">
        <v>2552</v>
      </c>
      <c r="C4591" s="219" t="s">
        <v>2553</v>
      </c>
      <c r="D4591" s="219">
        <v>104794</v>
      </c>
      <c r="E4591" s="217" t="s">
        <v>162</v>
      </c>
      <c r="F4591" s="217" t="s">
        <v>3330</v>
      </c>
      <c r="G4591" s="218">
        <v>10.09</v>
      </c>
      <c r="H4591" s="217" t="s">
        <v>139</v>
      </c>
      <c r="I4591" s="219">
        <v>1</v>
      </c>
      <c r="J4591" s="221">
        <v>5289</v>
      </c>
      <c r="K4591" s="221">
        <v>5289</v>
      </c>
      <c r="L4591" s="218">
        <v>0</v>
      </c>
      <c r="M4591" s="218">
        <f t="shared" si="130"/>
        <v>2115.6</v>
      </c>
      <c r="N4591" s="216" t="str">
        <f t="shared" si="129"/>
        <v>stvarna uporabna</v>
      </c>
    </row>
    <row r="4592" spans="1:14" x14ac:dyDescent="0.25">
      <c r="A4592" s="216">
        <v>1</v>
      </c>
      <c r="B4592" s="219" t="s">
        <v>2552</v>
      </c>
      <c r="C4592" s="219" t="s">
        <v>2553</v>
      </c>
      <c r="D4592" s="219">
        <v>104795</v>
      </c>
      <c r="E4592" s="217" t="s">
        <v>162</v>
      </c>
      <c r="F4592" s="217" t="s">
        <v>3331</v>
      </c>
      <c r="G4592" s="217" t="s">
        <v>263</v>
      </c>
      <c r="H4592" s="217" t="s">
        <v>139</v>
      </c>
      <c r="I4592" s="219">
        <v>1</v>
      </c>
      <c r="J4592" s="221">
        <v>2938.61</v>
      </c>
      <c r="K4592" s="221">
        <v>2938.61</v>
      </c>
      <c r="L4592" s="218">
        <v>0</v>
      </c>
      <c r="M4592" s="218">
        <f t="shared" si="130"/>
        <v>1175.4440000000002</v>
      </c>
      <c r="N4592" s="216" t="str">
        <f t="shared" si="129"/>
        <v>stvarna uporabna</v>
      </c>
    </row>
    <row r="4593" spans="1:14" x14ac:dyDescent="0.25">
      <c r="A4593" s="216">
        <v>1</v>
      </c>
      <c r="B4593" s="219" t="s">
        <v>2552</v>
      </c>
      <c r="C4593" s="219" t="s">
        <v>2553</v>
      </c>
      <c r="D4593" s="219">
        <v>104796</v>
      </c>
      <c r="E4593" s="217" t="s">
        <v>162</v>
      </c>
      <c r="F4593" s="217" t="s">
        <v>3332</v>
      </c>
      <c r="G4593" s="217" t="s">
        <v>263</v>
      </c>
      <c r="H4593" s="217" t="s">
        <v>139</v>
      </c>
      <c r="I4593" s="219">
        <v>1</v>
      </c>
      <c r="J4593" s="221">
        <v>1283.79</v>
      </c>
      <c r="K4593" s="221">
        <v>1283.79</v>
      </c>
      <c r="L4593" s="218">
        <v>0</v>
      </c>
      <c r="M4593" s="218">
        <f t="shared" si="130"/>
        <v>513.51599999999996</v>
      </c>
      <c r="N4593" s="216" t="str">
        <f t="shared" si="129"/>
        <v>stvarna uporabna</v>
      </c>
    </row>
    <row r="4594" spans="1:14" x14ac:dyDescent="0.25">
      <c r="A4594" s="220">
        <v>1</v>
      </c>
      <c r="B4594" s="219" t="s">
        <v>2552</v>
      </c>
      <c r="C4594" s="219" t="s">
        <v>2553</v>
      </c>
      <c r="D4594" s="219">
        <v>104797</v>
      </c>
      <c r="E4594" s="217" t="s">
        <v>162</v>
      </c>
      <c r="F4594" s="217" t="s">
        <v>3333</v>
      </c>
      <c r="G4594" s="217" t="s">
        <v>1213</v>
      </c>
      <c r="H4594" s="217" t="s">
        <v>139</v>
      </c>
      <c r="I4594" s="219">
        <v>1</v>
      </c>
      <c r="J4594" s="221">
        <v>4264.3999999999996</v>
      </c>
      <c r="K4594" s="221">
        <v>4264.3999999999996</v>
      </c>
      <c r="L4594" s="218">
        <v>0</v>
      </c>
      <c r="M4594" s="218">
        <f t="shared" si="130"/>
        <v>1705.76</v>
      </c>
      <c r="N4594" s="216" t="str">
        <f t="shared" si="129"/>
        <v>stvarna uporabna</v>
      </c>
    </row>
    <row r="4595" spans="1:14" x14ac:dyDescent="0.25">
      <c r="A4595" s="220">
        <v>1</v>
      </c>
      <c r="B4595" s="219" t="s">
        <v>2552</v>
      </c>
      <c r="C4595" s="219" t="s">
        <v>2553</v>
      </c>
      <c r="D4595" s="219">
        <v>104799</v>
      </c>
      <c r="E4595" s="217" t="s">
        <v>162</v>
      </c>
      <c r="F4595" s="217" t="s">
        <v>3334</v>
      </c>
      <c r="G4595" s="218">
        <v>12.03</v>
      </c>
      <c r="H4595" s="217" t="s">
        <v>139</v>
      </c>
      <c r="I4595" s="219">
        <v>1</v>
      </c>
      <c r="J4595" s="221">
        <v>2372.9</v>
      </c>
      <c r="K4595" s="221">
        <v>2372.9</v>
      </c>
      <c r="L4595" s="218">
        <v>0</v>
      </c>
      <c r="M4595" s="218">
        <f t="shared" si="130"/>
        <v>949.16000000000008</v>
      </c>
      <c r="N4595" s="216" t="str">
        <f t="shared" si="129"/>
        <v>stvarna uporabna</v>
      </c>
    </row>
    <row r="4596" spans="1:14" x14ac:dyDescent="0.25">
      <c r="A4596" s="216">
        <v>1</v>
      </c>
      <c r="B4596" s="219" t="s">
        <v>2552</v>
      </c>
      <c r="C4596" s="219" t="s">
        <v>2553</v>
      </c>
      <c r="D4596" s="219">
        <v>104804</v>
      </c>
      <c r="E4596" s="217" t="s">
        <v>162</v>
      </c>
      <c r="F4596" s="217" t="s">
        <v>2581</v>
      </c>
      <c r="G4596" s="218">
        <v>12.14</v>
      </c>
      <c r="H4596" s="217" t="s">
        <v>139</v>
      </c>
      <c r="I4596" s="219">
        <v>1</v>
      </c>
      <c r="J4596" s="221">
        <v>2036.25</v>
      </c>
      <c r="K4596" s="221">
        <v>1018.12</v>
      </c>
      <c r="L4596" s="221">
        <v>1018.13</v>
      </c>
      <c r="M4596" s="218">
        <f t="shared" si="130"/>
        <v>1018.13</v>
      </c>
      <c r="N4596" s="216" t="str">
        <f t="shared" si="129"/>
        <v>nova vrijednost</v>
      </c>
    </row>
    <row r="4597" spans="1:14" x14ac:dyDescent="0.25">
      <c r="A4597" s="216">
        <v>1</v>
      </c>
      <c r="B4597" s="219" t="s">
        <v>2552</v>
      </c>
      <c r="C4597" s="219" t="s">
        <v>2553</v>
      </c>
      <c r="D4597" s="219">
        <v>104806</v>
      </c>
      <c r="E4597" s="217" t="s">
        <v>162</v>
      </c>
      <c r="F4597" s="217" t="s">
        <v>2909</v>
      </c>
      <c r="G4597" s="217" t="s">
        <v>324</v>
      </c>
      <c r="H4597" s="217" t="s">
        <v>139</v>
      </c>
      <c r="I4597" s="219">
        <v>1</v>
      </c>
      <c r="J4597" s="221">
        <v>1098</v>
      </c>
      <c r="K4597" s="221">
        <v>1098</v>
      </c>
      <c r="L4597" s="218">
        <v>0</v>
      </c>
      <c r="M4597" s="218">
        <f t="shared" si="130"/>
        <v>439.20000000000005</v>
      </c>
      <c r="N4597" s="216" t="str">
        <f t="shared" si="129"/>
        <v>stvarna uporabna</v>
      </c>
    </row>
    <row r="4598" spans="1:14" x14ac:dyDescent="0.25">
      <c r="A4598" s="216">
        <v>1</v>
      </c>
      <c r="B4598" s="219" t="s">
        <v>2552</v>
      </c>
      <c r="C4598" s="219" t="s">
        <v>2553</v>
      </c>
      <c r="D4598" s="219">
        <v>104807</v>
      </c>
      <c r="E4598" s="217" t="s">
        <v>162</v>
      </c>
      <c r="F4598" s="217" t="s">
        <v>2909</v>
      </c>
      <c r="G4598" s="217" t="s">
        <v>324</v>
      </c>
      <c r="H4598" s="217" t="s">
        <v>139</v>
      </c>
      <c r="I4598" s="219">
        <v>1</v>
      </c>
      <c r="J4598" s="221">
        <v>1098</v>
      </c>
      <c r="K4598" s="221">
        <v>1098</v>
      </c>
      <c r="L4598" s="218">
        <v>0</v>
      </c>
      <c r="M4598" s="218">
        <f t="shared" si="130"/>
        <v>439.20000000000005</v>
      </c>
      <c r="N4598" s="216" t="str">
        <f t="shared" si="129"/>
        <v>stvarna uporabna</v>
      </c>
    </row>
    <row r="4599" spans="1:14" x14ac:dyDescent="0.25">
      <c r="A4599" s="220">
        <v>1</v>
      </c>
      <c r="B4599" s="219" t="s">
        <v>2552</v>
      </c>
      <c r="C4599" s="219" t="s">
        <v>2553</v>
      </c>
      <c r="D4599" s="219">
        <v>104808</v>
      </c>
      <c r="E4599" s="217" t="s">
        <v>162</v>
      </c>
      <c r="F4599" s="217" t="s">
        <v>3335</v>
      </c>
      <c r="G4599" s="217" t="s">
        <v>324</v>
      </c>
      <c r="H4599" s="217" t="s">
        <v>139</v>
      </c>
      <c r="I4599" s="219">
        <v>1</v>
      </c>
      <c r="J4599" s="221">
        <v>5978</v>
      </c>
      <c r="K4599" s="221">
        <v>5978</v>
      </c>
      <c r="L4599" s="218">
        <v>0</v>
      </c>
      <c r="M4599" s="218">
        <f t="shared" si="130"/>
        <v>2391.2000000000003</v>
      </c>
      <c r="N4599" s="216" t="str">
        <f t="shared" si="129"/>
        <v>stvarna uporabna</v>
      </c>
    </row>
    <row r="4600" spans="1:14" x14ac:dyDescent="0.25">
      <c r="A4600" s="220">
        <v>1</v>
      </c>
      <c r="B4600" s="219" t="s">
        <v>2552</v>
      </c>
      <c r="C4600" s="219" t="s">
        <v>2553</v>
      </c>
      <c r="D4600" s="219">
        <v>104816</v>
      </c>
      <c r="E4600" s="217" t="s">
        <v>162</v>
      </c>
      <c r="F4600" s="217" t="s">
        <v>3336</v>
      </c>
      <c r="G4600" s="217" t="s">
        <v>531</v>
      </c>
      <c r="H4600" s="217" t="s">
        <v>139</v>
      </c>
      <c r="I4600" s="219">
        <v>1</v>
      </c>
      <c r="J4600" s="221">
        <v>3939.39</v>
      </c>
      <c r="K4600" s="221">
        <v>2462.12</v>
      </c>
      <c r="L4600" s="221">
        <v>1477.27</v>
      </c>
      <c r="M4600" s="218">
        <f t="shared" si="130"/>
        <v>1575.7560000000001</v>
      </c>
      <c r="N4600" s="216" t="str">
        <f t="shared" si="129"/>
        <v>stvarna uporabna</v>
      </c>
    </row>
    <row r="4601" spans="1:14" x14ac:dyDescent="0.25">
      <c r="A4601" s="216">
        <v>1</v>
      </c>
      <c r="B4601" s="219" t="s">
        <v>2552</v>
      </c>
      <c r="C4601" s="219" t="s">
        <v>2553</v>
      </c>
      <c r="D4601" s="219">
        <v>104817</v>
      </c>
      <c r="E4601" s="217" t="s">
        <v>162</v>
      </c>
      <c r="F4601" s="217" t="s">
        <v>3307</v>
      </c>
      <c r="G4601" s="217" t="s">
        <v>468</v>
      </c>
      <c r="H4601" s="217" t="s">
        <v>139</v>
      </c>
      <c r="I4601" s="219">
        <v>1</v>
      </c>
      <c r="J4601" s="221">
        <v>22902.15</v>
      </c>
      <c r="K4601" s="221">
        <v>14790.98</v>
      </c>
      <c r="L4601" s="221">
        <v>8111.17</v>
      </c>
      <c r="M4601" s="218">
        <f t="shared" si="130"/>
        <v>9160.86</v>
      </c>
      <c r="N4601" s="216" t="str">
        <f t="shared" si="129"/>
        <v>stvarna uporabna</v>
      </c>
    </row>
    <row r="4602" spans="1:14" x14ac:dyDescent="0.25">
      <c r="A4602" s="216">
        <v>1</v>
      </c>
      <c r="B4602" s="219" t="s">
        <v>2552</v>
      </c>
      <c r="C4602" s="219" t="s">
        <v>2553</v>
      </c>
      <c r="D4602" s="219">
        <v>104915</v>
      </c>
      <c r="E4602" s="217" t="s">
        <v>137</v>
      </c>
      <c r="F4602" s="217" t="s">
        <v>3337</v>
      </c>
      <c r="G4602" s="218">
        <v>11.07</v>
      </c>
      <c r="H4602" s="217" t="s">
        <v>139</v>
      </c>
      <c r="I4602" s="219">
        <v>1</v>
      </c>
      <c r="J4602" s="221">
        <v>5253.38</v>
      </c>
      <c r="K4602" s="221">
        <v>5253.38</v>
      </c>
      <c r="L4602" s="218">
        <v>0</v>
      </c>
      <c r="M4602" s="218">
        <f t="shared" si="130"/>
        <v>2101.3520000000003</v>
      </c>
      <c r="N4602" s="216" t="str">
        <f t="shared" si="129"/>
        <v>stvarna uporabna</v>
      </c>
    </row>
    <row r="4603" spans="1:14" x14ac:dyDescent="0.25">
      <c r="A4603" s="216">
        <v>1</v>
      </c>
      <c r="B4603" s="219" t="s">
        <v>2552</v>
      </c>
      <c r="C4603" s="219" t="s">
        <v>2553</v>
      </c>
      <c r="D4603" s="219">
        <v>104918</v>
      </c>
      <c r="E4603" s="217" t="s">
        <v>137</v>
      </c>
      <c r="F4603" s="217" t="s">
        <v>3338</v>
      </c>
      <c r="G4603" s="217" t="s">
        <v>557</v>
      </c>
      <c r="H4603" s="217" t="s">
        <v>139</v>
      </c>
      <c r="I4603" s="219">
        <v>1</v>
      </c>
      <c r="J4603" s="221">
        <v>4810.3599999999997</v>
      </c>
      <c r="K4603" s="221">
        <v>1503.24</v>
      </c>
      <c r="L4603" s="221">
        <v>3307.12</v>
      </c>
      <c r="M4603" s="218">
        <f t="shared" si="130"/>
        <v>3307.12</v>
      </c>
      <c r="N4603" s="216" t="str">
        <f t="shared" si="129"/>
        <v>nova vrijednost</v>
      </c>
    </row>
    <row r="4604" spans="1:14" x14ac:dyDescent="0.25">
      <c r="A4604" s="220">
        <v>1</v>
      </c>
      <c r="B4604" s="219" t="s">
        <v>2552</v>
      </c>
      <c r="C4604" s="219" t="s">
        <v>2553</v>
      </c>
      <c r="D4604" s="219">
        <v>104920</v>
      </c>
      <c r="E4604" s="217" t="s">
        <v>137</v>
      </c>
      <c r="F4604" s="217" t="s">
        <v>3339</v>
      </c>
      <c r="G4604" s="218">
        <v>11.12</v>
      </c>
      <c r="H4604" s="217" t="s">
        <v>139</v>
      </c>
      <c r="I4604" s="219">
        <v>1</v>
      </c>
      <c r="J4604" s="221">
        <v>1836.25</v>
      </c>
      <c r="K4604" s="221">
        <v>1836.25</v>
      </c>
      <c r="L4604" s="218">
        <v>0</v>
      </c>
      <c r="M4604" s="218">
        <f t="shared" si="130"/>
        <v>734.5</v>
      </c>
      <c r="N4604" s="216" t="str">
        <f t="shared" ref="N4604:N4667" si="131">IF(L4604&lt;J4604*0.4,"stvarna uporabna", "nova vrijednost")</f>
        <v>stvarna uporabna</v>
      </c>
    </row>
    <row r="4605" spans="1:14" x14ac:dyDescent="0.25">
      <c r="A4605" s="220">
        <v>1</v>
      </c>
      <c r="B4605" s="219" t="s">
        <v>2552</v>
      </c>
      <c r="C4605" s="219" t="s">
        <v>2553</v>
      </c>
      <c r="D4605" s="219">
        <v>104928</v>
      </c>
      <c r="E4605" s="217" t="s">
        <v>137</v>
      </c>
      <c r="F4605" s="217" t="s">
        <v>3340</v>
      </c>
      <c r="G4605" s="217" t="s">
        <v>324</v>
      </c>
      <c r="H4605" s="217" t="s">
        <v>139</v>
      </c>
      <c r="I4605" s="219">
        <v>1</v>
      </c>
      <c r="J4605" s="221">
        <v>4819</v>
      </c>
      <c r="K4605" s="221">
        <v>4819</v>
      </c>
      <c r="L4605" s="218">
        <v>0</v>
      </c>
      <c r="M4605" s="218">
        <f t="shared" si="130"/>
        <v>1927.6000000000001</v>
      </c>
      <c r="N4605" s="216" t="str">
        <f t="shared" si="131"/>
        <v>stvarna uporabna</v>
      </c>
    </row>
    <row r="4606" spans="1:14" x14ac:dyDescent="0.25">
      <c r="A4606" s="216">
        <v>1</v>
      </c>
      <c r="B4606" s="219" t="s">
        <v>2552</v>
      </c>
      <c r="C4606" s="219" t="s">
        <v>2553</v>
      </c>
      <c r="D4606" s="219">
        <v>104929</v>
      </c>
      <c r="E4606" s="217" t="s">
        <v>137</v>
      </c>
      <c r="F4606" s="217" t="s">
        <v>3341</v>
      </c>
      <c r="G4606" s="218">
        <v>10.08</v>
      </c>
      <c r="H4606" s="217" t="s">
        <v>139</v>
      </c>
      <c r="I4606" s="219">
        <v>1</v>
      </c>
      <c r="J4606" s="221">
        <v>1403</v>
      </c>
      <c r="K4606" s="221">
        <v>1403</v>
      </c>
      <c r="L4606" s="218">
        <v>0</v>
      </c>
      <c r="M4606" s="218">
        <f t="shared" si="130"/>
        <v>561.20000000000005</v>
      </c>
      <c r="N4606" s="216" t="str">
        <f t="shared" si="131"/>
        <v>stvarna uporabna</v>
      </c>
    </row>
    <row r="4607" spans="1:14" x14ac:dyDescent="0.25">
      <c r="A4607" s="216">
        <v>1</v>
      </c>
      <c r="B4607" s="219" t="s">
        <v>2552</v>
      </c>
      <c r="C4607" s="219" t="s">
        <v>2553</v>
      </c>
      <c r="D4607" s="219">
        <v>104975</v>
      </c>
      <c r="E4607" s="217" t="s">
        <v>137</v>
      </c>
      <c r="F4607" s="217" t="s">
        <v>3342</v>
      </c>
      <c r="G4607" s="217" t="s">
        <v>614</v>
      </c>
      <c r="H4607" s="217" t="s">
        <v>139</v>
      </c>
      <c r="I4607" s="219">
        <v>1</v>
      </c>
      <c r="J4607" s="221">
        <v>3660</v>
      </c>
      <c r="K4607" s="221">
        <v>3660</v>
      </c>
      <c r="L4607" s="218">
        <v>0</v>
      </c>
      <c r="M4607" s="218">
        <f t="shared" si="130"/>
        <v>1464</v>
      </c>
      <c r="N4607" s="216" t="str">
        <f t="shared" si="131"/>
        <v>stvarna uporabna</v>
      </c>
    </row>
    <row r="4608" spans="1:14" x14ac:dyDescent="0.25">
      <c r="A4608" s="216">
        <v>1</v>
      </c>
      <c r="B4608" s="219" t="s">
        <v>2552</v>
      </c>
      <c r="C4608" s="219" t="s">
        <v>2553</v>
      </c>
      <c r="D4608" s="219">
        <v>104984</v>
      </c>
      <c r="E4608" s="217" t="s">
        <v>137</v>
      </c>
      <c r="F4608" s="217" t="s">
        <v>3343</v>
      </c>
      <c r="G4608" s="217" t="s">
        <v>531</v>
      </c>
      <c r="H4608" s="217" t="s">
        <v>139</v>
      </c>
      <c r="I4608" s="219">
        <v>1</v>
      </c>
      <c r="J4608" s="221">
        <v>7843.91</v>
      </c>
      <c r="K4608" s="221">
        <v>4902.45</v>
      </c>
      <c r="L4608" s="221">
        <v>2941.46</v>
      </c>
      <c r="M4608" s="218">
        <f t="shared" si="130"/>
        <v>3137.5640000000003</v>
      </c>
      <c r="N4608" s="216" t="str">
        <f t="shared" si="131"/>
        <v>stvarna uporabna</v>
      </c>
    </row>
    <row r="4609" spans="1:14" x14ac:dyDescent="0.25">
      <c r="A4609" s="220">
        <v>1</v>
      </c>
      <c r="B4609" s="219" t="s">
        <v>2552</v>
      </c>
      <c r="C4609" s="219" t="s">
        <v>2553</v>
      </c>
      <c r="D4609" s="219">
        <v>104985</v>
      </c>
      <c r="E4609" s="217" t="s">
        <v>137</v>
      </c>
      <c r="F4609" s="217" t="s">
        <v>3344</v>
      </c>
      <c r="G4609" s="217" t="s">
        <v>2294</v>
      </c>
      <c r="H4609" s="217" t="s">
        <v>139</v>
      </c>
      <c r="I4609" s="219">
        <v>1</v>
      </c>
      <c r="J4609" s="218">
        <v>812.67</v>
      </c>
      <c r="K4609" s="218">
        <v>812.67</v>
      </c>
      <c r="L4609" s="218">
        <v>0</v>
      </c>
      <c r="M4609" s="218">
        <f t="shared" si="130"/>
        <v>325.06799999999998</v>
      </c>
      <c r="N4609" s="216" t="str">
        <f t="shared" si="131"/>
        <v>stvarna uporabna</v>
      </c>
    </row>
    <row r="4610" spans="1:14" x14ac:dyDescent="0.25">
      <c r="A4610" s="220">
        <v>1</v>
      </c>
      <c r="B4610" s="219" t="s">
        <v>2552</v>
      </c>
      <c r="C4610" s="219" t="s">
        <v>2553</v>
      </c>
      <c r="D4610" s="219">
        <v>105001</v>
      </c>
      <c r="E4610" s="217" t="s">
        <v>137</v>
      </c>
      <c r="F4610" s="217" t="s">
        <v>3345</v>
      </c>
      <c r="G4610" s="217" t="s">
        <v>194</v>
      </c>
      <c r="H4610" s="217" t="s">
        <v>139</v>
      </c>
      <c r="I4610" s="219">
        <v>1</v>
      </c>
      <c r="J4610" s="221">
        <v>6792.42</v>
      </c>
      <c r="K4610" s="221">
        <v>6792.42</v>
      </c>
      <c r="L4610" s="218">
        <v>0</v>
      </c>
      <c r="M4610" s="218">
        <f t="shared" si="130"/>
        <v>2716.9680000000003</v>
      </c>
      <c r="N4610" s="216" t="str">
        <f t="shared" si="131"/>
        <v>stvarna uporabna</v>
      </c>
    </row>
    <row r="4611" spans="1:14" x14ac:dyDescent="0.25">
      <c r="A4611" s="216">
        <v>1</v>
      </c>
      <c r="B4611" s="219" t="s">
        <v>2552</v>
      </c>
      <c r="C4611" s="219" t="s">
        <v>2553</v>
      </c>
      <c r="D4611" s="219">
        <v>105004</v>
      </c>
      <c r="E4611" s="217" t="s">
        <v>137</v>
      </c>
      <c r="F4611" s="217" t="s">
        <v>3346</v>
      </c>
      <c r="G4611" s="217" t="s">
        <v>194</v>
      </c>
      <c r="H4611" s="217" t="s">
        <v>139</v>
      </c>
      <c r="I4611" s="219">
        <v>1</v>
      </c>
      <c r="J4611" s="221">
        <v>1037.3699999999999</v>
      </c>
      <c r="K4611" s="221">
        <v>1037.3699999999999</v>
      </c>
      <c r="L4611" s="218">
        <v>0</v>
      </c>
      <c r="M4611" s="218">
        <f t="shared" ref="M4611:M4674" si="132">IF(L4611&lt;J4611*0.4,J4611*0.4,L4611)</f>
        <v>414.94799999999998</v>
      </c>
      <c r="N4611" s="216" t="str">
        <f t="shared" si="131"/>
        <v>stvarna uporabna</v>
      </c>
    </row>
    <row r="4612" spans="1:14" x14ac:dyDescent="0.25">
      <c r="A4612" s="216">
        <v>1</v>
      </c>
      <c r="B4612" s="219" t="s">
        <v>2552</v>
      </c>
      <c r="C4612" s="219" t="s">
        <v>2553</v>
      </c>
      <c r="D4612" s="219">
        <v>105005</v>
      </c>
      <c r="E4612" s="217" t="s">
        <v>137</v>
      </c>
      <c r="F4612" s="217" t="s">
        <v>3144</v>
      </c>
      <c r="G4612" s="217" t="s">
        <v>194</v>
      </c>
      <c r="H4612" s="217" t="s">
        <v>139</v>
      </c>
      <c r="I4612" s="219">
        <v>1</v>
      </c>
      <c r="J4612" s="221">
        <v>1795.78</v>
      </c>
      <c r="K4612" s="221">
        <v>1795.78</v>
      </c>
      <c r="L4612" s="218">
        <v>0</v>
      </c>
      <c r="M4612" s="218">
        <f t="shared" si="132"/>
        <v>718.31200000000001</v>
      </c>
      <c r="N4612" s="216" t="str">
        <f t="shared" si="131"/>
        <v>stvarna uporabna</v>
      </c>
    </row>
    <row r="4613" spans="1:14" x14ac:dyDescent="0.25">
      <c r="A4613" s="216">
        <v>1</v>
      </c>
      <c r="B4613" s="219" t="s">
        <v>2552</v>
      </c>
      <c r="C4613" s="219" t="s">
        <v>2553</v>
      </c>
      <c r="D4613" s="219">
        <v>105012</v>
      </c>
      <c r="E4613" s="217" t="s">
        <v>137</v>
      </c>
      <c r="F4613" s="217" t="s">
        <v>2836</v>
      </c>
      <c r="G4613" s="217" t="s">
        <v>275</v>
      </c>
      <c r="H4613" s="217" t="s">
        <v>139</v>
      </c>
      <c r="I4613" s="219">
        <v>1</v>
      </c>
      <c r="J4613" s="221">
        <v>2089.86</v>
      </c>
      <c r="K4613" s="221">
        <v>2089.86</v>
      </c>
      <c r="L4613" s="218">
        <v>0</v>
      </c>
      <c r="M4613" s="218">
        <f t="shared" si="132"/>
        <v>835.94400000000007</v>
      </c>
      <c r="N4613" s="216" t="str">
        <f t="shared" si="131"/>
        <v>stvarna uporabna</v>
      </c>
    </row>
    <row r="4614" spans="1:14" x14ac:dyDescent="0.25">
      <c r="A4614" s="220">
        <v>1</v>
      </c>
      <c r="B4614" s="219" t="s">
        <v>2552</v>
      </c>
      <c r="C4614" s="219" t="s">
        <v>2553</v>
      </c>
      <c r="D4614" s="219">
        <v>105020</v>
      </c>
      <c r="E4614" s="217" t="s">
        <v>137</v>
      </c>
      <c r="F4614" s="217" t="s">
        <v>3347</v>
      </c>
      <c r="G4614" s="217" t="s">
        <v>154</v>
      </c>
      <c r="H4614" s="217" t="s">
        <v>139</v>
      </c>
      <c r="I4614" s="219">
        <v>1</v>
      </c>
      <c r="J4614" s="221">
        <v>5808.75</v>
      </c>
      <c r="K4614" s="221">
        <v>3509.46</v>
      </c>
      <c r="L4614" s="221">
        <v>2299.29</v>
      </c>
      <c r="M4614" s="218">
        <f t="shared" si="132"/>
        <v>2323.5</v>
      </c>
      <c r="N4614" s="216" t="str">
        <f t="shared" si="131"/>
        <v>stvarna uporabna</v>
      </c>
    </row>
    <row r="4615" spans="1:14" x14ac:dyDescent="0.25">
      <c r="A4615" s="220">
        <v>1</v>
      </c>
      <c r="B4615" s="219" t="s">
        <v>2552</v>
      </c>
      <c r="C4615" s="219" t="s">
        <v>2553</v>
      </c>
      <c r="D4615" s="219">
        <v>105021</v>
      </c>
      <c r="E4615" s="217" t="s">
        <v>137</v>
      </c>
      <c r="F4615" s="217" t="s">
        <v>3348</v>
      </c>
      <c r="G4615" s="217" t="s">
        <v>566</v>
      </c>
      <c r="H4615" s="217" t="s">
        <v>139</v>
      </c>
      <c r="I4615" s="219">
        <v>1</v>
      </c>
      <c r="J4615" s="221">
        <v>7787.5</v>
      </c>
      <c r="K4615" s="221">
        <v>7138.53</v>
      </c>
      <c r="L4615" s="218">
        <v>648.97</v>
      </c>
      <c r="M4615" s="218">
        <f t="shared" si="132"/>
        <v>3115</v>
      </c>
      <c r="N4615" s="216" t="str">
        <f t="shared" si="131"/>
        <v>stvarna uporabna</v>
      </c>
    </row>
    <row r="4616" spans="1:14" x14ac:dyDescent="0.25">
      <c r="A4616" s="216">
        <v>1</v>
      </c>
      <c r="B4616" s="219" t="s">
        <v>2552</v>
      </c>
      <c r="C4616" s="219" t="s">
        <v>2553</v>
      </c>
      <c r="D4616" s="219">
        <v>105023</v>
      </c>
      <c r="E4616" s="217" t="s">
        <v>137</v>
      </c>
      <c r="F4616" s="217" t="s">
        <v>3349</v>
      </c>
      <c r="G4616" s="218">
        <v>11.11</v>
      </c>
      <c r="H4616" s="217" t="s">
        <v>139</v>
      </c>
      <c r="I4616" s="219">
        <v>1</v>
      </c>
      <c r="J4616" s="221">
        <v>1269.29</v>
      </c>
      <c r="K4616" s="221">
        <v>1269.29</v>
      </c>
      <c r="L4616" s="218">
        <v>0</v>
      </c>
      <c r="M4616" s="218">
        <f t="shared" si="132"/>
        <v>507.71600000000001</v>
      </c>
      <c r="N4616" s="216" t="str">
        <f t="shared" si="131"/>
        <v>stvarna uporabna</v>
      </c>
    </row>
    <row r="4617" spans="1:14" x14ac:dyDescent="0.25">
      <c r="A4617" s="216">
        <v>1</v>
      </c>
      <c r="B4617" s="219" t="s">
        <v>2552</v>
      </c>
      <c r="C4617" s="219" t="s">
        <v>2553</v>
      </c>
      <c r="D4617" s="219">
        <v>105024</v>
      </c>
      <c r="E4617" s="217" t="s">
        <v>137</v>
      </c>
      <c r="F4617" s="217" t="s">
        <v>3350</v>
      </c>
      <c r="G4617" s="218">
        <v>11.11</v>
      </c>
      <c r="H4617" s="217" t="s">
        <v>139</v>
      </c>
      <c r="I4617" s="219">
        <v>1</v>
      </c>
      <c r="J4617" s="221">
        <v>7015.42</v>
      </c>
      <c r="K4617" s="221">
        <v>7015.42</v>
      </c>
      <c r="L4617" s="218">
        <v>0</v>
      </c>
      <c r="M4617" s="218">
        <f t="shared" si="132"/>
        <v>2806.1680000000001</v>
      </c>
      <c r="N4617" s="216" t="str">
        <f t="shared" si="131"/>
        <v>stvarna uporabna</v>
      </c>
    </row>
    <row r="4618" spans="1:14" x14ac:dyDescent="0.25">
      <c r="A4618" s="216">
        <v>1</v>
      </c>
      <c r="B4618" s="219" t="s">
        <v>2552</v>
      </c>
      <c r="C4618" s="219" t="s">
        <v>2553</v>
      </c>
      <c r="D4618" s="219">
        <v>105027</v>
      </c>
      <c r="E4618" s="217" t="s">
        <v>137</v>
      </c>
      <c r="F4618" s="217" t="s">
        <v>3351</v>
      </c>
      <c r="G4618" s="217" t="s">
        <v>2294</v>
      </c>
      <c r="H4618" s="217" t="s">
        <v>139</v>
      </c>
      <c r="I4618" s="219">
        <v>1</v>
      </c>
      <c r="J4618" s="221">
        <v>4379.55</v>
      </c>
      <c r="K4618" s="221">
        <v>4379.55</v>
      </c>
      <c r="L4618" s="218">
        <v>0</v>
      </c>
      <c r="M4618" s="218">
        <f t="shared" si="132"/>
        <v>1751.8200000000002</v>
      </c>
      <c r="N4618" s="216" t="str">
        <f t="shared" si="131"/>
        <v>stvarna uporabna</v>
      </c>
    </row>
    <row r="4619" spans="1:14" x14ac:dyDescent="0.25">
      <c r="A4619" s="220">
        <v>1</v>
      </c>
      <c r="B4619" s="219" t="s">
        <v>2552</v>
      </c>
      <c r="C4619" s="219" t="s">
        <v>2553</v>
      </c>
      <c r="D4619" s="219">
        <v>105028</v>
      </c>
      <c r="E4619" s="217" t="s">
        <v>137</v>
      </c>
      <c r="F4619" s="217" t="s">
        <v>3241</v>
      </c>
      <c r="G4619" s="218">
        <v>11.09</v>
      </c>
      <c r="H4619" s="217" t="s">
        <v>139</v>
      </c>
      <c r="I4619" s="219">
        <v>1</v>
      </c>
      <c r="J4619" s="221">
        <v>1599</v>
      </c>
      <c r="K4619" s="221">
        <v>1599</v>
      </c>
      <c r="L4619" s="218">
        <v>0</v>
      </c>
      <c r="M4619" s="218">
        <f t="shared" si="132"/>
        <v>639.6</v>
      </c>
      <c r="N4619" s="216" t="str">
        <f t="shared" si="131"/>
        <v>stvarna uporabna</v>
      </c>
    </row>
    <row r="4620" spans="1:14" x14ac:dyDescent="0.25">
      <c r="A4620" s="220">
        <v>1</v>
      </c>
      <c r="B4620" s="219" t="s">
        <v>2552</v>
      </c>
      <c r="C4620" s="219" t="s">
        <v>2553</v>
      </c>
      <c r="D4620" s="219">
        <v>105029</v>
      </c>
      <c r="E4620" s="217" t="s">
        <v>137</v>
      </c>
      <c r="F4620" s="217" t="s">
        <v>3352</v>
      </c>
      <c r="G4620" s="218">
        <v>11.09</v>
      </c>
      <c r="H4620" s="217" t="s">
        <v>139</v>
      </c>
      <c r="I4620" s="219">
        <v>1</v>
      </c>
      <c r="J4620" s="221">
        <v>4797</v>
      </c>
      <c r="K4620" s="221">
        <v>4797</v>
      </c>
      <c r="L4620" s="218">
        <v>0</v>
      </c>
      <c r="M4620" s="218">
        <f t="shared" si="132"/>
        <v>1918.8000000000002</v>
      </c>
      <c r="N4620" s="216" t="str">
        <f t="shared" si="131"/>
        <v>stvarna uporabna</v>
      </c>
    </row>
    <row r="4621" spans="1:14" x14ac:dyDescent="0.25">
      <c r="A4621" s="216">
        <v>1</v>
      </c>
      <c r="B4621" s="219" t="s">
        <v>2552</v>
      </c>
      <c r="C4621" s="219" t="s">
        <v>2553</v>
      </c>
      <c r="D4621" s="219">
        <v>105031</v>
      </c>
      <c r="E4621" s="217" t="s">
        <v>137</v>
      </c>
      <c r="F4621" s="217" t="s">
        <v>3353</v>
      </c>
      <c r="G4621" s="217" t="s">
        <v>531</v>
      </c>
      <c r="H4621" s="217" t="s">
        <v>139</v>
      </c>
      <c r="I4621" s="219">
        <v>1</v>
      </c>
      <c r="J4621" s="221">
        <v>4261.25</v>
      </c>
      <c r="K4621" s="221">
        <v>2663.28</v>
      </c>
      <c r="L4621" s="221">
        <v>1597.97</v>
      </c>
      <c r="M4621" s="218">
        <f t="shared" si="132"/>
        <v>1704.5</v>
      </c>
      <c r="N4621" s="216" t="str">
        <f t="shared" si="131"/>
        <v>stvarna uporabna</v>
      </c>
    </row>
    <row r="4622" spans="1:14" x14ac:dyDescent="0.25">
      <c r="A4622" s="216">
        <v>1</v>
      </c>
      <c r="B4622" s="219" t="s">
        <v>2552</v>
      </c>
      <c r="C4622" s="219" t="s">
        <v>2553</v>
      </c>
      <c r="D4622" s="219">
        <v>105041</v>
      </c>
      <c r="E4622" s="217" t="s">
        <v>137</v>
      </c>
      <c r="F4622" s="217" t="s">
        <v>3354</v>
      </c>
      <c r="G4622" s="217" t="s">
        <v>2471</v>
      </c>
      <c r="H4622" s="217" t="s">
        <v>139</v>
      </c>
      <c r="I4622" s="219">
        <v>1</v>
      </c>
      <c r="J4622" s="221">
        <v>12546.48</v>
      </c>
      <c r="K4622" s="221">
        <v>12546.48</v>
      </c>
      <c r="L4622" s="218">
        <v>0</v>
      </c>
      <c r="M4622" s="218">
        <f t="shared" si="132"/>
        <v>5018.5920000000006</v>
      </c>
      <c r="N4622" s="216" t="str">
        <f t="shared" si="131"/>
        <v>stvarna uporabna</v>
      </c>
    </row>
    <row r="4623" spans="1:14" x14ac:dyDescent="0.25">
      <c r="A4623" s="216">
        <v>1</v>
      </c>
      <c r="B4623" s="219" t="s">
        <v>2552</v>
      </c>
      <c r="C4623" s="219" t="s">
        <v>2553</v>
      </c>
      <c r="D4623" s="219">
        <v>105042</v>
      </c>
      <c r="E4623" s="217" t="s">
        <v>137</v>
      </c>
      <c r="F4623" s="217" t="s">
        <v>3355</v>
      </c>
      <c r="G4623" s="217" t="s">
        <v>2471</v>
      </c>
      <c r="H4623" s="217" t="s">
        <v>139</v>
      </c>
      <c r="I4623" s="219">
        <v>1</v>
      </c>
      <c r="J4623" s="221">
        <v>1088.24</v>
      </c>
      <c r="K4623" s="221">
        <v>1088.24</v>
      </c>
      <c r="L4623" s="218">
        <v>0</v>
      </c>
      <c r="M4623" s="218">
        <f t="shared" si="132"/>
        <v>435.29600000000005</v>
      </c>
      <c r="N4623" s="216" t="str">
        <f t="shared" si="131"/>
        <v>stvarna uporabna</v>
      </c>
    </row>
    <row r="4624" spans="1:14" x14ac:dyDescent="0.25">
      <c r="A4624" s="220">
        <v>1</v>
      </c>
      <c r="B4624" s="219" t="s">
        <v>2552</v>
      </c>
      <c r="C4624" s="219" t="s">
        <v>2553</v>
      </c>
      <c r="D4624" s="219">
        <v>105051</v>
      </c>
      <c r="E4624" s="217" t="s">
        <v>137</v>
      </c>
      <c r="F4624" s="217" t="s">
        <v>3356</v>
      </c>
      <c r="G4624" s="218">
        <v>10.119999999999999</v>
      </c>
      <c r="H4624" s="217" t="s">
        <v>139</v>
      </c>
      <c r="I4624" s="219">
        <v>1</v>
      </c>
      <c r="J4624" s="221">
        <v>5262.5</v>
      </c>
      <c r="K4624" s="221">
        <v>5262.5</v>
      </c>
      <c r="L4624" s="218">
        <v>0</v>
      </c>
      <c r="M4624" s="218">
        <f t="shared" si="132"/>
        <v>2105</v>
      </c>
      <c r="N4624" s="216" t="str">
        <f t="shared" si="131"/>
        <v>stvarna uporabna</v>
      </c>
    </row>
    <row r="4625" spans="1:14" x14ac:dyDescent="0.25">
      <c r="A4625" s="220">
        <v>1</v>
      </c>
      <c r="B4625" s="219" t="s">
        <v>2552</v>
      </c>
      <c r="C4625" s="219" t="s">
        <v>2553</v>
      </c>
      <c r="D4625" s="219">
        <v>105108</v>
      </c>
      <c r="E4625" s="217" t="s">
        <v>137</v>
      </c>
      <c r="F4625" s="217" t="s">
        <v>3346</v>
      </c>
      <c r="G4625" s="217" t="s">
        <v>194</v>
      </c>
      <c r="H4625" s="217" t="s">
        <v>139</v>
      </c>
      <c r="I4625" s="219">
        <v>1</v>
      </c>
      <c r="J4625" s="221">
        <v>1037.3699999999999</v>
      </c>
      <c r="K4625" s="221">
        <v>1037.3699999999999</v>
      </c>
      <c r="L4625" s="218">
        <v>0</v>
      </c>
      <c r="M4625" s="218">
        <f t="shared" si="132"/>
        <v>414.94799999999998</v>
      </c>
      <c r="N4625" s="216" t="str">
        <f t="shared" si="131"/>
        <v>stvarna uporabna</v>
      </c>
    </row>
    <row r="4626" spans="1:14" x14ac:dyDescent="0.25">
      <c r="A4626" s="216">
        <v>1</v>
      </c>
      <c r="B4626" s="219" t="s">
        <v>2552</v>
      </c>
      <c r="C4626" s="219" t="s">
        <v>2553</v>
      </c>
      <c r="D4626" s="219">
        <v>105110</v>
      </c>
      <c r="E4626" s="217" t="s">
        <v>137</v>
      </c>
      <c r="F4626" s="217" t="s">
        <v>2659</v>
      </c>
      <c r="G4626" s="217" t="s">
        <v>179</v>
      </c>
      <c r="H4626" s="217" t="s">
        <v>139</v>
      </c>
      <c r="I4626" s="219">
        <v>1</v>
      </c>
      <c r="J4626" s="221">
        <v>2318</v>
      </c>
      <c r="K4626" s="221">
        <v>2318</v>
      </c>
      <c r="L4626" s="218">
        <v>0</v>
      </c>
      <c r="M4626" s="218">
        <f t="shared" si="132"/>
        <v>927.2</v>
      </c>
      <c r="N4626" s="216" t="str">
        <f t="shared" si="131"/>
        <v>stvarna uporabna</v>
      </c>
    </row>
    <row r="4627" spans="1:14" x14ac:dyDescent="0.25">
      <c r="A4627" s="216">
        <v>1</v>
      </c>
      <c r="B4627" s="219" t="s">
        <v>2552</v>
      </c>
      <c r="C4627" s="219" t="s">
        <v>2553</v>
      </c>
      <c r="D4627" s="219">
        <v>105130</v>
      </c>
      <c r="E4627" s="217" t="s">
        <v>137</v>
      </c>
      <c r="F4627" s="217" t="s">
        <v>3357</v>
      </c>
      <c r="G4627" s="217" t="s">
        <v>179</v>
      </c>
      <c r="H4627" s="217" t="s">
        <v>139</v>
      </c>
      <c r="I4627" s="219">
        <v>1</v>
      </c>
      <c r="J4627" s="218">
        <v>854</v>
      </c>
      <c r="K4627" s="218">
        <v>854</v>
      </c>
      <c r="L4627" s="218">
        <v>0</v>
      </c>
      <c r="M4627" s="218">
        <f t="shared" si="132"/>
        <v>341.6</v>
      </c>
      <c r="N4627" s="216" t="str">
        <f t="shared" si="131"/>
        <v>stvarna uporabna</v>
      </c>
    </row>
    <row r="4628" spans="1:14" x14ac:dyDescent="0.25">
      <c r="A4628" s="216">
        <v>1</v>
      </c>
      <c r="B4628" s="219" t="s">
        <v>2552</v>
      </c>
      <c r="C4628" s="219" t="s">
        <v>2553</v>
      </c>
      <c r="D4628" s="219">
        <v>105131</v>
      </c>
      <c r="E4628" s="217" t="s">
        <v>137</v>
      </c>
      <c r="F4628" s="217" t="s">
        <v>3291</v>
      </c>
      <c r="G4628" s="218">
        <v>10.15</v>
      </c>
      <c r="H4628" s="217" t="s">
        <v>139</v>
      </c>
      <c r="I4628" s="219">
        <v>1</v>
      </c>
      <c r="J4628" s="221">
        <v>16347.31</v>
      </c>
      <c r="K4628" s="221">
        <v>4767.97</v>
      </c>
      <c r="L4628" s="221">
        <v>11579.34</v>
      </c>
      <c r="M4628" s="218">
        <f t="shared" si="132"/>
        <v>11579.34</v>
      </c>
      <c r="N4628" s="216" t="str">
        <f t="shared" si="131"/>
        <v>nova vrijednost</v>
      </c>
    </row>
    <row r="4629" spans="1:14" x14ac:dyDescent="0.25">
      <c r="A4629" s="220">
        <v>1</v>
      </c>
      <c r="B4629" s="219" t="s">
        <v>2552</v>
      </c>
      <c r="C4629" s="219" t="s">
        <v>2553</v>
      </c>
      <c r="D4629" s="219">
        <v>105138</v>
      </c>
      <c r="E4629" s="217" t="s">
        <v>137</v>
      </c>
      <c r="F4629" s="217" t="s">
        <v>3358</v>
      </c>
      <c r="G4629" s="217" t="s">
        <v>1007</v>
      </c>
      <c r="H4629" s="217" t="s">
        <v>139</v>
      </c>
      <c r="I4629" s="219">
        <v>1</v>
      </c>
      <c r="J4629" s="221">
        <v>1406.26</v>
      </c>
      <c r="K4629" s="221">
        <v>1406.26</v>
      </c>
      <c r="L4629" s="218">
        <v>0</v>
      </c>
      <c r="M4629" s="218">
        <f t="shared" si="132"/>
        <v>562.50400000000002</v>
      </c>
      <c r="N4629" s="216" t="str">
        <f t="shared" si="131"/>
        <v>stvarna uporabna</v>
      </c>
    </row>
    <row r="4630" spans="1:14" x14ac:dyDescent="0.25">
      <c r="A4630" s="220">
        <v>1</v>
      </c>
      <c r="B4630" s="219" t="s">
        <v>2552</v>
      </c>
      <c r="C4630" s="219" t="s">
        <v>2553</v>
      </c>
      <c r="D4630" s="219">
        <v>105140</v>
      </c>
      <c r="E4630" s="217" t="s">
        <v>137</v>
      </c>
      <c r="F4630" s="217" t="s">
        <v>3359</v>
      </c>
      <c r="G4630" s="218">
        <v>11.04</v>
      </c>
      <c r="H4630" s="217" t="s">
        <v>139</v>
      </c>
      <c r="I4630" s="219">
        <v>1</v>
      </c>
      <c r="J4630" s="221">
        <v>1119.8599999999999</v>
      </c>
      <c r="K4630" s="221">
        <v>1119.8599999999999</v>
      </c>
      <c r="L4630" s="218">
        <v>0</v>
      </c>
      <c r="M4630" s="218">
        <f t="shared" si="132"/>
        <v>447.94399999999996</v>
      </c>
      <c r="N4630" s="216" t="str">
        <f t="shared" si="131"/>
        <v>stvarna uporabna</v>
      </c>
    </row>
    <row r="4631" spans="1:14" x14ac:dyDescent="0.25">
      <c r="A4631" s="216">
        <v>1</v>
      </c>
      <c r="B4631" s="219" t="s">
        <v>2552</v>
      </c>
      <c r="C4631" s="219" t="s">
        <v>2553</v>
      </c>
      <c r="D4631" s="219">
        <v>105141</v>
      </c>
      <c r="E4631" s="217" t="s">
        <v>137</v>
      </c>
      <c r="F4631" s="217" t="s">
        <v>3140</v>
      </c>
      <c r="G4631" s="217" t="s">
        <v>1007</v>
      </c>
      <c r="H4631" s="217" t="s">
        <v>139</v>
      </c>
      <c r="I4631" s="219">
        <v>1</v>
      </c>
      <c r="J4631" s="221">
        <v>5889.82</v>
      </c>
      <c r="K4631" s="221">
        <v>5889.82</v>
      </c>
      <c r="L4631" s="218">
        <v>0</v>
      </c>
      <c r="M4631" s="218">
        <f t="shared" si="132"/>
        <v>2355.9279999999999</v>
      </c>
      <c r="N4631" s="216" t="str">
        <f t="shared" si="131"/>
        <v>stvarna uporabna</v>
      </c>
    </row>
    <row r="4632" spans="1:14" x14ac:dyDescent="0.25">
      <c r="A4632" s="216">
        <v>1</v>
      </c>
      <c r="B4632" s="219" t="s">
        <v>2552</v>
      </c>
      <c r="C4632" s="219" t="s">
        <v>2553</v>
      </c>
      <c r="D4632" s="219">
        <v>105142</v>
      </c>
      <c r="E4632" s="217" t="s">
        <v>137</v>
      </c>
      <c r="F4632" s="217" t="s">
        <v>3360</v>
      </c>
      <c r="G4632" s="218">
        <v>10.14</v>
      </c>
      <c r="H4632" s="217" t="s">
        <v>139</v>
      </c>
      <c r="I4632" s="219">
        <v>1</v>
      </c>
      <c r="J4632" s="221">
        <v>7843.91</v>
      </c>
      <c r="K4632" s="221">
        <v>4248.79</v>
      </c>
      <c r="L4632" s="221">
        <v>3595.12</v>
      </c>
      <c r="M4632" s="218">
        <f t="shared" si="132"/>
        <v>3595.12</v>
      </c>
      <c r="N4632" s="216" t="str">
        <f t="shared" si="131"/>
        <v>nova vrijednost</v>
      </c>
    </row>
    <row r="4633" spans="1:14" x14ac:dyDescent="0.25">
      <c r="A4633" s="216">
        <v>1</v>
      </c>
      <c r="B4633" s="219" t="s">
        <v>2552</v>
      </c>
      <c r="C4633" s="219" t="s">
        <v>2553</v>
      </c>
      <c r="D4633" s="219">
        <v>105156</v>
      </c>
      <c r="E4633" s="217" t="s">
        <v>137</v>
      </c>
      <c r="F4633" s="217" t="s">
        <v>2955</v>
      </c>
      <c r="G4633" s="218">
        <v>11.11</v>
      </c>
      <c r="H4633" s="217" t="s">
        <v>139</v>
      </c>
      <c r="I4633" s="219">
        <v>1</v>
      </c>
      <c r="J4633" s="221">
        <v>2218.7600000000002</v>
      </c>
      <c r="K4633" s="221">
        <v>2218.7600000000002</v>
      </c>
      <c r="L4633" s="218">
        <v>0</v>
      </c>
      <c r="M4633" s="218">
        <f t="shared" si="132"/>
        <v>887.50400000000013</v>
      </c>
      <c r="N4633" s="216" t="str">
        <f t="shared" si="131"/>
        <v>stvarna uporabna</v>
      </c>
    </row>
    <row r="4634" spans="1:14" x14ac:dyDescent="0.25">
      <c r="A4634" s="220">
        <v>1</v>
      </c>
      <c r="B4634" s="219" t="s">
        <v>2552</v>
      </c>
      <c r="C4634" s="219" t="s">
        <v>2553</v>
      </c>
      <c r="D4634" s="219">
        <v>105157</v>
      </c>
      <c r="E4634" s="217" t="s">
        <v>137</v>
      </c>
      <c r="F4634" s="217" t="s">
        <v>3140</v>
      </c>
      <c r="G4634" s="218">
        <v>11.11</v>
      </c>
      <c r="H4634" s="217" t="s">
        <v>139</v>
      </c>
      <c r="I4634" s="219">
        <v>1</v>
      </c>
      <c r="J4634" s="221">
        <v>7772.3</v>
      </c>
      <c r="K4634" s="221">
        <v>7772.3</v>
      </c>
      <c r="L4634" s="218">
        <v>0</v>
      </c>
      <c r="M4634" s="218">
        <f t="shared" si="132"/>
        <v>3108.92</v>
      </c>
      <c r="N4634" s="216" t="str">
        <f t="shared" si="131"/>
        <v>stvarna uporabna</v>
      </c>
    </row>
    <row r="4635" spans="1:14" x14ac:dyDescent="0.25">
      <c r="A4635" s="220">
        <v>1</v>
      </c>
      <c r="B4635" s="219" t="s">
        <v>2552</v>
      </c>
      <c r="C4635" s="219" t="s">
        <v>2553</v>
      </c>
      <c r="D4635" s="219">
        <v>105175</v>
      </c>
      <c r="E4635" s="217" t="s">
        <v>137</v>
      </c>
      <c r="F4635" s="217" t="s">
        <v>3361</v>
      </c>
      <c r="G4635" s="217" t="s">
        <v>614</v>
      </c>
      <c r="H4635" s="217" t="s">
        <v>139</v>
      </c>
      <c r="I4635" s="219">
        <v>1</v>
      </c>
      <c r="J4635" s="221">
        <v>1134.5999999999999</v>
      </c>
      <c r="K4635" s="221">
        <v>1134.5999999999999</v>
      </c>
      <c r="L4635" s="218">
        <v>0</v>
      </c>
      <c r="M4635" s="218">
        <f t="shared" si="132"/>
        <v>453.84</v>
      </c>
      <c r="N4635" s="216" t="str">
        <f t="shared" si="131"/>
        <v>stvarna uporabna</v>
      </c>
    </row>
    <row r="4636" spans="1:14" x14ac:dyDescent="0.25">
      <c r="A4636" s="216">
        <v>1</v>
      </c>
      <c r="B4636" s="219" t="s">
        <v>2552</v>
      </c>
      <c r="C4636" s="219" t="s">
        <v>2553</v>
      </c>
      <c r="D4636" s="219">
        <v>105187</v>
      </c>
      <c r="E4636" s="217" t="s">
        <v>137</v>
      </c>
      <c r="F4636" s="217" t="s">
        <v>2773</v>
      </c>
      <c r="G4636" s="217" t="s">
        <v>3362</v>
      </c>
      <c r="H4636" s="217" t="s">
        <v>139</v>
      </c>
      <c r="I4636" s="219">
        <v>1</v>
      </c>
      <c r="J4636" s="221">
        <v>14760.78</v>
      </c>
      <c r="K4636" s="221">
        <v>14760.78</v>
      </c>
      <c r="L4636" s="218">
        <v>0</v>
      </c>
      <c r="M4636" s="218">
        <f t="shared" si="132"/>
        <v>5904.3120000000008</v>
      </c>
      <c r="N4636" s="216" t="str">
        <f t="shared" si="131"/>
        <v>stvarna uporabna</v>
      </c>
    </row>
    <row r="4637" spans="1:14" x14ac:dyDescent="0.25">
      <c r="A4637" s="216">
        <v>1</v>
      </c>
      <c r="B4637" s="219" t="s">
        <v>2552</v>
      </c>
      <c r="C4637" s="219" t="s">
        <v>2553</v>
      </c>
      <c r="D4637" s="219">
        <v>105188</v>
      </c>
      <c r="E4637" s="217" t="s">
        <v>137</v>
      </c>
      <c r="F4637" s="217" t="s">
        <v>3363</v>
      </c>
      <c r="G4637" s="217" t="s">
        <v>179</v>
      </c>
      <c r="H4637" s="217" t="s">
        <v>139</v>
      </c>
      <c r="I4637" s="219">
        <v>1</v>
      </c>
      <c r="J4637" s="218">
        <v>732</v>
      </c>
      <c r="K4637" s="218">
        <v>732</v>
      </c>
      <c r="L4637" s="218">
        <v>0</v>
      </c>
      <c r="M4637" s="218">
        <f t="shared" si="132"/>
        <v>292.8</v>
      </c>
      <c r="N4637" s="216" t="str">
        <f t="shared" si="131"/>
        <v>stvarna uporabna</v>
      </c>
    </row>
    <row r="4638" spans="1:14" x14ac:dyDescent="0.25">
      <c r="A4638" s="216">
        <v>1</v>
      </c>
      <c r="B4638" s="219" t="s">
        <v>2552</v>
      </c>
      <c r="C4638" s="219" t="s">
        <v>2553</v>
      </c>
      <c r="D4638" s="219">
        <v>105197</v>
      </c>
      <c r="E4638" s="217" t="s">
        <v>137</v>
      </c>
      <c r="F4638" s="217" t="s">
        <v>2581</v>
      </c>
      <c r="G4638" s="218">
        <v>11.13</v>
      </c>
      <c r="H4638" s="217" t="s">
        <v>139</v>
      </c>
      <c r="I4638" s="219">
        <v>1</v>
      </c>
      <c r="J4638" s="221">
        <v>2271.1999999999998</v>
      </c>
      <c r="K4638" s="221">
        <v>1750.72</v>
      </c>
      <c r="L4638" s="218">
        <v>520.48</v>
      </c>
      <c r="M4638" s="218">
        <f t="shared" si="132"/>
        <v>908.48</v>
      </c>
      <c r="N4638" s="216" t="str">
        <f t="shared" si="131"/>
        <v>stvarna uporabna</v>
      </c>
    </row>
    <row r="4639" spans="1:14" x14ac:dyDescent="0.25">
      <c r="A4639" s="220">
        <v>1</v>
      </c>
      <c r="B4639" s="219" t="s">
        <v>2552</v>
      </c>
      <c r="C4639" s="219" t="s">
        <v>2553</v>
      </c>
      <c r="D4639" s="219">
        <v>105202</v>
      </c>
      <c r="E4639" s="217" t="s">
        <v>137</v>
      </c>
      <c r="F4639" s="217" t="s">
        <v>3364</v>
      </c>
      <c r="G4639" s="217" t="s">
        <v>3197</v>
      </c>
      <c r="H4639" s="217" t="s">
        <v>139</v>
      </c>
      <c r="I4639" s="219">
        <v>1</v>
      </c>
      <c r="J4639" s="221">
        <v>1220</v>
      </c>
      <c r="K4639" s="221">
        <v>1220</v>
      </c>
      <c r="L4639" s="218">
        <v>0</v>
      </c>
      <c r="M4639" s="218">
        <f t="shared" si="132"/>
        <v>488</v>
      </c>
      <c r="N4639" s="216" t="str">
        <f t="shared" si="131"/>
        <v>stvarna uporabna</v>
      </c>
    </row>
    <row r="4640" spans="1:14" x14ac:dyDescent="0.25">
      <c r="A4640" s="220">
        <v>1</v>
      </c>
      <c r="B4640" s="219" t="s">
        <v>2552</v>
      </c>
      <c r="C4640" s="219" t="s">
        <v>2553</v>
      </c>
      <c r="D4640" s="219">
        <v>105280</v>
      </c>
      <c r="E4640" s="217" t="s">
        <v>137</v>
      </c>
      <c r="F4640" s="217" t="s">
        <v>3365</v>
      </c>
      <c r="G4640" s="218">
        <v>11.13</v>
      </c>
      <c r="H4640" s="217" t="s">
        <v>139</v>
      </c>
      <c r="I4640" s="219">
        <v>1</v>
      </c>
      <c r="J4640" s="221">
        <v>6838.37</v>
      </c>
      <c r="K4640" s="221">
        <v>5271.24</v>
      </c>
      <c r="L4640" s="221">
        <v>1567.13</v>
      </c>
      <c r="M4640" s="218">
        <f t="shared" si="132"/>
        <v>2735.348</v>
      </c>
      <c r="N4640" s="216" t="str">
        <f t="shared" si="131"/>
        <v>stvarna uporabna</v>
      </c>
    </row>
    <row r="4641" spans="1:14" x14ac:dyDescent="0.25">
      <c r="A4641" s="216">
        <v>1</v>
      </c>
      <c r="B4641" s="219" t="s">
        <v>2552</v>
      </c>
      <c r="C4641" s="219" t="s">
        <v>2553</v>
      </c>
      <c r="D4641" s="219">
        <v>105310</v>
      </c>
      <c r="E4641" s="217" t="s">
        <v>137</v>
      </c>
      <c r="F4641" s="217" t="s">
        <v>3366</v>
      </c>
      <c r="G4641" s="217" t="s">
        <v>2379</v>
      </c>
      <c r="H4641" s="217" t="s">
        <v>139</v>
      </c>
      <c r="I4641" s="219">
        <v>1</v>
      </c>
      <c r="J4641" s="221">
        <v>11750.33</v>
      </c>
      <c r="K4641" s="221">
        <v>11750.33</v>
      </c>
      <c r="L4641" s="218">
        <v>0</v>
      </c>
      <c r="M4641" s="218">
        <f t="shared" si="132"/>
        <v>4700.1320000000005</v>
      </c>
      <c r="N4641" s="216" t="str">
        <f t="shared" si="131"/>
        <v>stvarna uporabna</v>
      </c>
    </row>
    <row r="4642" spans="1:14" x14ac:dyDescent="0.25">
      <c r="A4642" s="216">
        <v>1</v>
      </c>
      <c r="B4642" s="219" t="s">
        <v>2552</v>
      </c>
      <c r="C4642" s="219" t="s">
        <v>2553</v>
      </c>
      <c r="D4642" s="219">
        <v>105348</v>
      </c>
      <c r="E4642" s="217" t="s">
        <v>137</v>
      </c>
      <c r="F4642" s="217" t="s">
        <v>3367</v>
      </c>
      <c r="G4642" s="217" t="s">
        <v>3368</v>
      </c>
      <c r="H4642" s="217" t="s">
        <v>139</v>
      </c>
      <c r="I4642" s="219">
        <v>1</v>
      </c>
      <c r="J4642" s="221">
        <v>4148.91</v>
      </c>
      <c r="K4642" s="221">
        <v>4148.91</v>
      </c>
      <c r="L4642" s="218">
        <v>0</v>
      </c>
      <c r="M4642" s="218">
        <f t="shared" si="132"/>
        <v>1659.5640000000001</v>
      </c>
      <c r="N4642" s="216" t="str">
        <f t="shared" si="131"/>
        <v>stvarna uporabna</v>
      </c>
    </row>
    <row r="4643" spans="1:14" x14ac:dyDescent="0.25">
      <c r="A4643" s="216">
        <v>1</v>
      </c>
      <c r="B4643" s="219" t="s">
        <v>2552</v>
      </c>
      <c r="C4643" s="219" t="s">
        <v>2553</v>
      </c>
      <c r="D4643" s="219">
        <v>105375</v>
      </c>
      <c r="E4643" s="217" t="s">
        <v>137</v>
      </c>
      <c r="F4643" s="217" t="s">
        <v>3323</v>
      </c>
      <c r="G4643" s="217" t="s">
        <v>263</v>
      </c>
      <c r="H4643" s="217" t="s">
        <v>139</v>
      </c>
      <c r="I4643" s="219">
        <v>1</v>
      </c>
      <c r="J4643" s="221">
        <v>5423.31</v>
      </c>
      <c r="K4643" s="221">
        <v>5423.31</v>
      </c>
      <c r="L4643" s="218">
        <v>0</v>
      </c>
      <c r="M4643" s="218">
        <f t="shared" si="132"/>
        <v>2169.3240000000001</v>
      </c>
      <c r="N4643" s="216" t="str">
        <f t="shared" si="131"/>
        <v>stvarna uporabna</v>
      </c>
    </row>
    <row r="4644" spans="1:14" x14ac:dyDescent="0.25">
      <c r="A4644" s="220">
        <v>1</v>
      </c>
      <c r="B4644" s="219" t="s">
        <v>2552</v>
      </c>
      <c r="C4644" s="219" t="s">
        <v>2553</v>
      </c>
      <c r="D4644" s="219">
        <v>105394</v>
      </c>
      <c r="E4644" s="217" t="s">
        <v>137</v>
      </c>
      <c r="F4644" s="217" t="s">
        <v>3369</v>
      </c>
      <c r="G4644" s="218">
        <v>12.1</v>
      </c>
      <c r="H4644" s="217" t="s">
        <v>139</v>
      </c>
      <c r="I4644" s="219">
        <v>1</v>
      </c>
      <c r="J4644" s="221">
        <v>6491.76</v>
      </c>
      <c r="K4644" s="221">
        <v>6491.76</v>
      </c>
      <c r="L4644" s="218">
        <v>0</v>
      </c>
      <c r="M4644" s="218">
        <f t="shared" si="132"/>
        <v>2596.7040000000002</v>
      </c>
      <c r="N4644" s="216" t="str">
        <f t="shared" si="131"/>
        <v>stvarna uporabna</v>
      </c>
    </row>
    <row r="4645" spans="1:14" x14ac:dyDescent="0.25">
      <c r="A4645" s="220">
        <v>1</v>
      </c>
      <c r="B4645" s="219" t="s">
        <v>2552</v>
      </c>
      <c r="C4645" s="219" t="s">
        <v>2553</v>
      </c>
      <c r="D4645" s="219">
        <v>105400</v>
      </c>
      <c r="E4645" s="217" t="s">
        <v>137</v>
      </c>
      <c r="F4645" s="217" t="s">
        <v>3190</v>
      </c>
      <c r="G4645" s="218">
        <v>12.1</v>
      </c>
      <c r="H4645" s="217" t="s">
        <v>139</v>
      </c>
      <c r="I4645" s="219">
        <v>1</v>
      </c>
      <c r="J4645" s="221">
        <v>2197.9499999999998</v>
      </c>
      <c r="K4645" s="221">
        <v>2197.9499999999998</v>
      </c>
      <c r="L4645" s="218">
        <v>0</v>
      </c>
      <c r="M4645" s="218">
        <f t="shared" si="132"/>
        <v>879.18</v>
      </c>
      <c r="N4645" s="216" t="str">
        <f t="shared" si="131"/>
        <v>stvarna uporabna</v>
      </c>
    </row>
    <row r="4646" spans="1:14" x14ac:dyDescent="0.25">
      <c r="A4646" s="216">
        <v>1</v>
      </c>
      <c r="B4646" s="219" t="s">
        <v>2552</v>
      </c>
      <c r="C4646" s="219" t="s">
        <v>2553</v>
      </c>
      <c r="D4646" s="219">
        <v>105426</v>
      </c>
      <c r="E4646" s="217" t="s">
        <v>137</v>
      </c>
      <c r="F4646" s="217" t="s">
        <v>3370</v>
      </c>
      <c r="G4646" s="218">
        <v>10.08</v>
      </c>
      <c r="H4646" s="217" t="s">
        <v>139</v>
      </c>
      <c r="I4646" s="219">
        <v>1</v>
      </c>
      <c r="J4646" s="221">
        <v>10858</v>
      </c>
      <c r="K4646" s="221">
        <v>10858</v>
      </c>
      <c r="L4646" s="218">
        <v>0</v>
      </c>
      <c r="M4646" s="218">
        <f t="shared" si="132"/>
        <v>4343.2</v>
      </c>
      <c r="N4646" s="216" t="str">
        <f t="shared" si="131"/>
        <v>stvarna uporabna</v>
      </c>
    </row>
    <row r="4647" spans="1:14" x14ac:dyDescent="0.25">
      <c r="A4647" s="216">
        <v>1</v>
      </c>
      <c r="B4647" s="219" t="s">
        <v>2552</v>
      </c>
      <c r="C4647" s="219" t="s">
        <v>2553</v>
      </c>
      <c r="D4647" s="219">
        <v>105489</v>
      </c>
      <c r="E4647" s="217" t="s">
        <v>137</v>
      </c>
      <c r="F4647" s="217" t="s">
        <v>3371</v>
      </c>
      <c r="G4647" s="217" t="s">
        <v>3192</v>
      </c>
      <c r="H4647" s="217" t="s">
        <v>139</v>
      </c>
      <c r="I4647" s="219">
        <v>1</v>
      </c>
      <c r="J4647" s="221">
        <v>4043.66</v>
      </c>
      <c r="K4647" s="221">
        <v>4043.66</v>
      </c>
      <c r="L4647" s="218">
        <v>0</v>
      </c>
      <c r="M4647" s="218">
        <f t="shared" si="132"/>
        <v>1617.4639999999999</v>
      </c>
      <c r="N4647" s="216" t="str">
        <f t="shared" si="131"/>
        <v>stvarna uporabna</v>
      </c>
    </row>
    <row r="4648" spans="1:14" x14ac:dyDescent="0.25">
      <c r="A4648" s="216">
        <v>1</v>
      </c>
      <c r="B4648" s="219" t="s">
        <v>2552</v>
      </c>
      <c r="C4648" s="219" t="s">
        <v>2553</v>
      </c>
      <c r="D4648" s="219">
        <v>105490</v>
      </c>
      <c r="E4648" s="217" t="s">
        <v>137</v>
      </c>
      <c r="F4648" s="217" t="s">
        <v>3372</v>
      </c>
      <c r="G4648" s="217" t="s">
        <v>3192</v>
      </c>
      <c r="H4648" s="217" t="s">
        <v>139</v>
      </c>
      <c r="I4648" s="219">
        <v>1</v>
      </c>
      <c r="J4648" s="221">
        <v>1480.82</v>
      </c>
      <c r="K4648" s="221">
        <v>1480.82</v>
      </c>
      <c r="L4648" s="218">
        <v>0</v>
      </c>
      <c r="M4648" s="218">
        <f t="shared" si="132"/>
        <v>592.32799999999997</v>
      </c>
      <c r="N4648" s="216" t="str">
        <f t="shared" si="131"/>
        <v>stvarna uporabna</v>
      </c>
    </row>
    <row r="4649" spans="1:14" x14ac:dyDescent="0.25">
      <c r="A4649" s="220">
        <v>1</v>
      </c>
      <c r="B4649" s="219" t="s">
        <v>2552</v>
      </c>
      <c r="C4649" s="219" t="s">
        <v>2553</v>
      </c>
      <c r="D4649" s="219">
        <v>105603</v>
      </c>
      <c r="E4649" s="217" t="s">
        <v>137</v>
      </c>
      <c r="F4649" s="217" t="s">
        <v>3373</v>
      </c>
      <c r="G4649" s="218">
        <v>10.119999999999999</v>
      </c>
      <c r="H4649" s="217" t="s">
        <v>139</v>
      </c>
      <c r="I4649" s="219">
        <v>1</v>
      </c>
      <c r="J4649" s="221">
        <v>1836.25</v>
      </c>
      <c r="K4649" s="221">
        <v>1836.25</v>
      </c>
      <c r="L4649" s="218">
        <v>0</v>
      </c>
      <c r="M4649" s="218">
        <f t="shared" si="132"/>
        <v>734.5</v>
      </c>
      <c r="N4649" s="216" t="str">
        <f t="shared" si="131"/>
        <v>stvarna uporabna</v>
      </c>
    </row>
    <row r="4650" spans="1:14" x14ac:dyDescent="0.25">
      <c r="A4650" s="220">
        <v>1</v>
      </c>
      <c r="B4650" s="219" t="s">
        <v>2552</v>
      </c>
      <c r="C4650" s="219" t="s">
        <v>2553</v>
      </c>
      <c r="D4650" s="219">
        <v>105641</v>
      </c>
      <c r="E4650" s="217" t="s">
        <v>137</v>
      </c>
      <c r="F4650" s="217" t="s">
        <v>3374</v>
      </c>
      <c r="G4650" s="217" t="s">
        <v>468</v>
      </c>
      <c r="H4650" s="217" t="s">
        <v>139</v>
      </c>
      <c r="I4650" s="219">
        <v>1</v>
      </c>
      <c r="J4650" s="221">
        <v>10743.82</v>
      </c>
      <c r="K4650" s="221">
        <v>6938.71</v>
      </c>
      <c r="L4650" s="221">
        <v>3805.11</v>
      </c>
      <c r="M4650" s="218">
        <f t="shared" si="132"/>
        <v>4297.5280000000002</v>
      </c>
      <c r="N4650" s="216" t="str">
        <f t="shared" si="131"/>
        <v>stvarna uporabna</v>
      </c>
    </row>
    <row r="4651" spans="1:14" x14ac:dyDescent="0.25">
      <c r="A4651" s="216">
        <v>1</v>
      </c>
      <c r="B4651" s="219" t="s">
        <v>2552</v>
      </c>
      <c r="C4651" s="219" t="s">
        <v>2553</v>
      </c>
      <c r="D4651" s="219">
        <v>105642</v>
      </c>
      <c r="E4651" s="217" t="s">
        <v>137</v>
      </c>
      <c r="F4651" s="217" t="s">
        <v>2593</v>
      </c>
      <c r="G4651" s="217" t="s">
        <v>468</v>
      </c>
      <c r="H4651" s="217" t="s">
        <v>139</v>
      </c>
      <c r="I4651" s="219">
        <v>1</v>
      </c>
      <c r="J4651" s="221">
        <v>2036.25</v>
      </c>
      <c r="K4651" s="221">
        <v>1315.07</v>
      </c>
      <c r="L4651" s="218">
        <v>721.18</v>
      </c>
      <c r="M4651" s="218">
        <f t="shared" si="132"/>
        <v>814.5</v>
      </c>
      <c r="N4651" s="216" t="str">
        <f t="shared" si="131"/>
        <v>stvarna uporabna</v>
      </c>
    </row>
    <row r="4652" spans="1:14" x14ac:dyDescent="0.25">
      <c r="A4652" s="216">
        <v>1</v>
      </c>
      <c r="B4652" s="219" t="s">
        <v>2552</v>
      </c>
      <c r="C4652" s="219" t="s">
        <v>2553</v>
      </c>
      <c r="D4652" s="219">
        <v>105680</v>
      </c>
      <c r="E4652" s="217" t="s">
        <v>595</v>
      </c>
      <c r="F4652" s="217" t="s">
        <v>2581</v>
      </c>
      <c r="G4652" s="217" t="s">
        <v>442</v>
      </c>
      <c r="H4652" s="217" t="s">
        <v>139</v>
      </c>
      <c r="I4652" s="219">
        <v>1</v>
      </c>
      <c r="J4652" s="221">
        <v>2217.1999999999998</v>
      </c>
      <c r="K4652" s="221">
        <v>1801.48</v>
      </c>
      <c r="L4652" s="218">
        <v>415.72</v>
      </c>
      <c r="M4652" s="218">
        <f t="shared" si="132"/>
        <v>886.88</v>
      </c>
      <c r="N4652" s="216" t="str">
        <f t="shared" si="131"/>
        <v>stvarna uporabna</v>
      </c>
    </row>
    <row r="4653" spans="1:14" x14ac:dyDescent="0.25">
      <c r="A4653" s="216">
        <v>1</v>
      </c>
      <c r="B4653" s="219" t="s">
        <v>2552</v>
      </c>
      <c r="C4653" s="219" t="s">
        <v>2553</v>
      </c>
      <c r="D4653" s="219">
        <v>105681</v>
      </c>
      <c r="E4653" s="217" t="s">
        <v>595</v>
      </c>
      <c r="F4653" s="217" t="s">
        <v>2581</v>
      </c>
      <c r="G4653" s="217" t="s">
        <v>442</v>
      </c>
      <c r="H4653" s="217" t="s">
        <v>139</v>
      </c>
      <c r="I4653" s="219">
        <v>1</v>
      </c>
      <c r="J4653" s="221">
        <v>2217.1999999999998</v>
      </c>
      <c r="K4653" s="221">
        <v>1801.48</v>
      </c>
      <c r="L4653" s="218">
        <v>415.72</v>
      </c>
      <c r="M4653" s="218">
        <f t="shared" si="132"/>
        <v>886.88</v>
      </c>
      <c r="N4653" s="216" t="str">
        <f t="shared" si="131"/>
        <v>stvarna uporabna</v>
      </c>
    </row>
    <row r="4654" spans="1:14" x14ac:dyDescent="0.25">
      <c r="A4654" s="220">
        <v>1</v>
      </c>
      <c r="B4654" s="219" t="s">
        <v>2552</v>
      </c>
      <c r="C4654" s="219" t="s">
        <v>2553</v>
      </c>
      <c r="D4654" s="219">
        <v>105682</v>
      </c>
      <c r="E4654" s="217" t="s">
        <v>595</v>
      </c>
      <c r="F4654" s="217" t="s">
        <v>3276</v>
      </c>
      <c r="G4654" s="217" t="s">
        <v>442</v>
      </c>
      <c r="H4654" s="217" t="s">
        <v>139</v>
      </c>
      <c r="I4654" s="219">
        <v>1</v>
      </c>
      <c r="J4654" s="221">
        <v>7013.1</v>
      </c>
      <c r="K4654" s="221">
        <v>5698.16</v>
      </c>
      <c r="L4654" s="221">
        <v>1314.94</v>
      </c>
      <c r="M4654" s="218">
        <f t="shared" si="132"/>
        <v>2805.2400000000002</v>
      </c>
      <c r="N4654" s="216" t="str">
        <f t="shared" si="131"/>
        <v>stvarna uporabna</v>
      </c>
    </row>
    <row r="4655" spans="1:14" x14ac:dyDescent="0.25">
      <c r="A4655" s="220">
        <v>1</v>
      </c>
      <c r="B4655" s="219" t="s">
        <v>2552</v>
      </c>
      <c r="C4655" s="219" t="s">
        <v>2553</v>
      </c>
      <c r="D4655" s="219">
        <v>105685</v>
      </c>
      <c r="E4655" s="217" t="s">
        <v>595</v>
      </c>
      <c r="F4655" s="217" t="s">
        <v>2622</v>
      </c>
      <c r="G4655" s="217" t="s">
        <v>2471</v>
      </c>
      <c r="H4655" s="217" t="s">
        <v>139</v>
      </c>
      <c r="I4655" s="219">
        <v>1</v>
      </c>
      <c r="J4655" s="221">
        <v>2671.65</v>
      </c>
      <c r="K4655" s="221">
        <v>2671.65</v>
      </c>
      <c r="L4655" s="218">
        <v>0</v>
      </c>
      <c r="M4655" s="218">
        <f t="shared" si="132"/>
        <v>1068.6600000000001</v>
      </c>
      <c r="N4655" s="216" t="str">
        <f t="shared" si="131"/>
        <v>stvarna uporabna</v>
      </c>
    </row>
    <row r="4656" spans="1:14" x14ac:dyDescent="0.25">
      <c r="A4656" s="216">
        <v>1</v>
      </c>
      <c r="B4656" s="219" t="s">
        <v>2552</v>
      </c>
      <c r="C4656" s="219" t="s">
        <v>2553</v>
      </c>
      <c r="D4656" s="219">
        <v>105754</v>
      </c>
      <c r="E4656" s="217" t="s">
        <v>595</v>
      </c>
      <c r="F4656" s="217" t="s">
        <v>3196</v>
      </c>
      <c r="G4656" s="217" t="s">
        <v>2471</v>
      </c>
      <c r="H4656" s="217" t="s">
        <v>139</v>
      </c>
      <c r="I4656" s="219">
        <v>1</v>
      </c>
      <c r="J4656" s="221">
        <v>6348.55</v>
      </c>
      <c r="K4656" s="221">
        <v>6348.55</v>
      </c>
      <c r="L4656" s="218">
        <v>0</v>
      </c>
      <c r="M4656" s="218">
        <f t="shared" si="132"/>
        <v>2539.42</v>
      </c>
      <c r="N4656" s="216" t="str">
        <f t="shared" si="131"/>
        <v>stvarna uporabna</v>
      </c>
    </row>
    <row r="4657" spans="1:14" x14ac:dyDescent="0.25">
      <c r="A4657" s="216">
        <v>1</v>
      </c>
      <c r="B4657" s="219" t="s">
        <v>2552</v>
      </c>
      <c r="C4657" s="219" t="s">
        <v>2553</v>
      </c>
      <c r="D4657" s="219">
        <v>105772</v>
      </c>
      <c r="E4657" s="217" t="s">
        <v>595</v>
      </c>
      <c r="F4657" s="217" t="s">
        <v>3138</v>
      </c>
      <c r="G4657" s="218">
        <v>12.14</v>
      </c>
      <c r="H4657" s="217" t="s">
        <v>139</v>
      </c>
      <c r="I4657" s="219">
        <v>1</v>
      </c>
      <c r="J4657" s="221">
        <v>2895</v>
      </c>
      <c r="K4657" s="221">
        <v>1447.5</v>
      </c>
      <c r="L4657" s="221">
        <v>1447.5</v>
      </c>
      <c r="M4657" s="218">
        <f t="shared" si="132"/>
        <v>1447.5</v>
      </c>
      <c r="N4657" s="216" t="str">
        <f t="shared" si="131"/>
        <v>nova vrijednost</v>
      </c>
    </row>
    <row r="4658" spans="1:14" x14ac:dyDescent="0.25">
      <c r="A4658" s="216">
        <v>1</v>
      </c>
      <c r="B4658" s="219" t="s">
        <v>2552</v>
      </c>
      <c r="C4658" s="219" t="s">
        <v>2553</v>
      </c>
      <c r="D4658" s="219">
        <v>105779</v>
      </c>
      <c r="E4658" s="217" t="s">
        <v>595</v>
      </c>
      <c r="F4658" s="217" t="s">
        <v>3375</v>
      </c>
      <c r="G4658" s="218">
        <v>12.05</v>
      </c>
      <c r="H4658" s="217" t="s">
        <v>139</v>
      </c>
      <c r="I4658" s="219">
        <v>1</v>
      </c>
      <c r="J4658" s="221">
        <v>6124.49</v>
      </c>
      <c r="K4658" s="221">
        <v>6124.49</v>
      </c>
      <c r="L4658" s="218">
        <v>0</v>
      </c>
      <c r="M4658" s="218">
        <f t="shared" si="132"/>
        <v>2449.7959999999998</v>
      </c>
      <c r="N4658" s="216" t="str">
        <f t="shared" si="131"/>
        <v>stvarna uporabna</v>
      </c>
    </row>
    <row r="4659" spans="1:14" x14ac:dyDescent="0.25">
      <c r="A4659" s="220">
        <v>1</v>
      </c>
      <c r="B4659" s="219" t="s">
        <v>2552</v>
      </c>
      <c r="C4659" s="219" t="s">
        <v>2553</v>
      </c>
      <c r="D4659" s="219">
        <v>105781</v>
      </c>
      <c r="E4659" s="217" t="s">
        <v>595</v>
      </c>
      <c r="F4659" s="217" t="s">
        <v>3241</v>
      </c>
      <c r="G4659" s="218">
        <v>10.09</v>
      </c>
      <c r="H4659" s="217" t="s">
        <v>139</v>
      </c>
      <c r="I4659" s="219">
        <v>1</v>
      </c>
      <c r="J4659" s="221">
        <v>1599</v>
      </c>
      <c r="K4659" s="221">
        <v>1599</v>
      </c>
      <c r="L4659" s="218">
        <v>0</v>
      </c>
      <c r="M4659" s="218">
        <f t="shared" si="132"/>
        <v>639.6</v>
      </c>
      <c r="N4659" s="216" t="str">
        <f t="shared" si="131"/>
        <v>stvarna uporabna</v>
      </c>
    </row>
    <row r="4660" spans="1:14" x14ac:dyDescent="0.25">
      <c r="A4660" s="220">
        <v>1</v>
      </c>
      <c r="B4660" s="219" t="s">
        <v>2552</v>
      </c>
      <c r="C4660" s="219" t="s">
        <v>2553</v>
      </c>
      <c r="D4660" s="219">
        <v>105782</v>
      </c>
      <c r="E4660" s="217" t="s">
        <v>595</v>
      </c>
      <c r="F4660" s="217" t="s">
        <v>3376</v>
      </c>
      <c r="G4660" s="218">
        <v>10.09</v>
      </c>
      <c r="H4660" s="217" t="s">
        <v>139</v>
      </c>
      <c r="I4660" s="219">
        <v>1</v>
      </c>
      <c r="J4660" s="221">
        <v>5289</v>
      </c>
      <c r="K4660" s="221">
        <v>5289</v>
      </c>
      <c r="L4660" s="218">
        <v>0</v>
      </c>
      <c r="M4660" s="218">
        <f t="shared" si="132"/>
        <v>2115.6</v>
      </c>
      <c r="N4660" s="216" t="str">
        <f t="shared" si="131"/>
        <v>stvarna uporabna</v>
      </c>
    </row>
    <row r="4661" spans="1:14" x14ac:dyDescent="0.25">
      <c r="A4661" s="216">
        <v>1</v>
      </c>
      <c r="B4661" s="219" t="s">
        <v>2552</v>
      </c>
      <c r="C4661" s="219" t="s">
        <v>2553</v>
      </c>
      <c r="D4661" s="219">
        <v>105785</v>
      </c>
      <c r="E4661" s="217" t="s">
        <v>595</v>
      </c>
      <c r="F4661" s="217" t="s">
        <v>2836</v>
      </c>
      <c r="G4661" s="217" t="s">
        <v>307</v>
      </c>
      <c r="H4661" s="217" t="s">
        <v>139</v>
      </c>
      <c r="I4661" s="219">
        <v>1</v>
      </c>
      <c r="J4661" s="221">
        <v>2089.86</v>
      </c>
      <c r="K4661" s="221">
        <v>2089.86</v>
      </c>
      <c r="L4661" s="218">
        <v>0</v>
      </c>
      <c r="M4661" s="218">
        <f t="shared" si="132"/>
        <v>835.94400000000007</v>
      </c>
      <c r="N4661" s="216" t="str">
        <f t="shared" si="131"/>
        <v>stvarna uporabna</v>
      </c>
    </row>
    <row r="4662" spans="1:14" x14ac:dyDescent="0.25">
      <c r="A4662" s="216">
        <v>1</v>
      </c>
      <c r="B4662" s="219" t="s">
        <v>2552</v>
      </c>
      <c r="C4662" s="219" t="s">
        <v>2553</v>
      </c>
      <c r="D4662" s="219">
        <v>105786</v>
      </c>
      <c r="E4662" s="217" t="s">
        <v>595</v>
      </c>
      <c r="F4662" s="217" t="s">
        <v>3377</v>
      </c>
      <c r="G4662" s="217" t="s">
        <v>275</v>
      </c>
      <c r="H4662" s="217" t="s">
        <v>139</v>
      </c>
      <c r="I4662" s="219">
        <v>1</v>
      </c>
      <c r="J4662" s="221">
        <v>6997.92</v>
      </c>
      <c r="K4662" s="221">
        <v>6997.92</v>
      </c>
      <c r="L4662" s="218">
        <v>0</v>
      </c>
      <c r="M4662" s="218">
        <f t="shared" si="132"/>
        <v>2799.1680000000001</v>
      </c>
      <c r="N4662" s="216" t="str">
        <f t="shared" si="131"/>
        <v>stvarna uporabna</v>
      </c>
    </row>
    <row r="4663" spans="1:14" x14ac:dyDescent="0.25">
      <c r="A4663" s="216">
        <v>1</v>
      </c>
      <c r="B4663" s="219" t="s">
        <v>2552</v>
      </c>
      <c r="C4663" s="219" t="s">
        <v>2553</v>
      </c>
      <c r="D4663" s="219">
        <v>105810</v>
      </c>
      <c r="E4663" s="217" t="s">
        <v>595</v>
      </c>
      <c r="F4663" s="217" t="s">
        <v>3378</v>
      </c>
      <c r="G4663" s="217" t="s">
        <v>2447</v>
      </c>
      <c r="H4663" s="217" t="s">
        <v>139</v>
      </c>
      <c r="I4663" s="219">
        <v>1</v>
      </c>
      <c r="J4663" s="221">
        <v>11871.58</v>
      </c>
      <c r="K4663" s="221">
        <v>11871.58</v>
      </c>
      <c r="L4663" s="218">
        <v>0</v>
      </c>
      <c r="M4663" s="218">
        <f t="shared" si="132"/>
        <v>4748.6320000000005</v>
      </c>
      <c r="N4663" s="216" t="str">
        <f t="shared" si="131"/>
        <v>stvarna uporabna</v>
      </c>
    </row>
    <row r="4664" spans="1:14" x14ac:dyDescent="0.25">
      <c r="A4664" s="216">
        <v>1</v>
      </c>
      <c r="B4664" s="219" t="s">
        <v>2552</v>
      </c>
      <c r="C4664" s="219" t="s">
        <v>2553</v>
      </c>
      <c r="D4664" s="219">
        <v>105811</v>
      </c>
      <c r="E4664" s="217" t="s">
        <v>595</v>
      </c>
      <c r="F4664" s="217" t="s">
        <v>2899</v>
      </c>
      <c r="G4664" s="218">
        <v>11.08</v>
      </c>
      <c r="H4664" s="217" t="s">
        <v>139</v>
      </c>
      <c r="I4664" s="219">
        <v>1</v>
      </c>
      <c r="J4664" s="221">
        <v>25618.78</v>
      </c>
      <c r="K4664" s="221">
        <v>25618.78</v>
      </c>
      <c r="L4664" s="218">
        <v>0</v>
      </c>
      <c r="M4664" s="218">
        <f t="shared" si="132"/>
        <v>10247.512000000001</v>
      </c>
      <c r="N4664" s="216" t="str">
        <f t="shared" si="131"/>
        <v>stvarna uporabna</v>
      </c>
    </row>
    <row r="4665" spans="1:14" x14ac:dyDescent="0.25">
      <c r="A4665" s="220">
        <v>1</v>
      </c>
      <c r="B4665" s="219" t="s">
        <v>2552</v>
      </c>
      <c r="C4665" s="219" t="s">
        <v>2553</v>
      </c>
      <c r="D4665" s="219">
        <v>105812</v>
      </c>
      <c r="E4665" s="217" t="s">
        <v>595</v>
      </c>
      <c r="F4665" s="217" t="s">
        <v>2896</v>
      </c>
      <c r="G4665" s="218">
        <v>10.08</v>
      </c>
      <c r="H4665" s="217" t="s">
        <v>139</v>
      </c>
      <c r="I4665" s="219">
        <v>1</v>
      </c>
      <c r="J4665" s="221">
        <v>2641.3</v>
      </c>
      <c r="K4665" s="221">
        <v>2641.3</v>
      </c>
      <c r="L4665" s="218">
        <v>0</v>
      </c>
      <c r="M4665" s="218">
        <f t="shared" si="132"/>
        <v>1056.5200000000002</v>
      </c>
      <c r="N4665" s="216" t="str">
        <f t="shared" si="131"/>
        <v>stvarna uporabna</v>
      </c>
    </row>
    <row r="4666" spans="1:14" x14ac:dyDescent="0.25">
      <c r="A4666" s="220">
        <v>1</v>
      </c>
      <c r="B4666" s="219" t="s">
        <v>2552</v>
      </c>
      <c r="C4666" s="219" t="s">
        <v>2553</v>
      </c>
      <c r="D4666" s="219">
        <v>105853</v>
      </c>
      <c r="E4666" s="217" t="s">
        <v>595</v>
      </c>
      <c r="F4666" s="217" t="s">
        <v>3142</v>
      </c>
      <c r="G4666" s="217" t="s">
        <v>339</v>
      </c>
      <c r="H4666" s="217" t="s">
        <v>139</v>
      </c>
      <c r="I4666" s="219">
        <v>1</v>
      </c>
      <c r="J4666" s="221">
        <v>1330.86</v>
      </c>
      <c r="K4666" s="221">
        <v>1330.86</v>
      </c>
      <c r="L4666" s="218">
        <v>0</v>
      </c>
      <c r="M4666" s="218">
        <f t="shared" si="132"/>
        <v>532.34399999999994</v>
      </c>
      <c r="N4666" s="216" t="str">
        <f t="shared" si="131"/>
        <v>stvarna uporabna</v>
      </c>
    </row>
    <row r="4667" spans="1:14" x14ac:dyDescent="0.25">
      <c r="A4667" s="216">
        <v>1</v>
      </c>
      <c r="B4667" s="219" t="s">
        <v>2552</v>
      </c>
      <c r="C4667" s="219" t="s">
        <v>2553</v>
      </c>
      <c r="D4667" s="219">
        <v>105854</v>
      </c>
      <c r="E4667" s="217" t="s">
        <v>595</v>
      </c>
      <c r="F4667" s="217" t="s">
        <v>3379</v>
      </c>
      <c r="G4667" s="217" t="s">
        <v>339</v>
      </c>
      <c r="H4667" s="217" t="s">
        <v>139</v>
      </c>
      <c r="I4667" s="219">
        <v>1</v>
      </c>
      <c r="J4667" s="221">
        <v>13259.4</v>
      </c>
      <c r="K4667" s="221">
        <v>13259.4</v>
      </c>
      <c r="L4667" s="218">
        <v>0</v>
      </c>
      <c r="M4667" s="218">
        <f t="shared" si="132"/>
        <v>5303.76</v>
      </c>
      <c r="N4667" s="216" t="str">
        <f t="shared" si="131"/>
        <v>stvarna uporabna</v>
      </c>
    </row>
    <row r="4668" spans="1:14" x14ac:dyDescent="0.25">
      <c r="A4668" s="216">
        <v>1</v>
      </c>
      <c r="B4668" s="219" t="s">
        <v>2552</v>
      </c>
      <c r="C4668" s="219" t="s">
        <v>2553</v>
      </c>
      <c r="D4668" s="219">
        <v>105872</v>
      </c>
      <c r="E4668" s="217" t="s">
        <v>595</v>
      </c>
      <c r="F4668" s="217" t="s">
        <v>3380</v>
      </c>
      <c r="G4668" s="218">
        <v>11.11</v>
      </c>
      <c r="H4668" s="217" t="s">
        <v>139</v>
      </c>
      <c r="I4668" s="219">
        <v>1</v>
      </c>
      <c r="J4668" s="221">
        <v>1133.8800000000001</v>
      </c>
      <c r="K4668" s="221">
        <v>1133.8800000000001</v>
      </c>
      <c r="L4668" s="218">
        <v>0</v>
      </c>
      <c r="M4668" s="218">
        <f t="shared" si="132"/>
        <v>453.55200000000008</v>
      </c>
      <c r="N4668" s="216" t="str">
        <f t="shared" ref="N4668:N4731" si="133">IF(L4668&lt;J4668*0.4,"stvarna uporabna", "nova vrijednost")</f>
        <v>stvarna uporabna</v>
      </c>
    </row>
    <row r="4669" spans="1:14" x14ac:dyDescent="0.25">
      <c r="A4669" s="216">
        <v>1</v>
      </c>
      <c r="B4669" s="219" t="s">
        <v>2552</v>
      </c>
      <c r="C4669" s="219" t="s">
        <v>2553</v>
      </c>
      <c r="D4669" s="219">
        <v>105922</v>
      </c>
      <c r="E4669" s="217" t="s">
        <v>595</v>
      </c>
      <c r="F4669" s="217" t="s">
        <v>3381</v>
      </c>
      <c r="G4669" s="218">
        <v>11.11</v>
      </c>
      <c r="H4669" s="217" t="s">
        <v>139</v>
      </c>
      <c r="I4669" s="219">
        <v>1</v>
      </c>
      <c r="J4669" s="221">
        <v>9847.3700000000008</v>
      </c>
      <c r="K4669" s="221">
        <v>9847.3700000000008</v>
      </c>
      <c r="L4669" s="218">
        <v>0</v>
      </c>
      <c r="M4669" s="218">
        <f t="shared" si="132"/>
        <v>3938.9480000000003</v>
      </c>
      <c r="N4669" s="216" t="str">
        <f t="shared" si="133"/>
        <v>stvarna uporabna</v>
      </c>
    </row>
    <row r="4670" spans="1:14" x14ac:dyDescent="0.25">
      <c r="A4670" s="220">
        <v>1</v>
      </c>
      <c r="B4670" s="219" t="s">
        <v>2552</v>
      </c>
      <c r="C4670" s="219" t="s">
        <v>2553</v>
      </c>
      <c r="D4670" s="219">
        <v>105938</v>
      </c>
      <c r="E4670" s="217" t="s">
        <v>595</v>
      </c>
      <c r="F4670" s="217" t="s">
        <v>3382</v>
      </c>
      <c r="G4670" s="217" t="s">
        <v>1931</v>
      </c>
      <c r="H4670" s="217" t="s">
        <v>139</v>
      </c>
      <c r="I4670" s="219">
        <v>1</v>
      </c>
      <c r="J4670" s="221">
        <v>1224.8800000000001</v>
      </c>
      <c r="K4670" s="221">
        <v>1224.8800000000001</v>
      </c>
      <c r="L4670" s="218">
        <v>0</v>
      </c>
      <c r="M4670" s="218">
        <f t="shared" si="132"/>
        <v>489.95200000000006</v>
      </c>
      <c r="N4670" s="216" t="str">
        <f t="shared" si="133"/>
        <v>stvarna uporabna</v>
      </c>
    </row>
    <row r="4671" spans="1:14" x14ac:dyDescent="0.25">
      <c r="A4671" s="220">
        <v>1</v>
      </c>
      <c r="B4671" s="219" t="s">
        <v>2552</v>
      </c>
      <c r="C4671" s="219" t="s">
        <v>2553</v>
      </c>
      <c r="D4671" s="219">
        <v>105940</v>
      </c>
      <c r="E4671" s="217" t="s">
        <v>595</v>
      </c>
      <c r="F4671" s="217" t="s">
        <v>3383</v>
      </c>
      <c r="G4671" s="217" t="s">
        <v>474</v>
      </c>
      <c r="H4671" s="217" t="s">
        <v>139</v>
      </c>
      <c r="I4671" s="219">
        <v>1</v>
      </c>
      <c r="J4671" s="221">
        <v>4527</v>
      </c>
      <c r="K4671" s="221">
        <v>2546.44</v>
      </c>
      <c r="L4671" s="221">
        <v>1980.56</v>
      </c>
      <c r="M4671" s="218">
        <f t="shared" si="132"/>
        <v>1980.56</v>
      </c>
      <c r="N4671" s="216" t="str">
        <f t="shared" si="133"/>
        <v>nova vrijednost</v>
      </c>
    </row>
    <row r="4672" spans="1:14" x14ac:dyDescent="0.25">
      <c r="A4672" s="216">
        <v>1</v>
      </c>
      <c r="B4672" s="219" t="s">
        <v>2552</v>
      </c>
      <c r="C4672" s="219" t="s">
        <v>2553</v>
      </c>
      <c r="D4672" s="219">
        <v>105949</v>
      </c>
      <c r="E4672" s="217" t="s">
        <v>595</v>
      </c>
      <c r="F4672" s="217" t="s">
        <v>3384</v>
      </c>
      <c r="G4672" s="217" t="s">
        <v>1007</v>
      </c>
      <c r="H4672" s="217" t="s">
        <v>139</v>
      </c>
      <c r="I4672" s="219">
        <v>1</v>
      </c>
      <c r="J4672" s="221">
        <v>1795.78</v>
      </c>
      <c r="K4672" s="221">
        <v>1795.78</v>
      </c>
      <c r="L4672" s="218">
        <v>0</v>
      </c>
      <c r="M4672" s="218">
        <f t="shared" si="132"/>
        <v>718.31200000000001</v>
      </c>
      <c r="N4672" s="216" t="str">
        <f t="shared" si="133"/>
        <v>stvarna uporabna</v>
      </c>
    </row>
    <row r="4673" spans="1:14" x14ac:dyDescent="0.25">
      <c r="A4673" s="216">
        <v>1</v>
      </c>
      <c r="B4673" s="219" t="s">
        <v>2552</v>
      </c>
      <c r="C4673" s="219" t="s">
        <v>2553</v>
      </c>
      <c r="D4673" s="219">
        <v>105950</v>
      </c>
      <c r="E4673" s="217" t="s">
        <v>595</v>
      </c>
      <c r="F4673" s="217" t="s">
        <v>3289</v>
      </c>
      <c r="G4673" s="217" t="s">
        <v>1007</v>
      </c>
      <c r="H4673" s="217" t="s">
        <v>139</v>
      </c>
      <c r="I4673" s="219">
        <v>1</v>
      </c>
      <c r="J4673" s="221">
        <v>6486.41</v>
      </c>
      <c r="K4673" s="221">
        <v>6486.41</v>
      </c>
      <c r="L4673" s="218">
        <v>0</v>
      </c>
      <c r="M4673" s="218">
        <f t="shared" si="132"/>
        <v>2594.5640000000003</v>
      </c>
      <c r="N4673" s="216" t="str">
        <f t="shared" si="133"/>
        <v>stvarna uporabna</v>
      </c>
    </row>
    <row r="4674" spans="1:14" x14ac:dyDescent="0.25">
      <c r="A4674" s="216">
        <v>1</v>
      </c>
      <c r="B4674" s="219" t="s">
        <v>2552</v>
      </c>
      <c r="C4674" s="219" t="s">
        <v>2553</v>
      </c>
      <c r="D4674" s="219">
        <v>105968</v>
      </c>
      <c r="E4674" s="217" t="s">
        <v>595</v>
      </c>
      <c r="F4674" s="217" t="s">
        <v>3256</v>
      </c>
      <c r="G4674" s="218">
        <v>10.08</v>
      </c>
      <c r="H4674" s="217" t="s">
        <v>139</v>
      </c>
      <c r="I4674" s="219">
        <v>1</v>
      </c>
      <c r="J4674" s="221">
        <v>2989</v>
      </c>
      <c r="K4674" s="221">
        <v>2989</v>
      </c>
      <c r="L4674" s="218">
        <v>0</v>
      </c>
      <c r="M4674" s="218">
        <f t="shared" si="132"/>
        <v>1195.6000000000001</v>
      </c>
      <c r="N4674" s="216" t="str">
        <f t="shared" si="133"/>
        <v>stvarna uporabna</v>
      </c>
    </row>
    <row r="4675" spans="1:14" x14ac:dyDescent="0.25">
      <c r="A4675" s="220">
        <v>1</v>
      </c>
      <c r="B4675" s="219" t="s">
        <v>2552</v>
      </c>
      <c r="C4675" s="219" t="s">
        <v>2553</v>
      </c>
      <c r="D4675" s="219">
        <v>105975</v>
      </c>
      <c r="E4675" s="217" t="s">
        <v>595</v>
      </c>
      <c r="F4675" s="217" t="s">
        <v>2875</v>
      </c>
      <c r="G4675" s="218">
        <v>10.08</v>
      </c>
      <c r="H4675" s="217" t="s">
        <v>139</v>
      </c>
      <c r="I4675" s="219">
        <v>1</v>
      </c>
      <c r="J4675" s="221">
        <v>5275.28</v>
      </c>
      <c r="K4675" s="221">
        <v>5275.28</v>
      </c>
      <c r="L4675" s="218">
        <v>0</v>
      </c>
      <c r="M4675" s="218">
        <f t="shared" ref="M4675:M4738" si="134">IF(L4675&lt;J4675*0.4,J4675*0.4,L4675)</f>
        <v>2110.1120000000001</v>
      </c>
      <c r="N4675" s="216" t="str">
        <f t="shared" si="133"/>
        <v>stvarna uporabna</v>
      </c>
    </row>
    <row r="4676" spans="1:14" x14ac:dyDescent="0.25">
      <c r="A4676" s="220">
        <v>1</v>
      </c>
      <c r="B4676" s="219" t="s">
        <v>2552</v>
      </c>
      <c r="C4676" s="219" t="s">
        <v>2553</v>
      </c>
      <c r="D4676" s="219">
        <v>106184</v>
      </c>
      <c r="E4676" s="217" t="s">
        <v>192</v>
      </c>
      <c r="F4676" s="217" t="s">
        <v>3385</v>
      </c>
      <c r="G4676" s="218">
        <v>10.119999999999999</v>
      </c>
      <c r="H4676" s="217" t="s">
        <v>139</v>
      </c>
      <c r="I4676" s="219">
        <v>1</v>
      </c>
      <c r="J4676" s="221">
        <v>5262.5</v>
      </c>
      <c r="K4676" s="221">
        <v>5262.5</v>
      </c>
      <c r="L4676" s="218">
        <v>0</v>
      </c>
      <c r="M4676" s="218">
        <f t="shared" si="134"/>
        <v>2105</v>
      </c>
      <c r="N4676" s="216" t="str">
        <f t="shared" si="133"/>
        <v>stvarna uporabna</v>
      </c>
    </row>
    <row r="4677" spans="1:14" x14ac:dyDescent="0.25">
      <c r="A4677" s="216">
        <v>1</v>
      </c>
      <c r="B4677" s="219" t="s">
        <v>2552</v>
      </c>
      <c r="C4677" s="219" t="s">
        <v>2553</v>
      </c>
      <c r="D4677" s="219">
        <v>106185</v>
      </c>
      <c r="E4677" s="217" t="s">
        <v>192</v>
      </c>
      <c r="F4677" s="217" t="s">
        <v>3386</v>
      </c>
      <c r="G4677" s="217" t="s">
        <v>275</v>
      </c>
      <c r="H4677" s="217" t="s">
        <v>139</v>
      </c>
      <c r="I4677" s="219">
        <v>1</v>
      </c>
      <c r="J4677" s="221">
        <v>1976.4</v>
      </c>
      <c r="K4677" s="221">
        <v>1976.4</v>
      </c>
      <c r="L4677" s="218">
        <v>0</v>
      </c>
      <c r="M4677" s="218">
        <f t="shared" si="134"/>
        <v>790.56000000000006</v>
      </c>
      <c r="N4677" s="216" t="str">
        <f t="shared" si="133"/>
        <v>stvarna uporabna</v>
      </c>
    </row>
    <row r="4678" spans="1:14" x14ac:dyDescent="0.25">
      <c r="A4678" s="216">
        <v>1</v>
      </c>
      <c r="B4678" s="219" t="s">
        <v>2552</v>
      </c>
      <c r="C4678" s="219" t="s">
        <v>2553</v>
      </c>
      <c r="D4678" s="219">
        <v>106226</v>
      </c>
      <c r="E4678" s="217" t="s">
        <v>192</v>
      </c>
      <c r="F4678" s="217" t="s">
        <v>3387</v>
      </c>
      <c r="G4678" s="217" t="s">
        <v>566</v>
      </c>
      <c r="H4678" s="217" t="s">
        <v>139</v>
      </c>
      <c r="I4678" s="219">
        <v>1</v>
      </c>
      <c r="J4678" s="221">
        <v>5643.75</v>
      </c>
      <c r="K4678" s="221">
        <v>5173.45</v>
      </c>
      <c r="L4678" s="218">
        <v>470.3</v>
      </c>
      <c r="M4678" s="218">
        <f t="shared" si="134"/>
        <v>2257.5</v>
      </c>
      <c r="N4678" s="216" t="str">
        <f t="shared" si="133"/>
        <v>stvarna uporabna</v>
      </c>
    </row>
    <row r="4679" spans="1:14" x14ac:dyDescent="0.25">
      <c r="A4679" s="216">
        <v>1</v>
      </c>
      <c r="B4679" s="219" t="s">
        <v>2552</v>
      </c>
      <c r="C4679" s="219" t="s">
        <v>2553</v>
      </c>
      <c r="D4679" s="219">
        <v>106227</v>
      </c>
      <c r="E4679" s="217" t="s">
        <v>192</v>
      </c>
      <c r="F4679" s="217" t="s">
        <v>2722</v>
      </c>
      <c r="G4679" s="217" t="s">
        <v>566</v>
      </c>
      <c r="H4679" s="217" t="s">
        <v>139</v>
      </c>
      <c r="I4679" s="219">
        <v>1</v>
      </c>
      <c r="J4679" s="221">
        <v>1481.25</v>
      </c>
      <c r="K4679" s="221">
        <v>1357.81</v>
      </c>
      <c r="L4679" s="218">
        <v>123.44</v>
      </c>
      <c r="M4679" s="218">
        <f t="shared" si="134"/>
        <v>592.5</v>
      </c>
      <c r="N4679" s="216" t="str">
        <f t="shared" si="133"/>
        <v>stvarna uporabna</v>
      </c>
    </row>
    <row r="4680" spans="1:14" x14ac:dyDescent="0.25">
      <c r="A4680" s="220">
        <v>1</v>
      </c>
      <c r="B4680" s="219" t="s">
        <v>2552</v>
      </c>
      <c r="C4680" s="219" t="s">
        <v>2553</v>
      </c>
      <c r="D4680" s="219">
        <v>106234</v>
      </c>
      <c r="E4680" s="217" t="s">
        <v>192</v>
      </c>
      <c r="F4680" s="217" t="s">
        <v>3046</v>
      </c>
      <c r="G4680" s="218">
        <v>11.15</v>
      </c>
      <c r="H4680" s="217" t="s">
        <v>139</v>
      </c>
      <c r="I4680" s="219">
        <v>1</v>
      </c>
      <c r="J4680" s="221">
        <v>4778.0200000000004</v>
      </c>
      <c r="K4680" s="221">
        <v>1294.05</v>
      </c>
      <c r="L4680" s="221">
        <v>3483.97</v>
      </c>
      <c r="M4680" s="218">
        <f t="shared" si="134"/>
        <v>3483.97</v>
      </c>
      <c r="N4680" s="216" t="str">
        <f t="shared" si="133"/>
        <v>nova vrijednost</v>
      </c>
    </row>
    <row r="4681" spans="1:14" x14ac:dyDescent="0.25">
      <c r="A4681" s="220">
        <v>1</v>
      </c>
      <c r="B4681" s="219" t="s">
        <v>2552</v>
      </c>
      <c r="C4681" s="219" t="s">
        <v>2553</v>
      </c>
      <c r="D4681" s="219">
        <v>106292</v>
      </c>
      <c r="E4681" s="217" t="s">
        <v>192</v>
      </c>
      <c r="F4681" s="217" t="s">
        <v>2836</v>
      </c>
      <c r="G4681" s="217" t="s">
        <v>275</v>
      </c>
      <c r="H4681" s="217" t="s">
        <v>139</v>
      </c>
      <c r="I4681" s="219">
        <v>1</v>
      </c>
      <c r="J4681" s="221">
        <v>2110.6</v>
      </c>
      <c r="K4681" s="221">
        <v>2110.6</v>
      </c>
      <c r="L4681" s="218">
        <v>0</v>
      </c>
      <c r="M4681" s="218">
        <f t="shared" si="134"/>
        <v>844.24</v>
      </c>
      <c r="N4681" s="216" t="str">
        <f t="shared" si="133"/>
        <v>stvarna uporabna</v>
      </c>
    </row>
    <row r="4682" spans="1:14" x14ac:dyDescent="0.25">
      <c r="A4682" s="216">
        <v>1</v>
      </c>
      <c r="B4682" s="219" t="s">
        <v>2552</v>
      </c>
      <c r="C4682" s="219" t="s">
        <v>2553</v>
      </c>
      <c r="D4682" s="219">
        <v>106293</v>
      </c>
      <c r="E4682" s="217" t="s">
        <v>192</v>
      </c>
      <c r="F4682" s="217" t="s">
        <v>3388</v>
      </c>
      <c r="G4682" s="217" t="s">
        <v>1931</v>
      </c>
      <c r="H4682" s="217" t="s">
        <v>139</v>
      </c>
      <c r="I4682" s="219">
        <v>1</v>
      </c>
      <c r="J4682" s="221">
        <v>4060.28</v>
      </c>
      <c r="K4682" s="221">
        <v>4060.28</v>
      </c>
      <c r="L4682" s="218">
        <v>0</v>
      </c>
      <c r="M4682" s="218">
        <f t="shared" si="134"/>
        <v>1624.1120000000001</v>
      </c>
      <c r="N4682" s="216" t="str">
        <f t="shared" si="133"/>
        <v>stvarna uporabna</v>
      </c>
    </row>
    <row r="4683" spans="1:14" x14ac:dyDescent="0.25">
      <c r="A4683" s="216">
        <v>1</v>
      </c>
      <c r="B4683" s="219" t="s">
        <v>2552</v>
      </c>
      <c r="C4683" s="219" t="s">
        <v>2553</v>
      </c>
      <c r="D4683" s="219">
        <v>106295</v>
      </c>
      <c r="E4683" s="217" t="s">
        <v>192</v>
      </c>
      <c r="F4683" s="217" t="s">
        <v>3389</v>
      </c>
      <c r="G4683" s="217" t="s">
        <v>275</v>
      </c>
      <c r="H4683" s="217" t="s">
        <v>139</v>
      </c>
      <c r="I4683" s="219">
        <v>1</v>
      </c>
      <c r="J4683" s="221">
        <v>8028.82</v>
      </c>
      <c r="K4683" s="221">
        <v>8028.82</v>
      </c>
      <c r="L4683" s="218">
        <v>0</v>
      </c>
      <c r="M4683" s="218">
        <f t="shared" si="134"/>
        <v>3211.5280000000002</v>
      </c>
      <c r="N4683" s="216" t="str">
        <f t="shared" si="133"/>
        <v>stvarna uporabna</v>
      </c>
    </row>
    <row r="4684" spans="1:14" x14ac:dyDescent="0.25">
      <c r="A4684" s="216">
        <v>1</v>
      </c>
      <c r="B4684" s="219" t="s">
        <v>2552</v>
      </c>
      <c r="C4684" s="219" t="s">
        <v>2553</v>
      </c>
      <c r="D4684" s="219">
        <v>106297</v>
      </c>
      <c r="E4684" s="217" t="s">
        <v>192</v>
      </c>
      <c r="F4684" s="217" t="s">
        <v>3150</v>
      </c>
      <c r="G4684" s="217" t="s">
        <v>275</v>
      </c>
      <c r="H4684" s="217" t="s">
        <v>139</v>
      </c>
      <c r="I4684" s="219">
        <v>1</v>
      </c>
      <c r="J4684" s="218">
        <v>416.02</v>
      </c>
      <c r="K4684" s="218">
        <v>416.02</v>
      </c>
      <c r="L4684" s="218">
        <v>0</v>
      </c>
      <c r="M4684" s="218">
        <f t="shared" si="134"/>
        <v>166.40800000000002</v>
      </c>
      <c r="N4684" s="216" t="str">
        <f t="shared" si="133"/>
        <v>stvarna uporabna</v>
      </c>
    </row>
    <row r="4685" spans="1:14" x14ac:dyDescent="0.25">
      <c r="A4685" s="220">
        <v>1</v>
      </c>
      <c r="B4685" s="219" t="s">
        <v>2552</v>
      </c>
      <c r="C4685" s="219" t="s">
        <v>2553</v>
      </c>
      <c r="D4685" s="219">
        <v>106387</v>
      </c>
      <c r="E4685" s="217" t="s">
        <v>192</v>
      </c>
      <c r="F4685" s="217" t="s">
        <v>3390</v>
      </c>
      <c r="G4685" s="217" t="s">
        <v>2387</v>
      </c>
      <c r="H4685" s="217" t="s">
        <v>139</v>
      </c>
      <c r="I4685" s="219">
        <v>1</v>
      </c>
      <c r="J4685" s="221">
        <v>1993.83</v>
      </c>
      <c r="K4685" s="221">
        <v>1993.83</v>
      </c>
      <c r="L4685" s="218">
        <v>0</v>
      </c>
      <c r="M4685" s="218">
        <f t="shared" si="134"/>
        <v>797.53200000000004</v>
      </c>
      <c r="N4685" s="216" t="str">
        <f t="shared" si="133"/>
        <v>stvarna uporabna</v>
      </c>
    </row>
    <row r="4686" spans="1:14" x14ac:dyDescent="0.25">
      <c r="A4686" s="220">
        <v>1</v>
      </c>
      <c r="B4686" s="219" t="s">
        <v>2552</v>
      </c>
      <c r="C4686" s="219" t="s">
        <v>2553</v>
      </c>
      <c r="D4686" s="219">
        <v>106396</v>
      </c>
      <c r="E4686" s="217" t="s">
        <v>192</v>
      </c>
      <c r="F4686" s="217" t="s">
        <v>3296</v>
      </c>
      <c r="G4686" s="217" t="s">
        <v>652</v>
      </c>
      <c r="H4686" s="217" t="s">
        <v>139</v>
      </c>
      <c r="I4686" s="219">
        <v>1</v>
      </c>
      <c r="J4686" s="221">
        <v>1993.83</v>
      </c>
      <c r="K4686" s="221">
        <v>1993.83</v>
      </c>
      <c r="L4686" s="218">
        <v>0</v>
      </c>
      <c r="M4686" s="218">
        <f t="shared" si="134"/>
        <v>797.53200000000004</v>
      </c>
      <c r="N4686" s="216" t="str">
        <f t="shared" si="133"/>
        <v>stvarna uporabna</v>
      </c>
    </row>
    <row r="4687" spans="1:14" x14ac:dyDescent="0.25">
      <c r="A4687" s="216">
        <v>1</v>
      </c>
      <c r="B4687" s="219" t="s">
        <v>2552</v>
      </c>
      <c r="C4687" s="219" t="s">
        <v>2553</v>
      </c>
      <c r="D4687" s="219">
        <v>106398</v>
      </c>
      <c r="E4687" s="217" t="s">
        <v>192</v>
      </c>
      <c r="F4687" s="217" t="s">
        <v>3391</v>
      </c>
      <c r="G4687" s="217" t="s">
        <v>652</v>
      </c>
      <c r="H4687" s="217" t="s">
        <v>139</v>
      </c>
      <c r="I4687" s="219">
        <v>1</v>
      </c>
      <c r="J4687" s="221">
        <v>5415.16</v>
      </c>
      <c r="K4687" s="221">
        <v>5415.16</v>
      </c>
      <c r="L4687" s="218">
        <v>0</v>
      </c>
      <c r="M4687" s="218">
        <f t="shared" si="134"/>
        <v>2166.0639999999999</v>
      </c>
      <c r="N4687" s="216" t="str">
        <f t="shared" si="133"/>
        <v>stvarna uporabna</v>
      </c>
    </row>
    <row r="4688" spans="1:14" x14ac:dyDescent="0.25">
      <c r="A4688" s="216">
        <v>1</v>
      </c>
      <c r="B4688" s="219" t="s">
        <v>2552</v>
      </c>
      <c r="C4688" s="219" t="s">
        <v>2553</v>
      </c>
      <c r="D4688" s="219">
        <v>106503</v>
      </c>
      <c r="E4688" s="217" t="s">
        <v>362</v>
      </c>
      <c r="F4688" s="217" t="s">
        <v>3392</v>
      </c>
      <c r="G4688" s="217" t="s">
        <v>1931</v>
      </c>
      <c r="H4688" s="217" t="s">
        <v>139</v>
      </c>
      <c r="I4688" s="219">
        <v>1</v>
      </c>
      <c r="J4688" s="221">
        <v>26933.4</v>
      </c>
      <c r="K4688" s="221">
        <v>26933.4</v>
      </c>
      <c r="L4688" s="218">
        <v>0</v>
      </c>
      <c r="M4688" s="218">
        <f t="shared" si="134"/>
        <v>10773.36</v>
      </c>
      <c r="N4688" s="216" t="str">
        <f t="shared" si="133"/>
        <v>stvarna uporabna</v>
      </c>
    </row>
    <row r="4689" spans="1:14" x14ac:dyDescent="0.25">
      <c r="A4689" s="216">
        <v>1</v>
      </c>
      <c r="B4689" s="219" t="s">
        <v>2552</v>
      </c>
      <c r="C4689" s="219" t="s">
        <v>2553</v>
      </c>
      <c r="D4689" s="219">
        <v>106507</v>
      </c>
      <c r="E4689" s="217" t="s">
        <v>362</v>
      </c>
      <c r="F4689" s="217" t="s">
        <v>3393</v>
      </c>
      <c r="G4689" s="217" t="s">
        <v>1931</v>
      </c>
      <c r="H4689" s="217" t="s">
        <v>139</v>
      </c>
      <c r="I4689" s="219">
        <v>1</v>
      </c>
      <c r="J4689" s="221">
        <v>2616</v>
      </c>
      <c r="K4689" s="221">
        <v>2616</v>
      </c>
      <c r="L4689" s="218">
        <v>0</v>
      </c>
      <c r="M4689" s="218">
        <f t="shared" si="134"/>
        <v>1046.4000000000001</v>
      </c>
      <c r="N4689" s="216" t="str">
        <f t="shared" si="133"/>
        <v>stvarna uporabna</v>
      </c>
    </row>
    <row r="4690" spans="1:14" x14ac:dyDescent="0.25">
      <c r="A4690" s="220">
        <v>1</v>
      </c>
      <c r="B4690" s="219" t="s">
        <v>2552</v>
      </c>
      <c r="C4690" s="219" t="s">
        <v>2553</v>
      </c>
      <c r="D4690" s="219">
        <v>106510</v>
      </c>
      <c r="E4690" s="217" t="s">
        <v>362</v>
      </c>
      <c r="F4690" s="217" t="s">
        <v>3394</v>
      </c>
      <c r="G4690" s="217" t="s">
        <v>2297</v>
      </c>
      <c r="H4690" s="217" t="s">
        <v>139</v>
      </c>
      <c r="I4690" s="219">
        <v>1</v>
      </c>
      <c r="J4690" s="221">
        <v>41958.239999999998</v>
      </c>
      <c r="K4690" s="221">
        <v>41958.239999999998</v>
      </c>
      <c r="L4690" s="218">
        <v>0</v>
      </c>
      <c r="M4690" s="218">
        <f t="shared" si="134"/>
        <v>16783.295999999998</v>
      </c>
      <c r="N4690" s="216" t="str">
        <f t="shared" si="133"/>
        <v>stvarna uporabna</v>
      </c>
    </row>
    <row r="4691" spans="1:14" x14ac:dyDescent="0.25">
      <c r="A4691" s="220">
        <v>1</v>
      </c>
      <c r="B4691" s="219" t="s">
        <v>2552</v>
      </c>
      <c r="C4691" s="219" t="s">
        <v>2553</v>
      </c>
      <c r="D4691" s="219">
        <v>106511</v>
      </c>
      <c r="E4691" s="217" t="s">
        <v>362</v>
      </c>
      <c r="F4691" s="217" t="s">
        <v>3393</v>
      </c>
      <c r="G4691" s="217" t="s">
        <v>1976</v>
      </c>
      <c r="H4691" s="217" t="s">
        <v>139</v>
      </c>
      <c r="I4691" s="219">
        <v>1</v>
      </c>
      <c r="J4691" s="221">
        <v>2559.33</v>
      </c>
      <c r="K4691" s="221">
        <v>2559.33</v>
      </c>
      <c r="L4691" s="218">
        <v>0</v>
      </c>
      <c r="M4691" s="218">
        <f t="shared" si="134"/>
        <v>1023.732</v>
      </c>
      <c r="N4691" s="216" t="str">
        <f t="shared" si="133"/>
        <v>stvarna uporabna</v>
      </c>
    </row>
    <row r="4692" spans="1:14" x14ac:dyDescent="0.25">
      <c r="A4692" s="216">
        <v>1</v>
      </c>
      <c r="B4692" s="219" t="s">
        <v>2552</v>
      </c>
      <c r="C4692" s="219" t="s">
        <v>2553</v>
      </c>
      <c r="D4692" s="219">
        <v>106516</v>
      </c>
      <c r="E4692" s="217" t="s">
        <v>362</v>
      </c>
      <c r="F4692" s="217" t="s">
        <v>3392</v>
      </c>
      <c r="G4692" s="217" t="s">
        <v>1931</v>
      </c>
      <c r="H4692" s="217" t="s">
        <v>139</v>
      </c>
      <c r="I4692" s="219">
        <v>1</v>
      </c>
      <c r="J4692" s="221">
        <v>27726.42</v>
      </c>
      <c r="K4692" s="221">
        <v>27726.42</v>
      </c>
      <c r="L4692" s="218">
        <v>0</v>
      </c>
      <c r="M4692" s="218">
        <f t="shared" si="134"/>
        <v>11090.567999999999</v>
      </c>
      <c r="N4692" s="216" t="str">
        <f t="shared" si="133"/>
        <v>stvarna uporabna</v>
      </c>
    </row>
    <row r="4693" spans="1:14" x14ac:dyDescent="0.25">
      <c r="A4693" s="216">
        <v>1</v>
      </c>
      <c r="B4693" s="219" t="s">
        <v>2552</v>
      </c>
      <c r="C4693" s="219" t="s">
        <v>2553</v>
      </c>
      <c r="D4693" s="219">
        <v>106518</v>
      </c>
      <c r="E4693" s="217" t="s">
        <v>171</v>
      </c>
      <c r="F4693" s="217" t="s">
        <v>3395</v>
      </c>
      <c r="G4693" s="217" t="s">
        <v>179</v>
      </c>
      <c r="H4693" s="217" t="s">
        <v>139</v>
      </c>
      <c r="I4693" s="219">
        <v>1</v>
      </c>
      <c r="J4693" s="218">
        <v>750.67</v>
      </c>
      <c r="K4693" s="218">
        <v>750.67</v>
      </c>
      <c r="L4693" s="218">
        <v>0</v>
      </c>
      <c r="M4693" s="218">
        <f t="shared" si="134"/>
        <v>300.26799999999997</v>
      </c>
      <c r="N4693" s="216" t="str">
        <f t="shared" si="133"/>
        <v>stvarna uporabna</v>
      </c>
    </row>
    <row r="4694" spans="1:14" x14ac:dyDescent="0.25">
      <c r="A4694" s="216">
        <v>1</v>
      </c>
      <c r="B4694" s="219" t="s">
        <v>2552</v>
      </c>
      <c r="C4694" s="219" t="s">
        <v>2553</v>
      </c>
      <c r="D4694" s="219">
        <v>106520</v>
      </c>
      <c r="E4694" s="217" t="s">
        <v>362</v>
      </c>
      <c r="F4694" s="217" t="s">
        <v>3396</v>
      </c>
      <c r="G4694" s="217" t="s">
        <v>2237</v>
      </c>
      <c r="H4694" s="217" t="s">
        <v>139</v>
      </c>
      <c r="I4694" s="219">
        <v>1</v>
      </c>
      <c r="J4694" s="221">
        <v>3927</v>
      </c>
      <c r="K4694" s="221">
        <v>3927</v>
      </c>
      <c r="L4694" s="218">
        <v>0</v>
      </c>
      <c r="M4694" s="218">
        <f t="shared" si="134"/>
        <v>1570.8000000000002</v>
      </c>
      <c r="N4694" s="216" t="str">
        <f t="shared" si="133"/>
        <v>stvarna uporabna</v>
      </c>
    </row>
    <row r="4695" spans="1:14" x14ac:dyDescent="0.25">
      <c r="A4695" s="220">
        <v>1</v>
      </c>
      <c r="B4695" s="219" t="s">
        <v>2552</v>
      </c>
      <c r="C4695" s="219" t="s">
        <v>2553</v>
      </c>
      <c r="D4695" s="219">
        <v>106523</v>
      </c>
      <c r="E4695" s="217" t="s">
        <v>362</v>
      </c>
      <c r="F4695" s="217" t="s">
        <v>3062</v>
      </c>
      <c r="G4695" s="217" t="s">
        <v>507</v>
      </c>
      <c r="H4695" s="217" t="s">
        <v>139</v>
      </c>
      <c r="I4695" s="219">
        <v>1</v>
      </c>
      <c r="J4695" s="221">
        <v>1197.5</v>
      </c>
      <c r="K4695" s="218">
        <v>449.07</v>
      </c>
      <c r="L4695" s="218">
        <v>748.43</v>
      </c>
      <c r="M4695" s="218">
        <f t="shared" si="134"/>
        <v>748.43</v>
      </c>
      <c r="N4695" s="216" t="str">
        <f t="shared" si="133"/>
        <v>nova vrijednost</v>
      </c>
    </row>
    <row r="4696" spans="1:14" x14ac:dyDescent="0.25">
      <c r="A4696" s="220">
        <v>1</v>
      </c>
      <c r="B4696" s="219" t="s">
        <v>2552</v>
      </c>
      <c r="C4696" s="219" t="s">
        <v>2553</v>
      </c>
      <c r="D4696" s="219">
        <v>106530</v>
      </c>
      <c r="E4696" s="217" t="s">
        <v>362</v>
      </c>
      <c r="F4696" s="217" t="s">
        <v>3397</v>
      </c>
      <c r="G4696" s="218">
        <v>10.039999999999999</v>
      </c>
      <c r="H4696" s="217" t="s">
        <v>139</v>
      </c>
      <c r="I4696" s="219">
        <v>1</v>
      </c>
      <c r="J4696" s="218">
        <v>471.59</v>
      </c>
      <c r="K4696" s="218">
        <v>471.59</v>
      </c>
      <c r="L4696" s="218">
        <v>0</v>
      </c>
      <c r="M4696" s="218">
        <f t="shared" si="134"/>
        <v>188.636</v>
      </c>
      <c r="N4696" s="216" t="str">
        <f t="shared" si="133"/>
        <v>stvarna uporabna</v>
      </c>
    </row>
    <row r="4697" spans="1:14" x14ac:dyDescent="0.25">
      <c r="A4697" s="216">
        <v>1</v>
      </c>
      <c r="B4697" s="219" t="s">
        <v>2552</v>
      </c>
      <c r="C4697" s="219" t="s">
        <v>2553</v>
      </c>
      <c r="D4697" s="219">
        <v>106535</v>
      </c>
      <c r="E4697" s="217" t="s">
        <v>362</v>
      </c>
      <c r="F4697" s="217" t="s">
        <v>3398</v>
      </c>
      <c r="G4697" s="217" t="s">
        <v>266</v>
      </c>
      <c r="H4697" s="217" t="s">
        <v>139</v>
      </c>
      <c r="I4697" s="219">
        <v>1</v>
      </c>
      <c r="J4697" s="221">
        <v>1037</v>
      </c>
      <c r="K4697" s="221">
        <v>1037</v>
      </c>
      <c r="L4697" s="218">
        <v>0</v>
      </c>
      <c r="M4697" s="218">
        <f t="shared" si="134"/>
        <v>414.8</v>
      </c>
      <c r="N4697" s="216" t="str">
        <f t="shared" si="133"/>
        <v>stvarna uporabna</v>
      </c>
    </row>
    <row r="4698" spans="1:14" x14ac:dyDescent="0.25">
      <c r="A4698" s="216">
        <v>1</v>
      </c>
      <c r="B4698" s="219" t="s">
        <v>2552</v>
      </c>
      <c r="C4698" s="219" t="s">
        <v>2553</v>
      </c>
      <c r="D4698" s="219">
        <v>106542</v>
      </c>
      <c r="E4698" s="217" t="s">
        <v>362</v>
      </c>
      <c r="F4698" s="217" t="s">
        <v>3399</v>
      </c>
      <c r="G4698" s="217" t="s">
        <v>608</v>
      </c>
      <c r="H4698" s="217" t="s">
        <v>139</v>
      </c>
      <c r="I4698" s="219">
        <v>1</v>
      </c>
      <c r="J4698" s="218">
        <v>608.78</v>
      </c>
      <c r="K4698" s="218">
        <v>608.78</v>
      </c>
      <c r="L4698" s="218">
        <v>0</v>
      </c>
      <c r="M4698" s="218">
        <f t="shared" si="134"/>
        <v>243.512</v>
      </c>
      <c r="N4698" s="216" t="str">
        <f t="shared" si="133"/>
        <v>stvarna uporabna</v>
      </c>
    </row>
    <row r="4699" spans="1:14" x14ac:dyDescent="0.25">
      <c r="A4699" s="216">
        <v>1</v>
      </c>
      <c r="B4699" s="219" t="s">
        <v>2552</v>
      </c>
      <c r="C4699" s="219" t="s">
        <v>2553</v>
      </c>
      <c r="D4699" s="219">
        <v>106558</v>
      </c>
      <c r="E4699" s="217" t="s">
        <v>362</v>
      </c>
      <c r="F4699" s="217" t="s">
        <v>3400</v>
      </c>
      <c r="G4699" s="217" t="s">
        <v>1976</v>
      </c>
      <c r="H4699" s="217" t="s">
        <v>139</v>
      </c>
      <c r="I4699" s="219">
        <v>1</v>
      </c>
      <c r="J4699" s="221">
        <v>31091.58</v>
      </c>
      <c r="K4699" s="221">
        <v>31091.58</v>
      </c>
      <c r="L4699" s="218">
        <v>0</v>
      </c>
      <c r="M4699" s="218">
        <f t="shared" si="134"/>
        <v>12436.632000000001</v>
      </c>
      <c r="N4699" s="216" t="str">
        <f t="shared" si="133"/>
        <v>stvarna uporabna</v>
      </c>
    </row>
    <row r="4700" spans="1:14" x14ac:dyDescent="0.25">
      <c r="A4700" s="220">
        <v>1</v>
      </c>
      <c r="B4700" s="219" t="s">
        <v>2552</v>
      </c>
      <c r="C4700" s="219" t="s">
        <v>2553</v>
      </c>
      <c r="D4700" s="219">
        <v>106559</v>
      </c>
      <c r="E4700" s="217" t="s">
        <v>362</v>
      </c>
      <c r="F4700" s="217" t="s">
        <v>3400</v>
      </c>
      <c r="G4700" s="217" t="s">
        <v>1931</v>
      </c>
      <c r="H4700" s="217" t="s">
        <v>139</v>
      </c>
      <c r="I4700" s="219">
        <v>1</v>
      </c>
      <c r="J4700" s="221">
        <v>21697.040000000001</v>
      </c>
      <c r="K4700" s="221">
        <v>21697.040000000001</v>
      </c>
      <c r="L4700" s="218">
        <v>0</v>
      </c>
      <c r="M4700" s="218">
        <f t="shared" si="134"/>
        <v>8678.8160000000007</v>
      </c>
      <c r="N4700" s="216" t="str">
        <f t="shared" si="133"/>
        <v>stvarna uporabna</v>
      </c>
    </row>
    <row r="4701" spans="1:14" x14ac:dyDescent="0.25">
      <c r="A4701" s="220">
        <v>1</v>
      </c>
      <c r="B4701" s="219" t="s">
        <v>2552</v>
      </c>
      <c r="C4701" s="219" t="s">
        <v>2553</v>
      </c>
      <c r="D4701" s="219">
        <v>106572</v>
      </c>
      <c r="E4701" s="217" t="s">
        <v>362</v>
      </c>
      <c r="F4701" s="217" t="s">
        <v>3178</v>
      </c>
      <c r="G4701" s="217" t="s">
        <v>531</v>
      </c>
      <c r="H4701" s="217" t="s">
        <v>139</v>
      </c>
      <c r="I4701" s="219">
        <v>1</v>
      </c>
      <c r="J4701" s="221">
        <v>1862.5</v>
      </c>
      <c r="K4701" s="221">
        <v>1164.07</v>
      </c>
      <c r="L4701" s="218">
        <v>698.43</v>
      </c>
      <c r="M4701" s="218">
        <f t="shared" si="134"/>
        <v>745</v>
      </c>
      <c r="N4701" s="216" t="str">
        <f t="shared" si="133"/>
        <v>stvarna uporabna</v>
      </c>
    </row>
    <row r="4702" spans="1:14" x14ac:dyDescent="0.25">
      <c r="A4702" s="216">
        <v>1</v>
      </c>
      <c r="B4702" s="219" t="s">
        <v>2552</v>
      </c>
      <c r="C4702" s="219" t="s">
        <v>2553</v>
      </c>
      <c r="D4702" s="219">
        <v>106573</v>
      </c>
      <c r="E4702" s="217" t="s">
        <v>362</v>
      </c>
      <c r="F4702" s="217" t="s">
        <v>3401</v>
      </c>
      <c r="G4702" s="218">
        <v>12.13</v>
      </c>
      <c r="H4702" s="217" t="s">
        <v>139</v>
      </c>
      <c r="I4702" s="219">
        <v>1</v>
      </c>
      <c r="J4702" s="221">
        <v>41815.910000000003</v>
      </c>
      <c r="K4702" s="221">
        <v>31361.94</v>
      </c>
      <c r="L4702" s="221">
        <v>10453.969999999999</v>
      </c>
      <c r="M4702" s="218">
        <f t="shared" si="134"/>
        <v>16726.364000000001</v>
      </c>
      <c r="N4702" s="216" t="str">
        <f t="shared" si="133"/>
        <v>stvarna uporabna</v>
      </c>
    </row>
    <row r="4703" spans="1:14" x14ac:dyDescent="0.25">
      <c r="A4703" s="216">
        <v>1</v>
      </c>
      <c r="B4703" s="219" t="s">
        <v>2552</v>
      </c>
      <c r="C4703" s="219" t="s">
        <v>2553</v>
      </c>
      <c r="D4703" s="219">
        <v>106576</v>
      </c>
      <c r="E4703" s="217" t="s">
        <v>362</v>
      </c>
      <c r="F4703" s="217" t="s">
        <v>3402</v>
      </c>
      <c r="G4703" s="218">
        <v>11.11</v>
      </c>
      <c r="H4703" s="217" t="s">
        <v>139</v>
      </c>
      <c r="I4703" s="219">
        <v>1</v>
      </c>
      <c r="J4703" s="221">
        <v>5563.2</v>
      </c>
      <c r="K4703" s="221">
        <v>5563.2</v>
      </c>
      <c r="L4703" s="218">
        <v>0</v>
      </c>
      <c r="M4703" s="218">
        <f t="shared" si="134"/>
        <v>2225.2800000000002</v>
      </c>
      <c r="N4703" s="216" t="str">
        <f t="shared" si="133"/>
        <v>stvarna uporabna</v>
      </c>
    </row>
    <row r="4704" spans="1:14" x14ac:dyDescent="0.25">
      <c r="A4704" s="216">
        <v>1</v>
      </c>
      <c r="B4704" s="219" t="s">
        <v>2552</v>
      </c>
      <c r="C4704" s="219" t="s">
        <v>2553</v>
      </c>
      <c r="D4704" s="219">
        <v>106577</v>
      </c>
      <c r="E4704" s="217" t="s">
        <v>362</v>
      </c>
      <c r="F4704" s="217" t="s">
        <v>3402</v>
      </c>
      <c r="G4704" s="218">
        <v>11.11</v>
      </c>
      <c r="H4704" s="217" t="s">
        <v>139</v>
      </c>
      <c r="I4704" s="219">
        <v>1</v>
      </c>
      <c r="J4704" s="221">
        <v>5563.21</v>
      </c>
      <c r="K4704" s="221">
        <v>5563.21</v>
      </c>
      <c r="L4704" s="218">
        <v>0</v>
      </c>
      <c r="M4704" s="218">
        <f t="shared" si="134"/>
        <v>2225.2840000000001</v>
      </c>
      <c r="N4704" s="216" t="str">
        <f t="shared" si="133"/>
        <v>stvarna uporabna</v>
      </c>
    </row>
    <row r="4705" spans="1:14" x14ac:dyDescent="0.25">
      <c r="A4705" s="220">
        <v>1</v>
      </c>
      <c r="B4705" s="219" t="s">
        <v>2552</v>
      </c>
      <c r="C4705" s="219" t="s">
        <v>2553</v>
      </c>
      <c r="D4705" s="219">
        <v>106578</v>
      </c>
      <c r="E4705" s="217" t="s">
        <v>362</v>
      </c>
      <c r="F4705" s="217" t="s">
        <v>3403</v>
      </c>
      <c r="G4705" s="218">
        <v>11.08</v>
      </c>
      <c r="H4705" s="217" t="s">
        <v>139</v>
      </c>
      <c r="I4705" s="219">
        <v>1</v>
      </c>
      <c r="J4705" s="221">
        <v>6283</v>
      </c>
      <c r="K4705" s="221">
        <v>6283</v>
      </c>
      <c r="L4705" s="218">
        <v>0</v>
      </c>
      <c r="M4705" s="218">
        <f t="shared" si="134"/>
        <v>2513.2000000000003</v>
      </c>
      <c r="N4705" s="216" t="str">
        <f t="shared" si="133"/>
        <v>stvarna uporabna</v>
      </c>
    </row>
    <row r="4706" spans="1:14" x14ac:dyDescent="0.25">
      <c r="A4706" s="220">
        <v>1</v>
      </c>
      <c r="B4706" s="219" t="s">
        <v>2552</v>
      </c>
      <c r="C4706" s="219" t="s">
        <v>2553</v>
      </c>
      <c r="D4706" s="219">
        <v>106579</v>
      </c>
      <c r="E4706" s="217" t="s">
        <v>362</v>
      </c>
      <c r="F4706" s="217" t="s">
        <v>3349</v>
      </c>
      <c r="G4706" s="217" t="s">
        <v>1007</v>
      </c>
      <c r="H4706" s="217" t="s">
        <v>139</v>
      </c>
      <c r="I4706" s="219">
        <v>1</v>
      </c>
      <c r="J4706" s="221">
        <v>1037.3699999999999</v>
      </c>
      <c r="K4706" s="221">
        <v>1037.3699999999999</v>
      </c>
      <c r="L4706" s="218">
        <v>0</v>
      </c>
      <c r="M4706" s="218">
        <f t="shared" si="134"/>
        <v>414.94799999999998</v>
      </c>
      <c r="N4706" s="216" t="str">
        <f t="shared" si="133"/>
        <v>stvarna uporabna</v>
      </c>
    </row>
    <row r="4707" spans="1:14" x14ac:dyDescent="0.25">
      <c r="A4707" s="216">
        <v>1</v>
      </c>
      <c r="B4707" s="219" t="s">
        <v>2552</v>
      </c>
      <c r="C4707" s="219" t="s">
        <v>2553</v>
      </c>
      <c r="D4707" s="219">
        <v>106580</v>
      </c>
      <c r="E4707" s="217" t="s">
        <v>362</v>
      </c>
      <c r="F4707" s="217" t="s">
        <v>3346</v>
      </c>
      <c r="G4707" s="217" t="s">
        <v>194</v>
      </c>
      <c r="H4707" s="217" t="s">
        <v>139</v>
      </c>
      <c r="I4707" s="219">
        <v>1</v>
      </c>
      <c r="J4707" s="221">
        <v>1037.3699999999999</v>
      </c>
      <c r="K4707" s="221">
        <v>1037.3699999999999</v>
      </c>
      <c r="L4707" s="218">
        <v>0</v>
      </c>
      <c r="M4707" s="218">
        <f t="shared" si="134"/>
        <v>414.94799999999998</v>
      </c>
      <c r="N4707" s="216" t="str">
        <f t="shared" si="133"/>
        <v>stvarna uporabna</v>
      </c>
    </row>
    <row r="4708" spans="1:14" x14ac:dyDescent="0.25">
      <c r="A4708" s="216">
        <v>1</v>
      </c>
      <c r="B4708" s="219" t="s">
        <v>2552</v>
      </c>
      <c r="C4708" s="219" t="s">
        <v>2553</v>
      </c>
      <c r="D4708" s="219">
        <v>106581</v>
      </c>
      <c r="E4708" s="217" t="s">
        <v>362</v>
      </c>
      <c r="F4708" s="217" t="s">
        <v>3404</v>
      </c>
      <c r="G4708" s="217" t="s">
        <v>194</v>
      </c>
      <c r="H4708" s="217" t="s">
        <v>139</v>
      </c>
      <c r="I4708" s="219">
        <v>1</v>
      </c>
      <c r="J4708" s="221">
        <v>6792.42</v>
      </c>
      <c r="K4708" s="221">
        <v>6792.42</v>
      </c>
      <c r="L4708" s="218">
        <v>0</v>
      </c>
      <c r="M4708" s="218">
        <f t="shared" si="134"/>
        <v>2716.9680000000003</v>
      </c>
      <c r="N4708" s="216" t="str">
        <f t="shared" si="133"/>
        <v>stvarna uporabna</v>
      </c>
    </row>
    <row r="4709" spans="1:14" x14ac:dyDescent="0.25">
      <c r="A4709" s="216">
        <v>1</v>
      </c>
      <c r="B4709" s="219" t="s">
        <v>2552</v>
      </c>
      <c r="C4709" s="219" t="s">
        <v>2553</v>
      </c>
      <c r="D4709" s="219">
        <v>106582</v>
      </c>
      <c r="E4709" s="217" t="s">
        <v>362</v>
      </c>
      <c r="F4709" s="217" t="s">
        <v>3405</v>
      </c>
      <c r="G4709" s="218">
        <v>11.1</v>
      </c>
      <c r="H4709" s="217" t="s">
        <v>139</v>
      </c>
      <c r="I4709" s="219">
        <v>1</v>
      </c>
      <c r="J4709" s="221">
        <v>16851.36</v>
      </c>
      <c r="K4709" s="221">
        <v>16643.240000000002</v>
      </c>
      <c r="L4709" s="218">
        <v>208.12</v>
      </c>
      <c r="M4709" s="218">
        <f t="shared" si="134"/>
        <v>6740.5440000000008</v>
      </c>
      <c r="N4709" s="216" t="str">
        <f t="shared" si="133"/>
        <v>stvarna uporabna</v>
      </c>
    </row>
    <row r="4710" spans="1:14" x14ac:dyDescent="0.25">
      <c r="A4710" s="220">
        <v>1</v>
      </c>
      <c r="B4710" s="219" t="s">
        <v>2552</v>
      </c>
      <c r="C4710" s="219" t="s">
        <v>2553</v>
      </c>
      <c r="D4710" s="219">
        <v>106584</v>
      </c>
      <c r="E4710" s="217" t="s">
        <v>362</v>
      </c>
      <c r="F4710" s="217" t="s">
        <v>3406</v>
      </c>
      <c r="G4710" s="217" t="s">
        <v>281</v>
      </c>
      <c r="H4710" s="217" t="s">
        <v>139</v>
      </c>
      <c r="I4710" s="219">
        <v>1</v>
      </c>
      <c r="J4710" s="218">
        <v>962.03</v>
      </c>
      <c r="K4710" s="218">
        <v>962.03</v>
      </c>
      <c r="L4710" s="218">
        <v>0</v>
      </c>
      <c r="M4710" s="218">
        <f t="shared" si="134"/>
        <v>384.81200000000001</v>
      </c>
      <c r="N4710" s="216" t="str">
        <f t="shared" si="133"/>
        <v>stvarna uporabna</v>
      </c>
    </row>
    <row r="4711" spans="1:14" x14ac:dyDescent="0.25">
      <c r="A4711" s="220">
        <v>1</v>
      </c>
      <c r="B4711" s="219" t="s">
        <v>2552</v>
      </c>
      <c r="C4711" s="219" t="s">
        <v>2553</v>
      </c>
      <c r="D4711" s="219">
        <v>106585</v>
      </c>
      <c r="E4711" s="217" t="s">
        <v>362</v>
      </c>
      <c r="F4711" s="217" t="s">
        <v>3407</v>
      </c>
      <c r="G4711" s="217" t="s">
        <v>281</v>
      </c>
      <c r="H4711" s="217" t="s">
        <v>139</v>
      </c>
      <c r="I4711" s="219">
        <v>1</v>
      </c>
      <c r="J4711" s="221">
        <v>8034.44</v>
      </c>
      <c r="K4711" s="221">
        <v>8034.44</v>
      </c>
      <c r="L4711" s="218">
        <v>0</v>
      </c>
      <c r="M4711" s="218">
        <f t="shared" si="134"/>
        <v>3213.7759999999998</v>
      </c>
      <c r="N4711" s="216" t="str">
        <f t="shared" si="133"/>
        <v>stvarna uporabna</v>
      </c>
    </row>
    <row r="4712" spans="1:14" x14ac:dyDescent="0.25">
      <c r="A4712" s="216">
        <v>1</v>
      </c>
      <c r="B4712" s="219" t="s">
        <v>2552</v>
      </c>
      <c r="C4712" s="219" t="s">
        <v>2553</v>
      </c>
      <c r="D4712" s="219">
        <v>106590</v>
      </c>
      <c r="E4712" s="217" t="s">
        <v>362</v>
      </c>
      <c r="F4712" s="217" t="s">
        <v>2856</v>
      </c>
      <c r="G4712" s="218">
        <v>10.07</v>
      </c>
      <c r="H4712" s="217" t="s">
        <v>139</v>
      </c>
      <c r="I4712" s="219">
        <v>1</v>
      </c>
      <c r="J4712" s="221">
        <v>1100</v>
      </c>
      <c r="K4712" s="221">
        <v>1100</v>
      </c>
      <c r="L4712" s="218">
        <v>0</v>
      </c>
      <c r="M4712" s="218">
        <f t="shared" si="134"/>
        <v>440</v>
      </c>
      <c r="N4712" s="216" t="str">
        <f t="shared" si="133"/>
        <v>stvarna uporabna</v>
      </c>
    </row>
    <row r="4713" spans="1:14" x14ac:dyDescent="0.25">
      <c r="A4713" s="216">
        <v>1</v>
      </c>
      <c r="B4713" s="219" t="s">
        <v>2552</v>
      </c>
      <c r="C4713" s="219" t="s">
        <v>2553</v>
      </c>
      <c r="D4713" s="219">
        <v>106594</v>
      </c>
      <c r="E4713" s="217" t="s">
        <v>362</v>
      </c>
      <c r="F4713" s="217" t="s">
        <v>2844</v>
      </c>
      <c r="G4713" s="218">
        <v>10.07</v>
      </c>
      <c r="H4713" s="217" t="s">
        <v>139</v>
      </c>
      <c r="I4713" s="219">
        <v>1</v>
      </c>
      <c r="J4713" s="221">
        <v>5099.75</v>
      </c>
      <c r="K4713" s="221">
        <v>5099.75</v>
      </c>
      <c r="L4713" s="218">
        <v>0</v>
      </c>
      <c r="M4713" s="218">
        <f t="shared" si="134"/>
        <v>2039.9</v>
      </c>
      <c r="N4713" s="216" t="str">
        <f t="shared" si="133"/>
        <v>stvarna uporabna</v>
      </c>
    </row>
    <row r="4714" spans="1:14" x14ac:dyDescent="0.25">
      <c r="A4714" s="216">
        <v>1</v>
      </c>
      <c r="B4714" s="219" t="s">
        <v>2552</v>
      </c>
      <c r="C4714" s="219" t="s">
        <v>2553</v>
      </c>
      <c r="D4714" s="219">
        <v>106618</v>
      </c>
      <c r="E4714" s="217" t="s">
        <v>362</v>
      </c>
      <c r="F4714" s="217" t="s">
        <v>3178</v>
      </c>
      <c r="G4714" s="217" t="s">
        <v>531</v>
      </c>
      <c r="H4714" s="217" t="s">
        <v>139</v>
      </c>
      <c r="I4714" s="219">
        <v>1</v>
      </c>
      <c r="J4714" s="221">
        <v>1862.5</v>
      </c>
      <c r="K4714" s="221">
        <v>1164.07</v>
      </c>
      <c r="L4714" s="218">
        <v>698.43</v>
      </c>
      <c r="M4714" s="218">
        <f t="shared" si="134"/>
        <v>745</v>
      </c>
      <c r="N4714" s="216" t="str">
        <f t="shared" si="133"/>
        <v>stvarna uporabna</v>
      </c>
    </row>
    <row r="4715" spans="1:14" x14ac:dyDescent="0.25">
      <c r="A4715" s="220">
        <v>1</v>
      </c>
      <c r="B4715" s="219" t="s">
        <v>2552</v>
      </c>
      <c r="C4715" s="219" t="s">
        <v>2553</v>
      </c>
      <c r="D4715" s="219">
        <v>106620</v>
      </c>
      <c r="E4715" s="217" t="s">
        <v>362</v>
      </c>
      <c r="F4715" s="217" t="s">
        <v>3055</v>
      </c>
      <c r="G4715" s="217" t="s">
        <v>504</v>
      </c>
      <c r="H4715" s="217" t="s">
        <v>139</v>
      </c>
      <c r="I4715" s="219">
        <v>1</v>
      </c>
      <c r="J4715" s="221">
        <v>4810.3599999999997</v>
      </c>
      <c r="K4715" s="221">
        <v>1904.1</v>
      </c>
      <c r="L4715" s="221">
        <v>2906.26</v>
      </c>
      <c r="M4715" s="218">
        <f t="shared" si="134"/>
        <v>2906.26</v>
      </c>
      <c r="N4715" s="216" t="str">
        <f t="shared" si="133"/>
        <v>nova vrijednost</v>
      </c>
    </row>
    <row r="4716" spans="1:14" x14ac:dyDescent="0.25">
      <c r="A4716" s="220">
        <v>1</v>
      </c>
      <c r="B4716" s="219" t="s">
        <v>2552</v>
      </c>
      <c r="C4716" s="219" t="s">
        <v>2553</v>
      </c>
      <c r="D4716" s="219">
        <v>106622</v>
      </c>
      <c r="E4716" s="217" t="s">
        <v>362</v>
      </c>
      <c r="F4716" s="217" t="s">
        <v>3408</v>
      </c>
      <c r="G4716" s="217" t="s">
        <v>199</v>
      </c>
      <c r="H4716" s="217" t="s">
        <v>139</v>
      </c>
      <c r="I4716" s="219">
        <v>1</v>
      </c>
      <c r="J4716" s="218">
        <v>920.88</v>
      </c>
      <c r="K4716" s="218">
        <v>920.88</v>
      </c>
      <c r="L4716" s="218">
        <v>0</v>
      </c>
      <c r="M4716" s="218">
        <f t="shared" si="134"/>
        <v>368.35200000000003</v>
      </c>
      <c r="N4716" s="216" t="str">
        <f t="shared" si="133"/>
        <v>stvarna uporabna</v>
      </c>
    </row>
    <row r="4717" spans="1:14" x14ac:dyDescent="0.25">
      <c r="A4717" s="216">
        <v>1</v>
      </c>
      <c r="B4717" s="219" t="s">
        <v>2552</v>
      </c>
      <c r="C4717" s="219" t="s">
        <v>2553</v>
      </c>
      <c r="D4717" s="219">
        <v>106623</v>
      </c>
      <c r="E4717" s="217" t="s">
        <v>362</v>
      </c>
      <c r="F4717" s="217" t="s">
        <v>2707</v>
      </c>
      <c r="G4717" s="217" t="s">
        <v>199</v>
      </c>
      <c r="H4717" s="217" t="s">
        <v>139</v>
      </c>
      <c r="I4717" s="219">
        <v>1</v>
      </c>
      <c r="J4717" s="221">
        <v>1574.71</v>
      </c>
      <c r="K4717" s="221">
        <v>1574.71</v>
      </c>
      <c r="L4717" s="218">
        <v>0</v>
      </c>
      <c r="M4717" s="218">
        <f t="shared" si="134"/>
        <v>629.88400000000001</v>
      </c>
      <c r="N4717" s="216" t="str">
        <f t="shared" si="133"/>
        <v>stvarna uporabna</v>
      </c>
    </row>
    <row r="4718" spans="1:14" x14ac:dyDescent="0.25">
      <c r="A4718" s="216">
        <v>1</v>
      </c>
      <c r="B4718" s="219" t="s">
        <v>2552</v>
      </c>
      <c r="C4718" s="219" t="s">
        <v>2553</v>
      </c>
      <c r="D4718" s="219">
        <v>106639</v>
      </c>
      <c r="E4718" s="217" t="s">
        <v>250</v>
      </c>
      <c r="F4718" s="217" t="s">
        <v>3409</v>
      </c>
      <c r="G4718" s="217" t="s">
        <v>566</v>
      </c>
      <c r="H4718" s="217" t="s">
        <v>139</v>
      </c>
      <c r="I4718" s="219">
        <v>1</v>
      </c>
      <c r="J4718" s="221">
        <v>1521.25</v>
      </c>
      <c r="K4718" s="221">
        <v>1394.47</v>
      </c>
      <c r="L4718" s="218">
        <v>126.78</v>
      </c>
      <c r="M4718" s="218">
        <f t="shared" si="134"/>
        <v>608.5</v>
      </c>
      <c r="N4718" s="216" t="str">
        <f t="shared" si="133"/>
        <v>stvarna uporabna</v>
      </c>
    </row>
    <row r="4719" spans="1:14" x14ac:dyDescent="0.25">
      <c r="A4719" s="216">
        <v>1</v>
      </c>
      <c r="B4719" s="219" t="s">
        <v>2552</v>
      </c>
      <c r="C4719" s="219" t="s">
        <v>2553</v>
      </c>
      <c r="D4719" s="219">
        <v>106643</v>
      </c>
      <c r="E4719" s="217" t="s">
        <v>250</v>
      </c>
      <c r="F4719" s="217" t="s">
        <v>3229</v>
      </c>
      <c r="G4719" s="218">
        <v>10.130000000000001</v>
      </c>
      <c r="H4719" s="217" t="s">
        <v>139</v>
      </c>
      <c r="I4719" s="219">
        <v>1</v>
      </c>
      <c r="J4719" s="221">
        <v>7093.75</v>
      </c>
      <c r="K4719" s="221">
        <v>5615.89</v>
      </c>
      <c r="L4719" s="221">
        <v>1477.86</v>
      </c>
      <c r="M4719" s="218">
        <f t="shared" si="134"/>
        <v>2837.5</v>
      </c>
      <c r="N4719" s="216" t="str">
        <f t="shared" si="133"/>
        <v>stvarna uporabna</v>
      </c>
    </row>
    <row r="4720" spans="1:14" x14ac:dyDescent="0.25">
      <c r="A4720" s="220">
        <v>1</v>
      </c>
      <c r="B4720" s="219" t="s">
        <v>2552</v>
      </c>
      <c r="C4720" s="219" t="s">
        <v>2553</v>
      </c>
      <c r="D4720" s="219">
        <v>106646</v>
      </c>
      <c r="E4720" s="217" t="s">
        <v>250</v>
      </c>
      <c r="F4720" s="217" t="s">
        <v>3410</v>
      </c>
      <c r="G4720" s="218">
        <v>12.04</v>
      </c>
      <c r="H4720" s="217" t="s">
        <v>139</v>
      </c>
      <c r="I4720" s="219">
        <v>1</v>
      </c>
      <c r="J4720" s="221">
        <v>2613.2399999999998</v>
      </c>
      <c r="K4720" s="221">
        <v>2613.2399999999998</v>
      </c>
      <c r="L4720" s="218">
        <v>0</v>
      </c>
      <c r="M4720" s="218">
        <f t="shared" si="134"/>
        <v>1045.296</v>
      </c>
      <c r="N4720" s="216" t="str">
        <f t="shared" si="133"/>
        <v>stvarna uporabna</v>
      </c>
    </row>
    <row r="4721" spans="1:14" x14ac:dyDescent="0.25">
      <c r="A4721" s="220">
        <v>1</v>
      </c>
      <c r="B4721" s="219" t="s">
        <v>2552</v>
      </c>
      <c r="C4721" s="219" t="s">
        <v>2553</v>
      </c>
      <c r="D4721" s="219">
        <v>106649</v>
      </c>
      <c r="E4721" s="217" t="s">
        <v>2505</v>
      </c>
      <c r="F4721" s="217" t="s">
        <v>2856</v>
      </c>
      <c r="G4721" s="218">
        <v>10.07</v>
      </c>
      <c r="H4721" s="217" t="s">
        <v>139</v>
      </c>
      <c r="I4721" s="219">
        <v>1</v>
      </c>
      <c r="J4721" s="221">
        <v>1100</v>
      </c>
      <c r="K4721" s="221">
        <v>1100</v>
      </c>
      <c r="L4721" s="218">
        <v>0</v>
      </c>
      <c r="M4721" s="218">
        <f t="shared" si="134"/>
        <v>440</v>
      </c>
      <c r="N4721" s="216" t="str">
        <f t="shared" si="133"/>
        <v>stvarna uporabna</v>
      </c>
    </row>
    <row r="4722" spans="1:14" x14ac:dyDescent="0.25">
      <c r="A4722" s="216">
        <v>1</v>
      </c>
      <c r="B4722" s="219" t="s">
        <v>2552</v>
      </c>
      <c r="C4722" s="219" t="s">
        <v>2553</v>
      </c>
      <c r="D4722" s="219">
        <v>106650</v>
      </c>
      <c r="E4722" s="217" t="s">
        <v>2505</v>
      </c>
      <c r="F4722" s="217" t="s">
        <v>2844</v>
      </c>
      <c r="G4722" s="218">
        <v>10.07</v>
      </c>
      <c r="H4722" s="217" t="s">
        <v>139</v>
      </c>
      <c r="I4722" s="219">
        <v>1</v>
      </c>
      <c r="J4722" s="221">
        <v>5099.75</v>
      </c>
      <c r="K4722" s="221">
        <v>5099.75</v>
      </c>
      <c r="L4722" s="218">
        <v>0</v>
      </c>
      <c r="M4722" s="218">
        <f t="shared" si="134"/>
        <v>2039.9</v>
      </c>
      <c r="N4722" s="216" t="str">
        <f t="shared" si="133"/>
        <v>stvarna uporabna</v>
      </c>
    </row>
    <row r="4723" spans="1:14" x14ac:dyDescent="0.25">
      <c r="A4723" s="216">
        <v>1</v>
      </c>
      <c r="B4723" s="219" t="s">
        <v>2552</v>
      </c>
      <c r="C4723" s="219" t="s">
        <v>2553</v>
      </c>
      <c r="D4723" s="219">
        <v>106652</v>
      </c>
      <c r="E4723" s="217" t="s">
        <v>2505</v>
      </c>
      <c r="F4723" s="217" t="s">
        <v>2834</v>
      </c>
      <c r="G4723" s="218">
        <v>10.06</v>
      </c>
      <c r="H4723" s="217" t="s">
        <v>139</v>
      </c>
      <c r="I4723" s="219">
        <v>1</v>
      </c>
      <c r="J4723" s="221">
        <v>1700</v>
      </c>
      <c r="K4723" s="221">
        <v>1700</v>
      </c>
      <c r="L4723" s="218">
        <v>0</v>
      </c>
      <c r="M4723" s="218">
        <f t="shared" si="134"/>
        <v>680</v>
      </c>
      <c r="N4723" s="216" t="str">
        <f t="shared" si="133"/>
        <v>stvarna uporabna</v>
      </c>
    </row>
    <row r="4724" spans="1:14" x14ac:dyDescent="0.25">
      <c r="A4724" s="216">
        <v>1</v>
      </c>
      <c r="B4724" s="219" t="s">
        <v>2552</v>
      </c>
      <c r="C4724" s="219" t="s">
        <v>2553</v>
      </c>
      <c r="D4724" s="219">
        <v>110004</v>
      </c>
      <c r="E4724" s="217" t="s">
        <v>218</v>
      </c>
      <c r="F4724" s="217" t="s">
        <v>3411</v>
      </c>
      <c r="G4724" s="217" t="s">
        <v>877</v>
      </c>
      <c r="H4724" s="217" t="s">
        <v>139</v>
      </c>
      <c r="I4724" s="219">
        <v>1</v>
      </c>
      <c r="J4724" s="221">
        <v>6156.25</v>
      </c>
      <c r="K4724" s="221">
        <v>1410.81</v>
      </c>
      <c r="L4724" s="221">
        <v>4745.4399999999996</v>
      </c>
      <c r="M4724" s="218">
        <f t="shared" si="134"/>
        <v>4745.4399999999996</v>
      </c>
      <c r="N4724" s="216" t="str">
        <f t="shared" si="133"/>
        <v>nova vrijednost</v>
      </c>
    </row>
    <row r="4725" spans="1:14" x14ac:dyDescent="0.25">
      <c r="A4725" s="220">
        <v>1</v>
      </c>
      <c r="B4725" s="219" t="s">
        <v>2552</v>
      </c>
      <c r="C4725" s="219" t="s">
        <v>2553</v>
      </c>
      <c r="D4725" s="219">
        <v>110008</v>
      </c>
      <c r="E4725" s="217" t="s">
        <v>233</v>
      </c>
      <c r="F4725" s="217" t="s">
        <v>3412</v>
      </c>
      <c r="G4725" s="217" t="s">
        <v>877</v>
      </c>
      <c r="H4725" s="217" t="s">
        <v>139</v>
      </c>
      <c r="I4725" s="219">
        <v>1</v>
      </c>
      <c r="J4725" s="221">
        <v>5021.25</v>
      </c>
      <c r="K4725" s="221">
        <v>1150.7</v>
      </c>
      <c r="L4725" s="221">
        <v>3870.55</v>
      </c>
      <c r="M4725" s="218">
        <f t="shared" si="134"/>
        <v>3870.55</v>
      </c>
      <c r="N4725" s="216" t="str">
        <f t="shared" si="133"/>
        <v>nova vrijednost</v>
      </c>
    </row>
    <row r="4726" spans="1:14" x14ac:dyDescent="0.25">
      <c r="A4726" s="220">
        <v>1</v>
      </c>
      <c r="B4726" s="219" t="s">
        <v>2552</v>
      </c>
      <c r="C4726" s="219" t="s">
        <v>2553</v>
      </c>
      <c r="D4726" s="219">
        <v>110009</v>
      </c>
      <c r="E4726" s="217" t="s">
        <v>362</v>
      </c>
      <c r="F4726" s="217" t="s">
        <v>3412</v>
      </c>
      <c r="G4726" s="217" t="s">
        <v>877</v>
      </c>
      <c r="H4726" s="217" t="s">
        <v>139</v>
      </c>
      <c r="I4726" s="219">
        <v>1</v>
      </c>
      <c r="J4726" s="221">
        <v>5021.25</v>
      </c>
      <c r="K4726" s="221">
        <v>1150.7</v>
      </c>
      <c r="L4726" s="221">
        <v>3870.55</v>
      </c>
      <c r="M4726" s="218">
        <f t="shared" si="134"/>
        <v>3870.55</v>
      </c>
      <c r="N4726" s="216" t="str">
        <f t="shared" si="133"/>
        <v>nova vrijednost</v>
      </c>
    </row>
    <row r="4727" spans="1:14" x14ac:dyDescent="0.25">
      <c r="A4727" s="216">
        <v>1</v>
      </c>
      <c r="B4727" s="219" t="s">
        <v>2552</v>
      </c>
      <c r="C4727" s="219" t="s">
        <v>2553</v>
      </c>
      <c r="D4727" s="219">
        <v>110010</v>
      </c>
      <c r="E4727" s="217" t="s">
        <v>362</v>
      </c>
      <c r="F4727" s="217" t="s">
        <v>3413</v>
      </c>
      <c r="G4727" s="217" t="s">
        <v>877</v>
      </c>
      <c r="H4727" s="217" t="s">
        <v>139</v>
      </c>
      <c r="I4727" s="219">
        <v>1</v>
      </c>
      <c r="J4727" s="218">
        <v>643.75</v>
      </c>
      <c r="K4727" s="218">
        <v>147.53</v>
      </c>
      <c r="L4727" s="218">
        <v>496.22</v>
      </c>
      <c r="M4727" s="218">
        <f t="shared" si="134"/>
        <v>496.22</v>
      </c>
      <c r="N4727" s="216" t="str">
        <f t="shared" si="133"/>
        <v>nova vrijednost</v>
      </c>
    </row>
    <row r="4728" spans="1:14" x14ac:dyDescent="0.25">
      <c r="A4728" s="216">
        <v>1</v>
      </c>
      <c r="B4728" s="219" t="s">
        <v>2552</v>
      </c>
      <c r="C4728" s="219" t="s">
        <v>2553</v>
      </c>
      <c r="D4728" s="219">
        <v>110014</v>
      </c>
      <c r="E4728" s="217" t="s">
        <v>171</v>
      </c>
      <c r="F4728" s="217" t="s">
        <v>3414</v>
      </c>
      <c r="G4728" s="217" t="s">
        <v>882</v>
      </c>
      <c r="H4728" s="217" t="s">
        <v>139</v>
      </c>
      <c r="I4728" s="219">
        <v>1</v>
      </c>
      <c r="J4728" s="221">
        <v>22420.36</v>
      </c>
      <c r="K4728" s="221">
        <v>4670.91</v>
      </c>
      <c r="L4728" s="221">
        <v>17749.45</v>
      </c>
      <c r="M4728" s="218">
        <f t="shared" si="134"/>
        <v>17749.45</v>
      </c>
      <c r="N4728" s="216" t="str">
        <f t="shared" si="133"/>
        <v>nova vrijednost</v>
      </c>
    </row>
    <row r="4729" spans="1:14" x14ac:dyDescent="0.25">
      <c r="A4729" s="216">
        <v>1</v>
      </c>
      <c r="B4729" s="219" t="s">
        <v>2552</v>
      </c>
      <c r="C4729" s="219" t="s">
        <v>2553</v>
      </c>
      <c r="D4729" s="219">
        <v>110015</v>
      </c>
      <c r="E4729" s="217" t="s">
        <v>171</v>
      </c>
      <c r="F4729" s="217" t="s">
        <v>3415</v>
      </c>
      <c r="G4729" s="217" t="s">
        <v>882</v>
      </c>
      <c r="H4729" s="217" t="s">
        <v>139</v>
      </c>
      <c r="I4729" s="219">
        <v>1</v>
      </c>
      <c r="J4729" s="221">
        <v>4298.9399999999996</v>
      </c>
      <c r="K4729" s="218">
        <v>895.61</v>
      </c>
      <c r="L4729" s="221">
        <v>3403.33</v>
      </c>
      <c r="M4729" s="218">
        <f t="shared" si="134"/>
        <v>3403.33</v>
      </c>
      <c r="N4729" s="216" t="str">
        <f t="shared" si="133"/>
        <v>nova vrijednost</v>
      </c>
    </row>
    <row r="4730" spans="1:14" x14ac:dyDescent="0.25">
      <c r="A4730" s="220">
        <v>1</v>
      </c>
      <c r="B4730" s="219" t="s">
        <v>2552</v>
      </c>
      <c r="C4730" s="219" t="s">
        <v>2553</v>
      </c>
      <c r="D4730" s="219">
        <v>110016</v>
      </c>
      <c r="E4730" s="217" t="s">
        <v>162</v>
      </c>
      <c r="F4730" s="217" t="s">
        <v>3416</v>
      </c>
      <c r="G4730" s="217" t="s">
        <v>882</v>
      </c>
      <c r="H4730" s="217" t="s">
        <v>139</v>
      </c>
      <c r="I4730" s="219">
        <v>1</v>
      </c>
      <c r="J4730" s="221">
        <v>3258.78</v>
      </c>
      <c r="K4730" s="218">
        <v>678.91</v>
      </c>
      <c r="L4730" s="221">
        <v>2579.87</v>
      </c>
      <c r="M4730" s="218">
        <f t="shared" si="134"/>
        <v>2579.87</v>
      </c>
      <c r="N4730" s="216" t="str">
        <f t="shared" si="133"/>
        <v>nova vrijednost</v>
      </c>
    </row>
    <row r="4731" spans="1:14" x14ac:dyDescent="0.25">
      <c r="A4731" s="220">
        <v>1</v>
      </c>
      <c r="B4731" s="219" t="s">
        <v>2552</v>
      </c>
      <c r="C4731" s="219" t="s">
        <v>2553</v>
      </c>
      <c r="D4731" s="219">
        <v>110017</v>
      </c>
      <c r="E4731" s="217" t="s">
        <v>233</v>
      </c>
      <c r="F4731" s="217" t="s">
        <v>3417</v>
      </c>
      <c r="G4731" s="217" t="s">
        <v>882</v>
      </c>
      <c r="H4731" s="217" t="s">
        <v>139</v>
      </c>
      <c r="I4731" s="219">
        <v>1</v>
      </c>
      <c r="J4731" s="221">
        <v>21386.46</v>
      </c>
      <c r="K4731" s="221">
        <v>4455.51</v>
      </c>
      <c r="L4731" s="221">
        <v>16930.95</v>
      </c>
      <c r="M4731" s="218">
        <f t="shared" si="134"/>
        <v>16930.95</v>
      </c>
      <c r="N4731" s="216" t="str">
        <f t="shared" si="133"/>
        <v>nova vrijednost</v>
      </c>
    </row>
    <row r="4732" spans="1:14" x14ac:dyDescent="0.25">
      <c r="A4732" s="216">
        <v>1</v>
      </c>
      <c r="B4732" s="219" t="s">
        <v>2552</v>
      </c>
      <c r="C4732" s="219" t="s">
        <v>2553</v>
      </c>
      <c r="D4732" s="219">
        <v>110018</v>
      </c>
      <c r="E4732" s="217" t="s">
        <v>233</v>
      </c>
      <c r="F4732" s="217" t="s">
        <v>3418</v>
      </c>
      <c r="G4732" s="217" t="s">
        <v>882</v>
      </c>
      <c r="H4732" s="217" t="s">
        <v>139</v>
      </c>
      <c r="I4732" s="219">
        <v>1</v>
      </c>
      <c r="J4732" s="218">
        <v>710.68</v>
      </c>
      <c r="K4732" s="218">
        <v>148.06</v>
      </c>
      <c r="L4732" s="218">
        <v>562.62</v>
      </c>
      <c r="M4732" s="218">
        <f t="shared" si="134"/>
        <v>562.62</v>
      </c>
      <c r="N4732" s="216" t="str">
        <f t="shared" ref="N4732:N4795" si="135">IF(L4732&lt;J4732*0.4,"stvarna uporabna", "nova vrijednost")</f>
        <v>nova vrijednost</v>
      </c>
    </row>
    <row r="4733" spans="1:14" x14ac:dyDescent="0.25">
      <c r="A4733" s="216">
        <v>1</v>
      </c>
      <c r="B4733" s="219" t="s">
        <v>2552</v>
      </c>
      <c r="C4733" s="219" t="s">
        <v>2553</v>
      </c>
      <c r="D4733" s="219">
        <v>110019</v>
      </c>
      <c r="E4733" s="217" t="s">
        <v>162</v>
      </c>
      <c r="F4733" s="217" t="s">
        <v>3419</v>
      </c>
      <c r="G4733" s="217" t="s">
        <v>882</v>
      </c>
      <c r="H4733" s="217" t="s">
        <v>139</v>
      </c>
      <c r="I4733" s="219">
        <v>1</v>
      </c>
      <c r="J4733" s="221">
        <v>13039.64</v>
      </c>
      <c r="K4733" s="221">
        <v>2716.59</v>
      </c>
      <c r="L4733" s="221">
        <v>10323.049999999999</v>
      </c>
      <c r="M4733" s="218">
        <f t="shared" si="134"/>
        <v>10323.049999999999</v>
      </c>
      <c r="N4733" s="216" t="str">
        <f t="shared" si="135"/>
        <v>nova vrijednost</v>
      </c>
    </row>
    <row r="4734" spans="1:14" x14ac:dyDescent="0.25">
      <c r="A4734" s="216">
        <v>1</v>
      </c>
      <c r="B4734" s="219" t="s">
        <v>2552</v>
      </c>
      <c r="C4734" s="219" t="s">
        <v>2553</v>
      </c>
      <c r="D4734" s="219">
        <v>110020</v>
      </c>
      <c r="E4734" s="217" t="s">
        <v>162</v>
      </c>
      <c r="F4734" s="217" t="s">
        <v>3419</v>
      </c>
      <c r="G4734" s="217" t="s">
        <v>882</v>
      </c>
      <c r="H4734" s="217" t="s">
        <v>139</v>
      </c>
      <c r="I4734" s="219">
        <v>1</v>
      </c>
      <c r="J4734" s="221">
        <v>13039.65</v>
      </c>
      <c r="K4734" s="221">
        <v>2716.59</v>
      </c>
      <c r="L4734" s="221">
        <v>10323.06</v>
      </c>
      <c r="M4734" s="218">
        <f t="shared" si="134"/>
        <v>10323.06</v>
      </c>
      <c r="N4734" s="216" t="str">
        <f t="shared" si="135"/>
        <v>nova vrijednost</v>
      </c>
    </row>
    <row r="4735" spans="1:14" x14ac:dyDescent="0.25">
      <c r="A4735" s="220">
        <v>1</v>
      </c>
      <c r="B4735" s="219" t="s">
        <v>2552</v>
      </c>
      <c r="C4735" s="219" t="s">
        <v>2553</v>
      </c>
      <c r="D4735" s="219">
        <v>110021</v>
      </c>
      <c r="E4735" s="217" t="s">
        <v>171</v>
      </c>
      <c r="F4735" s="217" t="s">
        <v>3420</v>
      </c>
      <c r="G4735" s="217" t="s">
        <v>882</v>
      </c>
      <c r="H4735" s="217" t="s">
        <v>139</v>
      </c>
      <c r="I4735" s="219">
        <v>1</v>
      </c>
      <c r="J4735" s="221">
        <v>3891.35</v>
      </c>
      <c r="K4735" s="218">
        <v>810.7</v>
      </c>
      <c r="L4735" s="221">
        <v>3080.65</v>
      </c>
      <c r="M4735" s="218">
        <f t="shared" si="134"/>
        <v>3080.65</v>
      </c>
      <c r="N4735" s="216" t="str">
        <f t="shared" si="135"/>
        <v>nova vrijednost</v>
      </c>
    </row>
    <row r="4736" spans="1:14" x14ac:dyDescent="0.25">
      <c r="A4736" s="220">
        <v>1</v>
      </c>
      <c r="B4736" s="219" t="s">
        <v>2552</v>
      </c>
      <c r="C4736" s="219" t="s">
        <v>2553</v>
      </c>
      <c r="D4736" s="219">
        <v>110029</v>
      </c>
      <c r="E4736" s="217" t="s">
        <v>162</v>
      </c>
      <c r="F4736" s="217" t="s">
        <v>3419</v>
      </c>
      <c r="G4736" s="217" t="s">
        <v>887</v>
      </c>
      <c r="H4736" s="217" t="s">
        <v>139</v>
      </c>
      <c r="I4736" s="219">
        <v>1</v>
      </c>
      <c r="J4736" s="221">
        <v>10305.9</v>
      </c>
      <c r="K4736" s="221">
        <v>1932.36</v>
      </c>
      <c r="L4736" s="221">
        <v>8373.5400000000009</v>
      </c>
      <c r="M4736" s="218">
        <f t="shared" si="134"/>
        <v>8373.5400000000009</v>
      </c>
      <c r="N4736" s="216" t="str">
        <f t="shared" si="135"/>
        <v>nova vrijednost</v>
      </c>
    </row>
    <row r="4737" spans="1:14" x14ac:dyDescent="0.25">
      <c r="A4737" s="216">
        <v>1</v>
      </c>
      <c r="B4737" s="219" t="s">
        <v>2552</v>
      </c>
      <c r="C4737" s="219" t="s">
        <v>2553</v>
      </c>
      <c r="D4737" s="219">
        <v>110030</v>
      </c>
      <c r="E4737" s="217" t="s">
        <v>171</v>
      </c>
      <c r="F4737" s="217" t="s">
        <v>3421</v>
      </c>
      <c r="G4737" s="217" t="s">
        <v>887</v>
      </c>
      <c r="H4737" s="217" t="s">
        <v>139</v>
      </c>
      <c r="I4737" s="219">
        <v>1</v>
      </c>
      <c r="J4737" s="218">
        <v>693.25</v>
      </c>
      <c r="K4737" s="218">
        <v>129.97999999999999</v>
      </c>
      <c r="L4737" s="218">
        <v>563.27</v>
      </c>
      <c r="M4737" s="218">
        <f t="shared" si="134"/>
        <v>563.27</v>
      </c>
      <c r="N4737" s="216" t="str">
        <f t="shared" si="135"/>
        <v>nova vrijednost</v>
      </c>
    </row>
    <row r="4738" spans="1:14" x14ac:dyDescent="0.25">
      <c r="A4738" s="216">
        <v>1</v>
      </c>
      <c r="B4738" s="219" t="s">
        <v>2552</v>
      </c>
      <c r="C4738" s="219" t="s">
        <v>2553</v>
      </c>
      <c r="D4738" s="219">
        <v>110037</v>
      </c>
      <c r="E4738" s="217" t="s">
        <v>218</v>
      </c>
      <c r="F4738" s="217" t="s">
        <v>3422</v>
      </c>
      <c r="G4738" s="217" t="s">
        <v>891</v>
      </c>
      <c r="H4738" s="217" t="s">
        <v>139</v>
      </c>
      <c r="I4738" s="219">
        <v>1</v>
      </c>
      <c r="J4738" s="221">
        <v>1752.04</v>
      </c>
      <c r="K4738" s="218">
        <v>292.01</v>
      </c>
      <c r="L4738" s="221">
        <v>1460.03</v>
      </c>
      <c r="M4738" s="218">
        <f t="shared" si="134"/>
        <v>1460.03</v>
      </c>
      <c r="N4738" s="216" t="str">
        <f t="shared" si="135"/>
        <v>nova vrijednost</v>
      </c>
    </row>
    <row r="4739" spans="1:14" x14ac:dyDescent="0.25">
      <c r="A4739" s="216">
        <v>1</v>
      </c>
      <c r="B4739" s="219" t="s">
        <v>2552</v>
      </c>
      <c r="C4739" s="219" t="s">
        <v>2553</v>
      </c>
      <c r="D4739" s="219">
        <v>110040</v>
      </c>
      <c r="E4739" s="217" t="s">
        <v>171</v>
      </c>
      <c r="F4739" s="217" t="s">
        <v>3423</v>
      </c>
      <c r="G4739" s="217" t="s">
        <v>891</v>
      </c>
      <c r="H4739" s="217" t="s">
        <v>139</v>
      </c>
      <c r="I4739" s="219">
        <v>1</v>
      </c>
      <c r="J4739" s="218">
        <v>841.75</v>
      </c>
      <c r="K4739" s="218">
        <v>140.29</v>
      </c>
      <c r="L4739" s="218">
        <v>701.46</v>
      </c>
      <c r="M4739" s="218">
        <f t="shared" ref="M4739:M4802" si="136">IF(L4739&lt;J4739*0.4,J4739*0.4,L4739)</f>
        <v>701.46</v>
      </c>
      <c r="N4739" s="216" t="str">
        <f t="shared" si="135"/>
        <v>nova vrijednost</v>
      </c>
    </row>
    <row r="4740" spans="1:14" x14ac:dyDescent="0.25">
      <c r="A4740" s="220">
        <v>1</v>
      </c>
      <c r="B4740" s="219" t="s">
        <v>2552</v>
      </c>
      <c r="C4740" s="219" t="s">
        <v>2553</v>
      </c>
      <c r="D4740" s="219">
        <v>110041</v>
      </c>
      <c r="E4740" s="217" t="s">
        <v>250</v>
      </c>
      <c r="F4740" s="217" t="s">
        <v>3424</v>
      </c>
      <c r="G4740" s="217" t="s">
        <v>891</v>
      </c>
      <c r="H4740" s="217" t="s">
        <v>139</v>
      </c>
      <c r="I4740" s="219">
        <v>1</v>
      </c>
      <c r="J4740" s="221">
        <v>1593.75</v>
      </c>
      <c r="K4740" s="218">
        <v>265.63</v>
      </c>
      <c r="L4740" s="221">
        <v>1328.12</v>
      </c>
      <c r="M4740" s="218">
        <f t="shared" si="136"/>
        <v>1328.12</v>
      </c>
      <c r="N4740" s="216" t="str">
        <f t="shared" si="135"/>
        <v>nova vrijednost</v>
      </c>
    </row>
    <row r="4741" spans="1:14" x14ac:dyDescent="0.25">
      <c r="A4741" s="220">
        <v>1</v>
      </c>
      <c r="B4741" s="219" t="s">
        <v>2552</v>
      </c>
      <c r="C4741" s="219" t="s">
        <v>2553</v>
      </c>
      <c r="D4741" s="219">
        <v>110042</v>
      </c>
      <c r="E4741" s="217" t="s">
        <v>162</v>
      </c>
      <c r="F4741" s="217" t="s">
        <v>3422</v>
      </c>
      <c r="G4741" s="217" t="s">
        <v>891</v>
      </c>
      <c r="H4741" s="217" t="s">
        <v>139</v>
      </c>
      <c r="I4741" s="219">
        <v>1</v>
      </c>
      <c r="J4741" s="221">
        <v>1821.25</v>
      </c>
      <c r="K4741" s="218">
        <v>303.54000000000002</v>
      </c>
      <c r="L4741" s="221">
        <v>1517.71</v>
      </c>
      <c r="M4741" s="218">
        <f t="shared" si="136"/>
        <v>1517.71</v>
      </c>
      <c r="N4741" s="216" t="str">
        <f t="shared" si="135"/>
        <v>nova vrijednost</v>
      </c>
    </row>
    <row r="4742" spans="1:14" x14ac:dyDescent="0.25">
      <c r="A4742" s="216">
        <v>1</v>
      </c>
      <c r="B4742" s="219" t="s">
        <v>2552</v>
      </c>
      <c r="C4742" s="219" t="s">
        <v>2553</v>
      </c>
      <c r="D4742" s="219">
        <v>110043</v>
      </c>
      <c r="E4742" s="217" t="s">
        <v>162</v>
      </c>
      <c r="F4742" s="217" t="s">
        <v>3422</v>
      </c>
      <c r="G4742" s="217" t="s">
        <v>891</v>
      </c>
      <c r="H4742" s="217" t="s">
        <v>139</v>
      </c>
      <c r="I4742" s="219">
        <v>1</v>
      </c>
      <c r="J4742" s="221">
        <v>1821.25</v>
      </c>
      <c r="K4742" s="218">
        <v>303.54000000000002</v>
      </c>
      <c r="L4742" s="221">
        <v>1517.71</v>
      </c>
      <c r="M4742" s="218">
        <f t="shared" si="136"/>
        <v>1517.71</v>
      </c>
      <c r="N4742" s="216" t="str">
        <f t="shared" si="135"/>
        <v>nova vrijednost</v>
      </c>
    </row>
    <row r="4743" spans="1:14" x14ac:dyDescent="0.25">
      <c r="A4743" s="216">
        <v>1</v>
      </c>
      <c r="B4743" s="219" t="s">
        <v>2552</v>
      </c>
      <c r="C4743" s="219" t="s">
        <v>2553</v>
      </c>
      <c r="D4743" s="219">
        <v>110046</v>
      </c>
      <c r="E4743" s="217" t="s">
        <v>233</v>
      </c>
      <c r="F4743" s="217" t="s">
        <v>3425</v>
      </c>
      <c r="G4743" s="217" t="s">
        <v>891</v>
      </c>
      <c r="H4743" s="217" t="s">
        <v>139</v>
      </c>
      <c r="I4743" s="219">
        <v>1</v>
      </c>
      <c r="J4743" s="221">
        <v>6620</v>
      </c>
      <c r="K4743" s="221">
        <v>1103.33</v>
      </c>
      <c r="L4743" s="221">
        <v>5516.67</v>
      </c>
      <c r="M4743" s="218">
        <f t="shared" si="136"/>
        <v>5516.67</v>
      </c>
      <c r="N4743" s="216" t="str">
        <f t="shared" si="135"/>
        <v>nova vrijednost</v>
      </c>
    </row>
    <row r="4744" spans="1:14" x14ac:dyDescent="0.25">
      <c r="A4744" s="216">
        <v>1</v>
      </c>
      <c r="B4744" s="219" t="s">
        <v>2552</v>
      </c>
      <c r="C4744" s="219" t="s">
        <v>2553</v>
      </c>
      <c r="D4744" s="219">
        <v>110047</v>
      </c>
      <c r="E4744" s="217" t="s">
        <v>233</v>
      </c>
      <c r="F4744" s="217" t="s">
        <v>3425</v>
      </c>
      <c r="G4744" s="217" t="s">
        <v>891</v>
      </c>
      <c r="H4744" s="217" t="s">
        <v>139</v>
      </c>
      <c r="I4744" s="219">
        <v>1</v>
      </c>
      <c r="J4744" s="221">
        <v>6620</v>
      </c>
      <c r="K4744" s="221">
        <v>1103.33</v>
      </c>
      <c r="L4744" s="221">
        <v>5516.67</v>
      </c>
      <c r="M4744" s="218">
        <f t="shared" si="136"/>
        <v>5516.67</v>
      </c>
      <c r="N4744" s="216" t="str">
        <f t="shared" si="135"/>
        <v>nova vrijednost</v>
      </c>
    </row>
    <row r="4745" spans="1:14" x14ac:dyDescent="0.25">
      <c r="A4745" s="220">
        <v>1</v>
      </c>
      <c r="B4745" s="219" t="s">
        <v>2552</v>
      </c>
      <c r="C4745" s="219" t="s">
        <v>2553</v>
      </c>
      <c r="D4745" s="219">
        <v>110048</v>
      </c>
      <c r="E4745" s="217" t="s">
        <v>362</v>
      </c>
      <c r="F4745" s="217" t="s">
        <v>3425</v>
      </c>
      <c r="G4745" s="217" t="s">
        <v>891</v>
      </c>
      <c r="H4745" s="217" t="s">
        <v>139</v>
      </c>
      <c r="I4745" s="219">
        <v>1</v>
      </c>
      <c r="J4745" s="221">
        <v>6620</v>
      </c>
      <c r="K4745" s="221">
        <v>1103.33</v>
      </c>
      <c r="L4745" s="221">
        <v>5516.67</v>
      </c>
      <c r="M4745" s="218">
        <f t="shared" si="136"/>
        <v>5516.67</v>
      </c>
      <c r="N4745" s="216" t="str">
        <f t="shared" si="135"/>
        <v>nova vrijednost</v>
      </c>
    </row>
    <row r="4746" spans="1:14" x14ac:dyDescent="0.25">
      <c r="A4746" s="220">
        <v>1</v>
      </c>
      <c r="B4746" s="219" t="s">
        <v>2552</v>
      </c>
      <c r="C4746" s="219" t="s">
        <v>2553</v>
      </c>
      <c r="D4746" s="219">
        <v>110049</v>
      </c>
      <c r="E4746" s="217" t="s">
        <v>233</v>
      </c>
      <c r="F4746" s="217" t="s">
        <v>3426</v>
      </c>
      <c r="G4746" s="217" t="s">
        <v>891</v>
      </c>
      <c r="H4746" s="217" t="s">
        <v>139</v>
      </c>
      <c r="I4746" s="219">
        <v>1</v>
      </c>
      <c r="J4746" s="221">
        <v>16492.5</v>
      </c>
      <c r="K4746" s="221">
        <v>2748.75</v>
      </c>
      <c r="L4746" s="221">
        <v>13743.75</v>
      </c>
      <c r="M4746" s="218">
        <f t="shared" si="136"/>
        <v>13743.75</v>
      </c>
      <c r="N4746" s="216" t="str">
        <f t="shared" si="135"/>
        <v>nova vrijednost</v>
      </c>
    </row>
    <row r="4747" spans="1:14" x14ac:dyDescent="0.25">
      <c r="A4747" s="216">
        <v>1</v>
      </c>
      <c r="B4747" s="219" t="s">
        <v>2552</v>
      </c>
      <c r="C4747" s="219" t="s">
        <v>2553</v>
      </c>
      <c r="D4747" s="219">
        <v>110050</v>
      </c>
      <c r="E4747" s="217" t="s">
        <v>362</v>
      </c>
      <c r="F4747" s="217" t="s">
        <v>3427</v>
      </c>
      <c r="G4747" s="217" t="s">
        <v>891</v>
      </c>
      <c r="H4747" s="217" t="s">
        <v>139</v>
      </c>
      <c r="I4747" s="219">
        <v>1</v>
      </c>
      <c r="J4747" s="221">
        <v>1400</v>
      </c>
      <c r="K4747" s="218">
        <v>233.33</v>
      </c>
      <c r="L4747" s="221">
        <v>1166.67</v>
      </c>
      <c r="M4747" s="218">
        <f t="shared" si="136"/>
        <v>1166.67</v>
      </c>
      <c r="N4747" s="216" t="str">
        <f t="shared" si="135"/>
        <v>nova vrijednost</v>
      </c>
    </row>
    <row r="4748" spans="1:14" x14ac:dyDescent="0.25">
      <c r="A4748" s="216">
        <v>1</v>
      </c>
      <c r="B4748" s="219" t="s">
        <v>2552</v>
      </c>
      <c r="C4748" s="219" t="s">
        <v>2553</v>
      </c>
      <c r="D4748" s="219">
        <v>110055</v>
      </c>
      <c r="E4748" s="217" t="s">
        <v>362</v>
      </c>
      <c r="F4748" s="217" t="s">
        <v>3427</v>
      </c>
      <c r="G4748" s="217" t="s">
        <v>891</v>
      </c>
      <c r="H4748" s="217" t="s">
        <v>139</v>
      </c>
      <c r="I4748" s="219">
        <v>1</v>
      </c>
      <c r="J4748" s="221">
        <v>1400</v>
      </c>
      <c r="K4748" s="218">
        <v>233.33</v>
      </c>
      <c r="L4748" s="221">
        <v>1166.67</v>
      </c>
      <c r="M4748" s="218">
        <f t="shared" si="136"/>
        <v>1166.67</v>
      </c>
      <c r="N4748" s="216" t="str">
        <f t="shared" si="135"/>
        <v>nova vrijednost</v>
      </c>
    </row>
    <row r="4749" spans="1:14" x14ac:dyDescent="0.25">
      <c r="A4749" s="216">
        <v>1</v>
      </c>
      <c r="B4749" s="219" t="s">
        <v>2552</v>
      </c>
      <c r="C4749" s="219" t="s">
        <v>2553</v>
      </c>
      <c r="D4749" s="219">
        <v>110056</v>
      </c>
      <c r="E4749" s="217" t="s">
        <v>218</v>
      </c>
      <c r="F4749" s="217" t="s">
        <v>3422</v>
      </c>
      <c r="G4749" s="217" t="s">
        <v>891</v>
      </c>
      <c r="H4749" s="217" t="s">
        <v>139</v>
      </c>
      <c r="I4749" s="219">
        <v>1</v>
      </c>
      <c r="J4749" s="221">
        <v>1821.25</v>
      </c>
      <c r="K4749" s="218">
        <v>303.54000000000002</v>
      </c>
      <c r="L4749" s="221">
        <v>1517.71</v>
      </c>
      <c r="M4749" s="218">
        <f t="shared" si="136"/>
        <v>1517.71</v>
      </c>
      <c r="N4749" s="216" t="str">
        <f t="shared" si="135"/>
        <v>nova vrijednost</v>
      </c>
    </row>
    <row r="4750" spans="1:14" x14ac:dyDescent="0.25">
      <c r="A4750" s="220">
        <v>1</v>
      </c>
      <c r="B4750" s="219" t="s">
        <v>2552</v>
      </c>
      <c r="C4750" s="219" t="s">
        <v>2553</v>
      </c>
      <c r="D4750" s="219">
        <v>110057</v>
      </c>
      <c r="E4750" s="217" t="s">
        <v>218</v>
      </c>
      <c r="F4750" s="217" t="s">
        <v>3422</v>
      </c>
      <c r="G4750" s="217" t="s">
        <v>891</v>
      </c>
      <c r="H4750" s="217" t="s">
        <v>139</v>
      </c>
      <c r="I4750" s="219">
        <v>1</v>
      </c>
      <c r="J4750" s="221">
        <v>1821.25</v>
      </c>
      <c r="K4750" s="218">
        <v>303.54000000000002</v>
      </c>
      <c r="L4750" s="221">
        <v>1517.71</v>
      </c>
      <c r="M4750" s="218">
        <f t="shared" si="136"/>
        <v>1517.71</v>
      </c>
      <c r="N4750" s="216" t="str">
        <f t="shared" si="135"/>
        <v>nova vrijednost</v>
      </c>
    </row>
    <row r="4751" spans="1:14" x14ac:dyDescent="0.25">
      <c r="A4751" s="220">
        <v>1</v>
      </c>
      <c r="B4751" s="219" t="s">
        <v>2552</v>
      </c>
      <c r="C4751" s="219" t="s">
        <v>2553</v>
      </c>
      <c r="D4751" s="219">
        <v>110058</v>
      </c>
      <c r="E4751" s="217" t="s">
        <v>218</v>
      </c>
      <c r="F4751" s="217" t="s">
        <v>3428</v>
      </c>
      <c r="G4751" s="217" t="s">
        <v>891</v>
      </c>
      <c r="H4751" s="217" t="s">
        <v>139</v>
      </c>
      <c r="I4751" s="219">
        <v>1</v>
      </c>
      <c r="J4751" s="221">
        <v>7033.75</v>
      </c>
      <c r="K4751" s="221">
        <v>1172.29</v>
      </c>
      <c r="L4751" s="221">
        <v>5861.46</v>
      </c>
      <c r="M4751" s="218">
        <f t="shared" si="136"/>
        <v>5861.46</v>
      </c>
      <c r="N4751" s="216" t="str">
        <f t="shared" si="135"/>
        <v>nova vrijednost</v>
      </c>
    </row>
    <row r="4752" spans="1:14" x14ac:dyDescent="0.25">
      <c r="A4752" s="216">
        <v>1</v>
      </c>
      <c r="B4752" s="219" t="s">
        <v>2552</v>
      </c>
      <c r="C4752" s="219" t="s">
        <v>2553</v>
      </c>
      <c r="D4752" s="219">
        <v>110059</v>
      </c>
      <c r="E4752" s="217" t="s">
        <v>218</v>
      </c>
      <c r="F4752" s="217" t="s">
        <v>3429</v>
      </c>
      <c r="G4752" s="217" t="s">
        <v>891</v>
      </c>
      <c r="H4752" s="217" t="s">
        <v>139</v>
      </c>
      <c r="I4752" s="219">
        <v>1</v>
      </c>
      <c r="J4752" s="221">
        <v>6620</v>
      </c>
      <c r="K4752" s="221">
        <v>1103.33</v>
      </c>
      <c r="L4752" s="221">
        <v>5516.67</v>
      </c>
      <c r="M4752" s="218">
        <f t="shared" si="136"/>
        <v>5516.67</v>
      </c>
      <c r="N4752" s="216" t="str">
        <f t="shared" si="135"/>
        <v>nova vrijednost</v>
      </c>
    </row>
    <row r="4753" spans="1:14" x14ac:dyDescent="0.25">
      <c r="A4753" s="216">
        <v>1</v>
      </c>
      <c r="B4753" s="219" t="s">
        <v>2552</v>
      </c>
      <c r="C4753" s="219" t="s">
        <v>2553</v>
      </c>
      <c r="D4753" s="219">
        <v>110060</v>
      </c>
      <c r="E4753" s="217" t="s">
        <v>218</v>
      </c>
      <c r="F4753" s="217" t="s">
        <v>3429</v>
      </c>
      <c r="G4753" s="217" t="s">
        <v>891</v>
      </c>
      <c r="H4753" s="217" t="s">
        <v>139</v>
      </c>
      <c r="I4753" s="219">
        <v>1</v>
      </c>
      <c r="J4753" s="221">
        <v>6620</v>
      </c>
      <c r="K4753" s="221">
        <v>1103.33</v>
      </c>
      <c r="L4753" s="221">
        <v>5516.67</v>
      </c>
      <c r="M4753" s="218">
        <f t="shared" si="136"/>
        <v>5516.67</v>
      </c>
      <c r="N4753" s="216" t="str">
        <f t="shared" si="135"/>
        <v>nova vrijednost</v>
      </c>
    </row>
    <row r="4754" spans="1:14" x14ac:dyDescent="0.25">
      <c r="A4754" s="216">
        <v>1</v>
      </c>
      <c r="B4754" s="219" t="s">
        <v>2552</v>
      </c>
      <c r="C4754" s="219" t="s">
        <v>2553</v>
      </c>
      <c r="D4754" s="219">
        <v>110061</v>
      </c>
      <c r="E4754" s="217" t="s">
        <v>137</v>
      </c>
      <c r="F4754" s="217" t="s">
        <v>3422</v>
      </c>
      <c r="G4754" s="217" t="s">
        <v>891</v>
      </c>
      <c r="H4754" s="217" t="s">
        <v>139</v>
      </c>
      <c r="I4754" s="219">
        <v>1</v>
      </c>
      <c r="J4754" s="221">
        <v>1752.04</v>
      </c>
      <c r="K4754" s="218">
        <v>292.01</v>
      </c>
      <c r="L4754" s="221">
        <v>1460.03</v>
      </c>
      <c r="M4754" s="218">
        <f t="shared" si="136"/>
        <v>1460.03</v>
      </c>
      <c r="N4754" s="216" t="str">
        <f t="shared" si="135"/>
        <v>nova vrijednost</v>
      </c>
    </row>
    <row r="4755" spans="1:14" x14ac:dyDescent="0.25">
      <c r="A4755" s="220">
        <v>1</v>
      </c>
      <c r="B4755" s="219" t="s">
        <v>2552</v>
      </c>
      <c r="C4755" s="219" t="s">
        <v>2553</v>
      </c>
      <c r="D4755" s="219">
        <v>110062</v>
      </c>
      <c r="E4755" s="217" t="s">
        <v>137</v>
      </c>
      <c r="F4755" s="217" t="s">
        <v>3428</v>
      </c>
      <c r="G4755" s="217" t="s">
        <v>891</v>
      </c>
      <c r="H4755" s="217" t="s">
        <v>139</v>
      </c>
      <c r="I4755" s="219">
        <v>1</v>
      </c>
      <c r="J4755" s="221">
        <v>6766.47</v>
      </c>
      <c r="K4755" s="221">
        <v>1127.75</v>
      </c>
      <c r="L4755" s="221">
        <v>5638.72</v>
      </c>
      <c r="M4755" s="218">
        <f t="shared" si="136"/>
        <v>5638.72</v>
      </c>
      <c r="N4755" s="216" t="str">
        <f t="shared" si="135"/>
        <v>nova vrijednost</v>
      </c>
    </row>
    <row r="4756" spans="1:14" x14ac:dyDescent="0.25">
      <c r="A4756" s="220">
        <v>1</v>
      </c>
      <c r="B4756" s="219" t="s">
        <v>2552</v>
      </c>
      <c r="C4756" s="219" t="s">
        <v>2553</v>
      </c>
      <c r="D4756" s="219">
        <v>110063</v>
      </c>
      <c r="E4756" s="217" t="s">
        <v>162</v>
      </c>
      <c r="F4756" s="217" t="s">
        <v>3422</v>
      </c>
      <c r="G4756" s="217" t="s">
        <v>891</v>
      </c>
      <c r="H4756" s="217" t="s">
        <v>139</v>
      </c>
      <c r="I4756" s="219">
        <v>1</v>
      </c>
      <c r="J4756" s="221">
        <v>1752.04</v>
      </c>
      <c r="K4756" s="218">
        <v>292.01</v>
      </c>
      <c r="L4756" s="221">
        <v>1460.03</v>
      </c>
      <c r="M4756" s="218">
        <f t="shared" si="136"/>
        <v>1460.03</v>
      </c>
      <c r="N4756" s="216" t="str">
        <f t="shared" si="135"/>
        <v>nova vrijednost</v>
      </c>
    </row>
    <row r="4757" spans="1:14" x14ac:dyDescent="0.25">
      <c r="A4757" s="216">
        <v>1</v>
      </c>
      <c r="B4757" s="219" t="s">
        <v>2552</v>
      </c>
      <c r="C4757" s="219" t="s">
        <v>2553</v>
      </c>
      <c r="D4757" s="219">
        <v>110064</v>
      </c>
      <c r="E4757" s="217" t="s">
        <v>162</v>
      </c>
      <c r="F4757" s="217" t="s">
        <v>3428</v>
      </c>
      <c r="G4757" s="217" t="s">
        <v>891</v>
      </c>
      <c r="H4757" s="217" t="s">
        <v>139</v>
      </c>
      <c r="I4757" s="219">
        <v>1</v>
      </c>
      <c r="J4757" s="221">
        <v>6766.47</v>
      </c>
      <c r="K4757" s="221">
        <v>1127.75</v>
      </c>
      <c r="L4757" s="221">
        <v>5638.72</v>
      </c>
      <c r="M4757" s="218">
        <f t="shared" si="136"/>
        <v>5638.72</v>
      </c>
      <c r="N4757" s="216" t="str">
        <f t="shared" si="135"/>
        <v>nova vrijednost</v>
      </c>
    </row>
    <row r="4758" spans="1:14" x14ac:dyDescent="0.25">
      <c r="A4758" s="216">
        <v>1</v>
      </c>
      <c r="B4758" s="219" t="s">
        <v>2552</v>
      </c>
      <c r="C4758" s="219" t="s">
        <v>2553</v>
      </c>
      <c r="D4758" s="219">
        <v>110065</v>
      </c>
      <c r="E4758" s="217" t="s">
        <v>171</v>
      </c>
      <c r="F4758" s="217" t="s">
        <v>3429</v>
      </c>
      <c r="G4758" s="217" t="s">
        <v>891</v>
      </c>
      <c r="H4758" s="217" t="s">
        <v>139</v>
      </c>
      <c r="I4758" s="219">
        <v>1</v>
      </c>
      <c r="J4758" s="221">
        <v>6620</v>
      </c>
      <c r="K4758" s="221">
        <v>1103.33</v>
      </c>
      <c r="L4758" s="221">
        <v>5516.67</v>
      </c>
      <c r="M4758" s="218">
        <f t="shared" si="136"/>
        <v>5516.67</v>
      </c>
      <c r="N4758" s="216" t="str">
        <f t="shared" si="135"/>
        <v>nova vrijednost</v>
      </c>
    </row>
    <row r="4759" spans="1:14" x14ac:dyDescent="0.25">
      <c r="A4759" s="216">
        <v>1</v>
      </c>
      <c r="B4759" s="219" t="s">
        <v>2552</v>
      </c>
      <c r="C4759" s="219" t="s">
        <v>2553</v>
      </c>
      <c r="D4759" s="219">
        <v>110066</v>
      </c>
      <c r="E4759" s="217" t="s">
        <v>233</v>
      </c>
      <c r="F4759" s="217" t="s">
        <v>3415</v>
      </c>
      <c r="G4759" s="217" t="s">
        <v>891</v>
      </c>
      <c r="H4759" s="217" t="s">
        <v>139</v>
      </c>
      <c r="I4759" s="219">
        <v>1</v>
      </c>
      <c r="J4759" s="221">
        <v>4485</v>
      </c>
      <c r="K4759" s="218">
        <v>747.5</v>
      </c>
      <c r="L4759" s="221">
        <v>3737.5</v>
      </c>
      <c r="M4759" s="218">
        <f t="shared" si="136"/>
        <v>3737.5</v>
      </c>
      <c r="N4759" s="216" t="str">
        <f t="shared" si="135"/>
        <v>nova vrijednost</v>
      </c>
    </row>
    <row r="4760" spans="1:14" x14ac:dyDescent="0.25">
      <c r="A4760" s="220">
        <v>1</v>
      </c>
      <c r="B4760" s="219" t="s">
        <v>2552</v>
      </c>
      <c r="C4760" s="219" t="s">
        <v>2553</v>
      </c>
      <c r="D4760" s="219">
        <v>110067</v>
      </c>
      <c r="E4760" s="217" t="s">
        <v>233</v>
      </c>
      <c r="F4760" s="217" t="s">
        <v>3415</v>
      </c>
      <c r="G4760" s="217" t="s">
        <v>891</v>
      </c>
      <c r="H4760" s="217" t="s">
        <v>139</v>
      </c>
      <c r="I4760" s="219">
        <v>1</v>
      </c>
      <c r="J4760" s="221">
        <v>4485</v>
      </c>
      <c r="K4760" s="218">
        <v>747.5</v>
      </c>
      <c r="L4760" s="221">
        <v>3737.5</v>
      </c>
      <c r="M4760" s="218">
        <f t="shared" si="136"/>
        <v>3737.5</v>
      </c>
      <c r="N4760" s="216" t="str">
        <f t="shared" si="135"/>
        <v>nova vrijednost</v>
      </c>
    </row>
    <row r="4761" spans="1:14" x14ac:dyDescent="0.25">
      <c r="A4761" s="220">
        <v>1</v>
      </c>
      <c r="B4761" s="219" t="s">
        <v>2552</v>
      </c>
      <c r="C4761" s="219" t="s">
        <v>2553</v>
      </c>
      <c r="D4761" s="219">
        <v>110076</v>
      </c>
      <c r="E4761" s="217" t="s">
        <v>162</v>
      </c>
      <c r="F4761" s="217" t="s">
        <v>3430</v>
      </c>
      <c r="G4761" s="217" t="s">
        <v>895</v>
      </c>
      <c r="H4761" s="217" t="s">
        <v>139</v>
      </c>
      <c r="I4761" s="219">
        <v>1</v>
      </c>
      <c r="J4761" s="221">
        <v>3449.97</v>
      </c>
      <c r="K4761" s="218">
        <v>503.12</v>
      </c>
      <c r="L4761" s="221">
        <v>2946.85</v>
      </c>
      <c r="M4761" s="218">
        <f t="shared" si="136"/>
        <v>2946.85</v>
      </c>
      <c r="N4761" s="216" t="str">
        <f t="shared" si="135"/>
        <v>nova vrijednost</v>
      </c>
    </row>
    <row r="4762" spans="1:14" x14ac:dyDescent="0.25">
      <c r="A4762" s="216">
        <v>1</v>
      </c>
      <c r="B4762" s="219" t="s">
        <v>2552</v>
      </c>
      <c r="C4762" s="219" t="s">
        <v>2553</v>
      </c>
      <c r="D4762" s="219">
        <v>110086</v>
      </c>
      <c r="E4762" s="217" t="s">
        <v>233</v>
      </c>
      <c r="F4762" s="217" t="s">
        <v>3423</v>
      </c>
      <c r="G4762" s="217" t="s">
        <v>2524</v>
      </c>
      <c r="H4762" s="217" t="s">
        <v>139</v>
      </c>
      <c r="I4762" s="219">
        <v>1</v>
      </c>
      <c r="J4762" s="218">
        <v>875</v>
      </c>
      <c r="K4762" s="218">
        <v>109.38</v>
      </c>
      <c r="L4762" s="218">
        <v>765.62</v>
      </c>
      <c r="M4762" s="218">
        <f t="shared" si="136"/>
        <v>765.62</v>
      </c>
      <c r="N4762" s="216" t="str">
        <f t="shared" si="135"/>
        <v>nova vrijednost</v>
      </c>
    </row>
    <row r="4763" spans="1:14" x14ac:dyDescent="0.25">
      <c r="A4763" s="216">
        <v>1</v>
      </c>
      <c r="B4763" s="219" t="s">
        <v>2552</v>
      </c>
      <c r="C4763" s="219" t="s">
        <v>2553</v>
      </c>
      <c r="D4763" s="219">
        <v>110099</v>
      </c>
      <c r="E4763" s="217" t="s">
        <v>233</v>
      </c>
      <c r="F4763" s="217" t="s">
        <v>3423</v>
      </c>
      <c r="G4763" s="217" t="s">
        <v>2524</v>
      </c>
      <c r="H4763" s="217" t="s">
        <v>139</v>
      </c>
      <c r="I4763" s="219">
        <v>1</v>
      </c>
      <c r="J4763" s="218">
        <v>841.75</v>
      </c>
      <c r="K4763" s="218">
        <v>105.22</v>
      </c>
      <c r="L4763" s="218">
        <v>736.53</v>
      </c>
      <c r="M4763" s="218">
        <f t="shared" si="136"/>
        <v>736.53</v>
      </c>
      <c r="N4763" s="216" t="str">
        <f t="shared" si="135"/>
        <v>nova vrijednost</v>
      </c>
    </row>
    <row r="4764" spans="1:14" x14ac:dyDescent="0.25">
      <c r="A4764" s="216">
        <v>1</v>
      </c>
      <c r="B4764" s="219" t="s">
        <v>2552</v>
      </c>
      <c r="C4764" s="219" t="s">
        <v>2553</v>
      </c>
      <c r="D4764" s="219">
        <v>110114</v>
      </c>
      <c r="E4764" s="217" t="s">
        <v>162</v>
      </c>
      <c r="F4764" s="217" t="s">
        <v>3431</v>
      </c>
      <c r="G4764" s="217" t="s">
        <v>2534</v>
      </c>
      <c r="H4764" s="217" t="s">
        <v>139</v>
      </c>
      <c r="I4764" s="219">
        <v>1</v>
      </c>
      <c r="J4764" s="221">
        <v>9960</v>
      </c>
      <c r="K4764" s="218">
        <v>830</v>
      </c>
      <c r="L4764" s="221">
        <v>9130</v>
      </c>
      <c r="M4764" s="218">
        <f t="shared" si="136"/>
        <v>9130</v>
      </c>
      <c r="N4764" s="216" t="str">
        <f t="shared" si="135"/>
        <v>nova vrijednost</v>
      </c>
    </row>
    <row r="4765" spans="1:14" x14ac:dyDescent="0.25">
      <c r="A4765" s="220">
        <v>1</v>
      </c>
      <c r="B4765" s="219" t="s">
        <v>2552</v>
      </c>
      <c r="C4765" s="219" t="s">
        <v>2553</v>
      </c>
      <c r="D4765" s="219">
        <v>110133</v>
      </c>
      <c r="E4765" s="217" t="s">
        <v>250</v>
      </c>
      <c r="F4765" s="217" t="s">
        <v>3432</v>
      </c>
      <c r="G4765" s="217" t="s">
        <v>900</v>
      </c>
      <c r="H4765" s="217" t="s">
        <v>139</v>
      </c>
      <c r="I4765" s="219">
        <v>1</v>
      </c>
      <c r="J4765" s="221">
        <v>7033.75</v>
      </c>
      <c r="K4765" s="218">
        <v>439.61</v>
      </c>
      <c r="L4765" s="221">
        <v>6594.14</v>
      </c>
      <c r="M4765" s="218">
        <f t="shared" si="136"/>
        <v>6594.14</v>
      </c>
      <c r="N4765" s="216" t="str">
        <f t="shared" si="135"/>
        <v>nova vrijednost</v>
      </c>
    </row>
    <row r="4766" spans="1:14" x14ac:dyDescent="0.25">
      <c r="A4766" s="220">
        <v>1</v>
      </c>
      <c r="B4766" s="219" t="s">
        <v>2552</v>
      </c>
      <c r="C4766" s="219" t="s">
        <v>2553</v>
      </c>
      <c r="D4766" s="219">
        <v>110143</v>
      </c>
      <c r="E4766" s="217" t="s">
        <v>162</v>
      </c>
      <c r="F4766" s="217" t="s">
        <v>3433</v>
      </c>
      <c r="G4766" s="218">
        <v>10.130000000000001</v>
      </c>
      <c r="H4766" s="217" t="s">
        <v>139</v>
      </c>
      <c r="I4766" s="219">
        <v>1</v>
      </c>
      <c r="J4766" s="221">
        <v>11283.97</v>
      </c>
      <c r="K4766" s="221">
        <v>8873.64</v>
      </c>
      <c r="L4766" s="221">
        <v>2410.33</v>
      </c>
      <c r="M4766" s="218">
        <f t="shared" si="136"/>
        <v>4513.5879999999997</v>
      </c>
      <c r="N4766" s="216" t="str">
        <f t="shared" si="135"/>
        <v>stvarna uporabna</v>
      </c>
    </row>
    <row r="4767" spans="1:14" x14ac:dyDescent="0.25">
      <c r="A4767" s="216">
        <v>1</v>
      </c>
      <c r="B4767" s="219" t="s">
        <v>2552</v>
      </c>
      <c r="C4767" s="219" t="s">
        <v>2553</v>
      </c>
      <c r="D4767" s="219">
        <v>110163</v>
      </c>
      <c r="E4767" s="217" t="s">
        <v>233</v>
      </c>
      <c r="F4767" s="217" t="s">
        <v>3434</v>
      </c>
      <c r="G4767" s="218">
        <v>10.16</v>
      </c>
      <c r="H4767" s="217" t="s">
        <v>139</v>
      </c>
      <c r="I4767" s="219">
        <v>1</v>
      </c>
      <c r="J4767" s="221">
        <v>1752.04</v>
      </c>
      <c r="K4767" s="218">
        <v>73</v>
      </c>
      <c r="L4767" s="221">
        <v>1679.04</v>
      </c>
      <c r="M4767" s="218">
        <f t="shared" si="136"/>
        <v>1679.04</v>
      </c>
      <c r="N4767" s="216" t="str">
        <f t="shared" si="135"/>
        <v>nova vrijednost</v>
      </c>
    </row>
    <row r="4768" spans="1:14" x14ac:dyDescent="0.25">
      <c r="A4768" s="216">
        <v>1</v>
      </c>
      <c r="B4768" s="219" t="s">
        <v>2552</v>
      </c>
      <c r="C4768" s="219" t="s">
        <v>2553</v>
      </c>
      <c r="D4768" s="219">
        <v>110166</v>
      </c>
      <c r="E4768" s="217" t="s">
        <v>250</v>
      </c>
      <c r="F4768" s="217" t="s">
        <v>3432</v>
      </c>
      <c r="G4768" s="218">
        <v>10.16</v>
      </c>
      <c r="H4768" s="217" t="s">
        <v>139</v>
      </c>
      <c r="I4768" s="219">
        <v>1</v>
      </c>
      <c r="J4768" s="221">
        <v>7033.75</v>
      </c>
      <c r="K4768" s="218">
        <v>293.07</v>
      </c>
      <c r="L4768" s="221">
        <v>6740.68</v>
      </c>
      <c r="M4768" s="218">
        <f t="shared" si="136"/>
        <v>6740.68</v>
      </c>
      <c r="N4768" s="216" t="str">
        <f t="shared" si="135"/>
        <v>nova vrijednost</v>
      </c>
    </row>
    <row r="4769" spans="1:14" x14ac:dyDescent="0.25">
      <c r="A4769" s="216">
        <v>1</v>
      </c>
      <c r="B4769" s="219" t="s">
        <v>2552</v>
      </c>
      <c r="C4769" s="219" t="s">
        <v>2553</v>
      </c>
      <c r="D4769" s="219">
        <v>110167</v>
      </c>
      <c r="E4769" s="217" t="s">
        <v>250</v>
      </c>
      <c r="F4769" s="217" t="s">
        <v>3434</v>
      </c>
      <c r="G4769" s="218">
        <v>10.16</v>
      </c>
      <c r="H4769" s="217" t="s">
        <v>139</v>
      </c>
      <c r="I4769" s="219">
        <v>1</v>
      </c>
      <c r="J4769" s="221">
        <v>1821.25</v>
      </c>
      <c r="K4769" s="218">
        <v>75.89</v>
      </c>
      <c r="L4769" s="221">
        <v>1745.36</v>
      </c>
      <c r="M4769" s="218">
        <f t="shared" si="136"/>
        <v>1745.36</v>
      </c>
      <c r="N4769" s="216" t="str">
        <f t="shared" si="135"/>
        <v>nova vrijednost</v>
      </c>
    </row>
    <row r="4770" spans="1:14" x14ac:dyDescent="0.25">
      <c r="A4770" s="216">
        <v>1</v>
      </c>
      <c r="B4770" s="219" t="s">
        <v>2552</v>
      </c>
      <c r="C4770" s="219" t="s">
        <v>2553</v>
      </c>
      <c r="D4770" s="219">
        <v>110168</v>
      </c>
      <c r="E4770" s="217" t="s">
        <v>250</v>
      </c>
      <c r="F4770" s="217" t="s">
        <v>3432</v>
      </c>
      <c r="G4770" s="218">
        <v>10.16</v>
      </c>
      <c r="H4770" s="217" t="s">
        <v>139</v>
      </c>
      <c r="I4770" s="219">
        <v>1</v>
      </c>
      <c r="J4770" s="221">
        <v>7033.75</v>
      </c>
      <c r="K4770" s="218">
        <v>293.07</v>
      </c>
      <c r="L4770" s="221">
        <v>6740.68</v>
      </c>
      <c r="M4770" s="218">
        <f t="shared" si="136"/>
        <v>6740.68</v>
      </c>
      <c r="N4770" s="216" t="str">
        <f t="shared" si="135"/>
        <v>nova vrijednost</v>
      </c>
    </row>
    <row r="4771" spans="1:14" x14ac:dyDescent="0.25">
      <c r="A4771" s="220">
        <v>1</v>
      </c>
      <c r="B4771" s="219" t="s">
        <v>2552</v>
      </c>
      <c r="C4771" s="219" t="s">
        <v>2553</v>
      </c>
      <c r="D4771" s="219">
        <v>110169</v>
      </c>
      <c r="E4771" s="217" t="s">
        <v>233</v>
      </c>
      <c r="F4771" s="217" t="s">
        <v>3434</v>
      </c>
      <c r="G4771" s="218">
        <v>10.16</v>
      </c>
      <c r="H4771" s="217" t="s">
        <v>139</v>
      </c>
      <c r="I4771" s="219">
        <v>1</v>
      </c>
      <c r="J4771" s="221">
        <v>1752.04</v>
      </c>
      <c r="K4771" s="218">
        <v>73</v>
      </c>
      <c r="L4771" s="221">
        <v>1679.04</v>
      </c>
      <c r="M4771" s="218">
        <f t="shared" si="136"/>
        <v>1679.04</v>
      </c>
      <c r="N4771" s="216" t="str">
        <f t="shared" si="135"/>
        <v>nova vrijednost</v>
      </c>
    </row>
    <row r="4772" spans="1:14" x14ac:dyDescent="0.25">
      <c r="A4772" s="220">
        <v>1</v>
      </c>
      <c r="B4772" s="219" t="s">
        <v>2552</v>
      </c>
      <c r="C4772" s="219" t="s">
        <v>2553</v>
      </c>
      <c r="D4772" s="219">
        <v>110180</v>
      </c>
      <c r="E4772" s="217" t="s">
        <v>171</v>
      </c>
      <c r="F4772" s="217" t="s">
        <v>3435</v>
      </c>
      <c r="G4772" s="218">
        <v>10.16</v>
      </c>
      <c r="H4772" s="217" t="s">
        <v>139</v>
      </c>
      <c r="I4772" s="219">
        <v>1</v>
      </c>
      <c r="J4772" s="221">
        <v>3449.97</v>
      </c>
      <c r="K4772" s="218">
        <v>143.75</v>
      </c>
      <c r="L4772" s="221">
        <v>3306.22</v>
      </c>
      <c r="M4772" s="218">
        <f t="shared" si="136"/>
        <v>3306.22</v>
      </c>
      <c r="N4772" s="216" t="str">
        <f t="shared" si="135"/>
        <v>nova vrijednost</v>
      </c>
    </row>
    <row r="4773" spans="1:14" x14ac:dyDescent="0.25">
      <c r="A4773" s="216">
        <v>1</v>
      </c>
      <c r="B4773" s="219" t="s">
        <v>2552</v>
      </c>
      <c r="C4773" s="219" t="s">
        <v>2553</v>
      </c>
      <c r="D4773" s="219">
        <v>110187</v>
      </c>
      <c r="E4773" s="217" t="s">
        <v>233</v>
      </c>
      <c r="F4773" s="217" t="s">
        <v>3436</v>
      </c>
      <c r="G4773" s="218">
        <v>11.16</v>
      </c>
      <c r="H4773" s="217" t="s">
        <v>139</v>
      </c>
      <c r="I4773" s="219">
        <v>1</v>
      </c>
      <c r="J4773" s="221">
        <v>4797.97</v>
      </c>
      <c r="K4773" s="218">
        <v>99.96</v>
      </c>
      <c r="L4773" s="221">
        <v>4698.01</v>
      </c>
      <c r="M4773" s="218">
        <f t="shared" si="136"/>
        <v>4698.01</v>
      </c>
      <c r="N4773" s="216" t="str">
        <f t="shared" si="135"/>
        <v>nova vrijednost</v>
      </c>
    </row>
    <row r="4774" spans="1:14" x14ac:dyDescent="0.25">
      <c r="A4774" s="216">
        <v>1</v>
      </c>
      <c r="B4774" s="219" t="s">
        <v>2552</v>
      </c>
      <c r="C4774" s="219" t="s">
        <v>2553</v>
      </c>
      <c r="D4774" s="219">
        <v>110188</v>
      </c>
      <c r="E4774" s="217" t="s">
        <v>233</v>
      </c>
      <c r="F4774" s="217" t="s">
        <v>3436</v>
      </c>
      <c r="G4774" s="218">
        <v>11.16</v>
      </c>
      <c r="H4774" s="217" t="s">
        <v>139</v>
      </c>
      <c r="I4774" s="219">
        <v>1</v>
      </c>
      <c r="J4774" s="221">
        <v>4797.97</v>
      </c>
      <c r="K4774" s="218">
        <v>99.96</v>
      </c>
      <c r="L4774" s="221">
        <v>4698.01</v>
      </c>
      <c r="M4774" s="218">
        <f t="shared" si="136"/>
        <v>4698.01</v>
      </c>
      <c r="N4774" s="216" t="str">
        <f t="shared" si="135"/>
        <v>nova vrijednost</v>
      </c>
    </row>
    <row r="4775" spans="1:14" x14ac:dyDescent="0.25">
      <c r="A4775" s="216">
        <v>1</v>
      </c>
      <c r="B4775" s="219" t="s">
        <v>2552</v>
      </c>
      <c r="C4775" s="219" t="s">
        <v>2553</v>
      </c>
      <c r="D4775" s="219">
        <v>110189</v>
      </c>
      <c r="E4775" s="217" t="s">
        <v>233</v>
      </c>
      <c r="F4775" s="217" t="s">
        <v>3436</v>
      </c>
      <c r="G4775" s="218">
        <v>11.16</v>
      </c>
      <c r="H4775" s="217" t="s">
        <v>139</v>
      </c>
      <c r="I4775" s="219">
        <v>1</v>
      </c>
      <c r="J4775" s="221">
        <v>4797.97</v>
      </c>
      <c r="K4775" s="218">
        <v>99.96</v>
      </c>
      <c r="L4775" s="221">
        <v>4698.01</v>
      </c>
      <c r="M4775" s="218">
        <f t="shared" si="136"/>
        <v>4698.01</v>
      </c>
      <c r="N4775" s="216" t="str">
        <f t="shared" si="135"/>
        <v>nova vrijednost</v>
      </c>
    </row>
    <row r="4776" spans="1:14" x14ac:dyDescent="0.25">
      <c r="A4776" s="220">
        <v>1</v>
      </c>
      <c r="B4776" s="219" t="s">
        <v>2552</v>
      </c>
      <c r="C4776" s="219" t="s">
        <v>2553</v>
      </c>
      <c r="D4776" s="219">
        <v>110190</v>
      </c>
      <c r="E4776" s="217" t="s">
        <v>233</v>
      </c>
      <c r="F4776" s="217" t="s">
        <v>3436</v>
      </c>
      <c r="G4776" s="218">
        <v>11.16</v>
      </c>
      <c r="H4776" s="217" t="s">
        <v>139</v>
      </c>
      <c r="I4776" s="219">
        <v>1</v>
      </c>
      <c r="J4776" s="221">
        <v>4797.97</v>
      </c>
      <c r="K4776" s="218">
        <v>99.96</v>
      </c>
      <c r="L4776" s="221">
        <v>4698.01</v>
      </c>
      <c r="M4776" s="218">
        <f t="shared" si="136"/>
        <v>4698.01</v>
      </c>
      <c r="N4776" s="216" t="str">
        <f t="shared" si="135"/>
        <v>nova vrijednost</v>
      </c>
    </row>
    <row r="4777" spans="1:14" x14ac:dyDescent="0.25">
      <c r="A4777" s="220">
        <v>1</v>
      </c>
      <c r="B4777" s="219" t="s">
        <v>2552</v>
      </c>
      <c r="C4777" s="219" t="s">
        <v>2553</v>
      </c>
      <c r="D4777" s="219">
        <v>110191</v>
      </c>
      <c r="E4777" s="217" t="s">
        <v>233</v>
      </c>
      <c r="F4777" s="217" t="s">
        <v>3436</v>
      </c>
      <c r="G4777" s="218">
        <v>11.16</v>
      </c>
      <c r="H4777" s="217" t="s">
        <v>139</v>
      </c>
      <c r="I4777" s="219">
        <v>1</v>
      </c>
      <c r="J4777" s="221">
        <v>4797.97</v>
      </c>
      <c r="K4777" s="218">
        <v>99.96</v>
      </c>
      <c r="L4777" s="221">
        <v>4698.01</v>
      </c>
      <c r="M4777" s="218">
        <f t="shared" si="136"/>
        <v>4698.01</v>
      </c>
      <c r="N4777" s="216" t="str">
        <f t="shared" si="135"/>
        <v>nova vrijednost</v>
      </c>
    </row>
    <row r="4778" spans="1:14" x14ac:dyDescent="0.25">
      <c r="A4778" s="216">
        <v>1</v>
      </c>
      <c r="B4778" s="219" t="s">
        <v>2552</v>
      </c>
      <c r="C4778" s="219" t="s">
        <v>2553</v>
      </c>
      <c r="D4778" s="219">
        <v>110192</v>
      </c>
      <c r="E4778" s="217" t="s">
        <v>233</v>
      </c>
      <c r="F4778" s="217" t="s">
        <v>3436</v>
      </c>
      <c r="G4778" s="218">
        <v>11.16</v>
      </c>
      <c r="H4778" s="217" t="s">
        <v>139</v>
      </c>
      <c r="I4778" s="219">
        <v>1</v>
      </c>
      <c r="J4778" s="221">
        <v>4797.97</v>
      </c>
      <c r="K4778" s="218">
        <v>99.96</v>
      </c>
      <c r="L4778" s="221">
        <v>4698.01</v>
      </c>
      <c r="M4778" s="218">
        <f t="shared" si="136"/>
        <v>4698.01</v>
      </c>
      <c r="N4778" s="216" t="str">
        <f t="shared" si="135"/>
        <v>nova vrijednost</v>
      </c>
    </row>
    <row r="4779" spans="1:14" x14ac:dyDescent="0.25">
      <c r="A4779" s="216">
        <v>1</v>
      </c>
      <c r="B4779" s="219" t="s">
        <v>2552</v>
      </c>
      <c r="C4779" s="219" t="s">
        <v>2553</v>
      </c>
      <c r="D4779" s="219">
        <v>110193</v>
      </c>
      <c r="E4779" s="217" t="s">
        <v>233</v>
      </c>
      <c r="F4779" s="217" t="s">
        <v>3434</v>
      </c>
      <c r="G4779" s="218">
        <v>11.16</v>
      </c>
      <c r="H4779" s="217" t="s">
        <v>139</v>
      </c>
      <c r="I4779" s="219">
        <v>1</v>
      </c>
      <c r="J4779" s="221">
        <v>1752.04</v>
      </c>
      <c r="K4779" s="218">
        <v>36.5</v>
      </c>
      <c r="L4779" s="221">
        <v>1715.54</v>
      </c>
      <c r="M4779" s="218">
        <f t="shared" si="136"/>
        <v>1715.54</v>
      </c>
      <c r="N4779" s="216" t="str">
        <f t="shared" si="135"/>
        <v>nova vrijednost</v>
      </c>
    </row>
    <row r="4780" spans="1:14" x14ac:dyDescent="0.25">
      <c r="A4780" s="216">
        <v>1</v>
      </c>
      <c r="B4780" s="219" t="s">
        <v>2552</v>
      </c>
      <c r="C4780" s="219" t="s">
        <v>2553</v>
      </c>
      <c r="D4780" s="219">
        <v>110194</v>
      </c>
      <c r="E4780" s="217" t="s">
        <v>233</v>
      </c>
      <c r="F4780" s="217" t="s">
        <v>3434</v>
      </c>
      <c r="G4780" s="218">
        <v>11.16</v>
      </c>
      <c r="H4780" s="217" t="s">
        <v>139</v>
      </c>
      <c r="I4780" s="219">
        <v>1</v>
      </c>
      <c r="J4780" s="221">
        <v>1752.05</v>
      </c>
      <c r="K4780" s="218">
        <v>36.5</v>
      </c>
      <c r="L4780" s="221">
        <v>1715.55</v>
      </c>
      <c r="M4780" s="218">
        <f t="shared" si="136"/>
        <v>1715.55</v>
      </c>
      <c r="N4780" s="216" t="str">
        <f t="shared" si="135"/>
        <v>nova vrijednost</v>
      </c>
    </row>
    <row r="4781" spans="1:14" x14ac:dyDescent="0.25">
      <c r="A4781" s="220">
        <v>1</v>
      </c>
      <c r="B4781" s="219" t="s">
        <v>2552</v>
      </c>
      <c r="C4781" s="219" t="s">
        <v>2553</v>
      </c>
      <c r="D4781" s="219">
        <v>110195</v>
      </c>
      <c r="E4781" s="217" t="s">
        <v>233</v>
      </c>
      <c r="F4781" s="217" t="s">
        <v>3434</v>
      </c>
      <c r="G4781" s="218">
        <v>11.16</v>
      </c>
      <c r="H4781" s="217" t="s">
        <v>139</v>
      </c>
      <c r="I4781" s="219">
        <v>1</v>
      </c>
      <c r="J4781" s="221">
        <v>1752.05</v>
      </c>
      <c r="K4781" s="218">
        <v>36.5</v>
      </c>
      <c r="L4781" s="221">
        <v>1715.55</v>
      </c>
      <c r="M4781" s="218">
        <f t="shared" si="136"/>
        <v>1715.55</v>
      </c>
      <c r="N4781" s="216" t="str">
        <f t="shared" si="135"/>
        <v>nova vrijednost</v>
      </c>
    </row>
    <row r="4782" spans="1:14" x14ac:dyDescent="0.25">
      <c r="A4782" s="220">
        <v>1</v>
      </c>
      <c r="B4782" s="219" t="s">
        <v>2552</v>
      </c>
      <c r="C4782" s="219" t="s">
        <v>2553</v>
      </c>
      <c r="D4782" s="219">
        <v>110196</v>
      </c>
      <c r="E4782" s="217" t="s">
        <v>233</v>
      </c>
      <c r="F4782" s="217" t="s">
        <v>3434</v>
      </c>
      <c r="G4782" s="218">
        <v>11.16</v>
      </c>
      <c r="H4782" s="217" t="s">
        <v>139</v>
      </c>
      <c r="I4782" s="219">
        <v>1</v>
      </c>
      <c r="J4782" s="221">
        <v>1752.05</v>
      </c>
      <c r="K4782" s="218">
        <v>36.5</v>
      </c>
      <c r="L4782" s="221">
        <v>1715.55</v>
      </c>
      <c r="M4782" s="218">
        <f t="shared" si="136"/>
        <v>1715.55</v>
      </c>
      <c r="N4782" s="216" t="str">
        <f t="shared" si="135"/>
        <v>nova vrijednost</v>
      </c>
    </row>
    <row r="4783" spans="1:14" x14ac:dyDescent="0.25">
      <c r="A4783" s="216">
        <v>1</v>
      </c>
      <c r="B4783" s="219" t="s">
        <v>2552</v>
      </c>
      <c r="C4783" s="219" t="s">
        <v>2553</v>
      </c>
      <c r="D4783" s="219">
        <v>110197</v>
      </c>
      <c r="E4783" s="217" t="s">
        <v>233</v>
      </c>
      <c r="F4783" s="217" t="s">
        <v>3434</v>
      </c>
      <c r="G4783" s="218">
        <v>11.16</v>
      </c>
      <c r="H4783" s="217" t="s">
        <v>139</v>
      </c>
      <c r="I4783" s="219">
        <v>1</v>
      </c>
      <c r="J4783" s="221">
        <v>1752.05</v>
      </c>
      <c r="K4783" s="218">
        <v>36.5</v>
      </c>
      <c r="L4783" s="221">
        <v>1715.55</v>
      </c>
      <c r="M4783" s="218">
        <f t="shared" si="136"/>
        <v>1715.55</v>
      </c>
      <c r="N4783" s="216" t="str">
        <f t="shared" si="135"/>
        <v>nova vrijednost</v>
      </c>
    </row>
    <row r="4784" spans="1:14" x14ac:dyDescent="0.25">
      <c r="A4784" s="216">
        <v>1</v>
      </c>
      <c r="B4784" s="219" t="s">
        <v>2552</v>
      </c>
      <c r="C4784" s="219" t="s">
        <v>2553</v>
      </c>
      <c r="D4784" s="219">
        <v>110198</v>
      </c>
      <c r="E4784" s="217" t="s">
        <v>233</v>
      </c>
      <c r="F4784" s="217" t="s">
        <v>3434</v>
      </c>
      <c r="G4784" s="218">
        <v>11.16</v>
      </c>
      <c r="H4784" s="217" t="s">
        <v>139</v>
      </c>
      <c r="I4784" s="219">
        <v>1</v>
      </c>
      <c r="J4784" s="221">
        <v>1752.05</v>
      </c>
      <c r="K4784" s="218">
        <v>36.5</v>
      </c>
      <c r="L4784" s="221">
        <v>1715.55</v>
      </c>
      <c r="M4784" s="218">
        <f t="shared" si="136"/>
        <v>1715.55</v>
      </c>
      <c r="N4784" s="216" t="str">
        <f t="shared" si="135"/>
        <v>nova vrijednost</v>
      </c>
    </row>
    <row r="4785" spans="1:14" x14ac:dyDescent="0.25">
      <c r="A4785" s="216">
        <v>1</v>
      </c>
      <c r="B4785" s="219" t="s">
        <v>2552</v>
      </c>
      <c r="C4785" s="219" t="s">
        <v>2553</v>
      </c>
      <c r="D4785" s="219">
        <v>110199</v>
      </c>
      <c r="E4785" s="217" t="s">
        <v>171</v>
      </c>
      <c r="F4785" s="217" t="s">
        <v>3437</v>
      </c>
      <c r="G4785" s="218">
        <v>11.16</v>
      </c>
      <c r="H4785" s="217" t="s">
        <v>139</v>
      </c>
      <c r="I4785" s="219">
        <v>1</v>
      </c>
      <c r="J4785" s="221">
        <v>7033.75</v>
      </c>
      <c r="K4785" s="218">
        <v>146.54</v>
      </c>
      <c r="L4785" s="221">
        <v>6887.21</v>
      </c>
      <c r="M4785" s="218">
        <f t="shared" si="136"/>
        <v>6887.21</v>
      </c>
      <c r="N4785" s="216" t="str">
        <f t="shared" si="135"/>
        <v>nova vrijednost</v>
      </c>
    </row>
    <row r="4786" spans="1:14" x14ac:dyDescent="0.25">
      <c r="A4786" s="220">
        <v>1</v>
      </c>
      <c r="B4786" s="219" t="s">
        <v>2552</v>
      </c>
      <c r="C4786" s="219" t="s">
        <v>2553</v>
      </c>
      <c r="D4786" s="219">
        <v>110200</v>
      </c>
      <c r="E4786" s="217" t="s">
        <v>171</v>
      </c>
      <c r="F4786" s="217" t="s">
        <v>3434</v>
      </c>
      <c r="G4786" s="218">
        <v>11.16</v>
      </c>
      <c r="H4786" s="217" t="s">
        <v>139</v>
      </c>
      <c r="I4786" s="219">
        <v>1</v>
      </c>
      <c r="J4786" s="221">
        <v>1821.25</v>
      </c>
      <c r="K4786" s="218">
        <v>37.94</v>
      </c>
      <c r="L4786" s="221">
        <v>1783.31</v>
      </c>
      <c r="M4786" s="218">
        <f t="shared" si="136"/>
        <v>1783.31</v>
      </c>
      <c r="N4786" s="216" t="str">
        <f t="shared" si="135"/>
        <v>nova vrijednost</v>
      </c>
    </row>
    <row r="4787" spans="1:14" x14ac:dyDescent="0.25">
      <c r="A4787" s="220">
        <v>1</v>
      </c>
      <c r="B4787" s="219" t="s">
        <v>2552</v>
      </c>
      <c r="C4787" s="219" t="s">
        <v>2553</v>
      </c>
      <c r="D4787" s="219">
        <v>110208</v>
      </c>
      <c r="E4787" s="217" t="s">
        <v>233</v>
      </c>
      <c r="F4787" s="217" t="s">
        <v>3438</v>
      </c>
      <c r="G4787" s="218">
        <v>11.16</v>
      </c>
      <c r="H4787" s="217" t="s">
        <v>139</v>
      </c>
      <c r="I4787" s="219">
        <v>1</v>
      </c>
      <c r="J4787" s="221">
        <v>7599.8</v>
      </c>
      <c r="K4787" s="218">
        <v>158.33000000000001</v>
      </c>
      <c r="L4787" s="221">
        <v>7441.47</v>
      </c>
      <c r="M4787" s="218">
        <f t="shared" si="136"/>
        <v>7441.47</v>
      </c>
      <c r="N4787" s="216" t="str">
        <f t="shared" si="135"/>
        <v>nova vrijednost</v>
      </c>
    </row>
    <row r="4788" spans="1:14" x14ac:dyDescent="0.25">
      <c r="A4788" s="216">
        <v>1</v>
      </c>
      <c r="B4788" s="219" t="s">
        <v>2552</v>
      </c>
      <c r="C4788" s="219" t="s">
        <v>2553</v>
      </c>
      <c r="D4788" s="219">
        <v>110209</v>
      </c>
      <c r="E4788" s="217" t="s">
        <v>362</v>
      </c>
      <c r="F4788" s="217" t="s">
        <v>3439</v>
      </c>
      <c r="G4788" s="218">
        <v>11.16</v>
      </c>
      <c r="H4788" s="217" t="s">
        <v>139</v>
      </c>
      <c r="I4788" s="219">
        <v>1</v>
      </c>
      <c r="J4788" s="221">
        <v>1495.91</v>
      </c>
      <c r="K4788" s="218">
        <v>31.16</v>
      </c>
      <c r="L4788" s="221">
        <v>1464.75</v>
      </c>
      <c r="M4788" s="218">
        <f t="shared" si="136"/>
        <v>1464.75</v>
      </c>
      <c r="N4788" s="216" t="str">
        <f t="shared" si="135"/>
        <v>nova vrijednost</v>
      </c>
    </row>
    <row r="4789" spans="1:14" x14ac:dyDescent="0.25">
      <c r="A4789" s="216">
        <v>1</v>
      </c>
      <c r="B4789" s="219" t="s">
        <v>2552</v>
      </c>
      <c r="C4789" s="219" t="s">
        <v>2553</v>
      </c>
      <c r="D4789" s="219">
        <v>110215</v>
      </c>
      <c r="E4789" s="217" t="s">
        <v>171</v>
      </c>
      <c r="F4789" s="217" t="s">
        <v>3440</v>
      </c>
      <c r="G4789" s="218">
        <v>12.16</v>
      </c>
      <c r="H4789" s="217" t="s">
        <v>139</v>
      </c>
      <c r="I4789" s="219">
        <v>1</v>
      </c>
      <c r="J4789" s="221">
        <v>27099.54</v>
      </c>
      <c r="K4789" s="218">
        <v>0</v>
      </c>
      <c r="L4789" s="221">
        <v>27099.54</v>
      </c>
      <c r="M4789" s="218">
        <f t="shared" si="136"/>
        <v>27099.54</v>
      </c>
      <c r="N4789" s="216" t="str">
        <f t="shared" si="135"/>
        <v>nova vrijednost</v>
      </c>
    </row>
    <row r="4790" spans="1:14" x14ac:dyDescent="0.25">
      <c r="A4790" s="216">
        <v>1</v>
      </c>
      <c r="B4790" s="219" t="s">
        <v>2552</v>
      </c>
      <c r="C4790" s="219" t="s">
        <v>2553</v>
      </c>
      <c r="D4790" s="219">
        <v>110228</v>
      </c>
      <c r="E4790" s="217" t="s">
        <v>362</v>
      </c>
      <c r="F4790" s="217" t="s">
        <v>3439</v>
      </c>
      <c r="G4790" s="218">
        <v>12.16</v>
      </c>
      <c r="H4790" s="217" t="s">
        <v>139</v>
      </c>
      <c r="I4790" s="219">
        <v>1</v>
      </c>
      <c r="J4790" s="221">
        <v>1154.4000000000001</v>
      </c>
      <c r="K4790" s="218">
        <v>0</v>
      </c>
      <c r="L4790" s="221">
        <v>1154.4000000000001</v>
      </c>
      <c r="M4790" s="218">
        <f t="shared" si="136"/>
        <v>1154.4000000000001</v>
      </c>
      <c r="N4790" s="216" t="str">
        <f t="shared" si="135"/>
        <v>nova vrijednost</v>
      </c>
    </row>
    <row r="4791" spans="1:14" x14ac:dyDescent="0.25">
      <c r="A4791" s="220">
        <v>1</v>
      </c>
      <c r="B4791" s="219" t="s">
        <v>2552</v>
      </c>
      <c r="C4791" s="219" t="s">
        <v>2553</v>
      </c>
      <c r="D4791" s="219">
        <v>110241</v>
      </c>
      <c r="E4791" s="217" t="s">
        <v>362</v>
      </c>
      <c r="F4791" s="217" t="s">
        <v>3439</v>
      </c>
      <c r="G4791" s="218">
        <v>11.16</v>
      </c>
      <c r="H4791" s="217" t="s">
        <v>139</v>
      </c>
      <c r="I4791" s="219">
        <v>1</v>
      </c>
      <c r="J4791" s="221">
        <v>1495.91</v>
      </c>
      <c r="K4791" s="218">
        <v>31.16</v>
      </c>
      <c r="L4791" s="221">
        <v>1464.75</v>
      </c>
      <c r="M4791" s="218">
        <f t="shared" si="136"/>
        <v>1464.75</v>
      </c>
      <c r="N4791" s="216" t="str">
        <f t="shared" si="135"/>
        <v>nova vrijednost</v>
      </c>
    </row>
    <row r="4792" spans="1:14" x14ac:dyDescent="0.25">
      <c r="A4792" s="216">
        <v>1</v>
      </c>
      <c r="B4792" s="217" t="s">
        <v>3441</v>
      </c>
      <c r="C4792" s="217" t="s">
        <v>2553</v>
      </c>
      <c r="D4792" s="217" t="s">
        <v>3442</v>
      </c>
      <c r="E4792" s="217" t="s">
        <v>218</v>
      </c>
      <c r="F4792" s="217" t="s">
        <v>3443</v>
      </c>
      <c r="G4792" s="217" t="s">
        <v>929</v>
      </c>
      <c r="H4792" s="217" t="s">
        <v>139</v>
      </c>
      <c r="I4792" s="219">
        <v>1</v>
      </c>
      <c r="J4792" s="221">
        <v>4346.04</v>
      </c>
      <c r="K4792" s="221">
        <v>4346.04</v>
      </c>
      <c r="L4792" s="218">
        <v>0</v>
      </c>
      <c r="M4792" s="218">
        <f t="shared" si="136"/>
        <v>1738.4160000000002</v>
      </c>
      <c r="N4792" s="216" t="str">
        <f t="shared" si="135"/>
        <v>stvarna uporabna</v>
      </c>
    </row>
    <row r="4793" spans="1:14" x14ac:dyDescent="0.25">
      <c r="A4793" s="216">
        <v>1</v>
      </c>
      <c r="B4793" s="219" t="s">
        <v>3441</v>
      </c>
      <c r="C4793" s="219" t="s">
        <v>2553</v>
      </c>
      <c r="D4793" s="219">
        <v>101298</v>
      </c>
      <c r="E4793" s="217" t="s">
        <v>218</v>
      </c>
      <c r="F4793" s="217" t="s">
        <v>3443</v>
      </c>
      <c r="G4793" s="217" t="s">
        <v>929</v>
      </c>
      <c r="H4793" s="217" t="s">
        <v>139</v>
      </c>
      <c r="I4793" s="219">
        <v>1</v>
      </c>
      <c r="J4793" s="221">
        <v>1313.73</v>
      </c>
      <c r="K4793" s="221">
        <v>1313.73</v>
      </c>
      <c r="L4793" s="218">
        <v>0</v>
      </c>
      <c r="M4793" s="218">
        <f t="shared" si="136"/>
        <v>525.49200000000008</v>
      </c>
      <c r="N4793" s="216" t="str">
        <f t="shared" si="135"/>
        <v>stvarna uporabna</v>
      </c>
    </row>
    <row r="4794" spans="1:14" x14ac:dyDescent="0.25">
      <c r="A4794" s="220">
        <v>1</v>
      </c>
      <c r="B4794" s="219" t="s">
        <v>3441</v>
      </c>
      <c r="C4794" s="219" t="s">
        <v>2553</v>
      </c>
      <c r="D4794" s="219">
        <v>101359</v>
      </c>
      <c r="E4794" s="217" t="s">
        <v>218</v>
      </c>
      <c r="F4794" s="217" t="s">
        <v>3444</v>
      </c>
      <c r="G4794" s="217" t="s">
        <v>160</v>
      </c>
      <c r="H4794" s="217" t="s">
        <v>139</v>
      </c>
      <c r="I4794" s="219">
        <v>1</v>
      </c>
      <c r="J4794" s="221">
        <v>4171.8500000000004</v>
      </c>
      <c r="K4794" s="221">
        <v>4171.8500000000004</v>
      </c>
      <c r="L4794" s="218">
        <v>0</v>
      </c>
      <c r="M4794" s="218">
        <f t="shared" si="136"/>
        <v>1668.7400000000002</v>
      </c>
      <c r="N4794" s="216" t="str">
        <f t="shared" si="135"/>
        <v>stvarna uporabna</v>
      </c>
    </row>
    <row r="4795" spans="1:14" x14ac:dyDescent="0.25">
      <c r="A4795" s="220">
        <v>1</v>
      </c>
      <c r="B4795" s="219" t="s">
        <v>3441</v>
      </c>
      <c r="C4795" s="219" t="s">
        <v>2553</v>
      </c>
      <c r="D4795" s="219">
        <v>101361</v>
      </c>
      <c r="E4795" s="217" t="s">
        <v>218</v>
      </c>
      <c r="F4795" s="217" t="s">
        <v>3444</v>
      </c>
      <c r="G4795" s="217" t="s">
        <v>259</v>
      </c>
      <c r="H4795" s="217" t="s">
        <v>139</v>
      </c>
      <c r="I4795" s="219">
        <v>1</v>
      </c>
      <c r="J4795" s="221">
        <v>4326.43</v>
      </c>
      <c r="K4795" s="221">
        <v>4326.43</v>
      </c>
      <c r="L4795" s="218">
        <v>0</v>
      </c>
      <c r="M4795" s="218">
        <f t="shared" si="136"/>
        <v>1730.5720000000001</v>
      </c>
      <c r="N4795" s="216" t="str">
        <f t="shared" si="135"/>
        <v>stvarna uporabna</v>
      </c>
    </row>
    <row r="4796" spans="1:14" x14ac:dyDescent="0.25">
      <c r="A4796" s="216">
        <v>1</v>
      </c>
      <c r="B4796" s="219" t="s">
        <v>3441</v>
      </c>
      <c r="C4796" s="219" t="s">
        <v>2553</v>
      </c>
      <c r="D4796" s="219">
        <v>101362</v>
      </c>
      <c r="E4796" s="217" t="s">
        <v>218</v>
      </c>
      <c r="F4796" s="217" t="s">
        <v>3445</v>
      </c>
      <c r="G4796" s="217" t="s">
        <v>173</v>
      </c>
      <c r="H4796" s="217" t="s">
        <v>139</v>
      </c>
      <c r="I4796" s="219">
        <v>1</v>
      </c>
      <c r="J4796" s="221">
        <v>7350.38</v>
      </c>
      <c r="K4796" s="221">
        <v>7350.38</v>
      </c>
      <c r="L4796" s="218">
        <v>0</v>
      </c>
      <c r="M4796" s="218">
        <f t="shared" si="136"/>
        <v>2940.152</v>
      </c>
      <c r="N4796" s="216" t="str">
        <f t="shared" ref="N4796:N4859" si="137">IF(L4796&lt;J4796*0.4,"stvarna uporabna", "nova vrijednost")</f>
        <v>stvarna uporabna</v>
      </c>
    </row>
    <row r="4797" spans="1:14" x14ac:dyDescent="0.25">
      <c r="A4797" s="216">
        <v>1</v>
      </c>
      <c r="B4797" s="219" t="s">
        <v>3441</v>
      </c>
      <c r="C4797" s="219" t="s">
        <v>2553</v>
      </c>
      <c r="D4797" s="219">
        <v>101631</v>
      </c>
      <c r="E4797" s="217" t="s">
        <v>218</v>
      </c>
      <c r="F4797" s="217" t="s">
        <v>3443</v>
      </c>
      <c r="G4797" s="217" t="s">
        <v>929</v>
      </c>
      <c r="H4797" s="217" t="s">
        <v>139</v>
      </c>
      <c r="I4797" s="219">
        <v>1</v>
      </c>
      <c r="J4797" s="221">
        <v>1717.86</v>
      </c>
      <c r="K4797" s="221">
        <v>1717.86</v>
      </c>
      <c r="L4797" s="218">
        <v>0</v>
      </c>
      <c r="M4797" s="218">
        <f t="shared" si="136"/>
        <v>687.14400000000001</v>
      </c>
      <c r="N4797" s="216" t="str">
        <f t="shared" si="137"/>
        <v>stvarna uporabna</v>
      </c>
    </row>
    <row r="4798" spans="1:14" x14ac:dyDescent="0.25">
      <c r="A4798" s="216">
        <v>1</v>
      </c>
      <c r="B4798" s="219" t="s">
        <v>3441</v>
      </c>
      <c r="C4798" s="219" t="s">
        <v>2553</v>
      </c>
      <c r="D4798" s="219">
        <v>105694</v>
      </c>
      <c r="E4798" s="217" t="s">
        <v>595</v>
      </c>
      <c r="F4798" s="217" t="s">
        <v>3446</v>
      </c>
      <c r="G4798" s="217" t="s">
        <v>929</v>
      </c>
      <c r="H4798" s="217" t="s">
        <v>139</v>
      </c>
      <c r="I4798" s="219">
        <v>1</v>
      </c>
      <c r="J4798" s="218">
        <v>444.54</v>
      </c>
      <c r="K4798" s="218">
        <v>444.54</v>
      </c>
      <c r="L4798" s="218">
        <v>0</v>
      </c>
      <c r="M4798" s="218">
        <f t="shared" si="136"/>
        <v>177.81600000000003</v>
      </c>
      <c r="N4798" s="216" t="str">
        <f t="shared" si="137"/>
        <v>stvarna uporabna</v>
      </c>
    </row>
    <row r="4799" spans="1:14" x14ac:dyDescent="0.25">
      <c r="A4799" s="220">
        <v>1</v>
      </c>
      <c r="B4799" s="219" t="s">
        <v>3441</v>
      </c>
      <c r="C4799" s="219" t="s">
        <v>2553</v>
      </c>
      <c r="D4799" s="219">
        <v>105695</v>
      </c>
      <c r="E4799" s="217" t="s">
        <v>595</v>
      </c>
      <c r="F4799" s="217" t="s">
        <v>3446</v>
      </c>
      <c r="G4799" s="217" t="s">
        <v>929</v>
      </c>
      <c r="H4799" s="217" t="s">
        <v>139</v>
      </c>
      <c r="I4799" s="219">
        <v>1</v>
      </c>
      <c r="J4799" s="218">
        <v>444.54</v>
      </c>
      <c r="K4799" s="218">
        <v>444.54</v>
      </c>
      <c r="L4799" s="218">
        <v>0</v>
      </c>
      <c r="M4799" s="218">
        <f t="shared" si="136"/>
        <v>177.81600000000003</v>
      </c>
      <c r="N4799" s="216" t="str">
        <f t="shared" si="137"/>
        <v>stvarna uporabna</v>
      </c>
    </row>
    <row r="4800" spans="1:14" x14ac:dyDescent="0.25">
      <c r="A4800" s="220">
        <v>1</v>
      </c>
      <c r="B4800" s="219" t="s">
        <v>3441</v>
      </c>
      <c r="C4800" s="219" t="s">
        <v>2553</v>
      </c>
      <c r="D4800" s="219">
        <v>105696</v>
      </c>
      <c r="E4800" s="217" t="s">
        <v>595</v>
      </c>
      <c r="F4800" s="217" t="s">
        <v>3446</v>
      </c>
      <c r="G4800" s="217" t="s">
        <v>929</v>
      </c>
      <c r="H4800" s="217" t="s">
        <v>139</v>
      </c>
      <c r="I4800" s="219">
        <v>1</v>
      </c>
      <c r="J4800" s="218">
        <v>444.54</v>
      </c>
      <c r="K4800" s="218">
        <v>444.54</v>
      </c>
      <c r="L4800" s="218">
        <v>0</v>
      </c>
      <c r="M4800" s="218">
        <f t="shared" si="136"/>
        <v>177.81600000000003</v>
      </c>
      <c r="N4800" s="216" t="str">
        <f t="shared" si="137"/>
        <v>stvarna uporabna</v>
      </c>
    </row>
    <row r="4801" spans="1:14" x14ac:dyDescent="0.25">
      <c r="A4801" s="216">
        <v>1</v>
      </c>
      <c r="B4801" s="219" t="s">
        <v>3441</v>
      </c>
      <c r="C4801" s="219" t="s">
        <v>2553</v>
      </c>
      <c r="D4801" s="219">
        <v>105697</v>
      </c>
      <c r="E4801" s="217" t="s">
        <v>595</v>
      </c>
      <c r="F4801" s="217" t="s">
        <v>3446</v>
      </c>
      <c r="G4801" s="217" t="s">
        <v>929</v>
      </c>
      <c r="H4801" s="217" t="s">
        <v>139</v>
      </c>
      <c r="I4801" s="219">
        <v>1</v>
      </c>
      <c r="J4801" s="218">
        <v>444.55</v>
      </c>
      <c r="K4801" s="218">
        <v>444.55</v>
      </c>
      <c r="L4801" s="218">
        <v>0</v>
      </c>
      <c r="M4801" s="218">
        <f t="shared" si="136"/>
        <v>177.82000000000002</v>
      </c>
      <c r="N4801" s="216" t="str">
        <f t="shared" si="137"/>
        <v>stvarna uporabna</v>
      </c>
    </row>
    <row r="4802" spans="1:14" x14ac:dyDescent="0.25">
      <c r="A4802" s="216">
        <v>1</v>
      </c>
      <c r="B4802" s="219" t="s">
        <v>3441</v>
      </c>
      <c r="C4802" s="219" t="s">
        <v>2553</v>
      </c>
      <c r="D4802" s="219">
        <v>105698</v>
      </c>
      <c r="E4802" s="217" t="s">
        <v>595</v>
      </c>
      <c r="F4802" s="217" t="s">
        <v>3446</v>
      </c>
      <c r="G4802" s="217" t="s">
        <v>929</v>
      </c>
      <c r="H4802" s="217" t="s">
        <v>139</v>
      </c>
      <c r="I4802" s="219">
        <v>1</v>
      </c>
      <c r="J4802" s="218">
        <v>444.55</v>
      </c>
      <c r="K4802" s="218">
        <v>444.55</v>
      </c>
      <c r="L4802" s="218">
        <v>0</v>
      </c>
      <c r="M4802" s="218">
        <f t="shared" si="136"/>
        <v>177.82000000000002</v>
      </c>
      <c r="N4802" s="216" t="str">
        <f t="shared" si="137"/>
        <v>stvarna uporabna</v>
      </c>
    </row>
    <row r="4803" spans="1:14" x14ac:dyDescent="0.25">
      <c r="A4803" s="216">
        <v>1</v>
      </c>
      <c r="B4803" s="219" t="s">
        <v>3441</v>
      </c>
      <c r="C4803" s="219" t="s">
        <v>2553</v>
      </c>
      <c r="D4803" s="219">
        <v>105699</v>
      </c>
      <c r="E4803" s="217" t="s">
        <v>595</v>
      </c>
      <c r="F4803" s="217" t="s">
        <v>3446</v>
      </c>
      <c r="G4803" s="217" t="s">
        <v>929</v>
      </c>
      <c r="H4803" s="217" t="s">
        <v>139</v>
      </c>
      <c r="I4803" s="219">
        <v>1</v>
      </c>
      <c r="J4803" s="218">
        <v>444.55</v>
      </c>
      <c r="K4803" s="218">
        <v>444.55</v>
      </c>
      <c r="L4803" s="218">
        <v>0</v>
      </c>
      <c r="M4803" s="218">
        <f t="shared" ref="M4803:M4866" si="138">IF(L4803&lt;J4803*0.4,J4803*0.4,L4803)</f>
        <v>177.82000000000002</v>
      </c>
      <c r="N4803" s="216" t="str">
        <f t="shared" si="137"/>
        <v>stvarna uporabna</v>
      </c>
    </row>
    <row r="4804" spans="1:14" x14ac:dyDescent="0.25">
      <c r="A4804" s="220">
        <v>1</v>
      </c>
      <c r="B4804" s="219" t="s">
        <v>3441</v>
      </c>
      <c r="C4804" s="219" t="s">
        <v>2553</v>
      </c>
      <c r="D4804" s="219">
        <v>105766</v>
      </c>
      <c r="E4804" s="217" t="s">
        <v>595</v>
      </c>
      <c r="F4804" s="217" t="s">
        <v>3447</v>
      </c>
      <c r="G4804" s="217" t="s">
        <v>929</v>
      </c>
      <c r="H4804" s="217" t="s">
        <v>139</v>
      </c>
      <c r="I4804" s="219">
        <v>1</v>
      </c>
      <c r="J4804" s="221">
        <v>2160</v>
      </c>
      <c r="K4804" s="221">
        <v>2160</v>
      </c>
      <c r="L4804" s="218">
        <v>0</v>
      </c>
      <c r="M4804" s="218">
        <f t="shared" si="138"/>
        <v>864</v>
      </c>
      <c r="N4804" s="216" t="str">
        <f t="shared" si="137"/>
        <v>stvarna uporabna</v>
      </c>
    </row>
    <row r="4805" spans="1:14" x14ac:dyDescent="0.25">
      <c r="A4805" s="220">
        <v>1</v>
      </c>
      <c r="B4805" s="219" t="s">
        <v>3441</v>
      </c>
      <c r="C4805" s="219" t="s">
        <v>2553</v>
      </c>
      <c r="D4805" s="219">
        <v>106280</v>
      </c>
      <c r="E4805" s="217" t="s">
        <v>192</v>
      </c>
      <c r="F4805" s="217" t="s">
        <v>3448</v>
      </c>
      <c r="G4805" s="218">
        <v>10</v>
      </c>
      <c r="H4805" s="217" t="s">
        <v>139</v>
      </c>
      <c r="I4805" s="219">
        <v>1</v>
      </c>
      <c r="J4805" s="221">
        <v>2805</v>
      </c>
      <c r="K4805" s="221">
        <v>2805</v>
      </c>
      <c r="L4805" s="218">
        <v>0</v>
      </c>
      <c r="M4805" s="218">
        <f t="shared" si="138"/>
        <v>1122</v>
      </c>
      <c r="N4805" s="216" t="str">
        <f t="shared" si="137"/>
        <v>stvarna uporabna</v>
      </c>
    </row>
    <row r="4806" spans="1:14" x14ac:dyDescent="0.25">
      <c r="A4806" s="216">
        <v>1</v>
      </c>
      <c r="B4806" s="217" t="s">
        <v>3449</v>
      </c>
      <c r="C4806" s="217" t="s">
        <v>2553</v>
      </c>
      <c r="D4806" s="217" t="s">
        <v>3450</v>
      </c>
      <c r="E4806" s="217" t="s">
        <v>137</v>
      </c>
      <c r="F4806" s="217" t="s">
        <v>3451</v>
      </c>
      <c r="G4806" s="217" t="s">
        <v>929</v>
      </c>
      <c r="H4806" s="217" t="s">
        <v>139</v>
      </c>
      <c r="I4806" s="219">
        <v>1</v>
      </c>
      <c r="J4806" s="221">
        <v>18614.580000000002</v>
      </c>
      <c r="K4806" s="221">
        <v>18614.580000000002</v>
      </c>
      <c r="L4806" s="218">
        <v>0</v>
      </c>
      <c r="M4806" s="218">
        <f t="shared" si="138"/>
        <v>7445.8320000000012</v>
      </c>
      <c r="N4806" s="216" t="str">
        <f t="shared" si="137"/>
        <v>stvarna uporabna</v>
      </c>
    </row>
    <row r="4807" spans="1:14" x14ac:dyDescent="0.25">
      <c r="A4807" s="220">
        <v>1</v>
      </c>
      <c r="B4807" s="217" t="s">
        <v>3449</v>
      </c>
      <c r="C4807" s="217" t="s">
        <v>2553</v>
      </c>
      <c r="D4807" s="217" t="s">
        <v>3452</v>
      </c>
      <c r="E4807" s="217" t="s">
        <v>137</v>
      </c>
      <c r="F4807" s="217" t="s">
        <v>3453</v>
      </c>
      <c r="G4807" s="217" t="s">
        <v>929</v>
      </c>
      <c r="H4807" s="217" t="s">
        <v>139</v>
      </c>
      <c r="I4807" s="219">
        <v>1</v>
      </c>
      <c r="J4807" s="221">
        <v>4702.4799999999996</v>
      </c>
      <c r="K4807" s="221">
        <v>4702.4799999999996</v>
      </c>
      <c r="L4807" s="218">
        <v>0</v>
      </c>
      <c r="M4807" s="218">
        <f t="shared" si="138"/>
        <v>1880.992</v>
      </c>
      <c r="N4807" s="216" t="str">
        <f t="shared" si="137"/>
        <v>stvarna uporabna</v>
      </c>
    </row>
    <row r="4808" spans="1:14" x14ac:dyDescent="0.25">
      <c r="A4808" s="220">
        <v>1</v>
      </c>
      <c r="B4808" s="217" t="s">
        <v>3449</v>
      </c>
      <c r="C4808" s="217" t="s">
        <v>2553</v>
      </c>
      <c r="D4808" s="217" t="s">
        <v>3454</v>
      </c>
      <c r="E4808" s="217" t="s">
        <v>137</v>
      </c>
      <c r="F4808" s="217" t="s">
        <v>3455</v>
      </c>
      <c r="G4808" s="217" t="s">
        <v>929</v>
      </c>
      <c r="H4808" s="217" t="s">
        <v>139</v>
      </c>
      <c r="I4808" s="219">
        <v>1</v>
      </c>
      <c r="J4808" s="221">
        <v>9847.76</v>
      </c>
      <c r="K4808" s="221">
        <v>9847.76</v>
      </c>
      <c r="L4808" s="218">
        <v>0</v>
      </c>
      <c r="M4808" s="218">
        <f t="shared" si="138"/>
        <v>3939.1040000000003</v>
      </c>
      <c r="N4808" s="216" t="str">
        <f t="shared" si="137"/>
        <v>stvarna uporabna</v>
      </c>
    </row>
    <row r="4809" spans="1:14" x14ac:dyDescent="0.25">
      <c r="A4809" s="216">
        <v>1</v>
      </c>
      <c r="B4809" s="217" t="s">
        <v>3449</v>
      </c>
      <c r="C4809" s="217" t="s">
        <v>2553</v>
      </c>
      <c r="D4809" s="217" t="s">
        <v>3456</v>
      </c>
      <c r="E4809" s="217" t="s">
        <v>137</v>
      </c>
      <c r="F4809" s="217" t="s">
        <v>3457</v>
      </c>
      <c r="G4809" s="217" t="s">
        <v>929</v>
      </c>
      <c r="H4809" s="217" t="s">
        <v>139</v>
      </c>
      <c r="I4809" s="219">
        <v>1</v>
      </c>
      <c r="J4809" s="221">
        <v>46921.919999999998</v>
      </c>
      <c r="K4809" s="221">
        <v>46921.919999999998</v>
      </c>
      <c r="L4809" s="218">
        <v>0</v>
      </c>
      <c r="M4809" s="218">
        <f t="shared" si="138"/>
        <v>18768.768</v>
      </c>
      <c r="N4809" s="216" t="str">
        <f t="shared" si="137"/>
        <v>stvarna uporabna</v>
      </c>
    </row>
    <row r="4810" spans="1:14" x14ac:dyDescent="0.25">
      <c r="A4810" s="216">
        <v>1</v>
      </c>
      <c r="B4810" s="217" t="s">
        <v>3449</v>
      </c>
      <c r="C4810" s="217" t="s">
        <v>2553</v>
      </c>
      <c r="D4810" s="217" t="s">
        <v>3458</v>
      </c>
      <c r="E4810" s="217" t="s">
        <v>137</v>
      </c>
      <c r="F4810" s="217" t="s">
        <v>3459</v>
      </c>
      <c r="G4810" s="217" t="s">
        <v>929</v>
      </c>
      <c r="H4810" s="217" t="s">
        <v>139</v>
      </c>
      <c r="I4810" s="219">
        <v>1</v>
      </c>
      <c r="J4810" s="221">
        <v>4532.09</v>
      </c>
      <c r="K4810" s="221">
        <v>4532.09</v>
      </c>
      <c r="L4810" s="218">
        <v>0</v>
      </c>
      <c r="M4810" s="218">
        <f t="shared" si="138"/>
        <v>1812.8360000000002</v>
      </c>
      <c r="N4810" s="216" t="str">
        <f t="shared" si="137"/>
        <v>stvarna uporabna</v>
      </c>
    </row>
    <row r="4811" spans="1:14" x14ac:dyDescent="0.25">
      <c r="A4811" s="216">
        <v>1</v>
      </c>
      <c r="B4811" s="217" t="s">
        <v>3449</v>
      </c>
      <c r="C4811" s="217" t="s">
        <v>2553</v>
      </c>
      <c r="D4811" s="217" t="s">
        <v>3460</v>
      </c>
      <c r="E4811" s="217" t="s">
        <v>137</v>
      </c>
      <c r="F4811" s="217" t="s">
        <v>3461</v>
      </c>
      <c r="G4811" s="217" t="s">
        <v>929</v>
      </c>
      <c r="H4811" s="217" t="s">
        <v>139</v>
      </c>
      <c r="I4811" s="219">
        <v>1</v>
      </c>
      <c r="J4811" s="221">
        <v>7328.15</v>
      </c>
      <c r="K4811" s="221">
        <v>7328.15</v>
      </c>
      <c r="L4811" s="218">
        <v>0</v>
      </c>
      <c r="M4811" s="218">
        <f t="shared" si="138"/>
        <v>2931.26</v>
      </c>
      <c r="N4811" s="216" t="str">
        <f t="shared" si="137"/>
        <v>stvarna uporabna</v>
      </c>
    </row>
    <row r="4812" spans="1:14" x14ac:dyDescent="0.25">
      <c r="A4812" s="220">
        <v>1</v>
      </c>
      <c r="B4812" s="217" t="s">
        <v>3449</v>
      </c>
      <c r="C4812" s="217" t="s">
        <v>2553</v>
      </c>
      <c r="D4812" s="217" t="s">
        <v>3462</v>
      </c>
      <c r="E4812" s="217" t="s">
        <v>137</v>
      </c>
      <c r="F4812" s="217" t="s">
        <v>3463</v>
      </c>
      <c r="G4812" s="217" t="s">
        <v>929</v>
      </c>
      <c r="H4812" s="217" t="s">
        <v>139</v>
      </c>
      <c r="I4812" s="219">
        <v>1</v>
      </c>
      <c r="J4812" s="221">
        <v>5915.29</v>
      </c>
      <c r="K4812" s="221">
        <v>5915.29</v>
      </c>
      <c r="L4812" s="218">
        <v>0</v>
      </c>
      <c r="M4812" s="218">
        <f t="shared" si="138"/>
        <v>2366.116</v>
      </c>
      <c r="N4812" s="216" t="str">
        <f t="shared" si="137"/>
        <v>stvarna uporabna</v>
      </c>
    </row>
    <row r="4813" spans="1:14" x14ac:dyDescent="0.25">
      <c r="A4813" s="220">
        <v>1</v>
      </c>
      <c r="B4813" s="217" t="s">
        <v>3449</v>
      </c>
      <c r="C4813" s="217" t="s">
        <v>2553</v>
      </c>
      <c r="D4813" s="217" t="s">
        <v>3464</v>
      </c>
      <c r="E4813" s="217" t="s">
        <v>137</v>
      </c>
      <c r="F4813" s="217" t="s">
        <v>3465</v>
      </c>
      <c r="G4813" s="217" t="s">
        <v>929</v>
      </c>
      <c r="H4813" s="217" t="s">
        <v>139</v>
      </c>
      <c r="I4813" s="219">
        <v>1</v>
      </c>
      <c r="J4813" s="221">
        <v>32219.03</v>
      </c>
      <c r="K4813" s="221">
        <v>32219.03</v>
      </c>
      <c r="L4813" s="218">
        <v>0</v>
      </c>
      <c r="M4813" s="218">
        <f t="shared" si="138"/>
        <v>12887.612000000001</v>
      </c>
      <c r="N4813" s="216" t="str">
        <f t="shared" si="137"/>
        <v>stvarna uporabna</v>
      </c>
    </row>
    <row r="4814" spans="1:14" x14ac:dyDescent="0.25">
      <c r="A4814" s="216">
        <v>1</v>
      </c>
      <c r="B4814" s="217" t="s">
        <v>3449</v>
      </c>
      <c r="C4814" s="217" t="s">
        <v>2553</v>
      </c>
      <c r="D4814" s="217" t="s">
        <v>3466</v>
      </c>
      <c r="E4814" s="217" t="s">
        <v>137</v>
      </c>
      <c r="F4814" s="217" t="s">
        <v>3467</v>
      </c>
      <c r="G4814" s="217" t="s">
        <v>929</v>
      </c>
      <c r="H4814" s="217" t="s">
        <v>139</v>
      </c>
      <c r="I4814" s="219">
        <v>1</v>
      </c>
      <c r="J4814" s="221">
        <v>16614.29</v>
      </c>
      <c r="K4814" s="221">
        <v>16614.29</v>
      </c>
      <c r="L4814" s="218">
        <v>0</v>
      </c>
      <c r="M4814" s="218">
        <f t="shared" si="138"/>
        <v>6645.7160000000003</v>
      </c>
      <c r="N4814" s="216" t="str">
        <f t="shared" si="137"/>
        <v>stvarna uporabna</v>
      </c>
    </row>
    <row r="4815" spans="1:14" x14ac:dyDescent="0.25">
      <c r="A4815" s="216">
        <v>1</v>
      </c>
      <c r="B4815" s="217" t="s">
        <v>3449</v>
      </c>
      <c r="C4815" s="217" t="s">
        <v>2553</v>
      </c>
      <c r="D4815" s="217" t="s">
        <v>3468</v>
      </c>
      <c r="E4815" s="217" t="s">
        <v>137</v>
      </c>
      <c r="F4815" s="217" t="s">
        <v>3469</v>
      </c>
      <c r="G4815" s="217" t="s">
        <v>929</v>
      </c>
      <c r="H4815" s="217" t="s">
        <v>139</v>
      </c>
      <c r="I4815" s="219">
        <v>1</v>
      </c>
      <c r="J4815" s="221">
        <v>5059.6099999999997</v>
      </c>
      <c r="K4815" s="221">
        <v>5059.6099999999997</v>
      </c>
      <c r="L4815" s="218">
        <v>0</v>
      </c>
      <c r="M4815" s="218">
        <f t="shared" si="138"/>
        <v>2023.8440000000001</v>
      </c>
      <c r="N4815" s="216" t="str">
        <f t="shared" si="137"/>
        <v>stvarna uporabna</v>
      </c>
    </row>
    <row r="4816" spans="1:14" x14ac:dyDescent="0.25">
      <c r="A4816" s="216">
        <v>1</v>
      </c>
      <c r="B4816" s="217" t="s">
        <v>3449</v>
      </c>
      <c r="C4816" s="217" t="s">
        <v>2553</v>
      </c>
      <c r="D4816" s="217" t="s">
        <v>3470</v>
      </c>
      <c r="E4816" s="217" t="s">
        <v>137</v>
      </c>
      <c r="F4816" s="217" t="s">
        <v>3471</v>
      </c>
      <c r="G4816" s="217" t="s">
        <v>929</v>
      </c>
      <c r="H4816" s="217" t="s">
        <v>139</v>
      </c>
      <c r="I4816" s="219">
        <v>1</v>
      </c>
      <c r="J4816" s="221">
        <v>1927.49</v>
      </c>
      <c r="K4816" s="221">
        <v>1927.49</v>
      </c>
      <c r="L4816" s="218">
        <v>0</v>
      </c>
      <c r="M4816" s="218">
        <f t="shared" si="138"/>
        <v>770.99600000000009</v>
      </c>
      <c r="N4816" s="216" t="str">
        <f t="shared" si="137"/>
        <v>stvarna uporabna</v>
      </c>
    </row>
    <row r="4817" spans="1:14" x14ac:dyDescent="0.25">
      <c r="A4817" s="220">
        <v>1</v>
      </c>
      <c r="B4817" s="217" t="s">
        <v>3449</v>
      </c>
      <c r="C4817" s="217" t="s">
        <v>2553</v>
      </c>
      <c r="D4817" s="217" t="s">
        <v>3472</v>
      </c>
      <c r="E4817" s="217" t="s">
        <v>137</v>
      </c>
      <c r="F4817" s="217" t="s">
        <v>3473</v>
      </c>
      <c r="G4817" s="217" t="s">
        <v>929</v>
      </c>
      <c r="H4817" s="217" t="s">
        <v>139</v>
      </c>
      <c r="I4817" s="219">
        <v>1</v>
      </c>
      <c r="J4817" s="221">
        <v>1927.49</v>
      </c>
      <c r="K4817" s="221">
        <v>1927.49</v>
      </c>
      <c r="L4817" s="218">
        <v>0</v>
      </c>
      <c r="M4817" s="218">
        <f t="shared" si="138"/>
        <v>770.99600000000009</v>
      </c>
      <c r="N4817" s="216" t="str">
        <f t="shared" si="137"/>
        <v>stvarna uporabna</v>
      </c>
    </row>
    <row r="4818" spans="1:14" x14ac:dyDescent="0.25">
      <c r="A4818" s="220">
        <v>1</v>
      </c>
      <c r="B4818" s="217" t="s">
        <v>3449</v>
      </c>
      <c r="C4818" s="217" t="s">
        <v>2553</v>
      </c>
      <c r="D4818" s="217" t="s">
        <v>3474</v>
      </c>
      <c r="E4818" s="217" t="s">
        <v>137</v>
      </c>
      <c r="F4818" s="217" t="s">
        <v>3475</v>
      </c>
      <c r="G4818" s="217" t="s">
        <v>929</v>
      </c>
      <c r="H4818" s="217" t="s">
        <v>139</v>
      </c>
      <c r="I4818" s="219">
        <v>1</v>
      </c>
      <c r="J4818" s="221">
        <v>9231.1</v>
      </c>
      <c r="K4818" s="221">
        <v>9231.1</v>
      </c>
      <c r="L4818" s="218">
        <v>0</v>
      </c>
      <c r="M4818" s="218">
        <f t="shared" si="138"/>
        <v>3692.4400000000005</v>
      </c>
      <c r="N4818" s="216" t="str">
        <f t="shared" si="137"/>
        <v>stvarna uporabna</v>
      </c>
    </row>
    <row r="4819" spans="1:14" x14ac:dyDescent="0.25">
      <c r="A4819" s="216">
        <v>1</v>
      </c>
      <c r="B4819" s="217" t="s">
        <v>3449</v>
      </c>
      <c r="C4819" s="217" t="s">
        <v>2553</v>
      </c>
      <c r="D4819" s="217" t="s">
        <v>3476</v>
      </c>
      <c r="E4819" s="217" t="s">
        <v>137</v>
      </c>
      <c r="F4819" s="217" t="s">
        <v>3477</v>
      </c>
      <c r="G4819" s="217" t="s">
        <v>929</v>
      </c>
      <c r="H4819" s="217" t="s">
        <v>139</v>
      </c>
      <c r="I4819" s="219">
        <v>1</v>
      </c>
      <c r="J4819" s="221">
        <v>1901.81</v>
      </c>
      <c r="K4819" s="221">
        <v>1901.81</v>
      </c>
      <c r="L4819" s="218">
        <v>0</v>
      </c>
      <c r="M4819" s="218">
        <f t="shared" si="138"/>
        <v>760.72400000000005</v>
      </c>
      <c r="N4819" s="216" t="str">
        <f t="shared" si="137"/>
        <v>stvarna uporabna</v>
      </c>
    </row>
    <row r="4820" spans="1:14" x14ac:dyDescent="0.25">
      <c r="A4820" s="216">
        <v>1</v>
      </c>
      <c r="B4820" s="217" t="s">
        <v>3449</v>
      </c>
      <c r="C4820" s="217" t="s">
        <v>2553</v>
      </c>
      <c r="D4820" s="217" t="s">
        <v>3478</v>
      </c>
      <c r="E4820" s="217" t="s">
        <v>137</v>
      </c>
      <c r="F4820" s="217" t="s">
        <v>3479</v>
      </c>
      <c r="G4820" s="217" t="s">
        <v>929</v>
      </c>
      <c r="H4820" s="217" t="s">
        <v>139</v>
      </c>
      <c r="I4820" s="219">
        <v>1</v>
      </c>
      <c r="J4820" s="221">
        <v>1901.7</v>
      </c>
      <c r="K4820" s="221">
        <v>1901.7</v>
      </c>
      <c r="L4820" s="218">
        <v>0</v>
      </c>
      <c r="M4820" s="218">
        <f t="shared" si="138"/>
        <v>760.68000000000006</v>
      </c>
      <c r="N4820" s="216" t="str">
        <f t="shared" si="137"/>
        <v>stvarna uporabna</v>
      </c>
    </row>
    <row r="4821" spans="1:14" x14ac:dyDescent="0.25">
      <c r="A4821" s="216">
        <v>1</v>
      </c>
      <c r="B4821" s="217" t="s">
        <v>3449</v>
      </c>
      <c r="C4821" s="217" t="s">
        <v>2553</v>
      </c>
      <c r="D4821" s="217" t="s">
        <v>3480</v>
      </c>
      <c r="E4821" s="217" t="s">
        <v>137</v>
      </c>
      <c r="F4821" s="217" t="s">
        <v>3481</v>
      </c>
      <c r="G4821" s="217" t="s">
        <v>929</v>
      </c>
      <c r="H4821" s="217" t="s">
        <v>139</v>
      </c>
      <c r="I4821" s="219">
        <v>1</v>
      </c>
      <c r="J4821" s="221">
        <v>2192.15</v>
      </c>
      <c r="K4821" s="221">
        <v>2192.15</v>
      </c>
      <c r="L4821" s="218">
        <v>0</v>
      </c>
      <c r="M4821" s="218">
        <f t="shared" si="138"/>
        <v>876.86000000000013</v>
      </c>
      <c r="N4821" s="216" t="str">
        <f t="shared" si="137"/>
        <v>stvarna uporabna</v>
      </c>
    </row>
    <row r="4822" spans="1:14" x14ac:dyDescent="0.25">
      <c r="A4822" s="220">
        <v>1</v>
      </c>
      <c r="B4822" s="217" t="s">
        <v>3449</v>
      </c>
      <c r="C4822" s="217" t="s">
        <v>2553</v>
      </c>
      <c r="D4822" s="217" t="s">
        <v>3482</v>
      </c>
      <c r="E4822" s="217" t="s">
        <v>137</v>
      </c>
      <c r="F4822" s="217" t="s">
        <v>3483</v>
      </c>
      <c r="G4822" s="217" t="s">
        <v>1935</v>
      </c>
      <c r="H4822" s="217" t="s">
        <v>139</v>
      </c>
      <c r="I4822" s="219">
        <v>1</v>
      </c>
      <c r="J4822" s="221">
        <v>4999</v>
      </c>
      <c r="K4822" s="221">
        <v>4999</v>
      </c>
      <c r="L4822" s="218">
        <v>0</v>
      </c>
      <c r="M4822" s="218">
        <f t="shared" si="138"/>
        <v>1999.6000000000001</v>
      </c>
      <c r="N4822" s="216" t="str">
        <f t="shared" si="137"/>
        <v>stvarna uporabna</v>
      </c>
    </row>
    <row r="4823" spans="1:14" x14ac:dyDescent="0.25">
      <c r="A4823" s="220">
        <v>1</v>
      </c>
      <c r="B4823" s="217" t="s">
        <v>3449</v>
      </c>
      <c r="C4823" s="217" t="s">
        <v>2553</v>
      </c>
      <c r="D4823" s="217" t="s">
        <v>3484</v>
      </c>
      <c r="E4823" s="217" t="s">
        <v>137</v>
      </c>
      <c r="F4823" s="217" t="s">
        <v>3485</v>
      </c>
      <c r="G4823" s="217" t="s">
        <v>1935</v>
      </c>
      <c r="H4823" s="217" t="s">
        <v>139</v>
      </c>
      <c r="I4823" s="219">
        <v>1</v>
      </c>
      <c r="J4823" s="221">
        <v>1218.78</v>
      </c>
      <c r="K4823" s="221">
        <v>1218.78</v>
      </c>
      <c r="L4823" s="218">
        <v>0</v>
      </c>
      <c r="M4823" s="218">
        <f t="shared" si="138"/>
        <v>487.512</v>
      </c>
      <c r="N4823" s="216" t="str">
        <f t="shared" si="137"/>
        <v>stvarna uporabna</v>
      </c>
    </row>
    <row r="4824" spans="1:14" x14ac:dyDescent="0.25">
      <c r="A4824" s="216">
        <v>1</v>
      </c>
      <c r="B4824" s="217" t="s">
        <v>3449</v>
      </c>
      <c r="C4824" s="217" t="s">
        <v>2553</v>
      </c>
      <c r="D4824" s="217" t="s">
        <v>3486</v>
      </c>
      <c r="E4824" s="217" t="s">
        <v>137</v>
      </c>
      <c r="F4824" s="217" t="s">
        <v>3487</v>
      </c>
      <c r="G4824" s="217" t="s">
        <v>275</v>
      </c>
      <c r="H4824" s="217" t="s">
        <v>139</v>
      </c>
      <c r="I4824" s="219">
        <v>1</v>
      </c>
      <c r="J4824" s="221">
        <v>33532.42</v>
      </c>
      <c r="K4824" s="221">
        <v>33532.42</v>
      </c>
      <c r="L4824" s="218">
        <v>0</v>
      </c>
      <c r="M4824" s="218">
        <f t="shared" si="138"/>
        <v>13412.968000000001</v>
      </c>
      <c r="N4824" s="216" t="str">
        <f t="shared" si="137"/>
        <v>stvarna uporabna</v>
      </c>
    </row>
    <row r="4825" spans="1:14" x14ac:dyDescent="0.25">
      <c r="A4825" s="216">
        <v>1</v>
      </c>
      <c r="B4825" s="217" t="s">
        <v>3449</v>
      </c>
      <c r="C4825" s="217" t="s">
        <v>2553</v>
      </c>
      <c r="D4825" s="217" t="s">
        <v>3488</v>
      </c>
      <c r="E4825" s="217" t="s">
        <v>171</v>
      </c>
      <c r="F4825" s="217" t="s">
        <v>3489</v>
      </c>
      <c r="G4825" s="217" t="s">
        <v>929</v>
      </c>
      <c r="H4825" s="217" t="s">
        <v>139</v>
      </c>
      <c r="I4825" s="219">
        <v>1</v>
      </c>
      <c r="J4825" s="221">
        <v>5509.4</v>
      </c>
      <c r="K4825" s="221">
        <v>5509.4</v>
      </c>
      <c r="L4825" s="218">
        <v>0</v>
      </c>
      <c r="M4825" s="218">
        <f t="shared" si="138"/>
        <v>2203.7599999999998</v>
      </c>
      <c r="N4825" s="216" t="str">
        <f t="shared" si="137"/>
        <v>stvarna uporabna</v>
      </c>
    </row>
    <row r="4826" spans="1:14" x14ac:dyDescent="0.25">
      <c r="A4826" s="216">
        <v>1</v>
      </c>
      <c r="B4826" s="217" t="s">
        <v>3449</v>
      </c>
      <c r="C4826" s="217" t="s">
        <v>2553</v>
      </c>
      <c r="D4826" s="217" t="s">
        <v>3490</v>
      </c>
      <c r="E4826" s="217" t="s">
        <v>171</v>
      </c>
      <c r="F4826" s="217" t="s">
        <v>3491</v>
      </c>
      <c r="G4826" s="217" t="s">
        <v>929</v>
      </c>
      <c r="H4826" s="217" t="s">
        <v>139</v>
      </c>
      <c r="I4826" s="219">
        <v>1</v>
      </c>
      <c r="J4826" s="221">
        <v>37904.6</v>
      </c>
      <c r="K4826" s="221">
        <v>37904.6</v>
      </c>
      <c r="L4826" s="218">
        <v>0</v>
      </c>
      <c r="M4826" s="218">
        <f t="shared" si="138"/>
        <v>15161.84</v>
      </c>
      <c r="N4826" s="216" t="str">
        <f t="shared" si="137"/>
        <v>stvarna uporabna</v>
      </c>
    </row>
    <row r="4827" spans="1:14" x14ac:dyDescent="0.25">
      <c r="A4827" s="220">
        <v>1</v>
      </c>
      <c r="B4827" s="217" t="s">
        <v>3449</v>
      </c>
      <c r="C4827" s="217" t="s">
        <v>2553</v>
      </c>
      <c r="D4827" s="217" t="s">
        <v>3492</v>
      </c>
      <c r="E4827" s="217" t="s">
        <v>171</v>
      </c>
      <c r="F4827" s="217" t="s">
        <v>3493</v>
      </c>
      <c r="G4827" s="217" t="s">
        <v>929</v>
      </c>
      <c r="H4827" s="217" t="s">
        <v>139</v>
      </c>
      <c r="I4827" s="219">
        <v>1</v>
      </c>
      <c r="J4827" s="221">
        <v>1826.14</v>
      </c>
      <c r="K4827" s="221">
        <v>1826.14</v>
      </c>
      <c r="L4827" s="218">
        <v>0</v>
      </c>
      <c r="M4827" s="218">
        <f t="shared" si="138"/>
        <v>730.45600000000013</v>
      </c>
      <c r="N4827" s="216" t="str">
        <f t="shared" si="137"/>
        <v>stvarna uporabna</v>
      </c>
    </row>
    <row r="4828" spans="1:14" x14ac:dyDescent="0.25">
      <c r="A4828" s="220">
        <v>1</v>
      </c>
      <c r="B4828" s="217" t="s">
        <v>3449</v>
      </c>
      <c r="C4828" s="217" t="s">
        <v>2553</v>
      </c>
      <c r="D4828" s="217" t="s">
        <v>3494</v>
      </c>
      <c r="E4828" s="217" t="s">
        <v>171</v>
      </c>
      <c r="F4828" s="217" t="s">
        <v>3495</v>
      </c>
      <c r="G4828" s="217" t="s">
        <v>929</v>
      </c>
      <c r="H4828" s="217" t="s">
        <v>139</v>
      </c>
      <c r="I4828" s="219">
        <v>1</v>
      </c>
      <c r="J4828" s="221">
        <v>31215.42</v>
      </c>
      <c r="K4828" s="221">
        <v>31215.42</v>
      </c>
      <c r="L4828" s="218">
        <v>0</v>
      </c>
      <c r="M4828" s="218">
        <f t="shared" si="138"/>
        <v>12486.168</v>
      </c>
      <c r="N4828" s="216" t="str">
        <f t="shared" si="137"/>
        <v>stvarna uporabna</v>
      </c>
    </row>
    <row r="4829" spans="1:14" x14ac:dyDescent="0.25">
      <c r="A4829" s="216">
        <v>1</v>
      </c>
      <c r="B4829" s="217" t="s">
        <v>3449</v>
      </c>
      <c r="C4829" s="217" t="s">
        <v>2553</v>
      </c>
      <c r="D4829" s="217" t="s">
        <v>3496</v>
      </c>
      <c r="E4829" s="217" t="s">
        <v>171</v>
      </c>
      <c r="F4829" s="217" t="s">
        <v>3497</v>
      </c>
      <c r="G4829" s="217" t="s">
        <v>929</v>
      </c>
      <c r="H4829" s="217" t="s">
        <v>139</v>
      </c>
      <c r="I4829" s="219">
        <v>1</v>
      </c>
      <c r="J4829" s="221">
        <v>2105.64</v>
      </c>
      <c r="K4829" s="221">
        <v>2105.64</v>
      </c>
      <c r="L4829" s="218">
        <v>0</v>
      </c>
      <c r="M4829" s="218">
        <f t="shared" si="138"/>
        <v>842.25599999999997</v>
      </c>
      <c r="N4829" s="216" t="str">
        <f t="shared" si="137"/>
        <v>stvarna uporabna</v>
      </c>
    </row>
    <row r="4830" spans="1:14" x14ac:dyDescent="0.25">
      <c r="A4830" s="216">
        <v>1</v>
      </c>
      <c r="B4830" s="217" t="s">
        <v>3449</v>
      </c>
      <c r="C4830" s="217" t="s">
        <v>2553</v>
      </c>
      <c r="D4830" s="217" t="s">
        <v>3498</v>
      </c>
      <c r="E4830" s="217" t="s">
        <v>171</v>
      </c>
      <c r="F4830" s="217" t="s">
        <v>3499</v>
      </c>
      <c r="G4830" s="217" t="s">
        <v>929</v>
      </c>
      <c r="H4830" s="217" t="s">
        <v>139</v>
      </c>
      <c r="I4830" s="219">
        <v>1</v>
      </c>
      <c r="J4830" s="221">
        <v>1200</v>
      </c>
      <c r="K4830" s="221">
        <v>1200</v>
      </c>
      <c r="L4830" s="218">
        <v>0</v>
      </c>
      <c r="M4830" s="218">
        <f t="shared" si="138"/>
        <v>480</v>
      </c>
      <c r="N4830" s="216" t="str">
        <f t="shared" si="137"/>
        <v>stvarna uporabna</v>
      </c>
    </row>
    <row r="4831" spans="1:14" x14ac:dyDescent="0.25">
      <c r="A4831" s="216">
        <v>1</v>
      </c>
      <c r="B4831" s="217" t="s">
        <v>3449</v>
      </c>
      <c r="C4831" s="217" t="s">
        <v>2553</v>
      </c>
      <c r="D4831" s="217" t="s">
        <v>3500</v>
      </c>
      <c r="E4831" s="217" t="s">
        <v>171</v>
      </c>
      <c r="F4831" s="217" t="s">
        <v>3501</v>
      </c>
      <c r="G4831" s="217" t="s">
        <v>1364</v>
      </c>
      <c r="H4831" s="217" t="s">
        <v>139</v>
      </c>
      <c r="I4831" s="219">
        <v>1</v>
      </c>
      <c r="J4831" s="221">
        <v>1282.5999999999999</v>
      </c>
      <c r="K4831" s="221">
        <v>1282.5999999999999</v>
      </c>
      <c r="L4831" s="218">
        <v>0</v>
      </c>
      <c r="M4831" s="218">
        <f t="shared" si="138"/>
        <v>513.04</v>
      </c>
      <c r="N4831" s="216" t="str">
        <f t="shared" si="137"/>
        <v>stvarna uporabna</v>
      </c>
    </row>
    <row r="4832" spans="1:14" x14ac:dyDescent="0.25">
      <c r="A4832" s="220">
        <v>1</v>
      </c>
      <c r="B4832" s="217" t="s">
        <v>3449</v>
      </c>
      <c r="C4832" s="217" t="s">
        <v>2553</v>
      </c>
      <c r="D4832" s="217" t="s">
        <v>3502</v>
      </c>
      <c r="E4832" s="217" t="s">
        <v>171</v>
      </c>
      <c r="F4832" s="217" t="s">
        <v>3503</v>
      </c>
      <c r="G4832" s="218">
        <v>11.04</v>
      </c>
      <c r="H4832" s="217" t="s">
        <v>139</v>
      </c>
      <c r="I4832" s="219">
        <v>1</v>
      </c>
      <c r="J4832" s="221">
        <v>2777.64</v>
      </c>
      <c r="K4832" s="221">
        <v>2777.64</v>
      </c>
      <c r="L4832" s="218">
        <v>0</v>
      </c>
      <c r="M4832" s="218">
        <f t="shared" si="138"/>
        <v>1111.056</v>
      </c>
      <c r="N4832" s="216" t="str">
        <f t="shared" si="137"/>
        <v>stvarna uporabna</v>
      </c>
    </row>
    <row r="4833" spans="1:14" x14ac:dyDescent="0.25">
      <c r="A4833" s="220">
        <v>1</v>
      </c>
      <c r="B4833" s="217" t="s">
        <v>3449</v>
      </c>
      <c r="C4833" s="217" t="s">
        <v>2553</v>
      </c>
      <c r="D4833" s="217" t="s">
        <v>3504</v>
      </c>
      <c r="E4833" s="217" t="s">
        <v>171</v>
      </c>
      <c r="F4833" s="217" t="s">
        <v>3505</v>
      </c>
      <c r="G4833" s="218">
        <v>11.05</v>
      </c>
      <c r="H4833" s="217" t="s">
        <v>139</v>
      </c>
      <c r="I4833" s="219">
        <v>1</v>
      </c>
      <c r="J4833" s="221">
        <v>7282.18</v>
      </c>
      <c r="K4833" s="221">
        <v>7282.18</v>
      </c>
      <c r="L4833" s="218">
        <v>0</v>
      </c>
      <c r="M4833" s="218">
        <f t="shared" si="138"/>
        <v>2912.8720000000003</v>
      </c>
      <c r="N4833" s="216" t="str">
        <f t="shared" si="137"/>
        <v>stvarna uporabna</v>
      </c>
    </row>
    <row r="4834" spans="1:14" x14ac:dyDescent="0.25">
      <c r="A4834" s="216">
        <v>1</v>
      </c>
      <c r="B4834" s="217" t="s">
        <v>3449</v>
      </c>
      <c r="C4834" s="217" t="s">
        <v>2553</v>
      </c>
      <c r="D4834" s="217" t="s">
        <v>3506</v>
      </c>
      <c r="E4834" s="217" t="s">
        <v>171</v>
      </c>
      <c r="F4834" s="217" t="s">
        <v>3507</v>
      </c>
      <c r="G4834" s="217" t="s">
        <v>401</v>
      </c>
      <c r="H4834" s="217" t="s">
        <v>139</v>
      </c>
      <c r="I4834" s="219">
        <v>1</v>
      </c>
      <c r="J4834" s="221">
        <v>3610.67</v>
      </c>
      <c r="K4834" s="221">
        <v>2595.15</v>
      </c>
      <c r="L4834" s="221">
        <v>1015.52</v>
      </c>
      <c r="M4834" s="218">
        <f t="shared" si="138"/>
        <v>1444.268</v>
      </c>
      <c r="N4834" s="216" t="str">
        <f t="shared" si="137"/>
        <v>stvarna uporabna</v>
      </c>
    </row>
    <row r="4835" spans="1:14" x14ac:dyDescent="0.25">
      <c r="A4835" s="216">
        <v>1</v>
      </c>
      <c r="B4835" s="217" t="s">
        <v>3449</v>
      </c>
      <c r="C4835" s="217" t="s">
        <v>2553</v>
      </c>
      <c r="D4835" s="217" t="s">
        <v>3508</v>
      </c>
      <c r="E4835" s="217" t="s">
        <v>233</v>
      </c>
      <c r="F4835" s="217" t="s">
        <v>3509</v>
      </c>
      <c r="G4835" s="217" t="s">
        <v>3250</v>
      </c>
      <c r="H4835" s="217" t="s">
        <v>139</v>
      </c>
      <c r="I4835" s="219">
        <v>1</v>
      </c>
      <c r="J4835" s="221">
        <v>3647.8</v>
      </c>
      <c r="K4835" s="221">
        <v>3647.8</v>
      </c>
      <c r="L4835" s="218">
        <v>0</v>
      </c>
      <c r="M4835" s="218">
        <f t="shared" si="138"/>
        <v>1459.1200000000001</v>
      </c>
      <c r="N4835" s="216" t="str">
        <f t="shared" si="137"/>
        <v>stvarna uporabna</v>
      </c>
    </row>
    <row r="4836" spans="1:14" x14ac:dyDescent="0.25">
      <c r="A4836" s="216">
        <v>1</v>
      </c>
      <c r="B4836" s="217" t="s">
        <v>3449</v>
      </c>
      <c r="C4836" s="217" t="s">
        <v>2553</v>
      </c>
      <c r="D4836" s="217" t="s">
        <v>3510</v>
      </c>
      <c r="E4836" s="217" t="s">
        <v>233</v>
      </c>
      <c r="F4836" s="217" t="s">
        <v>3511</v>
      </c>
      <c r="G4836" s="217" t="s">
        <v>3250</v>
      </c>
      <c r="H4836" s="217" t="s">
        <v>139</v>
      </c>
      <c r="I4836" s="219">
        <v>1</v>
      </c>
      <c r="J4836" s="221">
        <v>1213.9000000000001</v>
      </c>
      <c r="K4836" s="221">
        <v>1213.9000000000001</v>
      </c>
      <c r="L4836" s="218">
        <v>0</v>
      </c>
      <c r="M4836" s="218">
        <f t="shared" si="138"/>
        <v>485.56000000000006</v>
      </c>
      <c r="N4836" s="216" t="str">
        <f t="shared" si="137"/>
        <v>stvarna uporabna</v>
      </c>
    </row>
    <row r="4837" spans="1:14" x14ac:dyDescent="0.25">
      <c r="A4837" s="220">
        <v>1</v>
      </c>
      <c r="B4837" s="217" t="s">
        <v>3449</v>
      </c>
      <c r="C4837" s="217" t="s">
        <v>2553</v>
      </c>
      <c r="D4837" s="217" t="s">
        <v>3512</v>
      </c>
      <c r="E4837" s="217" t="s">
        <v>233</v>
      </c>
      <c r="F4837" s="217" t="s">
        <v>3513</v>
      </c>
      <c r="G4837" s="218">
        <v>11</v>
      </c>
      <c r="H4837" s="217" t="s">
        <v>139</v>
      </c>
      <c r="I4837" s="219">
        <v>1</v>
      </c>
      <c r="J4837" s="221">
        <v>6039</v>
      </c>
      <c r="K4837" s="221">
        <v>6039</v>
      </c>
      <c r="L4837" s="218">
        <v>0</v>
      </c>
      <c r="M4837" s="218">
        <f t="shared" si="138"/>
        <v>2415.6</v>
      </c>
      <c r="N4837" s="216" t="str">
        <f t="shared" si="137"/>
        <v>stvarna uporabna</v>
      </c>
    </row>
    <row r="4838" spans="1:14" x14ac:dyDescent="0.25">
      <c r="A4838" s="220">
        <v>1</v>
      </c>
      <c r="B4838" s="217" t="s">
        <v>3449</v>
      </c>
      <c r="C4838" s="217" t="s">
        <v>2553</v>
      </c>
      <c r="D4838" s="217" t="s">
        <v>3514</v>
      </c>
      <c r="E4838" s="217" t="s">
        <v>158</v>
      </c>
      <c r="F4838" s="217" t="s">
        <v>3511</v>
      </c>
      <c r="G4838" s="217" t="s">
        <v>3515</v>
      </c>
      <c r="H4838" s="217" t="s">
        <v>139</v>
      </c>
      <c r="I4838" s="219">
        <v>1</v>
      </c>
      <c r="J4838" s="221">
        <v>1140.7</v>
      </c>
      <c r="K4838" s="221">
        <v>1128.8399999999999</v>
      </c>
      <c r="L4838" s="218">
        <v>11.86</v>
      </c>
      <c r="M4838" s="218">
        <f t="shared" si="138"/>
        <v>456.28000000000003</v>
      </c>
      <c r="N4838" s="216" t="str">
        <f t="shared" si="137"/>
        <v>stvarna uporabna</v>
      </c>
    </row>
    <row r="4839" spans="1:14" x14ac:dyDescent="0.25">
      <c r="A4839" s="216">
        <v>1</v>
      </c>
      <c r="B4839" s="217" t="s">
        <v>3449</v>
      </c>
      <c r="C4839" s="217" t="s">
        <v>2553</v>
      </c>
      <c r="D4839" s="217" t="s">
        <v>3516</v>
      </c>
      <c r="E4839" s="217" t="s">
        <v>233</v>
      </c>
      <c r="F4839" s="217" t="s">
        <v>3517</v>
      </c>
      <c r="G4839" s="217" t="s">
        <v>2262</v>
      </c>
      <c r="H4839" s="217" t="s">
        <v>139</v>
      </c>
      <c r="I4839" s="219">
        <v>1</v>
      </c>
      <c r="J4839" s="221">
        <v>1796.45</v>
      </c>
      <c r="K4839" s="221">
        <v>1796.45</v>
      </c>
      <c r="L4839" s="218">
        <v>0</v>
      </c>
      <c r="M4839" s="218">
        <f t="shared" si="138"/>
        <v>718.58</v>
      </c>
      <c r="N4839" s="216" t="str">
        <f t="shared" si="137"/>
        <v>stvarna uporabna</v>
      </c>
    </row>
    <row r="4840" spans="1:14" x14ac:dyDescent="0.25">
      <c r="A4840" s="216">
        <v>1</v>
      </c>
      <c r="B4840" s="217" t="s">
        <v>3449</v>
      </c>
      <c r="C4840" s="217" t="s">
        <v>2553</v>
      </c>
      <c r="D4840" s="217" t="s">
        <v>3518</v>
      </c>
      <c r="E4840" s="217" t="s">
        <v>233</v>
      </c>
      <c r="F4840" s="217" t="s">
        <v>3519</v>
      </c>
      <c r="G4840" s="217" t="s">
        <v>2162</v>
      </c>
      <c r="H4840" s="217" t="s">
        <v>139</v>
      </c>
      <c r="I4840" s="219">
        <v>1</v>
      </c>
      <c r="J4840" s="221">
        <v>1339.56</v>
      </c>
      <c r="K4840" s="221">
        <v>1339.56</v>
      </c>
      <c r="L4840" s="218">
        <v>0</v>
      </c>
      <c r="M4840" s="218">
        <f t="shared" si="138"/>
        <v>535.82399999999996</v>
      </c>
      <c r="N4840" s="216" t="str">
        <f t="shared" si="137"/>
        <v>stvarna uporabna</v>
      </c>
    </row>
    <row r="4841" spans="1:14" x14ac:dyDescent="0.25">
      <c r="A4841" s="216">
        <v>1</v>
      </c>
      <c r="B4841" s="217" t="s">
        <v>3449</v>
      </c>
      <c r="C4841" s="217" t="s">
        <v>2553</v>
      </c>
      <c r="D4841" s="217" t="s">
        <v>3520</v>
      </c>
      <c r="E4841" s="217" t="s">
        <v>233</v>
      </c>
      <c r="F4841" s="217" t="s">
        <v>3521</v>
      </c>
      <c r="G4841" s="217" t="s">
        <v>2687</v>
      </c>
      <c r="H4841" s="217" t="s">
        <v>139</v>
      </c>
      <c r="I4841" s="219">
        <v>1</v>
      </c>
      <c r="J4841" s="221">
        <v>1975.3</v>
      </c>
      <c r="K4841" s="221">
        <v>1975.3</v>
      </c>
      <c r="L4841" s="218">
        <v>0</v>
      </c>
      <c r="M4841" s="218">
        <f t="shared" si="138"/>
        <v>790.12</v>
      </c>
      <c r="N4841" s="216" t="str">
        <f t="shared" si="137"/>
        <v>stvarna uporabna</v>
      </c>
    </row>
    <row r="4842" spans="1:14" x14ac:dyDescent="0.25">
      <c r="A4842" s="220">
        <v>1</v>
      </c>
      <c r="B4842" s="217" t="s">
        <v>3449</v>
      </c>
      <c r="C4842" s="217" t="s">
        <v>2553</v>
      </c>
      <c r="D4842" s="217" t="s">
        <v>3522</v>
      </c>
      <c r="E4842" s="217" t="s">
        <v>233</v>
      </c>
      <c r="F4842" s="217" t="s">
        <v>3523</v>
      </c>
      <c r="G4842" s="217" t="s">
        <v>1440</v>
      </c>
      <c r="H4842" s="217" t="s">
        <v>139</v>
      </c>
      <c r="I4842" s="219">
        <v>1</v>
      </c>
      <c r="J4842" s="221">
        <v>5246</v>
      </c>
      <c r="K4842" s="221">
        <v>5246</v>
      </c>
      <c r="L4842" s="218">
        <v>0</v>
      </c>
      <c r="M4842" s="218">
        <f t="shared" si="138"/>
        <v>2098.4</v>
      </c>
      <c r="N4842" s="216" t="str">
        <f t="shared" si="137"/>
        <v>stvarna uporabna</v>
      </c>
    </row>
    <row r="4843" spans="1:14" x14ac:dyDescent="0.25">
      <c r="A4843" s="220">
        <v>1</v>
      </c>
      <c r="B4843" s="217" t="s">
        <v>3449</v>
      </c>
      <c r="C4843" s="217" t="s">
        <v>2553</v>
      </c>
      <c r="D4843" s="217" t="s">
        <v>3524</v>
      </c>
      <c r="E4843" s="217" t="s">
        <v>233</v>
      </c>
      <c r="F4843" s="217" t="s">
        <v>3525</v>
      </c>
      <c r="G4843" s="217" t="s">
        <v>552</v>
      </c>
      <c r="H4843" s="217" t="s">
        <v>139</v>
      </c>
      <c r="I4843" s="219">
        <v>1</v>
      </c>
      <c r="J4843" s="221">
        <v>5264.3</v>
      </c>
      <c r="K4843" s="221">
        <v>5264.3</v>
      </c>
      <c r="L4843" s="218">
        <v>0</v>
      </c>
      <c r="M4843" s="218">
        <f t="shared" si="138"/>
        <v>2105.7200000000003</v>
      </c>
      <c r="N4843" s="216" t="str">
        <f t="shared" si="137"/>
        <v>stvarna uporabna</v>
      </c>
    </row>
    <row r="4844" spans="1:14" x14ac:dyDescent="0.25">
      <c r="A4844" s="216">
        <v>1</v>
      </c>
      <c r="B4844" s="217" t="s">
        <v>3449</v>
      </c>
      <c r="C4844" s="217" t="s">
        <v>2553</v>
      </c>
      <c r="D4844" s="217" t="s">
        <v>3526</v>
      </c>
      <c r="E4844" s="217" t="s">
        <v>233</v>
      </c>
      <c r="F4844" s="217" t="s">
        <v>3519</v>
      </c>
      <c r="G4844" s="218">
        <v>12.07</v>
      </c>
      <c r="H4844" s="217" t="s">
        <v>139</v>
      </c>
      <c r="I4844" s="219">
        <v>1</v>
      </c>
      <c r="J4844" s="221">
        <v>1732.4</v>
      </c>
      <c r="K4844" s="221">
        <v>1732.4</v>
      </c>
      <c r="L4844" s="218">
        <v>0</v>
      </c>
      <c r="M4844" s="218">
        <f t="shared" si="138"/>
        <v>692.96</v>
      </c>
      <c r="N4844" s="216" t="str">
        <f t="shared" si="137"/>
        <v>stvarna uporabna</v>
      </c>
    </row>
    <row r="4845" spans="1:14" x14ac:dyDescent="0.25">
      <c r="A4845" s="216">
        <v>1</v>
      </c>
      <c r="B4845" s="217" t="s">
        <v>3449</v>
      </c>
      <c r="C4845" s="217" t="s">
        <v>2553</v>
      </c>
      <c r="D4845" s="217" t="s">
        <v>3527</v>
      </c>
      <c r="E4845" s="217" t="s">
        <v>233</v>
      </c>
      <c r="F4845" s="217" t="s">
        <v>3528</v>
      </c>
      <c r="G4845" s="217" t="s">
        <v>339</v>
      </c>
      <c r="H4845" s="217" t="s">
        <v>139</v>
      </c>
      <c r="I4845" s="219">
        <v>1</v>
      </c>
      <c r="J4845" s="221">
        <v>3874.5</v>
      </c>
      <c r="K4845" s="221">
        <v>3511.25</v>
      </c>
      <c r="L4845" s="218">
        <v>363.25</v>
      </c>
      <c r="M4845" s="218">
        <f t="shared" si="138"/>
        <v>1549.8000000000002</v>
      </c>
      <c r="N4845" s="216" t="str">
        <f t="shared" si="137"/>
        <v>stvarna uporabna</v>
      </c>
    </row>
    <row r="4846" spans="1:14" x14ac:dyDescent="0.25">
      <c r="A4846" s="216">
        <v>1</v>
      </c>
      <c r="B4846" s="217" t="s">
        <v>3449</v>
      </c>
      <c r="C4846" s="217" t="s">
        <v>2553</v>
      </c>
      <c r="D4846" s="217" t="s">
        <v>3529</v>
      </c>
      <c r="E4846" s="217" t="s">
        <v>233</v>
      </c>
      <c r="F4846" s="217" t="s">
        <v>3519</v>
      </c>
      <c r="G4846" s="218">
        <v>12.09</v>
      </c>
      <c r="H4846" s="217" t="s">
        <v>139</v>
      </c>
      <c r="I4846" s="219">
        <v>1</v>
      </c>
      <c r="J4846" s="221">
        <v>8029.44</v>
      </c>
      <c r="K4846" s="221">
        <v>7025.76</v>
      </c>
      <c r="L4846" s="221">
        <v>1003.68</v>
      </c>
      <c r="M4846" s="218">
        <f t="shared" si="138"/>
        <v>3211.7759999999998</v>
      </c>
      <c r="N4846" s="216" t="str">
        <f t="shared" si="137"/>
        <v>stvarna uporabna</v>
      </c>
    </row>
    <row r="4847" spans="1:14" x14ac:dyDescent="0.25">
      <c r="A4847" s="220">
        <v>1</v>
      </c>
      <c r="B4847" s="219" t="s">
        <v>3449</v>
      </c>
      <c r="C4847" s="219" t="s">
        <v>2553</v>
      </c>
      <c r="D4847" s="219">
        <v>101115</v>
      </c>
      <c r="E4847" s="217" t="s">
        <v>218</v>
      </c>
      <c r="F4847" s="217" t="s">
        <v>3528</v>
      </c>
      <c r="G4847" s="218">
        <v>12.09</v>
      </c>
      <c r="H4847" s="217" t="s">
        <v>139</v>
      </c>
      <c r="I4847" s="219">
        <v>1</v>
      </c>
      <c r="J4847" s="221">
        <v>3874.5</v>
      </c>
      <c r="K4847" s="221">
        <v>3390.17</v>
      </c>
      <c r="L4847" s="218">
        <v>484.33</v>
      </c>
      <c r="M4847" s="218">
        <f t="shared" si="138"/>
        <v>1549.8000000000002</v>
      </c>
      <c r="N4847" s="216" t="str">
        <f t="shared" si="137"/>
        <v>stvarna uporabna</v>
      </c>
    </row>
    <row r="4848" spans="1:14" x14ac:dyDescent="0.25">
      <c r="A4848" s="220">
        <v>1</v>
      </c>
      <c r="B4848" s="219" t="s">
        <v>3449</v>
      </c>
      <c r="C4848" s="219" t="s">
        <v>2553</v>
      </c>
      <c r="D4848" s="219">
        <v>101291</v>
      </c>
      <c r="E4848" s="217" t="s">
        <v>218</v>
      </c>
      <c r="F4848" s="217" t="s">
        <v>3530</v>
      </c>
      <c r="G4848" s="217" t="s">
        <v>929</v>
      </c>
      <c r="H4848" s="217" t="s">
        <v>139</v>
      </c>
      <c r="I4848" s="219">
        <v>1</v>
      </c>
      <c r="J4848" s="221">
        <v>2619.84</v>
      </c>
      <c r="K4848" s="221">
        <v>2619.84</v>
      </c>
      <c r="L4848" s="218">
        <v>0</v>
      </c>
      <c r="M4848" s="218">
        <f t="shared" si="138"/>
        <v>1047.9360000000001</v>
      </c>
      <c r="N4848" s="216" t="str">
        <f t="shared" si="137"/>
        <v>stvarna uporabna</v>
      </c>
    </row>
    <row r="4849" spans="1:14" x14ac:dyDescent="0.25">
      <c r="A4849" s="216">
        <v>1</v>
      </c>
      <c r="B4849" s="219" t="s">
        <v>3449</v>
      </c>
      <c r="C4849" s="219" t="s">
        <v>2553</v>
      </c>
      <c r="D4849" s="219">
        <v>101292</v>
      </c>
      <c r="E4849" s="217" t="s">
        <v>218</v>
      </c>
      <c r="F4849" s="217" t="s">
        <v>3530</v>
      </c>
      <c r="G4849" s="217" t="s">
        <v>929</v>
      </c>
      <c r="H4849" s="217" t="s">
        <v>139</v>
      </c>
      <c r="I4849" s="219">
        <v>1</v>
      </c>
      <c r="J4849" s="221">
        <v>2619.84</v>
      </c>
      <c r="K4849" s="221">
        <v>2619.84</v>
      </c>
      <c r="L4849" s="218">
        <v>0</v>
      </c>
      <c r="M4849" s="218">
        <f t="shared" si="138"/>
        <v>1047.9360000000001</v>
      </c>
      <c r="N4849" s="216" t="str">
        <f t="shared" si="137"/>
        <v>stvarna uporabna</v>
      </c>
    </row>
    <row r="4850" spans="1:14" x14ac:dyDescent="0.25">
      <c r="A4850" s="216">
        <v>1</v>
      </c>
      <c r="B4850" s="219" t="s">
        <v>3449</v>
      </c>
      <c r="C4850" s="219" t="s">
        <v>2553</v>
      </c>
      <c r="D4850" s="219">
        <v>101293</v>
      </c>
      <c r="E4850" s="217" t="s">
        <v>218</v>
      </c>
      <c r="F4850" s="217" t="s">
        <v>3531</v>
      </c>
      <c r="G4850" s="217" t="s">
        <v>929</v>
      </c>
      <c r="H4850" s="217" t="s">
        <v>139</v>
      </c>
      <c r="I4850" s="219">
        <v>1</v>
      </c>
      <c r="J4850" s="221">
        <v>8790.7900000000009</v>
      </c>
      <c r="K4850" s="221">
        <v>8790.7900000000009</v>
      </c>
      <c r="L4850" s="218">
        <v>0</v>
      </c>
      <c r="M4850" s="218">
        <f t="shared" si="138"/>
        <v>3516.3160000000007</v>
      </c>
      <c r="N4850" s="216" t="str">
        <f t="shared" si="137"/>
        <v>stvarna uporabna</v>
      </c>
    </row>
    <row r="4851" spans="1:14" x14ac:dyDescent="0.25">
      <c r="A4851" s="216">
        <v>1</v>
      </c>
      <c r="B4851" s="219" t="s">
        <v>3449</v>
      </c>
      <c r="C4851" s="219" t="s">
        <v>2553</v>
      </c>
      <c r="D4851" s="219">
        <v>101294</v>
      </c>
      <c r="E4851" s="217" t="s">
        <v>218</v>
      </c>
      <c r="F4851" s="217" t="s">
        <v>3532</v>
      </c>
      <c r="G4851" s="217" t="s">
        <v>929</v>
      </c>
      <c r="H4851" s="217" t="s">
        <v>139</v>
      </c>
      <c r="I4851" s="219">
        <v>1</v>
      </c>
      <c r="J4851" s="221">
        <v>4185.3500000000004</v>
      </c>
      <c r="K4851" s="221">
        <v>4185.3500000000004</v>
      </c>
      <c r="L4851" s="218">
        <v>0</v>
      </c>
      <c r="M4851" s="218">
        <f t="shared" si="138"/>
        <v>1674.1400000000003</v>
      </c>
      <c r="N4851" s="216" t="str">
        <f t="shared" si="137"/>
        <v>stvarna uporabna</v>
      </c>
    </row>
    <row r="4852" spans="1:14" x14ac:dyDescent="0.25">
      <c r="A4852" s="220">
        <v>1</v>
      </c>
      <c r="B4852" s="219" t="s">
        <v>3449</v>
      </c>
      <c r="C4852" s="219" t="s">
        <v>2553</v>
      </c>
      <c r="D4852" s="219">
        <v>101296</v>
      </c>
      <c r="E4852" s="217" t="s">
        <v>218</v>
      </c>
      <c r="F4852" s="217" t="s">
        <v>3533</v>
      </c>
      <c r="G4852" s="217" t="s">
        <v>929</v>
      </c>
      <c r="H4852" s="217" t="s">
        <v>139</v>
      </c>
      <c r="I4852" s="219">
        <v>1</v>
      </c>
      <c r="J4852" s="221">
        <v>2969.49</v>
      </c>
      <c r="K4852" s="221">
        <v>2969.49</v>
      </c>
      <c r="L4852" s="218">
        <v>0</v>
      </c>
      <c r="M4852" s="218">
        <f t="shared" si="138"/>
        <v>1187.796</v>
      </c>
      <c r="N4852" s="216" t="str">
        <f t="shared" si="137"/>
        <v>stvarna uporabna</v>
      </c>
    </row>
    <row r="4853" spans="1:14" x14ac:dyDescent="0.25">
      <c r="A4853" s="220">
        <v>1</v>
      </c>
      <c r="B4853" s="219" t="s">
        <v>3449</v>
      </c>
      <c r="C4853" s="219" t="s">
        <v>2553</v>
      </c>
      <c r="D4853" s="219">
        <v>101303</v>
      </c>
      <c r="E4853" s="217" t="s">
        <v>218</v>
      </c>
      <c r="F4853" s="217" t="s">
        <v>3534</v>
      </c>
      <c r="G4853" s="217" t="s">
        <v>929</v>
      </c>
      <c r="H4853" s="217" t="s">
        <v>139</v>
      </c>
      <c r="I4853" s="219">
        <v>1</v>
      </c>
      <c r="J4853" s="221">
        <v>4358.38</v>
      </c>
      <c r="K4853" s="221">
        <v>4358.38</v>
      </c>
      <c r="L4853" s="218">
        <v>0</v>
      </c>
      <c r="M4853" s="218">
        <f t="shared" si="138"/>
        <v>1743.3520000000001</v>
      </c>
      <c r="N4853" s="216" t="str">
        <f t="shared" si="137"/>
        <v>stvarna uporabna</v>
      </c>
    </row>
    <row r="4854" spans="1:14" x14ac:dyDescent="0.25">
      <c r="A4854" s="216">
        <v>1</v>
      </c>
      <c r="B4854" s="219" t="s">
        <v>3449</v>
      </c>
      <c r="C4854" s="219" t="s">
        <v>2553</v>
      </c>
      <c r="D4854" s="219">
        <v>101306</v>
      </c>
      <c r="E4854" s="217" t="s">
        <v>218</v>
      </c>
      <c r="F4854" s="217" t="s">
        <v>3535</v>
      </c>
      <c r="G4854" s="218">
        <v>11.01</v>
      </c>
      <c r="H4854" s="217" t="s">
        <v>139</v>
      </c>
      <c r="I4854" s="219">
        <v>1</v>
      </c>
      <c r="J4854" s="221">
        <v>6344</v>
      </c>
      <c r="K4854" s="221">
        <v>6344</v>
      </c>
      <c r="L4854" s="218">
        <v>0</v>
      </c>
      <c r="M4854" s="218">
        <f t="shared" si="138"/>
        <v>2537.6000000000004</v>
      </c>
      <c r="N4854" s="216" t="str">
        <f t="shared" si="137"/>
        <v>stvarna uporabna</v>
      </c>
    </row>
    <row r="4855" spans="1:14" x14ac:dyDescent="0.25">
      <c r="A4855" s="216">
        <v>1</v>
      </c>
      <c r="B4855" s="219" t="s">
        <v>3449</v>
      </c>
      <c r="C4855" s="219" t="s">
        <v>2553</v>
      </c>
      <c r="D4855" s="219">
        <v>101308</v>
      </c>
      <c r="E4855" s="217" t="s">
        <v>218</v>
      </c>
      <c r="F4855" s="217" t="s">
        <v>3536</v>
      </c>
      <c r="G4855" s="217" t="s">
        <v>3192</v>
      </c>
      <c r="H4855" s="217" t="s">
        <v>139</v>
      </c>
      <c r="I4855" s="219">
        <v>1</v>
      </c>
      <c r="J4855" s="221">
        <v>26296.799999999999</v>
      </c>
      <c r="K4855" s="221">
        <v>26296.799999999999</v>
      </c>
      <c r="L4855" s="218">
        <v>0</v>
      </c>
      <c r="M4855" s="218">
        <f t="shared" si="138"/>
        <v>10518.720000000001</v>
      </c>
      <c r="N4855" s="216" t="str">
        <f t="shared" si="137"/>
        <v>stvarna uporabna</v>
      </c>
    </row>
    <row r="4856" spans="1:14" x14ac:dyDescent="0.25">
      <c r="A4856" s="216">
        <v>1</v>
      </c>
      <c r="B4856" s="219" t="s">
        <v>3449</v>
      </c>
      <c r="C4856" s="219" t="s">
        <v>2553</v>
      </c>
      <c r="D4856" s="219">
        <v>101312</v>
      </c>
      <c r="E4856" s="217" t="s">
        <v>218</v>
      </c>
      <c r="F4856" s="217" t="s">
        <v>3537</v>
      </c>
      <c r="G4856" s="217" t="s">
        <v>1931</v>
      </c>
      <c r="H4856" s="217" t="s">
        <v>139</v>
      </c>
      <c r="I4856" s="219">
        <v>1</v>
      </c>
      <c r="J4856" s="221">
        <v>3691.57</v>
      </c>
      <c r="K4856" s="221">
        <v>3691.57</v>
      </c>
      <c r="L4856" s="218">
        <v>0</v>
      </c>
      <c r="M4856" s="218">
        <f t="shared" si="138"/>
        <v>1476.6280000000002</v>
      </c>
      <c r="N4856" s="216" t="str">
        <f t="shared" si="137"/>
        <v>stvarna uporabna</v>
      </c>
    </row>
    <row r="4857" spans="1:14" x14ac:dyDescent="0.25">
      <c r="A4857" s="220">
        <v>1</v>
      </c>
      <c r="B4857" s="219" t="s">
        <v>3449</v>
      </c>
      <c r="C4857" s="219" t="s">
        <v>2553</v>
      </c>
      <c r="D4857" s="219">
        <v>101313</v>
      </c>
      <c r="E4857" s="217" t="s">
        <v>218</v>
      </c>
      <c r="F4857" s="217" t="s">
        <v>3537</v>
      </c>
      <c r="G4857" s="217" t="s">
        <v>1931</v>
      </c>
      <c r="H4857" s="217" t="s">
        <v>139</v>
      </c>
      <c r="I4857" s="219">
        <v>1</v>
      </c>
      <c r="J4857" s="221">
        <v>3691.57</v>
      </c>
      <c r="K4857" s="221">
        <v>3691.57</v>
      </c>
      <c r="L4857" s="218">
        <v>0</v>
      </c>
      <c r="M4857" s="218">
        <f t="shared" si="138"/>
        <v>1476.6280000000002</v>
      </c>
      <c r="N4857" s="216" t="str">
        <f t="shared" si="137"/>
        <v>stvarna uporabna</v>
      </c>
    </row>
    <row r="4858" spans="1:14" x14ac:dyDescent="0.25">
      <c r="A4858" s="220">
        <v>1</v>
      </c>
      <c r="B4858" s="219" t="s">
        <v>3449</v>
      </c>
      <c r="C4858" s="219" t="s">
        <v>2553</v>
      </c>
      <c r="D4858" s="219">
        <v>101371</v>
      </c>
      <c r="E4858" s="217" t="s">
        <v>218</v>
      </c>
      <c r="F4858" s="217" t="s">
        <v>3538</v>
      </c>
      <c r="G4858" s="217" t="s">
        <v>929</v>
      </c>
      <c r="H4858" s="217" t="s">
        <v>139</v>
      </c>
      <c r="I4858" s="219">
        <v>1</v>
      </c>
      <c r="J4858" s="221">
        <v>3000</v>
      </c>
      <c r="K4858" s="221">
        <v>3000</v>
      </c>
      <c r="L4858" s="218">
        <v>0</v>
      </c>
      <c r="M4858" s="218">
        <f t="shared" si="138"/>
        <v>1200</v>
      </c>
      <c r="N4858" s="216" t="str">
        <f t="shared" si="137"/>
        <v>stvarna uporabna</v>
      </c>
    </row>
    <row r="4859" spans="1:14" x14ac:dyDescent="0.25">
      <c r="A4859" s="216">
        <v>1</v>
      </c>
      <c r="B4859" s="219" t="s">
        <v>3449</v>
      </c>
      <c r="C4859" s="219" t="s">
        <v>2553</v>
      </c>
      <c r="D4859" s="219">
        <v>101599</v>
      </c>
      <c r="E4859" s="217" t="s">
        <v>218</v>
      </c>
      <c r="F4859" s="217" t="s">
        <v>3534</v>
      </c>
      <c r="G4859" s="217" t="s">
        <v>929</v>
      </c>
      <c r="H4859" s="217" t="s">
        <v>139</v>
      </c>
      <c r="I4859" s="219">
        <v>1</v>
      </c>
      <c r="J4859" s="221">
        <v>4358.38</v>
      </c>
      <c r="K4859" s="221">
        <v>4358.38</v>
      </c>
      <c r="L4859" s="218">
        <v>0</v>
      </c>
      <c r="M4859" s="218">
        <f t="shared" si="138"/>
        <v>1743.3520000000001</v>
      </c>
      <c r="N4859" s="216" t="str">
        <f t="shared" si="137"/>
        <v>stvarna uporabna</v>
      </c>
    </row>
    <row r="4860" spans="1:14" x14ac:dyDescent="0.25">
      <c r="A4860" s="216">
        <v>1</v>
      </c>
      <c r="B4860" s="219" t="s">
        <v>3449</v>
      </c>
      <c r="C4860" s="219" t="s">
        <v>2553</v>
      </c>
      <c r="D4860" s="219">
        <v>101600</v>
      </c>
      <c r="E4860" s="217" t="s">
        <v>218</v>
      </c>
      <c r="F4860" s="217" t="s">
        <v>3539</v>
      </c>
      <c r="G4860" s="217" t="s">
        <v>929</v>
      </c>
      <c r="H4860" s="217" t="s">
        <v>139</v>
      </c>
      <c r="I4860" s="219">
        <v>1</v>
      </c>
      <c r="J4860" s="221">
        <v>87524.43</v>
      </c>
      <c r="K4860" s="221">
        <v>87524.43</v>
      </c>
      <c r="L4860" s="218">
        <v>0</v>
      </c>
      <c r="M4860" s="218">
        <f t="shared" si="138"/>
        <v>35009.771999999997</v>
      </c>
      <c r="N4860" s="216" t="str">
        <f t="shared" ref="N4860:N4923" si="139">IF(L4860&lt;J4860*0.4,"stvarna uporabna", "nova vrijednost")</f>
        <v>stvarna uporabna</v>
      </c>
    </row>
    <row r="4861" spans="1:14" x14ac:dyDescent="0.25">
      <c r="A4861" s="216">
        <v>1</v>
      </c>
      <c r="B4861" s="219" t="s">
        <v>3449</v>
      </c>
      <c r="C4861" s="219" t="s">
        <v>2553</v>
      </c>
      <c r="D4861" s="219">
        <v>101601</v>
      </c>
      <c r="E4861" s="217" t="s">
        <v>218</v>
      </c>
      <c r="F4861" s="217" t="s">
        <v>3540</v>
      </c>
      <c r="G4861" s="217" t="s">
        <v>929</v>
      </c>
      <c r="H4861" s="217" t="s">
        <v>139</v>
      </c>
      <c r="I4861" s="219">
        <v>1</v>
      </c>
      <c r="J4861" s="221">
        <v>2969.49</v>
      </c>
      <c r="K4861" s="221">
        <v>2969.49</v>
      </c>
      <c r="L4861" s="218">
        <v>0</v>
      </c>
      <c r="M4861" s="218">
        <f t="shared" si="138"/>
        <v>1187.796</v>
      </c>
      <c r="N4861" s="216" t="str">
        <f t="shared" si="139"/>
        <v>stvarna uporabna</v>
      </c>
    </row>
    <row r="4862" spans="1:14" x14ac:dyDescent="0.25">
      <c r="A4862" s="220">
        <v>1</v>
      </c>
      <c r="B4862" s="219" t="s">
        <v>3449</v>
      </c>
      <c r="C4862" s="219" t="s">
        <v>2553</v>
      </c>
      <c r="D4862" s="219">
        <v>101602</v>
      </c>
      <c r="E4862" s="217" t="s">
        <v>218</v>
      </c>
      <c r="F4862" s="217" t="s">
        <v>3541</v>
      </c>
      <c r="G4862" s="217" t="s">
        <v>929</v>
      </c>
      <c r="H4862" s="217" t="s">
        <v>139</v>
      </c>
      <c r="I4862" s="219">
        <v>1</v>
      </c>
      <c r="J4862" s="221">
        <v>9273.25</v>
      </c>
      <c r="K4862" s="221">
        <v>9273.25</v>
      </c>
      <c r="L4862" s="218">
        <v>0</v>
      </c>
      <c r="M4862" s="218">
        <f t="shared" si="138"/>
        <v>3709.3</v>
      </c>
      <c r="N4862" s="216" t="str">
        <f t="shared" si="139"/>
        <v>stvarna uporabna</v>
      </c>
    </row>
    <row r="4863" spans="1:14" x14ac:dyDescent="0.25">
      <c r="A4863" s="220">
        <v>1</v>
      </c>
      <c r="B4863" s="219" t="s">
        <v>3449</v>
      </c>
      <c r="C4863" s="219" t="s">
        <v>2553</v>
      </c>
      <c r="D4863" s="219">
        <v>101603</v>
      </c>
      <c r="E4863" s="217" t="s">
        <v>218</v>
      </c>
      <c r="F4863" s="217" t="s">
        <v>3542</v>
      </c>
      <c r="G4863" s="217" t="s">
        <v>929</v>
      </c>
      <c r="H4863" s="217" t="s">
        <v>139</v>
      </c>
      <c r="I4863" s="219">
        <v>1</v>
      </c>
      <c r="J4863" s="221">
        <v>3896.29</v>
      </c>
      <c r="K4863" s="221">
        <v>3896.29</v>
      </c>
      <c r="L4863" s="218">
        <v>0</v>
      </c>
      <c r="M4863" s="218">
        <f t="shared" si="138"/>
        <v>1558.5160000000001</v>
      </c>
      <c r="N4863" s="216" t="str">
        <f t="shared" si="139"/>
        <v>stvarna uporabna</v>
      </c>
    </row>
    <row r="4864" spans="1:14" x14ac:dyDescent="0.25">
      <c r="A4864" s="216">
        <v>1</v>
      </c>
      <c r="B4864" s="219" t="s">
        <v>3449</v>
      </c>
      <c r="C4864" s="219" t="s">
        <v>2553</v>
      </c>
      <c r="D4864" s="219">
        <v>101605</v>
      </c>
      <c r="E4864" s="217" t="s">
        <v>218</v>
      </c>
      <c r="F4864" s="217" t="s">
        <v>3541</v>
      </c>
      <c r="G4864" s="217" t="s">
        <v>929</v>
      </c>
      <c r="H4864" s="217" t="s">
        <v>139</v>
      </c>
      <c r="I4864" s="219">
        <v>1</v>
      </c>
      <c r="J4864" s="221">
        <v>9273.25</v>
      </c>
      <c r="K4864" s="221">
        <v>9273.25</v>
      </c>
      <c r="L4864" s="218">
        <v>0</v>
      </c>
      <c r="M4864" s="218">
        <f t="shared" si="138"/>
        <v>3709.3</v>
      </c>
      <c r="N4864" s="216" t="str">
        <f t="shared" si="139"/>
        <v>stvarna uporabna</v>
      </c>
    </row>
    <row r="4865" spans="1:14" x14ac:dyDescent="0.25">
      <c r="A4865" s="216">
        <v>1</v>
      </c>
      <c r="B4865" s="219" t="s">
        <v>3449</v>
      </c>
      <c r="C4865" s="219" t="s">
        <v>2553</v>
      </c>
      <c r="D4865" s="219">
        <v>101632</v>
      </c>
      <c r="E4865" s="217" t="s">
        <v>218</v>
      </c>
      <c r="F4865" s="217" t="s">
        <v>3543</v>
      </c>
      <c r="G4865" s="218">
        <v>12.03</v>
      </c>
      <c r="H4865" s="217" t="s">
        <v>139</v>
      </c>
      <c r="I4865" s="219">
        <v>1</v>
      </c>
      <c r="J4865" s="221">
        <v>5136.2</v>
      </c>
      <c r="K4865" s="221">
        <v>5136.2</v>
      </c>
      <c r="L4865" s="218">
        <v>0</v>
      </c>
      <c r="M4865" s="218">
        <f t="shared" si="138"/>
        <v>2054.48</v>
      </c>
      <c r="N4865" s="216" t="str">
        <f t="shared" si="139"/>
        <v>stvarna uporabna</v>
      </c>
    </row>
    <row r="4866" spans="1:14" x14ac:dyDescent="0.25">
      <c r="A4866" s="216">
        <v>1</v>
      </c>
      <c r="B4866" s="219" t="s">
        <v>3449</v>
      </c>
      <c r="C4866" s="219" t="s">
        <v>2553</v>
      </c>
      <c r="D4866" s="219">
        <v>102036</v>
      </c>
      <c r="E4866" s="217" t="s">
        <v>171</v>
      </c>
      <c r="F4866" s="217" t="s">
        <v>3544</v>
      </c>
      <c r="G4866" s="217" t="s">
        <v>929</v>
      </c>
      <c r="H4866" s="217" t="s">
        <v>139</v>
      </c>
      <c r="I4866" s="219">
        <v>1</v>
      </c>
      <c r="J4866" s="221">
        <v>1500</v>
      </c>
      <c r="K4866" s="221">
        <v>1500</v>
      </c>
      <c r="L4866" s="218">
        <v>0</v>
      </c>
      <c r="M4866" s="218">
        <f t="shared" si="138"/>
        <v>600</v>
      </c>
      <c r="N4866" s="216" t="str">
        <f t="shared" si="139"/>
        <v>stvarna uporabna</v>
      </c>
    </row>
    <row r="4867" spans="1:14" x14ac:dyDescent="0.25">
      <c r="A4867" s="220">
        <v>1</v>
      </c>
      <c r="B4867" s="219" t="s">
        <v>3449</v>
      </c>
      <c r="C4867" s="219" t="s">
        <v>2553</v>
      </c>
      <c r="D4867" s="219">
        <v>102037</v>
      </c>
      <c r="E4867" s="217" t="s">
        <v>171</v>
      </c>
      <c r="F4867" s="217" t="s">
        <v>3545</v>
      </c>
      <c r="G4867" s="217" t="s">
        <v>929</v>
      </c>
      <c r="H4867" s="217" t="s">
        <v>139</v>
      </c>
      <c r="I4867" s="219">
        <v>1</v>
      </c>
      <c r="J4867" s="221">
        <v>3000</v>
      </c>
      <c r="K4867" s="221">
        <v>3000</v>
      </c>
      <c r="L4867" s="218">
        <v>0</v>
      </c>
      <c r="M4867" s="218">
        <f t="shared" ref="M4867:M4930" si="140">IF(L4867&lt;J4867*0.4,J4867*0.4,L4867)</f>
        <v>1200</v>
      </c>
      <c r="N4867" s="216" t="str">
        <f t="shared" si="139"/>
        <v>stvarna uporabna</v>
      </c>
    </row>
    <row r="4868" spans="1:14" x14ac:dyDescent="0.25">
      <c r="A4868" s="220">
        <v>1</v>
      </c>
      <c r="B4868" s="219" t="s">
        <v>3449</v>
      </c>
      <c r="C4868" s="219" t="s">
        <v>2553</v>
      </c>
      <c r="D4868" s="219">
        <v>102047</v>
      </c>
      <c r="E4868" s="217" t="s">
        <v>171</v>
      </c>
      <c r="F4868" s="217" t="s">
        <v>3546</v>
      </c>
      <c r="G4868" s="217" t="s">
        <v>929</v>
      </c>
      <c r="H4868" s="217" t="s">
        <v>139</v>
      </c>
      <c r="I4868" s="219">
        <v>1</v>
      </c>
      <c r="J4868" s="221">
        <v>4500</v>
      </c>
      <c r="K4868" s="221">
        <v>4500</v>
      </c>
      <c r="L4868" s="218">
        <v>0</v>
      </c>
      <c r="M4868" s="218">
        <f t="shared" si="140"/>
        <v>1800</v>
      </c>
      <c r="N4868" s="216" t="str">
        <f t="shared" si="139"/>
        <v>stvarna uporabna</v>
      </c>
    </row>
    <row r="4869" spans="1:14" x14ac:dyDescent="0.25">
      <c r="A4869" s="216">
        <v>1</v>
      </c>
      <c r="B4869" s="219" t="s">
        <v>3449</v>
      </c>
      <c r="C4869" s="219" t="s">
        <v>2553</v>
      </c>
      <c r="D4869" s="219">
        <v>102107</v>
      </c>
      <c r="E4869" s="217" t="s">
        <v>171</v>
      </c>
      <c r="F4869" s="217" t="s">
        <v>3547</v>
      </c>
      <c r="G4869" s="217" t="s">
        <v>1908</v>
      </c>
      <c r="H4869" s="217" t="s">
        <v>139</v>
      </c>
      <c r="I4869" s="219">
        <v>1</v>
      </c>
      <c r="J4869" s="221">
        <v>1950.6</v>
      </c>
      <c r="K4869" s="221">
        <v>1950.6</v>
      </c>
      <c r="L4869" s="218">
        <v>0</v>
      </c>
      <c r="M4869" s="218">
        <f t="shared" si="140"/>
        <v>780.24</v>
      </c>
      <c r="N4869" s="216" t="str">
        <f t="shared" si="139"/>
        <v>stvarna uporabna</v>
      </c>
    </row>
    <row r="4870" spans="1:14" x14ac:dyDescent="0.25">
      <c r="A4870" s="216">
        <v>1</v>
      </c>
      <c r="B4870" s="219" t="s">
        <v>3449</v>
      </c>
      <c r="C4870" s="219" t="s">
        <v>2553</v>
      </c>
      <c r="D4870" s="219">
        <v>102108</v>
      </c>
      <c r="E4870" s="217" t="s">
        <v>171</v>
      </c>
      <c r="F4870" s="217" t="s">
        <v>3548</v>
      </c>
      <c r="G4870" s="217" t="s">
        <v>929</v>
      </c>
      <c r="H4870" s="217" t="s">
        <v>139</v>
      </c>
      <c r="I4870" s="219">
        <v>1</v>
      </c>
      <c r="J4870" s="221">
        <v>2000</v>
      </c>
      <c r="K4870" s="221">
        <v>2000</v>
      </c>
      <c r="L4870" s="218">
        <v>0</v>
      </c>
      <c r="M4870" s="218">
        <f t="shared" si="140"/>
        <v>800</v>
      </c>
      <c r="N4870" s="216" t="str">
        <f t="shared" si="139"/>
        <v>stvarna uporabna</v>
      </c>
    </row>
    <row r="4871" spans="1:14" x14ac:dyDescent="0.25">
      <c r="A4871" s="216">
        <v>1</v>
      </c>
      <c r="B4871" s="219" t="s">
        <v>3449</v>
      </c>
      <c r="C4871" s="219" t="s">
        <v>2553</v>
      </c>
      <c r="D4871" s="219">
        <v>102113</v>
      </c>
      <c r="E4871" s="217" t="s">
        <v>171</v>
      </c>
      <c r="F4871" s="217" t="s">
        <v>3549</v>
      </c>
      <c r="G4871" s="217" t="s">
        <v>929</v>
      </c>
      <c r="H4871" s="217" t="s">
        <v>139</v>
      </c>
      <c r="I4871" s="219">
        <v>1</v>
      </c>
      <c r="J4871" s="218">
        <v>798.56</v>
      </c>
      <c r="K4871" s="218">
        <v>798.56</v>
      </c>
      <c r="L4871" s="218">
        <v>0</v>
      </c>
      <c r="M4871" s="218">
        <f t="shared" si="140"/>
        <v>319.42399999999998</v>
      </c>
      <c r="N4871" s="216" t="str">
        <f t="shared" si="139"/>
        <v>stvarna uporabna</v>
      </c>
    </row>
    <row r="4872" spans="1:14" x14ac:dyDescent="0.25">
      <c r="A4872" s="216">
        <v>1</v>
      </c>
      <c r="B4872" s="219" t="s">
        <v>3449</v>
      </c>
      <c r="C4872" s="219" t="s">
        <v>2553</v>
      </c>
      <c r="D4872" s="219">
        <v>102117</v>
      </c>
      <c r="E4872" s="217" t="s">
        <v>171</v>
      </c>
      <c r="F4872" s="217" t="s">
        <v>3550</v>
      </c>
      <c r="G4872" s="217" t="s">
        <v>2447</v>
      </c>
      <c r="H4872" s="217" t="s">
        <v>139</v>
      </c>
      <c r="I4872" s="219">
        <v>1</v>
      </c>
      <c r="J4872" s="221">
        <v>10284.200000000001</v>
      </c>
      <c r="K4872" s="221">
        <v>10284.200000000001</v>
      </c>
      <c r="L4872" s="218">
        <v>0</v>
      </c>
      <c r="M4872" s="218">
        <f t="shared" si="140"/>
        <v>4113.68</v>
      </c>
      <c r="N4872" s="216" t="str">
        <f t="shared" si="139"/>
        <v>stvarna uporabna</v>
      </c>
    </row>
    <row r="4873" spans="1:14" x14ac:dyDescent="0.25">
      <c r="A4873" s="220">
        <v>1</v>
      </c>
      <c r="B4873" s="219" t="s">
        <v>3449</v>
      </c>
      <c r="C4873" s="219" t="s">
        <v>2553</v>
      </c>
      <c r="D4873" s="219">
        <v>102118</v>
      </c>
      <c r="E4873" s="217" t="s">
        <v>171</v>
      </c>
      <c r="F4873" s="217" t="s">
        <v>3551</v>
      </c>
      <c r="G4873" s="218">
        <v>12</v>
      </c>
      <c r="H4873" s="217" t="s">
        <v>139</v>
      </c>
      <c r="I4873" s="219">
        <v>1</v>
      </c>
      <c r="J4873" s="218">
        <v>442.68</v>
      </c>
      <c r="K4873" s="218">
        <v>442.68</v>
      </c>
      <c r="L4873" s="218">
        <v>0</v>
      </c>
      <c r="M4873" s="218">
        <f t="shared" si="140"/>
        <v>177.072</v>
      </c>
      <c r="N4873" s="216" t="str">
        <f t="shared" si="139"/>
        <v>stvarna uporabna</v>
      </c>
    </row>
    <row r="4874" spans="1:14" x14ac:dyDescent="0.25">
      <c r="A4874" s="220">
        <v>1</v>
      </c>
      <c r="B4874" s="219" t="s">
        <v>3449</v>
      </c>
      <c r="C4874" s="219" t="s">
        <v>2553</v>
      </c>
      <c r="D4874" s="219">
        <v>102119</v>
      </c>
      <c r="E4874" s="217" t="s">
        <v>171</v>
      </c>
      <c r="F4874" s="217" t="s">
        <v>3552</v>
      </c>
      <c r="G4874" s="218">
        <v>12</v>
      </c>
      <c r="H4874" s="217" t="s">
        <v>139</v>
      </c>
      <c r="I4874" s="219">
        <v>1</v>
      </c>
      <c r="J4874" s="218">
        <v>442.67</v>
      </c>
      <c r="K4874" s="218">
        <v>442.67</v>
      </c>
      <c r="L4874" s="218">
        <v>0</v>
      </c>
      <c r="M4874" s="218">
        <f t="shared" si="140"/>
        <v>177.06800000000001</v>
      </c>
      <c r="N4874" s="216" t="str">
        <f t="shared" si="139"/>
        <v>stvarna uporabna</v>
      </c>
    </row>
    <row r="4875" spans="1:14" x14ac:dyDescent="0.25">
      <c r="A4875" s="216">
        <v>1</v>
      </c>
      <c r="B4875" s="219" t="s">
        <v>3449</v>
      </c>
      <c r="C4875" s="219" t="s">
        <v>2553</v>
      </c>
      <c r="D4875" s="219">
        <v>102120</v>
      </c>
      <c r="E4875" s="217" t="s">
        <v>171</v>
      </c>
      <c r="F4875" s="217" t="s">
        <v>3553</v>
      </c>
      <c r="G4875" s="218">
        <v>12</v>
      </c>
      <c r="H4875" s="217" t="s">
        <v>139</v>
      </c>
      <c r="I4875" s="219">
        <v>1</v>
      </c>
      <c r="J4875" s="218">
        <v>400.16</v>
      </c>
      <c r="K4875" s="218">
        <v>400.16</v>
      </c>
      <c r="L4875" s="218">
        <v>0</v>
      </c>
      <c r="M4875" s="218">
        <f t="shared" si="140"/>
        <v>160.06400000000002</v>
      </c>
      <c r="N4875" s="216" t="str">
        <f t="shared" si="139"/>
        <v>stvarna uporabna</v>
      </c>
    </row>
    <row r="4876" spans="1:14" x14ac:dyDescent="0.25">
      <c r="A4876" s="216">
        <v>1</v>
      </c>
      <c r="B4876" s="219" t="s">
        <v>3449</v>
      </c>
      <c r="C4876" s="219" t="s">
        <v>2553</v>
      </c>
      <c r="D4876" s="219">
        <v>102121</v>
      </c>
      <c r="E4876" s="217" t="s">
        <v>171</v>
      </c>
      <c r="F4876" s="217" t="s">
        <v>3553</v>
      </c>
      <c r="G4876" s="218">
        <v>12</v>
      </c>
      <c r="H4876" s="217" t="s">
        <v>139</v>
      </c>
      <c r="I4876" s="219">
        <v>1</v>
      </c>
      <c r="J4876" s="218">
        <v>400.16</v>
      </c>
      <c r="K4876" s="218">
        <v>400.16</v>
      </c>
      <c r="L4876" s="218">
        <v>0</v>
      </c>
      <c r="M4876" s="218">
        <f t="shared" si="140"/>
        <v>160.06400000000002</v>
      </c>
      <c r="N4876" s="216" t="str">
        <f t="shared" si="139"/>
        <v>stvarna uporabna</v>
      </c>
    </row>
    <row r="4877" spans="1:14" x14ac:dyDescent="0.25">
      <c r="A4877" s="216">
        <v>1</v>
      </c>
      <c r="B4877" s="219" t="s">
        <v>3449</v>
      </c>
      <c r="C4877" s="219" t="s">
        <v>2553</v>
      </c>
      <c r="D4877" s="219">
        <v>102124</v>
      </c>
      <c r="E4877" s="217" t="s">
        <v>171</v>
      </c>
      <c r="F4877" s="217" t="s">
        <v>3554</v>
      </c>
      <c r="G4877" s="217" t="s">
        <v>929</v>
      </c>
      <c r="H4877" s="217" t="s">
        <v>139</v>
      </c>
      <c r="I4877" s="219">
        <v>1</v>
      </c>
      <c r="J4877" s="221">
        <v>19075.41</v>
      </c>
      <c r="K4877" s="221">
        <v>19075.41</v>
      </c>
      <c r="L4877" s="218">
        <v>0</v>
      </c>
      <c r="M4877" s="218">
        <f t="shared" si="140"/>
        <v>7630.1640000000007</v>
      </c>
      <c r="N4877" s="216" t="str">
        <f t="shared" si="139"/>
        <v>stvarna uporabna</v>
      </c>
    </row>
    <row r="4878" spans="1:14" x14ac:dyDescent="0.25">
      <c r="A4878" s="220">
        <v>1</v>
      </c>
      <c r="B4878" s="219" t="s">
        <v>3449</v>
      </c>
      <c r="C4878" s="219" t="s">
        <v>2553</v>
      </c>
      <c r="D4878" s="219">
        <v>102125</v>
      </c>
      <c r="E4878" s="217" t="s">
        <v>171</v>
      </c>
      <c r="F4878" s="217" t="s">
        <v>3555</v>
      </c>
      <c r="G4878" s="217" t="s">
        <v>3362</v>
      </c>
      <c r="H4878" s="217" t="s">
        <v>139</v>
      </c>
      <c r="I4878" s="219">
        <v>1</v>
      </c>
      <c r="J4878" s="221">
        <v>74458.95</v>
      </c>
      <c r="K4878" s="221">
        <v>74458.95</v>
      </c>
      <c r="L4878" s="218">
        <v>0</v>
      </c>
      <c r="M4878" s="218">
        <f t="shared" si="140"/>
        <v>29783.58</v>
      </c>
      <c r="N4878" s="216" t="str">
        <f t="shared" si="139"/>
        <v>stvarna uporabna</v>
      </c>
    </row>
    <row r="4879" spans="1:14" x14ac:dyDescent="0.25">
      <c r="A4879" s="220">
        <v>1</v>
      </c>
      <c r="B4879" s="219" t="s">
        <v>3449</v>
      </c>
      <c r="C4879" s="219" t="s">
        <v>2553</v>
      </c>
      <c r="D4879" s="219">
        <v>102128</v>
      </c>
      <c r="E4879" s="217" t="s">
        <v>171</v>
      </c>
      <c r="F4879" s="217" t="s">
        <v>3556</v>
      </c>
      <c r="G4879" s="218">
        <v>12.04</v>
      </c>
      <c r="H4879" s="217" t="s">
        <v>139</v>
      </c>
      <c r="I4879" s="219">
        <v>1</v>
      </c>
      <c r="J4879" s="218">
        <v>830.09</v>
      </c>
      <c r="K4879" s="218">
        <v>830.09</v>
      </c>
      <c r="L4879" s="218">
        <v>0</v>
      </c>
      <c r="M4879" s="218">
        <f t="shared" si="140"/>
        <v>332.03600000000006</v>
      </c>
      <c r="N4879" s="216" t="str">
        <f t="shared" si="139"/>
        <v>stvarna uporabna</v>
      </c>
    </row>
    <row r="4880" spans="1:14" x14ac:dyDescent="0.25">
      <c r="A4880" s="216">
        <v>1</v>
      </c>
      <c r="B4880" s="219" t="s">
        <v>3449</v>
      </c>
      <c r="C4880" s="219" t="s">
        <v>2553</v>
      </c>
      <c r="D4880" s="219">
        <v>102186</v>
      </c>
      <c r="E4880" s="217" t="s">
        <v>595</v>
      </c>
      <c r="F4880" s="217" t="s">
        <v>3557</v>
      </c>
      <c r="G4880" s="217" t="s">
        <v>929</v>
      </c>
      <c r="H4880" s="217" t="s">
        <v>139</v>
      </c>
      <c r="I4880" s="219">
        <v>1</v>
      </c>
      <c r="J4880" s="221">
        <v>23343.39</v>
      </c>
      <c r="K4880" s="221">
        <v>23343.39</v>
      </c>
      <c r="L4880" s="218">
        <v>0</v>
      </c>
      <c r="M4880" s="218">
        <f t="shared" si="140"/>
        <v>9337.3559999999998</v>
      </c>
      <c r="N4880" s="216" t="str">
        <f t="shared" si="139"/>
        <v>stvarna uporabna</v>
      </c>
    </row>
    <row r="4881" spans="1:14" x14ac:dyDescent="0.25">
      <c r="A4881" s="216">
        <v>1</v>
      </c>
      <c r="B4881" s="219" t="s">
        <v>3449</v>
      </c>
      <c r="C4881" s="219" t="s">
        <v>2553</v>
      </c>
      <c r="D4881" s="219">
        <v>102187</v>
      </c>
      <c r="E4881" s="217" t="s">
        <v>595</v>
      </c>
      <c r="F4881" s="217" t="s">
        <v>3558</v>
      </c>
      <c r="G4881" s="217" t="s">
        <v>929</v>
      </c>
      <c r="H4881" s="217" t="s">
        <v>139</v>
      </c>
      <c r="I4881" s="219">
        <v>1</v>
      </c>
      <c r="J4881" s="221">
        <v>34094.81</v>
      </c>
      <c r="K4881" s="221">
        <v>34094.81</v>
      </c>
      <c r="L4881" s="218">
        <v>0</v>
      </c>
      <c r="M4881" s="218">
        <f t="shared" si="140"/>
        <v>13637.923999999999</v>
      </c>
      <c r="N4881" s="216" t="str">
        <f t="shared" si="139"/>
        <v>stvarna uporabna</v>
      </c>
    </row>
    <row r="4882" spans="1:14" x14ac:dyDescent="0.25">
      <c r="A4882" s="216">
        <v>1</v>
      </c>
      <c r="B4882" s="219" t="s">
        <v>3449</v>
      </c>
      <c r="C4882" s="219" t="s">
        <v>2553</v>
      </c>
      <c r="D4882" s="219">
        <v>102189</v>
      </c>
      <c r="E4882" s="217" t="s">
        <v>595</v>
      </c>
      <c r="F4882" s="217" t="s">
        <v>3559</v>
      </c>
      <c r="G4882" s="217" t="s">
        <v>929</v>
      </c>
      <c r="H4882" s="217" t="s">
        <v>139</v>
      </c>
      <c r="I4882" s="219">
        <v>1</v>
      </c>
      <c r="J4882" s="221">
        <v>28261.74</v>
      </c>
      <c r="K4882" s="221">
        <v>28261.74</v>
      </c>
      <c r="L4882" s="218">
        <v>0</v>
      </c>
      <c r="M4882" s="218">
        <f t="shared" si="140"/>
        <v>11304.696000000002</v>
      </c>
      <c r="N4882" s="216" t="str">
        <f t="shared" si="139"/>
        <v>stvarna uporabna</v>
      </c>
    </row>
    <row r="4883" spans="1:14" x14ac:dyDescent="0.25">
      <c r="A4883" s="220">
        <v>1</v>
      </c>
      <c r="B4883" s="219" t="s">
        <v>3449</v>
      </c>
      <c r="C4883" s="219" t="s">
        <v>2553</v>
      </c>
      <c r="D4883" s="219">
        <v>102190</v>
      </c>
      <c r="E4883" s="217" t="s">
        <v>595</v>
      </c>
      <c r="F4883" s="217" t="s">
        <v>3560</v>
      </c>
      <c r="G4883" s="217" t="s">
        <v>929</v>
      </c>
      <c r="H4883" s="217" t="s">
        <v>139</v>
      </c>
      <c r="I4883" s="219">
        <v>1</v>
      </c>
      <c r="J4883" s="221">
        <v>39566.18</v>
      </c>
      <c r="K4883" s="221">
        <v>39566.18</v>
      </c>
      <c r="L4883" s="218">
        <v>0</v>
      </c>
      <c r="M4883" s="218">
        <f t="shared" si="140"/>
        <v>15826.472000000002</v>
      </c>
      <c r="N4883" s="216" t="str">
        <f t="shared" si="139"/>
        <v>stvarna uporabna</v>
      </c>
    </row>
    <row r="4884" spans="1:14" x14ac:dyDescent="0.25">
      <c r="A4884" s="220">
        <v>1</v>
      </c>
      <c r="B4884" s="219" t="s">
        <v>3449</v>
      </c>
      <c r="C4884" s="219" t="s">
        <v>2553</v>
      </c>
      <c r="D4884" s="219">
        <v>102191</v>
      </c>
      <c r="E4884" s="217" t="s">
        <v>595</v>
      </c>
      <c r="F4884" s="217" t="s">
        <v>3561</v>
      </c>
      <c r="G4884" s="217" t="s">
        <v>929</v>
      </c>
      <c r="H4884" s="217" t="s">
        <v>139</v>
      </c>
      <c r="I4884" s="219">
        <v>1</v>
      </c>
      <c r="J4884" s="221">
        <v>3890.75</v>
      </c>
      <c r="K4884" s="221">
        <v>3890.75</v>
      </c>
      <c r="L4884" s="218">
        <v>0</v>
      </c>
      <c r="M4884" s="218">
        <f t="shared" si="140"/>
        <v>1556.3000000000002</v>
      </c>
      <c r="N4884" s="216" t="str">
        <f t="shared" si="139"/>
        <v>stvarna uporabna</v>
      </c>
    </row>
    <row r="4885" spans="1:14" x14ac:dyDescent="0.25">
      <c r="A4885" s="216">
        <v>1</v>
      </c>
      <c r="B4885" s="219" t="s">
        <v>3449</v>
      </c>
      <c r="C4885" s="219" t="s">
        <v>2553</v>
      </c>
      <c r="D4885" s="219">
        <v>102192</v>
      </c>
      <c r="E4885" s="217" t="s">
        <v>595</v>
      </c>
      <c r="F4885" s="217" t="s">
        <v>3562</v>
      </c>
      <c r="G4885" s="217" t="s">
        <v>929</v>
      </c>
      <c r="H4885" s="217" t="s">
        <v>139</v>
      </c>
      <c r="I4885" s="219">
        <v>1</v>
      </c>
      <c r="J4885" s="221">
        <v>3183.27</v>
      </c>
      <c r="K4885" s="221">
        <v>3183.27</v>
      </c>
      <c r="L4885" s="218">
        <v>0</v>
      </c>
      <c r="M4885" s="218">
        <f t="shared" si="140"/>
        <v>1273.308</v>
      </c>
      <c r="N4885" s="216" t="str">
        <f t="shared" si="139"/>
        <v>stvarna uporabna</v>
      </c>
    </row>
    <row r="4886" spans="1:14" x14ac:dyDescent="0.25">
      <c r="A4886" s="216">
        <v>1</v>
      </c>
      <c r="B4886" s="219" t="s">
        <v>3449</v>
      </c>
      <c r="C4886" s="219" t="s">
        <v>2553</v>
      </c>
      <c r="D4886" s="219">
        <v>102193</v>
      </c>
      <c r="E4886" s="217" t="s">
        <v>595</v>
      </c>
      <c r="F4886" s="217" t="s">
        <v>3563</v>
      </c>
      <c r="G4886" s="217" t="s">
        <v>929</v>
      </c>
      <c r="H4886" s="217" t="s">
        <v>139</v>
      </c>
      <c r="I4886" s="219">
        <v>1</v>
      </c>
      <c r="J4886" s="221">
        <v>1187.02</v>
      </c>
      <c r="K4886" s="221">
        <v>1187.02</v>
      </c>
      <c r="L4886" s="218">
        <v>0</v>
      </c>
      <c r="M4886" s="218">
        <f t="shared" si="140"/>
        <v>474.80799999999999</v>
      </c>
      <c r="N4886" s="216" t="str">
        <f t="shared" si="139"/>
        <v>stvarna uporabna</v>
      </c>
    </row>
    <row r="4887" spans="1:14" x14ac:dyDescent="0.25">
      <c r="A4887" s="216">
        <v>1</v>
      </c>
      <c r="B4887" s="219" t="s">
        <v>3449</v>
      </c>
      <c r="C4887" s="219" t="s">
        <v>2553</v>
      </c>
      <c r="D4887" s="219">
        <v>102194</v>
      </c>
      <c r="E4887" s="217" t="s">
        <v>595</v>
      </c>
      <c r="F4887" s="217" t="s">
        <v>3564</v>
      </c>
      <c r="G4887" s="217" t="s">
        <v>929</v>
      </c>
      <c r="H4887" s="217" t="s">
        <v>139</v>
      </c>
      <c r="I4887" s="219">
        <v>1</v>
      </c>
      <c r="J4887" s="221">
        <v>1017.35</v>
      </c>
      <c r="K4887" s="221">
        <v>1017.35</v>
      </c>
      <c r="L4887" s="218">
        <v>0</v>
      </c>
      <c r="M4887" s="218">
        <f t="shared" si="140"/>
        <v>406.94000000000005</v>
      </c>
      <c r="N4887" s="216" t="str">
        <f t="shared" si="139"/>
        <v>stvarna uporabna</v>
      </c>
    </row>
    <row r="4888" spans="1:14" x14ac:dyDescent="0.25">
      <c r="A4888" s="220">
        <v>1</v>
      </c>
      <c r="B4888" s="219" t="s">
        <v>3449</v>
      </c>
      <c r="C4888" s="219" t="s">
        <v>2553</v>
      </c>
      <c r="D4888" s="219">
        <v>102243</v>
      </c>
      <c r="E4888" s="217" t="s">
        <v>192</v>
      </c>
      <c r="F4888" s="217" t="s">
        <v>3565</v>
      </c>
      <c r="G4888" s="217" t="s">
        <v>929</v>
      </c>
      <c r="H4888" s="217" t="s">
        <v>139</v>
      </c>
      <c r="I4888" s="219">
        <v>1</v>
      </c>
      <c r="J4888" s="221">
        <v>2619.84</v>
      </c>
      <c r="K4888" s="221">
        <v>2619.84</v>
      </c>
      <c r="L4888" s="218">
        <v>0</v>
      </c>
      <c r="M4888" s="218">
        <f t="shared" si="140"/>
        <v>1047.9360000000001</v>
      </c>
      <c r="N4888" s="216" t="str">
        <f t="shared" si="139"/>
        <v>stvarna uporabna</v>
      </c>
    </row>
    <row r="4889" spans="1:14" x14ac:dyDescent="0.25">
      <c r="A4889" s="220">
        <v>1</v>
      </c>
      <c r="B4889" s="219" t="s">
        <v>3449</v>
      </c>
      <c r="C4889" s="219" t="s">
        <v>2553</v>
      </c>
      <c r="D4889" s="219">
        <v>102252</v>
      </c>
      <c r="E4889" s="217" t="s">
        <v>171</v>
      </c>
      <c r="F4889" s="217" t="s">
        <v>3566</v>
      </c>
      <c r="G4889" s="217" t="s">
        <v>1213</v>
      </c>
      <c r="H4889" s="217" t="s">
        <v>139</v>
      </c>
      <c r="I4889" s="219">
        <v>1</v>
      </c>
      <c r="J4889" s="221">
        <v>45908.23</v>
      </c>
      <c r="K4889" s="221">
        <v>45908.23</v>
      </c>
      <c r="L4889" s="218">
        <v>0</v>
      </c>
      <c r="M4889" s="218">
        <f t="shared" si="140"/>
        <v>18363.292000000001</v>
      </c>
      <c r="N4889" s="216" t="str">
        <f t="shared" si="139"/>
        <v>stvarna uporabna</v>
      </c>
    </row>
    <row r="4890" spans="1:14" x14ac:dyDescent="0.25">
      <c r="A4890" s="216">
        <v>1</v>
      </c>
      <c r="B4890" s="219" t="s">
        <v>3449</v>
      </c>
      <c r="C4890" s="219" t="s">
        <v>2553</v>
      </c>
      <c r="D4890" s="219">
        <v>102256</v>
      </c>
      <c r="E4890" s="217" t="s">
        <v>171</v>
      </c>
      <c r="F4890" s="217" t="s">
        <v>3567</v>
      </c>
      <c r="G4890" s="218">
        <v>10.01</v>
      </c>
      <c r="H4890" s="217" t="s">
        <v>139</v>
      </c>
      <c r="I4890" s="219">
        <v>1</v>
      </c>
      <c r="J4890" s="221">
        <v>79331.87</v>
      </c>
      <c r="K4890" s="221">
        <v>79331.87</v>
      </c>
      <c r="L4890" s="218">
        <v>0</v>
      </c>
      <c r="M4890" s="218">
        <f t="shared" si="140"/>
        <v>31732.748</v>
      </c>
      <c r="N4890" s="216" t="str">
        <f t="shared" si="139"/>
        <v>stvarna uporabna</v>
      </c>
    </row>
    <row r="4891" spans="1:14" x14ac:dyDescent="0.25">
      <c r="A4891" s="216">
        <v>1</v>
      </c>
      <c r="B4891" s="219" t="s">
        <v>3449</v>
      </c>
      <c r="C4891" s="219" t="s">
        <v>2553</v>
      </c>
      <c r="D4891" s="219">
        <v>102271</v>
      </c>
      <c r="E4891" s="217" t="s">
        <v>171</v>
      </c>
      <c r="F4891" s="217" t="s">
        <v>3568</v>
      </c>
      <c r="G4891" s="218">
        <v>10.01</v>
      </c>
      <c r="H4891" s="217" t="s">
        <v>139</v>
      </c>
      <c r="I4891" s="219">
        <v>1</v>
      </c>
      <c r="J4891" s="221">
        <v>167344.49</v>
      </c>
      <c r="K4891" s="221">
        <v>167344.49</v>
      </c>
      <c r="L4891" s="218">
        <v>0</v>
      </c>
      <c r="M4891" s="218">
        <f t="shared" si="140"/>
        <v>66937.796000000002</v>
      </c>
      <c r="N4891" s="216" t="str">
        <f t="shared" si="139"/>
        <v>stvarna uporabna</v>
      </c>
    </row>
    <row r="4892" spans="1:14" x14ac:dyDescent="0.25">
      <c r="A4892" s="216">
        <v>1</v>
      </c>
      <c r="B4892" s="219" t="s">
        <v>3449</v>
      </c>
      <c r="C4892" s="219" t="s">
        <v>2553</v>
      </c>
      <c r="D4892" s="219">
        <v>102272</v>
      </c>
      <c r="E4892" s="217" t="s">
        <v>171</v>
      </c>
      <c r="F4892" s="217" t="s">
        <v>3569</v>
      </c>
      <c r="G4892" s="217" t="s">
        <v>929</v>
      </c>
      <c r="H4892" s="217" t="s">
        <v>139</v>
      </c>
      <c r="I4892" s="219">
        <v>1</v>
      </c>
      <c r="J4892" s="221">
        <v>63369.3</v>
      </c>
      <c r="K4892" s="221">
        <v>63369.3</v>
      </c>
      <c r="L4892" s="218">
        <v>0</v>
      </c>
      <c r="M4892" s="218">
        <f t="shared" si="140"/>
        <v>25347.72</v>
      </c>
      <c r="N4892" s="216" t="str">
        <f t="shared" si="139"/>
        <v>stvarna uporabna</v>
      </c>
    </row>
    <row r="4893" spans="1:14" x14ac:dyDescent="0.25">
      <c r="A4893" s="220">
        <v>1</v>
      </c>
      <c r="B4893" s="219" t="s">
        <v>3449</v>
      </c>
      <c r="C4893" s="219" t="s">
        <v>2553</v>
      </c>
      <c r="D4893" s="219">
        <v>102363</v>
      </c>
      <c r="E4893" s="217" t="s">
        <v>171</v>
      </c>
      <c r="F4893" s="217" t="s">
        <v>3570</v>
      </c>
      <c r="G4893" s="217" t="s">
        <v>929</v>
      </c>
      <c r="H4893" s="217" t="s">
        <v>139</v>
      </c>
      <c r="I4893" s="219">
        <v>1</v>
      </c>
      <c r="J4893" s="221">
        <v>5500</v>
      </c>
      <c r="K4893" s="221">
        <v>5500</v>
      </c>
      <c r="L4893" s="218">
        <v>0</v>
      </c>
      <c r="M4893" s="218">
        <f t="shared" si="140"/>
        <v>2200</v>
      </c>
      <c r="N4893" s="216" t="str">
        <f t="shared" si="139"/>
        <v>stvarna uporabna</v>
      </c>
    </row>
    <row r="4894" spans="1:14" x14ac:dyDescent="0.25">
      <c r="A4894" s="220">
        <v>1</v>
      </c>
      <c r="B4894" s="219" t="s">
        <v>3449</v>
      </c>
      <c r="C4894" s="219" t="s">
        <v>2553</v>
      </c>
      <c r="D4894" s="219">
        <v>102365</v>
      </c>
      <c r="E4894" s="217" t="s">
        <v>171</v>
      </c>
      <c r="F4894" s="217" t="s">
        <v>3571</v>
      </c>
      <c r="G4894" s="217" t="s">
        <v>929</v>
      </c>
      <c r="H4894" s="217" t="s">
        <v>139</v>
      </c>
      <c r="I4894" s="219">
        <v>1</v>
      </c>
      <c r="J4894" s="221">
        <v>2719.11</v>
      </c>
      <c r="K4894" s="221">
        <v>2719.11</v>
      </c>
      <c r="L4894" s="218">
        <v>0</v>
      </c>
      <c r="M4894" s="218">
        <f t="shared" si="140"/>
        <v>1087.644</v>
      </c>
      <c r="N4894" s="216" t="str">
        <f t="shared" si="139"/>
        <v>stvarna uporabna</v>
      </c>
    </row>
    <row r="4895" spans="1:14" x14ac:dyDescent="0.25">
      <c r="A4895" s="216">
        <v>1</v>
      </c>
      <c r="B4895" s="219" t="s">
        <v>3449</v>
      </c>
      <c r="C4895" s="219" t="s">
        <v>2553</v>
      </c>
      <c r="D4895" s="219">
        <v>102406</v>
      </c>
      <c r="E4895" s="217" t="s">
        <v>171</v>
      </c>
      <c r="F4895" s="217" t="s">
        <v>3572</v>
      </c>
      <c r="G4895" s="217" t="s">
        <v>929</v>
      </c>
      <c r="H4895" s="217" t="s">
        <v>139</v>
      </c>
      <c r="I4895" s="219">
        <v>1</v>
      </c>
      <c r="J4895" s="221">
        <v>2775.4</v>
      </c>
      <c r="K4895" s="221">
        <v>2775.4</v>
      </c>
      <c r="L4895" s="218">
        <v>0</v>
      </c>
      <c r="M4895" s="218">
        <f t="shared" si="140"/>
        <v>1110.1600000000001</v>
      </c>
      <c r="N4895" s="216" t="str">
        <f t="shared" si="139"/>
        <v>stvarna uporabna</v>
      </c>
    </row>
    <row r="4896" spans="1:14" x14ac:dyDescent="0.25">
      <c r="A4896" s="216">
        <v>1</v>
      </c>
      <c r="B4896" s="219" t="s">
        <v>3449</v>
      </c>
      <c r="C4896" s="219" t="s">
        <v>2553</v>
      </c>
      <c r="D4896" s="219">
        <v>102407</v>
      </c>
      <c r="E4896" s="217" t="s">
        <v>171</v>
      </c>
      <c r="F4896" s="217" t="s">
        <v>3573</v>
      </c>
      <c r="G4896" s="217" t="s">
        <v>929</v>
      </c>
      <c r="H4896" s="217" t="s">
        <v>139</v>
      </c>
      <c r="I4896" s="219">
        <v>1</v>
      </c>
      <c r="J4896" s="221">
        <v>2525.71</v>
      </c>
      <c r="K4896" s="221">
        <v>2525.71</v>
      </c>
      <c r="L4896" s="218">
        <v>0</v>
      </c>
      <c r="M4896" s="218">
        <f t="shared" si="140"/>
        <v>1010.2840000000001</v>
      </c>
      <c r="N4896" s="216" t="str">
        <f t="shared" si="139"/>
        <v>stvarna uporabna</v>
      </c>
    </row>
    <row r="4897" spans="1:14" x14ac:dyDescent="0.25">
      <c r="A4897" s="216">
        <v>1</v>
      </c>
      <c r="B4897" s="219" t="s">
        <v>3449</v>
      </c>
      <c r="C4897" s="219" t="s">
        <v>2553</v>
      </c>
      <c r="D4897" s="219">
        <v>102501</v>
      </c>
      <c r="E4897" s="217" t="s">
        <v>171</v>
      </c>
      <c r="F4897" s="217" t="s">
        <v>3574</v>
      </c>
      <c r="G4897" s="217" t="s">
        <v>929</v>
      </c>
      <c r="H4897" s="217" t="s">
        <v>139</v>
      </c>
      <c r="I4897" s="219">
        <v>1</v>
      </c>
      <c r="J4897" s="221">
        <v>6929.57</v>
      </c>
      <c r="K4897" s="221">
        <v>6929.57</v>
      </c>
      <c r="L4897" s="218">
        <v>0</v>
      </c>
      <c r="M4897" s="218">
        <f t="shared" si="140"/>
        <v>2771.828</v>
      </c>
      <c r="N4897" s="216" t="str">
        <f t="shared" si="139"/>
        <v>stvarna uporabna</v>
      </c>
    </row>
    <row r="4898" spans="1:14" x14ac:dyDescent="0.25">
      <c r="A4898" s="220">
        <v>1</v>
      </c>
      <c r="B4898" s="219" t="s">
        <v>3449</v>
      </c>
      <c r="C4898" s="219" t="s">
        <v>2553</v>
      </c>
      <c r="D4898" s="219">
        <v>102502</v>
      </c>
      <c r="E4898" s="217" t="s">
        <v>171</v>
      </c>
      <c r="F4898" s="217" t="s">
        <v>3575</v>
      </c>
      <c r="G4898" s="217" t="s">
        <v>929</v>
      </c>
      <c r="H4898" s="217" t="s">
        <v>139</v>
      </c>
      <c r="I4898" s="219">
        <v>1</v>
      </c>
      <c r="J4898" s="221">
        <v>13012.32</v>
      </c>
      <c r="K4898" s="221">
        <v>13012.32</v>
      </c>
      <c r="L4898" s="218">
        <v>0</v>
      </c>
      <c r="M4898" s="218">
        <f t="shared" si="140"/>
        <v>5204.9279999999999</v>
      </c>
      <c r="N4898" s="216" t="str">
        <f t="shared" si="139"/>
        <v>stvarna uporabna</v>
      </c>
    </row>
    <row r="4899" spans="1:14" x14ac:dyDescent="0.25">
      <c r="A4899" s="220">
        <v>1</v>
      </c>
      <c r="B4899" s="219" t="s">
        <v>3449</v>
      </c>
      <c r="C4899" s="219" t="s">
        <v>2553</v>
      </c>
      <c r="D4899" s="219">
        <v>102509</v>
      </c>
      <c r="E4899" s="217" t="s">
        <v>171</v>
      </c>
      <c r="F4899" s="217" t="s">
        <v>3576</v>
      </c>
      <c r="G4899" s="217" t="s">
        <v>929</v>
      </c>
      <c r="H4899" s="217" t="s">
        <v>139</v>
      </c>
      <c r="I4899" s="219">
        <v>1</v>
      </c>
      <c r="J4899" s="221">
        <v>5002.49</v>
      </c>
      <c r="K4899" s="221">
        <v>5002.49</v>
      </c>
      <c r="L4899" s="218">
        <v>0</v>
      </c>
      <c r="M4899" s="218">
        <f t="shared" si="140"/>
        <v>2000.9960000000001</v>
      </c>
      <c r="N4899" s="216" t="str">
        <f t="shared" si="139"/>
        <v>stvarna uporabna</v>
      </c>
    </row>
    <row r="4900" spans="1:14" x14ac:dyDescent="0.25">
      <c r="A4900" s="216">
        <v>1</v>
      </c>
      <c r="B4900" s="219" t="s">
        <v>3449</v>
      </c>
      <c r="C4900" s="219" t="s">
        <v>2553</v>
      </c>
      <c r="D4900" s="219">
        <v>102510</v>
      </c>
      <c r="E4900" s="217" t="s">
        <v>171</v>
      </c>
      <c r="F4900" s="217" t="s">
        <v>3576</v>
      </c>
      <c r="G4900" s="217" t="s">
        <v>929</v>
      </c>
      <c r="H4900" s="217" t="s">
        <v>139</v>
      </c>
      <c r="I4900" s="219">
        <v>1</v>
      </c>
      <c r="J4900" s="221">
        <v>1809.78</v>
      </c>
      <c r="K4900" s="221">
        <v>1809.78</v>
      </c>
      <c r="L4900" s="218">
        <v>0</v>
      </c>
      <c r="M4900" s="218">
        <f t="shared" si="140"/>
        <v>723.91200000000003</v>
      </c>
      <c r="N4900" s="216" t="str">
        <f t="shared" si="139"/>
        <v>stvarna uporabna</v>
      </c>
    </row>
    <row r="4901" spans="1:14" x14ac:dyDescent="0.25">
      <c r="A4901" s="216">
        <v>1</v>
      </c>
      <c r="B4901" s="219" t="s">
        <v>3449</v>
      </c>
      <c r="C4901" s="219" t="s">
        <v>2553</v>
      </c>
      <c r="D4901" s="219">
        <v>102511</v>
      </c>
      <c r="E4901" s="217" t="s">
        <v>171</v>
      </c>
      <c r="F4901" s="217" t="s">
        <v>3577</v>
      </c>
      <c r="G4901" s="217" t="s">
        <v>929</v>
      </c>
      <c r="H4901" s="217" t="s">
        <v>139</v>
      </c>
      <c r="I4901" s="219">
        <v>1</v>
      </c>
      <c r="J4901" s="221">
        <v>9049.48</v>
      </c>
      <c r="K4901" s="221">
        <v>9049.48</v>
      </c>
      <c r="L4901" s="218">
        <v>0</v>
      </c>
      <c r="M4901" s="218">
        <f t="shared" si="140"/>
        <v>3619.7919999999999</v>
      </c>
      <c r="N4901" s="216" t="str">
        <f t="shared" si="139"/>
        <v>stvarna uporabna</v>
      </c>
    </row>
    <row r="4902" spans="1:14" x14ac:dyDescent="0.25">
      <c r="A4902" s="216">
        <v>1</v>
      </c>
      <c r="B4902" s="219" t="s">
        <v>3449</v>
      </c>
      <c r="C4902" s="219" t="s">
        <v>2553</v>
      </c>
      <c r="D4902" s="219">
        <v>102512</v>
      </c>
      <c r="E4902" s="217" t="s">
        <v>171</v>
      </c>
      <c r="F4902" s="217" t="s">
        <v>3578</v>
      </c>
      <c r="G4902" s="217" t="s">
        <v>929</v>
      </c>
      <c r="H4902" s="217" t="s">
        <v>139</v>
      </c>
      <c r="I4902" s="219">
        <v>1</v>
      </c>
      <c r="J4902" s="221">
        <v>25184.65</v>
      </c>
      <c r="K4902" s="221">
        <v>25184.65</v>
      </c>
      <c r="L4902" s="218">
        <v>0</v>
      </c>
      <c r="M4902" s="218">
        <f t="shared" si="140"/>
        <v>10073.86</v>
      </c>
      <c r="N4902" s="216" t="str">
        <f t="shared" si="139"/>
        <v>stvarna uporabna</v>
      </c>
    </row>
    <row r="4903" spans="1:14" x14ac:dyDescent="0.25">
      <c r="A4903" s="220">
        <v>1</v>
      </c>
      <c r="B4903" s="219" t="s">
        <v>3449</v>
      </c>
      <c r="C4903" s="219" t="s">
        <v>2553</v>
      </c>
      <c r="D4903" s="219">
        <v>102522</v>
      </c>
      <c r="E4903" s="217" t="s">
        <v>171</v>
      </c>
      <c r="F4903" s="217" t="s">
        <v>3579</v>
      </c>
      <c r="G4903" s="218">
        <v>12.05</v>
      </c>
      <c r="H4903" s="217" t="s">
        <v>139</v>
      </c>
      <c r="I4903" s="219">
        <v>1</v>
      </c>
      <c r="J4903" s="221">
        <v>113150.85</v>
      </c>
      <c r="K4903" s="221">
        <v>113150.85</v>
      </c>
      <c r="L4903" s="218">
        <v>0</v>
      </c>
      <c r="M4903" s="218">
        <f t="shared" si="140"/>
        <v>45260.340000000004</v>
      </c>
      <c r="N4903" s="216" t="str">
        <f t="shared" si="139"/>
        <v>stvarna uporabna</v>
      </c>
    </row>
    <row r="4904" spans="1:14" x14ac:dyDescent="0.25">
      <c r="A4904" s="220">
        <v>1</v>
      </c>
      <c r="B4904" s="219" t="s">
        <v>3449</v>
      </c>
      <c r="C4904" s="219" t="s">
        <v>2553</v>
      </c>
      <c r="D4904" s="219">
        <v>102524</v>
      </c>
      <c r="E4904" s="217" t="s">
        <v>171</v>
      </c>
      <c r="F4904" s="217" t="s">
        <v>3580</v>
      </c>
      <c r="G4904" s="217" t="s">
        <v>929</v>
      </c>
      <c r="H4904" s="217" t="s">
        <v>139</v>
      </c>
      <c r="I4904" s="219">
        <v>1</v>
      </c>
      <c r="J4904" s="221">
        <v>5000</v>
      </c>
      <c r="K4904" s="221">
        <v>5000</v>
      </c>
      <c r="L4904" s="218">
        <v>0</v>
      </c>
      <c r="M4904" s="218">
        <f t="shared" si="140"/>
        <v>2000</v>
      </c>
      <c r="N4904" s="216" t="str">
        <f t="shared" si="139"/>
        <v>stvarna uporabna</v>
      </c>
    </row>
    <row r="4905" spans="1:14" x14ac:dyDescent="0.25">
      <c r="A4905" s="216">
        <v>1</v>
      </c>
      <c r="B4905" s="219" t="s">
        <v>3449</v>
      </c>
      <c r="C4905" s="219" t="s">
        <v>2553</v>
      </c>
      <c r="D4905" s="219">
        <v>102525</v>
      </c>
      <c r="E4905" s="217" t="s">
        <v>171</v>
      </c>
      <c r="F4905" s="217" t="s">
        <v>3581</v>
      </c>
      <c r="G4905" s="217" t="s">
        <v>929</v>
      </c>
      <c r="H4905" s="217" t="s">
        <v>139</v>
      </c>
      <c r="I4905" s="219">
        <v>1</v>
      </c>
      <c r="J4905" s="221">
        <v>4500</v>
      </c>
      <c r="K4905" s="221">
        <v>4500</v>
      </c>
      <c r="L4905" s="218">
        <v>0</v>
      </c>
      <c r="M4905" s="218">
        <f t="shared" si="140"/>
        <v>1800</v>
      </c>
      <c r="N4905" s="216" t="str">
        <f t="shared" si="139"/>
        <v>stvarna uporabna</v>
      </c>
    </row>
    <row r="4906" spans="1:14" x14ac:dyDescent="0.25">
      <c r="A4906" s="216">
        <v>1</v>
      </c>
      <c r="B4906" s="219" t="s">
        <v>3449</v>
      </c>
      <c r="C4906" s="219" t="s">
        <v>2553</v>
      </c>
      <c r="D4906" s="219">
        <v>102526</v>
      </c>
      <c r="E4906" s="217" t="s">
        <v>171</v>
      </c>
      <c r="F4906" s="217" t="s">
        <v>3582</v>
      </c>
      <c r="G4906" s="217" t="s">
        <v>929</v>
      </c>
      <c r="H4906" s="217" t="s">
        <v>139</v>
      </c>
      <c r="I4906" s="219">
        <v>1</v>
      </c>
      <c r="J4906" s="221">
        <v>16467.48</v>
      </c>
      <c r="K4906" s="221">
        <v>16467.48</v>
      </c>
      <c r="L4906" s="218">
        <v>0</v>
      </c>
      <c r="M4906" s="218">
        <f t="shared" si="140"/>
        <v>6586.9920000000002</v>
      </c>
      <c r="N4906" s="216" t="str">
        <f t="shared" si="139"/>
        <v>stvarna uporabna</v>
      </c>
    </row>
    <row r="4907" spans="1:14" x14ac:dyDescent="0.25">
      <c r="A4907" s="216">
        <v>1</v>
      </c>
      <c r="B4907" s="219" t="s">
        <v>3449</v>
      </c>
      <c r="C4907" s="219" t="s">
        <v>2553</v>
      </c>
      <c r="D4907" s="219">
        <v>102527</v>
      </c>
      <c r="E4907" s="217" t="s">
        <v>171</v>
      </c>
      <c r="F4907" s="217" t="s">
        <v>3583</v>
      </c>
      <c r="G4907" s="217" t="s">
        <v>929</v>
      </c>
      <c r="H4907" s="217" t="s">
        <v>139</v>
      </c>
      <c r="I4907" s="219">
        <v>1</v>
      </c>
      <c r="J4907" s="221">
        <v>5429.49</v>
      </c>
      <c r="K4907" s="221">
        <v>5429.49</v>
      </c>
      <c r="L4907" s="218">
        <v>0</v>
      </c>
      <c r="M4907" s="218">
        <f t="shared" si="140"/>
        <v>2171.7959999999998</v>
      </c>
      <c r="N4907" s="216" t="str">
        <f t="shared" si="139"/>
        <v>stvarna uporabna</v>
      </c>
    </row>
    <row r="4908" spans="1:14" x14ac:dyDescent="0.25">
      <c r="A4908" s="220">
        <v>1</v>
      </c>
      <c r="B4908" s="219" t="s">
        <v>3449</v>
      </c>
      <c r="C4908" s="219" t="s">
        <v>2553</v>
      </c>
      <c r="D4908" s="219">
        <v>102528</v>
      </c>
      <c r="E4908" s="217" t="s">
        <v>171</v>
      </c>
      <c r="F4908" s="217" t="s">
        <v>3584</v>
      </c>
      <c r="G4908" s="217" t="s">
        <v>929</v>
      </c>
      <c r="H4908" s="217" t="s">
        <v>139</v>
      </c>
      <c r="I4908" s="219">
        <v>1</v>
      </c>
      <c r="J4908" s="221">
        <v>6168.03</v>
      </c>
      <c r="K4908" s="221">
        <v>6168.03</v>
      </c>
      <c r="L4908" s="218">
        <v>0</v>
      </c>
      <c r="M4908" s="218">
        <f t="shared" si="140"/>
        <v>2467.212</v>
      </c>
      <c r="N4908" s="216" t="str">
        <f t="shared" si="139"/>
        <v>stvarna uporabna</v>
      </c>
    </row>
    <row r="4909" spans="1:14" x14ac:dyDescent="0.25">
      <c r="A4909" s="220">
        <v>1</v>
      </c>
      <c r="B4909" s="219" t="s">
        <v>3449</v>
      </c>
      <c r="C4909" s="219" t="s">
        <v>2553</v>
      </c>
      <c r="D4909" s="219">
        <v>102533</v>
      </c>
      <c r="E4909" s="217" t="s">
        <v>171</v>
      </c>
      <c r="F4909" s="217" t="s">
        <v>3585</v>
      </c>
      <c r="G4909" s="217" t="s">
        <v>929</v>
      </c>
      <c r="H4909" s="217" t="s">
        <v>139</v>
      </c>
      <c r="I4909" s="219">
        <v>1</v>
      </c>
      <c r="J4909" s="221">
        <v>2500</v>
      </c>
      <c r="K4909" s="221">
        <v>2500</v>
      </c>
      <c r="L4909" s="218">
        <v>0</v>
      </c>
      <c r="M4909" s="218">
        <f t="shared" si="140"/>
        <v>1000</v>
      </c>
      <c r="N4909" s="216" t="str">
        <f t="shared" si="139"/>
        <v>stvarna uporabna</v>
      </c>
    </row>
    <row r="4910" spans="1:14" x14ac:dyDescent="0.25">
      <c r="A4910" s="216">
        <v>1</v>
      </c>
      <c r="B4910" s="219" t="s">
        <v>3449</v>
      </c>
      <c r="C4910" s="219" t="s">
        <v>2553</v>
      </c>
      <c r="D4910" s="219">
        <v>102536</v>
      </c>
      <c r="E4910" s="217" t="s">
        <v>171</v>
      </c>
      <c r="F4910" s="217" t="s">
        <v>3586</v>
      </c>
      <c r="G4910" s="217" t="s">
        <v>929</v>
      </c>
      <c r="H4910" s="217" t="s">
        <v>139</v>
      </c>
      <c r="I4910" s="219">
        <v>1</v>
      </c>
      <c r="J4910" s="221">
        <v>16467.48</v>
      </c>
      <c r="K4910" s="221">
        <v>16467.48</v>
      </c>
      <c r="L4910" s="218">
        <v>0</v>
      </c>
      <c r="M4910" s="218">
        <f t="shared" si="140"/>
        <v>6586.9920000000002</v>
      </c>
      <c r="N4910" s="216" t="str">
        <f t="shared" si="139"/>
        <v>stvarna uporabna</v>
      </c>
    </row>
    <row r="4911" spans="1:14" x14ac:dyDescent="0.25">
      <c r="A4911" s="216">
        <v>1</v>
      </c>
      <c r="B4911" s="219" t="s">
        <v>3449</v>
      </c>
      <c r="C4911" s="219" t="s">
        <v>2553</v>
      </c>
      <c r="D4911" s="219">
        <v>102537</v>
      </c>
      <c r="E4911" s="217" t="s">
        <v>171</v>
      </c>
      <c r="F4911" s="217" t="s">
        <v>3587</v>
      </c>
      <c r="G4911" s="217" t="s">
        <v>929</v>
      </c>
      <c r="H4911" s="217" t="s">
        <v>139</v>
      </c>
      <c r="I4911" s="219">
        <v>1</v>
      </c>
      <c r="J4911" s="218">
        <v>965.47</v>
      </c>
      <c r="K4911" s="218">
        <v>965.47</v>
      </c>
      <c r="L4911" s="218">
        <v>0</v>
      </c>
      <c r="M4911" s="218">
        <f t="shared" si="140"/>
        <v>386.18800000000005</v>
      </c>
      <c r="N4911" s="216" t="str">
        <f t="shared" si="139"/>
        <v>stvarna uporabna</v>
      </c>
    </row>
    <row r="4912" spans="1:14" x14ac:dyDescent="0.25">
      <c r="A4912" s="216">
        <v>1</v>
      </c>
      <c r="B4912" s="219" t="s">
        <v>3449</v>
      </c>
      <c r="C4912" s="219" t="s">
        <v>2553</v>
      </c>
      <c r="D4912" s="219">
        <v>102538</v>
      </c>
      <c r="E4912" s="217" t="s">
        <v>171</v>
      </c>
      <c r="F4912" s="217" t="s">
        <v>3588</v>
      </c>
      <c r="G4912" s="217" t="s">
        <v>929</v>
      </c>
      <c r="H4912" s="217" t="s">
        <v>139</v>
      </c>
      <c r="I4912" s="219">
        <v>1</v>
      </c>
      <c r="J4912" s="221">
        <v>6814.49</v>
      </c>
      <c r="K4912" s="221">
        <v>6814.49</v>
      </c>
      <c r="L4912" s="218">
        <v>0</v>
      </c>
      <c r="M4912" s="218">
        <f t="shared" si="140"/>
        <v>2725.7960000000003</v>
      </c>
      <c r="N4912" s="216" t="str">
        <f t="shared" si="139"/>
        <v>stvarna uporabna</v>
      </c>
    </row>
    <row r="4913" spans="1:14" x14ac:dyDescent="0.25">
      <c r="A4913" s="220">
        <v>1</v>
      </c>
      <c r="B4913" s="219" t="s">
        <v>3449</v>
      </c>
      <c r="C4913" s="219" t="s">
        <v>2553</v>
      </c>
      <c r="D4913" s="219">
        <v>102542</v>
      </c>
      <c r="E4913" s="217" t="s">
        <v>171</v>
      </c>
      <c r="F4913" s="217" t="s">
        <v>3589</v>
      </c>
      <c r="G4913" s="217" t="s">
        <v>929</v>
      </c>
      <c r="H4913" s="217" t="s">
        <v>139</v>
      </c>
      <c r="I4913" s="219">
        <v>1</v>
      </c>
      <c r="J4913" s="221">
        <v>4996.92</v>
      </c>
      <c r="K4913" s="221">
        <v>4996.92</v>
      </c>
      <c r="L4913" s="218">
        <v>0</v>
      </c>
      <c r="M4913" s="218">
        <f t="shared" si="140"/>
        <v>1998.768</v>
      </c>
      <c r="N4913" s="216" t="str">
        <f t="shared" si="139"/>
        <v>stvarna uporabna</v>
      </c>
    </row>
    <row r="4914" spans="1:14" x14ac:dyDescent="0.25">
      <c r="A4914" s="220">
        <v>1</v>
      </c>
      <c r="B4914" s="219" t="s">
        <v>3449</v>
      </c>
      <c r="C4914" s="219" t="s">
        <v>2553</v>
      </c>
      <c r="D4914" s="219">
        <v>102571</v>
      </c>
      <c r="E4914" s="217" t="s">
        <v>171</v>
      </c>
      <c r="F4914" s="217" t="s">
        <v>3590</v>
      </c>
      <c r="G4914" s="217" t="s">
        <v>929</v>
      </c>
      <c r="H4914" s="217" t="s">
        <v>139</v>
      </c>
      <c r="I4914" s="219">
        <v>1</v>
      </c>
      <c r="J4914" s="221">
        <v>3341.04</v>
      </c>
      <c r="K4914" s="221">
        <v>3341.04</v>
      </c>
      <c r="L4914" s="218">
        <v>0</v>
      </c>
      <c r="M4914" s="218">
        <f t="shared" si="140"/>
        <v>1336.4160000000002</v>
      </c>
      <c r="N4914" s="216" t="str">
        <f t="shared" si="139"/>
        <v>stvarna uporabna</v>
      </c>
    </row>
    <row r="4915" spans="1:14" x14ac:dyDescent="0.25">
      <c r="A4915" s="216">
        <v>1</v>
      </c>
      <c r="B4915" s="219" t="s">
        <v>3449</v>
      </c>
      <c r="C4915" s="219" t="s">
        <v>2553</v>
      </c>
      <c r="D4915" s="219">
        <v>102572</v>
      </c>
      <c r="E4915" s="217" t="s">
        <v>171</v>
      </c>
      <c r="F4915" s="217" t="s">
        <v>3591</v>
      </c>
      <c r="G4915" s="217" t="s">
        <v>929</v>
      </c>
      <c r="H4915" s="217" t="s">
        <v>139</v>
      </c>
      <c r="I4915" s="219">
        <v>1</v>
      </c>
      <c r="J4915" s="221">
        <v>1809.78</v>
      </c>
      <c r="K4915" s="221">
        <v>1809.78</v>
      </c>
      <c r="L4915" s="218">
        <v>0</v>
      </c>
      <c r="M4915" s="218">
        <f t="shared" si="140"/>
        <v>723.91200000000003</v>
      </c>
      <c r="N4915" s="216" t="str">
        <f t="shared" si="139"/>
        <v>stvarna uporabna</v>
      </c>
    </row>
    <row r="4916" spans="1:14" x14ac:dyDescent="0.25">
      <c r="A4916" s="216">
        <v>1</v>
      </c>
      <c r="B4916" s="219" t="s">
        <v>3449</v>
      </c>
      <c r="C4916" s="219" t="s">
        <v>2553</v>
      </c>
      <c r="D4916" s="219">
        <v>102573</v>
      </c>
      <c r="E4916" s="217" t="s">
        <v>171</v>
      </c>
      <c r="F4916" s="217" t="s">
        <v>3592</v>
      </c>
      <c r="G4916" s="217" t="s">
        <v>929</v>
      </c>
      <c r="H4916" s="217" t="s">
        <v>139</v>
      </c>
      <c r="I4916" s="219">
        <v>1</v>
      </c>
      <c r="J4916" s="221">
        <v>1201.72</v>
      </c>
      <c r="K4916" s="221">
        <v>1201.72</v>
      </c>
      <c r="L4916" s="218">
        <v>0</v>
      </c>
      <c r="M4916" s="218">
        <f t="shared" si="140"/>
        <v>480.68800000000005</v>
      </c>
      <c r="N4916" s="216" t="str">
        <f t="shared" si="139"/>
        <v>stvarna uporabna</v>
      </c>
    </row>
    <row r="4917" spans="1:14" x14ac:dyDescent="0.25">
      <c r="A4917" s="216">
        <v>1</v>
      </c>
      <c r="B4917" s="219" t="s">
        <v>3449</v>
      </c>
      <c r="C4917" s="219" t="s">
        <v>2553</v>
      </c>
      <c r="D4917" s="219">
        <v>102574</v>
      </c>
      <c r="E4917" s="217" t="s">
        <v>171</v>
      </c>
      <c r="F4917" s="217" t="s">
        <v>3593</v>
      </c>
      <c r="G4917" s="217" t="s">
        <v>929</v>
      </c>
      <c r="H4917" s="217" t="s">
        <v>139</v>
      </c>
      <c r="I4917" s="219">
        <v>1</v>
      </c>
      <c r="J4917" s="221">
        <v>7967</v>
      </c>
      <c r="K4917" s="221">
        <v>7967</v>
      </c>
      <c r="L4917" s="218">
        <v>0</v>
      </c>
      <c r="M4917" s="218">
        <f t="shared" si="140"/>
        <v>3186.8</v>
      </c>
      <c r="N4917" s="216" t="str">
        <f t="shared" si="139"/>
        <v>stvarna uporabna</v>
      </c>
    </row>
    <row r="4918" spans="1:14" x14ac:dyDescent="0.25">
      <c r="A4918" s="220">
        <v>1</v>
      </c>
      <c r="B4918" s="219" t="s">
        <v>3449</v>
      </c>
      <c r="C4918" s="219" t="s">
        <v>2553</v>
      </c>
      <c r="D4918" s="219">
        <v>102575</v>
      </c>
      <c r="E4918" s="217" t="s">
        <v>171</v>
      </c>
      <c r="F4918" s="217" t="s">
        <v>3594</v>
      </c>
      <c r="G4918" s="217" t="s">
        <v>929</v>
      </c>
      <c r="H4918" s="217" t="s">
        <v>139</v>
      </c>
      <c r="I4918" s="219">
        <v>1</v>
      </c>
      <c r="J4918" s="221">
        <v>3347.28</v>
      </c>
      <c r="K4918" s="221">
        <v>3347.28</v>
      </c>
      <c r="L4918" s="218">
        <v>0</v>
      </c>
      <c r="M4918" s="218">
        <f t="shared" si="140"/>
        <v>1338.9120000000003</v>
      </c>
      <c r="N4918" s="216" t="str">
        <f t="shared" si="139"/>
        <v>stvarna uporabna</v>
      </c>
    </row>
    <row r="4919" spans="1:14" x14ac:dyDescent="0.25">
      <c r="A4919" s="220">
        <v>1</v>
      </c>
      <c r="B4919" s="219" t="s">
        <v>3449</v>
      </c>
      <c r="C4919" s="219" t="s">
        <v>2553</v>
      </c>
      <c r="D4919" s="219">
        <v>102576</v>
      </c>
      <c r="E4919" s="217" t="s">
        <v>171</v>
      </c>
      <c r="F4919" s="217" t="s">
        <v>3595</v>
      </c>
      <c r="G4919" s="217" t="s">
        <v>929</v>
      </c>
      <c r="H4919" s="217" t="s">
        <v>139</v>
      </c>
      <c r="I4919" s="219">
        <v>1</v>
      </c>
      <c r="J4919" s="221">
        <v>4206.29</v>
      </c>
      <c r="K4919" s="221">
        <v>4206.29</v>
      </c>
      <c r="L4919" s="218">
        <v>0</v>
      </c>
      <c r="M4919" s="218">
        <f t="shared" si="140"/>
        <v>1682.5160000000001</v>
      </c>
      <c r="N4919" s="216" t="str">
        <f t="shared" si="139"/>
        <v>stvarna uporabna</v>
      </c>
    </row>
    <row r="4920" spans="1:14" x14ac:dyDescent="0.25">
      <c r="A4920" s="216">
        <v>1</v>
      </c>
      <c r="B4920" s="219" t="s">
        <v>3449</v>
      </c>
      <c r="C4920" s="219" t="s">
        <v>2553</v>
      </c>
      <c r="D4920" s="219">
        <v>102577</v>
      </c>
      <c r="E4920" s="217" t="s">
        <v>171</v>
      </c>
      <c r="F4920" s="217" t="s">
        <v>3596</v>
      </c>
      <c r="G4920" s="217" t="s">
        <v>929</v>
      </c>
      <c r="H4920" s="217" t="s">
        <v>139</v>
      </c>
      <c r="I4920" s="219">
        <v>1</v>
      </c>
      <c r="J4920" s="221">
        <v>8018.43</v>
      </c>
      <c r="K4920" s="221">
        <v>8018.43</v>
      </c>
      <c r="L4920" s="218">
        <v>0</v>
      </c>
      <c r="M4920" s="218">
        <f t="shared" si="140"/>
        <v>3207.3720000000003</v>
      </c>
      <c r="N4920" s="216" t="str">
        <f t="shared" si="139"/>
        <v>stvarna uporabna</v>
      </c>
    </row>
    <row r="4921" spans="1:14" x14ac:dyDescent="0.25">
      <c r="A4921" s="216">
        <v>1</v>
      </c>
      <c r="B4921" s="219" t="s">
        <v>3449</v>
      </c>
      <c r="C4921" s="219" t="s">
        <v>2553</v>
      </c>
      <c r="D4921" s="219">
        <v>102579</v>
      </c>
      <c r="E4921" s="217" t="s">
        <v>171</v>
      </c>
      <c r="F4921" s="217" t="s">
        <v>3597</v>
      </c>
      <c r="G4921" s="217" t="s">
        <v>929</v>
      </c>
      <c r="H4921" s="217" t="s">
        <v>139</v>
      </c>
      <c r="I4921" s="219">
        <v>1</v>
      </c>
      <c r="J4921" s="221">
        <v>130967.49</v>
      </c>
      <c r="K4921" s="221">
        <v>130967.49</v>
      </c>
      <c r="L4921" s="218">
        <v>0</v>
      </c>
      <c r="M4921" s="218">
        <f t="shared" si="140"/>
        <v>52386.996000000006</v>
      </c>
      <c r="N4921" s="216" t="str">
        <f t="shared" si="139"/>
        <v>stvarna uporabna</v>
      </c>
    </row>
    <row r="4922" spans="1:14" x14ac:dyDescent="0.25">
      <c r="A4922" s="216">
        <v>1</v>
      </c>
      <c r="B4922" s="219" t="s">
        <v>3449</v>
      </c>
      <c r="C4922" s="219" t="s">
        <v>2553</v>
      </c>
      <c r="D4922" s="219">
        <v>102580</v>
      </c>
      <c r="E4922" s="217" t="s">
        <v>171</v>
      </c>
      <c r="F4922" s="217" t="s">
        <v>3598</v>
      </c>
      <c r="G4922" s="217" t="s">
        <v>929</v>
      </c>
      <c r="H4922" s="217" t="s">
        <v>139</v>
      </c>
      <c r="I4922" s="219">
        <v>1</v>
      </c>
      <c r="J4922" s="221">
        <v>9174.81</v>
      </c>
      <c r="K4922" s="221">
        <v>9174.81</v>
      </c>
      <c r="L4922" s="218">
        <v>0</v>
      </c>
      <c r="M4922" s="218">
        <f t="shared" si="140"/>
        <v>3669.924</v>
      </c>
      <c r="N4922" s="216" t="str">
        <f t="shared" si="139"/>
        <v>stvarna uporabna</v>
      </c>
    </row>
    <row r="4923" spans="1:14" x14ac:dyDescent="0.25">
      <c r="A4923" s="220">
        <v>1</v>
      </c>
      <c r="B4923" s="219" t="s">
        <v>3449</v>
      </c>
      <c r="C4923" s="219" t="s">
        <v>2553</v>
      </c>
      <c r="D4923" s="219">
        <v>102585</v>
      </c>
      <c r="E4923" s="217" t="s">
        <v>171</v>
      </c>
      <c r="F4923" s="217" t="s">
        <v>3599</v>
      </c>
      <c r="G4923" s="217" t="s">
        <v>929</v>
      </c>
      <c r="H4923" s="217" t="s">
        <v>139</v>
      </c>
      <c r="I4923" s="219">
        <v>1</v>
      </c>
      <c r="J4923" s="221">
        <v>2354.77</v>
      </c>
      <c r="K4923" s="221">
        <v>2354.77</v>
      </c>
      <c r="L4923" s="218">
        <v>0</v>
      </c>
      <c r="M4923" s="218">
        <f t="shared" si="140"/>
        <v>941.90800000000002</v>
      </c>
      <c r="N4923" s="216" t="str">
        <f t="shared" si="139"/>
        <v>stvarna uporabna</v>
      </c>
    </row>
    <row r="4924" spans="1:14" x14ac:dyDescent="0.25">
      <c r="A4924" s="220">
        <v>1</v>
      </c>
      <c r="B4924" s="219" t="s">
        <v>3449</v>
      </c>
      <c r="C4924" s="219" t="s">
        <v>2553</v>
      </c>
      <c r="D4924" s="219">
        <v>102586</v>
      </c>
      <c r="E4924" s="217" t="s">
        <v>171</v>
      </c>
      <c r="F4924" s="217" t="s">
        <v>3600</v>
      </c>
      <c r="G4924" s="217" t="s">
        <v>929</v>
      </c>
      <c r="H4924" s="217" t="s">
        <v>139</v>
      </c>
      <c r="I4924" s="219">
        <v>1</v>
      </c>
      <c r="J4924" s="221">
        <v>7967</v>
      </c>
      <c r="K4924" s="221">
        <v>7967</v>
      </c>
      <c r="L4924" s="218">
        <v>0</v>
      </c>
      <c r="M4924" s="218">
        <f t="shared" si="140"/>
        <v>3186.8</v>
      </c>
      <c r="N4924" s="216" t="str">
        <f t="shared" ref="N4924:N4987" si="141">IF(L4924&lt;J4924*0.4,"stvarna uporabna", "nova vrijednost")</f>
        <v>stvarna uporabna</v>
      </c>
    </row>
    <row r="4925" spans="1:14" x14ac:dyDescent="0.25">
      <c r="A4925" s="216">
        <v>1</v>
      </c>
      <c r="B4925" s="219" t="s">
        <v>3449</v>
      </c>
      <c r="C4925" s="219" t="s">
        <v>2553</v>
      </c>
      <c r="D4925" s="219">
        <v>102589</v>
      </c>
      <c r="E4925" s="217" t="s">
        <v>171</v>
      </c>
      <c r="F4925" s="217" t="s">
        <v>3601</v>
      </c>
      <c r="G4925" s="217" t="s">
        <v>929</v>
      </c>
      <c r="H4925" s="217" t="s">
        <v>139</v>
      </c>
      <c r="I4925" s="219">
        <v>1</v>
      </c>
      <c r="J4925" s="221">
        <v>4524.6000000000004</v>
      </c>
      <c r="K4925" s="221">
        <v>4524.6000000000004</v>
      </c>
      <c r="L4925" s="218">
        <v>0</v>
      </c>
      <c r="M4925" s="218">
        <f t="shared" si="140"/>
        <v>1809.8400000000001</v>
      </c>
      <c r="N4925" s="216" t="str">
        <f t="shared" si="141"/>
        <v>stvarna uporabna</v>
      </c>
    </row>
    <row r="4926" spans="1:14" x14ac:dyDescent="0.25">
      <c r="A4926" s="216">
        <v>1</v>
      </c>
      <c r="B4926" s="219" t="s">
        <v>3449</v>
      </c>
      <c r="C4926" s="219" t="s">
        <v>2553</v>
      </c>
      <c r="D4926" s="219">
        <v>102590</v>
      </c>
      <c r="E4926" s="217" t="s">
        <v>171</v>
      </c>
      <c r="F4926" s="217" t="s">
        <v>3602</v>
      </c>
      <c r="G4926" s="217" t="s">
        <v>929</v>
      </c>
      <c r="H4926" s="217" t="s">
        <v>139</v>
      </c>
      <c r="I4926" s="219">
        <v>1</v>
      </c>
      <c r="J4926" s="221">
        <v>3886.73</v>
      </c>
      <c r="K4926" s="221">
        <v>3886.73</v>
      </c>
      <c r="L4926" s="218">
        <v>0</v>
      </c>
      <c r="M4926" s="218">
        <f t="shared" si="140"/>
        <v>1554.692</v>
      </c>
      <c r="N4926" s="216" t="str">
        <f t="shared" si="141"/>
        <v>stvarna uporabna</v>
      </c>
    </row>
    <row r="4927" spans="1:14" x14ac:dyDescent="0.25">
      <c r="A4927" s="216">
        <v>1</v>
      </c>
      <c r="B4927" s="219" t="s">
        <v>3449</v>
      </c>
      <c r="C4927" s="219" t="s">
        <v>2553</v>
      </c>
      <c r="D4927" s="219">
        <v>102594</v>
      </c>
      <c r="E4927" s="217" t="s">
        <v>171</v>
      </c>
      <c r="F4927" s="217" t="s">
        <v>3603</v>
      </c>
      <c r="G4927" s="217" t="s">
        <v>929</v>
      </c>
      <c r="H4927" s="217" t="s">
        <v>139</v>
      </c>
      <c r="I4927" s="219">
        <v>1</v>
      </c>
      <c r="J4927" s="221">
        <v>7500</v>
      </c>
      <c r="K4927" s="221">
        <v>7500</v>
      </c>
      <c r="L4927" s="218">
        <v>0</v>
      </c>
      <c r="M4927" s="218">
        <f t="shared" si="140"/>
        <v>3000</v>
      </c>
      <c r="N4927" s="216" t="str">
        <f t="shared" si="141"/>
        <v>stvarna uporabna</v>
      </c>
    </row>
    <row r="4928" spans="1:14" x14ac:dyDescent="0.25">
      <c r="A4928" s="220">
        <v>1</v>
      </c>
      <c r="B4928" s="219" t="s">
        <v>3449</v>
      </c>
      <c r="C4928" s="219" t="s">
        <v>2553</v>
      </c>
      <c r="D4928" s="219">
        <v>102596</v>
      </c>
      <c r="E4928" s="217" t="s">
        <v>171</v>
      </c>
      <c r="F4928" s="217" t="s">
        <v>3604</v>
      </c>
      <c r="G4928" s="217" t="s">
        <v>929</v>
      </c>
      <c r="H4928" s="217" t="s">
        <v>139</v>
      </c>
      <c r="I4928" s="219">
        <v>1</v>
      </c>
      <c r="J4928" s="221">
        <v>3433.59</v>
      </c>
      <c r="K4928" s="221">
        <v>3433.59</v>
      </c>
      <c r="L4928" s="218">
        <v>0</v>
      </c>
      <c r="M4928" s="218">
        <f t="shared" si="140"/>
        <v>1373.4360000000001</v>
      </c>
      <c r="N4928" s="216" t="str">
        <f t="shared" si="141"/>
        <v>stvarna uporabna</v>
      </c>
    </row>
    <row r="4929" spans="1:14" x14ac:dyDescent="0.25">
      <c r="A4929" s="220">
        <v>1</v>
      </c>
      <c r="B4929" s="219" t="s">
        <v>3449</v>
      </c>
      <c r="C4929" s="219" t="s">
        <v>2553</v>
      </c>
      <c r="D4929" s="219">
        <v>102597</v>
      </c>
      <c r="E4929" s="217" t="s">
        <v>171</v>
      </c>
      <c r="F4929" s="217" t="s">
        <v>3605</v>
      </c>
      <c r="G4929" s="217" t="s">
        <v>929</v>
      </c>
      <c r="H4929" s="217" t="s">
        <v>139</v>
      </c>
      <c r="I4929" s="219">
        <v>1</v>
      </c>
      <c r="J4929" s="221">
        <v>3896.29</v>
      </c>
      <c r="K4929" s="221">
        <v>3896.29</v>
      </c>
      <c r="L4929" s="218">
        <v>0</v>
      </c>
      <c r="M4929" s="218">
        <f t="shared" si="140"/>
        <v>1558.5160000000001</v>
      </c>
      <c r="N4929" s="216" t="str">
        <f t="shared" si="141"/>
        <v>stvarna uporabna</v>
      </c>
    </row>
    <row r="4930" spans="1:14" x14ac:dyDescent="0.25">
      <c r="A4930" s="216">
        <v>1</v>
      </c>
      <c r="B4930" s="219" t="s">
        <v>3449</v>
      </c>
      <c r="C4930" s="219" t="s">
        <v>2553</v>
      </c>
      <c r="D4930" s="219">
        <v>102608</v>
      </c>
      <c r="E4930" s="217" t="s">
        <v>171</v>
      </c>
      <c r="F4930" s="217" t="s">
        <v>3606</v>
      </c>
      <c r="G4930" s="217" t="s">
        <v>929</v>
      </c>
      <c r="H4930" s="217" t="s">
        <v>139</v>
      </c>
      <c r="I4930" s="219">
        <v>1</v>
      </c>
      <c r="J4930" s="218">
        <v>788.85</v>
      </c>
      <c r="K4930" s="218">
        <v>788.85</v>
      </c>
      <c r="L4930" s="218">
        <v>0</v>
      </c>
      <c r="M4930" s="218">
        <f t="shared" si="140"/>
        <v>315.54000000000002</v>
      </c>
      <c r="N4930" s="216" t="str">
        <f t="shared" si="141"/>
        <v>stvarna uporabna</v>
      </c>
    </row>
    <row r="4931" spans="1:14" x14ac:dyDescent="0.25">
      <c r="A4931" s="216">
        <v>1</v>
      </c>
      <c r="B4931" s="219" t="s">
        <v>3449</v>
      </c>
      <c r="C4931" s="219" t="s">
        <v>2553</v>
      </c>
      <c r="D4931" s="219">
        <v>102609</v>
      </c>
      <c r="E4931" s="217" t="s">
        <v>171</v>
      </c>
      <c r="F4931" s="217" t="s">
        <v>3607</v>
      </c>
      <c r="G4931" s="217" t="s">
        <v>929</v>
      </c>
      <c r="H4931" s="217" t="s">
        <v>139</v>
      </c>
      <c r="I4931" s="219">
        <v>1</v>
      </c>
      <c r="J4931" s="221">
        <v>3000</v>
      </c>
      <c r="K4931" s="221">
        <v>3000</v>
      </c>
      <c r="L4931" s="218">
        <v>0</v>
      </c>
      <c r="M4931" s="218">
        <f t="shared" ref="M4931:M4994" si="142">IF(L4931&lt;J4931*0.4,J4931*0.4,L4931)</f>
        <v>1200</v>
      </c>
      <c r="N4931" s="216" t="str">
        <f t="shared" si="141"/>
        <v>stvarna uporabna</v>
      </c>
    </row>
    <row r="4932" spans="1:14" x14ac:dyDescent="0.25">
      <c r="A4932" s="216">
        <v>1</v>
      </c>
      <c r="B4932" s="219" t="s">
        <v>3449</v>
      </c>
      <c r="C4932" s="219" t="s">
        <v>2553</v>
      </c>
      <c r="D4932" s="219">
        <v>102720</v>
      </c>
      <c r="E4932" s="217" t="s">
        <v>171</v>
      </c>
      <c r="F4932" s="217" t="s">
        <v>3608</v>
      </c>
      <c r="G4932" s="217" t="s">
        <v>929</v>
      </c>
      <c r="H4932" s="217" t="s">
        <v>139</v>
      </c>
      <c r="I4932" s="219">
        <v>1</v>
      </c>
      <c r="J4932" s="221">
        <v>1625.95</v>
      </c>
      <c r="K4932" s="221">
        <v>1625.95</v>
      </c>
      <c r="L4932" s="218">
        <v>0</v>
      </c>
      <c r="M4932" s="218">
        <f t="shared" si="142"/>
        <v>650.38000000000011</v>
      </c>
      <c r="N4932" s="216" t="str">
        <f t="shared" si="141"/>
        <v>stvarna uporabna</v>
      </c>
    </row>
    <row r="4933" spans="1:14" x14ac:dyDescent="0.25">
      <c r="A4933" s="220">
        <v>1</v>
      </c>
      <c r="B4933" s="219" t="s">
        <v>3449</v>
      </c>
      <c r="C4933" s="219" t="s">
        <v>2553</v>
      </c>
      <c r="D4933" s="219">
        <v>102721</v>
      </c>
      <c r="E4933" s="217" t="s">
        <v>171</v>
      </c>
      <c r="F4933" s="217" t="s">
        <v>3608</v>
      </c>
      <c r="G4933" s="217" t="s">
        <v>929</v>
      </c>
      <c r="H4933" s="217" t="s">
        <v>139</v>
      </c>
      <c r="I4933" s="219">
        <v>1</v>
      </c>
      <c r="J4933" s="221">
        <v>1625.95</v>
      </c>
      <c r="K4933" s="221">
        <v>1625.95</v>
      </c>
      <c r="L4933" s="218">
        <v>0</v>
      </c>
      <c r="M4933" s="218">
        <f t="shared" si="142"/>
        <v>650.38000000000011</v>
      </c>
      <c r="N4933" s="216" t="str">
        <f t="shared" si="141"/>
        <v>stvarna uporabna</v>
      </c>
    </row>
    <row r="4934" spans="1:14" x14ac:dyDescent="0.25">
      <c r="A4934" s="220">
        <v>1</v>
      </c>
      <c r="B4934" s="219" t="s">
        <v>3449</v>
      </c>
      <c r="C4934" s="219" t="s">
        <v>2553</v>
      </c>
      <c r="D4934" s="219">
        <v>102722</v>
      </c>
      <c r="E4934" s="217" t="s">
        <v>171</v>
      </c>
      <c r="F4934" s="217" t="s">
        <v>3609</v>
      </c>
      <c r="G4934" s="217" t="s">
        <v>929</v>
      </c>
      <c r="H4934" s="217" t="s">
        <v>139</v>
      </c>
      <c r="I4934" s="219">
        <v>1</v>
      </c>
      <c r="J4934" s="221">
        <v>10403</v>
      </c>
      <c r="K4934" s="221">
        <v>10403</v>
      </c>
      <c r="L4934" s="218">
        <v>0</v>
      </c>
      <c r="M4934" s="218">
        <f t="shared" si="142"/>
        <v>4161.2</v>
      </c>
      <c r="N4934" s="216" t="str">
        <f t="shared" si="141"/>
        <v>stvarna uporabna</v>
      </c>
    </row>
    <row r="4935" spans="1:14" x14ac:dyDescent="0.25">
      <c r="A4935" s="216">
        <v>1</v>
      </c>
      <c r="B4935" s="219" t="s">
        <v>3449</v>
      </c>
      <c r="C4935" s="219" t="s">
        <v>2553</v>
      </c>
      <c r="D4935" s="219">
        <v>102723</v>
      </c>
      <c r="E4935" s="217" t="s">
        <v>171</v>
      </c>
      <c r="F4935" s="217" t="s">
        <v>3610</v>
      </c>
      <c r="G4935" s="217" t="s">
        <v>929</v>
      </c>
      <c r="H4935" s="217" t="s">
        <v>139</v>
      </c>
      <c r="I4935" s="219">
        <v>1</v>
      </c>
      <c r="J4935" s="221">
        <v>1800</v>
      </c>
      <c r="K4935" s="221">
        <v>1800</v>
      </c>
      <c r="L4935" s="218">
        <v>0</v>
      </c>
      <c r="M4935" s="218">
        <f t="shared" si="142"/>
        <v>720</v>
      </c>
      <c r="N4935" s="216" t="str">
        <f t="shared" si="141"/>
        <v>stvarna uporabna</v>
      </c>
    </row>
    <row r="4936" spans="1:14" x14ac:dyDescent="0.25">
      <c r="A4936" s="216">
        <v>1</v>
      </c>
      <c r="B4936" s="219" t="s">
        <v>3449</v>
      </c>
      <c r="C4936" s="219" t="s">
        <v>2553</v>
      </c>
      <c r="D4936" s="219">
        <v>102724</v>
      </c>
      <c r="E4936" s="217" t="s">
        <v>171</v>
      </c>
      <c r="F4936" s="217" t="s">
        <v>3611</v>
      </c>
      <c r="G4936" s="217" t="s">
        <v>929</v>
      </c>
      <c r="H4936" s="217" t="s">
        <v>139</v>
      </c>
      <c r="I4936" s="219">
        <v>1</v>
      </c>
      <c r="J4936" s="221">
        <v>3508.66</v>
      </c>
      <c r="K4936" s="221">
        <v>3508.66</v>
      </c>
      <c r="L4936" s="218">
        <v>0</v>
      </c>
      <c r="M4936" s="218">
        <f t="shared" si="142"/>
        <v>1403.4639999999999</v>
      </c>
      <c r="N4936" s="216" t="str">
        <f t="shared" si="141"/>
        <v>stvarna uporabna</v>
      </c>
    </row>
    <row r="4937" spans="1:14" x14ac:dyDescent="0.25">
      <c r="A4937" s="216">
        <v>1</v>
      </c>
      <c r="B4937" s="219" t="s">
        <v>3449</v>
      </c>
      <c r="C4937" s="219" t="s">
        <v>2553</v>
      </c>
      <c r="D4937" s="219">
        <v>102725</v>
      </c>
      <c r="E4937" s="217" t="s">
        <v>171</v>
      </c>
      <c r="F4937" s="217" t="s">
        <v>3493</v>
      </c>
      <c r="G4937" s="217" t="s">
        <v>929</v>
      </c>
      <c r="H4937" s="217" t="s">
        <v>139</v>
      </c>
      <c r="I4937" s="219">
        <v>1</v>
      </c>
      <c r="J4937" s="221">
        <v>1826.15</v>
      </c>
      <c r="K4937" s="221">
        <v>1826.15</v>
      </c>
      <c r="L4937" s="218">
        <v>0</v>
      </c>
      <c r="M4937" s="218">
        <f t="shared" si="142"/>
        <v>730.46</v>
      </c>
      <c r="N4937" s="216" t="str">
        <f t="shared" si="141"/>
        <v>stvarna uporabna</v>
      </c>
    </row>
    <row r="4938" spans="1:14" x14ac:dyDescent="0.25">
      <c r="A4938" s="220">
        <v>1</v>
      </c>
      <c r="B4938" s="219" t="s">
        <v>3449</v>
      </c>
      <c r="C4938" s="219" t="s">
        <v>2553</v>
      </c>
      <c r="D4938" s="219">
        <v>102726</v>
      </c>
      <c r="E4938" s="217" t="s">
        <v>171</v>
      </c>
      <c r="F4938" s="217" t="s">
        <v>3612</v>
      </c>
      <c r="G4938" s="217" t="s">
        <v>929</v>
      </c>
      <c r="H4938" s="217" t="s">
        <v>139</v>
      </c>
      <c r="I4938" s="219">
        <v>1</v>
      </c>
      <c r="J4938" s="221">
        <v>3500</v>
      </c>
      <c r="K4938" s="221">
        <v>3500</v>
      </c>
      <c r="L4938" s="218">
        <v>0</v>
      </c>
      <c r="M4938" s="218">
        <f t="shared" si="142"/>
        <v>1400</v>
      </c>
      <c r="N4938" s="216" t="str">
        <f t="shared" si="141"/>
        <v>stvarna uporabna</v>
      </c>
    </row>
    <row r="4939" spans="1:14" x14ac:dyDescent="0.25">
      <c r="A4939" s="220">
        <v>1</v>
      </c>
      <c r="B4939" s="219" t="s">
        <v>3449</v>
      </c>
      <c r="C4939" s="219" t="s">
        <v>2553</v>
      </c>
      <c r="D4939" s="219">
        <v>102730</v>
      </c>
      <c r="E4939" s="217" t="s">
        <v>171</v>
      </c>
      <c r="F4939" s="217" t="s">
        <v>3613</v>
      </c>
      <c r="G4939" s="217" t="s">
        <v>929</v>
      </c>
      <c r="H4939" s="217" t="s">
        <v>139</v>
      </c>
      <c r="I4939" s="219">
        <v>1</v>
      </c>
      <c r="J4939" s="221">
        <v>27448.5</v>
      </c>
      <c r="K4939" s="221">
        <v>27448.5</v>
      </c>
      <c r="L4939" s="218">
        <v>0</v>
      </c>
      <c r="M4939" s="218">
        <f t="shared" si="142"/>
        <v>10979.400000000001</v>
      </c>
      <c r="N4939" s="216" t="str">
        <f t="shared" si="141"/>
        <v>stvarna uporabna</v>
      </c>
    </row>
    <row r="4940" spans="1:14" x14ac:dyDescent="0.25">
      <c r="A4940" s="216">
        <v>1</v>
      </c>
      <c r="B4940" s="219" t="s">
        <v>3449</v>
      </c>
      <c r="C4940" s="219" t="s">
        <v>2553</v>
      </c>
      <c r="D4940" s="219">
        <v>102731</v>
      </c>
      <c r="E4940" s="217" t="s">
        <v>171</v>
      </c>
      <c r="F4940" s="217" t="s">
        <v>3614</v>
      </c>
      <c r="G4940" s="217" t="s">
        <v>929</v>
      </c>
      <c r="H4940" s="217" t="s">
        <v>139</v>
      </c>
      <c r="I4940" s="219">
        <v>1</v>
      </c>
      <c r="J4940" s="221">
        <v>2200.89</v>
      </c>
      <c r="K4940" s="221">
        <v>2200.89</v>
      </c>
      <c r="L4940" s="218">
        <v>0</v>
      </c>
      <c r="M4940" s="218">
        <f t="shared" si="142"/>
        <v>880.35599999999999</v>
      </c>
      <c r="N4940" s="216" t="str">
        <f t="shared" si="141"/>
        <v>stvarna uporabna</v>
      </c>
    </row>
    <row r="4941" spans="1:14" x14ac:dyDescent="0.25">
      <c r="A4941" s="216">
        <v>1</v>
      </c>
      <c r="B4941" s="219" t="s">
        <v>3449</v>
      </c>
      <c r="C4941" s="219" t="s">
        <v>2553</v>
      </c>
      <c r="D4941" s="219">
        <v>102732</v>
      </c>
      <c r="E4941" s="217" t="s">
        <v>171</v>
      </c>
      <c r="F4941" s="217" t="s">
        <v>3614</v>
      </c>
      <c r="G4941" s="217" t="s">
        <v>929</v>
      </c>
      <c r="H4941" s="217" t="s">
        <v>139</v>
      </c>
      <c r="I4941" s="219">
        <v>1</v>
      </c>
      <c r="J4941" s="221">
        <v>2200.88</v>
      </c>
      <c r="K4941" s="221">
        <v>2200.88</v>
      </c>
      <c r="L4941" s="218">
        <v>0</v>
      </c>
      <c r="M4941" s="218">
        <f t="shared" si="142"/>
        <v>880.35200000000009</v>
      </c>
      <c r="N4941" s="216" t="str">
        <f t="shared" si="141"/>
        <v>stvarna uporabna</v>
      </c>
    </row>
    <row r="4942" spans="1:14" x14ac:dyDescent="0.25">
      <c r="A4942" s="216">
        <v>1</v>
      </c>
      <c r="B4942" s="219" t="s">
        <v>3449</v>
      </c>
      <c r="C4942" s="219" t="s">
        <v>2553</v>
      </c>
      <c r="D4942" s="219">
        <v>102733</v>
      </c>
      <c r="E4942" s="217" t="s">
        <v>171</v>
      </c>
      <c r="F4942" s="217" t="s">
        <v>3614</v>
      </c>
      <c r="G4942" s="217" t="s">
        <v>929</v>
      </c>
      <c r="H4942" s="217" t="s">
        <v>139</v>
      </c>
      <c r="I4942" s="219">
        <v>1</v>
      </c>
      <c r="J4942" s="221">
        <v>2200.88</v>
      </c>
      <c r="K4942" s="221">
        <v>2200.88</v>
      </c>
      <c r="L4942" s="218">
        <v>0</v>
      </c>
      <c r="M4942" s="218">
        <f t="shared" si="142"/>
        <v>880.35200000000009</v>
      </c>
      <c r="N4942" s="216" t="str">
        <f t="shared" si="141"/>
        <v>stvarna uporabna</v>
      </c>
    </row>
    <row r="4943" spans="1:14" x14ac:dyDescent="0.25">
      <c r="A4943" s="220">
        <v>1</v>
      </c>
      <c r="B4943" s="219" t="s">
        <v>3449</v>
      </c>
      <c r="C4943" s="219" t="s">
        <v>2553</v>
      </c>
      <c r="D4943" s="219">
        <v>102734</v>
      </c>
      <c r="E4943" s="217" t="s">
        <v>171</v>
      </c>
      <c r="F4943" s="217" t="s">
        <v>3614</v>
      </c>
      <c r="G4943" s="217" t="s">
        <v>929</v>
      </c>
      <c r="H4943" s="217" t="s">
        <v>139</v>
      </c>
      <c r="I4943" s="219">
        <v>1</v>
      </c>
      <c r="J4943" s="221">
        <v>2200.88</v>
      </c>
      <c r="K4943" s="221">
        <v>2200.88</v>
      </c>
      <c r="L4943" s="218">
        <v>0</v>
      </c>
      <c r="M4943" s="218">
        <f t="shared" si="142"/>
        <v>880.35200000000009</v>
      </c>
      <c r="N4943" s="216" t="str">
        <f t="shared" si="141"/>
        <v>stvarna uporabna</v>
      </c>
    </row>
    <row r="4944" spans="1:14" x14ac:dyDescent="0.25">
      <c r="A4944" s="220">
        <v>1</v>
      </c>
      <c r="B4944" s="219" t="s">
        <v>3449</v>
      </c>
      <c r="C4944" s="219" t="s">
        <v>2553</v>
      </c>
      <c r="D4944" s="219">
        <v>102738</v>
      </c>
      <c r="E4944" s="217" t="s">
        <v>171</v>
      </c>
      <c r="F4944" s="217" t="s">
        <v>3615</v>
      </c>
      <c r="G4944" s="217" t="s">
        <v>929</v>
      </c>
      <c r="H4944" s="217" t="s">
        <v>139</v>
      </c>
      <c r="I4944" s="219">
        <v>1</v>
      </c>
      <c r="J4944" s="221">
        <v>109326.45</v>
      </c>
      <c r="K4944" s="221">
        <v>109326.45</v>
      </c>
      <c r="L4944" s="218">
        <v>0</v>
      </c>
      <c r="M4944" s="218">
        <f t="shared" si="142"/>
        <v>43730.58</v>
      </c>
      <c r="N4944" s="216" t="str">
        <f t="shared" si="141"/>
        <v>stvarna uporabna</v>
      </c>
    </row>
    <row r="4945" spans="1:14" x14ac:dyDescent="0.25">
      <c r="A4945" s="216">
        <v>1</v>
      </c>
      <c r="B4945" s="219" t="s">
        <v>3449</v>
      </c>
      <c r="C4945" s="219" t="s">
        <v>2553</v>
      </c>
      <c r="D4945" s="219">
        <v>102739</v>
      </c>
      <c r="E4945" s="217" t="s">
        <v>171</v>
      </c>
      <c r="F4945" s="217" t="s">
        <v>3616</v>
      </c>
      <c r="G4945" s="217" t="s">
        <v>929</v>
      </c>
      <c r="H4945" s="217" t="s">
        <v>139</v>
      </c>
      <c r="I4945" s="219">
        <v>1</v>
      </c>
      <c r="J4945" s="221">
        <v>30000</v>
      </c>
      <c r="K4945" s="221">
        <v>30000</v>
      </c>
      <c r="L4945" s="218">
        <v>0</v>
      </c>
      <c r="M4945" s="218">
        <f t="shared" si="142"/>
        <v>12000</v>
      </c>
      <c r="N4945" s="216" t="str">
        <f t="shared" si="141"/>
        <v>stvarna uporabna</v>
      </c>
    </row>
    <row r="4946" spans="1:14" x14ac:dyDescent="0.25">
      <c r="A4946" s="216">
        <v>1</v>
      </c>
      <c r="B4946" s="219" t="s">
        <v>3449</v>
      </c>
      <c r="C4946" s="219" t="s">
        <v>2553</v>
      </c>
      <c r="D4946" s="219">
        <v>102740</v>
      </c>
      <c r="E4946" s="217" t="s">
        <v>171</v>
      </c>
      <c r="F4946" s="217" t="s">
        <v>3616</v>
      </c>
      <c r="G4946" s="217" t="s">
        <v>929</v>
      </c>
      <c r="H4946" s="217" t="s">
        <v>139</v>
      </c>
      <c r="I4946" s="219">
        <v>1</v>
      </c>
      <c r="J4946" s="221">
        <v>30000</v>
      </c>
      <c r="K4946" s="221">
        <v>30000</v>
      </c>
      <c r="L4946" s="218">
        <v>0</v>
      </c>
      <c r="M4946" s="218">
        <f t="shared" si="142"/>
        <v>12000</v>
      </c>
      <c r="N4946" s="216" t="str">
        <f t="shared" si="141"/>
        <v>stvarna uporabna</v>
      </c>
    </row>
    <row r="4947" spans="1:14" x14ac:dyDescent="0.25">
      <c r="A4947" s="216">
        <v>1</v>
      </c>
      <c r="B4947" s="219" t="s">
        <v>3449</v>
      </c>
      <c r="C4947" s="219" t="s">
        <v>2553</v>
      </c>
      <c r="D4947" s="219">
        <v>102741</v>
      </c>
      <c r="E4947" s="217" t="s">
        <v>171</v>
      </c>
      <c r="F4947" s="217" t="s">
        <v>3617</v>
      </c>
      <c r="G4947" s="217" t="s">
        <v>929</v>
      </c>
      <c r="H4947" s="217" t="s">
        <v>139</v>
      </c>
      <c r="I4947" s="219">
        <v>1</v>
      </c>
      <c r="J4947" s="221">
        <v>121962.92</v>
      </c>
      <c r="K4947" s="221">
        <v>121962.92</v>
      </c>
      <c r="L4947" s="218">
        <v>0</v>
      </c>
      <c r="M4947" s="218">
        <f t="shared" si="142"/>
        <v>48785.168000000005</v>
      </c>
      <c r="N4947" s="216" t="str">
        <f t="shared" si="141"/>
        <v>stvarna uporabna</v>
      </c>
    </row>
    <row r="4948" spans="1:14" x14ac:dyDescent="0.25">
      <c r="A4948" s="220">
        <v>1</v>
      </c>
      <c r="B4948" s="219" t="s">
        <v>3449</v>
      </c>
      <c r="C4948" s="219" t="s">
        <v>2553</v>
      </c>
      <c r="D4948" s="219">
        <v>102742</v>
      </c>
      <c r="E4948" s="217" t="s">
        <v>171</v>
      </c>
      <c r="F4948" s="217" t="s">
        <v>3618</v>
      </c>
      <c r="G4948" s="217" t="s">
        <v>929</v>
      </c>
      <c r="H4948" s="217" t="s">
        <v>139</v>
      </c>
      <c r="I4948" s="219">
        <v>1</v>
      </c>
      <c r="J4948" s="221">
        <v>34783.519999999997</v>
      </c>
      <c r="K4948" s="221">
        <v>18075.38</v>
      </c>
      <c r="L4948" s="221">
        <v>16708.14</v>
      </c>
      <c r="M4948" s="218">
        <f t="shared" si="142"/>
        <v>16708.14</v>
      </c>
      <c r="N4948" s="216" t="str">
        <f t="shared" si="141"/>
        <v>nova vrijednost</v>
      </c>
    </row>
    <row r="4949" spans="1:14" x14ac:dyDescent="0.25">
      <c r="A4949" s="220">
        <v>1</v>
      </c>
      <c r="B4949" s="219" t="s">
        <v>3449</v>
      </c>
      <c r="C4949" s="219" t="s">
        <v>2553</v>
      </c>
      <c r="D4949" s="219">
        <v>102756</v>
      </c>
      <c r="E4949" s="217" t="s">
        <v>171</v>
      </c>
      <c r="F4949" s="217" t="s">
        <v>3619</v>
      </c>
      <c r="G4949" s="217" t="s">
        <v>929</v>
      </c>
      <c r="H4949" s="217" t="s">
        <v>139</v>
      </c>
      <c r="I4949" s="219">
        <v>1</v>
      </c>
      <c r="J4949" s="221">
        <v>5134.05</v>
      </c>
      <c r="K4949" s="221">
        <v>5134.05</v>
      </c>
      <c r="L4949" s="218">
        <v>0</v>
      </c>
      <c r="M4949" s="218">
        <f t="shared" si="142"/>
        <v>2053.6200000000003</v>
      </c>
      <c r="N4949" s="216" t="str">
        <f t="shared" si="141"/>
        <v>stvarna uporabna</v>
      </c>
    </row>
    <row r="4950" spans="1:14" x14ac:dyDescent="0.25">
      <c r="A4950" s="216">
        <v>1</v>
      </c>
      <c r="B4950" s="219" t="s">
        <v>3449</v>
      </c>
      <c r="C4950" s="219" t="s">
        <v>2553</v>
      </c>
      <c r="D4950" s="219">
        <v>102758</v>
      </c>
      <c r="E4950" s="217" t="s">
        <v>171</v>
      </c>
      <c r="F4950" s="217" t="s">
        <v>3620</v>
      </c>
      <c r="G4950" s="217" t="s">
        <v>929</v>
      </c>
      <c r="H4950" s="217" t="s">
        <v>139</v>
      </c>
      <c r="I4950" s="219">
        <v>1</v>
      </c>
      <c r="J4950" s="221">
        <v>1995.98</v>
      </c>
      <c r="K4950" s="221">
        <v>1995.98</v>
      </c>
      <c r="L4950" s="218">
        <v>0</v>
      </c>
      <c r="M4950" s="218">
        <f t="shared" si="142"/>
        <v>798.39200000000005</v>
      </c>
      <c r="N4950" s="216" t="str">
        <f t="shared" si="141"/>
        <v>stvarna uporabna</v>
      </c>
    </row>
    <row r="4951" spans="1:14" x14ac:dyDescent="0.25">
      <c r="A4951" s="216">
        <v>1</v>
      </c>
      <c r="B4951" s="219" t="s">
        <v>3449</v>
      </c>
      <c r="C4951" s="219" t="s">
        <v>2553</v>
      </c>
      <c r="D4951" s="219">
        <v>102761</v>
      </c>
      <c r="E4951" s="217" t="s">
        <v>171</v>
      </c>
      <c r="F4951" s="217" t="s">
        <v>3618</v>
      </c>
      <c r="G4951" s="217" t="s">
        <v>929</v>
      </c>
      <c r="H4951" s="217" t="s">
        <v>139</v>
      </c>
      <c r="I4951" s="219">
        <v>1</v>
      </c>
      <c r="J4951" s="221">
        <v>4444.6099999999997</v>
      </c>
      <c r="K4951" s="221">
        <v>4444.6099999999997</v>
      </c>
      <c r="L4951" s="218">
        <v>0</v>
      </c>
      <c r="M4951" s="218">
        <f t="shared" si="142"/>
        <v>1777.8440000000001</v>
      </c>
      <c r="N4951" s="216" t="str">
        <f t="shared" si="141"/>
        <v>stvarna uporabna</v>
      </c>
    </row>
    <row r="4952" spans="1:14" x14ac:dyDescent="0.25">
      <c r="A4952" s="216">
        <v>1</v>
      </c>
      <c r="B4952" s="219" t="s">
        <v>3449</v>
      </c>
      <c r="C4952" s="219" t="s">
        <v>2553</v>
      </c>
      <c r="D4952" s="219">
        <v>102762</v>
      </c>
      <c r="E4952" s="217" t="s">
        <v>171</v>
      </c>
      <c r="F4952" s="217" t="s">
        <v>3621</v>
      </c>
      <c r="G4952" s="218">
        <v>10.039999999999999</v>
      </c>
      <c r="H4952" s="217" t="s">
        <v>139</v>
      </c>
      <c r="I4952" s="219">
        <v>1</v>
      </c>
      <c r="J4952" s="221">
        <v>1586</v>
      </c>
      <c r="K4952" s="221">
        <v>1586</v>
      </c>
      <c r="L4952" s="218">
        <v>0</v>
      </c>
      <c r="M4952" s="218">
        <f t="shared" si="142"/>
        <v>634.40000000000009</v>
      </c>
      <c r="N4952" s="216" t="str">
        <f t="shared" si="141"/>
        <v>stvarna uporabna</v>
      </c>
    </row>
    <row r="4953" spans="1:14" x14ac:dyDescent="0.25">
      <c r="A4953" s="220">
        <v>1</v>
      </c>
      <c r="B4953" s="219" t="s">
        <v>3449</v>
      </c>
      <c r="C4953" s="219" t="s">
        <v>2553</v>
      </c>
      <c r="D4953" s="219">
        <v>102763</v>
      </c>
      <c r="E4953" s="217" t="s">
        <v>171</v>
      </c>
      <c r="F4953" s="217" t="s">
        <v>3622</v>
      </c>
      <c r="G4953" s="217" t="s">
        <v>929</v>
      </c>
      <c r="H4953" s="217" t="s">
        <v>139</v>
      </c>
      <c r="I4953" s="219">
        <v>1</v>
      </c>
      <c r="J4953" s="221">
        <v>66818.210000000006</v>
      </c>
      <c r="K4953" s="221">
        <v>66818.210000000006</v>
      </c>
      <c r="L4953" s="218">
        <v>0</v>
      </c>
      <c r="M4953" s="218">
        <f t="shared" si="142"/>
        <v>26727.284000000003</v>
      </c>
      <c r="N4953" s="216" t="str">
        <f t="shared" si="141"/>
        <v>stvarna uporabna</v>
      </c>
    </row>
    <row r="4954" spans="1:14" x14ac:dyDescent="0.25">
      <c r="A4954" s="220">
        <v>1</v>
      </c>
      <c r="B4954" s="219" t="s">
        <v>3449</v>
      </c>
      <c r="C4954" s="219" t="s">
        <v>2553</v>
      </c>
      <c r="D4954" s="219">
        <v>102766</v>
      </c>
      <c r="E4954" s="217" t="s">
        <v>171</v>
      </c>
      <c r="F4954" s="217" t="s">
        <v>3623</v>
      </c>
      <c r="G4954" s="217" t="s">
        <v>929</v>
      </c>
      <c r="H4954" s="217" t="s">
        <v>139</v>
      </c>
      <c r="I4954" s="219">
        <v>1</v>
      </c>
      <c r="J4954" s="221">
        <v>57292.800000000003</v>
      </c>
      <c r="K4954" s="221">
        <v>57292.800000000003</v>
      </c>
      <c r="L4954" s="218">
        <v>0</v>
      </c>
      <c r="M4954" s="218">
        <f t="shared" si="142"/>
        <v>22917.120000000003</v>
      </c>
      <c r="N4954" s="216" t="str">
        <f t="shared" si="141"/>
        <v>stvarna uporabna</v>
      </c>
    </row>
    <row r="4955" spans="1:14" x14ac:dyDescent="0.25">
      <c r="A4955" s="216">
        <v>1</v>
      </c>
      <c r="B4955" s="219" t="s">
        <v>3449</v>
      </c>
      <c r="C4955" s="219" t="s">
        <v>2553</v>
      </c>
      <c r="D4955" s="219">
        <v>102771</v>
      </c>
      <c r="E4955" s="217" t="s">
        <v>171</v>
      </c>
      <c r="F4955" s="217" t="s">
        <v>3624</v>
      </c>
      <c r="G4955" s="217" t="s">
        <v>929</v>
      </c>
      <c r="H4955" s="217" t="s">
        <v>139</v>
      </c>
      <c r="I4955" s="219">
        <v>1</v>
      </c>
      <c r="J4955" s="221">
        <v>1730.18</v>
      </c>
      <c r="K4955" s="221">
        <v>1730.18</v>
      </c>
      <c r="L4955" s="218">
        <v>0</v>
      </c>
      <c r="M4955" s="218">
        <f t="shared" si="142"/>
        <v>692.07200000000012</v>
      </c>
      <c r="N4955" s="216" t="str">
        <f t="shared" si="141"/>
        <v>stvarna uporabna</v>
      </c>
    </row>
    <row r="4956" spans="1:14" x14ac:dyDescent="0.25">
      <c r="A4956" s="216">
        <v>1</v>
      </c>
      <c r="B4956" s="219" t="s">
        <v>3449</v>
      </c>
      <c r="C4956" s="219" t="s">
        <v>2553</v>
      </c>
      <c r="D4956" s="219">
        <v>102809</v>
      </c>
      <c r="E4956" s="217" t="s">
        <v>171</v>
      </c>
      <c r="F4956" s="217" t="s">
        <v>3625</v>
      </c>
      <c r="G4956" s="217" t="s">
        <v>929</v>
      </c>
      <c r="H4956" s="217" t="s">
        <v>139</v>
      </c>
      <c r="I4956" s="219">
        <v>1</v>
      </c>
      <c r="J4956" s="221">
        <v>1447.72</v>
      </c>
      <c r="K4956" s="221">
        <v>1447.72</v>
      </c>
      <c r="L4956" s="218">
        <v>0</v>
      </c>
      <c r="M4956" s="218">
        <f t="shared" si="142"/>
        <v>579.08800000000008</v>
      </c>
      <c r="N4956" s="216" t="str">
        <f t="shared" si="141"/>
        <v>stvarna uporabna</v>
      </c>
    </row>
    <row r="4957" spans="1:14" x14ac:dyDescent="0.25">
      <c r="A4957" s="216">
        <v>1</v>
      </c>
      <c r="B4957" s="219" t="s">
        <v>3449</v>
      </c>
      <c r="C4957" s="219" t="s">
        <v>2553</v>
      </c>
      <c r="D4957" s="219">
        <v>102930</v>
      </c>
      <c r="E4957" s="217" t="s">
        <v>171</v>
      </c>
      <c r="F4957" s="217" t="s">
        <v>3626</v>
      </c>
      <c r="G4957" s="217" t="s">
        <v>929</v>
      </c>
      <c r="H4957" s="217" t="s">
        <v>139</v>
      </c>
      <c r="I4957" s="219">
        <v>1</v>
      </c>
      <c r="J4957" s="221">
        <v>2000</v>
      </c>
      <c r="K4957" s="221">
        <v>2000</v>
      </c>
      <c r="L4957" s="218">
        <v>0</v>
      </c>
      <c r="M4957" s="218">
        <f t="shared" si="142"/>
        <v>800</v>
      </c>
      <c r="N4957" s="216" t="str">
        <f t="shared" si="141"/>
        <v>stvarna uporabna</v>
      </c>
    </row>
    <row r="4958" spans="1:14" x14ac:dyDescent="0.25">
      <c r="A4958" s="220">
        <v>1</v>
      </c>
      <c r="B4958" s="219" t="s">
        <v>3449</v>
      </c>
      <c r="C4958" s="219" t="s">
        <v>2553</v>
      </c>
      <c r="D4958" s="219">
        <v>102963</v>
      </c>
      <c r="E4958" s="217" t="s">
        <v>171</v>
      </c>
      <c r="F4958" s="217" t="s">
        <v>3627</v>
      </c>
      <c r="G4958" s="217" t="s">
        <v>929</v>
      </c>
      <c r="H4958" s="217" t="s">
        <v>139</v>
      </c>
      <c r="I4958" s="219">
        <v>1</v>
      </c>
      <c r="J4958" s="218">
        <v>900</v>
      </c>
      <c r="K4958" s="218">
        <v>900</v>
      </c>
      <c r="L4958" s="218">
        <v>0</v>
      </c>
      <c r="M4958" s="218">
        <f t="shared" si="142"/>
        <v>360</v>
      </c>
      <c r="N4958" s="216" t="str">
        <f t="shared" si="141"/>
        <v>stvarna uporabna</v>
      </c>
    </row>
    <row r="4959" spans="1:14" x14ac:dyDescent="0.25">
      <c r="A4959" s="220">
        <v>1</v>
      </c>
      <c r="B4959" s="219" t="s">
        <v>3449</v>
      </c>
      <c r="C4959" s="219" t="s">
        <v>2553</v>
      </c>
      <c r="D4959" s="219">
        <v>102984</v>
      </c>
      <c r="E4959" s="217" t="s">
        <v>171</v>
      </c>
      <c r="F4959" s="217" t="s">
        <v>3628</v>
      </c>
      <c r="G4959" s="217" t="s">
        <v>929</v>
      </c>
      <c r="H4959" s="217" t="s">
        <v>139</v>
      </c>
      <c r="I4959" s="219">
        <v>1</v>
      </c>
      <c r="J4959" s="221">
        <v>2843.41</v>
      </c>
      <c r="K4959" s="221">
        <v>2843.41</v>
      </c>
      <c r="L4959" s="218">
        <v>0</v>
      </c>
      <c r="M4959" s="218">
        <f t="shared" si="142"/>
        <v>1137.364</v>
      </c>
      <c r="N4959" s="216" t="str">
        <f t="shared" si="141"/>
        <v>stvarna uporabna</v>
      </c>
    </row>
    <row r="4960" spans="1:14" x14ac:dyDescent="0.25">
      <c r="A4960" s="216">
        <v>1</v>
      </c>
      <c r="B4960" s="219" t="s">
        <v>3449</v>
      </c>
      <c r="C4960" s="219" t="s">
        <v>2553</v>
      </c>
      <c r="D4960" s="219">
        <v>102985</v>
      </c>
      <c r="E4960" s="217" t="s">
        <v>171</v>
      </c>
      <c r="F4960" s="217" t="s">
        <v>3629</v>
      </c>
      <c r="G4960" s="217" t="s">
        <v>929</v>
      </c>
      <c r="H4960" s="217" t="s">
        <v>139</v>
      </c>
      <c r="I4960" s="219">
        <v>1</v>
      </c>
      <c r="J4960" s="221">
        <v>2843.4</v>
      </c>
      <c r="K4960" s="221">
        <v>2843.4</v>
      </c>
      <c r="L4960" s="218">
        <v>0</v>
      </c>
      <c r="M4960" s="218">
        <f t="shared" si="142"/>
        <v>1137.3600000000001</v>
      </c>
      <c r="N4960" s="216" t="str">
        <f t="shared" si="141"/>
        <v>stvarna uporabna</v>
      </c>
    </row>
    <row r="4961" spans="1:14" x14ac:dyDescent="0.25">
      <c r="A4961" s="216">
        <v>1</v>
      </c>
      <c r="B4961" s="219" t="s">
        <v>3449</v>
      </c>
      <c r="C4961" s="219" t="s">
        <v>2553</v>
      </c>
      <c r="D4961" s="219">
        <v>102986</v>
      </c>
      <c r="E4961" s="217" t="s">
        <v>171</v>
      </c>
      <c r="F4961" s="217" t="s">
        <v>3630</v>
      </c>
      <c r="G4961" s="217" t="s">
        <v>929</v>
      </c>
      <c r="H4961" s="217" t="s">
        <v>139</v>
      </c>
      <c r="I4961" s="219">
        <v>1</v>
      </c>
      <c r="J4961" s="221">
        <v>2000</v>
      </c>
      <c r="K4961" s="221">
        <v>2000</v>
      </c>
      <c r="L4961" s="218">
        <v>0</v>
      </c>
      <c r="M4961" s="218">
        <f t="shared" si="142"/>
        <v>800</v>
      </c>
      <c r="N4961" s="216" t="str">
        <f t="shared" si="141"/>
        <v>stvarna uporabna</v>
      </c>
    </row>
    <row r="4962" spans="1:14" x14ac:dyDescent="0.25">
      <c r="A4962" s="216">
        <v>1</v>
      </c>
      <c r="B4962" s="219" t="s">
        <v>3449</v>
      </c>
      <c r="C4962" s="219" t="s">
        <v>2553</v>
      </c>
      <c r="D4962" s="219">
        <v>102987</v>
      </c>
      <c r="E4962" s="217" t="s">
        <v>171</v>
      </c>
      <c r="F4962" s="217" t="s">
        <v>3630</v>
      </c>
      <c r="G4962" s="217" t="s">
        <v>929</v>
      </c>
      <c r="H4962" s="217" t="s">
        <v>139</v>
      </c>
      <c r="I4962" s="219">
        <v>1</v>
      </c>
      <c r="J4962" s="221">
        <v>2000</v>
      </c>
      <c r="K4962" s="221">
        <v>2000</v>
      </c>
      <c r="L4962" s="218">
        <v>0</v>
      </c>
      <c r="M4962" s="218">
        <f t="shared" si="142"/>
        <v>800</v>
      </c>
      <c r="N4962" s="216" t="str">
        <f t="shared" si="141"/>
        <v>stvarna uporabna</v>
      </c>
    </row>
    <row r="4963" spans="1:14" x14ac:dyDescent="0.25">
      <c r="A4963" s="220">
        <v>1</v>
      </c>
      <c r="B4963" s="219" t="s">
        <v>3449</v>
      </c>
      <c r="C4963" s="219" t="s">
        <v>2553</v>
      </c>
      <c r="D4963" s="219">
        <v>102988</v>
      </c>
      <c r="E4963" s="217" t="s">
        <v>171</v>
      </c>
      <c r="F4963" s="217" t="s">
        <v>3630</v>
      </c>
      <c r="G4963" s="217" t="s">
        <v>929</v>
      </c>
      <c r="H4963" s="217" t="s">
        <v>139</v>
      </c>
      <c r="I4963" s="219">
        <v>1</v>
      </c>
      <c r="J4963" s="221">
        <v>2000</v>
      </c>
      <c r="K4963" s="221">
        <v>2000</v>
      </c>
      <c r="L4963" s="218">
        <v>0</v>
      </c>
      <c r="M4963" s="218">
        <f t="shared" si="142"/>
        <v>800</v>
      </c>
      <c r="N4963" s="216" t="str">
        <f t="shared" si="141"/>
        <v>stvarna uporabna</v>
      </c>
    </row>
    <row r="4964" spans="1:14" x14ac:dyDescent="0.25">
      <c r="A4964" s="220">
        <v>1</v>
      </c>
      <c r="B4964" s="219" t="s">
        <v>3449</v>
      </c>
      <c r="C4964" s="219" t="s">
        <v>2553</v>
      </c>
      <c r="D4964" s="219">
        <v>102989</v>
      </c>
      <c r="E4964" s="217" t="s">
        <v>171</v>
      </c>
      <c r="F4964" s="217" t="s">
        <v>3631</v>
      </c>
      <c r="G4964" s="217" t="s">
        <v>929</v>
      </c>
      <c r="H4964" s="217" t="s">
        <v>139</v>
      </c>
      <c r="I4964" s="219">
        <v>1</v>
      </c>
      <c r="J4964" s="221">
        <v>3200</v>
      </c>
      <c r="K4964" s="221">
        <v>3200</v>
      </c>
      <c r="L4964" s="218">
        <v>0</v>
      </c>
      <c r="M4964" s="218">
        <f t="shared" si="142"/>
        <v>1280</v>
      </c>
      <c r="N4964" s="216" t="str">
        <f t="shared" si="141"/>
        <v>stvarna uporabna</v>
      </c>
    </row>
    <row r="4965" spans="1:14" x14ac:dyDescent="0.25">
      <c r="A4965" s="216">
        <v>1</v>
      </c>
      <c r="B4965" s="219" t="s">
        <v>3449</v>
      </c>
      <c r="C4965" s="219" t="s">
        <v>2553</v>
      </c>
      <c r="D4965" s="219">
        <v>102990</v>
      </c>
      <c r="E4965" s="217" t="s">
        <v>171</v>
      </c>
      <c r="F4965" s="217" t="s">
        <v>3631</v>
      </c>
      <c r="G4965" s="217" t="s">
        <v>929</v>
      </c>
      <c r="H4965" s="217" t="s">
        <v>139</v>
      </c>
      <c r="I4965" s="219">
        <v>1</v>
      </c>
      <c r="J4965" s="221">
        <v>3200</v>
      </c>
      <c r="K4965" s="221">
        <v>3200</v>
      </c>
      <c r="L4965" s="218">
        <v>0</v>
      </c>
      <c r="M4965" s="218">
        <f t="shared" si="142"/>
        <v>1280</v>
      </c>
      <c r="N4965" s="216" t="str">
        <f t="shared" si="141"/>
        <v>stvarna uporabna</v>
      </c>
    </row>
    <row r="4966" spans="1:14" x14ac:dyDescent="0.25">
      <c r="A4966" s="216">
        <v>1</v>
      </c>
      <c r="B4966" s="219" t="s">
        <v>3449</v>
      </c>
      <c r="C4966" s="219" t="s">
        <v>2553</v>
      </c>
      <c r="D4966" s="219">
        <v>103028</v>
      </c>
      <c r="E4966" s="217" t="s">
        <v>171</v>
      </c>
      <c r="F4966" s="217" t="s">
        <v>3632</v>
      </c>
      <c r="G4966" s="217" t="s">
        <v>2173</v>
      </c>
      <c r="H4966" s="217" t="s">
        <v>139</v>
      </c>
      <c r="I4966" s="219">
        <v>1</v>
      </c>
      <c r="J4966" s="221">
        <v>2623</v>
      </c>
      <c r="K4966" s="221">
        <v>2623</v>
      </c>
      <c r="L4966" s="218">
        <v>0</v>
      </c>
      <c r="M4966" s="218">
        <f t="shared" si="142"/>
        <v>1049.2</v>
      </c>
      <c r="N4966" s="216" t="str">
        <f t="shared" si="141"/>
        <v>stvarna uporabna</v>
      </c>
    </row>
    <row r="4967" spans="1:14" x14ac:dyDescent="0.25">
      <c r="A4967" s="216">
        <v>1</v>
      </c>
      <c r="B4967" s="219" t="s">
        <v>3449</v>
      </c>
      <c r="C4967" s="219" t="s">
        <v>2553</v>
      </c>
      <c r="D4967" s="219">
        <v>103054</v>
      </c>
      <c r="E4967" s="217" t="s">
        <v>171</v>
      </c>
      <c r="F4967" s="217" t="s">
        <v>3630</v>
      </c>
      <c r="G4967" s="217" t="s">
        <v>929</v>
      </c>
      <c r="H4967" s="217" t="s">
        <v>139</v>
      </c>
      <c r="I4967" s="219">
        <v>1</v>
      </c>
      <c r="J4967" s="221">
        <v>1000</v>
      </c>
      <c r="K4967" s="221">
        <v>1000</v>
      </c>
      <c r="L4967" s="218">
        <v>0</v>
      </c>
      <c r="M4967" s="218">
        <f t="shared" si="142"/>
        <v>400</v>
      </c>
      <c r="N4967" s="216" t="str">
        <f t="shared" si="141"/>
        <v>stvarna uporabna</v>
      </c>
    </row>
    <row r="4968" spans="1:14" x14ac:dyDescent="0.25">
      <c r="A4968" s="220">
        <v>1</v>
      </c>
      <c r="B4968" s="219" t="s">
        <v>3449</v>
      </c>
      <c r="C4968" s="219" t="s">
        <v>2553</v>
      </c>
      <c r="D4968" s="219">
        <v>103078</v>
      </c>
      <c r="E4968" s="217" t="s">
        <v>171</v>
      </c>
      <c r="F4968" s="217" t="s">
        <v>3633</v>
      </c>
      <c r="G4968" s="217" t="s">
        <v>929</v>
      </c>
      <c r="H4968" s="217" t="s">
        <v>139</v>
      </c>
      <c r="I4968" s="219">
        <v>1</v>
      </c>
      <c r="J4968" s="221">
        <v>36768.449999999997</v>
      </c>
      <c r="K4968" s="221">
        <v>36768.449999999997</v>
      </c>
      <c r="L4968" s="218">
        <v>0</v>
      </c>
      <c r="M4968" s="218">
        <f t="shared" si="142"/>
        <v>14707.38</v>
      </c>
      <c r="N4968" s="216" t="str">
        <f t="shared" si="141"/>
        <v>stvarna uporabna</v>
      </c>
    </row>
    <row r="4969" spans="1:14" x14ac:dyDescent="0.25">
      <c r="A4969" s="220">
        <v>1</v>
      </c>
      <c r="B4969" s="219" t="s">
        <v>3449</v>
      </c>
      <c r="C4969" s="219" t="s">
        <v>2553</v>
      </c>
      <c r="D4969" s="219">
        <v>103079</v>
      </c>
      <c r="E4969" s="217" t="s">
        <v>171</v>
      </c>
      <c r="F4969" s="217" t="s">
        <v>3634</v>
      </c>
      <c r="G4969" s="217" t="s">
        <v>929</v>
      </c>
      <c r="H4969" s="217" t="s">
        <v>139</v>
      </c>
      <c r="I4969" s="219">
        <v>1</v>
      </c>
      <c r="J4969" s="221">
        <v>9249.26</v>
      </c>
      <c r="K4969" s="221">
        <v>9249.26</v>
      </c>
      <c r="L4969" s="218">
        <v>0</v>
      </c>
      <c r="M4969" s="218">
        <f t="shared" si="142"/>
        <v>3699.7040000000002</v>
      </c>
      <c r="N4969" s="216" t="str">
        <f t="shared" si="141"/>
        <v>stvarna uporabna</v>
      </c>
    </row>
    <row r="4970" spans="1:14" x14ac:dyDescent="0.25">
      <c r="A4970" s="216">
        <v>1</v>
      </c>
      <c r="B4970" s="219" t="s">
        <v>3449</v>
      </c>
      <c r="C4970" s="219" t="s">
        <v>2553</v>
      </c>
      <c r="D4970" s="219">
        <v>103086</v>
      </c>
      <c r="E4970" s="217" t="s">
        <v>171</v>
      </c>
      <c r="F4970" s="217" t="s">
        <v>102</v>
      </c>
      <c r="G4970" s="217" t="s">
        <v>929</v>
      </c>
      <c r="H4970" s="217" t="s">
        <v>139</v>
      </c>
      <c r="I4970" s="219">
        <v>1</v>
      </c>
      <c r="J4970" s="221">
        <v>1902.53</v>
      </c>
      <c r="K4970" s="221">
        <v>1902.53</v>
      </c>
      <c r="L4970" s="218">
        <v>0</v>
      </c>
      <c r="M4970" s="218">
        <f t="shared" si="142"/>
        <v>761.01200000000006</v>
      </c>
      <c r="N4970" s="216" t="str">
        <f t="shared" si="141"/>
        <v>stvarna uporabna</v>
      </c>
    </row>
    <row r="4971" spans="1:14" x14ac:dyDescent="0.25">
      <c r="A4971" s="216">
        <v>1</v>
      </c>
      <c r="B4971" s="219" t="s">
        <v>3449</v>
      </c>
      <c r="C4971" s="219" t="s">
        <v>2553</v>
      </c>
      <c r="D4971" s="219">
        <v>103087</v>
      </c>
      <c r="E4971" s="217" t="s">
        <v>171</v>
      </c>
      <c r="F4971" s="217" t="s">
        <v>3635</v>
      </c>
      <c r="G4971" s="217" t="s">
        <v>929</v>
      </c>
      <c r="H4971" s="217" t="s">
        <v>139</v>
      </c>
      <c r="I4971" s="219">
        <v>1</v>
      </c>
      <c r="J4971" s="221">
        <v>1414.38</v>
      </c>
      <c r="K4971" s="221">
        <v>1414.38</v>
      </c>
      <c r="L4971" s="218">
        <v>0</v>
      </c>
      <c r="M4971" s="218">
        <f t="shared" si="142"/>
        <v>565.75200000000007</v>
      </c>
      <c r="N4971" s="216" t="str">
        <f t="shared" si="141"/>
        <v>stvarna uporabna</v>
      </c>
    </row>
    <row r="4972" spans="1:14" x14ac:dyDescent="0.25">
      <c r="A4972" s="216">
        <v>1</v>
      </c>
      <c r="B4972" s="219" t="s">
        <v>3449</v>
      </c>
      <c r="C4972" s="219" t="s">
        <v>2553</v>
      </c>
      <c r="D4972" s="219">
        <v>103089</v>
      </c>
      <c r="E4972" s="217" t="s">
        <v>171</v>
      </c>
      <c r="F4972" s="217" t="s">
        <v>3636</v>
      </c>
      <c r="G4972" s="217" t="s">
        <v>929</v>
      </c>
      <c r="H4972" s="217" t="s">
        <v>139</v>
      </c>
      <c r="I4972" s="219">
        <v>1</v>
      </c>
      <c r="J4972" s="221">
        <v>31000</v>
      </c>
      <c r="K4972" s="221">
        <v>31000</v>
      </c>
      <c r="L4972" s="218">
        <v>0</v>
      </c>
      <c r="M4972" s="218">
        <f t="shared" si="142"/>
        <v>12400</v>
      </c>
      <c r="N4972" s="216" t="str">
        <f t="shared" si="141"/>
        <v>stvarna uporabna</v>
      </c>
    </row>
    <row r="4973" spans="1:14" x14ac:dyDescent="0.25">
      <c r="A4973" s="220">
        <v>1</v>
      </c>
      <c r="B4973" s="219" t="s">
        <v>3449</v>
      </c>
      <c r="C4973" s="219" t="s">
        <v>2553</v>
      </c>
      <c r="D4973" s="219">
        <v>103090</v>
      </c>
      <c r="E4973" s="217" t="s">
        <v>171</v>
      </c>
      <c r="F4973" s="217" t="s">
        <v>3637</v>
      </c>
      <c r="G4973" s="217" t="s">
        <v>929</v>
      </c>
      <c r="H4973" s="217" t="s">
        <v>139</v>
      </c>
      <c r="I4973" s="219">
        <v>1</v>
      </c>
      <c r="J4973" s="221">
        <v>54375</v>
      </c>
      <c r="K4973" s="221">
        <v>36569.01</v>
      </c>
      <c r="L4973" s="221">
        <v>17805.990000000002</v>
      </c>
      <c r="M4973" s="218">
        <f t="shared" si="142"/>
        <v>21750</v>
      </c>
      <c r="N4973" s="216" t="str">
        <f t="shared" si="141"/>
        <v>stvarna uporabna</v>
      </c>
    </row>
    <row r="4974" spans="1:14" x14ac:dyDescent="0.25">
      <c r="A4974" s="220">
        <v>1</v>
      </c>
      <c r="B4974" s="219" t="s">
        <v>3449</v>
      </c>
      <c r="C4974" s="219" t="s">
        <v>2553</v>
      </c>
      <c r="D4974" s="219">
        <v>103091</v>
      </c>
      <c r="E4974" s="217" t="s">
        <v>171</v>
      </c>
      <c r="F4974" s="217" t="s">
        <v>3638</v>
      </c>
      <c r="G4974" s="217" t="s">
        <v>929</v>
      </c>
      <c r="H4974" s="217" t="s">
        <v>139</v>
      </c>
      <c r="I4974" s="219">
        <v>1</v>
      </c>
      <c r="J4974" s="221">
        <v>19600</v>
      </c>
      <c r="K4974" s="221">
        <v>19600</v>
      </c>
      <c r="L4974" s="218">
        <v>0</v>
      </c>
      <c r="M4974" s="218">
        <f t="shared" si="142"/>
        <v>7840</v>
      </c>
      <c r="N4974" s="216" t="str">
        <f t="shared" si="141"/>
        <v>stvarna uporabna</v>
      </c>
    </row>
    <row r="4975" spans="1:14" x14ac:dyDescent="0.25">
      <c r="A4975" s="216">
        <v>1</v>
      </c>
      <c r="B4975" s="219" t="s">
        <v>3449</v>
      </c>
      <c r="C4975" s="219" t="s">
        <v>2553</v>
      </c>
      <c r="D4975" s="219">
        <v>103093</v>
      </c>
      <c r="E4975" s="217" t="s">
        <v>171</v>
      </c>
      <c r="F4975" s="217" t="s">
        <v>3639</v>
      </c>
      <c r="G4975" s="217" t="s">
        <v>929</v>
      </c>
      <c r="H4975" s="217" t="s">
        <v>139</v>
      </c>
      <c r="I4975" s="219">
        <v>1</v>
      </c>
      <c r="J4975" s="221">
        <v>17503.25</v>
      </c>
      <c r="K4975" s="221">
        <v>17503.25</v>
      </c>
      <c r="L4975" s="218">
        <v>0</v>
      </c>
      <c r="M4975" s="218">
        <f t="shared" si="142"/>
        <v>7001.3</v>
      </c>
      <c r="N4975" s="216" t="str">
        <f t="shared" si="141"/>
        <v>stvarna uporabna</v>
      </c>
    </row>
    <row r="4976" spans="1:14" x14ac:dyDescent="0.25">
      <c r="A4976" s="216">
        <v>1</v>
      </c>
      <c r="B4976" s="219" t="s">
        <v>3449</v>
      </c>
      <c r="C4976" s="219" t="s">
        <v>2553</v>
      </c>
      <c r="D4976" s="219">
        <v>103097</v>
      </c>
      <c r="E4976" s="217" t="s">
        <v>171</v>
      </c>
      <c r="F4976" s="217" t="s">
        <v>3640</v>
      </c>
      <c r="G4976" s="217" t="s">
        <v>929</v>
      </c>
      <c r="H4976" s="217" t="s">
        <v>139</v>
      </c>
      <c r="I4976" s="219">
        <v>1</v>
      </c>
      <c r="J4976" s="218">
        <v>800</v>
      </c>
      <c r="K4976" s="218">
        <v>800</v>
      </c>
      <c r="L4976" s="218">
        <v>0</v>
      </c>
      <c r="M4976" s="218">
        <f t="shared" si="142"/>
        <v>320</v>
      </c>
      <c r="N4976" s="216" t="str">
        <f t="shared" si="141"/>
        <v>stvarna uporabna</v>
      </c>
    </row>
    <row r="4977" spans="1:14" x14ac:dyDescent="0.25">
      <c r="A4977" s="216">
        <v>1</v>
      </c>
      <c r="B4977" s="219" t="s">
        <v>3449</v>
      </c>
      <c r="C4977" s="219" t="s">
        <v>2553</v>
      </c>
      <c r="D4977" s="219">
        <v>103101</v>
      </c>
      <c r="E4977" s="217" t="s">
        <v>171</v>
      </c>
      <c r="F4977" s="217" t="s">
        <v>3572</v>
      </c>
      <c r="G4977" s="217" t="s">
        <v>929</v>
      </c>
      <c r="H4977" s="217" t="s">
        <v>139</v>
      </c>
      <c r="I4977" s="219">
        <v>1</v>
      </c>
      <c r="J4977" s="221">
        <v>3274.22</v>
      </c>
      <c r="K4977" s="221">
        <v>3274.22</v>
      </c>
      <c r="L4977" s="218">
        <v>0</v>
      </c>
      <c r="M4977" s="218">
        <f t="shared" si="142"/>
        <v>1309.6880000000001</v>
      </c>
      <c r="N4977" s="216" t="str">
        <f t="shared" si="141"/>
        <v>stvarna uporabna</v>
      </c>
    </row>
    <row r="4978" spans="1:14" x14ac:dyDescent="0.25">
      <c r="A4978" s="216">
        <v>1</v>
      </c>
      <c r="B4978" s="219" t="s">
        <v>3449</v>
      </c>
      <c r="C4978" s="219" t="s">
        <v>2553</v>
      </c>
      <c r="D4978" s="219">
        <v>103103</v>
      </c>
      <c r="E4978" s="217" t="s">
        <v>171</v>
      </c>
      <c r="F4978" s="217" t="s">
        <v>3641</v>
      </c>
      <c r="G4978" s="217" t="s">
        <v>929</v>
      </c>
      <c r="H4978" s="217" t="s">
        <v>139</v>
      </c>
      <c r="I4978" s="219">
        <v>1</v>
      </c>
      <c r="J4978" s="221">
        <v>1321.08</v>
      </c>
      <c r="K4978" s="221">
        <v>1321.08</v>
      </c>
      <c r="L4978" s="218">
        <v>0</v>
      </c>
      <c r="M4978" s="218">
        <f t="shared" si="142"/>
        <v>528.43200000000002</v>
      </c>
      <c r="N4978" s="216" t="str">
        <f t="shared" si="141"/>
        <v>stvarna uporabna</v>
      </c>
    </row>
    <row r="4979" spans="1:14" x14ac:dyDescent="0.25">
      <c r="A4979" s="220">
        <v>1</v>
      </c>
      <c r="B4979" s="219" t="s">
        <v>3449</v>
      </c>
      <c r="C4979" s="219" t="s">
        <v>2553</v>
      </c>
      <c r="D4979" s="219">
        <v>103104</v>
      </c>
      <c r="E4979" s="217" t="s">
        <v>171</v>
      </c>
      <c r="F4979" s="217" t="s">
        <v>3642</v>
      </c>
      <c r="G4979" s="217" t="s">
        <v>929</v>
      </c>
      <c r="H4979" s="217" t="s">
        <v>139</v>
      </c>
      <c r="I4979" s="219">
        <v>1</v>
      </c>
      <c r="J4979" s="221">
        <v>1499.37</v>
      </c>
      <c r="K4979" s="221">
        <v>1499.37</v>
      </c>
      <c r="L4979" s="218">
        <v>0</v>
      </c>
      <c r="M4979" s="218">
        <f t="shared" si="142"/>
        <v>599.74799999999993</v>
      </c>
      <c r="N4979" s="216" t="str">
        <f t="shared" si="141"/>
        <v>stvarna uporabna</v>
      </c>
    </row>
    <row r="4980" spans="1:14" x14ac:dyDescent="0.25">
      <c r="A4980" s="220">
        <v>1</v>
      </c>
      <c r="B4980" s="219" t="s">
        <v>3449</v>
      </c>
      <c r="C4980" s="219" t="s">
        <v>2553</v>
      </c>
      <c r="D4980" s="219">
        <v>103129</v>
      </c>
      <c r="E4980" s="217" t="s">
        <v>171</v>
      </c>
      <c r="F4980" s="217" t="s">
        <v>3643</v>
      </c>
      <c r="G4980" s="217" t="s">
        <v>929</v>
      </c>
      <c r="H4980" s="217" t="s">
        <v>139</v>
      </c>
      <c r="I4980" s="219">
        <v>1</v>
      </c>
      <c r="J4980" s="221">
        <v>1531</v>
      </c>
      <c r="K4980" s="221">
        <v>1531</v>
      </c>
      <c r="L4980" s="218">
        <v>0</v>
      </c>
      <c r="M4980" s="218">
        <f t="shared" si="142"/>
        <v>612.4</v>
      </c>
      <c r="N4980" s="216" t="str">
        <f t="shared" si="141"/>
        <v>stvarna uporabna</v>
      </c>
    </row>
    <row r="4981" spans="1:14" x14ac:dyDescent="0.25">
      <c r="A4981" s="216">
        <v>1</v>
      </c>
      <c r="B4981" s="219" t="s">
        <v>3449</v>
      </c>
      <c r="C4981" s="219" t="s">
        <v>2553</v>
      </c>
      <c r="D4981" s="219">
        <v>103136</v>
      </c>
      <c r="E4981" s="217" t="s">
        <v>171</v>
      </c>
      <c r="F4981" s="217" t="s">
        <v>3644</v>
      </c>
      <c r="G4981" s="217" t="s">
        <v>929</v>
      </c>
      <c r="H4981" s="217" t="s">
        <v>139</v>
      </c>
      <c r="I4981" s="219">
        <v>1</v>
      </c>
      <c r="J4981" s="221">
        <v>1048.6500000000001</v>
      </c>
      <c r="K4981" s="221">
        <v>1048.6500000000001</v>
      </c>
      <c r="L4981" s="218">
        <v>0</v>
      </c>
      <c r="M4981" s="218">
        <f t="shared" si="142"/>
        <v>419.46000000000004</v>
      </c>
      <c r="N4981" s="216" t="str">
        <f t="shared" si="141"/>
        <v>stvarna uporabna</v>
      </c>
    </row>
    <row r="4982" spans="1:14" x14ac:dyDescent="0.25">
      <c r="A4982" s="216">
        <v>1</v>
      </c>
      <c r="B4982" s="219" t="s">
        <v>3449</v>
      </c>
      <c r="C4982" s="219" t="s">
        <v>2553</v>
      </c>
      <c r="D4982" s="219">
        <v>103137</v>
      </c>
      <c r="E4982" s="217" t="s">
        <v>171</v>
      </c>
      <c r="F4982" s="217" t="s">
        <v>3645</v>
      </c>
      <c r="G4982" s="217" t="s">
        <v>929</v>
      </c>
      <c r="H4982" s="217" t="s">
        <v>139</v>
      </c>
      <c r="I4982" s="219">
        <v>1</v>
      </c>
      <c r="J4982" s="221">
        <v>5000</v>
      </c>
      <c r="K4982" s="221">
        <v>5000</v>
      </c>
      <c r="L4982" s="218">
        <v>0</v>
      </c>
      <c r="M4982" s="218">
        <f t="shared" si="142"/>
        <v>2000</v>
      </c>
      <c r="N4982" s="216" t="str">
        <f t="shared" si="141"/>
        <v>stvarna uporabna</v>
      </c>
    </row>
    <row r="4983" spans="1:14" x14ac:dyDescent="0.25">
      <c r="A4983" s="216">
        <v>1</v>
      </c>
      <c r="B4983" s="219" t="s">
        <v>3449</v>
      </c>
      <c r="C4983" s="219" t="s">
        <v>2553</v>
      </c>
      <c r="D4983" s="219">
        <v>103138</v>
      </c>
      <c r="E4983" s="217" t="s">
        <v>171</v>
      </c>
      <c r="F4983" s="217" t="s">
        <v>3646</v>
      </c>
      <c r="G4983" s="217" t="s">
        <v>929</v>
      </c>
      <c r="H4983" s="217" t="s">
        <v>139</v>
      </c>
      <c r="I4983" s="219">
        <v>1</v>
      </c>
      <c r="J4983" s="221">
        <v>1730.18</v>
      </c>
      <c r="K4983" s="221">
        <v>1730.18</v>
      </c>
      <c r="L4983" s="218">
        <v>0</v>
      </c>
      <c r="M4983" s="218">
        <f t="shared" si="142"/>
        <v>692.07200000000012</v>
      </c>
      <c r="N4983" s="216" t="str">
        <f t="shared" si="141"/>
        <v>stvarna uporabna</v>
      </c>
    </row>
    <row r="4984" spans="1:14" x14ac:dyDescent="0.25">
      <c r="A4984" s="220">
        <v>1</v>
      </c>
      <c r="B4984" s="219" t="s">
        <v>3449</v>
      </c>
      <c r="C4984" s="219" t="s">
        <v>2553</v>
      </c>
      <c r="D4984" s="219">
        <v>103139</v>
      </c>
      <c r="E4984" s="217" t="s">
        <v>171</v>
      </c>
      <c r="F4984" s="217" t="s">
        <v>3587</v>
      </c>
      <c r="G4984" s="217" t="s">
        <v>929</v>
      </c>
      <c r="H4984" s="217" t="s">
        <v>139</v>
      </c>
      <c r="I4984" s="219">
        <v>1</v>
      </c>
      <c r="J4984" s="221">
        <v>1420.07</v>
      </c>
      <c r="K4984" s="221">
        <v>1420.07</v>
      </c>
      <c r="L4984" s="218">
        <v>0</v>
      </c>
      <c r="M4984" s="218">
        <f t="shared" si="142"/>
        <v>568.02800000000002</v>
      </c>
      <c r="N4984" s="216" t="str">
        <f t="shared" si="141"/>
        <v>stvarna uporabna</v>
      </c>
    </row>
    <row r="4985" spans="1:14" x14ac:dyDescent="0.25">
      <c r="A4985" s="220">
        <v>1</v>
      </c>
      <c r="B4985" s="219" t="s">
        <v>3449</v>
      </c>
      <c r="C4985" s="219" t="s">
        <v>2553</v>
      </c>
      <c r="D4985" s="219">
        <v>103140</v>
      </c>
      <c r="E4985" s="217" t="s">
        <v>171</v>
      </c>
      <c r="F4985" s="217" t="s">
        <v>3647</v>
      </c>
      <c r="G4985" s="217" t="s">
        <v>929</v>
      </c>
      <c r="H4985" s="217" t="s">
        <v>139</v>
      </c>
      <c r="I4985" s="219">
        <v>1</v>
      </c>
      <c r="J4985" s="221">
        <v>8608.34</v>
      </c>
      <c r="K4985" s="221">
        <v>8608.34</v>
      </c>
      <c r="L4985" s="218">
        <v>0</v>
      </c>
      <c r="M4985" s="218">
        <f t="shared" si="142"/>
        <v>3443.3360000000002</v>
      </c>
      <c r="N4985" s="216" t="str">
        <f t="shared" si="141"/>
        <v>stvarna uporabna</v>
      </c>
    </row>
    <row r="4986" spans="1:14" x14ac:dyDescent="0.25">
      <c r="A4986" s="216">
        <v>1</v>
      </c>
      <c r="B4986" s="219" t="s">
        <v>3449</v>
      </c>
      <c r="C4986" s="219" t="s">
        <v>2553</v>
      </c>
      <c r="D4986" s="219">
        <v>103209</v>
      </c>
      <c r="E4986" s="217" t="s">
        <v>171</v>
      </c>
      <c r="F4986" s="217" t="s">
        <v>3648</v>
      </c>
      <c r="G4986" s="217" t="s">
        <v>417</v>
      </c>
      <c r="H4986" s="217" t="s">
        <v>139</v>
      </c>
      <c r="I4986" s="219">
        <v>1</v>
      </c>
      <c r="J4986" s="221">
        <v>3287.74</v>
      </c>
      <c r="K4986" s="221">
        <v>1815.12</v>
      </c>
      <c r="L4986" s="221">
        <v>1472.62</v>
      </c>
      <c r="M4986" s="218">
        <f t="shared" si="142"/>
        <v>1472.62</v>
      </c>
      <c r="N4986" s="216" t="str">
        <f t="shared" si="141"/>
        <v>nova vrijednost</v>
      </c>
    </row>
    <row r="4987" spans="1:14" x14ac:dyDescent="0.25">
      <c r="A4987" s="216">
        <v>1</v>
      </c>
      <c r="B4987" s="219" t="s">
        <v>3449</v>
      </c>
      <c r="C4987" s="219" t="s">
        <v>2553</v>
      </c>
      <c r="D4987" s="219">
        <v>103310</v>
      </c>
      <c r="E4987" s="217" t="s">
        <v>171</v>
      </c>
      <c r="F4987" s="217" t="s">
        <v>3649</v>
      </c>
      <c r="G4987" s="217" t="s">
        <v>1364</v>
      </c>
      <c r="H4987" s="217" t="s">
        <v>139</v>
      </c>
      <c r="I4987" s="219">
        <v>1</v>
      </c>
      <c r="J4987" s="221">
        <v>4144.62</v>
      </c>
      <c r="K4987" s="221">
        <v>4144.62</v>
      </c>
      <c r="L4987" s="218">
        <v>0</v>
      </c>
      <c r="M4987" s="218">
        <f t="shared" si="142"/>
        <v>1657.848</v>
      </c>
      <c r="N4987" s="216" t="str">
        <f t="shared" si="141"/>
        <v>stvarna uporabna</v>
      </c>
    </row>
    <row r="4988" spans="1:14" x14ac:dyDescent="0.25">
      <c r="A4988" s="216">
        <v>1</v>
      </c>
      <c r="B4988" s="219" t="s">
        <v>3449</v>
      </c>
      <c r="C4988" s="219" t="s">
        <v>2553</v>
      </c>
      <c r="D4988" s="219">
        <v>103404</v>
      </c>
      <c r="E4988" s="217" t="s">
        <v>171</v>
      </c>
      <c r="F4988" s="217" t="s">
        <v>3650</v>
      </c>
      <c r="G4988" s="217" t="s">
        <v>929</v>
      </c>
      <c r="H4988" s="217" t="s">
        <v>139</v>
      </c>
      <c r="I4988" s="219">
        <v>1</v>
      </c>
      <c r="J4988" s="221">
        <v>2420.77</v>
      </c>
      <c r="K4988" s="221">
        <v>2420.77</v>
      </c>
      <c r="L4988" s="218">
        <v>0</v>
      </c>
      <c r="M4988" s="218">
        <f t="shared" si="142"/>
        <v>968.30799999999999</v>
      </c>
      <c r="N4988" s="216" t="str">
        <f t="shared" ref="N4988:N5051" si="143">IF(L4988&lt;J4988*0.4,"stvarna uporabna", "nova vrijednost")</f>
        <v>stvarna uporabna</v>
      </c>
    </row>
    <row r="4989" spans="1:14" x14ac:dyDescent="0.25">
      <c r="A4989" s="220">
        <v>1</v>
      </c>
      <c r="B4989" s="219" t="s">
        <v>3449</v>
      </c>
      <c r="C4989" s="219" t="s">
        <v>2553</v>
      </c>
      <c r="D4989" s="219">
        <v>103405</v>
      </c>
      <c r="E4989" s="217" t="s">
        <v>171</v>
      </c>
      <c r="F4989" s="217" t="s">
        <v>3651</v>
      </c>
      <c r="G4989" s="217" t="s">
        <v>929</v>
      </c>
      <c r="H4989" s="217" t="s">
        <v>139</v>
      </c>
      <c r="I4989" s="219">
        <v>1</v>
      </c>
      <c r="J4989" s="221">
        <v>26717.43</v>
      </c>
      <c r="K4989" s="221">
        <v>26717.43</v>
      </c>
      <c r="L4989" s="218">
        <v>0</v>
      </c>
      <c r="M4989" s="218">
        <f t="shared" si="142"/>
        <v>10686.972000000002</v>
      </c>
      <c r="N4989" s="216" t="str">
        <f t="shared" si="143"/>
        <v>stvarna uporabna</v>
      </c>
    </row>
    <row r="4990" spans="1:14" x14ac:dyDescent="0.25">
      <c r="A4990" s="220">
        <v>1</v>
      </c>
      <c r="B4990" s="219" t="s">
        <v>3449</v>
      </c>
      <c r="C4990" s="219" t="s">
        <v>2553</v>
      </c>
      <c r="D4990" s="219">
        <v>103441</v>
      </c>
      <c r="E4990" s="217" t="s">
        <v>171</v>
      </c>
      <c r="F4990" s="217" t="s">
        <v>3652</v>
      </c>
      <c r="G4990" s="217" t="s">
        <v>929</v>
      </c>
      <c r="H4990" s="217" t="s">
        <v>139</v>
      </c>
      <c r="I4990" s="219">
        <v>1</v>
      </c>
      <c r="J4990" s="221">
        <v>23389.84</v>
      </c>
      <c r="K4990" s="221">
        <v>23389.84</v>
      </c>
      <c r="L4990" s="218">
        <v>0</v>
      </c>
      <c r="M4990" s="218">
        <f t="shared" si="142"/>
        <v>9355.9359999999997</v>
      </c>
      <c r="N4990" s="216" t="str">
        <f t="shared" si="143"/>
        <v>stvarna uporabna</v>
      </c>
    </row>
    <row r="4991" spans="1:14" x14ac:dyDescent="0.25">
      <c r="A4991" s="216">
        <v>1</v>
      </c>
      <c r="B4991" s="219" t="s">
        <v>3449</v>
      </c>
      <c r="C4991" s="219" t="s">
        <v>2553</v>
      </c>
      <c r="D4991" s="219">
        <v>103534</v>
      </c>
      <c r="E4991" s="217" t="s">
        <v>171</v>
      </c>
      <c r="F4991" s="217" t="s">
        <v>3653</v>
      </c>
      <c r="G4991" s="217" t="s">
        <v>2729</v>
      </c>
      <c r="H4991" s="217" t="s">
        <v>139</v>
      </c>
      <c r="I4991" s="219">
        <v>1</v>
      </c>
      <c r="J4991" s="221">
        <v>10845.8</v>
      </c>
      <c r="K4991" s="221">
        <v>10845.8</v>
      </c>
      <c r="L4991" s="218">
        <v>0</v>
      </c>
      <c r="M4991" s="218">
        <f t="shared" si="142"/>
        <v>4338.32</v>
      </c>
      <c r="N4991" s="216" t="str">
        <f t="shared" si="143"/>
        <v>stvarna uporabna</v>
      </c>
    </row>
    <row r="4992" spans="1:14" x14ac:dyDescent="0.25">
      <c r="A4992" s="216">
        <v>1</v>
      </c>
      <c r="B4992" s="219" t="s">
        <v>3449</v>
      </c>
      <c r="C4992" s="219" t="s">
        <v>2553</v>
      </c>
      <c r="D4992" s="219">
        <v>103960</v>
      </c>
      <c r="E4992" s="217" t="s">
        <v>162</v>
      </c>
      <c r="F4992" s="217" t="s">
        <v>3654</v>
      </c>
      <c r="G4992" s="217" t="s">
        <v>2287</v>
      </c>
      <c r="H4992" s="217" t="s">
        <v>139</v>
      </c>
      <c r="I4992" s="219">
        <v>1</v>
      </c>
      <c r="J4992" s="221">
        <v>6429.19</v>
      </c>
      <c r="K4992" s="221">
        <v>6429.19</v>
      </c>
      <c r="L4992" s="218">
        <v>0</v>
      </c>
      <c r="M4992" s="218">
        <f t="shared" si="142"/>
        <v>2571.6759999999999</v>
      </c>
      <c r="N4992" s="216" t="str">
        <f t="shared" si="143"/>
        <v>stvarna uporabna</v>
      </c>
    </row>
    <row r="4993" spans="1:14" x14ac:dyDescent="0.25">
      <c r="A4993" s="216">
        <v>1</v>
      </c>
      <c r="B4993" s="219" t="s">
        <v>3449</v>
      </c>
      <c r="C4993" s="219" t="s">
        <v>2553</v>
      </c>
      <c r="D4993" s="219">
        <v>103961</v>
      </c>
      <c r="E4993" s="217" t="s">
        <v>162</v>
      </c>
      <c r="F4993" s="217" t="s">
        <v>3655</v>
      </c>
      <c r="G4993" s="217" t="s">
        <v>3362</v>
      </c>
      <c r="H4993" s="217" t="s">
        <v>139</v>
      </c>
      <c r="I4993" s="219">
        <v>1</v>
      </c>
      <c r="J4993" s="221">
        <v>5637.62</v>
      </c>
      <c r="K4993" s="221">
        <v>5637.62</v>
      </c>
      <c r="L4993" s="218">
        <v>0</v>
      </c>
      <c r="M4993" s="218">
        <f t="shared" si="142"/>
        <v>2255.0480000000002</v>
      </c>
      <c r="N4993" s="216" t="str">
        <f t="shared" si="143"/>
        <v>stvarna uporabna</v>
      </c>
    </row>
    <row r="4994" spans="1:14" x14ac:dyDescent="0.25">
      <c r="A4994" s="220">
        <v>1</v>
      </c>
      <c r="B4994" s="219" t="s">
        <v>3449</v>
      </c>
      <c r="C4994" s="219" t="s">
        <v>2553</v>
      </c>
      <c r="D4994" s="219">
        <v>103965</v>
      </c>
      <c r="E4994" s="217" t="s">
        <v>162</v>
      </c>
      <c r="F4994" s="217" t="s">
        <v>3656</v>
      </c>
      <c r="G4994" s="218">
        <v>12.97</v>
      </c>
      <c r="H4994" s="217" t="s">
        <v>139</v>
      </c>
      <c r="I4994" s="219">
        <v>1</v>
      </c>
      <c r="J4994" s="221">
        <v>3900</v>
      </c>
      <c r="K4994" s="221">
        <v>3900</v>
      </c>
      <c r="L4994" s="218">
        <v>0</v>
      </c>
      <c r="M4994" s="218">
        <f t="shared" si="142"/>
        <v>1560</v>
      </c>
      <c r="N4994" s="216" t="str">
        <f t="shared" si="143"/>
        <v>stvarna uporabna</v>
      </c>
    </row>
    <row r="4995" spans="1:14" x14ac:dyDescent="0.25">
      <c r="A4995" s="220">
        <v>1</v>
      </c>
      <c r="B4995" s="219" t="s">
        <v>3449</v>
      </c>
      <c r="C4995" s="219" t="s">
        <v>2553</v>
      </c>
      <c r="D4995" s="219">
        <v>104118</v>
      </c>
      <c r="E4995" s="217" t="s">
        <v>137</v>
      </c>
      <c r="F4995" s="217" t="s">
        <v>3657</v>
      </c>
      <c r="G4995" s="217" t="s">
        <v>929</v>
      </c>
      <c r="H4995" s="217" t="s">
        <v>139</v>
      </c>
      <c r="I4995" s="219">
        <v>1</v>
      </c>
      <c r="J4995" s="221">
        <v>2168.31</v>
      </c>
      <c r="K4995" s="221">
        <v>2168.31</v>
      </c>
      <c r="L4995" s="218">
        <v>0</v>
      </c>
      <c r="M4995" s="218">
        <f t="shared" ref="M4995:M5058" si="144">IF(L4995&lt;J4995*0.4,J4995*0.4,L4995)</f>
        <v>867.32400000000007</v>
      </c>
      <c r="N4995" s="216" t="str">
        <f t="shared" si="143"/>
        <v>stvarna uporabna</v>
      </c>
    </row>
    <row r="4996" spans="1:14" x14ac:dyDescent="0.25">
      <c r="A4996" s="216">
        <v>1</v>
      </c>
      <c r="B4996" s="219" t="s">
        <v>3449</v>
      </c>
      <c r="C4996" s="219" t="s">
        <v>2553</v>
      </c>
      <c r="D4996" s="219">
        <v>104129</v>
      </c>
      <c r="E4996" s="217" t="s">
        <v>162</v>
      </c>
      <c r="F4996" s="217" t="s">
        <v>3658</v>
      </c>
      <c r="G4996" s="217" t="s">
        <v>1432</v>
      </c>
      <c r="H4996" s="217" t="s">
        <v>139</v>
      </c>
      <c r="I4996" s="219">
        <v>1</v>
      </c>
      <c r="J4996" s="221">
        <v>8351.76</v>
      </c>
      <c r="K4996" s="221">
        <v>8351.76</v>
      </c>
      <c r="L4996" s="218">
        <v>0</v>
      </c>
      <c r="M4996" s="218">
        <f t="shared" si="144"/>
        <v>3340.7040000000002</v>
      </c>
      <c r="N4996" s="216" t="str">
        <f t="shared" si="143"/>
        <v>stvarna uporabna</v>
      </c>
    </row>
    <row r="4997" spans="1:14" x14ac:dyDescent="0.25">
      <c r="A4997" s="216">
        <v>1</v>
      </c>
      <c r="B4997" s="219" t="s">
        <v>3449</v>
      </c>
      <c r="C4997" s="219" t="s">
        <v>2553</v>
      </c>
      <c r="D4997" s="219">
        <v>104171</v>
      </c>
      <c r="E4997" s="217" t="s">
        <v>162</v>
      </c>
      <c r="F4997" s="217" t="s">
        <v>3659</v>
      </c>
      <c r="G4997" s="217" t="s">
        <v>929</v>
      </c>
      <c r="H4997" s="217" t="s">
        <v>139</v>
      </c>
      <c r="I4997" s="219">
        <v>1</v>
      </c>
      <c r="J4997" s="221">
        <v>1924.43</v>
      </c>
      <c r="K4997" s="221">
        <v>1924.43</v>
      </c>
      <c r="L4997" s="218">
        <v>0</v>
      </c>
      <c r="M4997" s="218">
        <f t="shared" si="144"/>
        <v>769.77200000000005</v>
      </c>
      <c r="N4997" s="216" t="str">
        <f t="shared" si="143"/>
        <v>stvarna uporabna</v>
      </c>
    </row>
    <row r="4998" spans="1:14" x14ac:dyDescent="0.25">
      <c r="A4998" s="216">
        <v>1</v>
      </c>
      <c r="B4998" s="219" t="s">
        <v>3449</v>
      </c>
      <c r="C4998" s="219" t="s">
        <v>2553</v>
      </c>
      <c r="D4998" s="219">
        <v>104198</v>
      </c>
      <c r="E4998" s="217" t="s">
        <v>162</v>
      </c>
      <c r="F4998" s="217" t="s">
        <v>3660</v>
      </c>
      <c r="G4998" s="217" t="s">
        <v>929</v>
      </c>
      <c r="H4998" s="217" t="s">
        <v>139</v>
      </c>
      <c r="I4998" s="219">
        <v>1</v>
      </c>
      <c r="J4998" s="221">
        <v>1799.94</v>
      </c>
      <c r="K4998" s="221">
        <v>1799.94</v>
      </c>
      <c r="L4998" s="218">
        <v>0</v>
      </c>
      <c r="M4998" s="218">
        <f t="shared" si="144"/>
        <v>719.97600000000011</v>
      </c>
      <c r="N4998" s="216" t="str">
        <f t="shared" si="143"/>
        <v>stvarna uporabna</v>
      </c>
    </row>
    <row r="4999" spans="1:14" x14ac:dyDescent="0.25">
      <c r="A4999" s="220">
        <v>1</v>
      </c>
      <c r="B4999" s="219" t="s">
        <v>3449</v>
      </c>
      <c r="C4999" s="219" t="s">
        <v>2553</v>
      </c>
      <c r="D4999" s="219">
        <v>104262</v>
      </c>
      <c r="E4999" s="217" t="s">
        <v>162</v>
      </c>
      <c r="F4999" s="217" t="s">
        <v>3661</v>
      </c>
      <c r="G4999" s="217" t="s">
        <v>1364</v>
      </c>
      <c r="H4999" s="217" t="s">
        <v>139</v>
      </c>
      <c r="I4999" s="219">
        <v>1</v>
      </c>
      <c r="J4999" s="221">
        <v>35990</v>
      </c>
      <c r="K4999" s="221">
        <v>35990</v>
      </c>
      <c r="L4999" s="218">
        <v>0</v>
      </c>
      <c r="M4999" s="218">
        <f t="shared" si="144"/>
        <v>14396</v>
      </c>
      <c r="N4999" s="216" t="str">
        <f t="shared" si="143"/>
        <v>stvarna uporabna</v>
      </c>
    </row>
    <row r="5000" spans="1:14" x14ac:dyDescent="0.25">
      <c r="A5000" s="220">
        <v>1</v>
      </c>
      <c r="B5000" s="219" t="s">
        <v>3449</v>
      </c>
      <c r="C5000" s="219" t="s">
        <v>2553</v>
      </c>
      <c r="D5000" s="219">
        <v>104309</v>
      </c>
      <c r="E5000" s="217" t="s">
        <v>162</v>
      </c>
      <c r="F5000" s="217" t="s">
        <v>3662</v>
      </c>
      <c r="G5000" s="218">
        <v>10.98</v>
      </c>
      <c r="H5000" s="217" t="s">
        <v>139</v>
      </c>
      <c r="I5000" s="219">
        <v>1</v>
      </c>
      <c r="J5000" s="221">
        <v>5953.6</v>
      </c>
      <c r="K5000" s="221">
        <v>5953.6</v>
      </c>
      <c r="L5000" s="218">
        <v>0</v>
      </c>
      <c r="M5000" s="218">
        <f t="shared" si="144"/>
        <v>2381.44</v>
      </c>
      <c r="N5000" s="216" t="str">
        <f t="shared" si="143"/>
        <v>stvarna uporabna</v>
      </c>
    </row>
    <row r="5001" spans="1:14" x14ac:dyDescent="0.25">
      <c r="A5001" s="216">
        <v>1</v>
      </c>
      <c r="B5001" s="219" t="s">
        <v>3449</v>
      </c>
      <c r="C5001" s="219" t="s">
        <v>2553</v>
      </c>
      <c r="D5001" s="219">
        <v>104310</v>
      </c>
      <c r="E5001" s="217" t="s">
        <v>162</v>
      </c>
      <c r="F5001" s="217" t="s">
        <v>3663</v>
      </c>
      <c r="G5001" s="217" t="s">
        <v>2288</v>
      </c>
      <c r="H5001" s="217" t="s">
        <v>139</v>
      </c>
      <c r="I5001" s="219">
        <v>1</v>
      </c>
      <c r="J5001" s="221">
        <v>2127</v>
      </c>
      <c r="K5001" s="221">
        <v>2127</v>
      </c>
      <c r="L5001" s="218">
        <v>0</v>
      </c>
      <c r="M5001" s="218">
        <f t="shared" si="144"/>
        <v>850.80000000000007</v>
      </c>
      <c r="N5001" s="216" t="str">
        <f t="shared" si="143"/>
        <v>stvarna uporabna</v>
      </c>
    </row>
    <row r="5002" spans="1:14" x14ac:dyDescent="0.25">
      <c r="A5002" s="216">
        <v>1</v>
      </c>
      <c r="B5002" s="219" t="s">
        <v>3449</v>
      </c>
      <c r="C5002" s="219" t="s">
        <v>2553</v>
      </c>
      <c r="D5002" s="219">
        <v>104313</v>
      </c>
      <c r="E5002" s="217" t="s">
        <v>162</v>
      </c>
      <c r="F5002" s="217" t="s">
        <v>3664</v>
      </c>
      <c r="G5002" s="217" t="s">
        <v>929</v>
      </c>
      <c r="H5002" s="217" t="s">
        <v>139</v>
      </c>
      <c r="I5002" s="219">
        <v>1</v>
      </c>
      <c r="J5002" s="221">
        <v>1648.68</v>
      </c>
      <c r="K5002" s="221">
        <v>1648.68</v>
      </c>
      <c r="L5002" s="218">
        <v>0</v>
      </c>
      <c r="M5002" s="218">
        <f t="shared" si="144"/>
        <v>659.47200000000009</v>
      </c>
      <c r="N5002" s="216" t="str">
        <f t="shared" si="143"/>
        <v>stvarna uporabna</v>
      </c>
    </row>
    <row r="5003" spans="1:14" x14ac:dyDescent="0.25">
      <c r="A5003" s="216">
        <v>1</v>
      </c>
      <c r="B5003" s="219" t="s">
        <v>3449</v>
      </c>
      <c r="C5003" s="219" t="s">
        <v>2553</v>
      </c>
      <c r="D5003" s="219">
        <v>104314</v>
      </c>
      <c r="E5003" s="217" t="s">
        <v>162</v>
      </c>
      <c r="F5003" s="217" t="s">
        <v>3665</v>
      </c>
      <c r="G5003" s="217" t="s">
        <v>929</v>
      </c>
      <c r="H5003" s="217" t="s">
        <v>139</v>
      </c>
      <c r="I5003" s="219">
        <v>1</v>
      </c>
      <c r="J5003" s="218">
        <v>958.4</v>
      </c>
      <c r="K5003" s="218">
        <v>958.4</v>
      </c>
      <c r="L5003" s="218">
        <v>0</v>
      </c>
      <c r="M5003" s="218">
        <f t="shared" si="144"/>
        <v>383.36</v>
      </c>
      <c r="N5003" s="216" t="str">
        <f t="shared" si="143"/>
        <v>stvarna uporabna</v>
      </c>
    </row>
    <row r="5004" spans="1:14" x14ac:dyDescent="0.25">
      <c r="A5004" s="220">
        <v>1</v>
      </c>
      <c r="B5004" s="219" t="s">
        <v>3449</v>
      </c>
      <c r="C5004" s="219" t="s">
        <v>2553</v>
      </c>
      <c r="D5004" s="219">
        <v>104328</v>
      </c>
      <c r="E5004" s="217" t="s">
        <v>162</v>
      </c>
      <c r="F5004" s="217" t="s">
        <v>3632</v>
      </c>
      <c r="G5004" s="217" t="s">
        <v>1364</v>
      </c>
      <c r="H5004" s="217" t="s">
        <v>139</v>
      </c>
      <c r="I5004" s="219">
        <v>1</v>
      </c>
      <c r="J5004" s="218">
        <v>854</v>
      </c>
      <c r="K5004" s="218">
        <v>854</v>
      </c>
      <c r="L5004" s="218">
        <v>0</v>
      </c>
      <c r="M5004" s="218">
        <f t="shared" si="144"/>
        <v>341.6</v>
      </c>
      <c r="N5004" s="216" t="str">
        <f t="shared" si="143"/>
        <v>stvarna uporabna</v>
      </c>
    </row>
    <row r="5005" spans="1:14" x14ac:dyDescent="0.25">
      <c r="A5005" s="220">
        <v>1</v>
      </c>
      <c r="B5005" s="219" t="s">
        <v>3449</v>
      </c>
      <c r="C5005" s="219" t="s">
        <v>2553</v>
      </c>
      <c r="D5005" s="219">
        <v>104333</v>
      </c>
      <c r="E5005" s="217" t="s">
        <v>162</v>
      </c>
      <c r="F5005" s="217" t="s">
        <v>3666</v>
      </c>
      <c r="G5005" s="217" t="s">
        <v>2228</v>
      </c>
      <c r="H5005" s="217" t="s">
        <v>139</v>
      </c>
      <c r="I5005" s="219">
        <v>1</v>
      </c>
      <c r="J5005" s="221">
        <v>2805</v>
      </c>
      <c r="K5005" s="221">
        <v>2805</v>
      </c>
      <c r="L5005" s="218">
        <v>0</v>
      </c>
      <c r="M5005" s="218">
        <f t="shared" si="144"/>
        <v>1122</v>
      </c>
      <c r="N5005" s="216" t="str">
        <f t="shared" si="143"/>
        <v>stvarna uporabna</v>
      </c>
    </row>
    <row r="5006" spans="1:14" x14ac:dyDescent="0.25">
      <c r="A5006" s="216">
        <v>1</v>
      </c>
      <c r="B5006" s="219" t="s">
        <v>3449</v>
      </c>
      <c r="C5006" s="219" t="s">
        <v>2553</v>
      </c>
      <c r="D5006" s="219">
        <v>104425</v>
      </c>
      <c r="E5006" s="217" t="s">
        <v>162</v>
      </c>
      <c r="F5006" s="217" t="s">
        <v>3658</v>
      </c>
      <c r="G5006" s="217" t="s">
        <v>1432</v>
      </c>
      <c r="H5006" s="217" t="s">
        <v>139</v>
      </c>
      <c r="I5006" s="219">
        <v>1</v>
      </c>
      <c r="J5006" s="221">
        <v>8351.76</v>
      </c>
      <c r="K5006" s="221">
        <v>8351.76</v>
      </c>
      <c r="L5006" s="218">
        <v>0</v>
      </c>
      <c r="M5006" s="218">
        <f t="shared" si="144"/>
        <v>3340.7040000000002</v>
      </c>
      <c r="N5006" s="216" t="str">
        <f t="shared" si="143"/>
        <v>stvarna uporabna</v>
      </c>
    </row>
    <row r="5007" spans="1:14" x14ac:dyDescent="0.25">
      <c r="A5007" s="216">
        <v>1</v>
      </c>
      <c r="B5007" s="219" t="s">
        <v>3449</v>
      </c>
      <c r="C5007" s="219" t="s">
        <v>2553</v>
      </c>
      <c r="D5007" s="219">
        <v>104549</v>
      </c>
      <c r="E5007" s="217" t="s">
        <v>162</v>
      </c>
      <c r="F5007" s="217" t="s">
        <v>3667</v>
      </c>
      <c r="G5007" s="217" t="s">
        <v>929</v>
      </c>
      <c r="H5007" s="217" t="s">
        <v>139</v>
      </c>
      <c r="I5007" s="219">
        <v>1</v>
      </c>
      <c r="J5007" s="221">
        <v>3235.26</v>
      </c>
      <c r="K5007" s="221">
        <v>3235.26</v>
      </c>
      <c r="L5007" s="218">
        <v>0</v>
      </c>
      <c r="M5007" s="218">
        <f t="shared" si="144"/>
        <v>1294.1040000000003</v>
      </c>
      <c r="N5007" s="216" t="str">
        <f t="shared" si="143"/>
        <v>stvarna uporabna</v>
      </c>
    </row>
    <row r="5008" spans="1:14" x14ac:dyDescent="0.25">
      <c r="A5008" s="216">
        <v>1</v>
      </c>
      <c r="B5008" s="219" t="s">
        <v>3449</v>
      </c>
      <c r="C5008" s="219" t="s">
        <v>2553</v>
      </c>
      <c r="D5008" s="219">
        <v>104551</v>
      </c>
      <c r="E5008" s="217" t="s">
        <v>162</v>
      </c>
      <c r="F5008" s="217" t="s">
        <v>3668</v>
      </c>
      <c r="G5008" s="217" t="s">
        <v>929</v>
      </c>
      <c r="H5008" s="217" t="s">
        <v>139</v>
      </c>
      <c r="I5008" s="219">
        <v>1</v>
      </c>
      <c r="J5008" s="221">
        <v>2230.41</v>
      </c>
      <c r="K5008" s="221">
        <v>2230.41</v>
      </c>
      <c r="L5008" s="218">
        <v>0</v>
      </c>
      <c r="M5008" s="218">
        <f t="shared" si="144"/>
        <v>892.16399999999999</v>
      </c>
      <c r="N5008" s="216" t="str">
        <f t="shared" si="143"/>
        <v>stvarna uporabna</v>
      </c>
    </row>
    <row r="5009" spans="1:14" x14ac:dyDescent="0.25">
      <c r="A5009" s="220">
        <v>1</v>
      </c>
      <c r="B5009" s="219" t="s">
        <v>3449</v>
      </c>
      <c r="C5009" s="219" t="s">
        <v>2553</v>
      </c>
      <c r="D5009" s="219">
        <v>104552</v>
      </c>
      <c r="E5009" s="217" t="s">
        <v>162</v>
      </c>
      <c r="F5009" s="217" t="s">
        <v>3668</v>
      </c>
      <c r="G5009" s="217" t="s">
        <v>929</v>
      </c>
      <c r="H5009" s="217" t="s">
        <v>139</v>
      </c>
      <c r="I5009" s="219">
        <v>1</v>
      </c>
      <c r="J5009" s="221">
        <v>2230.41</v>
      </c>
      <c r="K5009" s="221">
        <v>2230.41</v>
      </c>
      <c r="L5009" s="218">
        <v>0</v>
      </c>
      <c r="M5009" s="218">
        <f t="shared" si="144"/>
        <v>892.16399999999999</v>
      </c>
      <c r="N5009" s="216" t="str">
        <f t="shared" si="143"/>
        <v>stvarna uporabna</v>
      </c>
    </row>
    <row r="5010" spans="1:14" x14ac:dyDescent="0.25">
      <c r="A5010" s="220">
        <v>1</v>
      </c>
      <c r="B5010" s="219" t="s">
        <v>3449</v>
      </c>
      <c r="C5010" s="219" t="s">
        <v>2553</v>
      </c>
      <c r="D5010" s="219">
        <v>104554</v>
      </c>
      <c r="E5010" s="217" t="s">
        <v>162</v>
      </c>
      <c r="F5010" s="217" t="s">
        <v>3669</v>
      </c>
      <c r="G5010" s="217" t="s">
        <v>252</v>
      </c>
      <c r="H5010" s="217" t="s">
        <v>139</v>
      </c>
      <c r="I5010" s="219">
        <v>1</v>
      </c>
      <c r="J5010" s="221">
        <v>15898.51</v>
      </c>
      <c r="K5010" s="221">
        <v>11758.25</v>
      </c>
      <c r="L5010" s="221">
        <v>4140.26</v>
      </c>
      <c r="M5010" s="218">
        <f t="shared" si="144"/>
        <v>6359.4040000000005</v>
      </c>
      <c r="N5010" s="216" t="str">
        <f t="shared" si="143"/>
        <v>stvarna uporabna</v>
      </c>
    </row>
    <row r="5011" spans="1:14" x14ac:dyDescent="0.25">
      <c r="A5011" s="216">
        <v>1</v>
      </c>
      <c r="B5011" s="219" t="s">
        <v>3449</v>
      </c>
      <c r="C5011" s="219" t="s">
        <v>2553</v>
      </c>
      <c r="D5011" s="219">
        <v>104555</v>
      </c>
      <c r="E5011" s="217" t="s">
        <v>162</v>
      </c>
      <c r="F5011" s="217" t="s">
        <v>3670</v>
      </c>
      <c r="G5011" s="217" t="s">
        <v>929</v>
      </c>
      <c r="H5011" s="217" t="s">
        <v>139</v>
      </c>
      <c r="I5011" s="219">
        <v>1</v>
      </c>
      <c r="J5011" s="221">
        <v>5653.95</v>
      </c>
      <c r="K5011" s="221">
        <v>5653.95</v>
      </c>
      <c r="L5011" s="218">
        <v>0</v>
      </c>
      <c r="M5011" s="218">
        <f t="shared" si="144"/>
        <v>2261.58</v>
      </c>
      <c r="N5011" s="216" t="str">
        <f t="shared" si="143"/>
        <v>stvarna uporabna</v>
      </c>
    </row>
    <row r="5012" spans="1:14" x14ac:dyDescent="0.25">
      <c r="A5012" s="216">
        <v>1</v>
      </c>
      <c r="B5012" s="219" t="s">
        <v>3449</v>
      </c>
      <c r="C5012" s="219" t="s">
        <v>2553</v>
      </c>
      <c r="D5012" s="219">
        <v>104571</v>
      </c>
      <c r="E5012" s="217" t="s">
        <v>162</v>
      </c>
      <c r="F5012" s="217" t="s">
        <v>3671</v>
      </c>
      <c r="G5012" s="217" t="s">
        <v>929</v>
      </c>
      <c r="H5012" s="217" t="s">
        <v>139</v>
      </c>
      <c r="I5012" s="219">
        <v>1</v>
      </c>
      <c r="J5012" s="221">
        <v>3200.05</v>
      </c>
      <c r="K5012" s="221">
        <v>3200.05</v>
      </c>
      <c r="L5012" s="218">
        <v>0</v>
      </c>
      <c r="M5012" s="218">
        <f t="shared" si="144"/>
        <v>1280.0200000000002</v>
      </c>
      <c r="N5012" s="216" t="str">
        <f t="shared" si="143"/>
        <v>stvarna uporabna</v>
      </c>
    </row>
    <row r="5013" spans="1:14" x14ac:dyDescent="0.25">
      <c r="A5013" s="216">
        <v>1</v>
      </c>
      <c r="B5013" s="219" t="s">
        <v>3449</v>
      </c>
      <c r="C5013" s="219" t="s">
        <v>2553</v>
      </c>
      <c r="D5013" s="219">
        <v>104573</v>
      </c>
      <c r="E5013" s="217" t="s">
        <v>162</v>
      </c>
      <c r="F5013" s="217" t="s">
        <v>3672</v>
      </c>
      <c r="G5013" s="217" t="s">
        <v>854</v>
      </c>
      <c r="H5013" s="217" t="s">
        <v>139</v>
      </c>
      <c r="I5013" s="219">
        <v>1</v>
      </c>
      <c r="J5013" s="221">
        <v>5025.01</v>
      </c>
      <c r="K5013" s="221">
        <v>4815.66</v>
      </c>
      <c r="L5013" s="218">
        <v>209.35</v>
      </c>
      <c r="M5013" s="218">
        <f t="shared" si="144"/>
        <v>2010.0040000000001</v>
      </c>
      <c r="N5013" s="216" t="str">
        <f t="shared" si="143"/>
        <v>stvarna uporabna</v>
      </c>
    </row>
    <row r="5014" spans="1:14" x14ac:dyDescent="0.25">
      <c r="A5014" s="220">
        <v>1</v>
      </c>
      <c r="B5014" s="219" t="s">
        <v>3449</v>
      </c>
      <c r="C5014" s="219" t="s">
        <v>2553</v>
      </c>
      <c r="D5014" s="219">
        <v>104595</v>
      </c>
      <c r="E5014" s="217" t="s">
        <v>162</v>
      </c>
      <c r="F5014" s="217" t="s">
        <v>3673</v>
      </c>
      <c r="G5014" s="217" t="s">
        <v>929</v>
      </c>
      <c r="H5014" s="217" t="s">
        <v>139</v>
      </c>
      <c r="I5014" s="219">
        <v>1</v>
      </c>
      <c r="J5014" s="221">
        <v>41303.06</v>
      </c>
      <c r="K5014" s="221">
        <v>41303.06</v>
      </c>
      <c r="L5014" s="218">
        <v>0</v>
      </c>
      <c r="M5014" s="218">
        <f t="shared" si="144"/>
        <v>16521.223999999998</v>
      </c>
      <c r="N5014" s="216" t="str">
        <f t="shared" si="143"/>
        <v>stvarna uporabna</v>
      </c>
    </row>
    <row r="5015" spans="1:14" x14ac:dyDescent="0.25">
      <c r="A5015" s="220">
        <v>1</v>
      </c>
      <c r="B5015" s="219" t="s">
        <v>3449</v>
      </c>
      <c r="C5015" s="219" t="s">
        <v>2553</v>
      </c>
      <c r="D5015" s="219">
        <v>104600</v>
      </c>
      <c r="E5015" s="217" t="s">
        <v>162</v>
      </c>
      <c r="F5015" s="217" t="s">
        <v>3674</v>
      </c>
      <c r="G5015" s="218">
        <v>12.14</v>
      </c>
      <c r="H5015" s="217" t="s">
        <v>139</v>
      </c>
      <c r="I5015" s="219">
        <v>1</v>
      </c>
      <c r="J5015" s="221">
        <v>4375.18</v>
      </c>
      <c r="K5015" s="221">
        <v>1093.8</v>
      </c>
      <c r="L5015" s="221">
        <v>3281.38</v>
      </c>
      <c r="M5015" s="218">
        <f t="shared" si="144"/>
        <v>3281.38</v>
      </c>
      <c r="N5015" s="216" t="str">
        <f t="shared" si="143"/>
        <v>nova vrijednost</v>
      </c>
    </row>
    <row r="5016" spans="1:14" x14ac:dyDescent="0.25">
      <c r="A5016" s="216">
        <v>1</v>
      </c>
      <c r="B5016" s="219" t="s">
        <v>3449</v>
      </c>
      <c r="C5016" s="219" t="s">
        <v>2553</v>
      </c>
      <c r="D5016" s="219">
        <v>104608</v>
      </c>
      <c r="E5016" s="217" t="s">
        <v>162</v>
      </c>
      <c r="F5016" s="217" t="s">
        <v>3658</v>
      </c>
      <c r="G5016" s="217" t="s">
        <v>1432</v>
      </c>
      <c r="H5016" s="217" t="s">
        <v>139</v>
      </c>
      <c r="I5016" s="219">
        <v>1</v>
      </c>
      <c r="J5016" s="221">
        <v>8351.76</v>
      </c>
      <c r="K5016" s="221">
        <v>8351.76</v>
      </c>
      <c r="L5016" s="218">
        <v>0</v>
      </c>
      <c r="M5016" s="218">
        <f t="shared" si="144"/>
        <v>3340.7040000000002</v>
      </c>
      <c r="N5016" s="216" t="str">
        <f t="shared" si="143"/>
        <v>stvarna uporabna</v>
      </c>
    </row>
    <row r="5017" spans="1:14" x14ac:dyDescent="0.25">
      <c r="A5017" s="216">
        <v>1</v>
      </c>
      <c r="B5017" s="219" t="s">
        <v>3449</v>
      </c>
      <c r="C5017" s="219" t="s">
        <v>2553</v>
      </c>
      <c r="D5017" s="219">
        <v>104740</v>
      </c>
      <c r="E5017" s="217" t="s">
        <v>162</v>
      </c>
      <c r="F5017" s="217" t="s">
        <v>3675</v>
      </c>
      <c r="G5017" s="217" t="s">
        <v>220</v>
      </c>
      <c r="H5017" s="217" t="s">
        <v>139</v>
      </c>
      <c r="I5017" s="219">
        <v>1</v>
      </c>
      <c r="J5017" s="221">
        <v>2308.2399999999998</v>
      </c>
      <c r="K5017" s="221">
        <v>2308.2399999999998</v>
      </c>
      <c r="L5017" s="218">
        <v>0</v>
      </c>
      <c r="M5017" s="218">
        <f t="shared" si="144"/>
        <v>923.29599999999994</v>
      </c>
      <c r="N5017" s="216" t="str">
        <f t="shared" si="143"/>
        <v>stvarna uporabna</v>
      </c>
    </row>
    <row r="5018" spans="1:14" x14ac:dyDescent="0.25">
      <c r="A5018" s="216">
        <v>1</v>
      </c>
      <c r="B5018" s="219" t="s">
        <v>3449</v>
      </c>
      <c r="C5018" s="219" t="s">
        <v>2553</v>
      </c>
      <c r="D5018" s="219">
        <v>104741</v>
      </c>
      <c r="E5018" s="217" t="s">
        <v>162</v>
      </c>
      <c r="F5018" s="217" t="s">
        <v>3675</v>
      </c>
      <c r="G5018" s="217" t="s">
        <v>220</v>
      </c>
      <c r="H5018" s="217" t="s">
        <v>139</v>
      </c>
      <c r="I5018" s="219">
        <v>1</v>
      </c>
      <c r="J5018" s="221">
        <v>2308.2399999999998</v>
      </c>
      <c r="K5018" s="221">
        <v>2308.2399999999998</v>
      </c>
      <c r="L5018" s="218">
        <v>0</v>
      </c>
      <c r="M5018" s="218">
        <f t="shared" si="144"/>
        <v>923.29599999999994</v>
      </c>
      <c r="N5018" s="216" t="str">
        <f t="shared" si="143"/>
        <v>stvarna uporabna</v>
      </c>
    </row>
    <row r="5019" spans="1:14" x14ac:dyDescent="0.25">
      <c r="A5019" s="220">
        <v>1</v>
      </c>
      <c r="B5019" s="219" t="s">
        <v>3449</v>
      </c>
      <c r="C5019" s="219" t="s">
        <v>2553</v>
      </c>
      <c r="D5019" s="219">
        <v>104742</v>
      </c>
      <c r="E5019" s="217" t="s">
        <v>162</v>
      </c>
      <c r="F5019" s="217" t="s">
        <v>3675</v>
      </c>
      <c r="G5019" s="217" t="s">
        <v>220</v>
      </c>
      <c r="H5019" s="217" t="s">
        <v>139</v>
      </c>
      <c r="I5019" s="219">
        <v>1</v>
      </c>
      <c r="J5019" s="221">
        <v>2308.2399999999998</v>
      </c>
      <c r="K5019" s="221">
        <v>2308.2399999999998</v>
      </c>
      <c r="L5019" s="218">
        <v>0</v>
      </c>
      <c r="M5019" s="218">
        <f t="shared" si="144"/>
        <v>923.29599999999994</v>
      </c>
      <c r="N5019" s="216" t="str">
        <f t="shared" si="143"/>
        <v>stvarna uporabna</v>
      </c>
    </row>
    <row r="5020" spans="1:14" x14ac:dyDescent="0.25">
      <c r="A5020" s="220">
        <v>1</v>
      </c>
      <c r="B5020" s="219" t="s">
        <v>3449</v>
      </c>
      <c r="C5020" s="219" t="s">
        <v>2553</v>
      </c>
      <c r="D5020" s="219">
        <v>104743</v>
      </c>
      <c r="E5020" s="217" t="s">
        <v>162</v>
      </c>
      <c r="F5020" s="217" t="s">
        <v>3675</v>
      </c>
      <c r="G5020" s="217" t="s">
        <v>220</v>
      </c>
      <c r="H5020" s="217" t="s">
        <v>139</v>
      </c>
      <c r="I5020" s="219">
        <v>1</v>
      </c>
      <c r="J5020" s="221">
        <v>2308.2399999999998</v>
      </c>
      <c r="K5020" s="221">
        <v>2308.2399999999998</v>
      </c>
      <c r="L5020" s="218">
        <v>0</v>
      </c>
      <c r="M5020" s="218">
        <f t="shared" si="144"/>
        <v>923.29599999999994</v>
      </c>
      <c r="N5020" s="216" t="str">
        <f t="shared" si="143"/>
        <v>stvarna uporabna</v>
      </c>
    </row>
    <row r="5021" spans="1:14" x14ac:dyDescent="0.25">
      <c r="A5021" s="216">
        <v>1</v>
      </c>
      <c r="B5021" s="219" t="s">
        <v>3449</v>
      </c>
      <c r="C5021" s="219" t="s">
        <v>2553</v>
      </c>
      <c r="D5021" s="219">
        <v>104744</v>
      </c>
      <c r="E5021" s="217" t="s">
        <v>162</v>
      </c>
      <c r="F5021" s="217" t="s">
        <v>3675</v>
      </c>
      <c r="G5021" s="217" t="s">
        <v>220</v>
      </c>
      <c r="H5021" s="217" t="s">
        <v>139</v>
      </c>
      <c r="I5021" s="219">
        <v>1</v>
      </c>
      <c r="J5021" s="221">
        <v>2308.2399999999998</v>
      </c>
      <c r="K5021" s="221">
        <v>2308.2399999999998</v>
      </c>
      <c r="L5021" s="218">
        <v>0</v>
      </c>
      <c r="M5021" s="218">
        <f t="shared" si="144"/>
        <v>923.29599999999994</v>
      </c>
      <c r="N5021" s="216" t="str">
        <f t="shared" si="143"/>
        <v>stvarna uporabna</v>
      </c>
    </row>
    <row r="5022" spans="1:14" x14ac:dyDescent="0.25">
      <c r="A5022" s="216">
        <v>1</v>
      </c>
      <c r="B5022" s="219" t="s">
        <v>3449</v>
      </c>
      <c r="C5022" s="219" t="s">
        <v>2553</v>
      </c>
      <c r="D5022" s="219">
        <v>104745</v>
      </c>
      <c r="E5022" s="217" t="s">
        <v>162</v>
      </c>
      <c r="F5022" s="217" t="s">
        <v>3676</v>
      </c>
      <c r="G5022" s="218">
        <v>12.04</v>
      </c>
      <c r="H5022" s="217" t="s">
        <v>139</v>
      </c>
      <c r="I5022" s="219">
        <v>1</v>
      </c>
      <c r="J5022" s="221">
        <v>3612.42</v>
      </c>
      <c r="K5022" s="221">
        <v>3612.42</v>
      </c>
      <c r="L5022" s="218">
        <v>0</v>
      </c>
      <c r="M5022" s="218">
        <f t="shared" si="144"/>
        <v>1444.9680000000001</v>
      </c>
      <c r="N5022" s="216" t="str">
        <f t="shared" si="143"/>
        <v>stvarna uporabna</v>
      </c>
    </row>
    <row r="5023" spans="1:14" x14ac:dyDescent="0.25">
      <c r="A5023" s="216">
        <v>1</v>
      </c>
      <c r="B5023" s="219" t="s">
        <v>3449</v>
      </c>
      <c r="C5023" s="219" t="s">
        <v>2553</v>
      </c>
      <c r="D5023" s="219">
        <v>104746</v>
      </c>
      <c r="E5023" s="217" t="s">
        <v>162</v>
      </c>
      <c r="F5023" s="217" t="s">
        <v>3676</v>
      </c>
      <c r="G5023" s="218">
        <v>12.04</v>
      </c>
      <c r="H5023" s="217" t="s">
        <v>139</v>
      </c>
      <c r="I5023" s="219">
        <v>1</v>
      </c>
      <c r="J5023" s="221">
        <v>3612.42</v>
      </c>
      <c r="K5023" s="221">
        <v>3612.42</v>
      </c>
      <c r="L5023" s="218">
        <v>0</v>
      </c>
      <c r="M5023" s="218">
        <f t="shared" si="144"/>
        <v>1444.9680000000001</v>
      </c>
      <c r="N5023" s="216" t="str">
        <f t="shared" si="143"/>
        <v>stvarna uporabna</v>
      </c>
    </row>
    <row r="5024" spans="1:14" x14ac:dyDescent="0.25">
      <c r="A5024" s="220">
        <v>1</v>
      </c>
      <c r="B5024" s="219" t="s">
        <v>3449</v>
      </c>
      <c r="C5024" s="219" t="s">
        <v>2553</v>
      </c>
      <c r="D5024" s="219">
        <v>104747</v>
      </c>
      <c r="E5024" s="217" t="s">
        <v>162</v>
      </c>
      <c r="F5024" s="217" t="s">
        <v>3676</v>
      </c>
      <c r="G5024" s="218">
        <v>12.04</v>
      </c>
      <c r="H5024" s="217" t="s">
        <v>139</v>
      </c>
      <c r="I5024" s="219">
        <v>1</v>
      </c>
      <c r="J5024" s="221">
        <v>3612.42</v>
      </c>
      <c r="K5024" s="221">
        <v>3612.42</v>
      </c>
      <c r="L5024" s="218">
        <v>0</v>
      </c>
      <c r="M5024" s="218">
        <f t="shared" si="144"/>
        <v>1444.9680000000001</v>
      </c>
      <c r="N5024" s="216" t="str">
        <f t="shared" si="143"/>
        <v>stvarna uporabna</v>
      </c>
    </row>
    <row r="5025" spans="1:14" x14ac:dyDescent="0.25">
      <c r="A5025" s="220">
        <v>1</v>
      </c>
      <c r="B5025" s="219" t="s">
        <v>3449</v>
      </c>
      <c r="C5025" s="219" t="s">
        <v>2553</v>
      </c>
      <c r="D5025" s="219">
        <v>104748</v>
      </c>
      <c r="E5025" s="217" t="s">
        <v>162</v>
      </c>
      <c r="F5025" s="217" t="s">
        <v>3676</v>
      </c>
      <c r="G5025" s="218">
        <v>12.04</v>
      </c>
      <c r="H5025" s="217" t="s">
        <v>139</v>
      </c>
      <c r="I5025" s="219">
        <v>1</v>
      </c>
      <c r="J5025" s="221">
        <v>3612.42</v>
      </c>
      <c r="K5025" s="221">
        <v>3612.42</v>
      </c>
      <c r="L5025" s="218">
        <v>0</v>
      </c>
      <c r="M5025" s="218">
        <f t="shared" si="144"/>
        <v>1444.9680000000001</v>
      </c>
      <c r="N5025" s="216" t="str">
        <f t="shared" si="143"/>
        <v>stvarna uporabna</v>
      </c>
    </row>
    <row r="5026" spans="1:14" x14ac:dyDescent="0.25">
      <c r="A5026" s="216">
        <v>1</v>
      </c>
      <c r="B5026" s="219" t="s">
        <v>3449</v>
      </c>
      <c r="C5026" s="219" t="s">
        <v>2553</v>
      </c>
      <c r="D5026" s="219">
        <v>104749</v>
      </c>
      <c r="E5026" s="217" t="s">
        <v>162</v>
      </c>
      <c r="F5026" s="217" t="s">
        <v>3676</v>
      </c>
      <c r="G5026" s="218">
        <v>12.04</v>
      </c>
      <c r="H5026" s="217" t="s">
        <v>139</v>
      </c>
      <c r="I5026" s="219">
        <v>1</v>
      </c>
      <c r="J5026" s="221">
        <v>3612.42</v>
      </c>
      <c r="K5026" s="221">
        <v>3612.42</v>
      </c>
      <c r="L5026" s="218">
        <v>0</v>
      </c>
      <c r="M5026" s="218">
        <f t="shared" si="144"/>
        <v>1444.9680000000001</v>
      </c>
      <c r="N5026" s="216" t="str">
        <f t="shared" si="143"/>
        <v>stvarna uporabna</v>
      </c>
    </row>
    <row r="5027" spans="1:14" x14ac:dyDescent="0.25">
      <c r="A5027" s="216">
        <v>1</v>
      </c>
      <c r="B5027" s="219" t="s">
        <v>3449</v>
      </c>
      <c r="C5027" s="219" t="s">
        <v>2553</v>
      </c>
      <c r="D5027" s="219">
        <v>104750</v>
      </c>
      <c r="E5027" s="217" t="s">
        <v>162</v>
      </c>
      <c r="F5027" s="217" t="s">
        <v>3676</v>
      </c>
      <c r="G5027" s="218">
        <v>12.04</v>
      </c>
      <c r="H5027" s="217" t="s">
        <v>139</v>
      </c>
      <c r="I5027" s="219">
        <v>1</v>
      </c>
      <c r="J5027" s="221">
        <v>3612.42</v>
      </c>
      <c r="K5027" s="221">
        <v>3612.42</v>
      </c>
      <c r="L5027" s="218">
        <v>0</v>
      </c>
      <c r="M5027" s="218">
        <f t="shared" si="144"/>
        <v>1444.9680000000001</v>
      </c>
      <c r="N5027" s="216" t="str">
        <f t="shared" si="143"/>
        <v>stvarna uporabna</v>
      </c>
    </row>
    <row r="5028" spans="1:14" x14ac:dyDescent="0.25">
      <c r="A5028" s="216">
        <v>1</v>
      </c>
      <c r="B5028" s="219" t="s">
        <v>3449</v>
      </c>
      <c r="C5028" s="219" t="s">
        <v>2553</v>
      </c>
      <c r="D5028" s="219">
        <v>104751</v>
      </c>
      <c r="E5028" s="217" t="s">
        <v>162</v>
      </c>
      <c r="F5028" s="217" t="s">
        <v>3676</v>
      </c>
      <c r="G5028" s="218">
        <v>12.04</v>
      </c>
      <c r="H5028" s="217" t="s">
        <v>139</v>
      </c>
      <c r="I5028" s="219">
        <v>1</v>
      </c>
      <c r="J5028" s="221">
        <v>3612.42</v>
      </c>
      <c r="K5028" s="221">
        <v>3612.42</v>
      </c>
      <c r="L5028" s="218">
        <v>0</v>
      </c>
      <c r="M5028" s="218">
        <f t="shared" si="144"/>
        <v>1444.9680000000001</v>
      </c>
      <c r="N5028" s="216" t="str">
        <f t="shared" si="143"/>
        <v>stvarna uporabna</v>
      </c>
    </row>
    <row r="5029" spans="1:14" x14ac:dyDescent="0.25">
      <c r="A5029" s="220">
        <v>1</v>
      </c>
      <c r="B5029" s="219" t="s">
        <v>3449</v>
      </c>
      <c r="C5029" s="219" t="s">
        <v>2553</v>
      </c>
      <c r="D5029" s="219">
        <v>104752</v>
      </c>
      <c r="E5029" s="217" t="s">
        <v>162</v>
      </c>
      <c r="F5029" s="217" t="s">
        <v>3676</v>
      </c>
      <c r="G5029" s="218">
        <v>12.04</v>
      </c>
      <c r="H5029" s="217" t="s">
        <v>139</v>
      </c>
      <c r="I5029" s="219">
        <v>1</v>
      </c>
      <c r="J5029" s="221">
        <v>3612.42</v>
      </c>
      <c r="K5029" s="221">
        <v>3612.42</v>
      </c>
      <c r="L5029" s="218">
        <v>0</v>
      </c>
      <c r="M5029" s="218">
        <f t="shared" si="144"/>
        <v>1444.9680000000001</v>
      </c>
      <c r="N5029" s="216" t="str">
        <f t="shared" si="143"/>
        <v>stvarna uporabna</v>
      </c>
    </row>
    <row r="5030" spans="1:14" x14ac:dyDescent="0.25">
      <c r="A5030" s="220">
        <v>1</v>
      </c>
      <c r="B5030" s="219" t="s">
        <v>3449</v>
      </c>
      <c r="C5030" s="219" t="s">
        <v>2553</v>
      </c>
      <c r="D5030" s="219">
        <v>104753</v>
      </c>
      <c r="E5030" s="217" t="s">
        <v>162</v>
      </c>
      <c r="F5030" s="217" t="s">
        <v>3676</v>
      </c>
      <c r="G5030" s="218">
        <v>12.04</v>
      </c>
      <c r="H5030" s="217" t="s">
        <v>139</v>
      </c>
      <c r="I5030" s="219">
        <v>1</v>
      </c>
      <c r="J5030" s="221">
        <v>3612.42</v>
      </c>
      <c r="K5030" s="221">
        <v>3612.42</v>
      </c>
      <c r="L5030" s="218">
        <v>0</v>
      </c>
      <c r="M5030" s="218">
        <f t="shared" si="144"/>
        <v>1444.9680000000001</v>
      </c>
      <c r="N5030" s="216" t="str">
        <f t="shared" si="143"/>
        <v>stvarna uporabna</v>
      </c>
    </row>
    <row r="5031" spans="1:14" x14ac:dyDescent="0.25">
      <c r="A5031" s="216">
        <v>1</v>
      </c>
      <c r="B5031" s="219" t="s">
        <v>3449</v>
      </c>
      <c r="C5031" s="219" t="s">
        <v>2553</v>
      </c>
      <c r="D5031" s="219">
        <v>104754</v>
      </c>
      <c r="E5031" s="217" t="s">
        <v>162</v>
      </c>
      <c r="F5031" s="217" t="s">
        <v>3677</v>
      </c>
      <c r="G5031" s="217" t="s">
        <v>929</v>
      </c>
      <c r="H5031" s="217" t="s">
        <v>139</v>
      </c>
      <c r="I5031" s="219">
        <v>1</v>
      </c>
      <c r="J5031" s="221">
        <v>5557.46</v>
      </c>
      <c r="K5031" s="221">
        <v>5557.46</v>
      </c>
      <c r="L5031" s="218">
        <v>0</v>
      </c>
      <c r="M5031" s="218">
        <f t="shared" si="144"/>
        <v>2222.9839999999999</v>
      </c>
      <c r="N5031" s="216" t="str">
        <f t="shared" si="143"/>
        <v>stvarna uporabna</v>
      </c>
    </row>
    <row r="5032" spans="1:14" x14ac:dyDescent="0.25">
      <c r="A5032" s="216">
        <v>1</v>
      </c>
      <c r="B5032" s="219" t="s">
        <v>3449</v>
      </c>
      <c r="C5032" s="219" t="s">
        <v>2553</v>
      </c>
      <c r="D5032" s="219">
        <v>104756</v>
      </c>
      <c r="E5032" s="217" t="s">
        <v>162</v>
      </c>
      <c r="F5032" s="217" t="s">
        <v>3678</v>
      </c>
      <c r="G5032" s="217" t="s">
        <v>929</v>
      </c>
      <c r="H5032" s="217" t="s">
        <v>139</v>
      </c>
      <c r="I5032" s="219">
        <v>1</v>
      </c>
      <c r="J5032" s="221">
        <v>1079.3699999999999</v>
      </c>
      <c r="K5032" s="221">
        <v>1079.3699999999999</v>
      </c>
      <c r="L5032" s="218">
        <v>0</v>
      </c>
      <c r="M5032" s="218">
        <f t="shared" si="144"/>
        <v>431.74799999999999</v>
      </c>
      <c r="N5032" s="216" t="str">
        <f t="shared" si="143"/>
        <v>stvarna uporabna</v>
      </c>
    </row>
    <row r="5033" spans="1:14" x14ac:dyDescent="0.25">
      <c r="A5033" s="216">
        <v>1</v>
      </c>
      <c r="B5033" s="219" t="s">
        <v>3449</v>
      </c>
      <c r="C5033" s="219" t="s">
        <v>2553</v>
      </c>
      <c r="D5033" s="219">
        <v>104757</v>
      </c>
      <c r="E5033" s="217" t="s">
        <v>162</v>
      </c>
      <c r="F5033" s="217" t="s">
        <v>3678</v>
      </c>
      <c r="G5033" s="217" t="s">
        <v>929</v>
      </c>
      <c r="H5033" s="217" t="s">
        <v>139</v>
      </c>
      <c r="I5033" s="219">
        <v>1</v>
      </c>
      <c r="J5033" s="221">
        <v>1079.3699999999999</v>
      </c>
      <c r="K5033" s="221">
        <v>1079.3699999999999</v>
      </c>
      <c r="L5033" s="218">
        <v>0</v>
      </c>
      <c r="M5033" s="218">
        <f t="shared" si="144"/>
        <v>431.74799999999999</v>
      </c>
      <c r="N5033" s="216" t="str">
        <f t="shared" si="143"/>
        <v>stvarna uporabna</v>
      </c>
    </row>
    <row r="5034" spans="1:14" x14ac:dyDescent="0.25">
      <c r="A5034" s="220">
        <v>1</v>
      </c>
      <c r="B5034" s="219" t="s">
        <v>3449</v>
      </c>
      <c r="C5034" s="219" t="s">
        <v>2553</v>
      </c>
      <c r="D5034" s="219">
        <v>104758</v>
      </c>
      <c r="E5034" s="217" t="s">
        <v>162</v>
      </c>
      <c r="F5034" s="217" t="s">
        <v>3678</v>
      </c>
      <c r="G5034" s="217" t="s">
        <v>929</v>
      </c>
      <c r="H5034" s="217" t="s">
        <v>139</v>
      </c>
      <c r="I5034" s="219">
        <v>1</v>
      </c>
      <c r="J5034" s="221">
        <v>1079.3699999999999</v>
      </c>
      <c r="K5034" s="221">
        <v>1079.3699999999999</v>
      </c>
      <c r="L5034" s="218">
        <v>0</v>
      </c>
      <c r="M5034" s="218">
        <f t="shared" si="144"/>
        <v>431.74799999999999</v>
      </c>
      <c r="N5034" s="216" t="str">
        <f t="shared" si="143"/>
        <v>stvarna uporabna</v>
      </c>
    </row>
    <row r="5035" spans="1:14" x14ac:dyDescent="0.25">
      <c r="A5035" s="220">
        <v>1</v>
      </c>
      <c r="B5035" s="219" t="s">
        <v>3449</v>
      </c>
      <c r="C5035" s="219" t="s">
        <v>2553</v>
      </c>
      <c r="D5035" s="219">
        <v>104759</v>
      </c>
      <c r="E5035" s="217" t="s">
        <v>162</v>
      </c>
      <c r="F5035" s="217" t="s">
        <v>3679</v>
      </c>
      <c r="G5035" s="217" t="s">
        <v>929</v>
      </c>
      <c r="H5035" s="217" t="s">
        <v>139</v>
      </c>
      <c r="I5035" s="219">
        <v>1</v>
      </c>
      <c r="J5035" s="221">
        <v>3527.79</v>
      </c>
      <c r="K5035" s="221">
        <v>3527.79</v>
      </c>
      <c r="L5035" s="218">
        <v>0</v>
      </c>
      <c r="M5035" s="218">
        <f t="shared" si="144"/>
        <v>1411.116</v>
      </c>
      <c r="N5035" s="216" t="str">
        <f t="shared" si="143"/>
        <v>stvarna uporabna</v>
      </c>
    </row>
    <row r="5036" spans="1:14" x14ac:dyDescent="0.25">
      <c r="A5036" s="216">
        <v>1</v>
      </c>
      <c r="B5036" s="219" t="s">
        <v>3449</v>
      </c>
      <c r="C5036" s="219" t="s">
        <v>2553</v>
      </c>
      <c r="D5036" s="219">
        <v>104760</v>
      </c>
      <c r="E5036" s="217" t="s">
        <v>162</v>
      </c>
      <c r="F5036" s="217" t="s">
        <v>3679</v>
      </c>
      <c r="G5036" s="217" t="s">
        <v>929</v>
      </c>
      <c r="H5036" s="217" t="s">
        <v>139</v>
      </c>
      <c r="I5036" s="219">
        <v>1</v>
      </c>
      <c r="J5036" s="221">
        <v>3527.79</v>
      </c>
      <c r="K5036" s="221">
        <v>3527.79</v>
      </c>
      <c r="L5036" s="218">
        <v>0</v>
      </c>
      <c r="M5036" s="218">
        <f t="shared" si="144"/>
        <v>1411.116</v>
      </c>
      <c r="N5036" s="216" t="str">
        <f t="shared" si="143"/>
        <v>stvarna uporabna</v>
      </c>
    </row>
    <row r="5037" spans="1:14" x14ac:dyDescent="0.25">
      <c r="A5037" s="216">
        <v>1</v>
      </c>
      <c r="B5037" s="219" t="s">
        <v>3449</v>
      </c>
      <c r="C5037" s="219" t="s">
        <v>2553</v>
      </c>
      <c r="D5037" s="219">
        <v>104761</v>
      </c>
      <c r="E5037" s="217" t="s">
        <v>162</v>
      </c>
      <c r="F5037" s="217" t="s">
        <v>3680</v>
      </c>
      <c r="G5037" s="217" t="s">
        <v>929</v>
      </c>
      <c r="H5037" s="217" t="s">
        <v>139</v>
      </c>
      <c r="I5037" s="219">
        <v>1</v>
      </c>
      <c r="J5037" s="221">
        <v>9590.8700000000008</v>
      </c>
      <c r="K5037" s="221">
        <v>9590.8700000000008</v>
      </c>
      <c r="L5037" s="218">
        <v>0</v>
      </c>
      <c r="M5037" s="218">
        <f t="shared" si="144"/>
        <v>3836.3480000000004</v>
      </c>
      <c r="N5037" s="216" t="str">
        <f t="shared" si="143"/>
        <v>stvarna uporabna</v>
      </c>
    </row>
    <row r="5038" spans="1:14" x14ac:dyDescent="0.25">
      <c r="A5038" s="216">
        <v>1</v>
      </c>
      <c r="B5038" s="219" t="s">
        <v>3449</v>
      </c>
      <c r="C5038" s="219" t="s">
        <v>2553</v>
      </c>
      <c r="D5038" s="219">
        <v>104762</v>
      </c>
      <c r="E5038" s="217" t="s">
        <v>162</v>
      </c>
      <c r="F5038" s="217" t="s">
        <v>3681</v>
      </c>
      <c r="G5038" s="217" t="s">
        <v>929</v>
      </c>
      <c r="H5038" s="217" t="s">
        <v>139</v>
      </c>
      <c r="I5038" s="219">
        <v>1</v>
      </c>
      <c r="J5038" s="221">
        <v>1079.3699999999999</v>
      </c>
      <c r="K5038" s="221">
        <v>1079.3699999999999</v>
      </c>
      <c r="L5038" s="218">
        <v>0</v>
      </c>
      <c r="M5038" s="218">
        <f t="shared" si="144"/>
        <v>431.74799999999999</v>
      </c>
      <c r="N5038" s="216" t="str">
        <f t="shared" si="143"/>
        <v>stvarna uporabna</v>
      </c>
    </row>
    <row r="5039" spans="1:14" x14ac:dyDescent="0.25">
      <c r="A5039" s="220">
        <v>1</v>
      </c>
      <c r="B5039" s="219" t="s">
        <v>3449</v>
      </c>
      <c r="C5039" s="219" t="s">
        <v>2553</v>
      </c>
      <c r="D5039" s="219">
        <v>104763</v>
      </c>
      <c r="E5039" s="217" t="s">
        <v>162</v>
      </c>
      <c r="F5039" s="217" t="s">
        <v>3682</v>
      </c>
      <c r="G5039" s="217" t="s">
        <v>929</v>
      </c>
      <c r="H5039" s="217" t="s">
        <v>139</v>
      </c>
      <c r="I5039" s="219">
        <v>1</v>
      </c>
      <c r="J5039" s="221">
        <v>9005.5400000000009</v>
      </c>
      <c r="K5039" s="221">
        <v>9005.5400000000009</v>
      </c>
      <c r="L5039" s="218">
        <v>0</v>
      </c>
      <c r="M5039" s="218">
        <f t="shared" si="144"/>
        <v>3602.2160000000003</v>
      </c>
      <c r="N5039" s="216" t="str">
        <f t="shared" si="143"/>
        <v>stvarna uporabna</v>
      </c>
    </row>
    <row r="5040" spans="1:14" x14ac:dyDescent="0.25">
      <c r="A5040" s="220">
        <v>1</v>
      </c>
      <c r="B5040" s="219" t="s">
        <v>3449</v>
      </c>
      <c r="C5040" s="219" t="s">
        <v>2553</v>
      </c>
      <c r="D5040" s="219">
        <v>104765</v>
      </c>
      <c r="E5040" s="217" t="s">
        <v>162</v>
      </c>
      <c r="F5040" s="217" t="s">
        <v>3679</v>
      </c>
      <c r="G5040" s="217" t="s">
        <v>929</v>
      </c>
      <c r="H5040" s="217" t="s">
        <v>139</v>
      </c>
      <c r="I5040" s="219">
        <v>1</v>
      </c>
      <c r="J5040" s="221">
        <v>3527.79</v>
      </c>
      <c r="K5040" s="221">
        <v>3527.79</v>
      </c>
      <c r="L5040" s="218">
        <v>0</v>
      </c>
      <c r="M5040" s="218">
        <f t="shared" si="144"/>
        <v>1411.116</v>
      </c>
      <c r="N5040" s="216" t="str">
        <f t="shared" si="143"/>
        <v>stvarna uporabna</v>
      </c>
    </row>
    <row r="5041" spans="1:14" x14ac:dyDescent="0.25">
      <c r="A5041" s="216">
        <v>1</v>
      </c>
      <c r="B5041" s="219" t="s">
        <v>3449</v>
      </c>
      <c r="C5041" s="219" t="s">
        <v>2553</v>
      </c>
      <c r="D5041" s="219">
        <v>104766</v>
      </c>
      <c r="E5041" s="217" t="s">
        <v>162</v>
      </c>
      <c r="F5041" s="217" t="s">
        <v>3683</v>
      </c>
      <c r="G5041" s="217" t="s">
        <v>929</v>
      </c>
      <c r="H5041" s="217" t="s">
        <v>139</v>
      </c>
      <c r="I5041" s="219">
        <v>1</v>
      </c>
      <c r="J5041" s="221">
        <v>5557.46</v>
      </c>
      <c r="K5041" s="221">
        <v>5557.46</v>
      </c>
      <c r="L5041" s="218">
        <v>0</v>
      </c>
      <c r="M5041" s="218">
        <f t="shared" si="144"/>
        <v>2222.9839999999999</v>
      </c>
      <c r="N5041" s="216" t="str">
        <f t="shared" si="143"/>
        <v>stvarna uporabna</v>
      </c>
    </row>
    <row r="5042" spans="1:14" x14ac:dyDescent="0.25">
      <c r="A5042" s="216">
        <v>1</v>
      </c>
      <c r="B5042" s="219" t="s">
        <v>3449</v>
      </c>
      <c r="C5042" s="219" t="s">
        <v>2553</v>
      </c>
      <c r="D5042" s="219">
        <v>104767</v>
      </c>
      <c r="E5042" s="217" t="s">
        <v>162</v>
      </c>
      <c r="F5042" s="217" t="s">
        <v>3684</v>
      </c>
      <c r="G5042" s="217" t="s">
        <v>929</v>
      </c>
      <c r="H5042" s="217" t="s">
        <v>139</v>
      </c>
      <c r="I5042" s="219">
        <v>1</v>
      </c>
      <c r="J5042" s="221">
        <v>18760.830000000002</v>
      </c>
      <c r="K5042" s="221">
        <v>18760.830000000002</v>
      </c>
      <c r="L5042" s="218">
        <v>0</v>
      </c>
      <c r="M5042" s="218">
        <f t="shared" si="144"/>
        <v>7504.3320000000012</v>
      </c>
      <c r="N5042" s="216" t="str">
        <f t="shared" si="143"/>
        <v>stvarna uporabna</v>
      </c>
    </row>
    <row r="5043" spans="1:14" x14ac:dyDescent="0.25">
      <c r="A5043" s="216">
        <v>1</v>
      </c>
      <c r="B5043" s="219" t="s">
        <v>3449</v>
      </c>
      <c r="C5043" s="219" t="s">
        <v>2553</v>
      </c>
      <c r="D5043" s="219">
        <v>105002</v>
      </c>
      <c r="E5043" s="217" t="s">
        <v>137</v>
      </c>
      <c r="F5043" s="217" t="s">
        <v>3685</v>
      </c>
      <c r="G5043" s="217" t="s">
        <v>929</v>
      </c>
      <c r="H5043" s="217" t="s">
        <v>139</v>
      </c>
      <c r="I5043" s="219">
        <v>1</v>
      </c>
      <c r="J5043" s="221">
        <v>38197.120000000003</v>
      </c>
      <c r="K5043" s="221">
        <v>38197.120000000003</v>
      </c>
      <c r="L5043" s="218">
        <v>0</v>
      </c>
      <c r="M5043" s="218">
        <f t="shared" si="144"/>
        <v>15278.848000000002</v>
      </c>
      <c r="N5043" s="216" t="str">
        <f t="shared" si="143"/>
        <v>stvarna uporabna</v>
      </c>
    </row>
    <row r="5044" spans="1:14" x14ac:dyDescent="0.25">
      <c r="A5044" s="220">
        <v>1</v>
      </c>
      <c r="B5044" s="219" t="s">
        <v>3449</v>
      </c>
      <c r="C5044" s="219" t="s">
        <v>2553</v>
      </c>
      <c r="D5044" s="219">
        <v>105036</v>
      </c>
      <c r="E5044" s="217" t="s">
        <v>137</v>
      </c>
      <c r="F5044" s="217" t="s">
        <v>3543</v>
      </c>
      <c r="G5044" s="218">
        <v>11.08</v>
      </c>
      <c r="H5044" s="217" t="s">
        <v>139</v>
      </c>
      <c r="I5044" s="219">
        <v>1</v>
      </c>
      <c r="J5044" s="221">
        <v>1609.18</v>
      </c>
      <c r="K5044" s="221">
        <v>1609.18</v>
      </c>
      <c r="L5044" s="218">
        <v>0</v>
      </c>
      <c r="M5044" s="218">
        <f t="shared" si="144"/>
        <v>643.67200000000003</v>
      </c>
      <c r="N5044" s="216" t="str">
        <f t="shared" si="143"/>
        <v>stvarna uporabna</v>
      </c>
    </row>
    <row r="5045" spans="1:14" x14ac:dyDescent="0.25">
      <c r="A5045" s="220">
        <v>1</v>
      </c>
      <c r="B5045" s="219" t="s">
        <v>3449</v>
      </c>
      <c r="C5045" s="219" t="s">
        <v>2553</v>
      </c>
      <c r="D5045" s="219">
        <v>105047</v>
      </c>
      <c r="E5045" s="217" t="s">
        <v>137</v>
      </c>
      <c r="F5045" s="217" t="s">
        <v>3686</v>
      </c>
      <c r="G5045" s="217" t="s">
        <v>929</v>
      </c>
      <c r="H5045" s="217" t="s">
        <v>139</v>
      </c>
      <c r="I5045" s="219">
        <v>1</v>
      </c>
      <c r="J5045" s="221">
        <v>147812.22</v>
      </c>
      <c r="K5045" s="221">
        <v>147812.22</v>
      </c>
      <c r="L5045" s="218">
        <v>0</v>
      </c>
      <c r="M5045" s="218">
        <f t="shared" si="144"/>
        <v>59124.888000000006</v>
      </c>
      <c r="N5045" s="216" t="str">
        <f t="shared" si="143"/>
        <v>stvarna uporabna</v>
      </c>
    </row>
    <row r="5046" spans="1:14" x14ac:dyDescent="0.25">
      <c r="A5046" s="216">
        <v>1</v>
      </c>
      <c r="B5046" s="219" t="s">
        <v>3449</v>
      </c>
      <c r="C5046" s="219" t="s">
        <v>2553</v>
      </c>
      <c r="D5046" s="219">
        <v>105048</v>
      </c>
      <c r="E5046" s="217" t="s">
        <v>137</v>
      </c>
      <c r="F5046" s="217" t="s">
        <v>3687</v>
      </c>
      <c r="G5046" s="217" t="s">
        <v>929</v>
      </c>
      <c r="H5046" s="217" t="s">
        <v>139</v>
      </c>
      <c r="I5046" s="219">
        <v>1</v>
      </c>
      <c r="J5046" s="221">
        <v>6132.81</v>
      </c>
      <c r="K5046" s="221">
        <v>6132.81</v>
      </c>
      <c r="L5046" s="218">
        <v>0</v>
      </c>
      <c r="M5046" s="218">
        <f t="shared" si="144"/>
        <v>2453.1240000000003</v>
      </c>
      <c r="N5046" s="216" t="str">
        <f t="shared" si="143"/>
        <v>stvarna uporabna</v>
      </c>
    </row>
    <row r="5047" spans="1:14" x14ac:dyDescent="0.25">
      <c r="A5047" s="216">
        <v>1</v>
      </c>
      <c r="B5047" s="219" t="s">
        <v>3449</v>
      </c>
      <c r="C5047" s="219" t="s">
        <v>2553</v>
      </c>
      <c r="D5047" s="219">
        <v>105050</v>
      </c>
      <c r="E5047" s="217" t="s">
        <v>137</v>
      </c>
      <c r="F5047" s="217" t="s">
        <v>3688</v>
      </c>
      <c r="G5047" s="217" t="s">
        <v>2471</v>
      </c>
      <c r="H5047" s="217" t="s">
        <v>139</v>
      </c>
      <c r="I5047" s="219">
        <v>1</v>
      </c>
      <c r="J5047" s="218">
        <v>982.34</v>
      </c>
      <c r="K5047" s="218">
        <v>982.34</v>
      </c>
      <c r="L5047" s="218">
        <v>0</v>
      </c>
      <c r="M5047" s="218">
        <f t="shared" si="144"/>
        <v>392.93600000000004</v>
      </c>
      <c r="N5047" s="216" t="str">
        <f t="shared" si="143"/>
        <v>stvarna uporabna</v>
      </c>
    </row>
    <row r="5048" spans="1:14" x14ac:dyDescent="0.25">
      <c r="A5048" s="216">
        <v>1</v>
      </c>
      <c r="B5048" s="219" t="s">
        <v>3449</v>
      </c>
      <c r="C5048" s="219" t="s">
        <v>2553</v>
      </c>
      <c r="D5048" s="219">
        <v>105053</v>
      </c>
      <c r="E5048" s="217" t="s">
        <v>137</v>
      </c>
      <c r="F5048" s="217" t="s">
        <v>3689</v>
      </c>
      <c r="G5048" s="217" t="s">
        <v>3690</v>
      </c>
      <c r="H5048" s="217" t="s">
        <v>139</v>
      </c>
      <c r="I5048" s="219">
        <v>1</v>
      </c>
      <c r="J5048" s="221">
        <v>4296.54</v>
      </c>
      <c r="K5048" s="221">
        <v>4296.54</v>
      </c>
      <c r="L5048" s="218">
        <v>0</v>
      </c>
      <c r="M5048" s="218">
        <f t="shared" si="144"/>
        <v>1718.616</v>
      </c>
      <c r="N5048" s="216" t="str">
        <f t="shared" si="143"/>
        <v>stvarna uporabna</v>
      </c>
    </row>
    <row r="5049" spans="1:14" x14ac:dyDescent="0.25">
      <c r="A5049" s="220">
        <v>1</v>
      </c>
      <c r="B5049" s="219" t="s">
        <v>3449</v>
      </c>
      <c r="C5049" s="219" t="s">
        <v>2553</v>
      </c>
      <c r="D5049" s="219">
        <v>105054</v>
      </c>
      <c r="E5049" s="217" t="s">
        <v>137</v>
      </c>
      <c r="F5049" s="217" t="s">
        <v>3689</v>
      </c>
      <c r="G5049" s="217" t="s">
        <v>3690</v>
      </c>
      <c r="H5049" s="217" t="s">
        <v>139</v>
      </c>
      <c r="I5049" s="219">
        <v>1</v>
      </c>
      <c r="J5049" s="221">
        <v>4296.54</v>
      </c>
      <c r="K5049" s="221">
        <v>4296.54</v>
      </c>
      <c r="L5049" s="218">
        <v>0</v>
      </c>
      <c r="M5049" s="218">
        <f t="shared" si="144"/>
        <v>1718.616</v>
      </c>
      <c r="N5049" s="216" t="str">
        <f t="shared" si="143"/>
        <v>stvarna uporabna</v>
      </c>
    </row>
    <row r="5050" spans="1:14" x14ac:dyDescent="0.25">
      <c r="A5050" s="220">
        <v>1</v>
      </c>
      <c r="B5050" s="219" t="s">
        <v>3449</v>
      </c>
      <c r="C5050" s="219" t="s">
        <v>2553</v>
      </c>
      <c r="D5050" s="219">
        <v>105055</v>
      </c>
      <c r="E5050" s="217" t="s">
        <v>137</v>
      </c>
      <c r="F5050" s="217" t="s">
        <v>3691</v>
      </c>
      <c r="G5050" s="217" t="s">
        <v>929</v>
      </c>
      <c r="H5050" s="217" t="s">
        <v>139</v>
      </c>
      <c r="I5050" s="219">
        <v>1</v>
      </c>
      <c r="J5050" s="221">
        <v>17710.52</v>
      </c>
      <c r="K5050" s="221">
        <v>17710.52</v>
      </c>
      <c r="L5050" s="218">
        <v>0</v>
      </c>
      <c r="M5050" s="218">
        <f t="shared" si="144"/>
        <v>7084.2080000000005</v>
      </c>
      <c r="N5050" s="216" t="str">
        <f t="shared" si="143"/>
        <v>stvarna uporabna</v>
      </c>
    </row>
    <row r="5051" spans="1:14" x14ac:dyDescent="0.25">
      <c r="A5051" s="216">
        <v>1</v>
      </c>
      <c r="B5051" s="219" t="s">
        <v>3449</v>
      </c>
      <c r="C5051" s="219" t="s">
        <v>2553</v>
      </c>
      <c r="D5051" s="219">
        <v>105056</v>
      </c>
      <c r="E5051" s="217" t="s">
        <v>137</v>
      </c>
      <c r="F5051" s="217" t="s">
        <v>3692</v>
      </c>
      <c r="G5051" s="217" t="s">
        <v>929</v>
      </c>
      <c r="H5051" s="217" t="s">
        <v>139</v>
      </c>
      <c r="I5051" s="219">
        <v>1</v>
      </c>
      <c r="J5051" s="221">
        <v>12058.22</v>
      </c>
      <c r="K5051" s="221">
        <v>12058.22</v>
      </c>
      <c r="L5051" s="218">
        <v>0</v>
      </c>
      <c r="M5051" s="218">
        <f t="shared" si="144"/>
        <v>4823.2879999999996</v>
      </c>
      <c r="N5051" s="216" t="str">
        <f t="shared" si="143"/>
        <v>stvarna uporabna</v>
      </c>
    </row>
    <row r="5052" spans="1:14" x14ac:dyDescent="0.25">
      <c r="A5052" s="216">
        <v>1</v>
      </c>
      <c r="B5052" s="219" t="s">
        <v>3449</v>
      </c>
      <c r="C5052" s="219" t="s">
        <v>2553</v>
      </c>
      <c r="D5052" s="219">
        <v>105057</v>
      </c>
      <c r="E5052" s="217" t="s">
        <v>137</v>
      </c>
      <c r="F5052" s="217" t="s">
        <v>3693</v>
      </c>
      <c r="G5052" s="217" t="s">
        <v>929</v>
      </c>
      <c r="H5052" s="217" t="s">
        <v>139</v>
      </c>
      <c r="I5052" s="219">
        <v>1</v>
      </c>
      <c r="J5052" s="221">
        <v>5840.69</v>
      </c>
      <c r="K5052" s="221">
        <v>5840.69</v>
      </c>
      <c r="L5052" s="218">
        <v>0</v>
      </c>
      <c r="M5052" s="218">
        <f t="shared" si="144"/>
        <v>2336.2759999999998</v>
      </c>
      <c r="N5052" s="216" t="str">
        <f t="shared" ref="N5052:N5115" si="145">IF(L5052&lt;J5052*0.4,"stvarna uporabna", "nova vrijednost")</f>
        <v>stvarna uporabna</v>
      </c>
    </row>
    <row r="5053" spans="1:14" x14ac:dyDescent="0.25">
      <c r="A5053" s="216">
        <v>1</v>
      </c>
      <c r="B5053" s="219" t="s">
        <v>3449</v>
      </c>
      <c r="C5053" s="219" t="s">
        <v>2553</v>
      </c>
      <c r="D5053" s="219">
        <v>105058</v>
      </c>
      <c r="E5053" s="217" t="s">
        <v>137</v>
      </c>
      <c r="F5053" s="217" t="s">
        <v>3694</v>
      </c>
      <c r="G5053" s="217" t="s">
        <v>929</v>
      </c>
      <c r="H5053" s="217" t="s">
        <v>139</v>
      </c>
      <c r="I5053" s="219">
        <v>1</v>
      </c>
      <c r="J5053" s="218">
        <v>446.06</v>
      </c>
      <c r="K5053" s="218">
        <v>446.06</v>
      </c>
      <c r="L5053" s="218">
        <v>0</v>
      </c>
      <c r="M5053" s="218">
        <f t="shared" si="144"/>
        <v>178.42400000000001</v>
      </c>
      <c r="N5053" s="216" t="str">
        <f t="shared" si="145"/>
        <v>stvarna uporabna</v>
      </c>
    </row>
    <row r="5054" spans="1:14" x14ac:dyDescent="0.25">
      <c r="A5054" s="220">
        <v>1</v>
      </c>
      <c r="B5054" s="219" t="s">
        <v>3449</v>
      </c>
      <c r="C5054" s="219" t="s">
        <v>2553</v>
      </c>
      <c r="D5054" s="219">
        <v>105059</v>
      </c>
      <c r="E5054" s="217" t="s">
        <v>137</v>
      </c>
      <c r="F5054" s="217" t="s">
        <v>3694</v>
      </c>
      <c r="G5054" s="217" t="s">
        <v>929</v>
      </c>
      <c r="H5054" s="217" t="s">
        <v>139</v>
      </c>
      <c r="I5054" s="219">
        <v>1</v>
      </c>
      <c r="J5054" s="218">
        <v>446.06</v>
      </c>
      <c r="K5054" s="218">
        <v>446.06</v>
      </c>
      <c r="L5054" s="218">
        <v>0</v>
      </c>
      <c r="M5054" s="218">
        <f t="shared" si="144"/>
        <v>178.42400000000001</v>
      </c>
      <c r="N5054" s="216" t="str">
        <f t="shared" si="145"/>
        <v>stvarna uporabna</v>
      </c>
    </row>
    <row r="5055" spans="1:14" x14ac:dyDescent="0.25">
      <c r="A5055" s="220">
        <v>1</v>
      </c>
      <c r="B5055" s="219" t="s">
        <v>3449</v>
      </c>
      <c r="C5055" s="219" t="s">
        <v>2553</v>
      </c>
      <c r="D5055" s="219">
        <v>105060</v>
      </c>
      <c r="E5055" s="217" t="s">
        <v>137</v>
      </c>
      <c r="F5055" s="217" t="s">
        <v>3694</v>
      </c>
      <c r="G5055" s="217" t="s">
        <v>929</v>
      </c>
      <c r="H5055" s="217" t="s">
        <v>139</v>
      </c>
      <c r="I5055" s="219">
        <v>1</v>
      </c>
      <c r="J5055" s="218">
        <v>446.07</v>
      </c>
      <c r="K5055" s="218">
        <v>446.07</v>
      </c>
      <c r="L5055" s="218">
        <v>0</v>
      </c>
      <c r="M5055" s="218">
        <f t="shared" si="144"/>
        <v>178.428</v>
      </c>
      <c r="N5055" s="216" t="str">
        <f t="shared" si="145"/>
        <v>stvarna uporabna</v>
      </c>
    </row>
    <row r="5056" spans="1:14" x14ac:dyDescent="0.25">
      <c r="A5056" s="216">
        <v>1</v>
      </c>
      <c r="B5056" s="219" t="s">
        <v>3449</v>
      </c>
      <c r="C5056" s="219" t="s">
        <v>2553</v>
      </c>
      <c r="D5056" s="219">
        <v>105061</v>
      </c>
      <c r="E5056" s="217" t="s">
        <v>137</v>
      </c>
      <c r="F5056" s="217" t="s">
        <v>3694</v>
      </c>
      <c r="G5056" s="217" t="s">
        <v>929</v>
      </c>
      <c r="H5056" s="217" t="s">
        <v>139</v>
      </c>
      <c r="I5056" s="219">
        <v>1</v>
      </c>
      <c r="J5056" s="218">
        <v>446.07</v>
      </c>
      <c r="K5056" s="218">
        <v>446.07</v>
      </c>
      <c r="L5056" s="218">
        <v>0</v>
      </c>
      <c r="M5056" s="218">
        <f t="shared" si="144"/>
        <v>178.428</v>
      </c>
      <c r="N5056" s="216" t="str">
        <f t="shared" si="145"/>
        <v>stvarna uporabna</v>
      </c>
    </row>
    <row r="5057" spans="1:14" x14ac:dyDescent="0.25">
      <c r="A5057" s="216">
        <v>1</v>
      </c>
      <c r="B5057" s="219" t="s">
        <v>3449</v>
      </c>
      <c r="C5057" s="219" t="s">
        <v>2553</v>
      </c>
      <c r="D5057" s="219">
        <v>105062</v>
      </c>
      <c r="E5057" s="217" t="s">
        <v>137</v>
      </c>
      <c r="F5057" s="217" t="s">
        <v>3694</v>
      </c>
      <c r="G5057" s="217" t="s">
        <v>929</v>
      </c>
      <c r="H5057" s="217" t="s">
        <v>139</v>
      </c>
      <c r="I5057" s="219">
        <v>1</v>
      </c>
      <c r="J5057" s="218">
        <v>446.07</v>
      </c>
      <c r="K5057" s="218">
        <v>446.07</v>
      </c>
      <c r="L5057" s="218">
        <v>0</v>
      </c>
      <c r="M5057" s="218">
        <f t="shared" si="144"/>
        <v>178.428</v>
      </c>
      <c r="N5057" s="216" t="str">
        <f t="shared" si="145"/>
        <v>stvarna uporabna</v>
      </c>
    </row>
    <row r="5058" spans="1:14" x14ac:dyDescent="0.25">
      <c r="A5058" s="216">
        <v>1</v>
      </c>
      <c r="B5058" s="219" t="s">
        <v>3449</v>
      </c>
      <c r="C5058" s="219" t="s">
        <v>2553</v>
      </c>
      <c r="D5058" s="219">
        <v>105063</v>
      </c>
      <c r="E5058" s="217" t="s">
        <v>137</v>
      </c>
      <c r="F5058" s="217" t="s">
        <v>3694</v>
      </c>
      <c r="G5058" s="217" t="s">
        <v>929</v>
      </c>
      <c r="H5058" s="217" t="s">
        <v>139</v>
      </c>
      <c r="I5058" s="219">
        <v>1</v>
      </c>
      <c r="J5058" s="218">
        <v>446.07</v>
      </c>
      <c r="K5058" s="218">
        <v>446.07</v>
      </c>
      <c r="L5058" s="218">
        <v>0</v>
      </c>
      <c r="M5058" s="218">
        <f t="shared" si="144"/>
        <v>178.428</v>
      </c>
      <c r="N5058" s="216" t="str">
        <f t="shared" si="145"/>
        <v>stvarna uporabna</v>
      </c>
    </row>
    <row r="5059" spans="1:14" x14ac:dyDescent="0.25">
      <c r="A5059" s="220">
        <v>1</v>
      </c>
      <c r="B5059" s="219" t="s">
        <v>3449</v>
      </c>
      <c r="C5059" s="219" t="s">
        <v>2553</v>
      </c>
      <c r="D5059" s="219">
        <v>105064</v>
      </c>
      <c r="E5059" s="217" t="s">
        <v>137</v>
      </c>
      <c r="F5059" s="217" t="s">
        <v>3695</v>
      </c>
      <c r="G5059" s="217" t="s">
        <v>929</v>
      </c>
      <c r="H5059" s="217" t="s">
        <v>139</v>
      </c>
      <c r="I5059" s="219">
        <v>1</v>
      </c>
      <c r="J5059" s="221">
        <v>7851.92</v>
      </c>
      <c r="K5059" s="221">
        <v>7851.92</v>
      </c>
      <c r="L5059" s="218">
        <v>0</v>
      </c>
      <c r="M5059" s="218">
        <f t="shared" ref="M5059:M5122" si="146">IF(L5059&lt;J5059*0.4,J5059*0.4,L5059)</f>
        <v>3140.768</v>
      </c>
      <c r="N5059" s="216" t="str">
        <f t="shared" si="145"/>
        <v>stvarna uporabna</v>
      </c>
    </row>
    <row r="5060" spans="1:14" x14ac:dyDescent="0.25">
      <c r="A5060" s="220">
        <v>1</v>
      </c>
      <c r="B5060" s="219" t="s">
        <v>3449</v>
      </c>
      <c r="C5060" s="219" t="s">
        <v>2553</v>
      </c>
      <c r="D5060" s="219">
        <v>105078</v>
      </c>
      <c r="E5060" s="217" t="s">
        <v>137</v>
      </c>
      <c r="F5060" s="217" t="s">
        <v>3696</v>
      </c>
      <c r="G5060" s="217" t="s">
        <v>3697</v>
      </c>
      <c r="H5060" s="217" t="s">
        <v>139</v>
      </c>
      <c r="I5060" s="219">
        <v>1</v>
      </c>
      <c r="J5060" s="221">
        <v>3672.23</v>
      </c>
      <c r="K5060" s="221">
        <v>3672.23</v>
      </c>
      <c r="L5060" s="218">
        <v>0</v>
      </c>
      <c r="M5060" s="218">
        <f t="shared" si="146"/>
        <v>1468.8920000000001</v>
      </c>
      <c r="N5060" s="216" t="str">
        <f t="shared" si="145"/>
        <v>stvarna uporabna</v>
      </c>
    </row>
    <row r="5061" spans="1:14" x14ac:dyDescent="0.25">
      <c r="A5061" s="216">
        <v>1</v>
      </c>
      <c r="B5061" s="219" t="s">
        <v>3449</v>
      </c>
      <c r="C5061" s="219" t="s">
        <v>2553</v>
      </c>
      <c r="D5061" s="219">
        <v>105080</v>
      </c>
      <c r="E5061" s="217" t="s">
        <v>137</v>
      </c>
      <c r="F5061" s="217" t="s">
        <v>3698</v>
      </c>
      <c r="G5061" s="217" t="s">
        <v>929</v>
      </c>
      <c r="H5061" s="217" t="s">
        <v>139</v>
      </c>
      <c r="I5061" s="219">
        <v>1</v>
      </c>
      <c r="J5061" s="221">
        <v>6152.36</v>
      </c>
      <c r="K5061" s="221">
        <v>6152.36</v>
      </c>
      <c r="L5061" s="218">
        <v>0</v>
      </c>
      <c r="M5061" s="218">
        <f t="shared" si="146"/>
        <v>2460.944</v>
      </c>
      <c r="N5061" s="216" t="str">
        <f t="shared" si="145"/>
        <v>stvarna uporabna</v>
      </c>
    </row>
    <row r="5062" spans="1:14" x14ac:dyDescent="0.25">
      <c r="A5062" s="216">
        <v>1</v>
      </c>
      <c r="B5062" s="219" t="s">
        <v>3449</v>
      </c>
      <c r="C5062" s="219" t="s">
        <v>2553</v>
      </c>
      <c r="D5062" s="219">
        <v>105081</v>
      </c>
      <c r="E5062" s="217" t="s">
        <v>137</v>
      </c>
      <c r="F5062" s="217" t="s">
        <v>3699</v>
      </c>
      <c r="G5062" s="217" t="s">
        <v>929</v>
      </c>
      <c r="H5062" s="217" t="s">
        <v>139</v>
      </c>
      <c r="I5062" s="219">
        <v>1</v>
      </c>
      <c r="J5062" s="221">
        <v>2374.59</v>
      </c>
      <c r="K5062" s="221">
        <v>2374.59</v>
      </c>
      <c r="L5062" s="218">
        <v>0</v>
      </c>
      <c r="M5062" s="218">
        <f t="shared" si="146"/>
        <v>949.83600000000013</v>
      </c>
      <c r="N5062" s="216" t="str">
        <f t="shared" si="145"/>
        <v>stvarna uporabna</v>
      </c>
    </row>
    <row r="5063" spans="1:14" x14ac:dyDescent="0.25">
      <c r="A5063" s="216">
        <v>1</v>
      </c>
      <c r="B5063" s="219" t="s">
        <v>3449</v>
      </c>
      <c r="C5063" s="219" t="s">
        <v>2553</v>
      </c>
      <c r="D5063" s="219">
        <v>105088</v>
      </c>
      <c r="E5063" s="217" t="s">
        <v>137</v>
      </c>
      <c r="F5063" s="217" t="s">
        <v>3700</v>
      </c>
      <c r="G5063" s="217" t="s">
        <v>929</v>
      </c>
      <c r="H5063" s="217" t="s">
        <v>139</v>
      </c>
      <c r="I5063" s="219">
        <v>1</v>
      </c>
      <c r="J5063" s="221">
        <v>17930.669999999998</v>
      </c>
      <c r="K5063" s="221">
        <v>17930.669999999998</v>
      </c>
      <c r="L5063" s="218">
        <v>0</v>
      </c>
      <c r="M5063" s="218">
        <f t="shared" si="146"/>
        <v>7172.268</v>
      </c>
      <c r="N5063" s="216" t="str">
        <f t="shared" si="145"/>
        <v>stvarna uporabna</v>
      </c>
    </row>
    <row r="5064" spans="1:14" x14ac:dyDescent="0.25">
      <c r="A5064" s="220">
        <v>1</v>
      </c>
      <c r="B5064" s="219" t="s">
        <v>3449</v>
      </c>
      <c r="C5064" s="219" t="s">
        <v>2553</v>
      </c>
      <c r="D5064" s="219">
        <v>105098</v>
      </c>
      <c r="E5064" s="217" t="s">
        <v>137</v>
      </c>
      <c r="F5064" s="217" t="s">
        <v>3701</v>
      </c>
      <c r="G5064" s="217" t="s">
        <v>929</v>
      </c>
      <c r="H5064" s="217" t="s">
        <v>139</v>
      </c>
      <c r="I5064" s="219">
        <v>1</v>
      </c>
      <c r="J5064" s="221">
        <v>44106.720000000001</v>
      </c>
      <c r="K5064" s="221">
        <v>44106.720000000001</v>
      </c>
      <c r="L5064" s="218">
        <v>0</v>
      </c>
      <c r="M5064" s="218">
        <f t="shared" si="146"/>
        <v>17642.688000000002</v>
      </c>
      <c r="N5064" s="216" t="str">
        <f t="shared" si="145"/>
        <v>stvarna uporabna</v>
      </c>
    </row>
    <row r="5065" spans="1:14" x14ac:dyDescent="0.25">
      <c r="A5065" s="220">
        <v>1</v>
      </c>
      <c r="B5065" s="219" t="s">
        <v>3449</v>
      </c>
      <c r="C5065" s="219" t="s">
        <v>2553</v>
      </c>
      <c r="D5065" s="219">
        <v>105145</v>
      </c>
      <c r="E5065" s="217" t="s">
        <v>137</v>
      </c>
      <c r="F5065" s="217" t="s">
        <v>3702</v>
      </c>
      <c r="G5065" s="217" t="s">
        <v>929</v>
      </c>
      <c r="H5065" s="217" t="s">
        <v>139</v>
      </c>
      <c r="I5065" s="219">
        <v>1</v>
      </c>
      <c r="J5065" s="221">
        <v>2342.0100000000002</v>
      </c>
      <c r="K5065" s="221">
        <v>2342.0100000000002</v>
      </c>
      <c r="L5065" s="218">
        <v>0</v>
      </c>
      <c r="M5065" s="218">
        <f t="shared" si="146"/>
        <v>936.80400000000009</v>
      </c>
      <c r="N5065" s="216" t="str">
        <f t="shared" si="145"/>
        <v>stvarna uporabna</v>
      </c>
    </row>
    <row r="5066" spans="1:14" x14ac:dyDescent="0.25">
      <c r="A5066" s="216">
        <v>1</v>
      </c>
      <c r="B5066" s="219" t="s">
        <v>3449</v>
      </c>
      <c r="C5066" s="219" t="s">
        <v>2553</v>
      </c>
      <c r="D5066" s="219">
        <v>105184</v>
      </c>
      <c r="E5066" s="217" t="s">
        <v>137</v>
      </c>
      <c r="F5066" s="217" t="s">
        <v>3703</v>
      </c>
      <c r="G5066" s="217" t="s">
        <v>2297</v>
      </c>
      <c r="H5066" s="217" t="s">
        <v>139</v>
      </c>
      <c r="I5066" s="219">
        <v>1</v>
      </c>
      <c r="J5066" s="221">
        <v>4209</v>
      </c>
      <c r="K5066" s="221">
        <v>4209</v>
      </c>
      <c r="L5066" s="218">
        <v>0</v>
      </c>
      <c r="M5066" s="218">
        <f t="shared" si="146"/>
        <v>1683.6000000000001</v>
      </c>
      <c r="N5066" s="216" t="str">
        <f t="shared" si="145"/>
        <v>stvarna uporabna</v>
      </c>
    </row>
    <row r="5067" spans="1:14" x14ac:dyDescent="0.25">
      <c r="A5067" s="216">
        <v>1</v>
      </c>
      <c r="B5067" s="219" t="s">
        <v>3449</v>
      </c>
      <c r="C5067" s="219" t="s">
        <v>2553</v>
      </c>
      <c r="D5067" s="219">
        <v>105185</v>
      </c>
      <c r="E5067" s="217" t="s">
        <v>137</v>
      </c>
      <c r="F5067" s="217" t="s">
        <v>3704</v>
      </c>
      <c r="G5067" s="218">
        <v>11.99</v>
      </c>
      <c r="H5067" s="217" t="s">
        <v>139</v>
      </c>
      <c r="I5067" s="219">
        <v>1</v>
      </c>
      <c r="J5067" s="221">
        <v>3904</v>
      </c>
      <c r="K5067" s="221">
        <v>3904</v>
      </c>
      <c r="L5067" s="218">
        <v>0</v>
      </c>
      <c r="M5067" s="218">
        <f t="shared" si="146"/>
        <v>1561.6000000000001</v>
      </c>
      <c r="N5067" s="216" t="str">
        <f t="shared" si="145"/>
        <v>stvarna uporabna</v>
      </c>
    </row>
    <row r="5068" spans="1:14" x14ac:dyDescent="0.25">
      <c r="A5068" s="216">
        <v>1</v>
      </c>
      <c r="B5068" s="219" t="s">
        <v>3449</v>
      </c>
      <c r="C5068" s="219" t="s">
        <v>2553</v>
      </c>
      <c r="D5068" s="219">
        <v>105186</v>
      </c>
      <c r="E5068" s="217" t="s">
        <v>137</v>
      </c>
      <c r="F5068" s="217" t="s">
        <v>3705</v>
      </c>
      <c r="G5068" s="217" t="s">
        <v>929</v>
      </c>
      <c r="H5068" s="217" t="s">
        <v>139</v>
      </c>
      <c r="I5068" s="219">
        <v>1</v>
      </c>
      <c r="J5068" s="221">
        <v>1895.46</v>
      </c>
      <c r="K5068" s="221">
        <v>1895.46</v>
      </c>
      <c r="L5068" s="218">
        <v>0</v>
      </c>
      <c r="M5068" s="218">
        <f t="shared" si="146"/>
        <v>758.18400000000008</v>
      </c>
      <c r="N5068" s="216" t="str">
        <f t="shared" si="145"/>
        <v>stvarna uporabna</v>
      </c>
    </row>
    <row r="5069" spans="1:14" x14ac:dyDescent="0.25">
      <c r="A5069" s="220">
        <v>1</v>
      </c>
      <c r="B5069" s="219" t="s">
        <v>3449</v>
      </c>
      <c r="C5069" s="219" t="s">
        <v>2553</v>
      </c>
      <c r="D5069" s="219">
        <v>105191</v>
      </c>
      <c r="E5069" s="217" t="s">
        <v>137</v>
      </c>
      <c r="F5069" s="217" t="s">
        <v>3706</v>
      </c>
      <c r="G5069" s="218">
        <v>11.99</v>
      </c>
      <c r="H5069" s="217" t="s">
        <v>139</v>
      </c>
      <c r="I5069" s="219">
        <v>1</v>
      </c>
      <c r="J5069" s="218">
        <v>854</v>
      </c>
      <c r="K5069" s="218">
        <v>854</v>
      </c>
      <c r="L5069" s="218">
        <v>0</v>
      </c>
      <c r="M5069" s="218">
        <f t="shared" si="146"/>
        <v>341.6</v>
      </c>
      <c r="N5069" s="216" t="str">
        <f t="shared" si="145"/>
        <v>stvarna uporabna</v>
      </c>
    </row>
    <row r="5070" spans="1:14" x14ac:dyDescent="0.25">
      <c r="A5070" s="220">
        <v>1</v>
      </c>
      <c r="B5070" s="219" t="s">
        <v>3449</v>
      </c>
      <c r="C5070" s="219" t="s">
        <v>2553</v>
      </c>
      <c r="D5070" s="219">
        <v>105194</v>
      </c>
      <c r="E5070" s="217" t="s">
        <v>137</v>
      </c>
      <c r="F5070" s="217" t="s">
        <v>3707</v>
      </c>
      <c r="G5070" s="217" t="s">
        <v>929</v>
      </c>
      <c r="H5070" s="217" t="s">
        <v>139</v>
      </c>
      <c r="I5070" s="219">
        <v>1</v>
      </c>
      <c r="J5070" s="221">
        <v>18614.580000000002</v>
      </c>
      <c r="K5070" s="221">
        <v>18614.580000000002</v>
      </c>
      <c r="L5070" s="218">
        <v>0</v>
      </c>
      <c r="M5070" s="218">
        <f t="shared" si="146"/>
        <v>7445.8320000000012</v>
      </c>
      <c r="N5070" s="216" t="str">
        <f t="shared" si="145"/>
        <v>stvarna uporabna</v>
      </c>
    </row>
    <row r="5071" spans="1:14" x14ac:dyDescent="0.25">
      <c r="A5071" s="216">
        <v>1</v>
      </c>
      <c r="B5071" s="219" t="s">
        <v>3449</v>
      </c>
      <c r="C5071" s="219" t="s">
        <v>2553</v>
      </c>
      <c r="D5071" s="219">
        <v>105195</v>
      </c>
      <c r="E5071" s="217" t="s">
        <v>137</v>
      </c>
      <c r="F5071" s="217" t="s">
        <v>3708</v>
      </c>
      <c r="G5071" s="217" t="s">
        <v>929</v>
      </c>
      <c r="H5071" s="217" t="s">
        <v>139</v>
      </c>
      <c r="I5071" s="219">
        <v>1</v>
      </c>
      <c r="J5071" s="218">
        <v>989.18</v>
      </c>
      <c r="K5071" s="218">
        <v>989.18</v>
      </c>
      <c r="L5071" s="218">
        <v>0</v>
      </c>
      <c r="M5071" s="218">
        <f t="shared" si="146"/>
        <v>395.67200000000003</v>
      </c>
      <c r="N5071" s="216" t="str">
        <f t="shared" si="145"/>
        <v>stvarna uporabna</v>
      </c>
    </row>
    <row r="5072" spans="1:14" x14ac:dyDescent="0.25">
      <c r="A5072" s="216">
        <v>1</v>
      </c>
      <c r="B5072" s="219" t="s">
        <v>3449</v>
      </c>
      <c r="C5072" s="219" t="s">
        <v>2553</v>
      </c>
      <c r="D5072" s="219">
        <v>105196</v>
      </c>
      <c r="E5072" s="217" t="s">
        <v>137</v>
      </c>
      <c r="F5072" s="217" t="s">
        <v>3709</v>
      </c>
      <c r="G5072" s="217" t="s">
        <v>929</v>
      </c>
      <c r="H5072" s="217" t="s">
        <v>139</v>
      </c>
      <c r="I5072" s="219">
        <v>1</v>
      </c>
      <c r="J5072" s="221">
        <v>16614.29</v>
      </c>
      <c r="K5072" s="221">
        <v>16614.29</v>
      </c>
      <c r="L5072" s="218">
        <v>0</v>
      </c>
      <c r="M5072" s="218">
        <f t="shared" si="146"/>
        <v>6645.7160000000003</v>
      </c>
      <c r="N5072" s="216" t="str">
        <f t="shared" si="145"/>
        <v>stvarna uporabna</v>
      </c>
    </row>
    <row r="5073" spans="1:14" x14ac:dyDescent="0.25">
      <c r="A5073" s="216">
        <v>1</v>
      </c>
      <c r="B5073" s="219" t="s">
        <v>3449</v>
      </c>
      <c r="C5073" s="219" t="s">
        <v>2553</v>
      </c>
      <c r="D5073" s="219">
        <v>105207</v>
      </c>
      <c r="E5073" s="217" t="s">
        <v>137</v>
      </c>
      <c r="F5073" s="217" t="s">
        <v>3710</v>
      </c>
      <c r="G5073" s="217" t="s">
        <v>929</v>
      </c>
      <c r="H5073" s="217" t="s">
        <v>139</v>
      </c>
      <c r="I5073" s="219">
        <v>1</v>
      </c>
      <c r="J5073" s="221">
        <v>1833.07</v>
      </c>
      <c r="K5073" s="221">
        <v>1833.07</v>
      </c>
      <c r="L5073" s="218">
        <v>0</v>
      </c>
      <c r="M5073" s="218">
        <f t="shared" si="146"/>
        <v>733.22800000000007</v>
      </c>
      <c r="N5073" s="216" t="str">
        <f t="shared" si="145"/>
        <v>stvarna uporabna</v>
      </c>
    </row>
    <row r="5074" spans="1:14" x14ac:dyDescent="0.25">
      <c r="A5074" s="220">
        <v>1</v>
      </c>
      <c r="B5074" s="219" t="s">
        <v>3449</v>
      </c>
      <c r="C5074" s="219" t="s">
        <v>2553</v>
      </c>
      <c r="D5074" s="219">
        <v>105230</v>
      </c>
      <c r="E5074" s="217" t="s">
        <v>137</v>
      </c>
      <c r="F5074" s="217" t="s">
        <v>3711</v>
      </c>
      <c r="G5074" s="217" t="s">
        <v>929</v>
      </c>
      <c r="H5074" s="217" t="s">
        <v>139</v>
      </c>
      <c r="I5074" s="219">
        <v>1</v>
      </c>
      <c r="J5074" s="221">
        <v>19953.68</v>
      </c>
      <c r="K5074" s="221">
        <v>19953.68</v>
      </c>
      <c r="L5074" s="218">
        <v>0</v>
      </c>
      <c r="M5074" s="218">
        <f t="shared" si="146"/>
        <v>7981.4720000000007</v>
      </c>
      <c r="N5074" s="216" t="str">
        <f t="shared" si="145"/>
        <v>stvarna uporabna</v>
      </c>
    </row>
    <row r="5075" spans="1:14" x14ac:dyDescent="0.25">
      <c r="A5075" s="220">
        <v>1</v>
      </c>
      <c r="B5075" s="219" t="s">
        <v>3449</v>
      </c>
      <c r="C5075" s="219" t="s">
        <v>2553</v>
      </c>
      <c r="D5075" s="219">
        <v>105235</v>
      </c>
      <c r="E5075" s="217" t="s">
        <v>137</v>
      </c>
      <c r="F5075" s="217" t="s">
        <v>3712</v>
      </c>
      <c r="G5075" s="217" t="s">
        <v>929</v>
      </c>
      <c r="H5075" s="217" t="s">
        <v>139</v>
      </c>
      <c r="I5075" s="219">
        <v>1</v>
      </c>
      <c r="J5075" s="221">
        <v>6116.58</v>
      </c>
      <c r="K5075" s="221">
        <v>6116.58</v>
      </c>
      <c r="L5075" s="218">
        <v>0</v>
      </c>
      <c r="M5075" s="218">
        <f t="shared" si="146"/>
        <v>2446.6320000000001</v>
      </c>
      <c r="N5075" s="216" t="str">
        <f t="shared" si="145"/>
        <v>stvarna uporabna</v>
      </c>
    </row>
    <row r="5076" spans="1:14" x14ac:dyDescent="0.25">
      <c r="A5076" s="216">
        <v>1</v>
      </c>
      <c r="B5076" s="219" t="s">
        <v>3449</v>
      </c>
      <c r="C5076" s="219" t="s">
        <v>2553</v>
      </c>
      <c r="D5076" s="219">
        <v>105264</v>
      </c>
      <c r="E5076" s="217" t="s">
        <v>137</v>
      </c>
      <c r="F5076" s="217" t="s">
        <v>3713</v>
      </c>
      <c r="G5076" s="217" t="s">
        <v>929</v>
      </c>
      <c r="H5076" s="217" t="s">
        <v>139</v>
      </c>
      <c r="I5076" s="219">
        <v>1</v>
      </c>
      <c r="J5076" s="221">
        <v>2063.77</v>
      </c>
      <c r="K5076" s="221">
        <v>2063.77</v>
      </c>
      <c r="L5076" s="218">
        <v>0</v>
      </c>
      <c r="M5076" s="218">
        <f t="shared" si="146"/>
        <v>825.50800000000004</v>
      </c>
      <c r="N5076" s="216" t="str">
        <f t="shared" si="145"/>
        <v>stvarna uporabna</v>
      </c>
    </row>
    <row r="5077" spans="1:14" x14ac:dyDescent="0.25">
      <c r="A5077" s="216">
        <v>1</v>
      </c>
      <c r="B5077" s="219" t="s">
        <v>3449</v>
      </c>
      <c r="C5077" s="219" t="s">
        <v>2553</v>
      </c>
      <c r="D5077" s="219">
        <v>105307</v>
      </c>
      <c r="E5077" s="217" t="s">
        <v>137</v>
      </c>
      <c r="F5077" s="217" t="s">
        <v>3714</v>
      </c>
      <c r="G5077" s="217" t="s">
        <v>1908</v>
      </c>
      <c r="H5077" s="217" t="s">
        <v>139</v>
      </c>
      <c r="I5077" s="219">
        <v>1</v>
      </c>
      <c r="J5077" s="221">
        <v>23322.13</v>
      </c>
      <c r="K5077" s="221">
        <v>23322.13</v>
      </c>
      <c r="L5077" s="218">
        <v>0</v>
      </c>
      <c r="M5077" s="218">
        <f t="shared" si="146"/>
        <v>9328.8520000000008</v>
      </c>
      <c r="N5077" s="216" t="str">
        <f t="shared" si="145"/>
        <v>stvarna uporabna</v>
      </c>
    </row>
    <row r="5078" spans="1:14" x14ac:dyDescent="0.25">
      <c r="A5078" s="216">
        <v>1</v>
      </c>
      <c r="B5078" s="219" t="s">
        <v>3449</v>
      </c>
      <c r="C5078" s="219" t="s">
        <v>2553</v>
      </c>
      <c r="D5078" s="219">
        <v>105369</v>
      </c>
      <c r="E5078" s="217" t="s">
        <v>137</v>
      </c>
      <c r="F5078" s="217" t="s">
        <v>3715</v>
      </c>
      <c r="G5078" s="217" t="s">
        <v>929</v>
      </c>
      <c r="H5078" s="217" t="s">
        <v>139</v>
      </c>
      <c r="I5078" s="219">
        <v>1</v>
      </c>
      <c r="J5078" s="221">
        <v>2569.8000000000002</v>
      </c>
      <c r="K5078" s="221">
        <v>2569.8000000000002</v>
      </c>
      <c r="L5078" s="218">
        <v>0</v>
      </c>
      <c r="M5078" s="218">
        <f t="shared" si="146"/>
        <v>1027.92</v>
      </c>
      <c r="N5078" s="216" t="str">
        <f t="shared" si="145"/>
        <v>stvarna uporabna</v>
      </c>
    </row>
    <row r="5079" spans="1:14" x14ac:dyDescent="0.25">
      <c r="A5079" s="220">
        <v>1</v>
      </c>
      <c r="B5079" s="219" t="s">
        <v>3449</v>
      </c>
      <c r="C5079" s="219" t="s">
        <v>2553</v>
      </c>
      <c r="D5079" s="219">
        <v>105411</v>
      </c>
      <c r="E5079" s="217" t="s">
        <v>137</v>
      </c>
      <c r="F5079" s="217" t="s">
        <v>3716</v>
      </c>
      <c r="G5079" s="217" t="s">
        <v>929</v>
      </c>
      <c r="H5079" s="217" t="s">
        <v>139</v>
      </c>
      <c r="I5079" s="219">
        <v>1</v>
      </c>
      <c r="J5079" s="221">
        <v>88439.3</v>
      </c>
      <c r="K5079" s="221">
        <v>88439.3</v>
      </c>
      <c r="L5079" s="218">
        <v>0</v>
      </c>
      <c r="M5079" s="218">
        <f t="shared" si="146"/>
        <v>35375.72</v>
      </c>
      <c r="N5079" s="216" t="str">
        <f t="shared" si="145"/>
        <v>stvarna uporabna</v>
      </c>
    </row>
    <row r="5080" spans="1:14" x14ac:dyDescent="0.25">
      <c r="A5080" s="220">
        <v>1</v>
      </c>
      <c r="B5080" s="219" t="s">
        <v>3449</v>
      </c>
      <c r="C5080" s="219" t="s">
        <v>2553</v>
      </c>
      <c r="D5080" s="219">
        <v>105415</v>
      </c>
      <c r="E5080" s="217" t="s">
        <v>137</v>
      </c>
      <c r="F5080" s="217" t="s">
        <v>3717</v>
      </c>
      <c r="G5080" s="217" t="s">
        <v>929</v>
      </c>
      <c r="H5080" s="217" t="s">
        <v>139</v>
      </c>
      <c r="I5080" s="219">
        <v>1</v>
      </c>
      <c r="J5080" s="221">
        <v>8586.57</v>
      </c>
      <c r="K5080" s="221">
        <v>8586.57</v>
      </c>
      <c r="L5080" s="218">
        <v>0</v>
      </c>
      <c r="M5080" s="218">
        <f t="shared" si="146"/>
        <v>3434.6280000000002</v>
      </c>
      <c r="N5080" s="216" t="str">
        <f t="shared" si="145"/>
        <v>stvarna uporabna</v>
      </c>
    </row>
    <row r="5081" spans="1:14" x14ac:dyDescent="0.25">
      <c r="A5081" s="216">
        <v>1</v>
      </c>
      <c r="B5081" s="219" t="s">
        <v>3449</v>
      </c>
      <c r="C5081" s="219" t="s">
        <v>2553</v>
      </c>
      <c r="D5081" s="219">
        <v>105429</v>
      </c>
      <c r="E5081" s="217" t="s">
        <v>137</v>
      </c>
      <c r="F5081" s="217" t="s">
        <v>3718</v>
      </c>
      <c r="G5081" s="217" t="s">
        <v>275</v>
      </c>
      <c r="H5081" s="217" t="s">
        <v>139</v>
      </c>
      <c r="I5081" s="219">
        <v>1</v>
      </c>
      <c r="J5081" s="221">
        <v>31733.24</v>
      </c>
      <c r="K5081" s="221">
        <v>31733.24</v>
      </c>
      <c r="L5081" s="218">
        <v>0</v>
      </c>
      <c r="M5081" s="218">
        <f t="shared" si="146"/>
        <v>12693.296000000002</v>
      </c>
      <c r="N5081" s="216" t="str">
        <f t="shared" si="145"/>
        <v>stvarna uporabna</v>
      </c>
    </row>
    <row r="5082" spans="1:14" x14ac:dyDescent="0.25">
      <c r="A5082" s="216">
        <v>1</v>
      </c>
      <c r="B5082" s="219" t="s">
        <v>3449</v>
      </c>
      <c r="C5082" s="219" t="s">
        <v>2553</v>
      </c>
      <c r="D5082" s="219">
        <v>105430</v>
      </c>
      <c r="E5082" s="217" t="s">
        <v>137</v>
      </c>
      <c r="F5082" s="217" t="s">
        <v>3718</v>
      </c>
      <c r="G5082" s="217" t="s">
        <v>275</v>
      </c>
      <c r="H5082" s="217" t="s">
        <v>139</v>
      </c>
      <c r="I5082" s="219">
        <v>1</v>
      </c>
      <c r="J5082" s="221">
        <v>31733.24</v>
      </c>
      <c r="K5082" s="221">
        <v>31733.24</v>
      </c>
      <c r="L5082" s="218">
        <v>0</v>
      </c>
      <c r="M5082" s="218">
        <f t="shared" si="146"/>
        <v>12693.296000000002</v>
      </c>
      <c r="N5082" s="216" t="str">
        <f t="shared" si="145"/>
        <v>stvarna uporabna</v>
      </c>
    </row>
    <row r="5083" spans="1:14" x14ac:dyDescent="0.25">
      <c r="A5083" s="216">
        <v>1</v>
      </c>
      <c r="B5083" s="219" t="s">
        <v>3449</v>
      </c>
      <c r="C5083" s="219" t="s">
        <v>2553</v>
      </c>
      <c r="D5083" s="219">
        <v>105433</v>
      </c>
      <c r="E5083" s="217" t="s">
        <v>137</v>
      </c>
      <c r="F5083" s="217" t="s">
        <v>3719</v>
      </c>
      <c r="G5083" s="217" t="s">
        <v>2625</v>
      </c>
      <c r="H5083" s="217" t="s">
        <v>139</v>
      </c>
      <c r="I5083" s="219">
        <v>1</v>
      </c>
      <c r="J5083" s="221">
        <v>115900</v>
      </c>
      <c r="K5083" s="221">
        <v>115900</v>
      </c>
      <c r="L5083" s="218">
        <v>0</v>
      </c>
      <c r="M5083" s="218">
        <f t="shared" si="146"/>
        <v>46360</v>
      </c>
      <c r="N5083" s="216" t="str">
        <f t="shared" si="145"/>
        <v>stvarna uporabna</v>
      </c>
    </row>
    <row r="5084" spans="1:14" x14ac:dyDescent="0.25">
      <c r="A5084" s="216">
        <v>1</v>
      </c>
      <c r="B5084" s="219" t="s">
        <v>3449</v>
      </c>
      <c r="C5084" s="219" t="s">
        <v>2553</v>
      </c>
      <c r="D5084" s="219">
        <v>105434</v>
      </c>
      <c r="E5084" s="217" t="s">
        <v>137</v>
      </c>
      <c r="F5084" s="217" t="s">
        <v>3718</v>
      </c>
      <c r="G5084" s="217" t="s">
        <v>275</v>
      </c>
      <c r="H5084" s="217" t="s">
        <v>139</v>
      </c>
      <c r="I5084" s="219">
        <v>1</v>
      </c>
      <c r="J5084" s="221">
        <v>31733.24</v>
      </c>
      <c r="K5084" s="221">
        <v>31733.24</v>
      </c>
      <c r="L5084" s="218">
        <v>0</v>
      </c>
      <c r="M5084" s="218">
        <f t="shared" si="146"/>
        <v>12693.296000000002</v>
      </c>
      <c r="N5084" s="216" t="str">
        <f t="shared" si="145"/>
        <v>stvarna uporabna</v>
      </c>
    </row>
    <row r="5085" spans="1:14" x14ac:dyDescent="0.25">
      <c r="A5085" s="220">
        <v>1</v>
      </c>
      <c r="B5085" s="219" t="s">
        <v>3449</v>
      </c>
      <c r="C5085" s="219" t="s">
        <v>2553</v>
      </c>
      <c r="D5085" s="219">
        <v>105501</v>
      </c>
      <c r="E5085" s="217" t="s">
        <v>137</v>
      </c>
      <c r="F5085" s="217" t="s">
        <v>3718</v>
      </c>
      <c r="G5085" s="217" t="s">
        <v>275</v>
      </c>
      <c r="H5085" s="217" t="s">
        <v>139</v>
      </c>
      <c r="I5085" s="219">
        <v>1</v>
      </c>
      <c r="J5085" s="221">
        <v>31733.24</v>
      </c>
      <c r="K5085" s="221">
        <v>31733.24</v>
      </c>
      <c r="L5085" s="218">
        <v>0</v>
      </c>
      <c r="M5085" s="218">
        <f t="shared" si="146"/>
        <v>12693.296000000002</v>
      </c>
      <c r="N5085" s="216" t="str">
        <f t="shared" si="145"/>
        <v>stvarna uporabna</v>
      </c>
    </row>
    <row r="5086" spans="1:14" x14ac:dyDescent="0.25">
      <c r="A5086" s="220">
        <v>1</v>
      </c>
      <c r="B5086" s="219" t="s">
        <v>3449</v>
      </c>
      <c r="C5086" s="219" t="s">
        <v>2553</v>
      </c>
      <c r="D5086" s="219">
        <v>105503</v>
      </c>
      <c r="E5086" s="217" t="s">
        <v>137</v>
      </c>
      <c r="F5086" s="217" t="s">
        <v>3720</v>
      </c>
      <c r="G5086" s="217" t="s">
        <v>929</v>
      </c>
      <c r="H5086" s="217" t="s">
        <v>139</v>
      </c>
      <c r="I5086" s="219">
        <v>1</v>
      </c>
      <c r="J5086" s="221">
        <v>52256.32</v>
      </c>
      <c r="K5086" s="221">
        <v>52256.32</v>
      </c>
      <c r="L5086" s="218">
        <v>0</v>
      </c>
      <c r="M5086" s="218">
        <f t="shared" si="146"/>
        <v>20902.528000000002</v>
      </c>
      <c r="N5086" s="216" t="str">
        <f t="shared" si="145"/>
        <v>stvarna uporabna</v>
      </c>
    </row>
    <row r="5087" spans="1:14" x14ac:dyDescent="0.25">
      <c r="A5087" s="216">
        <v>1</v>
      </c>
      <c r="B5087" s="219" t="s">
        <v>3449</v>
      </c>
      <c r="C5087" s="219" t="s">
        <v>2553</v>
      </c>
      <c r="D5087" s="219">
        <v>105631</v>
      </c>
      <c r="E5087" s="217" t="s">
        <v>137</v>
      </c>
      <c r="F5087" s="217" t="s">
        <v>3721</v>
      </c>
      <c r="G5087" s="217" t="s">
        <v>929</v>
      </c>
      <c r="H5087" s="217" t="s">
        <v>139</v>
      </c>
      <c r="I5087" s="219">
        <v>1</v>
      </c>
      <c r="J5087" s="221">
        <v>9249.26</v>
      </c>
      <c r="K5087" s="221">
        <v>9249.26</v>
      </c>
      <c r="L5087" s="218">
        <v>0</v>
      </c>
      <c r="M5087" s="218">
        <f t="shared" si="146"/>
        <v>3699.7040000000002</v>
      </c>
      <c r="N5087" s="216" t="str">
        <f t="shared" si="145"/>
        <v>stvarna uporabna</v>
      </c>
    </row>
    <row r="5088" spans="1:14" x14ac:dyDescent="0.25">
      <c r="A5088" s="216">
        <v>1</v>
      </c>
      <c r="B5088" s="219" t="s">
        <v>3449</v>
      </c>
      <c r="C5088" s="219" t="s">
        <v>2553</v>
      </c>
      <c r="D5088" s="219">
        <v>105655</v>
      </c>
      <c r="E5088" s="217" t="s">
        <v>137</v>
      </c>
      <c r="F5088" s="217" t="s">
        <v>3722</v>
      </c>
      <c r="G5088" s="217" t="s">
        <v>929</v>
      </c>
      <c r="H5088" s="217" t="s">
        <v>139</v>
      </c>
      <c r="I5088" s="219">
        <v>1</v>
      </c>
      <c r="J5088" s="221">
        <v>2163.81</v>
      </c>
      <c r="K5088" s="221">
        <v>2163.81</v>
      </c>
      <c r="L5088" s="218">
        <v>0</v>
      </c>
      <c r="M5088" s="218">
        <f t="shared" si="146"/>
        <v>865.524</v>
      </c>
      <c r="N5088" s="216" t="str">
        <f t="shared" si="145"/>
        <v>stvarna uporabna</v>
      </c>
    </row>
    <row r="5089" spans="1:14" x14ac:dyDescent="0.25">
      <c r="A5089" s="216">
        <v>1</v>
      </c>
      <c r="B5089" s="219" t="s">
        <v>3449</v>
      </c>
      <c r="C5089" s="219" t="s">
        <v>2553</v>
      </c>
      <c r="D5089" s="219">
        <v>105658</v>
      </c>
      <c r="E5089" s="217" t="s">
        <v>137</v>
      </c>
      <c r="F5089" s="217" t="s">
        <v>3722</v>
      </c>
      <c r="G5089" s="217" t="s">
        <v>929</v>
      </c>
      <c r="H5089" s="217" t="s">
        <v>139</v>
      </c>
      <c r="I5089" s="219">
        <v>1</v>
      </c>
      <c r="J5089" s="221">
        <v>2168.31</v>
      </c>
      <c r="K5089" s="221">
        <v>2168.31</v>
      </c>
      <c r="L5089" s="218">
        <v>0</v>
      </c>
      <c r="M5089" s="218">
        <f t="shared" si="146"/>
        <v>867.32400000000007</v>
      </c>
      <c r="N5089" s="216" t="str">
        <f t="shared" si="145"/>
        <v>stvarna uporabna</v>
      </c>
    </row>
    <row r="5090" spans="1:14" x14ac:dyDescent="0.25">
      <c r="A5090" s="220">
        <v>1</v>
      </c>
      <c r="B5090" s="219" t="s">
        <v>3449</v>
      </c>
      <c r="C5090" s="219" t="s">
        <v>2553</v>
      </c>
      <c r="D5090" s="219">
        <v>105686</v>
      </c>
      <c r="E5090" s="217" t="s">
        <v>595</v>
      </c>
      <c r="F5090" s="217" t="s">
        <v>3723</v>
      </c>
      <c r="G5090" s="217" t="s">
        <v>929</v>
      </c>
      <c r="H5090" s="217" t="s">
        <v>139</v>
      </c>
      <c r="I5090" s="219">
        <v>1</v>
      </c>
      <c r="J5090" s="218">
        <v>441.43</v>
      </c>
      <c r="K5090" s="218">
        <v>441.43</v>
      </c>
      <c r="L5090" s="218">
        <v>0</v>
      </c>
      <c r="M5090" s="218">
        <f t="shared" si="146"/>
        <v>176.572</v>
      </c>
      <c r="N5090" s="216" t="str">
        <f t="shared" si="145"/>
        <v>stvarna uporabna</v>
      </c>
    </row>
    <row r="5091" spans="1:14" x14ac:dyDescent="0.25">
      <c r="A5091" s="220">
        <v>1</v>
      </c>
      <c r="B5091" s="219" t="s">
        <v>3449</v>
      </c>
      <c r="C5091" s="219" t="s">
        <v>2553</v>
      </c>
      <c r="D5091" s="219">
        <v>105687</v>
      </c>
      <c r="E5091" s="217" t="s">
        <v>595</v>
      </c>
      <c r="F5091" s="217" t="s">
        <v>3724</v>
      </c>
      <c r="G5091" s="217" t="s">
        <v>929</v>
      </c>
      <c r="H5091" s="217" t="s">
        <v>139</v>
      </c>
      <c r="I5091" s="219">
        <v>1</v>
      </c>
      <c r="J5091" s="218">
        <v>441.42</v>
      </c>
      <c r="K5091" s="218">
        <v>441.42</v>
      </c>
      <c r="L5091" s="218">
        <v>0</v>
      </c>
      <c r="M5091" s="218">
        <f t="shared" si="146"/>
        <v>176.56800000000001</v>
      </c>
      <c r="N5091" s="216" t="str">
        <f t="shared" si="145"/>
        <v>stvarna uporabna</v>
      </c>
    </row>
    <row r="5092" spans="1:14" x14ac:dyDescent="0.25">
      <c r="A5092" s="216">
        <v>1</v>
      </c>
      <c r="B5092" s="219" t="s">
        <v>3449</v>
      </c>
      <c r="C5092" s="219" t="s">
        <v>2553</v>
      </c>
      <c r="D5092" s="219">
        <v>105688</v>
      </c>
      <c r="E5092" s="217" t="s">
        <v>595</v>
      </c>
      <c r="F5092" s="217" t="s">
        <v>3724</v>
      </c>
      <c r="G5092" s="217" t="s">
        <v>929</v>
      </c>
      <c r="H5092" s="217" t="s">
        <v>139</v>
      </c>
      <c r="I5092" s="219">
        <v>1</v>
      </c>
      <c r="J5092" s="218">
        <v>441.42</v>
      </c>
      <c r="K5092" s="218">
        <v>441.42</v>
      </c>
      <c r="L5092" s="218">
        <v>0</v>
      </c>
      <c r="M5092" s="218">
        <f t="shared" si="146"/>
        <v>176.56800000000001</v>
      </c>
      <c r="N5092" s="216" t="str">
        <f t="shared" si="145"/>
        <v>stvarna uporabna</v>
      </c>
    </row>
    <row r="5093" spans="1:14" x14ac:dyDescent="0.25">
      <c r="A5093" s="216">
        <v>1</v>
      </c>
      <c r="B5093" s="219" t="s">
        <v>3449</v>
      </c>
      <c r="C5093" s="219" t="s">
        <v>2553</v>
      </c>
      <c r="D5093" s="219">
        <v>105689</v>
      </c>
      <c r="E5093" s="217" t="s">
        <v>595</v>
      </c>
      <c r="F5093" s="217" t="s">
        <v>3724</v>
      </c>
      <c r="G5093" s="217" t="s">
        <v>929</v>
      </c>
      <c r="H5093" s="217" t="s">
        <v>139</v>
      </c>
      <c r="I5093" s="219">
        <v>1</v>
      </c>
      <c r="J5093" s="218">
        <v>441.43</v>
      </c>
      <c r="K5093" s="218">
        <v>441.43</v>
      </c>
      <c r="L5093" s="218">
        <v>0</v>
      </c>
      <c r="M5093" s="218">
        <f t="shared" si="146"/>
        <v>176.572</v>
      </c>
      <c r="N5093" s="216" t="str">
        <f t="shared" si="145"/>
        <v>stvarna uporabna</v>
      </c>
    </row>
    <row r="5094" spans="1:14" x14ac:dyDescent="0.25">
      <c r="A5094" s="216">
        <v>1</v>
      </c>
      <c r="B5094" s="219" t="s">
        <v>3449</v>
      </c>
      <c r="C5094" s="219" t="s">
        <v>2553</v>
      </c>
      <c r="D5094" s="219">
        <v>105690</v>
      </c>
      <c r="E5094" s="217" t="s">
        <v>595</v>
      </c>
      <c r="F5094" s="217" t="s">
        <v>3725</v>
      </c>
      <c r="G5094" s="217" t="s">
        <v>929</v>
      </c>
      <c r="H5094" s="217" t="s">
        <v>139</v>
      </c>
      <c r="I5094" s="219">
        <v>1</v>
      </c>
      <c r="J5094" s="221">
        <v>1776.93</v>
      </c>
      <c r="K5094" s="221">
        <v>1776.93</v>
      </c>
      <c r="L5094" s="218">
        <v>0</v>
      </c>
      <c r="M5094" s="218">
        <f t="shared" si="146"/>
        <v>710.77200000000005</v>
      </c>
      <c r="N5094" s="216" t="str">
        <f t="shared" si="145"/>
        <v>stvarna uporabna</v>
      </c>
    </row>
    <row r="5095" spans="1:14" x14ac:dyDescent="0.25">
      <c r="A5095" s="220">
        <v>1</v>
      </c>
      <c r="B5095" s="219" t="s">
        <v>3449</v>
      </c>
      <c r="C5095" s="219" t="s">
        <v>2553</v>
      </c>
      <c r="D5095" s="219">
        <v>105691</v>
      </c>
      <c r="E5095" s="217" t="s">
        <v>595</v>
      </c>
      <c r="F5095" s="217" t="s">
        <v>3726</v>
      </c>
      <c r="G5095" s="217" t="s">
        <v>929</v>
      </c>
      <c r="H5095" s="217" t="s">
        <v>139</v>
      </c>
      <c r="I5095" s="219">
        <v>1</v>
      </c>
      <c r="J5095" s="218">
        <v>468.55</v>
      </c>
      <c r="K5095" s="218">
        <v>468.55</v>
      </c>
      <c r="L5095" s="218">
        <v>0</v>
      </c>
      <c r="M5095" s="218">
        <f t="shared" si="146"/>
        <v>187.42000000000002</v>
      </c>
      <c r="N5095" s="216" t="str">
        <f t="shared" si="145"/>
        <v>stvarna uporabna</v>
      </c>
    </row>
    <row r="5096" spans="1:14" x14ac:dyDescent="0.25">
      <c r="A5096" s="220">
        <v>1</v>
      </c>
      <c r="B5096" s="219" t="s">
        <v>3449</v>
      </c>
      <c r="C5096" s="219" t="s">
        <v>2553</v>
      </c>
      <c r="D5096" s="219">
        <v>105692</v>
      </c>
      <c r="E5096" s="217" t="s">
        <v>595</v>
      </c>
      <c r="F5096" s="217" t="s">
        <v>3726</v>
      </c>
      <c r="G5096" s="217" t="s">
        <v>929</v>
      </c>
      <c r="H5096" s="217" t="s">
        <v>139</v>
      </c>
      <c r="I5096" s="219">
        <v>1</v>
      </c>
      <c r="J5096" s="218">
        <v>468.55</v>
      </c>
      <c r="K5096" s="218">
        <v>468.55</v>
      </c>
      <c r="L5096" s="218">
        <v>0</v>
      </c>
      <c r="M5096" s="218">
        <f t="shared" si="146"/>
        <v>187.42000000000002</v>
      </c>
      <c r="N5096" s="216" t="str">
        <f t="shared" si="145"/>
        <v>stvarna uporabna</v>
      </c>
    </row>
    <row r="5097" spans="1:14" x14ac:dyDescent="0.25">
      <c r="A5097" s="216">
        <v>1</v>
      </c>
      <c r="B5097" s="219" t="s">
        <v>3449</v>
      </c>
      <c r="C5097" s="219" t="s">
        <v>2553</v>
      </c>
      <c r="D5097" s="219">
        <v>105693</v>
      </c>
      <c r="E5097" s="217" t="s">
        <v>595</v>
      </c>
      <c r="F5097" s="217" t="s">
        <v>3726</v>
      </c>
      <c r="G5097" s="217" t="s">
        <v>929</v>
      </c>
      <c r="H5097" s="217" t="s">
        <v>139</v>
      </c>
      <c r="I5097" s="219">
        <v>1</v>
      </c>
      <c r="J5097" s="218">
        <v>468.55</v>
      </c>
      <c r="K5097" s="218">
        <v>468.55</v>
      </c>
      <c r="L5097" s="218">
        <v>0</v>
      </c>
      <c r="M5097" s="218">
        <f t="shared" si="146"/>
        <v>187.42000000000002</v>
      </c>
      <c r="N5097" s="216" t="str">
        <f t="shared" si="145"/>
        <v>stvarna uporabna</v>
      </c>
    </row>
    <row r="5098" spans="1:14" x14ac:dyDescent="0.25">
      <c r="A5098" s="216">
        <v>1</v>
      </c>
      <c r="B5098" s="219" t="s">
        <v>3449</v>
      </c>
      <c r="C5098" s="219" t="s">
        <v>2553</v>
      </c>
      <c r="D5098" s="219">
        <v>105700</v>
      </c>
      <c r="E5098" s="217" t="s">
        <v>595</v>
      </c>
      <c r="F5098" s="217" t="s">
        <v>3727</v>
      </c>
      <c r="G5098" s="217" t="s">
        <v>929</v>
      </c>
      <c r="H5098" s="217" t="s">
        <v>139</v>
      </c>
      <c r="I5098" s="219">
        <v>1</v>
      </c>
      <c r="J5098" s="221">
        <v>56523.199999999997</v>
      </c>
      <c r="K5098" s="221">
        <v>56523.199999999997</v>
      </c>
      <c r="L5098" s="218">
        <v>0</v>
      </c>
      <c r="M5098" s="218">
        <f t="shared" si="146"/>
        <v>22609.279999999999</v>
      </c>
      <c r="N5098" s="216" t="str">
        <f t="shared" si="145"/>
        <v>stvarna uporabna</v>
      </c>
    </row>
    <row r="5099" spans="1:14" x14ac:dyDescent="0.25">
      <c r="A5099" s="216">
        <v>1</v>
      </c>
      <c r="B5099" s="219" t="s">
        <v>3449</v>
      </c>
      <c r="C5099" s="219" t="s">
        <v>2553</v>
      </c>
      <c r="D5099" s="219">
        <v>105701</v>
      </c>
      <c r="E5099" s="217" t="s">
        <v>595</v>
      </c>
      <c r="F5099" s="217" t="s">
        <v>3728</v>
      </c>
      <c r="G5099" s="217" t="s">
        <v>929</v>
      </c>
      <c r="H5099" s="217" t="s">
        <v>139</v>
      </c>
      <c r="I5099" s="219">
        <v>1</v>
      </c>
      <c r="J5099" s="221">
        <v>200377.42</v>
      </c>
      <c r="K5099" s="221">
        <v>200377.42</v>
      </c>
      <c r="L5099" s="218">
        <v>0</v>
      </c>
      <c r="M5099" s="218">
        <f t="shared" si="146"/>
        <v>80150.968000000008</v>
      </c>
      <c r="N5099" s="216" t="str">
        <f t="shared" si="145"/>
        <v>stvarna uporabna</v>
      </c>
    </row>
    <row r="5100" spans="1:14" x14ac:dyDescent="0.25">
      <c r="A5100" s="220">
        <v>1</v>
      </c>
      <c r="B5100" s="219" t="s">
        <v>3449</v>
      </c>
      <c r="C5100" s="219" t="s">
        <v>2553</v>
      </c>
      <c r="D5100" s="219">
        <v>105702</v>
      </c>
      <c r="E5100" s="217" t="s">
        <v>595</v>
      </c>
      <c r="F5100" s="217" t="s">
        <v>3729</v>
      </c>
      <c r="G5100" s="217" t="s">
        <v>929</v>
      </c>
      <c r="H5100" s="217" t="s">
        <v>139</v>
      </c>
      <c r="I5100" s="219">
        <v>1</v>
      </c>
      <c r="J5100" s="221">
        <v>1130.45</v>
      </c>
      <c r="K5100" s="221">
        <v>1130.45</v>
      </c>
      <c r="L5100" s="218">
        <v>0</v>
      </c>
      <c r="M5100" s="218">
        <f t="shared" si="146"/>
        <v>452.18000000000006</v>
      </c>
      <c r="N5100" s="216" t="str">
        <f t="shared" si="145"/>
        <v>stvarna uporabna</v>
      </c>
    </row>
    <row r="5101" spans="1:14" x14ac:dyDescent="0.25">
      <c r="A5101" s="220">
        <v>1</v>
      </c>
      <c r="B5101" s="219" t="s">
        <v>3449</v>
      </c>
      <c r="C5101" s="219" t="s">
        <v>2553</v>
      </c>
      <c r="D5101" s="219">
        <v>105703</v>
      </c>
      <c r="E5101" s="217" t="s">
        <v>595</v>
      </c>
      <c r="F5101" s="217" t="s">
        <v>3730</v>
      </c>
      <c r="G5101" s="217" t="s">
        <v>929</v>
      </c>
      <c r="H5101" s="217" t="s">
        <v>139</v>
      </c>
      <c r="I5101" s="219">
        <v>1</v>
      </c>
      <c r="J5101" s="221">
        <v>2826.14</v>
      </c>
      <c r="K5101" s="221">
        <v>2826.14</v>
      </c>
      <c r="L5101" s="218">
        <v>0</v>
      </c>
      <c r="M5101" s="218">
        <f t="shared" si="146"/>
        <v>1130.4559999999999</v>
      </c>
      <c r="N5101" s="216" t="str">
        <f t="shared" si="145"/>
        <v>stvarna uporabna</v>
      </c>
    </row>
    <row r="5102" spans="1:14" x14ac:dyDescent="0.25">
      <c r="A5102" s="216">
        <v>1</v>
      </c>
      <c r="B5102" s="219" t="s">
        <v>3449</v>
      </c>
      <c r="C5102" s="219" t="s">
        <v>2553</v>
      </c>
      <c r="D5102" s="219">
        <v>105704</v>
      </c>
      <c r="E5102" s="217" t="s">
        <v>595</v>
      </c>
      <c r="F5102" s="217" t="s">
        <v>3731</v>
      </c>
      <c r="G5102" s="217" t="s">
        <v>929</v>
      </c>
      <c r="H5102" s="217" t="s">
        <v>139</v>
      </c>
      <c r="I5102" s="219">
        <v>1</v>
      </c>
      <c r="J5102" s="221">
        <v>2826.14</v>
      </c>
      <c r="K5102" s="221">
        <v>2826.14</v>
      </c>
      <c r="L5102" s="218">
        <v>0</v>
      </c>
      <c r="M5102" s="218">
        <f t="shared" si="146"/>
        <v>1130.4559999999999</v>
      </c>
      <c r="N5102" s="216" t="str">
        <f t="shared" si="145"/>
        <v>stvarna uporabna</v>
      </c>
    </row>
    <row r="5103" spans="1:14" x14ac:dyDescent="0.25">
      <c r="A5103" s="216">
        <v>1</v>
      </c>
      <c r="B5103" s="219" t="s">
        <v>3449</v>
      </c>
      <c r="C5103" s="219" t="s">
        <v>2553</v>
      </c>
      <c r="D5103" s="219">
        <v>105705</v>
      </c>
      <c r="E5103" s="217" t="s">
        <v>595</v>
      </c>
      <c r="F5103" s="217" t="s">
        <v>3732</v>
      </c>
      <c r="G5103" s="217" t="s">
        <v>929</v>
      </c>
      <c r="H5103" s="217" t="s">
        <v>139</v>
      </c>
      <c r="I5103" s="219">
        <v>1</v>
      </c>
      <c r="J5103" s="221">
        <v>9143.77</v>
      </c>
      <c r="K5103" s="221">
        <v>9143.77</v>
      </c>
      <c r="L5103" s="218">
        <v>0</v>
      </c>
      <c r="M5103" s="218">
        <f t="shared" si="146"/>
        <v>3657.5080000000003</v>
      </c>
      <c r="N5103" s="216" t="str">
        <f t="shared" si="145"/>
        <v>stvarna uporabna</v>
      </c>
    </row>
    <row r="5104" spans="1:14" x14ac:dyDescent="0.25">
      <c r="A5104" s="216">
        <v>1</v>
      </c>
      <c r="B5104" s="219" t="s">
        <v>3449</v>
      </c>
      <c r="C5104" s="219" t="s">
        <v>2553</v>
      </c>
      <c r="D5104" s="219">
        <v>105706</v>
      </c>
      <c r="E5104" s="217" t="s">
        <v>595</v>
      </c>
      <c r="F5104" s="217" t="s">
        <v>3733</v>
      </c>
      <c r="G5104" s="217" t="s">
        <v>929</v>
      </c>
      <c r="H5104" s="217" t="s">
        <v>139</v>
      </c>
      <c r="I5104" s="219">
        <v>1</v>
      </c>
      <c r="J5104" s="221">
        <v>28261.74</v>
      </c>
      <c r="K5104" s="221">
        <v>28261.74</v>
      </c>
      <c r="L5104" s="218">
        <v>0</v>
      </c>
      <c r="M5104" s="218">
        <f t="shared" si="146"/>
        <v>11304.696000000002</v>
      </c>
      <c r="N5104" s="216" t="str">
        <f t="shared" si="145"/>
        <v>stvarna uporabna</v>
      </c>
    </row>
    <row r="5105" spans="1:14" x14ac:dyDescent="0.25">
      <c r="A5105" s="220">
        <v>1</v>
      </c>
      <c r="B5105" s="219" t="s">
        <v>3449</v>
      </c>
      <c r="C5105" s="219" t="s">
        <v>2553</v>
      </c>
      <c r="D5105" s="219">
        <v>105707</v>
      </c>
      <c r="E5105" s="217" t="s">
        <v>595</v>
      </c>
      <c r="F5105" s="217" t="s">
        <v>3734</v>
      </c>
      <c r="G5105" s="217" t="s">
        <v>929</v>
      </c>
      <c r="H5105" s="217" t="s">
        <v>139</v>
      </c>
      <c r="I5105" s="219">
        <v>1</v>
      </c>
      <c r="J5105" s="221">
        <v>22609.3</v>
      </c>
      <c r="K5105" s="221">
        <v>22609.3</v>
      </c>
      <c r="L5105" s="218">
        <v>0</v>
      </c>
      <c r="M5105" s="218">
        <f t="shared" si="146"/>
        <v>9043.7199999999993</v>
      </c>
      <c r="N5105" s="216" t="str">
        <f t="shared" si="145"/>
        <v>stvarna uporabna</v>
      </c>
    </row>
    <row r="5106" spans="1:14" x14ac:dyDescent="0.25">
      <c r="A5106" s="220">
        <v>1</v>
      </c>
      <c r="B5106" s="219" t="s">
        <v>3449</v>
      </c>
      <c r="C5106" s="219" t="s">
        <v>2553</v>
      </c>
      <c r="D5106" s="219">
        <v>105708</v>
      </c>
      <c r="E5106" s="217" t="s">
        <v>595</v>
      </c>
      <c r="F5106" s="217" t="s">
        <v>3735</v>
      </c>
      <c r="G5106" s="217" t="s">
        <v>929</v>
      </c>
      <c r="H5106" s="217" t="s">
        <v>139</v>
      </c>
      <c r="I5106" s="219">
        <v>1</v>
      </c>
      <c r="J5106" s="221">
        <v>56523.199999999997</v>
      </c>
      <c r="K5106" s="221">
        <v>56523.199999999997</v>
      </c>
      <c r="L5106" s="218">
        <v>0</v>
      </c>
      <c r="M5106" s="218">
        <f t="shared" si="146"/>
        <v>22609.279999999999</v>
      </c>
      <c r="N5106" s="216" t="str">
        <f t="shared" si="145"/>
        <v>stvarna uporabna</v>
      </c>
    </row>
    <row r="5107" spans="1:14" x14ac:dyDescent="0.25">
      <c r="A5107" s="216">
        <v>1</v>
      </c>
      <c r="B5107" s="219" t="s">
        <v>3449</v>
      </c>
      <c r="C5107" s="219" t="s">
        <v>2553</v>
      </c>
      <c r="D5107" s="219">
        <v>105709</v>
      </c>
      <c r="E5107" s="217" t="s">
        <v>595</v>
      </c>
      <c r="F5107" s="217" t="s">
        <v>3736</v>
      </c>
      <c r="G5107" s="217" t="s">
        <v>929</v>
      </c>
      <c r="H5107" s="217" t="s">
        <v>139</v>
      </c>
      <c r="I5107" s="219">
        <v>1</v>
      </c>
      <c r="J5107" s="221">
        <v>45218.6</v>
      </c>
      <c r="K5107" s="221">
        <v>45218.6</v>
      </c>
      <c r="L5107" s="218">
        <v>0</v>
      </c>
      <c r="M5107" s="218">
        <f t="shared" si="146"/>
        <v>18087.439999999999</v>
      </c>
      <c r="N5107" s="216" t="str">
        <f t="shared" si="145"/>
        <v>stvarna uporabna</v>
      </c>
    </row>
    <row r="5108" spans="1:14" x14ac:dyDescent="0.25">
      <c r="A5108" s="216">
        <v>1</v>
      </c>
      <c r="B5108" s="219" t="s">
        <v>3449</v>
      </c>
      <c r="C5108" s="219" t="s">
        <v>2553</v>
      </c>
      <c r="D5108" s="219">
        <v>105710</v>
      </c>
      <c r="E5108" s="217" t="s">
        <v>595</v>
      </c>
      <c r="F5108" s="217" t="s">
        <v>3737</v>
      </c>
      <c r="G5108" s="217" t="s">
        <v>929</v>
      </c>
      <c r="H5108" s="217" t="s">
        <v>139</v>
      </c>
      <c r="I5108" s="219">
        <v>1</v>
      </c>
      <c r="J5108" s="221">
        <v>50870.9</v>
      </c>
      <c r="K5108" s="221">
        <v>50870.9</v>
      </c>
      <c r="L5108" s="218">
        <v>0</v>
      </c>
      <c r="M5108" s="218">
        <f t="shared" si="146"/>
        <v>20348.36</v>
      </c>
      <c r="N5108" s="216" t="str">
        <f t="shared" si="145"/>
        <v>stvarna uporabna</v>
      </c>
    </row>
    <row r="5109" spans="1:14" x14ac:dyDescent="0.25">
      <c r="A5109" s="216">
        <v>1</v>
      </c>
      <c r="B5109" s="219" t="s">
        <v>3449</v>
      </c>
      <c r="C5109" s="219" t="s">
        <v>2553</v>
      </c>
      <c r="D5109" s="219">
        <v>105711</v>
      </c>
      <c r="E5109" s="217" t="s">
        <v>595</v>
      </c>
      <c r="F5109" s="217" t="s">
        <v>3738</v>
      </c>
      <c r="G5109" s="217" t="s">
        <v>929</v>
      </c>
      <c r="H5109" s="217" t="s">
        <v>139</v>
      </c>
      <c r="I5109" s="219">
        <v>1</v>
      </c>
      <c r="J5109" s="221">
        <v>28261.74</v>
      </c>
      <c r="K5109" s="221">
        <v>28261.74</v>
      </c>
      <c r="L5109" s="218">
        <v>0</v>
      </c>
      <c r="M5109" s="218">
        <f t="shared" si="146"/>
        <v>11304.696000000002</v>
      </c>
      <c r="N5109" s="216" t="str">
        <f t="shared" si="145"/>
        <v>stvarna uporabna</v>
      </c>
    </row>
    <row r="5110" spans="1:14" x14ac:dyDescent="0.25">
      <c r="A5110" s="220">
        <v>1</v>
      </c>
      <c r="B5110" s="219" t="s">
        <v>3449</v>
      </c>
      <c r="C5110" s="219" t="s">
        <v>2553</v>
      </c>
      <c r="D5110" s="219">
        <v>105712</v>
      </c>
      <c r="E5110" s="217" t="s">
        <v>595</v>
      </c>
      <c r="F5110" s="217" t="s">
        <v>3739</v>
      </c>
      <c r="G5110" s="217" t="s">
        <v>929</v>
      </c>
      <c r="H5110" s="217" t="s">
        <v>139</v>
      </c>
      <c r="I5110" s="219">
        <v>1</v>
      </c>
      <c r="J5110" s="221">
        <v>33914.019999999997</v>
      </c>
      <c r="K5110" s="221">
        <v>33914.019999999997</v>
      </c>
      <c r="L5110" s="218">
        <v>0</v>
      </c>
      <c r="M5110" s="218">
        <f t="shared" si="146"/>
        <v>13565.608</v>
      </c>
      <c r="N5110" s="216" t="str">
        <f t="shared" si="145"/>
        <v>stvarna uporabna</v>
      </c>
    </row>
    <row r="5111" spans="1:14" x14ac:dyDescent="0.25">
      <c r="A5111" s="220">
        <v>1</v>
      </c>
      <c r="B5111" s="219" t="s">
        <v>3449</v>
      </c>
      <c r="C5111" s="219" t="s">
        <v>2553</v>
      </c>
      <c r="D5111" s="219">
        <v>105713</v>
      </c>
      <c r="E5111" s="217" t="s">
        <v>595</v>
      </c>
      <c r="F5111" s="217" t="s">
        <v>3740</v>
      </c>
      <c r="G5111" s="217" t="s">
        <v>929</v>
      </c>
      <c r="H5111" s="217" t="s">
        <v>139</v>
      </c>
      <c r="I5111" s="219">
        <v>1</v>
      </c>
      <c r="J5111" s="221">
        <v>39566.18</v>
      </c>
      <c r="K5111" s="221">
        <v>39566.18</v>
      </c>
      <c r="L5111" s="218">
        <v>0</v>
      </c>
      <c r="M5111" s="218">
        <f t="shared" si="146"/>
        <v>15826.472000000002</v>
      </c>
      <c r="N5111" s="216" t="str">
        <f t="shared" si="145"/>
        <v>stvarna uporabna</v>
      </c>
    </row>
    <row r="5112" spans="1:14" x14ac:dyDescent="0.25">
      <c r="A5112" s="216">
        <v>1</v>
      </c>
      <c r="B5112" s="219" t="s">
        <v>3449</v>
      </c>
      <c r="C5112" s="219" t="s">
        <v>2553</v>
      </c>
      <c r="D5112" s="219">
        <v>105717</v>
      </c>
      <c r="E5112" s="217" t="s">
        <v>595</v>
      </c>
      <c r="F5112" s="217" t="s">
        <v>3741</v>
      </c>
      <c r="G5112" s="217" t="s">
        <v>281</v>
      </c>
      <c r="H5112" s="217" t="s">
        <v>139</v>
      </c>
      <c r="I5112" s="219">
        <v>1</v>
      </c>
      <c r="J5112" s="221">
        <v>4026</v>
      </c>
      <c r="K5112" s="221">
        <v>4026</v>
      </c>
      <c r="L5112" s="218">
        <v>0</v>
      </c>
      <c r="M5112" s="218">
        <f t="shared" si="146"/>
        <v>1610.4</v>
      </c>
      <c r="N5112" s="216" t="str">
        <f t="shared" si="145"/>
        <v>stvarna uporabna</v>
      </c>
    </row>
    <row r="5113" spans="1:14" x14ac:dyDescent="0.25">
      <c r="A5113" s="216">
        <v>1</v>
      </c>
      <c r="B5113" s="219" t="s">
        <v>3449</v>
      </c>
      <c r="C5113" s="219" t="s">
        <v>2553</v>
      </c>
      <c r="D5113" s="219">
        <v>105718</v>
      </c>
      <c r="E5113" s="217" t="s">
        <v>595</v>
      </c>
      <c r="F5113" s="217" t="s">
        <v>3742</v>
      </c>
      <c r="G5113" s="217" t="s">
        <v>929</v>
      </c>
      <c r="H5113" s="217" t="s">
        <v>139</v>
      </c>
      <c r="I5113" s="219">
        <v>1</v>
      </c>
      <c r="J5113" s="221">
        <v>2220.89</v>
      </c>
      <c r="K5113" s="221">
        <v>2220.89</v>
      </c>
      <c r="L5113" s="218">
        <v>0</v>
      </c>
      <c r="M5113" s="218">
        <f t="shared" si="146"/>
        <v>888.35599999999999</v>
      </c>
      <c r="N5113" s="216" t="str">
        <f t="shared" si="145"/>
        <v>stvarna uporabna</v>
      </c>
    </row>
    <row r="5114" spans="1:14" x14ac:dyDescent="0.25">
      <c r="A5114" s="216">
        <v>1</v>
      </c>
      <c r="B5114" s="219" t="s">
        <v>3449</v>
      </c>
      <c r="C5114" s="219" t="s">
        <v>2553</v>
      </c>
      <c r="D5114" s="219">
        <v>105719</v>
      </c>
      <c r="E5114" s="217" t="s">
        <v>595</v>
      </c>
      <c r="F5114" s="217" t="s">
        <v>3742</v>
      </c>
      <c r="G5114" s="217" t="s">
        <v>929</v>
      </c>
      <c r="H5114" s="217" t="s">
        <v>139</v>
      </c>
      <c r="I5114" s="219">
        <v>1</v>
      </c>
      <c r="J5114" s="221">
        <v>2220.89</v>
      </c>
      <c r="K5114" s="221">
        <v>2220.89</v>
      </c>
      <c r="L5114" s="218">
        <v>0</v>
      </c>
      <c r="M5114" s="218">
        <f t="shared" si="146"/>
        <v>888.35599999999999</v>
      </c>
      <c r="N5114" s="216" t="str">
        <f t="shared" si="145"/>
        <v>stvarna uporabna</v>
      </c>
    </row>
    <row r="5115" spans="1:14" x14ac:dyDescent="0.25">
      <c r="A5115" s="220">
        <v>1</v>
      </c>
      <c r="B5115" s="219" t="s">
        <v>3449</v>
      </c>
      <c r="C5115" s="219" t="s">
        <v>2553</v>
      </c>
      <c r="D5115" s="219">
        <v>105720</v>
      </c>
      <c r="E5115" s="217" t="s">
        <v>595</v>
      </c>
      <c r="F5115" s="217" t="s">
        <v>3742</v>
      </c>
      <c r="G5115" s="217" t="s">
        <v>929</v>
      </c>
      <c r="H5115" s="217" t="s">
        <v>139</v>
      </c>
      <c r="I5115" s="219">
        <v>1</v>
      </c>
      <c r="J5115" s="221">
        <v>2220.88</v>
      </c>
      <c r="K5115" s="221">
        <v>2220.88</v>
      </c>
      <c r="L5115" s="218">
        <v>0</v>
      </c>
      <c r="M5115" s="218">
        <f t="shared" si="146"/>
        <v>888.35200000000009</v>
      </c>
      <c r="N5115" s="216" t="str">
        <f t="shared" si="145"/>
        <v>stvarna uporabna</v>
      </c>
    </row>
    <row r="5116" spans="1:14" x14ac:dyDescent="0.25">
      <c r="A5116" s="220">
        <v>1</v>
      </c>
      <c r="B5116" s="219" t="s">
        <v>3449</v>
      </c>
      <c r="C5116" s="219" t="s">
        <v>2553</v>
      </c>
      <c r="D5116" s="219">
        <v>105721</v>
      </c>
      <c r="E5116" s="217" t="s">
        <v>595</v>
      </c>
      <c r="F5116" s="217" t="s">
        <v>3742</v>
      </c>
      <c r="G5116" s="217" t="s">
        <v>929</v>
      </c>
      <c r="H5116" s="217" t="s">
        <v>139</v>
      </c>
      <c r="I5116" s="219">
        <v>1</v>
      </c>
      <c r="J5116" s="221">
        <v>2220.88</v>
      </c>
      <c r="K5116" s="221">
        <v>2220.88</v>
      </c>
      <c r="L5116" s="218">
        <v>0</v>
      </c>
      <c r="M5116" s="218">
        <f t="shared" si="146"/>
        <v>888.35200000000009</v>
      </c>
      <c r="N5116" s="216" t="str">
        <f t="shared" ref="N5116:N5179" si="147">IF(L5116&lt;J5116*0.4,"stvarna uporabna", "nova vrijednost")</f>
        <v>stvarna uporabna</v>
      </c>
    </row>
    <row r="5117" spans="1:14" x14ac:dyDescent="0.25">
      <c r="A5117" s="216">
        <v>1</v>
      </c>
      <c r="B5117" s="219" t="s">
        <v>3449</v>
      </c>
      <c r="C5117" s="219" t="s">
        <v>2553</v>
      </c>
      <c r="D5117" s="219">
        <v>105722</v>
      </c>
      <c r="E5117" s="217" t="s">
        <v>595</v>
      </c>
      <c r="F5117" s="217" t="s">
        <v>3742</v>
      </c>
      <c r="G5117" s="217" t="s">
        <v>929</v>
      </c>
      <c r="H5117" s="217" t="s">
        <v>139</v>
      </c>
      <c r="I5117" s="219">
        <v>1</v>
      </c>
      <c r="J5117" s="221">
        <v>2220.88</v>
      </c>
      <c r="K5117" s="221">
        <v>2220.88</v>
      </c>
      <c r="L5117" s="218">
        <v>0</v>
      </c>
      <c r="M5117" s="218">
        <f t="shared" si="146"/>
        <v>888.35200000000009</v>
      </c>
      <c r="N5117" s="216" t="str">
        <f t="shared" si="147"/>
        <v>stvarna uporabna</v>
      </c>
    </row>
    <row r="5118" spans="1:14" x14ac:dyDescent="0.25">
      <c r="A5118" s="216">
        <v>1</v>
      </c>
      <c r="B5118" s="219" t="s">
        <v>3449</v>
      </c>
      <c r="C5118" s="219" t="s">
        <v>2553</v>
      </c>
      <c r="D5118" s="219">
        <v>105723</v>
      </c>
      <c r="E5118" s="217" t="s">
        <v>595</v>
      </c>
      <c r="F5118" s="217" t="s">
        <v>3742</v>
      </c>
      <c r="G5118" s="217" t="s">
        <v>929</v>
      </c>
      <c r="H5118" s="217" t="s">
        <v>139</v>
      </c>
      <c r="I5118" s="219">
        <v>1</v>
      </c>
      <c r="J5118" s="221">
        <v>2220.88</v>
      </c>
      <c r="K5118" s="221">
        <v>2220.88</v>
      </c>
      <c r="L5118" s="218">
        <v>0</v>
      </c>
      <c r="M5118" s="218">
        <f t="shared" si="146"/>
        <v>888.35200000000009</v>
      </c>
      <c r="N5118" s="216" t="str">
        <f t="shared" si="147"/>
        <v>stvarna uporabna</v>
      </c>
    </row>
    <row r="5119" spans="1:14" x14ac:dyDescent="0.25">
      <c r="A5119" s="216">
        <v>1</v>
      </c>
      <c r="B5119" s="219" t="s">
        <v>3449</v>
      </c>
      <c r="C5119" s="219" t="s">
        <v>2553</v>
      </c>
      <c r="D5119" s="219">
        <v>105724</v>
      </c>
      <c r="E5119" s="217" t="s">
        <v>595</v>
      </c>
      <c r="F5119" s="217" t="s">
        <v>3742</v>
      </c>
      <c r="G5119" s="217" t="s">
        <v>929</v>
      </c>
      <c r="H5119" s="217" t="s">
        <v>139</v>
      </c>
      <c r="I5119" s="219">
        <v>1</v>
      </c>
      <c r="J5119" s="221">
        <v>2220.89</v>
      </c>
      <c r="K5119" s="221">
        <v>2220.89</v>
      </c>
      <c r="L5119" s="218">
        <v>0</v>
      </c>
      <c r="M5119" s="218">
        <f t="shared" si="146"/>
        <v>888.35599999999999</v>
      </c>
      <c r="N5119" s="216" t="str">
        <f t="shared" si="147"/>
        <v>stvarna uporabna</v>
      </c>
    </row>
    <row r="5120" spans="1:14" x14ac:dyDescent="0.25">
      <c r="A5120" s="220">
        <v>1</v>
      </c>
      <c r="B5120" s="219" t="s">
        <v>3449</v>
      </c>
      <c r="C5120" s="219" t="s">
        <v>2553</v>
      </c>
      <c r="D5120" s="219">
        <v>105725</v>
      </c>
      <c r="E5120" s="217" t="s">
        <v>595</v>
      </c>
      <c r="F5120" s="217" t="s">
        <v>3742</v>
      </c>
      <c r="G5120" s="217" t="s">
        <v>929</v>
      </c>
      <c r="H5120" s="217" t="s">
        <v>139</v>
      </c>
      <c r="I5120" s="219">
        <v>1</v>
      </c>
      <c r="J5120" s="221">
        <v>2220.89</v>
      </c>
      <c r="K5120" s="221">
        <v>2220.89</v>
      </c>
      <c r="L5120" s="218">
        <v>0</v>
      </c>
      <c r="M5120" s="218">
        <f t="shared" si="146"/>
        <v>888.35599999999999</v>
      </c>
      <c r="N5120" s="216" t="str">
        <f t="shared" si="147"/>
        <v>stvarna uporabna</v>
      </c>
    </row>
    <row r="5121" spans="1:14" x14ac:dyDescent="0.25">
      <c r="A5121" s="220">
        <v>1</v>
      </c>
      <c r="B5121" s="219" t="s">
        <v>3449</v>
      </c>
      <c r="C5121" s="219" t="s">
        <v>2553</v>
      </c>
      <c r="D5121" s="219">
        <v>105726</v>
      </c>
      <c r="E5121" s="217" t="s">
        <v>595</v>
      </c>
      <c r="F5121" s="217" t="s">
        <v>3743</v>
      </c>
      <c r="G5121" s="217" t="s">
        <v>929</v>
      </c>
      <c r="H5121" s="217" t="s">
        <v>139</v>
      </c>
      <c r="I5121" s="219">
        <v>1</v>
      </c>
      <c r="J5121" s="218">
        <v>502.82</v>
      </c>
      <c r="K5121" s="218">
        <v>502.82</v>
      </c>
      <c r="L5121" s="218">
        <v>0</v>
      </c>
      <c r="M5121" s="218">
        <f t="shared" si="146"/>
        <v>201.12800000000001</v>
      </c>
      <c r="N5121" s="216" t="str">
        <f t="shared" si="147"/>
        <v>stvarna uporabna</v>
      </c>
    </row>
    <row r="5122" spans="1:14" x14ac:dyDescent="0.25">
      <c r="A5122" s="216">
        <v>1</v>
      </c>
      <c r="B5122" s="219" t="s">
        <v>3449</v>
      </c>
      <c r="C5122" s="219" t="s">
        <v>2553</v>
      </c>
      <c r="D5122" s="219">
        <v>105727</v>
      </c>
      <c r="E5122" s="217" t="s">
        <v>595</v>
      </c>
      <c r="F5122" s="217" t="s">
        <v>3743</v>
      </c>
      <c r="G5122" s="217" t="s">
        <v>929</v>
      </c>
      <c r="H5122" s="217" t="s">
        <v>139</v>
      </c>
      <c r="I5122" s="219">
        <v>1</v>
      </c>
      <c r="J5122" s="218">
        <v>502.82</v>
      </c>
      <c r="K5122" s="218">
        <v>502.82</v>
      </c>
      <c r="L5122" s="218">
        <v>0</v>
      </c>
      <c r="M5122" s="218">
        <f t="shared" si="146"/>
        <v>201.12800000000001</v>
      </c>
      <c r="N5122" s="216" t="str">
        <f t="shared" si="147"/>
        <v>stvarna uporabna</v>
      </c>
    </row>
    <row r="5123" spans="1:14" x14ac:dyDescent="0.25">
      <c r="A5123" s="216">
        <v>1</v>
      </c>
      <c r="B5123" s="219" t="s">
        <v>3449</v>
      </c>
      <c r="C5123" s="219" t="s">
        <v>2553</v>
      </c>
      <c r="D5123" s="219">
        <v>105728</v>
      </c>
      <c r="E5123" s="217" t="s">
        <v>595</v>
      </c>
      <c r="F5123" s="217" t="s">
        <v>3743</v>
      </c>
      <c r="G5123" s="217" t="s">
        <v>929</v>
      </c>
      <c r="H5123" s="217" t="s">
        <v>139</v>
      </c>
      <c r="I5123" s="219">
        <v>1</v>
      </c>
      <c r="J5123" s="218">
        <v>502.82</v>
      </c>
      <c r="K5123" s="218">
        <v>502.82</v>
      </c>
      <c r="L5123" s="218">
        <v>0</v>
      </c>
      <c r="M5123" s="218">
        <f t="shared" ref="M5123:M5186" si="148">IF(L5123&lt;J5123*0.4,J5123*0.4,L5123)</f>
        <v>201.12800000000001</v>
      </c>
      <c r="N5123" s="216" t="str">
        <f t="shared" si="147"/>
        <v>stvarna uporabna</v>
      </c>
    </row>
    <row r="5124" spans="1:14" x14ac:dyDescent="0.25">
      <c r="A5124" s="216">
        <v>1</v>
      </c>
      <c r="B5124" s="219" t="s">
        <v>3449</v>
      </c>
      <c r="C5124" s="219" t="s">
        <v>2553</v>
      </c>
      <c r="D5124" s="219">
        <v>105729</v>
      </c>
      <c r="E5124" s="217" t="s">
        <v>595</v>
      </c>
      <c r="F5124" s="217" t="s">
        <v>3743</v>
      </c>
      <c r="G5124" s="217" t="s">
        <v>929</v>
      </c>
      <c r="H5124" s="217" t="s">
        <v>139</v>
      </c>
      <c r="I5124" s="219">
        <v>1</v>
      </c>
      <c r="J5124" s="218">
        <v>502.82</v>
      </c>
      <c r="K5124" s="218">
        <v>502.82</v>
      </c>
      <c r="L5124" s="218">
        <v>0</v>
      </c>
      <c r="M5124" s="218">
        <f t="shared" si="148"/>
        <v>201.12800000000001</v>
      </c>
      <c r="N5124" s="216" t="str">
        <f t="shared" si="147"/>
        <v>stvarna uporabna</v>
      </c>
    </row>
    <row r="5125" spans="1:14" x14ac:dyDescent="0.25">
      <c r="A5125" s="220">
        <v>1</v>
      </c>
      <c r="B5125" s="219" t="s">
        <v>3449</v>
      </c>
      <c r="C5125" s="219" t="s">
        <v>2553</v>
      </c>
      <c r="D5125" s="219">
        <v>105730</v>
      </c>
      <c r="E5125" s="217" t="s">
        <v>595</v>
      </c>
      <c r="F5125" s="217" t="s">
        <v>3743</v>
      </c>
      <c r="G5125" s="217" t="s">
        <v>929</v>
      </c>
      <c r="H5125" s="217" t="s">
        <v>139</v>
      </c>
      <c r="I5125" s="219">
        <v>1</v>
      </c>
      <c r="J5125" s="218">
        <v>502.83</v>
      </c>
      <c r="K5125" s="218">
        <v>502.83</v>
      </c>
      <c r="L5125" s="218">
        <v>0</v>
      </c>
      <c r="M5125" s="218">
        <f t="shared" si="148"/>
        <v>201.13200000000001</v>
      </c>
      <c r="N5125" s="216" t="str">
        <f t="shared" si="147"/>
        <v>stvarna uporabna</v>
      </c>
    </row>
    <row r="5126" spans="1:14" x14ac:dyDescent="0.25">
      <c r="A5126" s="220">
        <v>1</v>
      </c>
      <c r="B5126" s="219" t="s">
        <v>3449</v>
      </c>
      <c r="C5126" s="219" t="s">
        <v>2553</v>
      </c>
      <c r="D5126" s="219">
        <v>105731</v>
      </c>
      <c r="E5126" s="217" t="s">
        <v>595</v>
      </c>
      <c r="F5126" s="217" t="s">
        <v>3743</v>
      </c>
      <c r="G5126" s="217" t="s">
        <v>929</v>
      </c>
      <c r="H5126" s="217" t="s">
        <v>139</v>
      </c>
      <c r="I5126" s="219">
        <v>1</v>
      </c>
      <c r="J5126" s="218">
        <v>502.83</v>
      </c>
      <c r="K5126" s="218">
        <v>502.83</v>
      </c>
      <c r="L5126" s="218">
        <v>0</v>
      </c>
      <c r="M5126" s="218">
        <f t="shared" si="148"/>
        <v>201.13200000000001</v>
      </c>
      <c r="N5126" s="216" t="str">
        <f t="shared" si="147"/>
        <v>stvarna uporabna</v>
      </c>
    </row>
    <row r="5127" spans="1:14" x14ac:dyDescent="0.25">
      <c r="A5127" s="216">
        <v>1</v>
      </c>
      <c r="B5127" s="219" t="s">
        <v>3449</v>
      </c>
      <c r="C5127" s="219" t="s">
        <v>2553</v>
      </c>
      <c r="D5127" s="219">
        <v>105732</v>
      </c>
      <c r="E5127" s="217" t="s">
        <v>595</v>
      </c>
      <c r="F5127" s="217" t="s">
        <v>3743</v>
      </c>
      <c r="G5127" s="217" t="s">
        <v>929</v>
      </c>
      <c r="H5127" s="217" t="s">
        <v>139</v>
      </c>
      <c r="I5127" s="219">
        <v>1</v>
      </c>
      <c r="J5127" s="218">
        <v>502.83</v>
      </c>
      <c r="K5127" s="218">
        <v>502.83</v>
      </c>
      <c r="L5127" s="218">
        <v>0</v>
      </c>
      <c r="M5127" s="218">
        <f t="shared" si="148"/>
        <v>201.13200000000001</v>
      </c>
      <c r="N5127" s="216" t="str">
        <f t="shared" si="147"/>
        <v>stvarna uporabna</v>
      </c>
    </row>
    <row r="5128" spans="1:14" x14ac:dyDescent="0.25">
      <c r="A5128" s="216">
        <v>1</v>
      </c>
      <c r="B5128" s="219" t="s">
        <v>3449</v>
      </c>
      <c r="C5128" s="219" t="s">
        <v>2553</v>
      </c>
      <c r="D5128" s="219">
        <v>105733</v>
      </c>
      <c r="E5128" s="217" t="s">
        <v>595</v>
      </c>
      <c r="F5128" s="217" t="s">
        <v>3743</v>
      </c>
      <c r="G5128" s="217" t="s">
        <v>929</v>
      </c>
      <c r="H5128" s="217" t="s">
        <v>139</v>
      </c>
      <c r="I5128" s="219">
        <v>1</v>
      </c>
      <c r="J5128" s="218">
        <v>502.83</v>
      </c>
      <c r="K5128" s="218">
        <v>502.83</v>
      </c>
      <c r="L5128" s="218">
        <v>0</v>
      </c>
      <c r="M5128" s="218">
        <f t="shared" si="148"/>
        <v>201.13200000000001</v>
      </c>
      <c r="N5128" s="216" t="str">
        <f t="shared" si="147"/>
        <v>stvarna uporabna</v>
      </c>
    </row>
    <row r="5129" spans="1:14" x14ac:dyDescent="0.25">
      <c r="A5129" s="216">
        <v>1</v>
      </c>
      <c r="B5129" s="219" t="s">
        <v>3449</v>
      </c>
      <c r="C5129" s="219" t="s">
        <v>2553</v>
      </c>
      <c r="D5129" s="219">
        <v>105734</v>
      </c>
      <c r="E5129" s="217" t="s">
        <v>595</v>
      </c>
      <c r="F5129" s="217" t="s">
        <v>3743</v>
      </c>
      <c r="G5129" s="217" t="s">
        <v>929</v>
      </c>
      <c r="H5129" s="217" t="s">
        <v>139</v>
      </c>
      <c r="I5129" s="219">
        <v>1</v>
      </c>
      <c r="J5129" s="218">
        <v>502.83</v>
      </c>
      <c r="K5129" s="218">
        <v>502.83</v>
      </c>
      <c r="L5129" s="218">
        <v>0</v>
      </c>
      <c r="M5129" s="218">
        <f t="shared" si="148"/>
        <v>201.13200000000001</v>
      </c>
      <c r="N5129" s="216" t="str">
        <f t="shared" si="147"/>
        <v>stvarna uporabna</v>
      </c>
    </row>
    <row r="5130" spans="1:14" x14ac:dyDescent="0.25">
      <c r="A5130" s="220">
        <v>1</v>
      </c>
      <c r="B5130" s="219" t="s">
        <v>3449</v>
      </c>
      <c r="C5130" s="219" t="s">
        <v>2553</v>
      </c>
      <c r="D5130" s="219">
        <v>105735</v>
      </c>
      <c r="E5130" s="217" t="s">
        <v>595</v>
      </c>
      <c r="F5130" s="217" t="s">
        <v>3744</v>
      </c>
      <c r="G5130" s="217" t="s">
        <v>929</v>
      </c>
      <c r="H5130" s="217" t="s">
        <v>139</v>
      </c>
      <c r="I5130" s="219">
        <v>1</v>
      </c>
      <c r="J5130" s="221">
        <v>226093.06</v>
      </c>
      <c r="K5130" s="221">
        <v>226093.06</v>
      </c>
      <c r="L5130" s="218">
        <v>0</v>
      </c>
      <c r="M5130" s="218">
        <f t="shared" si="148"/>
        <v>90437.224000000002</v>
      </c>
      <c r="N5130" s="216" t="str">
        <f t="shared" si="147"/>
        <v>stvarna uporabna</v>
      </c>
    </row>
    <row r="5131" spans="1:14" x14ac:dyDescent="0.25">
      <c r="A5131" s="220">
        <v>1</v>
      </c>
      <c r="B5131" s="219" t="s">
        <v>3449</v>
      </c>
      <c r="C5131" s="219" t="s">
        <v>2553</v>
      </c>
      <c r="D5131" s="219">
        <v>105736</v>
      </c>
      <c r="E5131" s="217" t="s">
        <v>595</v>
      </c>
      <c r="F5131" s="217" t="s">
        <v>3745</v>
      </c>
      <c r="G5131" s="217" t="s">
        <v>929</v>
      </c>
      <c r="H5131" s="217" t="s">
        <v>139</v>
      </c>
      <c r="I5131" s="219">
        <v>1</v>
      </c>
      <c r="J5131" s="221">
        <v>11304.72</v>
      </c>
      <c r="K5131" s="221">
        <v>11304.72</v>
      </c>
      <c r="L5131" s="218">
        <v>0</v>
      </c>
      <c r="M5131" s="218">
        <f t="shared" si="148"/>
        <v>4521.8879999999999</v>
      </c>
      <c r="N5131" s="216" t="str">
        <f t="shared" si="147"/>
        <v>stvarna uporabna</v>
      </c>
    </row>
    <row r="5132" spans="1:14" x14ac:dyDescent="0.25">
      <c r="A5132" s="216">
        <v>1</v>
      </c>
      <c r="B5132" s="219" t="s">
        <v>3449</v>
      </c>
      <c r="C5132" s="219" t="s">
        <v>2553</v>
      </c>
      <c r="D5132" s="219">
        <v>105767</v>
      </c>
      <c r="E5132" s="217" t="s">
        <v>595</v>
      </c>
      <c r="F5132" s="217" t="s">
        <v>3746</v>
      </c>
      <c r="G5132" s="217" t="s">
        <v>929</v>
      </c>
      <c r="H5132" s="217" t="s">
        <v>139</v>
      </c>
      <c r="I5132" s="219">
        <v>1</v>
      </c>
      <c r="J5132" s="221">
        <v>6253.42</v>
      </c>
      <c r="K5132" s="221">
        <v>6253.42</v>
      </c>
      <c r="L5132" s="218">
        <v>0</v>
      </c>
      <c r="M5132" s="218">
        <f t="shared" si="148"/>
        <v>2501.3680000000004</v>
      </c>
      <c r="N5132" s="216" t="str">
        <f t="shared" si="147"/>
        <v>stvarna uporabna</v>
      </c>
    </row>
    <row r="5133" spans="1:14" x14ac:dyDescent="0.25">
      <c r="A5133" s="216">
        <v>1</v>
      </c>
      <c r="B5133" s="219" t="s">
        <v>3449</v>
      </c>
      <c r="C5133" s="219" t="s">
        <v>2553</v>
      </c>
      <c r="D5133" s="219">
        <v>105813</v>
      </c>
      <c r="E5133" s="217" t="s">
        <v>595</v>
      </c>
      <c r="F5133" s="217" t="s">
        <v>3747</v>
      </c>
      <c r="G5133" s="218">
        <v>11.02</v>
      </c>
      <c r="H5133" s="217" t="s">
        <v>139</v>
      </c>
      <c r="I5133" s="219">
        <v>1</v>
      </c>
      <c r="J5133" s="221">
        <v>116591.31</v>
      </c>
      <c r="K5133" s="221">
        <v>116591.31</v>
      </c>
      <c r="L5133" s="218">
        <v>0</v>
      </c>
      <c r="M5133" s="218">
        <f t="shared" si="148"/>
        <v>46636.524000000005</v>
      </c>
      <c r="N5133" s="216" t="str">
        <f t="shared" si="147"/>
        <v>stvarna uporabna</v>
      </c>
    </row>
    <row r="5134" spans="1:14" x14ac:dyDescent="0.25">
      <c r="A5134" s="216">
        <v>1</v>
      </c>
      <c r="B5134" s="219" t="s">
        <v>3449</v>
      </c>
      <c r="C5134" s="219" t="s">
        <v>2553</v>
      </c>
      <c r="D5134" s="219">
        <v>105815</v>
      </c>
      <c r="E5134" s="217" t="s">
        <v>595</v>
      </c>
      <c r="F5134" s="217" t="s">
        <v>3748</v>
      </c>
      <c r="G5134" s="218">
        <v>12</v>
      </c>
      <c r="H5134" s="217" t="s">
        <v>139</v>
      </c>
      <c r="I5134" s="219">
        <v>1</v>
      </c>
      <c r="J5134" s="221">
        <v>223174.81</v>
      </c>
      <c r="K5134" s="221">
        <v>223174.81</v>
      </c>
      <c r="L5134" s="218">
        <v>0</v>
      </c>
      <c r="M5134" s="218">
        <f t="shared" si="148"/>
        <v>89269.923999999999</v>
      </c>
      <c r="N5134" s="216" t="str">
        <f t="shared" si="147"/>
        <v>stvarna uporabna</v>
      </c>
    </row>
    <row r="5135" spans="1:14" x14ac:dyDescent="0.25">
      <c r="A5135" s="220">
        <v>1</v>
      </c>
      <c r="B5135" s="219" t="s">
        <v>3449</v>
      </c>
      <c r="C5135" s="219" t="s">
        <v>2553</v>
      </c>
      <c r="D5135" s="219">
        <v>105816</v>
      </c>
      <c r="E5135" s="217" t="s">
        <v>595</v>
      </c>
      <c r="F5135" s="217" t="s">
        <v>3749</v>
      </c>
      <c r="G5135" s="217" t="s">
        <v>3225</v>
      </c>
      <c r="H5135" s="217" t="s">
        <v>139</v>
      </c>
      <c r="I5135" s="219">
        <v>1</v>
      </c>
      <c r="J5135" s="221">
        <v>22673.759999999998</v>
      </c>
      <c r="K5135" s="221">
        <v>22673.759999999998</v>
      </c>
      <c r="L5135" s="218">
        <v>0</v>
      </c>
      <c r="M5135" s="218">
        <f t="shared" si="148"/>
        <v>9069.503999999999</v>
      </c>
      <c r="N5135" s="216" t="str">
        <f t="shared" si="147"/>
        <v>stvarna uporabna</v>
      </c>
    </row>
    <row r="5136" spans="1:14" x14ac:dyDescent="0.25">
      <c r="A5136" s="220">
        <v>1</v>
      </c>
      <c r="B5136" s="219" t="s">
        <v>3449</v>
      </c>
      <c r="C5136" s="219" t="s">
        <v>2553</v>
      </c>
      <c r="D5136" s="219">
        <v>105817</v>
      </c>
      <c r="E5136" s="217" t="s">
        <v>595</v>
      </c>
      <c r="F5136" s="217" t="s">
        <v>3750</v>
      </c>
      <c r="G5136" s="217" t="s">
        <v>929</v>
      </c>
      <c r="H5136" s="217" t="s">
        <v>139</v>
      </c>
      <c r="I5136" s="219">
        <v>1</v>
      </c>
      <c r="J5136" s="221">
        <v>1105</v>
      </c>
      <c r="K5136" s="221">
        <v>1105</v>
      </c>
      <c r="L5136" s="218">
        <v>0</v>
      </c>
      <c r="M5136" s="218">
        <f t="shared" si="148"/>
        <v>442</v>
      </c>
      <c r="N5136" s="216" t="str">
        <f t="shared" si="147"/>
        <v>stvarna uporabna</v>
      </c>
    </row>
    <row r="5137" spans="1:14" x14ac:dyDescent="0.25">
      <c r="A5137" s="216">
        <v>1</v>
      </c>
      <c r="B5137" s="219" t="s">
        <v>3449</v>
      </c>
      <c r="C5137" s="219" t="s">
        <v>2553</v>
      </c>
      <c r="D5137" s="219">
        <v>105818</v>
      </c>
      <c r="E5137" s="217" t="s">
        <v>595</v>
      </c>
      <c r="F5137" s="217" t="s">
        <v>3751</v>
      </c>
      <c r="G5137" s="217" t="s">
        <v>929</v>
      </c>
      <c r="H5137" s="217" t="s">
        <v>139</v>
      </c>
      <c r="I5137" s="219">
        <v>1</v>
      </c>
      <c r="J5137" s="221">
        <v>5421.94</v>
      </c>
      <c r="K5137" s="221">
        <v>5421.94</v>
      </c>
      <c r="L5137" s="218">
        <v>0</v>
      </c>
      <c r="M5137" s="218">
        <f t="shared" si="148"/>
        <v>2168.7759999999998</v>
      </c>
      <c r="N5137" s="216" t="str">
        <f t="shared" si="147"/>
        <v>stvarna uporabna</v>
      </c>
    </row>
    <row r="5138" spans="1:14" x14ac:dyDescent="0.25">
      <c r="A5138" s="216">
        <v>1</v>
      </c>
      <c r="B5138" s="219" t="s">
        <v>3449</v>
      </c>
      <c r="C5138" s="219" t="s">
        <v>2553</v>
      </c>
      <c r="D5138" s="219">
        <v>105819</v>
      </c>
      <c r="E5138" s="217" t="s">
        <v>595</v>
      </c>
      <c r="F5138" s="217" t="s">
        <v>3752</v>
      </c>
      <c r="G5138" s="217" t="s">
        <v>929</v>
      </c>
      <c r="H5138" s="217" t="s">
        <v>139</v>
      </c>
      <c r="I5138" s="219">
        <v>1</v>
      </c>
      <c r="J5138" s="221">
        <v>7352.41</v>
      </c>
      <c r="K5138" s="221">
        <v>7352.41</v>
      </c>
      <c r="L5138" s="218">
        <v>0</v>
      </c>
      <c r="M5138" s="218">
        <f t="shared" si="148"/>
        <v>2940.9639999999999</v>
      </c>
      <c r="N5138" s="216" t="str">
        <f t="shared" si="147"/>
        <v>stvarna uporabna</v>
      </c>
    </row>
    <row r="5139" spans="1:14" x14ac:dyDescent="0.25">
      <c r="A5139" s="216">
        <v>1</v>
      </c>
      <c r="B5139" s="219" t="s">
        <v>3449</v>
      </c>
      <c r="C5139" s="219" t="s">
        <v>2553</v>
      </c>
      <c r="D5139" s="219">
        <v>105820</v>
      </c>
      <c r="E5139" s="217" t="s">
        <v>595</v>
      </c>
      <c r="F5139" s="217" t="s">
        <v>3753</v>
      </c>
      <c r="G5139" s="217" t="s">
        <v>929</v>
      </c>
      <c r="H5139" s="217" t="s">
        <v>139</v>
      </c>
      <c r="I5139" s="219">
        <v>1</v>
      </c>
      <c r="J5139" s="221">
        <v>4269.09</v>
      </c>
      <c r="K5139" s="221">
        <v>4269.09</v>
      </c>
      <c r="L5139" s="218">
        <v>0</v>
      </c>
      <c r="M5139" s="218">
        <f t="shared" si="148"/>
        <v>1707.6360000000002</v>
      </c>
      <c r="N5139" s="216" t="str">
        <f t="shared" si="147"/>
        <v>stvarna uporabna</v>
      </c>
    </row>
    <row r="5140" spans="1:14" x14ac:dyDescent="0.25">
      <c r="A5140" s="220">
        <v>1</v>
      </c>
      <c r="B5140" s="219" t="s">
        <v>3449</v>
      </c>
      <c r="C5140" s="219" t="s">
        <v>2553</v>
      </c>
      <c r="D5140" s="219">
        <v>105821</v>
      </c>
      <c r="E5140" s="217" t="s">
        <v>595</v>
      </c>
      <c r="F5140" s="217" t="s">
        <v>3754</v>
      </c>
      <c r="G5140" s="217" t="s">
        <v>929</v>
      </c>
      <c r="H5140" s="217" t="s">
        <v>139</v>
      </c>
      <c r="I5140" s="219">
        <v>1</v>
      </c>
      <c r="J5140" s="221">
        <v>58648.39</v>
      </c>
      <c r="K5140" s="221">
        <v>58648.39</v>
      </c>
      <c r="L5140" s="218">
        <v>0</v>
      </c>
      <c r="M5140" s="218">
        <f t="shared" si="148"/>
        <v>23459.356</v>
      </c>
      <c r="N5140" s="216" t="str">
        <f t="shared" si="147"/>
        <v>stvarna uporabna</v>
      </c>
    </row>
    <row r="5141" spans="1:14" x14ac:dyDescent="0.25">
      <c r="A5141" s="220">
        <v>1</v>
      </c>
      <c r="B5141" s="219" t="s">
        <v>3449</v>
      </c>
      <c r="C5141" s="219" t="s">
        <v>2553</v>
      </c>
      <c r="D5141" s="219">
        <v>105822</v>
      </c>
      <c r="E5141" s="217" t="s">
        <v>595</v>
      </c>
      <c r="F5141" s="217" t="s">
        <v>3755</v>
      </c>
      <c r="G5141" s="217" t="s">
        <v>929</v>
      </c>
      <c r="H5141" s="217" t="s">
        <v>139</v>
      </c>
      <c r="I5141" s="219">
        <v>1</v>
      </c>
      <c r="J5141" s="221">
        <v>6459.44</v>
      </c>
      <c r="K5141" s="221">
        <v>6459.44</v>
      </c>
      <c r="L5141" s="218">
        <v>0</v>
      </c>
      <c r="M5141" s="218">
        <f t="shared" si="148"/>
        <v>2583.7759999999998</v>
      </c>
      <c r="N5141" s="216" t="str">
        <f t="shared" si="147"/>
        <v>stvarna uporabna</v>
      </c>
    </row>
    <row r="5142" spans="1:14" x14ac:dyDescent="0.25">
      <c r="A5142" s="216">
        <v>1</v>
      </c>
      <c r="B5142" s="219" t="s">
        <v>3449</v>
      </c>
      <c r="C5142" s="219" t="s">
        <v>2553</v>
      </c>
      <c r="D5142" s="219">
        <v>105823</v>
      </c>
      <c r="E5142" s="217" t="s">
        <v>595</v>
      </c>
      <c r="F5142" s="217" t="s">
        <v>3756</v>
      </c>
      <c r="G5142" s="217" t="s">
        <v>929</v>
      </c>
      <c r="H5142" s="217" t="s">
        <v>139</v>
      </c>
      <c r="I5142" s="219">
        <v>1</v>
      </c>
      <c r="J5142" s="221">
        <v>22870.22</v>
      </c>
      <c r="K5142" s="221">
        <v>22870.22</v>
      </c>
      <c r="L5142" s="218">
        <v>0</v>
      </c>
      <c r="M5142" s="218">
        <f t="shared" si="148"/>
        <v>9148.0880000000016</v>
      </c>
      <c r="N5142" s="216" t="str">
        <f t="shared" si="147"/>
        <v>stvarna uporabna</v>
      </c>
    </row>
    <row r="5143" spans="1:14" x14ac:dyDescent="0.25">
      <c r="A5143" s="216">
        <v>1</v>
      </c>
      <c r="B5143" s="219" t="s">
        <v>3449</v>
      </c>
      <c r="C5143" s="219" t="s">
        <v>2553</v>
      </c>
      <c r="D5143" s="219">
        <v>105824</v>
      </c>
      <c r="E5143" s="217" t="s">
        <v>595</v>
      </c>
      <c r="F5143" s="217" t="s">
        <v>3757</v>
      </c>
      <c r="G5143" s="217" t="s">
        <v>929</v>
      </c>
      <c r="H5143" s="217" t="s">
        <v>139</v>
      </c>
      <c r="I5143" s="219">
        <v>1</v>
      </c>
      <c r="J5143" s="221">
        <v>40390.25</v>
      </c>
      <c r="K5143" s="221">
        <v>40390.25</v>
      </c>
      <c r="L5143" s="218">
        <v>0</v>
      </c>
      <c r="M5143" s="218">
        <f t="shared" si="148"/>
        <v>16156.1</v>
      </c>
      <c r="N5143" s="216" t="str">
        <f t="shared" si="147"/>
        <v>stvarna uporabna</v>
      </c>
    </row>
    <row r="5144" spans="1:14" x14ac:dyDescent="0.25">
      <c r="A5144" s="216">
        <v>1</v>
      </c>
      <c r="B5144" s="219" t="s">
        <v>3449</v>
      </c>
      <c r="C5144" s="219" t="s">
        <v>2553</v>
      </c>
      <c r="D5144" s="219">
        <v>105825</v>
      </c>
      <c r="E5144" s="217" t="s">
        <v>595</v>
      </c>
      <c r="F5144" s="217" t="s">
        <v>3758</v>
      </c>
      <c r="G5144" s="217" t="s">
        <v>929</v>
      </c>
      <c r="H5144" s="217" t="s">
        <v>139</v>
      </c>
      <c r="I5144" s="219">
        <v>1</v>
      </c>
      <c r="J5144" s="221">
        <v>16681.68</v>
      </c>
      <c r="K5144" s="221">
        <v>16681.68</v>
      </c>
      <c r="L5144" s="218">
        <v>0</v>
      </c>
      <c r="M5144" s="218">
        <f t="shared" si="148"/>
        <v>6672.6720000000005</v>
      </c>
      <c r="N5144" s="216" t="str">
        <f t="shared" si="147"/>
        <v>stvarna uporabna</v>
      </c>
    </row>
    <row r="5145" spans="1:14" x14ac:dyDescent="0.25">
      <c r="A5145" s="220">
        <v>1</v>
      </c>
      <c r="B5145" s="219" t="s">
        <v>3449</v>
      </c>
      <c r="C5145" s="219" t="s">
        <v>2553</v>
      </c>
      <c r="D5145" s="219">
        <v>105826</v>
      </c>
      <c r="E5145" s="217" t="s">
        <v>595</v>
      </c>
      <c r="F5145" s="217" t="s">
        <v>3759</v>
      </c>
      <c r="G5145" s="217" t="s">
        <v>929</v>
      </c>
      <c r="H5145" s="217" t="s">
        <v>139</v>
      </c>
      <c r="I5145" s="219">
        <v>1</v>
      </c>
      <c r="J5145" s="221">
        <v>3282.75</v>
      </c>
      <c r="K5145" s="221">
        <v>3282.75</v>
      </c>
      <c r="L5145" s="218">
        <v>0</v>
      </c>
      <c r="M5145" s="218">
        <f t="shared" si="148"/>
        <v>1313.1000000000001</v>
      </c>
      <c r="N5145" s="216" t="str">
        <f t="shared" si="147"/>
        <v>stvarna uporabna</v>
      </c>
    </row>
    <row r="5146" spans="1:14" x14ac:dyDescent="0.25">
      <c r="A5146" s="220">
        <v>1</v>
      </c>
      <c r="B5146" s="219" t="s">
        <v>3449</v>
      </c>
      <c r="C5146" s="219" t="s">
        <v>2553</v>
      </c>
      <c r="D5146" s="219">
        <v>105827</v>
      </c>
      <c r="E5146" s="217" t="s">
        <v>595</v>
      </c>
      <c r="F5146" s="217" t="s">
        <v>3760</v>
      </c>
      <c r="G5146" s="217" t="s">
        <v>929</v>
      </c>
      <c r="H5146" s="217" t="s">
        <v>139</v>
      </c>
      <c r="I5146" s="219">
        <v>1</v>
      </c>
      <c r="J5146" s="221">
        <v>110529.54</v>
      </c>
      <c r="K5146" s="221">
        <v>110529.54</v>
      </c>
      <c r="L5146" s="218">
        <v>0</v>
      </c>
      <c r="M5146" s="218">
        <f t="shared" si="148"/>
        <v>44211.815999999999</v>
      </c>
      <c r="N5146" s="216" t="str">
        <f t="shared" si="147"/>
        <v>stvarna uporabna</v>
      </c>
    </row>
    <row r="5147" spans="1:14" x14ac:dyDescent="0.25">
      <c r="A5147" s="216">
        <v>1</v>
      </c>
      <c r="B5147" s="219" t="s">
        <v>3449</v>
      </c>
      <c r="C5147" s="219" t="s">
        <v>2553</v>
      </c>
      <c r="D5147" s="219">
        <v>105829</v>
      </c>
      <c r="E5147" s="217" t="s">
        <v>595</v>
      </c>
      <c r="F5147" s="217" t="s">
        <v>3761</v>
      </c>
      <c r="G5147" s="217" t="s">
        <v>929</v>
      </c>
      <c r="H5147" s="217" t="s">
        <v>139</v>
      </c>
      <c r="I5147" s="219">
        <v>1</v>
      </c>
      <c r="J5147" s="221">
        <v>28261.74</v>
      </c>
      <c r="K5147" s="221">
        <v>28261.74</v>
      </c>
      <c r="L5147" s="218">
        <v>0</v>
      </c>
      <c r="M5147" s="218">
        <f t="shared" si="148"/>
        <v>11304.696000000002</v>
      </c>
      <c r="N5147" s="216" t="str">
        <f t="shared" si="147"/>
        <v>stvarna uporabna</v>
      </c>
    </row>
    <row r="5148" spans="1:14" x14ac:dyDescent="0.25">
      <c r="A5148" s="216">
        <v>1</v>
      </c>
      <c r="B5148" s="219" t="s">
        <v>3449</v>
      </c>
      <c r="C5148" s="219" t="s">
        <v>2553</v>
      </c>
      <c r="D5148" s="219">
        <v>105831</v>
      </c>
      <c r="E5148" s="217" t="s">
        <v>595</v>
      </c>
      <c r="F5148" s="217" t="s">
        <v>3528</v>
      </c>
      <c r="G5148" s="217" t="s">
        <v>339</v>
      </c>
      <c r="H5148" s="217" t="s">
        <v>139</v>
      </c>
      <c r="I5148" s="219">
        <v>1</v>
      </c>
      <c r="J5148" s="221">
        <v>1881.9</v>
      </c>
      <c r="K5148" s="221">
        <v>1705.49</v>
      </c>
      <c r="L5148" s="218">
        <v>176.41</v>
      </c>
      <c r="M5148" s="218">
        <f t="shared" si="148"/>
        <v>752.7600000000001</v>
      </c>
      <c r="N5148" s="216" t="str">
        <f t="shared" si="147"/>
        <v>stvarna uporabna</v>
      </c>
    </row>
    <row r="5149" spans="1:14" x14ac:dyDescent="0.25">
      <c r="A5149" s="216">
        <v>1</v>
      </c>
      <c r="B5149" s="219" t="s">
        <v>3449</v>
      </c>
      <c r="C5149" s="219" t="s">
        <v>2553</v>
      </c>
      <c r="D5149" s="219">
        <v>105863</v>
      </c>
      <c r="E5149" s="217" t="s">
        <v>595</v>
      </c>
      <c r="F5149" s="217" t="s">
        <v>3762</v>
      </c>
      <c r="G5149" s="217" t="s">
        <v>1976</v>
      </c>
      <c r="H5149" s="217" t="s">
        <v>139</v>
      </c>
      <c r="I5149" s="219">
        <v>1</v>
      </c>
      <c r="J5149" s="221">
        <v>3697.21</v>
      </c>
      <c r="K5149" s="221">
        <v>3697.21</v>
      </c>
      <c r="L5149" s="218">
        <v>0</v>
      </c>
      <c r="M5149" s="218">
        <f t="shared" si="148"/>
        <v>1478.884</v>
      </c>
      <c r="N5149" s="216" t="str">
        <f t="shared" si="147"/>
        <v>stvarna uporabna</v>
      </c>
    </row>
    <row r="5150" spans="1:14" x14ac:dyDescent="0.25">
      <c r="A5150" s="220">
        <v>1</v>
      </c>
      <c r="B5150" s="219" t="s">
        <v>3449</v>
      </c>
      <c r="C5150" s="219" t="s">
        <v>2553</v>
      </c>
      <c r="D5150" s="219">
        <v>105864</v>
      </c>
      <c r="E5150" s="217" t="s">
        <v>595</v>
      </c>
      <c r="F5150" s="217" t="s">
        <v>3763</v>
      </c>
      <c r="G5150" s="217" t="s">
        <v>929</v>
      </c>
      <c r="H5150" s="217" t="s">
        <v>139</v>
      </c>
      <c r="I5150" s="219">
        <v>1</v>
      </c>
      <c r="J5150" s="218">
        <v>418.27</v>
      </c>
      <c r="K5150" s="218">
        <v>418.27</v>
      </c>
      <c r="L5150" s="218">
        <v>0</v>
      </c>
      <c r="M5150" s="218">
        <f t="shared" si="148"/>
        <v>167.30799999999999</v>
      </c>
      <c r="N5150" s="216" t="str">
        <f t="shared" si="147"/>
        <v>stvarna uporabna</v>
      </c>
    </row>
    <row r="5151" spans="1:14" x14ac:dyDescent="0.25">
      <c r="A5151" s="220">
        <v>1</v>
      </c>
      <c r="B5151" s="219" t="s">
        <v>3449</v>
      </c>
      <c r="C5151" s="219" t="s">
        <v>2553</v>
      </c>
      <c r="D5151" s="219">
        <v>105865</v>
      </c>
      <c r="E5151" s="217" t="s">
        <v>595</v>
      </c>
      <c r="F5151" s="217" t="s">
        <v>3763</v>
      </c>
      <c r="G5151" s="217" t="s">
        <v>929</v>
      </c>
      <c r="H5151" s="217" t="s">
        <v>139</v>
      </c>
      <c r="I5151" s="219">
        <v>1</v>
      </c>
      <c r="J5151" s="218">
        <v>418.27</v>
      </c>
      <c r="K5151" s="218">
        <v>418.27</v>
      </c>
      <c r="L5151" s="218">
        <v>0</v>
      </c>
      <c r="M5151" s="218">
        <f t="shared" si="148"/>
        <v>167.30799999999999</v>
      </c>
      <c r="N5151" s="216" t="str">
        <f t="shared" si="147"/>
        <v>stvarna uporabna</v>
      </c>
    </row>
    <row r="5152" spans="1:14" x14ac:dyDescent="0.25">
      <c r="A5152" s="216">
        <v>1</v>
      </c>
      <c r="B5152" s="219" t="s">
        <v>3449</v>
      </c>
      <c r="C5152" s="219" t="s">
        <v>2553</v>
      </c>
      <c r="D5152" s="219">
        <v>105866</v>
      </c>
      <c r="E5152" s="217" t="s">
        <v>595</v>
      </c>
      <c r="F5152" s="217" t="s">
        <v>3764</v>
      </c>
      <c r="G5152" s="217" t="s">
        <v>929</v>
      </c>
      <c r="H5152" s="217" t="s">
        <v>139</v>
      </c>
      <c r="I5152" s="219">
        <v>1</v>
      </c>
      <c r="J5152" s="221">
        <v>84784.8</v>
      </c>
      <c r="K5152" s="221">
        <v>84784.8</v>
      </c>
      <c r="L5152" s="218">
        <v>0</v>
      </c>
      <c r="M5152" s="218">
        <f t="shared" si="148"/>
        <v>33913.920000000006</v>
      </c>
      <c r="N5152" s="216" t="str">
        <f t="shared" si="147"/>
        <v>stvarna uporabna</v>
      </c>
    </row>
    <row r="5153" spans="1:14" x14ac:dyDescent="0.25">
      <c r="A5153" s="216">
        <v>1</v>
      </c>
      <c r="B5153" s="219" t="s">
        <v>3449</v>
      </c>
      <c r="C5153" s="219" t="s">
        <v>2553</v>
      </c>
      <c r="D5153" s="219">
        <v>105867</v>
      </c>
      <c r="E5153" s="217" t="s">
        <v>595</v>
      </c>
      <c r="F5153" s="217" t="s">
        <v>3765</v>
      </c>
      <c r="G5153" s="217" t="s">
        <v>929</v>
      </c>
      <c r="H5153" s="217" t="s">
        <v>139</v>
      </c>
      <c r="I5153" s="219">
        <v>1</v>
      </c>
      <c r="J5153" s="221">
        <v>4578.3500000000004</v>
      </c>
      <c r="K5153" s="221">
        <v>4578.3500000000004</v>
      </c>
      <c r="L5153" s="218">
        <v>0</v>
      </c>
      <c r="M5153" s="218">
        <f t="shared" si="148"/>
        <v>1831.3400000000001</v>
      </c>
      <c r="N5153" s="216" t="str">
        <f t="shared" si="147"/>
        <v>stvarna uporabna</v>
      </c>
    </row>
    <row r="5154" spans="1:14" x14ac:dyDescent="0.25">
      <c r="A5154" s="216">
        <v>1</v>
      </c>
      <c r="B5154" s="219" t="s">
        <v>3449</v>
      </c>
      <c r="C5154" s="219" t="s">
        <v>2553</v>
      </c>
      <c r="D5154" s="219">
        <v>105868</v>
      </c>
      <c r="E5154" s="217" t="s">
        <v>595</v>
      </c>
      <c r="F5154" s="217" t="s">
        <v>3765</v>
      </c>
      <c r="G5154" s="217" t="s">
        <v>929</v>
      </c>
      <c r="H5154" s="217" t="s">
        <v>139</v>
      </c>
      <c r="I5154" s="219">
        <v>1</v>
      </c>
      <c r="J5154" s="221">
        <v>4578.3500000000004</v>
      </c>
      <c r="K5154" s="221">
        <v>4578.3500000000004</v>
      </c>
      <c r="L5154" s="218">
        <v>0</v>
      </c>
      <c r="M5154" s="218">
        <f t="shared" si="148"/>
        <v>1831.3400000000001</v>
      </c>
      <c r="N5154" s="216" t="str">
        <f t="shared" si="147"/>
        <v>stvarna uporabna</v>
      </c>
    </row>
    <row r="5155" spans="1:14" x14ac:dyDescent="0.25">
      <c r="A5155" s="220">
        <v>1</v>
      </c>
      <c r="B5155" s="219" t="s">
        <v>3449</v>
      </c>
      <c r="C5155" s="219" t="s">
        <v>2553</v>
      </c>
      <c r="D5155" s="219">
        <v>105869</v>
      </c>
      <c r="E5155" s="217" t="s">
        <v>595</v>
      </c>
      <c r="F5155" s="217" t="s">
        <v>3765</v>
      </c>
      <c r="G5155" s="217" t="s">
        <v>929</v>
      </c>
      <c r="H5155" s="217" t="s">
        <v>139</v>
      </c>
      <c r="I5155" s="219">
        <v>1</v>
      </c>
      <c r="J5155" s="221">
        <v>4578.3500000000004</v>
      </c>
      <c r="K5155" s="221">
        <v>4578.3500000000004</v>
      </c>
      <c r="L5155" s="218">
        <v>0</v>
      </c>
      <c r="M5155" s="218">
        <f t="shared" si="148"/>
        <v>1831.3400000000001</v>
      </c>
      <c r="N5155" s="216" t="str">
        <f t="shared" si="147"/>
        <v>stvarna uporabna</v>
      </c>
    </row>
    <row r="5156" spans="1:14" x14ac:dyDescent="0.25">
      <c r="A5156" s="220">
        <v>1</v>
      </c>
      <c r="B5156" s="219" t="s">
        <v>3449</v>
      </c>
      <c r="C5156" s="219" t="s">
        <v>2553</v>
      </c>
      <c r="D5156" s="219">
        <v>105870</v>
      </c>
      <c r="E5156" s="217" t="s">
        <v>595</v>
      </c>
      <c r="F5156" s="217" t="s">
        <v>3766</v>
      </c>
      <c r="G5156" s="217" t="s">
        <v>929</v>
      </c>
      <c r="H5156" s="217" t="s">
        <v>139</v>
      </c>
      <c r="I5156" s="219">
        <v>1</v>
      </c>
      <c r="J5156" s="221">
        <v>5652.29</v>
      </c>
      <c r="K5156" s="221">
        <v>5652.29</v>
      </c>
      <c r="L5156" s="218">
        <v>0</v>
      </c>
      <c r="M5156" s="218">
        <f t="shared" si="148"/>
        <v>2260.9160000000002</v>
      </c>
      <c r="N5156" s="216" t="str">
        <f t="shared" si="147"/>
        <v>stvarna uporabna</v>
      </c>
    </row>
    <row r="5157" spans="1:14" x14ac:dyDescent="0.25">
      <c r="A5157" s="216">
        <v>1</v>
      </c>
      <c r="B5157" s="219" t="s">
        <v>3449</v>
      </c>
      <c r="C5157" s="219" t="s">
        <v>2553</v>
      </c>
      <c r="D5157" s="219">
        <v>105871</v>
      </c>
      <c r="E5157" s="217" t="s">
        <v>595</v>
      </c>
      <c r="F5157" s="217" t="s">
        <v>3767</v>
      </c>
      <c r="G5157" s="217" t="s">
        <v>929</v>
      </c>
      <c r="H5157" s="217" t="s">
        <v>139</v>
      </c>
      <c r="I5157" s="219">
        <v>1</v>
      </c>
      <c r="J5157" s="221">
        <v>5652.29</v>
      </c>
      <c r="K5157" s="221">
        <v>5652.29</v>
      </c>
      <c r="L5157" s="218">
        <v>0</v>
      </c>
      <c r="M5157" s="218">
        <f t="shared" si="148"/>
        <v>2260.9160000000002</v>
      </c>
      <c r="N5157" s="216" t="str">
        <f t="shared" si="147"/>
        <v>stvarna uporabna</v>
      </c>
    </row>
    <row r="5158" spans="1:14" x14ac:dyDescent="0.25">
      <c r="A5158" s="216">
        <v>1</v>
      </c>
      <c r="B5158" s="219" t="s">
        <v>3449</v>
      </c>
      <c r="C5158" s="219" t="s">
        <v>2553</v>
      </c>
      <c r="D5158" s="219">
        <v>106144</v>
      </c>
      <c r="E5158" s="217" t="s">
        <v>192</v>
      </c>
      <c r="F5158" s="217" t="s">
        <v>3768</v>
      </c>
      <c r="G5158" s="217" t="s">
        <v>929</v>
      </c>
      <c r="H5158" s="217" t="s">
        <v>139</v>
      </c>
      <c r="I5158" s="219">
        <v>1</v>
      </c>
      <c r="J5158" s="221">
        <v>1130.45</v>
      </c>
      <c r="K5158" s="221">
        <v>1130.45</v>
      </c>
      <c r="L5158" s="218">
        <v>0</v>
      </c>
      <c r="M5158" s="218">
        <f t="shared" si="148"/>
        <v>452.18000000000006</v>
      </c>
      <c r="N5158" s="216" t="str">
        <f t="shared" si="147"/>
        <v>stvarna uporabna</v>
      </c>
    </row>
    <row r="5159" spans="1:14" x14ac:dyDescent="0.25">
      <c r="A5159" s="216">
        <v>1</v>
      </c>
      <c r="B5159" s="219" t="s">
        <v>3449</v>
      </c>
      <c r="C5159" s="219" t="s">
        <v>2553</v>
      </c>
      <c r="D5159" s="219">
        <v>106145</v>
      </c>
      <c r="E5159" s="217" t="s">
        <v>192</v>
      </c>
      <c r="F5159" s="217" t="s">
        <v>3769</v>
      </c>
      <c r="G5159" s="217" t="s">
        <v>929</v>
      </c>
      <c r="H5159" s="217" t="s">
        <v>139</v>
      </c>
      <c r="I5159" s="219">
        <v>1</v>
      </c>
      <c r="J5159" s="221">
        <v>1130.46</v>
      </c>
      <c r="K5159" s="221">
        <v>1130.46</v>
      </c>
      <c r="L5159" s="218">
        <v>0</v>
      </c>
      <c r="M5159" s="218">
        <f t="shared" si="148"/>
        <v>452.18400000000003</v>
      </c>
      <c r="N5159" s="216" t="str">
        <f t="shared" si="147"/>
        <v>stvarna uporabna</v>
      </c>
    </row>
    <row r="5160" spans="1:14" x14ac:dyDescent="0.25">
      <c r="A5160" s="220">
        <v>1</v>
      </c>
      <c r="B5160" s="219" t="s">
        <v>3449</v>
      </c>
      <c r="C5160" s="219" t="s">
        <v>2553</v>
      </c>
      <c r="D5160" s="219">
        <v>106146</v>
      </c>
      <c r="E5160" s="217" t="s">
        <v>192</v>
      </c>
      <c r="F5160" s="217" t="s">
        <v>3770</v>
      </c>
      <c r="G5160" s="217" t="s">
        <v>929</v>
      </c>
      <c r="H5160" s="217" t="s">
        <v>139</v>
      </c>
      <c r="I5160" s="219">
        <v>1</v>
      </c>
      <c r="J5160" s="221">
        <v>1737.83</v>
      </c>
      <c r="K5160" s="221">
        <v>1737.83</v>
      </c>
      <c r="L5160" s="218">
        <v>0</v>
      </c>
      <c r="M5160" s="218">
        <f t="shared" si="148"/>
        <v>695.13200000000006</v>
      </c>
      <c r="N5160" s="216" t="str">
        <f t="shared" si="147"/>
        <v>stvarna uporabna</v>
      </c>
    </row>
    <row r="5161" spans="1:14" x14ac:dyDescent="0.25">
      <c r="A5161" s="220">
        <v>1</v>
      </c>
      <c r="B5161" s="219" t="s">
        <v>3449</v>
      </c>
      <c r="C5161" s="219" t="s">
        <v>2553</v>
      </c>
      <c r="D5161" s="219">
        <v>106147</v>
      </c>
      <c r="E5161" s="217" t="s">
        <v>192</v>
      </c>
      <c r="F5161" s="217" t="s">
        <v>3771</v>
      </c>
      <c r="G5161" s="217" t="s">
        <v>929</v>
      </c>
      <c r="H5161" s="217" t="s">
        <v>139</v>
      </c>
      <c r="I5161" s="219">
        <v>1</v>
      </c>
      <c r="J5161" s="218">
        <v>169.55</v>
      </c>
      <c r="K5161" s="218">
        <v>169.55</v>
      </c>
      <c r="L5161" s="218">
        <v>0</v>
      </c>
      <c r="M5161" s="218">
        <f t="shared" si="148"/>
        <v>67.820000000000007</v>
      </c>
      <c r="N5161" s="216" t="str">
        <f t="shared" si="147"/>
        <v>stvarna uporabna</v>
      </c>
    </row>
    <row r="5162" spans="1:14" x14ac:dyDescent="0.25">
      <c r="A5162" s="216">
        <v>1</v>
      </c>
      <c r="B5162" s="219" t="s">
        <v>3449</v>
      </c>
      <c r="C5162" s="219" t="s">
        <v>2553</v>
      </c>
      <c r="D5162" s="219">
        <v>106148</v>
      </c>
      <c r="E5162" s="217" t="s">
        <v>192</v>
      </c>
      <c r="F5162" s="217" t="s">
        <v>3771</v>
      </c>
      <c r="G5162" s="217" t="s">
        <v>929</v>
      </c>
      <c r="H5162" s="217" t="s">
        <v>139</v>
      </c>
      <c r="I5162" s="219">
        <v>1</v>
      </c>
      <c r="J5162" s="218">
        <v>169.55</v>
      </c>
      <c r="K5162" s="218">
        <v>169.55</v>
      </c>
      <c r="L5162" s="218">
        <v>0</v>
      </c>
      <c r="M5162" s="218">
        <f t="shared" si="148"/>
        <v>67.820000000000007</v>
      </c>
      <c r="N5162" s="216" t="str">
        <f t="shared" si="147"/>
        <v>stvarna uporabna</v>
      </c>
    </row>
    <row r="5163" spans="1:14" x14ac:dyDescent="0.25">
      <c r="A5163" s="216">
        <v>1</v>
      </c>
      <c r="B5163" s="219" t="s">
        <v>3449</v>
      </c>
      <c r="C5163" s="219" t="s">
        <v>2553</v>
      </c>
      <c r="D5163" s="219">
        <v>106149</v>
      </c>
      <c r="E5163" s="217" t="s">
        <v>192</v>
      </c>
      <c r="F5163" s="217" t="s">
        <v>3771</v>
      </c>
      <c r="G5163" s="217" t="s">
        <v>929</v>
      </c>
      <c r="H5163" s="217" t="s">
        <v>139</v>
      </c>
      <c r="I5163" s="219">
        <v>1</v>
      </c>
      <c r="J5163" s="218">
        <v>169.55</v>
      </c>
      <c r="K5163" s="218">
        <v>169.55</v>
      </c>
      <c r="L5163" s="218">
        <v>0</v>
      </c>
      <c r="M5163" s="218">
        <f t="shared" si="148"/>
        <v>67.820000000000007</v>
      </c>
      <c r="N5163" s="216" t="str">
        <f t="shared" si="147"/>
        <v>stvarna uporabna</v>
      </c>
    </row>
    <row r="5164" spans="1:14" x14ac:dyDescent="0.25">
      <c r="A5164" s="216">
        <v>1</v>
      </c>
      <c r="B5164" s="219" t="s">
        <v>3449</v>
      </c>
      <c r="C5164" s="219" t="s">
        <v>2553</v>
      </c>
      <c r="D5164" s="219">
        <v>106150</v>
      </c>
      <c r="E5164" s="217" t="s">
        <v>192</v>
      </c>
      <c r="F5164" s="217" t="s">
        <v>3772</v>
      </c>
      <c r="G5164" s="217" t="s">
        <v>929</v>
      </c>
      <c r="H5164" s="217" t="s">
        <v>139</v>
      </c>
      <c r="I5164" s="219">
        <v>1</v>
      </c>
      <c r="J5164" s="218">
        <v>197.84</v>
      </c>
      <c r="K5164" s="218">
        <v>197.84</v>
      </c>
      <c r="L5164" s="218">
        <v>0</v>
      </c>
      <c r="M5164" s="218">
        <f t="shared" si="148"/>
        <v>79.13600000000001</v>
      </c>
      <c r="N5164" s="216" t="str">
        <f t="shared" si="147"/>
        <v>stvarna uporabna</v>
      </c>
    </row>
    <row r="5165" spans="1:14" x14ac:dyDescent="0.25">
      <c r="A5165" s="220">
        <v>1</v>
      </c>
      <c r="B5165" s="219" t="s">
        <v>3449</v>
      </c>
      <c r="C5165" s="219" t="s">
        <v>2553</v>
      </c>
      <c r="D5165" s="219">
        <v>106151</v>
      </c>
      <c r="E5165" s="217" t="s">
        <v>192</v>
      </c>
      <c r="F5165" s="217" t="s">
        <v>3773</v>
      </c>
      <c r="G5165" s="217" t="s">
        <v>929</v>
      </c>
      <c r="H5165" s="217" t="s">
        <v>139</v>
      </c>
      <c r="I5165" s="219">
        <v>1</v>
      </c>
      <c r="J5165" s="218">
        <v>197.84</v>
      </c>
      <c r="K5165" s="218">
        <v>197.84</v>
      </c>
      <c r="L5165" s="218">
        <v>0</v>
      </c>
      <c r="M5165" s="218">
        <f t="shared" si="148"/>
        <v>79.13600000000001</v>
      </c>
      <c r="N5165" s="216" t="str">
        <f t="shared" si="147"/>
        <v>stvarna uporabna</v>
      </c>
    </row>
    <row r="5166" spans="1:14" x14ac:dyDescent="0.25">
      <c r="A5166" s="220">
        <v>1</v>
      </c>
      <c r="B5166" s="219" t="s">
        <v>3449</v>
      </c>
      <c r="C5166" s="219" t="s">
        <v>2553</v>
      </c>
      <c r="D5166" s="219">
        <v>106152</v>
      </c>
      <c r="E5166" s="217" t="s">
        <v>192</v>
      </c>
      <c r="F5166" s="217" t="s">
        <v>3774</v>
      </c>
      <c r="G5166" s="217" t="s">
        <v>929</v>
      </c>
      <c r="H5166" s="217" t="s">
        <v>139</v>
      </c>
      <c r="I5166" s="219">
        <v>1</v>
      </c>
      <c r="J5166" s="221">
        <v>1130.45</v>
      </c>
      <c r="K5166" s="221">
        <v>1130.45</v>
      </c>
      <c r="L5166" s="218">
        <v>0</v>
      </c>
      <c r="M5166" s="218">
        <f t="shared" si="148"/>
        <v>452.18000000000006</v>
      </c>
      <c r="N5166" s="216" t="str">
        <f t="shared" si="147"/>
        <v>stvarna uporabna</v>
      </c>
    </row>
    <row r="5167" spans="1:14" x14ac:dyDescent="0.25">
      <c r="A5167" s="216">
        <v>1</v>
      </c>
      <c r="B5167" s="219" t="s">
        <v>3449</v>
      </c>
      <c r="C5167" s="219" t="s">
        <v>2553</v>
      </c>
      <c r="D5167" s="219">
        <v>106153</v>
      </c>
      <c r="E5167" s="217" t="s">
        <v>192</v>
      </c>
      <c r="F5167" s="217" t="s">
        <v>3771</v>
      </c>
      <c r="G5167" s="217" t="s">
        <v>929</v>
      </c>
      <c r="H5167" s="217" t="s">
        <v>139</v>
      </c>
      <c r="I5167" s="219">
        <v>1</v>
      </c>
      <c r="J5167" s="218">
        <v>169.55</v>
      </c>
      <c r="K5167" s="218">
        <v>169.55</v>
      </c>
      <c r="L5167" s="218">
        <v>0</v>
      </c>
      <c r="M5167" s="218">
        <f t="shared" si="148"/>
        <v>67.820000000000007</v>
      </c>
      <c r="N5167" s="216" t="str">
        <f t="shared" si="147"/>
        <v>stvarna uporabna</v>
      </c>
    </row>
    <row r="5168" spans="1:14" x14ac:dyDescent="0.25">
      <c r="A5168" s="216">
        <v>1</v>
      </c>
      <c r="B5168" s="219" t="s">
        <v>3449</v>
      </c>
      <c r="C5168" s="219" t="s">
        <v>2553</v>
      </c>
      <c r="D5168" s="219">
        <v>106154</v>
      </c>
      <c r="E5168" s="217" t="s">
        <v>192</v>
      </c>
      <c r="F5168" s="217" t="s">
        <v>3775</v>
      </c>
      <c r="G5168" s="217" t="s">
        <v>929</v>
      </c>
      <c r="H5168" s="217" t="s">
        <v>139</v>
      </c>
      <c r="I5168" s="219">
        <v>1</v>
      </c>
      <c r="J5168" s="218">
        <v>734.79</v>
      </c>
      <c r="K5168" s="218">
        <v>734.79</v>
      </c>
      <c r="L5168" s="218">
        <v>0</v>
      </c>
      <c r="M5168" s="218">
        <f t="shared" si="148"/>
        <v>293.916</v>
      </c>
      <c r="N5168" s="216" t="str">
        <f t="shared" si="147"/>
        <v>stvarna uporabna</v>
      </c>
    </row>
    <row r="5169" spans="1:14" x14ac:dyDescent="0.25">
      <c r="A5169" s="216">
        <v>1</v>
      </c>
      <c r="B5169" s="219" t="s">
        <v>3449</v>
      </c>
      <c r="C5169" s="219" t="s">
        <v>2553</v>
      </c>
      <c r="D5169" s="219">
        <v>106155</v>
      </c>
      <c r="E5169" s="217" t="s">
        <v>192</v>
      </c>
      <c r="F5169" s="217" t="s">
        <v>3776</v>
      </c>
      <c r="G5169" s="217" t="s">
        <v>929</v>
      </c>
      <c r="H5169" s="217" t="s">
        <v>139</v>
      </c>
      <c r="I5169" s="219">
        <v>1</v>
      </c>
      <c r="J5169" s="221">
        <v>1554.69</v>
      </c>
      <c r="K5169" s="221">
        <v>1554.69</v>
      </c>
      <c r="L5169" s="218">
        <v>0</v>
      </c>
      <c r="M5169" s="218">
        <f t="shared" si="148"/>
        <v>621.87600000000009</v>
      </c>
      <c r="N5169" s="216" t="str">
        <f t="shared" si="147"/>
        <v>stvarna uporabna</v>
      </c>
    </row>
    <row r="5170" spans="1:14" x14ac:dyDescent="0.25">
      <c r="A5170" s="220">
        <v>1</v>
      </c>
      <c r="B5170" s="219" t="s">
        <v>3449</v>
      </c>
      <c r="C5170" s="219" t="s">
        <v>2553</v>
      </c>
      <c r="D5170" s="219">
        <v>106156</v>
      </c>
      <c r="E5170" s="217" t="s">
        <v>192</v>
      </c>
      <c r="F5170" s="217" t="s">
        <v>3777</v>
      </c>
      <c r="G5170" s="217" t="s">
        <v>929</v>
      </c>
      <c r="H5170" s="217" t="s">
        <v>139</v>
      </c>
      <c r="I5170" s="219">
        <v>1</v>
      </c>
      <c r="J5170" s="221">
        <v>1210.49</v>
      </c>
      <c r="K5170" s="221">
        <v>1210.49</v>
      </c>
      <c r="L5170" s="218">
        <v>0</v>
      </c>
      <c r="M5170" s="218">
        <f t="shared" si="148"/>
        <v>484.19600000000003</v>
      </c>
      <c r="N5170" s="216" t="str">
        <f t="shared" si="147"/>
        <v>stvarna uporabna</v>
      </c>
    </row>
    <row r="5171" spans="1:14" x14ac:dyDescent="0.25">
      <c r="A5171" s="220">
        <v>1</v>
      </c>
      <c r="B5171" s="219" t="s">
        <v>3449</v>
      </c>
      <c r="C5171" s="219" t="s">
        <v>2553</v>
      </c>
      <c r="D5171" s="219">
        <v>106157</v>
      </c>
      <c r="E5171" s="217" t="s">
        <v>192</v>
      </c>
      <c r="F5171" s="217" t="s">
        <v>3771</v>
      </c>
      <c r="G5171" s="217" t="s">
        <v>929</v>
      </c>
      <c r="H5171" s="217" t="s">
        <v>139</v>
      </c>
      <c r="I5171" s="219">
        <v>1</v>
      </c>
      <c r="J5171" s="218">
        <v>169.55</v>
      </c>
      <c r="K5171" s="218">
        <v>169.55</v>
      </c>
      <c r="L5171" s="218">
        <v>0</v>
      </c>
      <c r="M5171" s="218">
        <f t="shared" si="148"/>
        <v>67.820000000000007</v>
      </c>
      <c r="N5171" s="216" t="str">
        <f t="shared" si="147"/>
        <v>stvarna uporabna</v>
      </c>
    </row>
    <row r="5172" spans="1:14" x14ac:dyDescent="0.25">
      <c r="A5172" s="216">
        <v>1</v>
      </c>
      <c r="B5172" s="219" t="s">
        <v>3449</v>
      </c>
      <c r="C5172" s="219" t="s">
        <v>2553</v>
      </c>
      <c r="D5172" s="219">
        <v>106158</v>
      </c>
      <c r="E5172" s="217" t="s">
        <v>192</v>
      </c>
      <c r="F5172" s="217" t="s">
        <v>3778</v>
      </c>
      <c r="G5172" s="217" t="s">
        <v>929</v>
      </c>
      <c r="H5172" s="217" t="s">
        <v>139</v>
      </c>
      <c r="I5172" s="219">
        <v>1</v>
      </c>
      <c r="J5172" s="218">
        <v>23.79</v>
      </c>
      <c r="K5172" s="218">
        <v>23.79</v>
      </c>
      <c r="L5172" s="218">
        <v>0</v>
      </c>
      <c r="M5172" s="218">
        <f t="shared" si="148"/>
        <v>9.516</v>
      </c>
      <c r="N5172" s="216" t="str">
        <f t="shared" si="147"/>
        <v>stvarna uporabna</v>
      </c>
    </row>
    <row r="5173" spans="1:14" x14ac:dyDescent="0.25">
      <c r="A5173" s="216">
        <v>1</v>
      </c>
      <c r="B5173" s="219" t="s">
        <v>3449</v>
      </c>
      <c r="C5173" s="219" t="s">
        <v>2553</v>
      </c>
      <c r="D5173" s="219">
        <v>106159</v>
      </c>
      <c r="E5173" s="217" t="s">
        <v>192</v>
      </c>
      <c r="F5173" s="217" t="s">
        <v>3778</v>
      </c>
      <c r="G5173" s="217" t="s">
        <v>929</v>
      </c>
      <c r="H5173" s="217" t="s">
        <v>139</v>
      </c>
      <c r="I5173" s="219">
        <v>1</v>
      </c>
      <c r="J5173" s="218">
        <v>23.79</v>
      </c>
      <c r="K5173" s="218">
        <v>23.79</v>
      </c>
      <c r="L5173" s="218">
        <v>0</v>
      </c>
      <c r="M5173" s="218">
        <f t="shared" si="148"/>
        <v>9.516</v>
      </c>
      <c r="N5173" s="216" t="str">
        <f t="shared" si="147"/>
        <v>stvarna uporabna</v>
      </c>
    </row>
    <row r="5174" spans="1:14" x14ac:dyDescent="0.25">
      <c r="A5174" s="216">
        <v>1</v>
      </c>
      <c r="B5174" s="219" t="s">
        <v>3449</v>
      </c>
      <c r="C5174" s="219" t="s">
        <v>2553</v>
      </c>
      <c r="D5174" s="219">
        <v>106160</v>
      </c>
      <c r="E5174" s="217" t="s">
        <v>192</v>
      </c>
      <c r="F5174" s="217" t="s">
        <v>3778</v>
      </c>
      <c r="G5174" s="217" t="s">
        <v>929</v>
      </c>
      <c r="H5174" s="217" t="s">
        <v>139</v>
      </c>
      <c r="I5174" s="219">
        <v>1</v>
      </c>
      <c r="J5174" s="218">
        <v>23.79</v>
      </c>
      <c r="K5174" s="218">
        <v>23.79</v>
      </c>
      <c r="L5174" s="218">
        <v>0</v>
      </c>
      <c r="M5174" s="218">
        <f t="shared" si="148"/>
        <v>9.516</v>
      </c>
      <c r="N5174" s="216" t="str">
        <f t="shared" si="147"/>
        <v>stvarna uporabna</v>
      </c>
    </row>
    <row r="5175" spans="1:14" x14ac:dyDescent="0.25">
      <c r="A5175" s="220">
        <v>1</v>
      </c>
      <c r="B5175" s="219" t="s">
        <v>3449</v>
      </c>
      <c r="C5175" s="219" t="s">
        <v>2553</v>
      </c>
      <c r="D5175" s="219">
        <v>106161</v>
      </c>
      <c r="E5175" s="217" t="s">
        <v>192</v>
      </c>
      <c r="F5175" s="217" t="s">
        <v>3778</v>
      </c>
      <c r="G5175" s="217" t="s">
        <v>929</v>
      </c>
      <c r="H5175" s="217" t="s">
        <v>139</v>
      </c>
      <c r="I5175" s="219">
        <v>1</v>
      </c>
      <c r="J5175" s="218">
        <v>23.79</v>
      </c>
      <c r="K5175" s="218">
        <v>23.79</v>
      </c>
      <c r="L5175" s="218">
        <v>0</v>
      </c>
      <c r="M5175" s="218">
        <f t="shared" si="148"/>
        <v>9.516</v>
      </c>
      <c r="N5175" s="216" t="str">
        <f t="shared" si="147"/>
        <v>stvarna uporabna</v>
      </c>
    </row>
    <row r="5176" spans="1:14" x14ac:dyDescent="0.25">
      <c r="A5176" s="220">
        <v>1</v>
      </c>
      <c r="B5176" s="219" t="s">
        <v>3449</v>
      </c>
      <c r="C5176" s="219" t="s">
        <v>2553</v>
      </c>
      <c r="D5176" s="219">
        <v>106162</v>
      </c>
      <c r="E5176" s="217" t="s">
        <v>192</v>
      </c>
      <c r="F5176" s="217" t="s">
        <v>3778</v>
      </c>
      <c r="G5176" s="217" t="s">
        <v>929</v>
      </c>
      <c r="H5176" s="217" t="s">
        <v>139</v>
      </c>
      <c r="I5176" s="219">
        <v>1</v>
      </c>
      <c r="J5176" s="218">
        <v>23.79</v>
      </c>
      <c r="K5176" s="218">
        <v>23.79</v>
      </c>
      <c r="L5176" s="218">
        <v>0</v>
      </c>
      <c r="M5176" s="218">
        <f t="shared" si="148"/>
        <v>9.516</v>
      </c>
      <c r="N5176" s="216" t="str">
        <f t="shared" si="147"/>
        <v>stvarna uporabna</v>
      </c>
    </row>
    <row r="5177" spans="1:14" x14ac:dyDescent="0.25">
      <c r="A5177" s="216">
        <v>1</v>
      </c>
      <c r="B5177" s="219" t="s">
        <v>3449</v>
      </c>
      <c r="C5177" s="219" t="s">
        <v>2553</v>
      </c>
      <c r="D5177" s="219">
        <v>106163</v>
      </c>
      <c r="E5177" s="217" t="s">
        <v>192</v>
      </c>
      <c r="F5177" s="217" t="s">
        <v>3778</v>
      </c>
      <c r="G5177" s="217" t="s">
        <v>929</v>
      </c>
      <c r="H5177" s="217" t="s">
        <v>139</v>
      </c>
      <c r="I5177" s="219">
        <v>1</v>
      </c>
      <c r="J5177" s="218">
        <v>23.79</v>
      </c>
      <c r="K5177" s="218">
        <v>23.79</v>
      </c>
      <c r="L5177" s="218">
        <v>0</v>
      </c>
      <c r="M5177" s="218">
        <f t="shared" si="148"/>
        <v>9.516</v>
      </c>
      <c r="N5177" s="216" t="str">
        <f t="shared" si="147"/>
        <v>stvarna uporabna</v>
      </c>
    </row>
    <row r="5178" spans="1:14" x14ac:dyDescent="0.25">
      <c r="A5178" s="216">
        <v>1</v>
      </c>
      <c r="B5178" s="219" t="s">
        <v>3449</v>
      </c>
      <c r="C5178" s="219" t="s">
        <v>2553</v>
      </c>
      <c r="D5178" s="219">
        <v>106164</v>
      </c>
      <c r="E5178" s="217" t="s">
        <v>192</v>
      </c>
      <c r="F5178" s="217" t="s">
        <v>3778</v>
      </c>
      <c r="G5178" s="217" t="s">
        <v>929</v>
      </c>
      <c r="H5178" s="217" t="s">
        <v>139</v>
      </c>
      <c r="I5178" s="219">
        <v>1</v>
      </c>
      <c r="J5178" s="218">
        <v>23.79</v>
      </c>
      <c r="K5178" s="218">
        <v>23.79</v>
      </c>
      <c r="L5178" s="218">
        <v>0</v>
      </c>
      <c r="M5178" s="218">
        <f t="shared" si="148"/>
        <v>9.516</v>
      </c>
      <c r="N5178" s="216" t="str">
        <f t="shared" si="147"/>
        <v>stvarna uporabna</v>
      </c>
    </row>
    <row r="5179" spans="1:14" x14ac:dyDescent="0.25">
      <c r="A5179" s="216">
        <v>1</v>
      </c>
      <c r="B5179" s="219" t="s">
        <v>3449</v>
      </c>
      <c r="C5179" s="219" t="s">
        <v>2553</v>
      </c>
      <c r="D5179" s="219">
        <v>106165</v>
      </c>
      <c r="E5179" s="217" t="s">
        <v>192</v>
      </c>
      <c r="F5179" s="217" t="s">
        <v>3778</v>
      </c>
      <c r="G5179" s="217" t="s">
        <v>929</v>
      </c>
      <c r="H5179" s="217" t="s">
        <v>139</v>
      </c>
      <c r="I5179" s="219">
        <v>1</v>
      </c>
      <c r="J5179" s="218">
        <v>23.78</v>
      </c>
      <c r="K5179" s="218">
        <v>23.78</v>
      </c>
      <c r="L5179" s="218">
        <v>0</v>
      </c>
      <c r="M5179" s="218">
        <f t="shared" si="148"/>
        <v>9.5120000000000005</v>
      </c>
      <c r="N5179" s="216" t="str">
        <f t="shared" si="147"/>
        <v>stvarna uporabna</v>
      </c>
    </row>
    <row r="5180" spans="1:14" x14ac:dyDescent="0.25">
      <c r="A5180" s="220">
        <v>1</v>
      </c>
      <c r="B5180" s="219" t="s">
        <v>3449</v>
      </c>
      <c r="C5180" s="219" t="s">
        <v>2553</v>
      </c>
      <c r="D5180" s="219">
        <v>106166</v>
      </c>
      <c r="E5180" s="217" t="s">
        <v>192</v>
      </c>
      <c r="F5180" s="217" t="s">
        <v>3778</v>
      </c>
      <c r="G5180" s="217" t="s">
        <v>929</v>
      </c>
      <c r="H5180" s="217" t="s">
        <v>139</v>
      </c>
      <c r="I5180" s="219">
        <v>1</v>
      </c>
      <c r="J5180" s="218">
        <v>23.78</v>
      </c>
      <c r="K5180" s="218">
        <v>23.78</v>
      </c>
      <c r="L5180" s="218">
        <v>0</v>
      </c>
      <c r="M5180" s="218">
        <f t="shared" si="148"/>
        <v>9.5120000000000005</v>
      </c>
      <c r="N5180" s="216" t="str">
        <f t="shared" ref="N5180:N5242" si="149">IF(L5180&lt;J5180*0.4,"stvarna uporabna", "nova vrijednost")</f>
        <v>stvarna uporabna</v>
      </c>
    </row>
    <row r="5181" spans="1:14" x14ac:dyDescent="0.25">
      <c r="A5181" s="220">
        <v>1</v>
      </c>
      <c r="B5181" s="219" t="s">
        <v>3449</v>
      </c>
      <c r="C5181" s="219" t="s">
        <v>2553</v>
      </c>
      <c r="D5181" s="219">
        <v>106167</v>
      </c>
      <c r="E5181" s="217" t="s">
        <v>192</v>
      </c>
      <c r="F5181" s="217" t="s">
        <v>3778</v>
      </c>
      <c r="G5181" s="217" t="s">
        <v>929</v>
      </c>
      <c r="H5181" s="217" t="s">
        <v>139</v>
      </c>
      <c r="I5181" s="219">
        <v>1</v>
      </c>
      <c r="J5181" s="218">
        <v>23.78</v>
      </c>
      <c r="K5181" s="218">
        <v>23.78</v>
      </c>
      <c r="L5181" s="218">
        <v>0</v>
      </c>
      <c r="M5181" s="218">
        <f t="shared" si="148"/>
        <v>9.5120000000000005</v>
      </c>
      <c r="N5181" s="216" t="str">
        <f t="shared" si="149"/>
        <v>stvarna uporabna</v>
      </c>
    </row>
    <row r="5182" spans="1:14" x14ac:dyDescent="0.25">
      <c r="A5182" s="216">
        <v>1</v>
      </c>
      <c r="B5182" s="219" t="s">
        <v>3449</v>
      </c>
      <c r="C5182" s="219" t="s">
        <v>2553</v>
      </c>
      <c r="D5182" s="219">
        <v>106168</v>
      </c>
      <c r="E5182" s="217" t="s">
        <v>192</v>
      </c>
      <c r="F5182" s="217" t="s">
        <v>3778</v>
      </c>
      <c r="G5182" s="217" t="s">
        <v>929</v>
      </c>
      <c r="H5182" s="217" t="s">
        <v>139</v>
      </c>
      <c r="I5182" s="219">
        <v>1</v>
      </c>
      <c r="J5182" s="218">
        <v>23.78</v>
      </c>
      <c r="K5182" s="218">
        <v>23.78</v>
      </c>
      <c r="L5182" s="218">
        <v>0</v>
      </c>
      <c r="M5182" s="218">
        <f t="shared" si="148"/>
        <v>9.5120000000000005</v>
      </c>
      <c r="N5182" s="216" t="str">
        <f t="shared" si="149"/>
        <v>stvarna uporabna</v>
      </c>
    </row>
    <row r="5183" spans="1:14" x14ac:dyDescent="0.25">
      <c r="A5183" s="216">
        <v>1</v>
      </c>
      <c r="B5183" s="219" t="s">
        <v>3449</v>
      </c>
      <c r="C5183" s="219" t="s">
        <v>2553</v>
      </c>
      <c r="D5183" s="219">
        <v>106169</v>
      </c>
      <c r="E5183" s="217" t="s">
        <v>192</v>
      </c>
      <c r="F5183" s="217" t="s">
        <v>3778</v>
      </c>
      <c r="G5183" s="217" t="s">
        <v>929</v>
      </c>
      <c r="H5183" s="217" t="s">
        <v>139</v>
      </c>
      <c r="I5183" s="219">
        <v>1</v>
      </c>
      <c r="J5183" s="218">
        <v>23.78</v>
      </c>
      <c r="K5183" s="218">
        <v>23.78</v>
      </c>
      <c r="L5183" s="218">
        <v>0</v>
      </c>
      <c r="M5183" s="218">
        <f t="shared" si="148"/>
        <v>9.5120000000000005</v>
      </c>
      <c r="N5183" s="216" t="str">
        <f t="shared" si="149"/>
        <v>stvarna uporabna</v>
      </c>
    </row>
    <row r="5184" spans="1:14" x14ac:dyDescent="0.25">
      <c r="A5184" s="216">
        <v>1</v>
      </c>
      <c r="B5184" s="219" t="s">
        <v>3449</v>
      </c>
      <c r="C5184" s="219" t="s">
        <v>2553</v>
      </c>
      <c r="D5184" s="219">
        <v>106170</v>
      </c>
      <c r="E5184" s="217" t="s">
        <v>192</v>
      </c>
      <c r="F5184" s="217" t="s">
        <v>3778</v>
      </c>
      <c r="G5184" s="217" t="s">
        <v>929</v>
      </c>
      <c r="H5184" s="217" t="s">
        <v>139</v>
      </c>
      <c r="I5184" s="219">
        <v>1</v>
      </c>
      <c r="J5184" s="218">
        <v>23.78</v>
      </c>
      <c r="K5184" s="218">
        <v>23.78</v>
      </c>
      <c r="L5184" s="218">
        <v>0</v>
      </c>
      <c r="M5184" s="218">
        <f t="shared" si="148"/>
        <v>9.5120000000000005</v>
      </c>
      <c r="N5184" s="216" t="str">
        <f t="shared" si="149"/>
        <v>stvarna uporabna</v>
      </c>
    </row>
    <row r="5185" spans="1:14" x14ac:dyDescent="0.25">
      <c r="A5185" s="220">
        <v>1</v>
      </c>
      <c r="B5185" s="219" t="s">
        <v>3449</v>
      </c>
      <c r="C5185" s="219" t="s">
        <v>2553</v>
      </c>
      <c r="D5185" s="219">
        <v>106171</v>
      </c>
      <c r="E5185" s="217" t="s">
        <v>192</v>
      </c>
      <c r="F5185" s="217" t="s">
        <v>3779</v>
      </c>
      <c r="G5185" s="217" t="s">
        <v>929</v>
      </c>
      <c r="H5185" s="217" t="s">
        <v>139</v>
      </c>
      <c r="I5185" s="219">
        <v>1</v>
      </c>
      <c r="J5185" s="221">
        <v>1210.49</v>
      </c>
      <c r="K5185" s="221">
        <v>1210.49</v>
      </c>
      <c r="L5185" s="218">
        <v>0</v>
      </c>
      <c r="M5185" s="218">
        <f t="shared" si="148"/>
        <v>484.19600000000003</v>
      </c>
      <c r="N5185" s="216" t="str">
        <f t="shared" si="149"/>
        <v>stvarna uporabna</v>
      </c>
    </row>
    <row r="5186" spans="1:14" x14ac:dyDescent="0.25">
      <c r="A5186" s="220">
        <v>1</v>
      </c>
      <c r="B5186" s="219" t="s">
        <v>3449</v>
      </c>
      <c r="C5186" s="219" t="s">
        <v>2553</v>
      </c>
      <c r="D5186" s="219">
        <v>106172</v>
      </c>
      <c r="E5186" s="217" t="s">
        <v>192</v>
      </c>
      <c r="F5186" s="217" t="s">
        <v>3780</v>
      </c>
      <c r="G5186" s="217" t="s">
        <v>929</v>
      </c>
      <c r="H5186" s="217" t="s">
        <v>139</v>
      </c>
      <c r="I5186" s="219">
        <v>1</v>
      </c>
      <c r="J5186" s="218">
        <v>734.78</v>
      </c>
      <c r="K5186" s="218">
        <v>734.78</v>
      </c>
      <c r="L5186" s="218">
        <v>0</v>
      </c>
      <c r="M5186" s="218">
        <f t="shared" si="148"/>
        <v>293.91199999999998</v>
      </c>
      <c r="N5186" s="216" t="str">
        <f t="shared" si="149"/>
        <v>stvarna uporabna</v>
      </c>
    </row>
    <row r="5187" spans="1:14" x14ac:dyDescent="0.25">
      <c r="A5187" s="216">
        <v>1</v>
      </c>
      <c r="B5187" s="219" t="s">
        <v>3449</v>
      </c>
      <c r="C5187" s="219" t="s">
        <v>2553</v>
      </c>
      <c r="D5187" s="219">
        <v>106173</v>
      </c>
      <c r="E5187" s="217" t="s">
        <v>192</v>
      </c>
      <c r="F5187" s="217" t="s">
        <v>3781</v>
      </c>
      <c r="G5187" s="217" t="s">
        <v>929</v>
      </c>
      <c r="H5187" s="217" t="s">
        <v>139</v>
      </c>
      <c r="I5187" s="219">
        <v>1</v>
      </c>
      <c r="J5187" s="218">
        <v>565.22</v>
      </c>
      <c r="K5187" s="218">
        <v>565.22</v>
      </c>
      <c r="L5187" s="218">
        <v>0</v>
      </c>
      <c r="M5187" s="218">
        <f t="shared" ref="M5187:M5249" si="150">IF(L5187&lt;J5187*0.4,J5187*0.4,L5187)</f>
        <v>226.08800000000002</v>
      </c>
      <c r="N5187" s="216" t="str">
        <f t="shared" si="149"/>
        <v>stvarna uporabna</v>
      </c>
    </row>
    <row r="5188" spans="1:14" x14ac:dyDescent="0.25">
      <c r="A5188" s="216">
        <v>1</v>
      </c>
      <c r="B5188" s="219" t="s">
        <v>3449</v>
      </c>
      <c r="C5188" s="219" t="s">
        <v>2553</v>
      </c>
      <c r="D5188" s="219">
        <v>106174</v>
      </c>
      <c r="E5188" s="217" t="s">
        <v>192</v>
      </c>
      <c r="F5188" s="217" t="s">
        <v>3782</v>
      </c>
      <c r="G5188" s="217" t="s">
        <v>929</v>
      </c>
      <c r="H5188" s="217" t="s">
        <v>139</v>
      </c>
      <c r="I5188" s="219">
        <v>1</v>
      </c>
      <c r="J5188" s="221">
        <v>1429.77</v>
      </c>
      <c r="K5188" s="221">
        <v>1429.77</v>
      </c>
      <c r="L5188" s="218">
        <v>0</v>
      </c>
      <c r="M5188" s="218">
        <f t="shared" si="150"/>
        <v>571.90800000000002</v>
      </c>
      <c r="N5188" s="216" t="str">
        <f t="shared" si="149"/>
        <v>stvarna uporabna</v>
      </c>
    </row>
    <row r="5189" spans="1:14" x14ac:dyDescent="0.25">
      <c r="A5189" s="216">
        <v>1</v>
      </c>
      <c r="B5189" s="219" t="s">
        <v>3449</v>
      </c>
      <c r="C5189" s="219" t="s">
        <v>2553</v>
      </c>
      <c r="D5189" s="219">
        <v>106175</v>
      </c>
      <c r="E5189" s="217" t="s">
        <v>192</v>
      </c>
      <c r="F5189" s="217" t="s">
        <v>3783</v>
      </c>
      <c r="G5189" s="217" t="s">
        <v>929</v>
      </c>
      <c r="H5189" s="217" t="s">
        <v>139</v>
      </c>
      <c r="I5189" s="219">
        <v>1</v>
      </c>
      <c r="J5189" s="218">
        <v>734.79</v>
      </c>
      <c r="K5189" s="218">
        <v>734.79</v>
      </c>
      <c r="L5189" s="218">
        <v>0</v>
      </c>
      <c r="M5189" s="218">
        <f t="shared" si="150"/>
        <v>293.916</v>
      </c>
      <c r="N5189" s="216" t="str">
        <f t="shared" si="149"/>
        <v>stvarna uporabna</v>
      </c>
    </row>
    <row r="5190" spans="1:14" x14ac:dyDescent="0.25">
      <c r="A5190" s="216">
        <v>1</v>
      </c>
      <c r="B5190" s="219" t="s">
        <v>3449</v>
      </c>
      <c r="C5190" s="219" t="s">
        <v>2553</v>
      </c>
      <c r="D5190" s="219">
        <v>106176</v>
      </c>
      <c r="E5190" s="217" t="s">
        <v>192</v>
      </c>
      <c r="F5190" s="217" t="s">
        <v>3771</v>
      </c>
      <c r="G5190" s="217" t="s">
        <v>929</v>
      </c>
      <c r="H5190" s="217" t="s">
        <v>139</v>
      </c>
      <c r="I5190" s="219">
        <v>1</v>
      </c>
      <c r="J5190" s="218">
        <v>169.55</v>
      </c>
      <c r="K5190" s="218">
        <v>169.55</v>
      </c>
      <c r="L5190" s="218">
        <v>0</v>
      </c>
      <c r="M5190" s="218">
        <f t="shared" si="150"/>
        <v>67.820000000000007</v>
      </c>
      <c r="N5190" s="216" t="str">
        <f t="shared" si="149"/>
        <v>stvarna uporabna</v>
      </c>
    </row>
    <row r="5191" spans="1:14" x14ac:dyDescent="0.25">
      <c r="A5191" s="220">
        <v>1</v>
      </c>
      <c r="B5191" s="219" t="s">
        <v>3449</v>
      </c>
      <c r="C5191" s="219" t="s">
        <v>2553</v>
      </c>
      <c r="D5191" s="219">
        <v>106177</v>
      </c>
      <c r="E5191" s="217" t="s">
        <v>192</v>
      </c>
      <c r="F5191" s="217" t="s">
        <v>3784</v>
      </c>
      <c r="G5191" s="217" t="s">
        <v>929</v>
      </c>
      <c r="H5191" s="217" t="s">
        <v>139</v>
      </c>
      <c r="I5191" s="219">
        <v>1</v>
      </c>
      <c r="J5191" s="221">
        <v>1210.5</v>
      </c>
      <c r="K5191" s="221">
        <v>1210.5</v>
      </c>
      <c r="L5191" s="218">
        <v>0</v>
      </c>
      <c r="M5191" s="218">
        <f t="shared" si="150"/>
        <v>484.20000000000005</v>
      </c>
      <c r="N5191" s="216" t="str">
        <f t="shared" si="149"/>
        <v>stvarna uporabna</v>
      </c>
    </row>
    <row r="5192" spans="1:14" x14ac:dyDescent="0.25">
      <c r="A5192" s="220">
        <v>1</v>
      </c>
      <c r="B5192" s="219" t="s">
        <v>3449</v>
      </c>
      <c r="C5192" s="219" t="s">
        <v>2553</v>
      </c>
      <c r="D5192" s="219">
        <v>106210</v>
      </c>
      <c r="E5192" s="217" t="s">
        <v>192</v>
      </c>
      <c r="F5192" s="217" t="s">
        <v>3785</v>
      </c>
      <c r="G5192" s="217" t="s">
        <v>929</v>
      </c>
      <c r="H5192" s="217" t="s">
        <v>139</v>
      </c>
      <c r="I5192" s="219">
        <v>1</v>
      </c>
      <c r="J5192" s="221">
        <v>1593.37</v>
      </c>
      <c r="K5192" s="221">
        <v>1593.37</v>
      </c>
      <c r="L5192" s="218">
        <v>0</v>
      </c>
      <c r="M5192" s="218">
        <f t="shared" si="150"/>
        <v>637.34799999999996</v>
      </c>
      <c r="N5192" s="216" t="str">
        <f t="shared" si="149"/>
        <v>stvarna uporabna</v>
      </c>
    </row>
    <row r="5193" spans="1:14" x14ac:dyDescent="0.25">
      <c r="A5193" s="216">
        <v>1</v>
      </c>
      <c r="B5193" s="219" t="s">
        <v>3449</v>
      </c>
      <c r="C5193" s="219" t="s">
        <v>2553</v>
      </c>
      <c r="D5193" s="219">
        <v>106239</v>
      </c>
      <c r="E5193" s="217" t="s">
        <v>192</v>
      </c>
      <c r="F5193" s="217" t="s">
        <v>3786</v>
      </c>
      <c r="G5193" s="217" t="s">
        <v>929</v>
      </c>
      <c r="H5193" s="217" t="s">
        <v>139</v>
      </c>
      <c r="I5193" s="219">
        <v>1</v>
      </c>
      <c r="J5193" s="221">
        <v>2415.77</v>
      </c>
      <c r="K5193" s="221">
        <v>2415.77</v>
      </c>
      <c r="L5193" s="218">
        <v>0</v>
      </c>
      <c r="M5193" s="218">
        <f t="shared" si="150"/>
        <v>966.30799999999999</v>
      </c>
      <c r="N5193" s="216" t="str">
        <f t="shared" si="149"/>
        <v>stvarna uporabna</v>
      </c>
    </row>
    <row r="5194" spans="1:14" x14ac:dyDescent="0.25">
      <c r="A5194" s="216">
        <v>1</v>
      </c>
      <c r="B5194" s="219" t="s">
        <v>3449</v>
      </c>
      <c r="C5194" s="219" t="s">
        <v>2553</v>
      </c>
      <c r="D5194" s="219">
        <v>106240</v>
      </c>
      <c r="E5194" s="217" t="s">
        <v>192</v>
      </c>
      <c r="F5194" s="217" t="s">
        <v>3787</v>
      </c>
      <c r="G5194" s="217" t="s">
        <v>929</v>
      </c>
      <c r="H5194" s="217" t="s">
        <v>139</v>
      </c>
      <c r="I5194" s="219">
        <v>1</v>
      </c>
      <c r="J5194" s="221">
        <v>1490.63</v>
      </c>
      <c r="K5194" s="221">
        <v>1490.63</v>
      </c>
      <c r="L5194" s="218">
        <v>0</v>
      </c>
      <c r="M5194" s="218">
        <f t="shared" si="150"/>
        <v>596.25200000000007</v>
      </c>
      <c r="N5194" s="216" t="str">
        <f t="shared" si="149"/>
        <v>stvarna uporabna</v>
      </c>
    </row>
    <row r="5195" spans="1:14" x14ac:dyDescent="0.25">
      <c r="A5195" s="216">
        <v>1</v>
      </c>
      <c r="B5195" s="219" t="s">
        <v>3449</v>
      </c>
      <c r="C5195" s="219" t="s">
        <v>2553</v>
      </c>
      <c r="D5195" s="219">
        <v>106306</v>
      </c>
      <c r="E5195" s="217" t="s">
        <v>192</v>
      </c>
      <c r="F5195" s="217" t="s">
        <v>3788</v>
      </c>
      <c r="G5195" s="217" t="s">
        <v>929</v>
      </c>
      <c r="H5195" s="217" t="s">
        <v>139</v>
      </c>
      <c r="I5195" s="219">
        <v>1</v>
      </c>
      <c r="J5195" s="221">
        <v>18298.34</v>
      </c>
      <c r="K5195" s="221">
        <v>18298.34</v>
      </c>
      <c r="L5195" s="218">
        <v>0</v>
      </c>
      <c r="M5195" s="218">
        <f t="shared" si="150"/>
        <v>7319.3360000000002</v>
      </c>
      <c r="N5195" s="216" t="str">
        <f t="shared" si="149"/>
        <v>stvarna uporabna</v>
      </c>
    </row>
    <row r="5196" spans="1:14" x14ac:dyDescent="0.25">
      <c r="A5196" s="220">
        <v>1</v>
      </c>
      <c r="B5196" s="219" t="s">
        <v>3449</v>
      </c>
      <c r="C5196" s="219" t="s">
        <v>2553</v>
      </c>
      <c r="D5196" s="219">
        <v>106308</v>
      </c>
      <c r="E5196" s="217" t="s">
        <v>192</v>
      </c>
      <c r="F5196" s="217" t="s">
        <v>3789</v>
      </c>
      <c r="G5196" s="217" t="s">
        <v>929</v>
      </c>
      <c r="H5196" s="217" t="s">
        <v>139</v>
      </c>
      <c r="I5196" s="219">
        <v>1</v>
      </c>
      <c r="J5196" s="221">
        <v>10156.51</v>
      </c>
      <c r="K5196" s="221">
        <v>10156.51</v>
      </c>
      <c r="L5196" s="218">
        <v>0</v>
      </c>
      <c r="M5196" s="218">
        <f t="shared" si="150"/>
        <v>4062.6040000000003</v>
      </c>
      <c r="N5196" s="216" t="str">
        <f t="shared" si="149"/>
        <v>stvarna uporabna</v>
      </c>
    </row>
    <row r="5197" spans="1:14" x14ac:dyDescent="0.25">
      <c r="A5197" s="220">
        <v>1</v>
      </c>
      <c r="B5197" s="219" t="s">
        <v>3449</v>
      </c>
      <c r="C5197" s="219" t="s">
        <v>2553</v>
      </c>
      <c r="D5197" s="219">
        <v>106354</v>
      </c>
      <c r="E5197" s="217" t="s">
        <v>192</v>
      </c>
      <c r="F5197" s="217" t="s">
        <v>3790</v>
      </c>
      <c r="G5197" s="217" t="s">
        <v>929</v>
      </c>
      <c r="H5197" s="217" t="s">
        <v>139</v>
      </c>
      <c r="I5197" s="219">
        <v>1</v>
      </c>
      <c r="J5197" s="221">
        <v>7011.36</v>
      </c>
      <c r="K5197" s="221">
        <v>7011.36</v>
      </c>
      <c r="L5197" s="218">
        <v>0</v>
      </c>
      <c r="M5197" s="218">
        <f t="shared" si="150"/>
        <v>2804.5439999999999</v>
      </c>
      <c r="N5197" s="216" t="str">
        <f t="shared" si="149"/>
        <v>stvarna uporabna</v>
      </c>
    </row>
    <row r="5198" spans="1:14" x14ac:dyDescent="0.25">
      <c r="A5198" s="216">
        <v>1</v>
      </c>
      <c r="B5198" s="219" t="s">
        <v>3449</v>
      </c>
      <c r="C5198" s="219" t="s">
        <v>2553</v>
      </c>
      <c r="D5198" s="219">
        <v>106381</v>
      </c>
      <c r="E5198" s="217" t="s">
        <v>192</v>
      </c>
      <c r="F5198" s="217" t="s">
        <v>3791</v>
      </c>
      <c r="G5198" s="217" t="s">
        <v>929</v>
      </c>
      <c r="H5198" s="217" t="s">
        <v>139</v>
      </c>
      <c r="I5198" s="219">
        <v>1</v>
      </c>
      <c r="J5198" s="221">
        <v>9199.49</v>
      </c>
      <c r="K5198" s="221">
        <v>9199.49</v>
      </c>
      <c r="L5198" s="218">
        <v>0</v>
      </c>
      <c r="M5198" s="218">
        <f t="shared" si="150"/>
        <v>3679.7960000000003</v>
      </c>
      <c r="N5198" s="216" t="str">
        <f t="shared" si="149"/>
        <v>stvarna uporabna</v>
      </c>
    </row>
    <row r="5199" spans="1:14" x14ac:dyDescent="0.25">
      <c r="A5199" s="216">
        <v>1</v>
      </c>
      <c r="B5199" s="219" t="s">
        <v>3449</v>
      </c>
      <c r="C5199" s="219" t="s">
        <v>2553</v>
      </c>
      <c r="D5199" s="219">
        <v>106382</v>
      </c>
      <c r="E5199" s="217" t="s">
        <v>192</v>
      </c>
      <c r="F5199" s="217" t="s">
        <v>3792</v>
      </c>
      <c r="G5199" s="217" t="s">
        <v>929</v>
      </c>
      <c r="H5199" s="217" t="s">
        <v>139</v>
      </c>
      <c r="I5199" s="219">
        <v>1</v>
      </c>
      <c r="J5199" s="221">
        <v>13933.58</v>
      </c>
      <c r="K5199" s="221">
        <v>13933.58</v>
      </c>
      <c r="L5199" s="218">
        <v>0</v>
      </c>
      <c r="M5199" s="218">
        <f t="shared" si="150"/>
        <v>5573.4320000000007</v>
      </c>
      <c r="N5199" s="216" t="str">
        <f t="shared" si="149"/>
        <v>stvarna uporabna</v>
      </c>
    </row>
    <row r="5200" spans="1:14" x14ac:dyDescent="0.25">
      <c r="A5200" s="220">
        <v>1</v>
      </c>
      <c r="B5200" s="217" t="s">
        <v>3793</v>
      </c>
      <c r="C5200" s="217" t="s">
        <v>2553</v>
      </c>
      <c r="D5200" s="217" t="s">
        <v>3794</v>
      </c>
      <c r="E5200" s="217" t="s">
        <v>137</v>
      </c>
      <c r="F5200" s="217" t="s">
        <v>3795</v>
      </c>
      <c r="G5200" s="217" t="s">
        <v>2287</v>
      </c>
      <c r="H5200" s="217" t="s">
        <v>139</v>
      </c>
      <c r="I5200" s="219">
        <v>1</v>
      </c>
      <c r="J5200" s="221">
        <v>1874.6</v>
      </c>
      <c r="K5200" s="221">
        <v>1874.6</v>
      </c>
      <c r="L5200" s="218">
        <v>0</v>
      </c>
      <c r="M5200" s="218">
        <f t="shared" si="150"/>
        <v>749.84</v>
      </c>
      <c r="N5200" s="216" t="str">
        <f t="shared" si="149"/>
        <v>stvarna uporabna</v>
      </c>
    </row>
    <row r="5201" spans="1:14" x14ac:dyDescent="0.25">
      <c r="A5201" s="216">
        <v>1</v>
      </c>
      <c r="B5201" s="217" t="s">
        <v>3793</v>
      </c>
      <c r="C5201" s="217" t="s">
        <v>2553</v>
      </c>
      <c r="D5201" s="217" t="s">
        <v>3796</v>
      </c>
      <c r="E5201" s="217" t="s">
        <v>137</v>
      </c>
      <c r="F5201" s="217" t="s">
        <v>3797</v>
      </c>
      <c r="G5201" s="217" t="s">
        <v>2809</v>
      </c>
      <c r="H5201" s="217" t="s">
        <v>139</v>
      </c>
      <c r="I5201" s="219">
        <v>1</v>
      </c>
      <c r="J5201" s="221">
        <v>3353.05</v>
      </c>
      <c r="K5201" s="221">
        <v>3353.05</v>
      </c>
      <c r="L5201" s="218">
        <v>0</v>
      </c>
      <c r="M5201" s="218">
        <f t="shared" si="150"/>
        <v>1341.2200000000003</v>
      </c>
      <c r="N5201" s="216" t="str">
        <f t="shared" si="149"/>
        <v>stvarna uporabna</v>
      </c>
    </row>
    <row r="5202" spans="1:14" x14ac:dyDescent="0.25">
      <c r="A5202" s="216">
        <v>1</v>
      </c>
      <c r="B5202" s="217" t="s">
        <v>3793</v>
      </c>
      <c r="C5202" s="217" t="s">
        <v>2553</v>
      </c>
      <c r="D5202" s="217" t="s">
        <v>3798</v>
      </c>
      <c r="E5202" s="217" t="s">
        <v>137</v>
      </c>
      <c r="F5202" s="217" t="s">
        <v>3797</v>
      </c>
      <c r="G5202" s="217" t="s">
        <v>2809</v>
      </c>
      <c r="H5202" s="217" t="s">
        <v>139</v>
      </c>
      <c r="I5202" s="219">
        <v>1</v>
      </c>
      <c r="J5202" s="221">
        <v>3353.04</v>
      </c>
      <c r="K5202" s="221">
        <v>3353.04</v>
      </c>
      <c r="L5202" s="218">
        <v>0</v>
      </c>
      <c r="M5202" s="218">
        <f t="shared" si="150"/>
        <v>1341.2160000000001</v>
      </c>
      <c r="N5202" s="216" t="str">
        <f t="shared" si="149"/>
        <v>stvarna uporabna</v>
      </c>
    </row>
    <row r="5203" spans="1:14" x14ac:dyDescent="0.25">
      <c r="A5203" s="216">
        <v>1</v>
      </c>
      <c r="B5203" s="217" t="s">
        <v>3793</v>
      </c>
      <c r="C5203" s="217" t="s">
        <v>2553</v>
      </c>
      <c r="D5203" s="217" t="s">
        <v>3799</v>
      </c>
      <c r="E5203" s="217" t="s">
        <v>162</v>
      </c>
      <c r="F5203" s="217" t="s">
        <v>3800</v>
      </c>
      <c r="G5203" s="217" t="s">
        <v>660</v>
      </c>
      <c r="H5203" s="217" t="s">
        <v>139</v>
      </c>
      <c r="I5203" s="219">
        <v>1</v>
      </c>
      <c r="J5203" s="221">
        <v>1530.78</v>
      </c>
      <c r="K5203" s="218">
        <v>714.37</v>
      </c>
      <c r="L5203" s="218">
        <v>816.41</v>
      </c>
      <c r="M5203" s="218">
        <f t="shared" si="150"/>
        <v>816.41</v>
      </c>
      <c r="N5203" s="216" t="str">
        <f t="shared" si="149"/>
        <v>nova vrijednost</v>
      </c>
    </row>
    <row r="5204" spans="1:14" x14ac:dyDescent="0.25">
      <c r="A5204" s="220">
        <v>1</v>
      </c>
      <c r="B5204" s="217" t="s">
        <v>3793</v>
      </c>
      <c r="C5204" s="217" t="s">
        <v>2553</v>
      </c>
      <c r="D5204" s="217" t="s">
        <v>3801</v>
      </c>
      <c r="E5204" s="217" t="s">
        <v>171</v>
      </c>
      <c r="F5204" s="217" t="s">
        <v>3802</v>
      </c>
      <c r="G5204" s="217" t="s">
        <v>2270</v>
      </c>
      <c r="H5204" s="217" t="s">
        <v>139</v>
      </c>
      <c r="I5204" s="219">
        <v>1</v>
      </c>
      <c r="J5204" s="221">
        <v>11074.66</v>
      </c>
      <c r="K5204" s="221">
        <v>11074.66</v>
      </c>
      <c r="L5204" s="218">
        <v>0</v>
      </c>
      <c r="M5204" s="218">
        <f t="shared" si="150"/>
        <v>4429.8640000000005</v>
      </c>
      <c r="N5204" s="216" t="str">
        <f t="shared" si="149"/>
        <v>stvarna uporabna</v>
      </c>
    </row>
    <row r="5205" spans="1:14" x14ac:dyDescent="0.25">
      <c r="A5205" s="220">
        <v>1</v>
      </c>
      <c r="B5205" s="217" t="s">
        <v>3793</v>
      </c>
      <c r="C5205" s="217" t="s">
        <v>2553</v>
      </c>
      <c r="D5205" s="217" t="s">
        <v>3803</v>
      </c>
      <c r="E5205" s="217" t="s">
        <v>171</v>
      </c>
      <c r="F5205" s="217" t="s">
        <v>3804</v>
      </c>
      <c r="G5205" s="217" t="s">
        <v>3805</v>
      </c>
      <c r="H5205" s="217" t="s">
        <v>139</v>
      </c>
      <c r="I5205" s="219">
        <v>1</v>
      </c>
      <c r="J5205" s="221">
        <v>18834.89</v>
      </c>
      <c r="K5205" s="221">
        <v>18834.89</v>
      </c>
      <c r="L5205" s="218">
        <v>0</v>
      </c>
      <c r="M5205" s="218">
        <f t="shared" si="150"/>
        <v>7533.9560000000001</v>
      </c>
      <c r="N5205" s="216" t="str">
        <f t="shared" si="149"/>
        <v>stvarna uporabna</v>
      </c>
    </row>
    <row r="5206" spans="1:14" x14ac:dyDescent="0.25">
      <c r="A5206" s="216">
        <v>1</v>
      </c>
      <c r="B5206" s="217" t="s">
        <v>3793</v>
      </c>
      <c r="C5206" s="217" t="s">
        <v>2553</v>
      </c>
      <c r="D5206" s="217" t="s">
        <v>3806</v>
      </c>
      <c r="E5206" s="217" t="s">
        <v>171</v>
      </c>
      <c r="F5206" s="217" t="s">
        <v>3804</v>
      </c>
      <c r="G5206" s="217" t="s">
        <v>3805</v>
      </c>
      <c r="H5206" s="217" t="s">
        <v>139</v>
      </c>
      <c r="I5206" s="219">
        <v>1</v>
      </c>
      <c r="J5206" s="221">
        <v>18834.900000000001</v>
      </c>
      <c r="K5206" s="221">
        <v>18834.900000000001</v>
      </c>
      <c r="L5206" s="218">
        <v>0</v>
      </c>
      <c r="M5206" s="218">
        <f t="shared" si="150"/>
        <v>7533.9600000000009</v>
      </c>
      <c r="N5206" s="216" t="str">
        <f t="shared" si="149"/>
        <v>stvarna uporabna</v>
      </c>
    </row>
    <row r="5207" spans="1:14" x14ac:dyDescent="0.25">
      <c r="A5207" s="216">
        <v>1</v>
      </c>
      <c r="B5207" s="217" t="s">
        <v>3793</v>
      </c>
      <c r="C5207" s="217" t="s">
        <v>2553</v>
      </c>
      <c r="D5207" s="217" t="s">
        <v>3807</v>
      </c>
      <c r="E5207" s="217" t="s">
        <v>171</v>
      </c>
      <c r="F5207" s="217" t="s">
        <v>3808</v>
      </c>
      <c r="G5207" s="218">
        <v>12.01</v>
      </c>
      <c r="H5207" s="217" t="s">
        <v>139</v>
      </c>
      <c r="I5207" s="219">
        <v>1</v>
      </c>
      <c r="J5207" s="221">
        <v>47734.94</v>
      </c>
      <c r="K5207" s="221">
        <v>47734.94</v>
      </c>
      <c r="L5207" s="218">
        <v>0</v>
      </c>
      <c r="M5207" s="218">
        <f t="shared" si="150"/>
        <v>19093.976000000002</v>
      </c>
      <c r="N5207" s="216" t="str">
        <f t="shared" si="149"/>
        <v>stvarna uporabna</v>
      </c>
    </row>
    <row r="5208" spans="1:14" x14ac:dyDescent="0.25">
      <c r="A5208" s="216">
        <v>1</v>
      </c>
      <c r="B5208" s="217" t="s">
        <v>3793</v>
      </c>
      <c r="C5208" s="217" t="s">
        <v>2553</v>
      </c>
      <c r="D5208" s="217" t="s">
        <v>3809</v>
      </c>
      <c r="E5208" s="217" t="s">
        <v>171</v>
      </c>
      <c r="F5208" s="217" t="s">
        <v>3810</v>
      </c>
      <c r="G5208" s="217" t="s">
        <v>1364</v>
      </c>
      <c r="H5208" s="217" t="s">
        <v>139</v>
      </c>
      <c r="I5208" s="219">
        <v>1</v>
      </c>
      <c r="J5208" s="221">
        <v>8720.48</v>
      </c>
      <c r="K5208" s="221">
        <v>8720.48</v>
      </c>
      <c r="L5208" s="218">
        <v>0</v>
      </c>
      <c r="M5208" s="218">
        <f t="shared" si="150"/>
        <v>3488.192</v>
      </c>
      <c r="N5208" s="216" t="str">
        <f t="shared" si="149"/>
        <v>stvarna uporabna</v>
      </c>
    </row>
    <row r="5209" spans="1:14" x14ac:dyDescent="0.25">
      <c r="A5209" s="220">
        <v>1</v>
      </c>
      <c r="B5209" s="217" t="s">
        <v>3793</v>
      </c>
      <c r="C5209" s="217" t="s">
        <v>2553</v>
      </c>
      <c r="D5209" s="217" t="s">
        <v>3811</v>
      </c>
      <c r="E5209" s="217" t="s">
        <v>171</v>
      </c>
      <c r="F5209" s="217" t="s">
        <v>3812</v>
      </c>
      <c r="G5209" s="217" t="s">
        <v>3192</v>
      </c>
      <c r="H5209" s="217" t="s">
        <v>139</v>
      </c>
      <c r="I5209" s="219">
        <v>1</v>
      </c>
      <c r="J5209" s="221">
        <v>7494.67</v>
      </c>
      <c r="K5209" s="221">
        <v>7494.67</v>
      </c>
      <c r="L5209" s="218">
        <v>0</v>
      </c>
      <c r="M5209" s="218">
        <f t="shared" si="150"/>
        <v>2997.8680000000004</v>
      </c>
      <c r="N5209" s="216" t="str">
        <f t="shared" si="149"/>
        <v>stvarna uporabna</v>
      </c>
    </row>
    <row r="5210" spans="1:14" x14ac:dyDescent="0.25">
      <c r="A5210" s="220">
        <v>1</v>
      </c>
      <c r="B5210" s="217" t="s">
        <v>3793</v>
      </c>
      <c r="C5210" s="217" t="s">
        <v>2553</v>
      </c>
      <c r="D5210" s="217" t="s">
        <v>3813</v>
      </c>
      <c r="E5210" s="217" t="s">
        <v>171</v>
      </c>
      <c r="F5210" s="217" t="s">
        <v>3814</v>
      </c>
      <c r="G5210" s="218">
        <v>12.14</v>
      </c>
      <c r="H5210" s="217" t="s">
        <v>139</v>
      </c>
      <c r="I5210" s="219">
        <v>1</v>
      </c>
      <c r="J5210" s="221">
        <v>13468.85</v>
      </c>
      <c r="K5210" s="221">
        <v>5387.54</v>
      </c>
      <c r="L5210" s="221">
        <v>8081.31</v>
      </c>
      <c r="M5210" s="218">
        <f t="shared" si="150"/>
        <v>8081.31</v>
      </c>
      <c r="N5210" s="216" t="str">
        <f t="shared" si="149"/>
        <v>nova vrijednost</v>
      </c>
    </row>
    <row r="5211" spans="1:14" x14ac:dyDescent="0.25">
      <c r="A5211" s="216">
        <v>1</v>
      </c>
      <c r="B5211" s="217" t="s">
        <v>3793</v>
      </c>
      <c r="C5211" s="217" t="s">
        <v>2553</v>
      </c>
      <c r="D5211" s="217" t="s">
        <v>3815</v>
      </c>
      <c r="E5211" s="217" t="s">
        <v>162</v>
      </c>
      <c r="F5211" s="217" t="s">
        <v>3816</v>
      </c>
      <c r="G5211" s="218">
        <v>12.14</v>
      </c>
      <c r="H5211" s="217" t="s">
        <v>139</v>
      </c>
      <c r="I5211" s="219">
        <v>1</v>
      </c>
      <c r="J5211" s="221">
        <v>6638.12</v>
      </c>
      <c r="K5211" s="221">
        <v>2655.24</v>
      </c>
      <c r="L5211" s="221">
        <v>3982.88</v>
      </c>
      <c r="M5211" s="218">
        <f t="shared" si="150"/>
        <v>3982.88</v>
      </c>
      <c r="N5211" s="216" t="str">
        <f t="shared" si="149"/>
        <v>nova vrijednost</v>
      </c>
    </row>
    <row r="5212" spans="1:14" x14ac:dyDescent="0.25">
      <c r="A5212" s="216">
        <v>1</v>
      </c>
      <c r="B5212" s="219" t="s">
        <v>3793</v>
      </c>
      <c r="C5212" s="219" t="s">
        <v>2553</v>
      </c>
      <c r="D5212" s="219">
        <v>101299</v>
      </c>
      <c r="E5212" s="217" t="s">
        <v>218</v>
      </c>
      <c r="F5212" s="217" t="s">
        <v>3817</v>
      </c>
      <c r="G5212" s="217" t="s">
        <v>3818</v>
      </c>
      <c r="H5212" s="217" t="s">
        <v>139</v>
      </c>
      <c r="I5212" s="219">
        <v>1</v>
      </c>
      <c r="J5212" s="221">
        <v>56214.95</v>
      </c>
      <c r="K5212" s="221">
        <v>56214.95</v>
      </c>
      <c r="L5212" s="218">
        <v>0</v>
      </c>
      <c r="M5212" s="218">
        <f t="shared" si="150"/>
        <v>22485.98</v>
      </c>
      <c r="N5212" s="216" t="str">
        <f t="shared" si="149"/>
        <v>stvarna uporabna</v>
      </c>
    </row>
    <row r="5213" spans="1:14" x14ac:dyDescent="0.25">
      <c r="A5213" s="216">
        <v>1</v>
      </c>
      <c r="B5213" s="219" t="s">
        <v>3793</v>
      </c>
      <c r="C5213" s="219" t="s">
        <v>2553</v>
      </c>
      <c r="D5213" s="219">
        <v>101300</v>
      </c>
      <c r="E5213" s="217" t="s">
        <v>218</v>
      </c>
      <c r="F5213" s="217" t="s">
        <v>3819</v>
      </c>
      <c r="G5213" s="218">
        <v>10.98</v>
      </c>
      <c r="H5213" s="217" t="s">
        <v>139</v>
      </c>
      <c r="I5213" s="219">
        <v>1</v>
      </c>
      <c r="J5213" s="221">
        <v>39822.879999999997</v>
      </c>
      <c r="K5213" s="221">
        <v>39822.879999999997</v>
      </c>
      <c r="L5213" s="218">
        <v>0</v>
      </c>
      <c r="M5213" s="218">
        <f t="shared" si="150"/>
        <v>15929.152</v>
      </c>
      <c r="N5213" s="216" t="str">
        <f t="shared" si="149"/>
        <v>stvarna uporabna</v>
      </c>
    </row>
    <row r="5214" spans="1:14" x14ac:dyDescent="0.25">
      <c r="A5214" s="220">
        <v>1</v>
      </c>
      <c r="B5214" s="219" t="s">
        <v>3793</v>
      </c>
      <c r="C5214" s="219" t="s">
        <v>2553</v>
      </c>
      <c r="D5214" s="219">
        <v>101301</v>
      </c>
      <c r="E5214" s="217" t="s">
        <v>218</v>
      </c>
      <c r="F5214" s="217" t="s">
        <v>3820</v>
      </c>
      <c r="G5214" s="218">
        <v>10.98</v>
      </c>
      <c r="H5214" s="217" t="s">
        <v>139</v>
      </c>
      <c r="I5214" s="219">
        <v>1</v>
      </c>
      <c r="J5214" s="221">
        <v>38881.040000000001</v>
      </c>
      <c r="K5214" s="221">
        <v>38881.040000000001</v>
      </c>
      <c r="L5214" s="218">
        <v>0</v>
      </c>
      <c r="M5214" s="218">
        <f t="shared" si="150"/>
        <v>15552.416000000001</v>
      </c>
      <c r="N5214" s="216" t="str">
        <f t="shared" si="149"/>
        <v>stvarna uporabna</v>
      </c>
    </row>
    <row r="5215" spans="1:14" x14ac:dyDescent="0.25">
      <c r="A5215" s="220">
        <v>1</v>
      </c>
      <c r="B5215" s="219" t="s">
        <v>3793</v>
      </c>
      <c r="C5215" s="219" t="s">
        <v>2553</v>
      </c>
      <c r="D5215" s="219">
        <v>101304</v>
      </c>
      <c r="E5215" s="217" t="s">
        <v>218</v>
      </c>
      <c r="F5215" s="217" t="s">
        <v>3821</v>
      </c>
      <c r="G5215" s="217" t="s">
        <v>929</v>
      </c>
      <c r="H5215" s="217" t="s">
        <v>139</v>
      </c>
      <c r="I5215" s="219">
        <v>1</v>
      </c>
      <c r="J5215" s="221">
        <v>1200</v>
      </c>
      <c r="K5215" s="221">
        <v>1200</v>
      </c>
      <c r="L5215" s="218">
        <v>0</v>
      </c>
      <c r="M5215" s="218">
        <f t="shared" si="150"/>
        <v>480</v>
      </c>
      <c r="N5215" s="216" t="str">
        <f t="shared" si="149"/>
        <v>stvarna uporabna</v>
      </c>
    </row>
    <row r="5216" spans="1:14" x14ac:dyDescent="0.25">
      <c r="A5216" s="216">
        <v>1</v>
      </c>
      <c r="B5216" s="219" t="s">
        <v>3793</v>
      </c>
      <c r="C5216" s="219" t="s">
        <v>2553</v>
      </c>
      <c r="D5216" s="219">
        <v>101305</v>
      </c>
      <c r="E5216" s="217" t="s">
        <v>218</v>
      </c>
      <c r="F5216" s="217" t="s">
        <v>3822</v>
      </c>
      <c r="G5216" s="218">
        <v>11.01</v>
      </c>
      <c r="H5216" s="217" t="s">
        <v>139</v>
      </c>
      <c r="I5216" s="219">
        <v>1</v>
      </c>
      <c r="J5216" s="221">
        <v>5978</v>
      </c>
      <c r="K5216" s="221">
        <v>5978</v>
      </c>
      <c r="L5216" s="218">
        <v>0</v>
      </c>
      <c r="M5216" s="218">
        <f t="shared" si="150"/>
        <v>2391.2000000000003</v>
      </c>
      <c r="N5216" s="216" t="str">
        <f t="shared" si="149"/>
        <v>stvarna uporabna</v>
      </c>
    </row>
    <row r="5217" spans="1:14" x14ac:dyDescent="0.25">
      <c r="A5217" s="216">
        <v>1</v>
      </c>
      <c r="B5217" s="219" t="s">
        <v>3793</v>
      </c>
      <c r="C5217" s="219" t="s">
        <v>2553</v>
      </c>
      <c r="D5217" s="219">
        <v>101319</v>
      </c>
      <c r="E5217" s="217" t="s">
        <v>218</v>
      </c>
      <c r="F5217" s="217" t="s">
        <v>3823</v>
      </c>
      <c r="G5217" s="217" t="s">
        <v>1991</v>
      </c>
      <c r="H5217" s="217" t="s">
        <v>139</v>
      </c>
      <c r="I5217" s="219">
        <v>1</v>
      </c>
      <c r="J5217" s="221">
        <v>15704.35</v>
      </c>
      <c r="K5217" s="221">
        <v>15704.35</v>
      </c>
      <c r="L5217" s="218">
        <v>0</v>
      </c>
      <c r="M5217" s="218">
        <f t="shared" si="150"/>
        <v>6281.7400000000007</v>
      </c>
      <c r="N5217" s="216" t="str">
        <f t="shared" si="149"/>
        <v>stvarna uporabna</v>
      </c>
    </row>
    <row r="5218" spans="1:14" x14ac:dyDescent="0.25">
      <c r="A5218" s="216">
        <v>1</v>
      </c>
      <c r="B5218" s="219" t="s">
        <v>3793</v>
      </c>
      <c r="C5218" s="219" t="s">
        <v>2553</v>
      </c>
      <c r="D5218" s="219">
        <v>101364</v>
      </c>
      <c r="E5218" s="217" t="s">
        <v>218</v>
      </c>
      <c r="F5218" s="217" t="s">
        <v>3824</v>
      </c>
      <c r="G5218" s="217" t="s">
        <v>286</v>
      </c>
      <c r="H5218" s="217" t="s">
        <v>139</v>
      </c>
      <c r="I5218" s="219">
        <v>1</v>
      </c>
      <c r="J5218" s="221">
        <v>42097.22</v>
      </c>
      <c r="K5218" s="221">
        <v>42097.22</v>
      </c>
      <c r="L5218" s="218">
        <v>0</v>
      </c>
      <c r="M5218" s="218">
        <f t="shared" si="150"/>
        <v>16838.888000000003</v>
      </c>
      <c r="N5218" s="216" t="str">
        <f t="shared" si="149"/>
        <v>stvarna uporabna</v>
      </c>
    </row>
    <row r="5219" spans="1:14" x14ac:dyDescent="0.25">
      <c r="A5219" s="220">
        <v>1</v>
      </c>
      <c r="B5219" s="219" t="s">
        <v>3793</v>
      </c>
      <c r="C5219" s="219" t="s">
        <v>2553</v>
      </c>
      <c r="D5219" s="219">
        <v>101604</v>
      </c>
      <c r="E5219" s="217" t="s">
        <v>218</v>
      </c>
      <c r="F5219" s="217" t="s">
        <v>3825</v>
      </c>
      <c r="G5219" s="218">
        <v>10.98</v>
      </c>
      <c r="H5219" s="217" t="s">
        <v>139</v>
      </c>
      <c r="I5219" s="219">
        <v>1</v>
      </c>
      <c r="J5219" s="221">
        <v>1795.13</v>
      </c>
      <c r="K5219" s="221">
        <v>1795.13</v>
      </c>
      <c r="L5219" s="218">
        <v>0</v>
      </c>
      <c r="M5219" s="218">
        <f t="shared" si="150"/>
        <v>718.05200000000013</v>
      </c>
      <c r="N5219" s="216" t="str">
        <f t="shared" si="149"/>
        <v>stvarna uporabna</v>
      </c>
    </row>
    <row r="5220" spans="1:14" x14ac:dyDescent="0.25">
      <c r="A5220" s="220">
        <v>1</v>
      </c>
      <c r="B5220" s="219" t="s">
        <v>3793</v>
      </c>
      <c r="C5220" s="219" t="s">
        <v>2553</v>
      </c>
      <c r="D5220" s="219">
        <v>101606</v>
      </c>
      <c r="E5220" s="217" t="s">
        <v>218</v>
      </c>
      <c r="F5220" s="217" t="s">
        <v>3826</v>
      </c>
      <c r="G5220" s="217" t="s">
        <v>929</v>
      </c>
      <c r="H5220" s="217" t="s">
        <v>139</v>
      </c>
      <c r="I5220" s="219">
        <v>1</v>
      </c>
      <c r="J5220" s="218">
        <v>850</v>
      </c>
      <c r="K5220" s="218">
        <v>850</v>
      </c>
      <c r="L5220" s="218">
        <v>0</v>
      </c>
      <c r="M5220" s="218">
        <f t="shared" si="150"/>
        <v>340</v>
      </c>
      <c r="N5220" s="216" t="str">
        <f t="shared" si="149"/>
        <v>stvarna uporabna</v>
      </c>
    </row>
    <row r="5221" spans="1:14" x14ac:dyDescent="0.25">
      <c r="A5221" s="216">
        <v>1</v>
      </c>
      <c r="B5221" s="219" t="s">
        <v>3793</v>
      </c>
      <c r="C5221" s="219" t="s">
        <v>2553</v>
      </c>
      <c r="D5221" s="219">
        <v>101607</v>
      </c>
      <c r="E5221" s="217" t="s">
        <v>218</v>
      </c>
      <c r="F5221" s="217" t="s">
        <v>3826</v>
      </c>
      <c r="G5221" s="217" t="s">
        <v>929</v>
      </c>
      <c r="H5221" s="217" t="s">
        <v>139</v>
      </c>
      <c r="I5221" s="219">
        <v>1</v>
      </c>
      <c r="J5221" s="218">
        <v>850</v>
      </c>
      <c r="K5221" s="218">
        <v>850</v>
      </c>
      <c r="L5221" s="218">
        <v>0</v>
      </c>
      <c r="M5221" s="218">
        <f t="shared" si="150"/>
        <v>340</v>
      </c>
      <c r="N5221" s="216" t="str">
        <f t="shared" si="149"/>
        <v>stvarna uporabna</v>
      </c>
    </row>
    <row r="5222" spans="1:14" x14ac:dyDescent="0.25">
      <c r="A5222" s="216">
        <v>1</v>
      </c>
      <c r="B5222" s="219" t="s">
        <v>3793</v>
      </c>
      <c r="C5222" s="219" t="s">
        <v>2553</v>
      </c>
      <c r="D5222" s="219">
        <v>101608</v>
      </c>
      <c r="E5222" s="217" t="s">
        <v>218</v>
      </c>
      <c r="F5222" s="217" t="s">
        <v>3827</v>
      </c>
      <c r="G5222" s="217" t="s">
        <v>929</v>
      </c>
      <c r="H5222" s="217" t="s">
        <v>139</v>
      </c>
      <c r="I5222" s="219">
        <v>1</v>
      </c>
      <c r="J5222" s="218">
        <v>600</v>
      </c>
      <c r="K5222" s="218">
        <v>600</v>
      </c>
      <c r="L5222" s="218">
        <v>0</v>
      </c>
      <c r="M5222" s="218">
        <f t="shared" si="150"/>
        <v>240</v>
      </c>
      <c r="N5222" s="216" t="str">
        <f t="shared" si="149"/>
        <v>stvarna uporabna</v>
      </c>
    </row>
    <row r="5223" spans="1:14" x14ac:dyDescent="0.25">
      <c r="A5223" s="216">
        <v>1</v>
      </c>
      <c r="B5223" s="219" t="s">
        <v>3793</v>
      </c>
      <c r="C5223" s="219" t="s">
        <v>2553</v>
      </c>
      <c r="D5223" s="219">
        <v>101610</v>
      </c>
      <c r="E5223" s="217" t="s">
        <v>218</v>
      </c>
      <c r="F5223" s="217" t="s">
        <v>3828</v>
      </c>
      <c r="G5223" s="217" t="s">
        <v>929</v>
      </c>
      <c r="H5223" s="217" t="s">
        <v>139</v>
      </c>
      <c r="I5223" s="219">
        <v>1</v>
      </c>
      <c r="J5223" s="221">
        <v>1500</v>
      </c>
      <c r="K5223" s="221">
        <v>1500</v>
      </c>
      <c r="L5223" s="218">
        <v>0</v>
      </c>
      <c r="M5223" s="218">
        <f t="shared" si="150"/>
        <v>600</v>
      </c>
      <c r="N5223" s="216" t="str">
        <f t="shared" si="149"/>
        <v>stvarna uporabna</v>
      </c>
    </row>
    <row r="5224" spans="1:14" x14ac:dyDescent="0.25">
      <c r="A5224" s="220">
        <v>1</v>
      </c>
      <c r="B5224" s="219" t="s">
        <v>3793</v>
      </c>
      <c r="C5224" s="219" t="s">
        <v>2553</v>
      </c>
      <c r="D5224" s="219">
        <v>101611</v>
      </c>
      <c r="E5224" s="217" t="s">
        <v>218</v>
      </c>
      <c r="F5224" s="217" t="s">
        <v>3829</v>
      </c>
      <c r="G5224" s="217" t="s">
        <v>929</v>
      </c>
      <c r="H5224" s="217" t="s">
        <v>139</v>
      </c>
      <c r="I5224" s="219">
        <v>1</v>
      </c>
      <c r="J5224" s="221">
        <v>3500</v>
      </c>
      <c r="K5224" s="221">
        <v>3500</v>
      </c>
      <c r="L5224" s="218">
        <v>0</v>
      </c>
      <c r="M5224" s="218">
        <f t="shared" si="150"/>
        <v>1400</v>
      </c>
      <c r="N5224" s="216" t="str">
        <f t="shared" si="149"/>
        <v>stvarna uporabna</v>
      </c>
    </row>
    <row r="5225" spans="1:14" x14ac:dyDescent="0.25">
      <c r="A5225" s="220">
        <v>1</v>
      </c>
      <c r="B5225" s="219" t="s">
        <v>3793</v>
      </c>
      <c r="C5225" s="219" t="s">
        <v>2553</v>
      </c>
      <c r="D5225" s="219">
        <v>101823</v>
      </c>
      <c r="E5225" s="217" t="s">
        <v>218</v>
      </c>
      <c r="F5225" s="217" t="s">
        <v>3830</v>
      </c>
      <c r="G5225" s="217" t="s">
        <v>1962</v>
      </c>
      <c r="H5225" s="217" t="s">
        <v>139</v>
      </c>
      <c r="I5225" s="219">
        <v>1</v>
      </c>
      <c r="J5225" s="221">
        <v>80440.7</v>
      </c>
      <c r="K5225" s="221">
        <v>80440.7</v>
      </c>
      <c r="L5225" s="218">
        <v>0</v>
      </c>
      <c r="M5225" s="218">
        <f t="shared" si="150"/>
        <v>32176.28</v>
      </c>
      <c r="N5225" s="216" t="str">
        <f t="shared" si="149"/>
        <v>stvarna uporabna</v>
      </c>
    </row>
    <row r="5226" spans="1:14" x14ac:dyDescent="0.25">
      <c r="A5226" s="216">
        <v>1</v>
      </c>
      <c r="B5226" s="219" t="s">
        <v>3793</v>
      </c>
      <c r="C5226" s="219" t="s">
        <v>2553</v>
      </c>
      <c r="D5226" s="219">
        <v>102051</v>
      </c>
      <c r="E5226" s="217" t="s">
        <v>171</v>
      </c>
      <c r="F5226" s="217" t="s">
        <v>3831</v>
      </c>
      <c r="G5226" s="217" t="s">
        <v>2009</v>
      </c>
      <c r="H5226" s="217" t="s">
        <v>139</v>
      </c>
      <c r="I5226" s="219">
        <v>1</v>
      </c>
      <c r="J5226" s="221">
        <v>15442</v>
      </c>
      <c r="K5226" s="221">
        <v>15442</v>
      </c>
      <c r="L5226" s="218">
        <v>0</v>
      </c>
      <c r="M5226" s="218">
        <f t="shared" si="150"/>
        <v>6176.8</v>
      </c>
      <c r="N5226" s="216" t="str">
        <f t="shared" si="149"/>
        <v>stvarna uporabna</v>
      </c>
    </row>
    <row r="5227" spans="1:14" x14ac:dyDescent="0.25">
      <c r="A5227" s="216">
        <v>1</v>
      </c>
      <c r="B5227" s="219" t="s">
        <v>3793</v>
      </c>
      <c r="C5227" s="219" t="s">
        <v>2553</v>
      </c>
      <c r="D5227" s="219">
        <v>102115</v>
      </c>
      <c r="E5227" s="217" t="s">
        <v>171</v>
      </c>
      <c r="F5227" s="217" t="s">
        <v>3832</v>
      </c>
      <c r="G5227" s="217" t="s">
        <v>1931</v>
      </c>
      <c r="H5227" s="217" t="s">
        <v>139</v>
      </c>
      <c r="I5227" s="219">
        <v>1</v>
      </c>
      <c r="J5227" s="221">
        <v>2573.96</v>
      </c>
      <c r="K5227" s="221">
        <v>2573.96</v>
      </c>
      <c r="L5227" s="218">
        <v>0</v>
      </c>
      <c r="M5227" s="218">
        <f t="shared" si="150"/>
        <v>1029.5840000000001</v>
      </c>
      <c r="N5227" s="216" t="str">
        <f t="shared" si="149"/>
        <v>stvarna uporabna</v>
      </c>
    </row>
    <row r="5228" spans="1:14" x14ac:dyDescent="0.25">
      <c r="A5228" s="216">
        <v>1</v>
      </c>
      <c r="B5228" s="219" t="s">
        <v>3793</v>
      </c>
      <c r="C5228" s="219" t="s">
        <v>2553</v>
      </c>
      <c r="D5228" s="219">
        <v>102251</v>
      </c>
      <c r="E5228" s="217" t="s">
        <v>171</v>
      </c>
      <c r="F5228" s="217" t="s">
        <v>3833</v>
      </c>
      <c r="G5228" s="217" t="s">
        <v>3805</v>
      </c>
      <c r="H5228" s="217" t="s">
        <v>139</v>
      </c>
      <c r="I5228" s="219">
        <v>1</v>
      </c>
      <c r="J5228" s="221">
        <v>55891.61</v>
      </c>
      <c r="K5228" s="221">
        <v>55891.61</v>
      </c>
      <c r="L5228" s="218">
        <v>0</v>
      </c>
      <c r="M5228" s="218">
        <f t="shared" si="150"/>
        <v>22356.644</v>
      </c>
      <c r="N5228" s="216" t="str">
        <f t="shared" si="149"/>
        <v>stvarna uporabna</v>
      </c>
    </row>
    <row r="5229" spans="1:14" x14ac:dyDescent="0.25">
      <c r="A5229" s="220">
        <v>1</v>
      </c>
      <c r="B5229" s="219" t="s">
        <v>3793</v>
      </c>
      <c r="C5229" s="219" t="s">
        <v>2553</v>
      </c>
      <c r="D5229" s="219">
        <v>102253</v>
      </c>
      <c r="E5229" s="217" t="s">
        <v>171</v>
      </c>
      <c r="F5229" s="217" t="s">
        <v>3834</v>
      </c>
      <c r="G5229" s="218">
        <v>10.99</v>
      </c>
      <c r="H5229" s="217" t="s">
        <v>139</v>
      </c>
      <c r="I5229" s="219">
        <v>1</v>
      </c>
      <c r="J5229" s="221">
        <v>2196</v>
      </c>
      <c r="K5229" s="221">
        <v>2196</v>
      </c>
      <c r="L5229" s="218">
        <v>0</v>
      </c>
      <c r="M5229" s="218">
        <f t="shared" si="150"/>
        <v>878.40000000000009</v>
      </c>
      <c r="N5229" s="216" t="str">
        <f t="shared" si="149"/>
        <v>stvarna uporabna</v>
      </c>
    </row>
    <row r="5230" spans="1:14" x14ac:dyDescent="0.25">
      <c r="A5230" s="220">
        <v>1</v>
      </c>
      <c r="B5230" s="219" t="s">
        <v>3793</v>
      </c>
      <c r="C5230" s="219" t="s">
        <v>2553</v>
      </c>
      <c r="D5230" s="219">
        <v>102254</v>
      </c>
      <c r="E5230" s="217" t="s">
        <v>171</v>
      </c>
      <c r="F5230" s="217" t="s">
        <v>3835</v>
      </c>
      <c r="G5230" s="217" t="s">
        <v>1908</v>
      </c>
      <c r="H5230" s="217" t="s">
        <v>139</v>
      </c>
      <c r="I5230" s="219">
        <v>1</v>
      </c>
      <c r="J5230" s="221">
        <v>2434.65</v>
      </c>
      <c r="K5230" s="221">
        <v>2434.65</v>
      </c>
      <c r="L5230" s="218">
        <v>0</v>
      </c>
      <c r="M5230" s="218">
        <f t="shared" si="150"/>
        <v>973.86000000000013</v>
      </c>
      <c r="N5230" s="216" t="str">
        <f t="shared" si="149"/>
        <v>stvarna uporabna</v>
      </c>
    </row>
    <row r="5231" spans="1:14" x14ac:dyDescent="0.25">
      <c r="A5231" s="216">
        <v>1</v>
      </c>
      <c r="B5231" s="219" t="s">
        <v>3793</v>
      </c>
      <c r="C5231" s="219" t="s">
        <v>2553</v>
      </c>
      <c r="D5231" s="219">
        <v>102255</v>
      </c>
      <c r="E5231" s="217" t="s">
        <v>171</v>
      </c>
      <c r="F5231" s="217" t="s">
        <v>3836</v>
      </c>
      <c r="G5231" s="217" t="s">
        <v>2455</v>
      </c>
      <c r="H5231" s="217" t="s">
        <v>139</v>
      </c>
      <c r="I5231" s="219">
        <v>1</v>
      </c>
      <c r="J5231" s="221">
        <v>18710.830000000002</v>
      </c>
      <c r="K5231" s="221">
        <v>18710.830000000002</v>
      </c>
      <c r="L5231" s="218">
        <v>0</v>
      </c>
      <c r="M5231" s="218">
        <f t="shared" si="150"/>
        <v>7484.3320000000012</v>
      </c>
      <c r="N5231" s="216" t="str">
        <f t="shared" si="149"/>
        <v>stvarna uporabna</v>
      </c>
    </row>
    <row r="5232" spans="1:14" x14ac:dyDescent="0.25">
      <c r="A5232" s="216">
        <v>1</v>
      </c>
      <c r="B5232" s="219" t="s">
        <v>3793</v>
      </c>
      <c r="C5232" s="219" t="s">
        <v>2553</v>
      </c>
      <c r="D5232" s="219">
        <v>102278</v>
      </c>
      <c r="E5232" s="217" t="s">
        <v>171</v>
      </c>
      <c r="F5232" s="217" t="s">
        <v>3837</v>
      </c>
      <c r="G5232" s="217" t="s">
        <v>259</v>
      </c>
      <c r="H5232" s="217" t="s">
        <v>139</v>
      </c>
      <c r="I5232" s="219">
        <v>1</v>
      </c>
      <c r="J5232" s="221">
        <v>19999.95</v>
      </c>
      <c r="K5232" s="221">
        <v>19999.95</v>
      </c>
      <c r="L5232" s="218">
        <v>0</v>
      </c>
      <c r="M5232" s="218">
        <f t="shared" si="150"/>
        <v>7999.9800000000005</v>
      </c>
      <c r="N5232" s="216" t="str">
        <f t="shared" si="149"/>
        <v>stvarna uporabna</v>
      </c>
    </row>
    <row r="5233" spans="1:14" x14ac:dyDescent="0.25">
      <c r="A5233" s="216">
        <v>1</v>
      </c>
      <c r="B5233" s="219" t="s">
        <v>3793</v>
      </c>
      <c r="C5233" s="219" t="s">
        <v>2553</v>
      </c>
      <c r="D5233" s="219">
        <v>102306</v>
      </c>
      <c r="E5233" s="217" t="s">
        <v>171</v>
      </c>
      <c r="F5233" s="217" t="s">
        <v>3838</v>
      </c>
      <c r="G5233" s="218">
        <v>11.07</v>
      </c>
      <c r="H5233" s="217" t="s">
        <v>139</v>
      </c>
      <c r="I5233" s="219">
        <v>1</v>
      </c>
      <c r="J5233" s="221">
        <v>26981.35</v>
      </c>
      <c r="K5233" s="221">
        <v>26981.35</v>
      </c>
      <c r="L5233" s="218">
        <v>0</v>
      </c>
      <c r="M5233" s="218">
        <f t="shared" si="150"/>
        <v>10792.54</v>
      </c>
      <c r="N5233" s="216" t="str">
        <f t="shared" si="149"/>
        <v>stvarna uporabna</v>
      </c>
    </row>
    <row r="5234" spans="1:14" x14ac:dyDescent="0.25">
      <c r="A5234" s="220">
        <v>1</v>
      </c>
      <c r="B5234" s="219" t="s">
        <v>3793</v>
      </c>
      <c r="C5234" s="219" t="s">
        <v>2553</v>
      </c>
      <c r="D5234" s="219">
        <v>102308</v>
      </c>
      <c r="E5234" s="217" t="s">
        <v>171</v>
      </c>
      <c r="F5234" s="217" t="s">
        <v>3839</v>
      </c>
      <c r="G5234" s="218">
        <v>11.07</v>
      </c>
      <c r="H5234" s="217" t="s">
        <v>139</v>
      </c>
      <c r="I5234" s="219">
        <v>1</v>
      </c>
      <c r="J5234" s="221">
        <v>3827.13</v>
      </c>
      <c r="K5234" s="221">
        <v>3827.13</v>
      </c>
      <c r="L5234" s="218">
        <v>0</v>
      </c>
      <c r="M5234" s="218">
        <f t="shared" si="150"/>
        <v>1530.8520000000001</v>
      </c>
      <c r="N5234" s="216" t="str">
        <f t="shared" si="149"/>
        <v>stvarna uporabna</v>
      </c>
    </row>
    <row r="5235" spans="1:14" x14ac:dyDescent="0.25">
      <c r="A5235" s="220">
        <v>1</v>
      </c>
      <c r="B5235" s="219" t="s">
        <v>3793</v>
      </c>
      <c r="C5235" s="219" t="s">
        <v>2553</v>
      </c>
      <c r="D5235" s="219">
        <v>102321</v>
      </c>
      <c r="E5235" s="217" t="s">
        <v>171</v>
      </c>
      <c r="F5235" s="217" t="s">
        <v>3840</v>
      </c>
      <c r="G5235" s="218">
        <v>11.07</v>
      </c>
      <c r="H5235" s="217" t="s">
        <v>139</v>
      </c>
      <c r="I5235" s="219">
        <v>1</v>
      </c>
      <c r="J5235" s="221">
        <v>3827.13</v>
      </c>
      <c r="K5235" s="221">
        <v>3827.13</v>
      </c>
      <c r="L5235" s="218">
        <v>0</v>
      </c>
      <c r="M5235" s="218">
        <f t="shared" si="150"/>
        <v>1530.8520000000001</v>
      </c>
      <c r="N5235" s="216" t="str">
        <f t="shared" si="149"/>
        <v>stvarna uporabna</v>
      </c>
    </row>
    <row r="5236" spans="1:14" x14ac:dyDescent="0.25">
      <c r="A5236" s="216">
        <v>1</v>
      </c>
      <c r="B5236" s="219" t="s">
        <v>3793</v>
      </c>
      <c r="C5236" s="219" t="s">
        <v>2553</v>
      </c>
      <c r="D5236" s="219">
        <v>102366</v>
      </c>
      <c r="E5236" s="217" t="s">
        <v>171</v>
      </c>
      <c r="F5236" s="217" t="s">
        <v>3841</v>
      </c>
      <c r="G5236" s="217" t="s">
        <v>2173</v>
      </c>
      <c r="H5236" s="217" t="s">
        <v>139</v>
      </c>
      <c r="I5236" s="219">
        <v>1</v>
      </c>
      <c r="J5236" s="221">
        <v>53352.18</v>
      </c>
      <c r="K5236" s="221">
        <v>53352.18</v>
      </c>
      <c r="L5236" s="218">
        <v>0</v>
      </c>
      <c r="M5236" s="218">
        <f t="shared" si="150"/>
        <v>21340.872000000003</v>
      </c>
      <c r="N5236" s="216" t="str">
        <f t="shared" si="149"/>
        <v>stvarna uporabna</v>
      </c>
    </row>
    <row r="5237" spans="1:14" x14ac:dyDescent="0.25">
      <c r="A5237" s="216">
        <v>1</v>
      </c>
      <c r="B5237" s="219" t="s">
        <v>3793</v>
      </c>
      <c r="C5237" s="219" t="s">
        <v>2553</v>
      </c>
      <c r="D5237" s="219">
        <v>102601</v>
      </c>
      <c r="E5237" s="217" t="s">
        <v>171</v>
      </c>
      <c r="F5237" s="217" t="s">
        <v>3842</v>
      </c>
      <c r="G5237" s="217" t="s">
        <v>3515</v>
      </c>
      <c r="H5237" s="217" t="s">
        <v>139</v>
      </c>
      <c r="I5237" s="219">
        <v>1</v>
      </c>
      <c r="J5237" s="221">
        <v>1557.57</v>
      </c>
      <c r="K5237" s="221">
        <v>1557.57</v>
      </c>
      <c r="L5237" s="218">
        <v>0</v>
      </c>
      <c r="M5237" s="218">
        <f t="shared" si="150"/>
        <v>623.02800000000002</v>
      </c>
      <c r="N5237" s="216" t="str">
        <f t="shared" si="149"/>
        <v>stvarna uporabna</v>
      </c>
    </row>
    <row r="5238" spans="1:14" x14ac:dyDescent="0.25">
      <c r="A5238" s="216">
        <v>1</v>
      </c>
      <c r="B5238" s="219" t="s">
        <v>3793</v>
      </c>
      <c r="C5238" s="219" t="s">
        <v>2553</v>
      </c>
      <c r="D5238" s="219">
        <v>102717</v>
      </c>
      <c r="E5238" s="217" t="s">
        <v>171</v>
      </c>
      <c r="F5238" s="217" t="s">
        <v>3843</v>
      </c>
      <c r="G5238" s="218">
        <v>12.07</v>
      </c>
      <c r="H5238" s="217" t="s">
        <v>139</v>
      </c>
      <c r="I5238" s="219">
        <v>1</v>
      </c>
      <c r="J5238" s="221">
        <v>111008.73</v>
      </c>
      <c r="K5238" s="221">
        <v>111008.73</v>
      </c>
      <c r="L5238" s="218">
        <v>0</v>
      </c>
      <c r="M5238" s="218">
        <f t="shared" si="150"/>
        <v>44403.491999999998</v>
      </c>
      <c r="N5238" s="216" t="str">
        <f t="shared" si="149"/>
        <v>stvarna uporabna</v>
      </c>
    </row>
    <row r="5239" spans="1:14" x14ac:dyDescent="0.25">
      <c r="A5239" s="220">
        <v>1</v>
      </c>
      <c r="B5239" s="219" t="s">
        <v>3793</v>
      </c>
      <c r="C5239" s="219" t="s">
        <v>2553</v>
      </c>
      <c r="D5239" s="219">
        <v>102737</v>
      </c>
      <c r="E5239" s="217" t="s">
        <v>171</v>
      </c>
      <c r="F5239" s="217" t="s">
        <v>3844</v>
      </c>
      <c r="G5239" s="217" t="s">
        <v>929</v>
      </c>
      <c r="H5239" s="217" t="s">
        <v>139</v>
      </c>
      <c r="I5239" s="219">
        <v>1</v>
      </c>
      <c r="J5239" s="221">
        <v>2780</v>
      </c>
      <c r="K5239" s="221">
        <v>2780</v>
      </c>
      <c r="L5239" s="218">
        <v>0</v>
      </c>
      <c r="M5239" s="218">
        <f t="shared" si="150"/>
        <v>1112</v>
      </c>
      <c r="N5239" s="216" t="str">
        <f t="shared" si="149"/>
        <v>stvarna uporabna</v>
      </c>
    </row>
    <row r="5240" spans="1:14" x14ac:dyDescent="0.25">
      <c r="A5240" s="220">
        <v>1</v>
      </c>
      <c r="B5240" s="219" t="s">
        <v>3793</v>
      </c>
      <c r="C5240" s="219" t="s">
        <v>2553</v>
      </c>
      <c r="D5240" s="219">
        <v>102757</v>
      </c>
      <c r="E5240" s="217" t="s">
        <v>171</v>
      </c>
      <c r="F5240" s="217" t="s">
        <v>3845</v>
      </c>
      <c r="G5240" s="217" t="s">
        <v>2173</v>
      </c>
      <c r="H5240" s="217" t="s">
        <v>139</v>
      </c>
      <c r="I5240" s="219">
        <v>1</v>
      </c>
      <c r="J5240" s="221">
        <v>3287.82</v>
      </c>
      <c r="K5240" s="221">
        <v>3287.82</v>
      </c>
      <c r="L5240" s="218">
        <v>0</v>
      </c>
      <c r="M5240" s="218">
        <f t="shared" si="150"/>
        <v>1315.1280000000002</v>
      </c>
      <c r="N5240" s="216" t="str">
        <f t="shared" si="149"/>
        <v>stvarna uporabna</v>
      </c>
    </row>
    <row r="5241" spans="1:14" x14ac:dyDescent="0.25">
      <c r="A5241" s="216">
        <v>1</v>
      </c>
      <c r="B5241" s="219" t="s">
        <v>3793</v>
      </c>
      <c r="C5241" s="219" t="s">
        <v>2553</v>
      </c>
      <c r="D5241" s="219">
        <v>102767</v>
      </c>
      <c r="E5241" s="217" t="s">
        <v>171</v>
      </c>
      <c r="F5241" s="217" t="s">
        <v>3846</v>
      </c>
      <c r="G5241" s="217" t="s">
        <v>3192</v>
      </c>
      <c r="H5241" s="217" t="s">
        <v>139</v>
      </c>
      <c r="I5241" s="219">
        <v>1</v>
      </c>
      <c r="J5241" s="221">
        <v>13720.55</v>
      </c>
      <c r="K5241" s="221">
        <v>13720.55</v>
      </c>
      <c r="L5241" s="218">
        <v>0</v>
      </c>
      <c r="M5241" s="218">
        <f t="shared" si="150"/>
        <v>5488.22</v>
      </c>
      <c r="N5241" s="216" t="str">
        <f t="shared" si="149"/>
        <v>stvarna uporabna</v>
      </c>
    </row>
    <row r="5242" spans="1:14" x14ac:dyDescent="0.25">
      <c r="A5242" s="216">
        <v>1</v>
      </c>
      <c r="B5242" s="219" t="s">
        <v>3793</v>
      </c>
      <c r="C5242" s="219" t="s">
        <v>2553</v>
      </c>
      <c r="D5242" s="219">
        <v>102768</v>
      </c>
      <c r="E5242" s="217" t="s">
        <v>171</v>
      </c>
      <c r="F5242" s="217" t="s">
        <v>3847</v>
      </c>
      <c r="G5242" s="217" t="s">
        <v>3192</v>
      </c>
      <c r="H5242" s="217" t="s">
        <v>139</v>
      </c>
      <c r="I5242" s="219">
        <v>1</v>
      </c>
      <c r="J5242" s="221">
        <v>24727.53</v>
      </c>
      <c r="K5242" s="221">
        <v>24727.53</v>
      </c>
      <c r="L5242" s="218">
        <v>0</v>
      </c>
      <c r="M5242" s="218">
        <f t="shared" si="150"/>
        <v>9891.0120000000006</v>
      </c>
      <c r="N5242" s="216" t="str">
        <f t="shared" si="149"/>
        <v>stvarna uporabna</v>
      </c>
    </row>
    <row r="5243" spans="1:14" x14ac:dyDescent="0.25">
      <c r="A5243" s="216">
        <v>1</v>
      </c>
      <c r="B5243" s="219" t="s">
        <v>3793</v>
      </c>
      <c r="C5243" s="219" t="s">
        <v>2553</v>
      </c>
      <c r="D5243" s="219">
        <v>102769</v>
      </c>
      <c r="E5243" s="217" t="s">
        <v>171</v>
      </c>
      <c r="F5243" s="217" t="s">
        <v>3848</v>
      </c>
      <c r="G5243" s="217" t="s">
        <v>3192</v>
      </c>
      <c r="H5243" s="217" t="s">
        <v>139</v>
      </c>
      <c r="I5243" s="219">
        <v>2</v>
      </c>
      <c r="J5243" s="221">
        <v>84465.91</v>
      </c>
      <c r="K5243" s="221">
        <v>82316.58</v>
      </c>
      <c r="L5243" s="221">
        <v>2149.33</v>
      </c>
      <c r="M5243" s="218">
        <f t="shared" si="150"/>
        <v>33786.364000000001</v>
      </c>
      <c r="N5243" s="216" t="str">
        <f t="shared" ref="N5243:N5306" si="151">IF(L5243&lt;J5243*0.4,"stvarna uporabna", "nova vrijednost")</f>
        <v>stvarna uporabna</v>
      </c>
    </row>
    <row r="5244" spans="1:14" x14ac:dyDescent="0.25">
      <c r="A5244" s="220">
        <v>1</v>
      </c>
      <c r="B5244" s="219" t="s">
        <v>3793</v>
      </c>
      <c r="C5244" s="219" t="s">
        <v>2553</v>
      </c>
      <c r="D5244" s="219">
        <v>102772</v>
      </c>
      <c r="E5244" s="217" t="s">
        <v>171</v>
      </c>
      <c r="F5244" s="217" t="s">
        <v>3849</v>
      </c>
      <c r="G5244" s="217" t="s">
        <v>3192</v>
      </c>
      <c r="H5244" s="217" t="s">
        <v>139</v>
      </c>
      <c r="I5244" s="219">
        <v>1</v>
      </c>
      <c r="J5244" s="221">
        <v>124377.27</v>
      </c>
      <c r="K5244" s="221">
        <v>124377.27</v>
      </c>
      <c r="L5244" s="218">
        <v>0</v>
      </c>
      <c r="M5244" s="218">
        <f t="shared" si="150"/>
        <v>49750.908000000003</v>
      </c>
      <c r="N5244" s="216" t="str">
        <f t="shared" si="151"/>
        <v>stvarna uporabna</v>
      </c>
    </row>
    <row r="5245" spans="1:14" x14ac:dyDescent="0.25">
      <c r="A5245" s="220">
        <v>1</v>
      </c>
      <c r="B5245" s="219" t="s">
        <v>3793</v>
      </c>
      <c r="C5245" s="219" t="s">
        <v>2553</v>
      </c>
      <c r="D5245" s="219">
        <v>102855</v>
      </c>
      <c r="E5245" s="217" t="s">
        <v>171</v>
      </c>
      <c r="F5245" s="217" t="s">
        <v>3850</v>
      </c>
      <c r="G5245" s="218">
        <v>11.1</v>
      </c>
      <c r="H5245" s="217" t="s">
        <v>139</v>
      </c>
      <c r="I5245" s="219">
        <v>1</v>
      </c>
      <c r="J5245" s="221">
        <v>1258.97</v>
      </c>
      <c r="K5245" s="221">
        <v>1258.97</v>
      </c>
      <c r="L5245" s="218">
        <v>0</v>
      </c>
      <c r="M5245" s="218">
        <f t="shared" si="150"/>
        <v>503.58800000000002</v>
      </c>
      <c r="N5245" s="216" t="str">
        <f t="shared" si="151"/>
        <v>stvarna uporabna</v>
      </c>
    </row>
    <row r="5246" spans="1:14" x14ac:dyDescent="0.25">
      <c r="A5246" s="216">
        <v>1</v>
      </c>
      <c r="B5246" s="219" t="s">
        <v>3793</v>
      </c>
      <c r="C5246" s="219" t="s">
        <v>2553</v>
      </c>
      <c r="D5246" s="219">
        <v>102884</v>
      </c>
      <c r="E5246" s="217" t="s">
        <v>171</v>
      </c>
      <c r="F5246" s="217" t="s">
        <v>3851</v>
      </c>
      <c r="G5246" s="217" t="s">
        <v>2188</v>
      </c>
      <c r="H5246" s="217" t="s">
        <v>139</v>
      </c>
      <c r="I5246" s="219">
        <v>1</v>
      </c>
      <c r="J5246" s="221">
        <v>70741.05</v>
      </c>
      <c r="K5246" s="221">
        <v>70741.05</v>
      </c>
      <c r="L5246" s="218">
        <v>0</v>
      </c>
      <c r="M5246" s="218">
        <f t="shared" si="150"/>
        <v>28296.420000000002</v>
      </c>
      <c r="N5246" s="216" t="str">
        <f t="shared" si="151"/>
        <v>stvarna uporabna</v>
      </c>
    </row>
    <row r="5247" spans="1:14" x14ac:dyDescent="0.25">
      <c r="A5247" s="216">
        <v>1</v>
      </c>
      <c r="B5247" s="219" t="s">
        <v>3793</v>
      </c>
      <c r="C5247" s="219" t="s">
        <v>2553</v>
      </c>
      <c r="D5247" s="219">
        <v>102894</v>
      </c>
      <c r="E5247" s="217" t="s">
        <v>171</v>
      </c>
      <c r="F5247" s="217" t="s">
        <v>3852</v>
      </c>
      <c r="G5247" s="218">
        <v>11.13</v>
      </c>
      <c r="H5247" s="217" t="s">
        <v>139</v>
      </c>
      <c r="I5247" s="219">
        <v>1</v>
      </c>
      <c r="J5247" s="221">
        <v>2250</v>
      </c>
      <c r="K5247" s="221">
        <v>1387.5</v>
      </c>
      <c r="L5247" s="218">
        <v>862.5</v>
      </c>
      <c r="M5247" s="218">
        <f t="shared" si="150"/>
        <v>900</v>
      </c>
      <c r="N5247" s="216" t="str">
        <f t="shared" si="151"/>
        <v>stvarna uporabna</v>
      </c>
    </row>
    <row r="5248" spans="1:14" x14ac:dyDescent="0.25">
      <c r="A5248" s="216">
        <v>1</v>
      </c>
      <c r="B5248" s="219" t="s">
        <v>3793</v>
      </c>
      <c r="C5248" s="219" t="s">
        <v>2553</v>
      </c>
      <c r="D5248" s="219">
        <v>103013</v>
      </c>
      <c r="E5248" s="217" t="s">
        <v>171</v>
      </c>
      <c r="F5248" s="217" t="s">
        <v>3853</v>
      </c>
      <c r="G5248" s="217" t="s">
        <v>2294</v>
      </c>
      <c r="H5248" s="217" t="s">
        <v>139</v>
      </c>
      <c r="I5248" s="219">
        <v>1</v>
      </c>
      <c r="J5248" s="221">
        <v>58770.94</v>
      </c>
      <c r="K5248" s="221">
        <v>58770.94</v>
      </c>
      <c r="L5248" s="218">
        <v>0</v>
      </c>
      <c r="M5248" s="218">
        <f t="shared" si="150"/>
        <v>23508.376000000004</v>
      </c>
      <c r="N5248" s="216" t="str">
        <f t="shared" si="151"/>
        <v>stvarna uporabna</v>
      </c>
    </row>
    <row r="5249" spans="1:14" x14ac:dyDescent="0.25">
      <c r="A5249" s="220">
        <v>1</v>
      </c>
      <c r="B5249" s="219" t="s">
        <v>3793</v>
      </c>
      <c r="C5249" s="219" t="s">
        <v>2553</v>
      </c>
      <c r="D5249" s="219">
        <v>103166</v>
      </c>
      <c r="E5249" s="217" t="s">
        <v>171</v>
      </c>
      <c r="F5249" s="217" t="s">
        <v>3854</v>
      </c>
      <c r="G5249" s="218">
        <v>10</v>
      </c>
      <c r="H5249" s="217" t="s">
        <v>139</v>
      </c>
      <c r="I5249" s="219">
        <v>1</v>
      </c>
      <c r="J5249" s="221">
        <v>12810</v>
      </c>
      <c r="K5249" s="221">
        <v>12810</v>
      </c>
      <c r="L5249" s="218">
        <v>0</v>
      </c>
      <c r="M5249" s="218">
        <f t="shared" si="150"/>
        <v>5124</v>
      </c>
      <c r="N5249" s="216" t="str">
        <f t="shared" si="151"/>
        <v>stvarna uporabna</v>
      </c>
    </row>
    <row r="5250" spans="1:14" x14ac:dyDescent="0.25">
      <c r="A5250" s="220">
        <v>1</v>
      </c>
      <c r="B5250" s="219" t="s">
        <v>3793</v>
      </c>
      <c r="C5250" s="219" t="s">
        <v>2553</v>
      </c>
      <c r="D5250" s="219">
        <v>103169</v>
      </c>
      <c r="E5250" s="217" t="s">
        <v>171</v>
      </c>
      <c r="F5250" s="217" t="s">
        <v>3855</v>
      </c>
      <c r="G5250" s="218">
        <v>11</v>
      </c>
      <c r="H5250" s="217" t="s">
        <v>139</v>
      </c>
      <c r="I5250" s="219">
        <v>1</v>
      </c>
      <c r="J5250" s="221">
        <v>25496.5</v>
      </c>
      <c r="K5250" s="221">
        <v>25496.5</v>
      </c>
      <c r="L5250" s="218">
        <v>0</v>
      </c>
      <c r="M5250" s="218">
        <f t="shared" ref="M5250:M5313" si="152">IF(L5250&lt;J5250*0.4,J5250*0.4,L5250)</f>
        <v>10198.6</v>
      </c>
      <c r="N5250" s="216" t="str">
        <f t="shared" si="151"/>
        <v>stvarna uporabna</v>
      </c>
    </row>
    <row r="5251" spans="1:14" x14ac:dyDescent="0.25">
      <c r="A5251" s="216">
        <v>1</v>
      </c>
      <c r="B5251" s="219" t="s">
        <v>3793</v>
      </c>
      <c r="C5251" s="219" t="s">
        <v>2553</v>
      </c>
      <c r="D5251" s="219">
        <v>103173</v>
      </c>
      <c r="E5251" s="217" t="s">
        <v>171</v>
      </c>
      <c r="F5251" s="217" t="s">
        <v>3856</v>
      </c>
      <c r="G5251" s="218">
        <v>10.99</v>
      </c>
      <c r="H5251" s="217" t="s">
        <v>139</v>
      </c>
      <c r="I5251" s="219">
        <v>1</v>
      </c>
      <c r="J5251" s="221">
        <v>46991.519999999997</v>
      </c>
      <c r="K5251" s="221">
        <v>46991.519999999997</v>
      </c>
      <c r="L5251" s="218">
        <v>0</v>
      </c>
      <c r="M5251" s="218">
        <f t="shared" si="152"/>
        <v>18796.608</v>
      </c>
      <c r="N5251" s="216" t="str">
        <f t="shared" si="151"/>
        <v>stvarna uporabna</v>
      </c>
    </row>
    <row r="5252" spans="1:14" x14ac:dyDescent="0.25">
      <c r="A5252" s="216">
        <v>1</v>
      </c>
      <c r="B5252" s="219" t="s">
        <v>3793</v>
      </c>
      <c r="C5252" s="219" t="s">
        <v>2553</v>
      </c>
      <c r="D5252" s="219">
        <v>103174</v>
      </c>
      <c r="E5252" s="217" t="s">
        <v>171</v>
      </c>
      <c r="F5252" s="217" t="s">
        <v>3857</v>
      </c>
      <c r="G5252" s="218">
        <v>11.99</v>
      </c>
      <c r="H5252" s="217" t="s">
        <v>139</v>
      </c>
      <c r="I5252" s="219">
        <v>1</v>
      </c>
      <c r="J5252" s="221">
        <v>27269</v>
      </c>
      <c r="K5252" s="221">
        <v>27269</v>
      </c>
      <c r="L5252" s="218">
        <v>0</v>
      </c>
      <c r="M5252" s="218">
        <f t="shared" si="152"/>
        <v>10907.6</v>
      </c>
      <c r="N5252" s="216" t="str">
        <f t="shared" si="151"/>
        <v>stvarna uporabna</v>
      </c>
    </row>
    <row r="5253" spans="1:14" x14ac:dyDescent="0.25">
      <c r="A5253" s="216">
        <v>1</v>
      </c>
      <c r="B5253" s="219" t="s">
        <v>3793</v>
      </c>
      <c r="C5253" s="219" t="s">
        <v>2553</v>
      </c>
      <c r="D5253" s="219">
        <v>103179</v>
      </c>
      <c r="E5253" s="217" t="s">
        <v>171</v>
      </c>
      <c r="F5253" s="217" t="s">
        <v>3858</v>
      </c>
      <c r="G5253" s="217" t="s">
        <v>2188</v>
      </c>
      <c r="H5253" s="217" t="s">
        <v>139</v>
      </c>
      <c r="I5253" s="219">
        <v>1</v>
      </c>
      <c r="J5253" s="221">
        <v>3511.39</v>
      </c>
      <c r="K5253" s="221">
        <v>3511.39</v>
      </c>
      <c r="L5253" s="218">
        <v>0</v>
      </c>
      <c r="M5253" s="218">
        <f t="shared" si="152"/>
        <v>1404.556</v>
      </c>
      <c r="N5253" s="216" t="str">
        <f t="shared" si="151"/>
        <v>stvarna uporabna</v>
      </c>
    </row>
    <row r="5254" spans="1:14" x14ac:dyDescent="0.25">
      <c r="A5254" s="220">
        <v>1</v>
      </c>
      <c r="B5254" s="219" t="s">
        <v>3793</v>
      </c>
      <c r="C5254" s="219" t="s">
        <v>2553</v>
      </c>
      <c r="D5254" s="219">
        <v>103186</v>
      </c>
      <c r="E5254" s="217" t="s">
        <v>171</v>
      </c>
      <c r="F5254" s="217" t="s">
        <v>3859</v>
      </c>
      <c r="G5254" s="218">
        <v>11.07</v>
      </c>
      <c r="H5254" s="217" t="s">
        <v>139</v>
      </c>
      <c r="I5254" s="219">
        <v>1</v>
      </c>
      <c r="J5254" s="221">
        <v>53733.53</v>
      </c>
      <c r="K5254" s="221">
        <v>53733.53</v>
      </c>
      <c r="L5254" s="218">
        <v>0</v>
      </c>
      <c r="M5254" s="218">
        <f t="shared" si="152"/>
        <v>21493.412</v>
      </c>
      <c r="N5254" s="216" t="str">
        <f t="shared" si="151"/>
        <v>stvarna uporabna</v>
      </c>
    </row>
    <row r="5255" spans="1:14" x14ac:dyDescent="0.25">
      <c r="A5255" s="220">
        <v>1</v>
      </c>
      <c r="B5255" s="219" t="s">
        <v>3793</v>
      </c>
      <c r="C5255" s="219" t="s">
        <v>2553</v>
      </c>
      <c r="D5255" s="219">
        <v>103196</v>
      </c>
      <c r="E5255" s="217" t="s">
        <v>171</v>
      </c>
      <c r="F5255" s="217" t="s">
        <v>3860</v>
      </c>
      <c r="G5255" s="217" t="s">
        <v>462</v>
      </c>
      <c r="H5255" s="217" t="s">
        <v>139</v>
      </c>
      <c r="I5255" s="219">
        <v>1</v>
      </c>
      <c r="J5255" s="221">
        <v>5675</v>
      </c>
      <c r="K5255" s="221">
        <v>2932.08</v>
      </c>
      <c r="L5255" s="221">
        <v>2742.92</v>
      </c>
      <c r="M5255" s="218">
        <f t="shared" si="152"/>
        <v>2742.92</v>
      </c>
      <c r="N5255" s="216" t="str">
        <f t="shared" si="151"/>
        <v>nova vrijednost</v>
      </c>
    </row>
    <row r="5256" spans="1:14" x14ac:dyDescent="0.25">
      <c r="A5256" s="216">
        <v>1</v>
      </c>
      <c r="B5256" s="219" t="s">
        <v>3793</v>
      </c>
      <c r="C5256" s="219" t="s">
        <v>2553</v>
      </c>
      <c r="D5256" s="219">
        <v>103214</v>
      </c>
      <c r="E5256" s="217" t="s">
        <v>171</v>
      </c>
      <c r="F5256" s="217" t="s">
        <v>3861</v>
      </c>
      <c r="G5256" s="218">
        <v>11</v>
      </c>
      <c r="H5256" s="217" t="s">
        <v>139</v>
      </c>
      <c r="I5256" s="219">
        <v>1</v>
      </c>
      <c r="J5256" s="221">
        <v>1104.0999999999999</v>
      </c>
      <c r="K5256" s="221">
        <v>1104.0999999999999</v>
      </c>
      <c r="L5256" s="218">
        <v>0</v>
      </c>
      <c r="M5256" s="218">
        <f t="shared" si="152"/>
        <v>441.64</v>
      </c>
      <c r="N5256" s="216" t="str">
        <f t="shared" si="151"/>
        <v>stvarna uporabna</v>
      </c>
    </row>
    <row r="5257" spans="1:14" x14ac:dyDescent="0.25">
      <c r="A5257" s="216">
        <v>1</v>
      </c>
      <c r="B5257" s="219" t="s">
        <v>3793</v>
      </c>
      <c r="C5257" s="219" t="s">
        <v>2553</v>
      </c>
      <c r="D5257" s="219">
        <v>104172</v>
      </c>
      <c r="E5257" s="217" t="s">
        <v>162</v>
      </c>
      <c r="F5257" s="217" t="s">
        <v>3862</v>
      </c>
      <c r="G5257" s="217" t="s">
        <v>2009</v>
      </c>
      <c r="H5257" s="217" t="s">
        <v>139</v>
      </c>
      <c r="I5257" s="219">
        <v>1</v>
      </c>
      <c r="J5257" s="221">
        <v>10755.91</v>
      </c>
      <c r="K5257" s="221">
        <v>10755.91</v>
      </c>
      <c r="L5257" s="218">
        <v>0</v>
      </c>
      <c r="M5257" s="218">
        <f t="shared" si="152"/>
        <v>4302.3640000000005</v>
      </c>
      <c r="N5257" s="216" t="str">
        <f t="shared" si="151"/>
        <v>stvarna uporabna</v>
      </c>
    </row>
    <row r="5258" spans="1:14" x14ac:dyDescent="0.25">
      <c r="A5258" s="216">
        <v>1</v>
      </c>
      <c r="B5258" s="219" t="s">
        <v>3793</v>
      </c>
      <c r="C5258" s="219" t="s">
        <v>2553</v>
      </c>
      <c r="D5258" s="219">
        <v>104244</v>
      </c>
      <c r="E5258" s="217" t="s">
        <v>162</v>
      </c>
      <c r="F5258" s="217" t="s">
        <v>3800</v>
      </c>
      <c r="G5258" s="217" t="s">
        <v>660</v>
      </c>
      <c r="H5258" s="217" t="s">
        <v>139</v>
      </c>
      <c r="I5258" s="219">
        <v>1</v>
      </c>
      <c r="J5258" s="221">
        <v>1530.78</v>
      </c>
      <c r="K5258" s="218">
        <v>714.37</v>
      </c>
      <c r="L5258" s="218">
        <v>816.41</v>
      </c>
      <c r="M5258" s="218">
        <f t="shared" si="152"/>
        <v>816.41</v>
      </c>
      <c r="N5258" s="216" t="str">
        <f t="shared" si="151"/>
        <v>nova vrijednost</v>
      </c>
    </row>
    <row r="5259" spans="1:14" x14ac:dyDescent="0.25">
      <c r="A5259" s="220">
        <v>1</v>
      </c>
      <c r="B5259" s="219" t="s">
        <v>3793</v>
      </c>
      <c r="C5259" s="219" t="s">
        <v>2553</v>
      </c>
      <c r="D5259" s="219">
        <v>105046</v>
      </c>
      <c r="E5259" s="217" t="s">
        <v>137</v>
      </c>
      <c r="F5259" s="217" t="s">
        <v>3863</v>
      </c>
      <c r="G5259" s="217" t="s">
        <v>3864</v>
      </c>
      <c r="H5259" s="217" t="s">
        <v>139</v>
      </c>
      <c r="I5259" s="219">
        <v>1</v>
      </c>
      <c r="J5259" s="221">
        <v>32049.4</v>
      </c>
      <c r="K5259" s="221">
        <v>32049.4</v>
      </c>
      <c r="L5259" s="218">
        <v>0</v>
      </c>
      <c r="M5259" s="218">
        <f t="shared" si="152"/>
        <v>12819.760000000002</v>
      </c>
      <c r="N5259" s="216" t="str">
        <f t="shared" si="151"/>
        <v>stvarna uporabna</v>
      </c>
    </row>
    <row r="5260" spans="1:14" x14ac:dyDescent="0.25">
      <c r="A5260" s="220">
        <v>1</v>
      </c>
      <c r="B5260" s="219" t="s">
        <v>3793</v>
      </c>
      <c r="C5260" s="219" t="s">
        <v>2553</v>
      </c>
      <c r="D5260" s="219">
        <v>105052</v>
      </c>
      <c r="E5260" s="217" t="s">
        <v>137</v>
      </c>
      <c r="F5260" s="217" t="s">
        <v>3865</v>
      </c>
      <c r="G5260" s="217" t="s">
        <v>854</v>
      </c>
      <c r="H5260" s="217" t="s">
        <v>139</v>
      </c>
      <c r="I5260" s="219">
        <v>1</v>
      </c>
      <c r="J5260" s="221">
        <v>2052.59</v>
      </c>
      <c r="K5260" s="221">
        <v>2052.59</v>
      </c>
      <c r="L5260" s="218">
        <v>0</v>
      </c>
      <c r="M5260" s="218">
        <f t="shared" si="152"/>
        <v>821.03600000000006</v>
      </c>
      <c r="N5260" s="216" t="str">
        <f t="shared" si="151"/>
        <v>stvarna uporabna</v>
      </c>
    </row>
    <row r="5261" spans="1:14" x14ac:dyDescent="0.25">
      <c r="A5261" s="216">
        <v>1</v>
      </c>
      <c r="B5261" s="219" t="s">
        <v>3793</v>
      </c>
      <c r="C5261" s="219" t="s">
        <v>2553</v>
      </c>
      <c r="D5261" s="219">
        <v>105075</v>
      </c>
      <c r="E5261" s="217" t="s">
        <v>137</v>
      </c>
      <c r="F5261" s="217" t="s">
        <v>3866</v>
      </c>
      <c r="G5261" s="217" t="s">
        <v>1415</v>
      </c>
      <c r="H5261" s="217" t="s">
        <v>139</v>
      </c>
      <c r="I5261" s="219">
        <v>1</v>
      </c>
      <c r="J5261" s="221">
        <v>3490.42</v>
      </c>
      <c r="K5261" s="221">
        <v>3490.42</v>
      </c>
      <c r="L5261" s="218">
        <v>0</v>
      </c>
      <c r="M5261" s="218">
        <f t="shared" si="152"/>
        <v>1396.1680000000001</v>
      </c>
      <c r="N5261" s="216" t="str">
        <f t="shared" si="151"/>
        <v>stvarna uporabna</v>
      </c>
    </row>
    <row r="5262" spans="1:14" x14ac:dyDescent="0.25">
      <c r="A5262" s="216">
        <v>1</v>
      </c>
      <c r="B5262" s="219" t="s">
        <v>3793</v>
      </c>
      <c r="C5262" s="219" t="s">
        <v>2553</v>
      </c>
      <c r="D5262" s="219">
        <v>105076</v>
      </c>
      <c r="E5262" s="217" t="s">
        <v>137</v>
      </c>
      <c r="F5262" s="217" t="s">
        <v>3797</v>
      </c>
      <c r="G5262" s="217" t="s">
        <v>2809</v>
      </c>
      <c r="H5262" s="217" t="s">
        <v>139</v>
      </c>
      <c r="I5262" s="219">
        <v>1</v>
      </c>
      <c r="J5262" s="221">
        <v>3353.05</v>
      </c>
      <c r="K5262" s="221">
        <v>3353.05</v>
      </c>
      <c r="L5262" s="218">
        <v>0</v>
      </c>
      <c r="M5262" s="218">
        <f t="shared" si="152"/>
        <v>1341.2200000000003</v>
      </c>
      <c r="N5262" s="216" t="str">
        <f t="shared" si="151"/>
        <v>stvarna uporabna</v>
      </c>
    </row>
    <row r="5263" spans="1:14" x14ac:dyDescent="0.25">
      <c r="A5263" s="216">
        <v>1</v>
      </c>
      <c r="B5263" s="219" t="s">
        <v>3793</v>
      </c>
      <c r="C5263" s="219" t="s">
        <v>2553</v>
      </c>
      <c r="D5263" s="219">
        <v>105077</v>
      </c>
      <c r="E5263" s="217" t="s">
        <v>137</v>
      </c>
      <c r="F5263" s="217" t="s">
        <v>3867</v>
      </c>
      <c r="G5263" s="217" t="s">
        <v>3690</v>
      </c>
      <c r="H5263" s="217" t="s">
        <v>139</v>
      </c>
      <c r="I5263" s="219">
        <v>1</v>
      </c>
      <c r="J5263" s="221">
        <v>4001.6</v>
      </c>
      <c r="K5263" s="221">
        <v>4001.6</v>
      </c>
      <c r="L5263" s="218">
        <v>0</v>
      </c>
      <c r="M5263" s="218">
        <f t="shared" si="152"/>
        <v>1600.64</v>
      </c>
      <c r="N5263" s="216" t="str">
        <f t="shared" si="151"/>
        <v>stvarna uporabna</v>
      </c>
    </row>
    <row r="5264" spans="1:14" x14ac:dyDescent="0.25">
      <c r="A5264" s="220">
        <v>1</v>
      </c>
      <c r="B5264" s="219" t="s">
        <v>3793</v>
      </c>
      <c r="C5264" s="219" t="s">
        <v>2553</v>
      </c>
      <c r="D5264" s="219">
        <v>105112</v>
      </c>
      <c r="E5264" s="217" t="s">
        <v>137</v>
      </c>
      <c r="F5264" s="217" t="s">
        <v>3868</v>
      </c>
      <c r="G5264" s="217" t="s">
        <v>382</v>
      </c>
      <c r="H5264" s="217" t="s">
        <v>139</v>
      </c>
      <c r="I5264" s="219">
        <v>1</v>
      </c>
      <c r="J5264" s="221">
        <v>2160</v>
      </c>
      <c r="K5264" s="221">
        <v>2160</v>
      </c>
      <c r="L5264" s="218">
        <v>0</v>
      </c>
      <c r="M5264" s="218">
        <f t="shared" si="152"/>
        <v>864</v>
      </c>
      <c r="N5264" s="216" t="str">
        <f t="shared" si="151"/>
        <v>stvarna uporabna</v>
      </c>
    </row>
    <row r="5265" spans="1:14" x14ac:dyDescent="0.25">
      <c r="A5265" s="220">
        <v>1</v>
      </c>
      <c r="B5265" s="219" t="s">
        <v>3793</v>
      </c>
      <c r="C5265" s="219" t="s">
        <v>2553</v>
      </c>
      <c r="D5265" s="219">
        <v>105113</v>
      </c>
      <c r="E5265" s="217" t="s">
        <v>137</v>
      </c>
      <c r="F5265" s="217" t="s">
        <v>3868</v>
      </c>
      <c r="G5265" s="217" t="s">
        <v>382</v>
      </c>
      <c r="H5265" s="217" t="s">
        <v>139</v>
      </c>
      <c r="I5265" s="219">
        <v>1</v>
      </c>
      <c r="J5265" s="221">
        <v>2160</v>
      </c>
      <c r="K5265" s="221">
        <v>2160</v>
      </c>
      <c r="L5265" s="218">
        <v>0</v>
      </c>
      <c r="M5265" s="218">
        <f t="shared" si="152"/>
        <v>864</v>
      </c>
      <c r="N5265" s="216" t="str">
        <f t="shared" si="151"/>
        <v>stvarna uporabna</v>
      </c>
    </row>
    <row r="5266" spans="1:14" x14ac:dyDescent="0.25">
      <c r="A5266" s="216">
        <v>1</v>
      </c>
      <c r="B5266" s="219" t="s">
        <v>3793</v>
      </c>
      <c r="C5266" s="219" t="s">
        <v>2553</v>
      </c>
      <c r="D5266" s="219">
        <v>105114</v>
      </c>
      <c r="E5266" s="217" t="s">
        <v>137</v>
      </c>
      <c r="F5266" s="217" t="s">
        <v>3868</v>
      </c>
      <c r="G5266" s="217" t="s">
        <v>382</v>
      </c>
      <c r="H5266" s="217" t="s">
        <v>139</v>
      </c>
      <c r="I5266" s="219">
        <v>1</v>
      </c>
      <c r="J5266" s="221">
        <v>2160</v>
      </c>
      <c r="K5266" s="221">
        <v>2160</v>
      </c>
      <c r="L5266" s="218">
        <v>0</v>
      </c>
      <c r="M5266" s="218">
        <f t="shared" si="152"/>
        <v>864</v>
      </c>
      <c r="N5266" s="216" t="str">
        <f t="shared" si="151"/>
        <v>stvarna uporabna</v>
      </c>
    </row>
    <row r="5267" spans="1:14" x14ac:dyDescent="0.25">
      <c r="A5267" s="216">
        <v>1</v>
      </c>
      <c r="B5267" s="219" t="s">
        <v>3793</v>
      </c>
      <c r="C5267" s="219" t="s">
        <v>2553</v>
      </c>
      <c r="D5267" s="219">
        <v>105115</v>
      </c>
      <c r="E5267" s="217" t="s">
        <v>137</v>
      </c>
      <c r="F5267" s="217" t="s">
        <v>3868</v>
      </c>
      <c r="G5267" s="217" t="s">
        <v>382</v>
      </c>
      <c r="H5267" s="217" t="s">
        <v>139</v>
      </c>
      <c r="I5267" s="219">
        <v>1</v>
      </c>
      <c r="J5267" s="221">
        <v>2160</v>
      </c>
      <c r="K5267" s="221">
        <v>2160</v>
      </c>
      <c r="L5267" s="218">
        <v>0</v>
      </c>
      <c r="M5267" s="218">
        <f t="shared" si="152"/>
        <v>864</v>
      </c>
      <c r="N5267" s="216" t="str">
        <f t="shared" si="151"/>
        <v>stvarna uporabna</v>
      </c>
    </row>
    <row r="5268" spans="1:14" x14ac:dyDescent="0.25">
      <c r="A5268" s="216">
        <v>1</v>
      </c>
      <c r="B5268" s="219" t="s">
        <v>3793</v>
      </c>
      <c r="C5268" s="219" t="s">
        <v>2553</v>
      </c>
      <c r="D5268" s="219">
        <v>105117</v>
      </c>
      <c r="E5268" s="217" t="s">
        <v>137</v>
      </c>
      <c r="F5268" s="217" t="s">
        <v>3869</v>
      </c>
      <c r="G5268" s="217" t="s">
        <v>382</v>
      </c>
      <c r="H5268" s="217" t="s">
        <v>139</v>
      </c>
      <c r="I5268" s="219">
        <v>1</v>
      </c>
      <c r="J5268" s="221">
        <v>18040</v>
      </c>
      <c r="K5268" s="221">
        <v>18040</v>
      </c>
      <c r="L5268" s="218">
        <v>0</v>
      </c>
      <c r="M5268" s="218">
        <f t="shared" si="152"/>
        <v>7216</v>
      </c>
      <c r="N5268" s="216" t="str">
        <f t="shared" si="151"/>
        <v>stvarna uporabna</v>
      </c>
    </row>
    <row r="5269" spans="1:14" x14ac:dyDescent="0.25">
      <c r="A5269" s="220">
        <v>1</v>
      </c>
      <c r="B5269" s="219" t="s">
        <v>3793</v>
      </c>
      <c r="C5269" s="219" t="s">
        <v>2553</v>
      </c>
      <c r="D5269" s="219">
        <v>105232</v>
      </c>
      <c r="E5269" s="217" t="s">
        <v>137</v>
      </c>
      <c r="F5269" s="217" t="s">
        <v>3870</v>
      </c>
      <c r="G5269" s="217" t="s">
        <v>3871</v>
      </c>
      <c r="H5269" s="217" t="s">
        <v>139</v>
      </c>
      <c r="I5269" s="219">
        <v>1</v>
      </c>
      <c r="J5269" s="221">
        <v>5500</v>
      </c>
      <c r="K5269" s="221">
        <v>5500</v>
      </c>
      <c r="L5269" s="218">
        <v>0</v>
      </c>
      <c r="M5269" s="218">
        <f t="shared" si="152"/>
        <v>2200</v>
      </c>
      <c r="N5269" s="216" t="str">
        <f t="shared" si="151"/>
        <v>stvarna uporabna</v>
      </c>
    </row>
    <row r="5270" spans="1:14" x14ac:dyDescent="0.25">
      <c r="A5270" s="220">
        <v>1</v>
      </c>
      <c r="B5270" s="219" t="s">
        <v>3793</v>
      </c>
      <c r="C5270" s="219" t="s">
        <v>2553</v>
      </c>
      <c r="D5270" s="219">
        <v>105233</v>
      </c>
      <c r="E5270" s="217" t="s">
        <v>137</v>
      </c>
      <c r="F5270" s="217" t="s">
        <v>3872</v>
      </c>
      <c r="G5270" s="217" t="s">
        <v>1415</v>
      </c>
      <c r="H5270" s="217" t="s">
        <v>139</v>
      </c>
      <c r="I5270" s="219">
        <v>1</v>
      </c>
      <c r="J5270" s="221">
        <v>9150</v>
      </c>
      <c r="K5270" s="221">
        <v>9150</v>
      </c>
      <c r="L5270" s="218">
        <v>0</v>
      </c>
      <c r="M5270" s="218">
        <f t="shared" si="152"/>
        <v>3660</v>
      </c>
      <c r="N5270" s="216" t="str">
        <f t="shared" si="151"/>
        <v>stvarna uporabna</v>
      </c>
    </row>
    <row r="5271" spans="1:14" x14ac:dyDescent="0.25">
      <c r="A5271" s="216">
        <v>1</v>
      </c>
      <c r="B5271" s="219" t="s">
        <v>3793</v>
      </c>
      <c r="C5271" s="219" t="s">
        <v>2553</v>
      </c>
      <c r="D5271" s="219">
        <v>105243</v>
      </c>
      <c r="E5271" s="217" t="s">
        <v>137</v>
      </c>
      <c r="F5271" s="217" t="s">
        <v>3873</v>
      </c>
      <c r="G5271" s="217" t="s">
        <v>1811</v>
      </c>
      <c r="H5271" s="217" t="s">
        <v>139</v>
      </c>
      <c r="I5271" s="219">
        <v>1</v>
      </c>
      <c r="J5271" s="221">
        <v>9488</v>
      </c>
      <c r="K5271" s="221">
        <v>9488</v>
      </c>
      <c r="L5271" s="218">
        <v>0</v>
      </c>
      <c r="M5271" s="218">
        <f t="shared" si="152"/>
        <v>3795.2000000000003</v>
      </c>
      <c r="N5271" s="216" t="str">
        <f t="shared" si="151"/>
        <v>stvarna uporabna</v>
      </c>
    </row>
    <row r="5272" spans="1:14" x14ac:dyDescent="0.25">
      <c r="A5272" s="216">
        <v>1</v>
      </c>
      <c r="B5272" s="219" t="s">
        <v>3793</v>
      </c>
      <c r="C5272" s="219" t="s">
        <v>2553</v>
      </c>
      <c r="D5272" s="219">
        <v>105244</v>
      </c>
      <c r="E5272" s="217" t="s">
        <v>137</v>
      </c>
      <c r="F5272" s="217" t="s">
        <v>3874</v>
      </c>
      <c r="G5272" s="217" t="s">
        <v>1811</v>
      </c>
      <c r="H5272" s="217" t="s">
        <v>139</v>
      </c>
      <c r="I5272" s="219">
        <v>1</v>
      </c>
      <c r="J5272" s="221">
        <v>6500</v>
      </c>
      <c r="K5272" s="221">
        <v>6500</v>
      </c>
      <c r="L5272" s="218">
        <v>0</v>
      </c>
      <c r="M5272" s="218">
        <f t="shared" si="152"/>
        <v>2600</v>
      </c>
      <c r="N5272" s="216" t="str">
        <f t="shared" si="151"/>
        <v>stvarna uporabna</v>
      </c>
    </row>
    <row r="5273" spans="1:14" x14ac:dyDescent="0.25">
      <c r="A5273" s="216">
        <v>1</v>
      </c>
      <c r="B5273" s="219" t="s">
        <v>3793</v>
      </c>
      <c r="C5273" s="219" t="s">
        <v>2553</v>
      </c>
      <c r="D5273" s="219">
        <v>105245</v>
      </c>
      <c r="E5273" s="217" t="s">
        <v>137</v>
      </c>
      <c r="F5273" s="217" t="s">
        <v>3867</v>
      </c>
      <c r="G5273" s="217" t="s">
        <v>3690</v>
      </c>
      <c r="H5273" s="217" t="s">
        <v>139</v>
      </c>
      <c r="I5273" s="219">
        <v>1</v>
      </c>
      <c r="J5273" s="221">
        <v>4001.6</v>
      </c>
      <c r="K5273" s="221">
        <v>4001.6</v>
      </c>
      <c r="L5273" s="218">
        <v>0</v>
      </c>
      <c r="M5273" s="218">
        <f t="shared" si="152"/>
        <v>1600.64</v>
      </c>
      <c r="N5273" s="216" t="str">
        <f t="shared" si="151"/>
        <v>stvarna uporabna</v>
      </c>
    </row>
    <row r="5274" spans="1:14" x14ac:dyDescent="0.25">
      <c r="A5274" s="220">
        <v>1</v>
      </c>
      <c r="B5274" s="219" t="s">
        <v>3793</v>
      </c>
      <c r="C5274" s="219" t="s">
        <v>2553</v>
      </c>
      <c r="D5274" s="219">
        <v>105246</v>
      </c>
      <c r="E5274" s="217" t="s">
        <v>137</v>
      </c>
      <c r="F5274" s="217" t="s">
        <v>3875</v>
      </c>
      <c r="G5274" s="218">
        <v>11.01</v>
      </c>
      <c r="H5274" s="217" t="s">
        <v>139</v>
      </c>
      <c r="I5274" s="219">
        <v>1</v>
      </c>
      <c r="J5274" s="221">
        <v>3801.52</v>
      </c>
      <c r="K5274" s="221">
        <v>3801.52</v>
      </c>
      <c r="L5274" s="218">
        <v>0</v>
      </c>
      <c r="M5274" s="218">
        <f t="shared" si="152"/>
        <v>1520.6080000000002</v>
      </c>
      <c r="N5274" s="216" t="str">
        <f t="shared" si="151"/>
        <v>stvarna uporabna</v>
      </c>
    </row>
    <row r="5275" spans="1:14" x14ac:dyDescent="0.25">
      <c r="A5275" s="220">
        <v>1</v>
      </c>
      <c r="B5275" s="219" t="s">
        <v>3793</v>
      </c>
      <c r="C5275" s="219" t="s">
        <v>2553</v>
      </c>
      <c r="D5275" s="219">
        <v>105259</v>
      </c>
      <c r="E5275" s="217" t="s">
        <v>137</v>
      </c>
      <c r="F5275" s="217" t="s">
        <v>3876</v>
      </c>
      <c r="G5275" s="217" t="s">
        <v>2287</v>
      </c>
      <c r="H5275" s="217" t="s">
        <v>139</v>
      </c>
      <c r="I5275" s="219">
        <v>1</v>
      </c>
      <c r="J5275" s="221">
        <v>42319.35</v>
      </c>
      <c r="K5275" s="221">
        <v>42319.35</v>
      </c>
      <c r="L5275" s="218">
        <v>0</v>
      </c>
      <c r="M5275" s="218">
        <f t="shared" si="152"/>
        <v>16927.740000000002</v>
      </c>
      <c r="N5275" s="216" t="str">
        <f t="shared" si="151"/>
        <v>stvarna uporabna</v>
      </c>
    </row>
    <row r="5276" spans="1:14" x14ac:dyDescent="0.25">
      <c r="A5276" s="216">
        <v>1</v>
      </c>
      <c r="B5276" s="219" t="s">
        <v>3793</v>
      </c>
      <c r="C5276" s="219" t="s">
        <v>2553</v>
      </c>
      <c r="D5276" s="219">
        <v>105260</v>
      </c>
      <c r="E5276" s="217" t="s">
        <v>137</v>
      </c>
      <c r="F5276" s="217" t="s">
        <v>3877</v>
      </c>
      <c r="G5276" s="217" t="s">
        <v>367</v>
      </c>
      <c r="H5276" s="217" t="s">
        <v>139</v>
      </c>
      <c r="I5276" s="219">
        <v>1</v>
      </c>
      <c r="J5276" s="221">
        <v>23680</v>
      </c>
      <c r="K5276" s="221">
        <v>23680</v>
      </c>
      <c r="L5276" s="218">
        <v>0</v>
      </c>
      <c r="M5276" s="218">
        <f t="shared" si="152"/>
        <v>9472</v>
      </c>
      <c r="N5276" s="216" t="str">
        <f t="shared" si="151"/>
        <v>stvarna uporabna</v>
      </c>
    </row>
    <row r="5277" spans="1:14" x14ac:dyDescent="0.25">
      <c r="A5277" s="216">
        <v>1</v>
      </c>
      <c r="B5277" s="219" t="s">
        <v>3793</v>
      </c>
      <c r="C5277" s="219" t="s">
        <v>2553</v>
      </c>
      <c r="D5277" s="219">
        <v>105267</v>
      </c>
      <c r="E5277" s="217" t="s">
        <v>137</v>
      </c>
      <c r="F5277" s="217" t="s">
        <v>3878</v>
      </c>
      <c r="G5277" s="217" t="s">
        <v>474</v>
      </c>
      <c r="H5277" s="217" t="s">
        <v>139</v>
      </c>
      <c r="I5277" s="219">
        <v>1</v>
      </c>
      <c r="J5277" s="221">
        <v>14825</v>
      </c>
      <c r="K5277" s="221">
        <v>6671.25</v>
      </c>
      <c r="L5277" s="221">
        <v>8153.75</v>
      </c>
      <c r="M5277" s="218">
        <f t="shared" si="152"/>
        <v>8153.75</v>
      </c>
      <c r="N5277" s="216" t="str">
        <f t="shared" si="151"/>
        <v>nova vrijednost</v>
      </c>
    </row>
    <row r="5278" spans="1:14" x14ac:dyDescent="0.25">
      <c r="A5278" s="216">
        <v>1</v>
      </c>
      <c r="B5278" s="219" t="s">
        <v>3793</v>
      </c>
      <c r="C5278" s="219" t="s">
        <v>2553</v>
      </c>
      <c r="D5278" s="219">
        <v>105301</v>
      </c>
      <c r="E5278" s="217" t="s">
        <v>137</v>
      </c>
      <c r="F5278" s="217" t="s">
        <v>3879</v>
      </c>
      <c r="G5278" s="217" t="s">
        <v>1931</v>
      </c>
      <c r="H5278" s="217" t="s">
        <v>139</v>
      </c>
      <c r="I5278" s="219">
        <v>1</v>
      </c>
      <c r="J5278" s="221">
        <v>236725.75</v>
      </c>
      <c r="K5278" s="221">
        <v>236725.75</v>
      </c>
      <c r="L5278" s="218">
        <v>0</v>
      </c>
      <c r="M5278" s="218">
        <f t="shared" si="152"/>
        <v>94690.3</v>
      </c>
      <c r="N5278" s="216" t="str">
        <f t="shared" si="151"/>
        <v>stvarna uporabna</v>
      </c>
    </row>
    <row r="5279" spans="1:14" x14ac:dyDescent="0.25">
      <c r="A5279" s="220">
        <v>1</v>
      </c>
      <c r="B5279" s="219" t="s">
        <v>3793</v>
      </c>
      <c r="C5279" s="219" t="s">
        <v>2553</v>
      </c>
      <c r="D5279" s="219">
        <v>105340</v>
      </c>
      <c r="E5279" s="217" t="s">
        <v>137</v>
      </c>
      <c r="F5279" s="217" t="s">
        <v>3880</v>
      </c>
      <c r="G5279" s="217" t="s">
        <v>3864</v>
      </c>
      <c r="H5279" s="217" t="s">
        <v>139</v>
      </c>
      <c r="I5279" s="219">
        <v>1</v>
      </c>
      <c r="J5279" s="221">
        <v>197283.76</v>
      </c>
      <c r="K5279" s="221">
        <v>197283.76</v>
      </c>
      <c r="L5279" s="218">
        <v>0</v>
      </c>
      <c r="M5279" s="218">
        <f t="shared" si="152"/>
        <v>78913.504000000015</v>
      </c>
      <c r="N5279" s="216" t="str">
        <f t="shared" si="151"/>
        <v>stvarna uporabna</v>
      </c>
    </row>
    <row r="5280" spans="1:14" x14ac:dyDescent="0.25">
      <c r="A5280" s="220">
        <v>1</v>
      </c>
      <c r="B5280" s="219" t="s">
        <v>3793</v>
      </c>
      <c r="C5280" s="219" t="s">
        <v>2553</v>
      </c>
      <c r="D5280" s="219">
        <v>105355</v>
      </c>
      <c r="E5280" s="217" t="s">
        <v>137</v>
      </c>
      <c r="F5280" s="217" t="s">
        <v>3881</v>
      </c>
      <c r="G5280" s="217" t="s">
        <v>382</v>
      </c>
      <c r="H5280" s="217" t="s">
        <v>139</v>
      </c>
      <c r="I5280" s="219">
        <v>1</v>
      </c>
      <c r="J5280" s="221">
        <v>2150</v>
      </c>
      <c r="K5280" s="221">
        <v>2150</v>
      </c>
      <c r="L5280" s="218">
        <v>0</v>
      </c>
      <c r="M5280" s="218">
        <f t="shared" si="152"/>
        <v>860</v>
      </c>
      <c r="N5280" s="216" t="str">
        <f t="shared" si="151"/>
        <v>stvarna uporabna</v>
      </c>
    </row>
    <row r="5281" spans="1:14" x14ac:dyDescent="0.25">
      <c r="A5281" s="216">
        <v>1</v>
      </c>
      <c r="B5281" s="219" t="s">
        <v>3793</v>
      </c>
      <c r="C5281" s="219" t="s">
        <v>2553</v>
      </c>
      <c r="D5281" s="219">
        <v>105363</v>
      </c>
      <c r="E5281" s="217" t="s">
        <v>137</v>
      </c>
      <c r="F5281" s="217" t="s">
        <v>3882</v>
      </c>
      <c r="G5281" s="217" t="s">
        <v>1364</v>
      </c>
      <c r="H5281" s="217" t="s">
        <v>139</v>
      </c>
      <c r="I5281" s="219">
        <v>1</v>
      </c>
      <c r="J5281" s="221">
        <v>12508.66</v>
      </c>
      <c r="K5281" s="221">
        <v>12508.66</v>
      </c>
      <c r="L5281" s="218">
        <v>0</v>
      </c>
      <c r="M5281" s="218">
        <f t="shared" si="152"/>
        <v>5003.4639999999999</v>
      </c>
      <c r="N5281" s="216" t="str">
        <f t="shared" si="151"/>
        <v>stvarna uporabna</v>
      </c>
    </row>
    <row r="5282" spans="1:14" x14ac:dyDescent="0.25">
      <c r="A5282" s="216">
        <v>1</v>
      </c>
      <c r="B5282" s="219" t="s">
        <v>3793</v>
      </c>
      <c r="C5282" s="219" t="s">
        <v>2553</v>
      </c>
      <c r="D5282" s="219">
        <v>106380</v>
      </c>
      <c r="E5282" s="217" t="s">
        <v>192</v>
      </c>
      <c r="F5282" s="217" t="s">
        <v>3883</v>
      </c>
      <c r="G5282" s="217" t="s">
        <v>1201</v>
      </c>
      <c r="H5282" s="217" t="s">
        <v>139</v>
      </c>
      <c r="I5282" s="219">
        <v>1</v>
      </c>
      <c r="J5282" s="221">
        <v>13895.8</v>
      </c>
      <c r="K5282" s="221">
        <v>13895.8</v>
      </c>
      <c r="L5282" s="218">
        <v>0</v>
      </c>
      <c r="M5282" s="218">
        <f t="shared" si="152"/>
        <v>5558.32</v>
      </c>
      <c r="N5282" s="216" t="str">
        <f t="shared" si="151"/>
        <v>stvarna uporabna</v>
      </c>
    </row>
    <row r="5283" spans="1:14" x14ac:dyDescent="0.25">
      <c r="A5283" s="216">
        <v>1</v>
      </c>
      <c r="B5283" s="219" t="s">
        <v>3793</v>
      </c>
      <c r="C5283" s="219" t="s">
        <v>2553</v>
      </c>
      <c r="D5283" s="219">
        <v>110110</v>
      </c>
      <c r="E5283" s="217" t="s">
        <v>137</v>
      </c>
      <c r="F5283" s="217" t="s">
        <v>3884</v>
      </c>
      <c r="G5283" s="217" t="s">
        <v>2534</v>
      </c>
      <c r="H5283" s="217" t="s">
        <v>139</v>
      </c>
      <c r="I5283" s="219">
        <v>1</v>
      </c>
      <c r="J5283" s="221">
        <v>3166.05</v>
      </c>
      <c r="K5283" s="218">
        <v>211.07</v>
      </c>
      <c r="L5283" s="221">
        <v>2954.98</v>
      </c>
      <c r="M5283" s="218">
        <f t="shared" si="152"/>
        <v>2954.98</v>
      </c>
      <c r="N5283" s="216" t="str">
        <f t="shared" si="151"/>
        <v>nova vrijednost</v>
      </c>
    </row>
    <row r="5284" spans="1:14" x14ac:dyDescent="0.25">
      <c r="A5284" s="220">
        <v>1</v>
      </c>
      <c r="B5284" s="219" t="s">
        <v>3793</v>
      </c>
      <c r="C5284" s="219" t="s">
        <v>2553</v>
      </c>
      <c r="D5284" s="219">
        <v>110111</v>
      </c>
      <c r="E5284" s="217" t="s">
        <v>137</v>
      </c>
      <c r="F5284" s="217" t="s">
        <v>3885</v>
      </c>
      <c r="G5284" s="217" t="s">
        <v>2534</v>
      </c>
      <c r="H5284" s="217" t="s">
        <v>139</v>
      </c>
      <c r="I5284" s="219">
        <v>1</v>
      </c>
      <c r="J5284" s="221">
        <v>3035.37</v>
      </c>
      <c r="K5284" s="218">
        <v>202.36</v>
      </c>
      <c r="L5284" s="221">
        <v>2833.01</v>
      </c>
      <c r="M5284" s="218">
        <f t="shared" si="152"/>
        <v>2833.01</v>
      </c>
      <c r="N5284" s="216" t="str">
        <f t="shared" si="151"/>
        <v>nova vrijednost</v>
      </c>
    </row>
    <row r="5285" spans="1:14" x14ac:dyDescent="0.25">
      <c r="A5285" s="220">
        <v>1</v>
      </c>
      <c r="B5285" s="219" t="s">
        <v>3793</v>
      </c>
      <c r="C5285" s="219" t="s">
        <v>2553</v>
      </c>
      <c r="D5285" s="219">
        <v>110112</v>
      </c>
      <c r="E5285" s="217" t="s">
        <v>137</v>
      </c>
      <c r="F5285" s="217" t="s">
        <v>3886</v>
      </c>
      <c r="G5285" s="217" t="s">
        <v>898</v>
      </c>
      <c r="H5285" s="217" t="s">
        <v>139</v>
      </c>
      <c r="I5285" s="219">
        <v>1</v>
      </c>
      <c r="J5285" s="221">
        <v>4240.03</v>
      </c>
      <c r="K5285" s="218">
        <v>353.34</v>
      </c>
      <c r="L5285" s="221">
        <v>3886.69</v>
      </c>
      <c r="M5285" s="218">
        <f t="shared" si="152"/>
        <v>3886.69</v>
      </c>
      <c r="N5285" s="216" t="str">
        <f t="shared" si="151"/>
        <v>nova vrijednost</v>
      </c>
    </row>
    <row r="5286" spans="1:14" x14ac:dyDescent="0.25">
      <c r="A5286" s="216">
        <v>1</v>
      </c>
      <c r="B5286" s="219" t="s">
        <v>3793</v>
      </c>
      <c r="C5286" s="219" t="s">
        <v>2553</v>
      </c>
      <c r="D5286" s="219">
        <v>110113</v>
      </c>
      <c r="E5286" s="217" t="s">
        <v>137</v>
      </c>
      <c r="F5286" s="217" t="s">
        <v>3885</v>
      </c>
      <c r="G5286" s="217" t="s">
        <v>2534</v>
      </c>
      <c r="H5286" s="217" t="s">
        <v>139</v>
      </c>
      <c r="I5286" s="219">
        <v>1</v>
      </c>
      <c r="J5286" s="221">
        <v>3035.38</v>
      </c>
      <c r="K5286" s="218">
        <v>202.36</v>
      </c>
      <c r="L5286" s="221">
        <v>2833.02</v>
      </c>
      <c r="M5286" s="218">
        <f t="shared" si="152"/>
        <v>2833.02</v>
      </c>
      <c r="N5286" s="216" t="str">
        <f t="shared" si="151"/>
        <v>nova vrijednost</v>
      </c>
    </row>
    <row r="5287" spans="1:14" x14ac:dyDescent="0.25">
      <c r="A5287" s="220">
        <v>1</v>
      </c>
      <c r="B5287" s="219" t="s">
        <v>3887</v>
      </c>
      <c r="C5287" s="219" t="s">
        <v>2553</v>
      </c>
      <c r="D5287" s="219">
        <v>101557</v>
      </c>
      <c r="E5287" s="217" t="s">
        <v>218</v>
      </c>
      <c r="F5287" s="217" t="s">
        <v>3888</v>
      </c>
      <c r="G5287" s="217" t="s">
        <v>3889</v>
      </c>
      <c r="H5287" s="217" t="s">
        <v>139</v>
      </c>
      <c r="I5287" s="219">
        <v>1</v>
      </c>
      <c r="J5287" s="221">
        <v>1968.99</v>
      </c>
      <c r="K5287" s="221">
        <v>1968.99</v>
      </c>
      <c r="L5287" s="218">
        <v>0</v>
      </c>
      <c r="M5287" s="218">
        <f t="shared" si="152"/>
        <v>787.596</v>
      </c>
      <c r="N5287" s="216" t="str">
        <f t="shared" si="151"/>
        <v>stvarna uporabna</v>
      </c>
    </row>
    <row r="5288" spans="1:14" x14ac:dyDescent="0.25">
      <c r="A5288" s="220">
        <v>1</v>
      </c>
      <c r="B5288" s="219" t="s">
        <v>3887</v>
      </c>
      <c r="C5288" s="219" t="s">
        <v>2553</v>
      </c>
      <c r="D5288" s="219">
        <v>102137</v>
      </c>
      <c r="E5288" s="217" t="s">
        <v>171</v>
      </c>
      <c r="F5288" s="217" t="s">
        <v>3890</v>
      </c>
      <c r="G5288" s="217" t="s">
        <v>259</v>
      </c>
      <c r="H5288" s="217" t="s">
        <v>139</v>
      </c>
      <c r="I5288" s="219">
        <v>1</v>
      </c>
      <c r="J5288" s="221">
        <v>1604.4</v>
      </c>
      <c r="K5288" s="221">
        <v>1604.4</v>
      </c>
      <c r="L5288" s="218">
        <v>0</v>
      </c>
      <c r="M5288" s="218">
        <f t="shared" si="152"/>
        <v>641.7600000000001</v>
      </c>
      <c r="N5288" s="216" t="str">
        <f t="shared" si="151"/>
        <v>stvarna uporabna</v>
      </c>
    </row>
    <row r="5289" spans="1:14" x14ac:dyDescent="0.25">
      <c r="A5289" s="216">
        <v>1</v>
      </c>
      <c r="B5289" s="219" t="s">
        <v>3887</v>
      </c>
      <c r="C5289" s="219" t="s">
        <v>2553</v>
      </c>
      <c r="D5289" s="219">
        <v>105418</v>
      </c>
      <c r="E5289" s="217" t="s">
        <v>137</v>
      </c>
      <c r="F5289" s="217" t="s">
        <v>3891</v>
      </c>
      <c r="G5289" s="217" t="s">
        <v>929</v>
      </c>
      <c r="H5289" s="217" t="s">
        <v>139</v>
      </c>
      <c r="I5289" s="219">
        <v>1</v>
      </c>
      <c r="J5289" s="218">
        <v>300</v>
      </c>
      <c r="K5289" s="218">
        <v>300</v>
      </c>
      <c r="L5289" s="218">
        <v>0</v>
      </c>
      <c r="M5289" s="218">
        <f t="shared" si="152"/>
        <v>120</v>
      </c>
      <c r="N5289" s="216" t="str">
        <f t="shared" si="151"/>
        <v>stvarna uporabna</v>
      </c>
    </row>
    <row r="5290" spans="1:14" x14ac:dyDescent="0.25">
      <c r="A5290" s="216">
        <v>1</v>
      </c>
      <c r="B5290" s="219" t="s">
        <v>3892</v>
      </c>
      <c r="C5290" s="219" t="s">
        <v>3892</v>
      </c>
      <c r="D5290" s="219">
        <v>104673</v>
      </c>
      <c r="E5290" s="217" t="s">
        <v>162</v>
      </c>
      <c r="F5290" s="217" t="s">
        <v>3893</v>
      </c>
      <c r="G5290" s="217" t="s">
        <v>1976</v>
      </c>
      <c r="H5290" s="217" t="s">
        <v>139</v>
      </c>
      <c r="I5290" s="219">
        <v>1</v>
      </c>
      <c r="J5290" s="221">
        <v>301976.19</v>
      </c>
      <c r="K5290" s="221">
        <v>301976.19</v>
      </c>
      <c r="L5290" s="218">
        <v>0</v>
      </c>
      <c r="M5290" s="218">
        <f t="shared" si="152"/>
        <v>120790.47600000001</v>
      </c>
      <c r="N5290" s="216" t="str">
        <f t="shared" si="151"/>
        <v>stvarna uporabna</v>
      </c>
    </row>
    <row r="5291" spans="1:14" x14ac:dyDescent="0.25">
      <c r="A5291" s="220">
        <v>1</v>
      </c>
      <c r="B5291" s="219" t="s">
        <v>3892</v>
      </c>
      <c r="C5291" s="219" t="s">
        <v>3892</v>
      </c>
      <c r="D5291" s="219">
        <v>105761</v>
      </c>
      <c r="E5291" s="217" t="s">
        <v>595</v>
      </c>
      <c r="F5291" s="217" t="s">
        <v>3894</v>
      </c>
      <c r="G5291" s="217" t="s">
        <v>772</v>
      </c>
      <c r="H5291" s="217" t="s">
        <v>139</v>
      </c>
      <c r="I5291" s="219">
        <v>1</v>
      </c>
      <c r="J5291" s="221">
        <v>59455.76</v>
      </c>
      <c r="K5291" s="221">
        <v>35921.19</v>
      </c>
      <c r="L5291" s="221">
        <v>23534.57</v>
      </c>
      <c r="M5291" s="218">
        <f t="shared" si="152"/>
        <v>23782.304000000004</v>
      </c>
      <c r="N5291" s="216" t="str">
        <f t="shared" si="151"/>
        <v>stvarna uporabna</v>
      </c>
    </row>
    <row r="5292" spans="1:14" x14ac:dyDescent="0.25">
      <c r="A5292" s="220">
        <v>1</v>
      </c>
      <c r="B5292" s="219" t="s">
        <v>3892</v>
      </c>
      <c r="C5292" s="219" t="s">
        <v>3892</v>
      </c>
      <c r="D5292" s="219">
        <v>105763</v>
      </c>
      <c r="E5292" s="217" t="s">
        <v>595</v>
      </c>
      <c r="F5292" s="217" t="s">
        <v>3895</v>
      </c>
      <c r="G5292" s="217" t="s">
        <v>160</v>
      </c>
      <c r="H5292" s="217" t="s">
        <v>139</v>
      </c>
      <c r="I5292" s="219">
        <v>1</v>
      </c>
      <c r="J5292" s="221">
        <v>5354.58</v>
      </c>
      <c r="K5292" s="221">
        <v>5354.58</v>
      </c>
      <c r="L5292" s="218">
        <v>0</v>
      </c>
      <c r="M5292" s="218">
        <f t="shared" si="152"/>
        <v>2141.8319999999999</v>
      </c>
      <c r="N5292" s="216" t="str">
        <f t="shared" si="151"/>
        <v>stvarna uporabna</v>
      </c>
    </row>
    <row r="5293" spans="1:14" x14ac:dyDescent="0.25">
      <c r="A5293" s="216">
        <v>1</v>
      </c>
      <c r="B5293" s="217" t="s">
        <v>3896</v>
      </c>
      <c r="C5293" s="217" t="s">
        <v>98</v>
      </c>
      <c r="D5293" s="217" t="s">
        <v>3897</v>
      </c>
      <c r="E5293" s="217" t="s">
        <v>362</v>
      </c>
      <c r="F5293" s="217" t="s">
        <v>3898</v>
      </c>
      <c r="G5293" s="218">
        <v>11</v>
      </c>
      <c r="H5293" s="217" t="s">
        <v>139</v>
      </c>
      <c r="I5293" s="219">
        <v>1</v>
      </c>
      <c r="J5293" s="221">
        <v>1854.4</v>
      </c>
      <c r="K5293" s="221">
        <v>1854.4</v>
      </c>
      <c r="L5293" s="218">
        <v>0</v>
      </c>
      <c r="M5293" s="218">
        <f t="shared" si="152"/>
        <v>741.7600000000001</v>
      </c>
      <c r="N5293" s="216" t="str">
        <f t="shared" si="151"/>
        <v>stvarna uporabna</v>
      </c>
    </row>
    <row r="5294" spans="1:14" x14ac:dyDescent="0.25">
      <c r="A5294" s="220">
        <v>1</v>
      </c>
      <c r="B5294" s="217" t="s">
        <v>3896</v>
      </c>
      <c r="C5294" s="217" t="s">
        <v>98</v>
      </c>
      <c r="D5294" s="217" t="s">
        <v>3899</v>
      </c>
      <c r="E5294" s="217" t="s">
        <v>233</v>
      </c>
      <c r="F5294" s="217" t="s">
        <v>3900</v>
      </c>
      <c r="G5294" s="217" t="s">
        <v>2237</v>
      </c>
      <c r="H5294" s="217" t="s">
        <v>139</v>
      </c>
      <c r="I5294" s="219">
        <v>1</v>
      </c>
      <c r="J5294" s="221">
        <v>1729.96</v>
      </c>
      <c r="K5294" s="221">
        <v>1729.96</v>
      </c>
      <c r="L5294" s="218">
        <v>0</v>
      </c>
      <c r="M5294" s="218">
        <f t="shared" si="152"/>
        <v>691.98400000000004</v>
      </c>
      <c r="N5294" s="216" t="str">
        <f t="shared" si="151"/>
        <v>stvarna uporabna</v>
      </c>
    </row>
    <row r="5295" spans="1:14" x14ac:dyDescent="0.25">
      <c r="A5295" s="220">
        <v>1</v>
      </c>
      <c r="B5295" s="217" t="s">
        <v>3896</v>
      </c>
      <c r="C5295" s="217" t="s">
        <v>98</v>
      </c>
      <c r="D5295" s="217" t="s">
        <v>3901</v>
      </c>
      <c r="E5295" s="217" t="s">
        <v>233</v>
      </c>
      <c r="F5295" s="217" t="s">
        <v>3902</v>
      </c>
      <c r="G5295" s="218">
        <v>12.15</v>
      </c>
      <c r="H5295" s="217" t="s">
        <v>139</v>
      </c>
      <c r="I5295" s="219">
        <v>1</v>
      </c>
      <c r="J5295" s="221">
        <v>8718.56</v>
      </c>
      <c r="K5295" s="221">
        <v>1743.71</v>
      </c>
      <c r="L5295" s="221">
        <v>6974.85</v>
      </c>
      <c r="M5295" s="218">
        <f t="shared" si="152"/>
        <v>6974.85</v>
      </c>
      <c r="N5295" s="216" t="str">
        <f t="shared" si="151"/>
        <v>nova vrijednost</v>
      </c>
    </row>
    <row r="5296" spans="1:14" x14ac:dyDescent="0.25">
      <c r="A5296" s="216">
        <v>1</v>
      </c>
      <c r="B5296" s="217" t="s">
        <v>3896</v>
      </c>
      <c r="C5296" s="217" t="s">
        <v>98</v>
      </c>
      <c r="D5296" s="217" t="s">
        <v>3903</v>
      </c>
      <c r="E5296" s="217" t="s">
        <v>233</v>
      </c>
      <c r="F5296" s="217" t="s">
        <v>3902</v>
      </c>
      <c r="G5296" s="218">
        <v>12.15</v>
      </c>
      <c r="H5296" s="217" t="s">
        <v>139</v>
      </c>
      <c r="I5296" s="219">
        <v>1</v>
      </c>
      <c r="J5296" s="221">
        <v>8718.57</v>
      </c>
      <c r="K5296" s="221">
        <v>1743.71</v>
      </c>
      <c r="L5296" s="221">
        <v>6974.86</v>
      </c>
      <c r="M5296" s="218">
        <f t="shared" si="152"/>
        <v>6974.86</v>
      </c>
      <c r="N5296" s="216" t="str">
        <f t="shared" si="151"/>
        <v>nova vrijednost</v>
      </c>
    </row>
    <row r="5297" spans="1:14" x14ac:dyDescent="0.25">
      <c r="A5297" s="216">
        <v>1</v>
      </c>
      <c r="B5297" s="219" t="s">
        <v>3896</v>
      </c>
      <c r="C5297" s="219" t="s">
        <v>98</v>
      </c>
      <c r="D5297" s="219">
        <v>101564</v>
      </c>
      <c r="E5297" s="217" t="s">
        <v>218</v>
      </c>
      <c r="F5297" s="217" t="s">
        <v>3904</v>
      </c>
      <c r="G5297" s="217" t="s">
        <v>275</v>
      </c>
      <c r="H5297" s="217" t="s">
        <v>139</v>
      </c>
      <c r="I5297" s="219">
        <v>1</v>
      </c>
      <c r="J5297" s="221">
        <v>1711.23</v>
      </c>
      <c r="K5297" s="221">
        <v>1711.23</v>
      </c>
      <c r="L5297" s="218">
        <v>0</v>
      </c>
      <c r="M5297" s="218">
        <f t="shared" si="152"/>
        <v>684.49200000000008</v>
      </c>
      <c r="N5297" s="216" t="str">
        <f t="shared" si="151"/>
        <v>stvarna uporabna</v>
      </c>
    </row>
    <row r="5298" spans="1:14" x14ac:dyDescent="0.25">
      <c r="A5298" s="216">
        <v>1</v>
      </c>
      <c r="B5298" s="219" t="s">
        <v>3896</v>
      </c>
      <c r="C5298" s="219" t="s">
        <v>98</v>
      </c>
      <c r="D5298" s="219">
        <v>102141</v>
      </c>
      <c r="E5298" s="217" t="s">
        <v>171</v>
      </c>
      <c r="F5298" s="217" t="s">
        <v>3905</v>
      </c>
      <c r="G5298" s="217" t="s">
        <v>154</v>
      </c>
      <c r="H5298" s="217" t="s">
        <v>139</v>
      </c>
      <c r="I5298" s="219">
        <v>1</v>
      </c>
      <c r="J5298" s="221">
        <v>30907.97</v>
      </c>
      <c r="K5298" s="221">
        <v>14938.84</v>
      </c>
      <c r="L5298" s="221">
        <v>15969.13</v>
      </c>
      <c r="M5298" s="218">
        <f t="shared" si="152"/>
        <v>15969.13</v>
      </c>
      <c r="N5298" s="216" t="str">
        <f t="shared" si="151"/>
        <v>nova vrijednost</v>
      </c>
    </row>
    <row r="5299" spans="1:14" x14ac:dyDescent="0.25">
      <c r="A5299" s="220">
        <v>1</v>
      </c>
      <c r="B5299" s="219" t="s">
        <v>3896</v>
      </c>
      <c r="C5299" s="219" t="s">
        <v>98</v>
      </c>
      <c r="D5299" s="219">
        <v>102642</v>
      </c>
      <c r="E5299" s="217" t="s">
        <v>171</v>
      </c>
      <c r="F5299" s="217" t="s">
        <v>3906</v>
      </c>
      <c r="G5299" s="217" t="s">
        <v>2237</v>
      </c>
      <c r="H5299" s="217" t="s">
        <v>139</v>
      </c>
      <c r="I5299" s="219">
        <v>1</v>
      </c>
      <c r="J5299" s="221">
        <v>1854.4</v>
      </c>
      <c r="K5299" s="221">
        <v>1854.4</v>
      </c>
      <c r="L5299" s="218">
        <v>0</v>
      </c>
      <c r="M5299" s="218">
        <f t="shared" si="152"/>
        <v>741.7600000000001</v>
      </c>
      <c r="N5299" s="216" t="str">
        <f t="shared" si="151"/>
        <v>stvarna uporabna</v>
      </c>
    </row>
    <row r="5300" spans="1:14" x14ac:dyDescent="0.25">
      <c r="A5300" s="220">
        <v>1</v>
      </c>
      <c r="B5300" s="219" t="s">
        <v>3896</v>
      </c>
      <c r="C5300" s="219" t="s">
        <v>98</v>
      </c>
      <c r="D5300" s="219">
        <v>103964</v>
      </c>
      <c r="E5300" s="217" t="s">
        <v>162</v>
      </c>
      <c r="F5300" s="217" t="s">
        <v>3907</v>
      </c>
      <c r="G5300" s="217" t="s">
        <v>266</v>
      </c>
      <c r="H5300" s="217" t="s">
        <v>139</v>
      </c>
      <c r="I5300" s="219">
        <v>1</v>
      </c>
      <c r="J5300" s="221">
        <v>9417.18</v>
      </c>
      <c r="K5300" s="221">
        <v>9417.18</v>
      </c>
      <c r="L5300" s="218">
        <v>0</v>
      </c>
      <c r="M5300" s="218">
        <f t="shared" si="152"/>
        <v>3766.8720000000003</v>
      </c>
      <c r="N5300" s="216" t="str">
        <f t="shared" si="151"/>
        <v>stvarna uporabna</v>
      </c>
    </row>
    <row r="5301" spans="1:14" x14ac:dyDescent="0.25">
      <c r="A5301" s="216">
        <v>1</v>
      </c>
      <c r="B5301" s="219" t="s">
        <v>3896</v>
      </c>
      <c r="C5301" s="219" t="s">
        <v>98</v>
      </c>
      <c r="D5301" s="219">
        <v>105065</v>
      </c>
      <c r="E5301" s="217" t="s">
        <v>137</v>
      </c>
      <c r="F5301" s="217" t="s">
        <v>3908</v>
      </c>
      <c r="G5301" s="218">
        <v>10.14</v>
      </c>
      <c r="H5301" s="217" t="s">
        <v>139</v>
      </c>
      <c r="I5301" s="219">
        <v>1</v>
      </c>
      <c r="J5301" s="221">
        <v>69278.240000000005</v>
      </c>
      <c r="K5301" s="221">
        <v>30020.57</v>
      </c>
      <c r="L5301" s="221">
        <v>39257.67</v>
      </c>
      <c r="M5301" s="218">
        <f t="shared" si="152"/>
        <v>39257.67</v>
      </c>
      <c r="N5301" s="216" t="str">
        <f t="shared" si="151"/>
        <v>nova vrijednost</v>
      </c>
    </row>
    <row r="5302" spans="1:14" x14ac:dyDescent="0.25">
      <c r="A5302" s="216">
        <v>1</v>
      </c>
      <c r="B5302" s="219" t="s">
        <v>3896</v>
      </c>
      <c r="C5302" s="219" t="s">
        <v>98</v>
      </c>
      <c r="D5302" s="219">
        <v>106515</v>
      </c>
      <c r="E5302" s="217" t="s">
        <v>362</v>
      </c>
      <c r="F5302" s="217" t="s">
        <v>3909</v>
      </c>
      <c r="G5302" s="217" t="s">
        <v>2471</v>
      </c>
      <c r="H5302" s="217" t="s">
        <v>139</v>
      </c>
      <c r="I5302" s="219">
        <v>1</v>
      </c>
      <c r="J5302" s="221">
        <v>2220.4</v>
      </c>
      <c r="K5302" s="221">
        <v>2220.4</v>
      </c>
      <c r="L5302" s="218">
        <v>0</v>
      </c>
      <c r="M5302" s="218">
        <f t="shared" si="152"/>
        <v>888.16000000000008</v>
      </c>
      <c r="N5302" s="216" t="str">
        <f t="shared" si="151"/>
        <v>stvarna uporabna</v>
      </c>
    </row>
    <row r="5303" spans="1:14" x14ac:dyDescent="0.25">
      <c r="A5303" s="216">
        <v>1</v>
      </c>
      <c r="B5303" s="219" t="s">
        <v>3896</v>
      </c>
      <c r="C5303" s="219" t="s">
        <v>98</v>
      </c>
      <c r="D5303" s="219">
        <v>106574</v>
      </c>
      <c r="E5303" s="217" t="s">
        <v>362</v>
      </c>
      <c r="F5303" s="217" t="s">
        <v>3910</v>
      </c>
      <c r="G5303" s="217" t="s">
        <v>529</v>
      </c>
      <c r="H5303" s="217" t="s">
        <v>139</v>
      </c>
      <c r="I5303" s="219">
        <v>1</v>
      </c>
      <c r="J5303" s="221">
        <v>1081.5</v>
      </c>
      <c r="K5303" s="218">
        <v>757.05</v>
      </c>
      <c r="L5303" s="218">
        <v>324.45</v>
      </c>
      <c r="M5303" s="218">
        <f t="shared" si="152"/>
        <v>432.6</v>
      </c>
      <c r="N5303" s="216" t="str">
        <f t="shared" si="151"/>
        <v>stvarna uporabna</v>
      </c>
    </row>
    <row r="5304" spans="1:14" x14ac:dyDescent="0.25">
      <c r="A5304" s="220">
        <v>1</v>
      </c>
      <c r="B5304" s="219" t="s">
        <v>3896</v>
      </c>
      <c r="C5304" s="219" t="s">
        <v>98</v>
      </c>
      <c r="D5304" s="219">
        <v>110232</v>
      </c>
      <c r="E5304" s="217" t="s">
        <v>171</v>
      </c>
      <c r="F5304" s="217" t="s">
        <v>3911</v>
      </c>
      <c r="G5304" s="218">
        <v>12.16</v>
      </c>
      <c r="H5304" s="217" t="s">
        <v>139</v>
      </c>
      <c r="I5304" s="219">
        <v>1</v>
      </c>
      <c r="J5304" s="221">
        <v>12160.64</v>
      </c>
      <c r="K5304" s="218">
        <v>0</v>
      </c>
      <c r="L5304" s="221">
        <v>12160.64</v>
      </c>
      <c r="M5304" s="218">
        <f t="shared" si="152"/>
        <v>12160.64</v>
      </c>
      <c r="N5304" s="216" t="str">
        <f t="shared" si="151"/>
        <v>nova vrijednost</v>
      </c>
    </row>
    <row r="5305" spans="1:14" x14ac:dyDescent="0.25">
      <c r="A5305" s="216">
        <v>1</v>
      </c>
      <c r="B5305" s="217" t="s">
        <v>3896</v>
      </c>
      <c r="C5305" s="217" t="s">
        <v>98</v>
      </c>
      <c r="D5305" s="217" t="s">
        <v>3912</v>
      </c>
      <c r="E5305" s="217" t="s">
        <v>171</v>
      </c>
      <c r="F5305" s="217" t="s">
        <v>3913</v>
      </c>
      <c r="G5305" s="217" t="s">
        <v>1432</v>
      </c>
      <c r="H5305" s="217" t="s">
        <v>139</v>
      </c>
      <c r="I5305" s="219">
        <v>1</v>
      </c>
      <c r="J5305" s="221">
        <v>4904.8900000000003</v>
      </c>
      <c r="K5305" s="221">
        <v>4904.8900000000003</v>
      </c>
      <c r="L5305" s="218">
        <v>0</v>
      </c>
      <c r="M5305" s="218">
        <f t="shared" si="152"/>
        <v>1961.9560000000001</v>
      </c>
      <c r="N5305" s="216" t="str">
        <f t="shared" si="151"/>
        <v>stvarna uporabna</v>
      </c>
    </row>
    <row r="5306" spans="1:14" x14ac:dyDescent="0.25">
      <c r="A5306" s="216">
        <v>1</v>
      </c>
      <c r="B5306" s="217" t="s">
        <v>3896</v>
      </c>
      <c r="C5306" s="217" t="s">
        <v>98</v>
      </c>
      <c r="D5306" s="217" t="s">
        <v>3914</v>
      </c>
      <c r="E5306" s="217" t="s">
        <v>171</v>
      </c>
      <c r="F5306" s="217" t="s">
        <v>3915</v>
      </c>
      <c r="G5306" s="218">
        <v>11.1</v>
      </c>
      <c r="H5306" s="217" t="s">
        <v>139</v>
      </c>
      <c r="I5306" s="219">
        <v>1</v>
      </c>
      <c r="J5306" s="221">
        <v>2283.5700000000002</v>
      </c>
      <c r="K5306" s="221">
        <v>2283.5700000000002</v>
      </c>
      <c r="L5306" s="218">
        <v>0</v>
      </c>
      <c r="M5306" s="218">
        <f t="shared" si="152"/>
        <v>913.42800000000011</v>
      </c>
      <c r="N5306" s="216" t="str">
        <f t="shared" si="151"/>
        <v>stvarna uporabna</v>
      </c>
    </row>
    <row r="5307" spans="1:14" x14ac:dyDescent="0.25">
      <c r="A5307" s="220">
        <v>1</v>
      </c>
      <c r="B5307" s="217" t="s">
        <v>3896</v>
      </c>
      <c r="C5307" s="217" t="s">
        <v>98</v>
      </c>
      <c r="D5307" s="217" t="s">
        <v>3916</v>
      </c>
      <c r="E5307" s="217" t="s">
        <v>171</v>
      </c>
      <c r="F5307" s="217" t="s">
        <v>3917</v>
      </c>
      <c r="G5307" s="218">
        <v>12.11</v>
      </c>
      <c r="H5307" s="217" t="s">
        <v>139</v>
      </c>
      <c r="I5307" s="219">
        <v>1</v>
      </c>
      <c r="J5307" s="221">
        <v>8757.1</v>
      </c>
      <c r="K5307" s="221">
        <v>8757.1</v>
      </c>
      <c r="L5307" s="218">
        <v>0</v>
      </c>
      <c r="M5307" s="218">
        <f t="shared" si="152"/>
        <v>3502.84</v>
      </c>
      <c r="N5307" s="216" t="str">
        <f t="shared" ref="N5307:N5370" si="153">IF(L5307&lt;J5307*0.4,"stvarna uporabna", "nova vrijednost")</f>
        <v>stvarna uporabna</v>
      </c>
    </row>
    <row r="5308" spans="1:14" x14ac:dyDescent="0.25">
      <c r="A5308" s="220">
        <v>1</v>
      </c>
      <c r="B5308" s="217" t="s">
        <v>3896</v>
      </c>
      <c r="C5308" s="217" t="s">
        <v>98</v>
      </c>
      <c r="D5308" s="217" t="s">
        <v>3918</v>
      </c>
      <c r="E5308" s="217" t="s">
        <v>171</v>
      </c>
      <c r="F5308" s="217" t="s">
        <v>3919</v>
      </c>
      <c r="G5308" s="217" t="s">
        <v>557</v>
      </c>
      <c r="H5308" s="217" t="s">
        <v>139</v>
      </c>
      <c r="I5308" s="219">
        <v>1</v>
      </c>
      <c r="J5308" s="221">
        <v>4640</v>
      </c>
      <c r="K5308" s="221">
        <v>1160</v>
      </c>
      <c r="L5308" s="221">
        <v>3480</v>
      </c>
      <c r="M5308" s="218">
        <f t="shared" si="152"/>
        <v>3480</v>
      </c>
      <c r="N5308" s="216" t="str">
        <f t="shared" si="153"/>
        <v>nova vrijednost</v>
      </c>
    </row>
    <row r="5309" spans="1:14" x14ac:dyDescent="0.25">
      <c r="A5309" s="216">
        <v>1</v>
      </c>
      <c r="B5309" s="217" t="s">
        <v>3896</v>
      </c>
      <c r="C5309" s="217" t="s">
        <v>98</v>
      </c>
      <c r="D5309" s="217" t="s">
        <v>3920</v>
      </c>
      <c r="E5309" s="217" t="s">
        <v>233</v>
      </c>
      <c r="F5309" s="217" t="s">
        <v>3921</v>
      </c>
      <c r="G5309" s="217" t="s">
        <v>1213</v>
      </c>
      <c r="H5309" s="217" t="s">
        <v>139</v>
      </c>
      <c r="I5309" s="219">
        <v>1</v>
      </c>
      <c r="J5309" s="221">
        <v>1199.26</v>
      </c>
      <c r="K5309" s="221">
        <v>1199.26</v>
      </c>
      <c r="L5309" s="218">
        <v>0</v>
      </c>
      <c r="M5309" s="218">
        <f t="shared" si="152"/>
        <v>479.70400000000001</v>
      </c>
      <c r="N5309" s="216" t="str">
        <f t="shared" si="153"/>
        <v>stvarna uporabna</v>
      </c>
    </row>
    <row r="5310" spans="1:14" x14ac:dyDescent="0.25">
      <c r="A5310" s="216">
        <v>1</v>
      </c>
      <c r="B5310" s="217" t="s">
        <v>3896</v>
      </c>
      <c r="C5310" s="217" t="s">
        <v>98</v>
      </c>
      <c r="D5310" s="217" t="s">
        <v>3922</v>
      </c>
      <c r="E5310" s="217" t="s">
        <v>233</v>
      </c>
      <c r="F5310" s="217" t="s">
        <v>3923</v>
      </c>
      <c r="G5310" s="217" t="s">
        <v>2162</v>
      </c>
      <c r="H5310" s="217" t="s">
        <v>139</v>
      </c>
      <c r="I5310" s="219">
        <v>1</v>
      </c>
      <c r="J5310" s="221">
        <v>1683.16</v>
      </c>
      <c r="K5310" s="221">
        <v>1683.16</v>
      </c>
      <c r="L5310" s="218">
        <v>0</v>
      </c>
      <c r="M5310" s="218">
        <f t="shared" si="152"/>
        <v>673.26400000000012</v>
      </c>
      <c r="N5310" s="216" t="str">
        <f t="shared" si="153"/>
        <v>stvarna uporabna</v>
      </c>
    </row>
    <row r="5311" spans="1:14" x14ac:dyDescent="0.25">
      <c r="A5311" s="216">
        <v>1</v>
      </c>
      <c r="B5311" s="217" t="s">
        <v>3896</v>
      </c>
      <c r="C5311" s="217" t="s">
        <v>98</v>
      </c>
      <c r="D5311" s="217" t="s">
        <v>3924</v>
      </c>
      <c r="E5311" s="217" t="s">
        <v>233</v>
      </c>
      <c r="F5311" s="217" t="s">
        <v>3925</v>
      </c>
      <c r="G5311" s="217" t="s">
        <v>1440</v>
      </c>
      <c r="H5311" s="217" t="s">
        <v>139</v>
      </c>
      <c r="I5311" s="219">
        <v>1</v>
      </c>
      <c r="J5311" s="221">
        <v>1040.06</v>
      </c>
      <c r="K5311" s="221">
        <v>1040.06</v>
      </c>
      <c r="L5311" s="218">
        <v>0</v>
      </c>
      <c r="M5311" s="218">
        <f t="shared" si="152"/>
        <v>416.024</v>
      </c>
      <c r="N5311" s="216" t="str">
        <f t="shared" si="153"/>
        <v>stvarna uporabna</v>
      </c>
    </row>
    <row r="5312" spans="1:14" x14ac:dyDescent="0.25">
      <c r="A5312" s="220">
        <v>1</v>
      </c>
      <c r="B5312" s="217" t="s">
        <v>3896</v>
      </c>
      <c r="C5312" s="217" t="s">
        <v>98</v>
      </c>
      <c r="D5312" s="217" t="s">
        <v>3926</v>
      </c>
      <c r="E5312" s="217" t="s">
        <v>233</v>
      </c>
      <c r="F5312" s="217" t="s">
        <v>3927</v>
      </c>
      <c r="G5312" s="218">
        <v>10.06</v>
      </c>
      <c r="H5312" s="217" t="s">
        <v>139</v>
      </c>
      <c r="I5312" s="219">
        <v>1</v>
      </c>
      <c r="J5312" s="221">
        <v>2269.1999999999998</v>
      </c>
      <c r="K5312" s="221">
        <v>2269.1999999999998</v>
      </c>
      <c r="L5312" s="218">
        <v>0</v>
      </c>
      <c r="M5312" s="218">
        <f t="shared" si="152"/>
        <v>907.68</v>
      </c>
      <c r="N5312" s="216" t="str">
        <f t="shared" si="153"/>
        <v>stvarna uporabna</v>
      </c>
    </row>
    <row r="5313" spans="1:14" x14ac:dyDescent="0.25">
      <c r="A5313" s="220">
        <v>1</v>
      </c>
      <c r="B5313" s="217" t="s">
        <v>3896</v>
      </c>
      <c r="C5313" s="217" t="s">
        <v>98</v>
      </c>
      <c r="D5313" s="217" t="s">
        <v>3928</v>
      </c>
      <c r="E5313" s="217" t="s">
        <v>233</v>
      </c>
      <c r="F5313" s="217" t="s">
        <v>3927</v>
      </c>
      <c r="G5313" s="218">
        <v>10.06</v>
      </c>
      <c r="H5313" s="217" t="s">
        <v>139</v>
      </c>
      <c r="I5313" s="219">
        <v>1</v>
      </c>
      <c r="J5313" s="221">
        <v>2269.1999999999998</v>
      </c>
      <c r="K5313" s="221">
        <v>2269.1999999999998</v>
      </c>
      <c r="L5313" s="218">
        <v>0</v>
      </c>
      <c r="M5313" s="218">
        <f t="shared" si="152"/>
        <v>907.68</v>
      </c>
      <c r="N5313" s="216" t="str">
        <f t="shared" si="153"/>
        <v>stvarna uporabna</v>
      </c>
    </row>
    <row r="5314" spans="1:14" x14ac:dyDescent="0.25">
      <c r="A5314" s="216">
        <v>1</v>
      </c>
      <c r="B5314" s="217" t="s">
        <v>3896</v>
      </c>
      <c r="C5314" s="217" t="s">
        <v>98</v>
      </c>
      <c r="D5314" s="217" t="s">
        <v>3929</v>
      </c>
      <c r="E5314" s="217" t="s">
        <v>233</v>
      </c>
      <c r="F5314" s="217" t="s">
        <v>3927</v>
      </c>
      <c r="G5314" s="218">
        <v>10.06</v>
      </c>
      <c r="H5314" s="217" t="s">
        <v>139</v>
      </c>
      <c r="I5314" s="219">
        <v>1</v>
      </c>
      <c r="J5314" s="221">
        <v>2269.1999999999998</v>
      </c>
      <c r="K5314" s="221">
        <v>2269.1999999999998</v>
      </c>
      <c r="L5314" s="218">
        <v>0</v>
      </c>
      <c r="M5314" s="218">
        <f t="shared" ref="M5314:M5377" si="154">IF(L5314&lt;J5314*0.4,J5314*0.4,L5314)</f>
        <v>907.68</v>
      </c>
      <c r="N5314" s="216" t="str">
        <f t="shared" si="153"/>
        <v>stvarna uporabna</v>
      </c>
    </row>
    <row r="5315" spans="1:14" x14ac:dyDescent="0.25">
      <c r="A5315" s="216">
        <v>1</v>
      </c>
      <c r="B5315" s="217" t="s">
        <v>3896</v>
      </c>
      <c r="C5315" s="217" t="s">
        <v>98</v>
      </c>
      <c r="D5315" s="217" t="s">
        <v>3930</v>
      </c>
      <c r="E5315" s="217" t="s">
        <v>233</v>
      </c>
      <c r="F5315" s="217" t="s">
        <v>3931</v>
      </c>
      <c r="G5315" s="217" t="s">
        <v>190</v>
      </c>
      <c r="H5315" s="217" t="s">
        <v>139</v>
      </c>
      <c r="I5315" s="219">
        <v>1</v>
      </c>
      <c r="J5315" s="221">
        <v>2236.4899999999998</v>
      </c>
      <c r="K5315" s="221">
        <v>2236.4899999999998</v>
      </c>
      <c r="L5315" s="218">
        <v>0</v>
      </c>
      <c r="M5315" s="218">
        <f t="shared" si="154"/>
        <v>894.596</v>
      </c>
      <c r="N5315" s="216" t="str">
        <f t="shared" si="153"/>
        <v>stvarna uporabna</v>
      </c>
    </row>
    <row r="5316" spans="1:14" x14ac:dyDescent="0.25">
      <c r="A5316" s="216">
        <v>1</v>
      </c>
      <c r="B5316" s="219" t="s">
        <v>3896</v>
      </c>
      <c r="C5316" s="219" t="s">
        <v>98</v>
      </c>
      <c r="D5316" s="219">
        <v>102264</v>
      </c>
      <c r="E5316" s="217" t="s">
        <v>171</v>
      </c>
      <c r="F5316" s="217" t="s">
        <v>3932</v>
      </c>
      <c r="G5316" s="217" t="s">
        <v>2327</v>
      </c>
      <c r="H5316" s="217" t="s">
        <v>139</v>
      </c>
      <c r="I5316" s="219">
        <v>1</v>
      </c>
      <c r="J5316" s="221">
        <v>1177.3</v>
      </c>
      <c r="K5316" s="221">
        <v>1177.3</v>
      </c>
      <c r="L5316" s="218">
        <v>0</v>
      </c>
      <c r="M5316" s="218">
        <f t="shared" si="154"/>
        <v>470.92</v>
      </c>
      <c r="N5316" s="216" t="str">
        <f t="shared" si="153"/>
        <v>stvarna uporabna</v>
      </c>
    </row>
    <row r="5317" spans="1:14" x14ac:dyDescent="0.25">
      <c r="A5317" s="220">
        <v>1</v>
      </c>
      <c r="B5317" s="219" t="s">
        <v>3896</v>
      </c>
      <c r="C5317" s="219" t="s">
        <v>98</v>
      </c>
      <c r="D5317" s="219">
        <v>102265</v>
      </c>
      <c r="E5317" s="217" t="s">
        <v>171</v>
      </c>
      <c r="F5317" s="217" t="s">
        <v>3932</v>
      </c>
      <c r="G5317" s="217" t="s">
        <v>2327</v>
      </c>
      <c r="H5317" s="217" t="s">
        <v>139</v>
      </c>
      <c r="I5317" s="219">
        <v>1</v>
      </c>
      <c r="J5317" s="221">
        <v>1177.3</v>
      </c>
      <c r="K5317" s="221">
        <v>1177.3</v>
      </c>
      <c r="L5317" s="218">
        <v>0</v>
      </c>
      <c r="M5317" s="218">
        <f t="shared" si="154"/>
        <v>470.92</v>
      </c>
      <c r="N5317" s="216" t="str">
        <f t="shared" si="153"/>
        <v>stvarna uporabna</v>
      </c>
    </row>
    <row r="5318" spans="1:14" x14ac:dyDescent="0.25">
      <c r="A5318" s="220">
        <v>1</v>
      </c>
      <c r="B5318" s="219" t="s">
        <v>3896</v>
      </c>
      <c r="C5318" s="219" t="s">
        <v>98</v>
      </c>
      <c r="D5318" s="219">
        <v>102451</v>
      </c>
      <c r="E5318" s="217" t="s">
        <v>171</v>
      </c>
      <c r="F5318" s="217" t="s">
        <v>3933</v>
      </c>
      <c r="G5318" s="218">
        <v>11.15</v>
      </c>
      <c r="H5318" s="217" t="s">
        <v>139</v>
      </c>
      <c r="I5318" s="219">
        <v>1</v>
      </c>
      <c r="J5318" s="221">
        <v>2272</v>
      </c>
      <c r="K5318" s="218">
        <v>492.27</v>
      </c>
      <c r="L5318" s="221">
        <v>1779.73</v>
      </c>
      <c r="M5318" s="218">
        <f t="shared" si="154"/>
        <v>1779.73</v>
      </c>
      <c r="N5318" s="216" t="str">
        <f t="shared" si="153"/>
        <v>nova vrijednost</v>
      </c>
    </row>
    <row r="5319" spans="1:14" x14ac:dyDescent="0.25">
      <c r="A5319" s="216">
        <v>1</v>
      </c>
      <c r="B5319" s="219" t="s">
        <v>3896</v>
      </c>
      <c r="C5319" s="219" t="s">
        <v>98</v>
      </c>
      <c r="D5319" s="219">
        <v>102719</v>
      </c>
      <c r="E5319" s="217" t="s">
        <v>171</v>
      </c>
      <c r="F5319" s="217" t="s">
        <v>3934</v>
      </c>
      <c r="G5319" s="218">
        <v>11.09</v>
      </c>
      <c r="H5319" s="217" t="s">
        <v>139</v>
      </c>
      <c r="I5319" s="219">
        <v>1</v>
      </c>
      <c r="J5319" s="221">
        <v>6791.55</v>
      </c>
      <c r="K5319" s="221">
        <v>6791.55</v>
      </c>
      <c r="L5319" s="218">
        <v>0</v>
      </c>
      <c r="M5319" s="218">
        <f t="shared" si="154"/>
        <v>2716.6200000000003</v>
      </c>
      <c r="N5319" s="216" t="str">
        <f t="shared" si="153"/>
        <v>stvarna uporabna</v>
      </c>
    </row>
    <row r="5320" spans="1:14" x14ac:dyDescent="0.25">
      <c r="A5320" s="216">
        <v>1</v>
      </c>
      <c r="B5320" s="219" t="s">
        <v>3896</v>
      </c>
      <c r="C5320" s="219" t="s">
        <v>98</v>
      </c>
      <c r="D5320" s="219">
        <v>103194</v>
      </c>
      <c r="E5320" s="217" t="s">
        <v>171</v>
      </c>
      <c r="F5320" s="217" t="s">
        <v>3935</v>
      </c>
      <c r="G5320" s="217" t="s">
        <v>531</v>
      </c>
      <c r="H5320" s="217" t="s">
        <v>139</v>
      </c>
      <c r="I5320" s="219">
        <v>1</v>
      </c>
      <c r="J5320" s="221">
        <v>5711.88</v>
      </c>
      <c r="K5320" s="221">
        <v>2855.95</v>
      </c>
      <c r="L5320" s="221">
        <v>2855.93</v>
      </c>
      <c r="M5320" s="218">
        <f t="shared" si="154"/>
        <v>2855.93</v>
      </c>
      <c r="N5320" s="216" t="str">
        <f t="shared" si="153"/>
        <v>nova vrijednost</v>
      </c>
    </row>
    <row r="5321" spans="1:14" x14ac:dyDescent="0.25">
      <c r="A5321" s="216">
        <v>1</v>
      </c>
      <c r="B5321" s="219" t="s">
        <v>3896</v>
      </c>
      <c r="C5321" s="219" t="s">
        <v>98</v>
      </c>
      <c r="D5321" s="219">
        <v>103195</v>
      </c>
      <c r="E5321" s="217" t="s">
        <v>171</v>
      </c>
      <c r="F5321" s="217" t="s">
        <v>3936</v>
      </c>
      <c r="G5321" s="217" t="s">
        <v>531</v>
      </c>
      <c r="H5321" s="217" t="s">
        <v>139</v>
      </c>
      <c r="I5321" s="219">
        <v>1</v>
      </c>
      <c r="J5321" s="221">
        <v>3944.68</v>
      </c>
      <c r="K5321" s="221">
        <v>1972.35</v>
      </c>
      <c r="L5321" s="221">
        <v>1972.33</v>
      </c>
      <c r="M5321" s="218">
        <f t="shared" si="154"/>
        <v>1972.33</v>
      </c>
      <c r="N5321" s="216" t="str">
        <f t="shared" si="153"/>
        <v>nova vrijednost</v>
      </c>
    </row>
    <row r="5322" spans="1:14" x14ac:dyDescent="0.25">
      <c r="A5322" s="220">
        <v>1</v>
      </c>
      <c r="B5322" s="219" t="s">
        <v>3896</v>
      </c>
      <c r="C5322" s="219" t="s">
        <v>98</v>
      </c>
      <c r="D5322" s="219">
        <v>103760</v>
      </c>
      <c r="E5322" s="217" t="s">
        <v>162</v>
      </c>
      <c r="F5322" s="217" t="s">
        <v>3933</v>
      </c>
      <c r="G5322" s="218">
        <v>11.15</v>
      </c>
      <c r="H5322" s="217" t="s">
        <v>139</v>
      </c>
      <c r="I5322" s="219">
        <v>1</v>
      </c>
      <c r="J5322" s="221">
        <v>2407.1</v>
      </c>
      <c r="K5322" s="218">
        <v>521.54</v>
      </c>
      <c r="L5322" s="221">
        <v>1885.56</v>
      </c>
      <c r="M5322" s="218">
        <f t="shared" si="154"/>
        <v>1885.56</v>
      </c>
      <c r="N5322" s="216" t="str">
        <f t="shared" si="153"/>
        <v>nova vrijednost</v>
      </c>
    </row>
    <row r="5323" spans="1:14" x14ac:dyDescent="0.25">
      <c r="A5323" s="220">
        <v>1</v>
      </c>
      <c r="B5323" s="219" t="s">
        <v>3896</v>
      </c>
      <c r="C5323" s="219" t="s">
        <v>98</v>
      </c>
      <c r="D5323" s="219">
        <v>103779</v>
      </c>
      <c r="E5323" s="217" t="s">
        <v>162</v>
      </c>
      <c r="F5323" s="217" t="s">
        <v>3937</v>
      </c>
      <c r="G5323" s="217" t="s">
        <v>275</v>
      </c>
      <c r="H5323" s="217" t="s">
        <v>139</v>
      </c>
      <c r="I5323" s="219">
        <v>1</v>
      </c>
      <c r="J5323" s="221">
        <v>5336.67</v>
      </c>
      <c r="K5323" s="221">
        <v>5336.67</v>
      </c>
      <c r="L5323" s="218">
        <v>0</v>
      </c>
      <c r="M5323" s="218">
        <f t="shared" si="154"/>
        <v>2134.6680000000001</v>
      </c>
      <c r="N5323" s="216" t="str">
        <f t="shared" si="153"/>
        <v>stvarna uporabna</v>
      </c>
    </row>
    <row r="5324" spans="1:14" x14ac:dyDescent="0.25">
      <c r="A5324" s="216">
        <v>1</v>
      </c>
      <c r="B5324" s="219" t="s">
        <v>3896</v>
      </c>
      <c r="C5324" s="219" t="s">
        <v>98</v>
      </c>
      <c r="D5324" s="219">
        <v>104147</v>
      </c>
      <c r="E5324" s="217" t="s">
        <v>137</v>
      </c>
      <c r="F5324" s="217" t="s">
        <v>3938</v>
      </c>
      <c r="G5324" s="218">
        <v>11.12</v>
      </c>
      <c r="H5324" s="217" t="s">
        <v>139</v>
      </c>
      <c r="I5324" s="219">
        <v>1</v>
      </c>
      <c r="J5324" s="221">
        <v>4643.9799999999996</v>
      </c>
      <c r="K5324" s="221">
        <v>3792.6</v>
      </c>
      <c r="L5324" s="218">
        <v>851.38</v>
      </c>
      <c r="M5324" s="218">
        <f t="shared" si="154"/>
        <v>1857.5919999999999</v>
      </c>
      <c r="N5324" s="216" t="str">
        <f t="shared" si="153"/>
        <v>stvarna uporabna</v>
      </c>
    </row>
    <row r="5325" spans="1:14" x14ac:dyDescent="0.25">
      <c r="A5325" s="216">
        <v>1</v>
      </c>
      <c r="B5325" s="219" t="s">
        <v>3896</v>
      </c>
      <c r="C5325" s="219" t="s">
        <v>98</v>
      </c>
      <c r="D5325" s="219">
        <v>104148</v>
      </c>
      <c r="E5325" s="217" t="s">
        <v>137</v>
      </c>
      <c r="F5325" s="217" t="s">
        <v>3939</v>
      </c>
      <c r="G5325" s="218">
        <v>11.12</v>
      </c>
      <c r="H5325" s="217" t="s">
        <v>139</v>
      </c>
      <c r="I5325" s="219">
        <v>1</v>
      </c>
      <c r="J5325" s="221">
        <v>4283.67</v>
      </c>
      <c r="K5325" s="221">
        <v>3498.31</v>
      </c>
      <c r="L5325" s="218">
        <v>785.36</v>
      </c>
      <c r="M5325" s="218">
        <f t="shared" si="154"/>
        <v>1713.4680000000001</v>
      </c>
      <c r="N5325" s="216" t="str">
        <f t="shared" si="153"/>
        <v>stvarna uporabna</v>
      </c>
    </row>
    <row r="5326" spans="1:14" x14ac:dyDescent="0.25">
      <c r="A5326" s="216">
        <v>1</v>
      </c>
      <c r="B5326" s="219" t="s">
        <v>3896</v>
      </c>
      <c r="C5326" s="219" t="s">
        <v>98</v>
      </c>
      <c r="D5326" s="219">
        <v>104169</v>
      </c>
      <c r="E5326" s="217" t="s">
        <v>162</v>
      </c>
      <c r="F5326" s="217" t="s">
        <v>3940</v>
      </c>
      <c r="G5326" s="217" t="s">
        <v>504</v>
      </c>
      <c r="H5326" s="217" t="s">
        <v>139</v>
      </c>
      <c r="I5326" s="219">
        <v>1</v>
      </c>
      <c r="J5326" s="221">
        <v>3540.75</v>
      </c>
      <c r="K5326" s="221">
        <v>1121.24</v>
      </c>
      <c r="L5326" s="221">
        <v>2419.5100000000002</v>
      </c>
      <c r="M5326" s="218">
        <f t="shared" si="154"/>
        <v>2419.5100000000002</v>
      </c>
      <c r="N5326" s="216" t="str">
        <f t="shared" si="153"/>
        <v>nova vrijednost</v>
      </c>
    </row>
    <row r="5327" spans="1:14" x14ac:dyDescent="0.25">
      <c r="A5327" s="220">
        <v>1</v>
      </c>
      <c r="B5327" s="219" t="s">
        <v>3896</v>
      </c>
      <c r="C5327" s="219" t="s">
        <v>98</v>
      </c>
      <c r="D5327" s="219">
        <v>104644</v>
      </c>
      <c r="E5327" s="217" t="s">
        <v>162</v>
      </c>
      <c r="F5327" s="217" t="s">
        <v>3941</v>
      </c>
      <c r="G5327" s="218">
        <v>10.050000000000001</v>
      </c>
      <c r="H5327" s="217" t="s">
        <v>139</v>
      </c>
      <c r="I5327" s="219">
        <v>1</v>
      </c>
      <c r="J5327" s="221">
        <v>3868.01</v>
      </c>
      <c r="K5327" s="221">
        <v>3868.01</v>
      </c>
      <c r="L5327" s="218">
        <v>0</v>
      </c>
      <c r="M5327" s="218">
        <f t="shared" si="154"/>
        <v>1547.2040000000002</v>
      </c>
      <c r="N5327" s="216" t="str">
        <f t="shared" si="153"/>
        <v>stvarna uporabna</v>
      </c>
    </row>
    <row r="5328" spans="1:14" x14ac:dyDescent="0.25">
      <c r="A5328" s="220">
        <v>1</v>
      </c>
      <c r="B5328" s="219" t="s">
        <v>3896</v>
      </c>
      <c r="C5328" s="219" t="s">
        <v>98</v>
      </c>
      <c r="D5328" s="219">
        <v>104652</v>
      </c>
      <c r="E5328" s="217" t="s">
        <v>162</v>
      </c>
      <c r="F5328" s="217" t="s">
        <v>3942</v>
      </c>
      <c r="G5328" s="218">
        <v>12.14</v>
      </c>
      <c r="H5328" s="217" t="s">
        <v>139</v>
      </c>
      <c r="I5328" s="219">
        <v>1</v>
      </c>
      <c r="J5328" s="221">
        <v>4481.66</v>
      </c>
      <c r="K5328" s="221">
        <v>1792.66</v>
      </c>
      <c r="L5328" s="221">
        <v>2689</v>
      </c>
      <c r="M5328" s="218">
        <f t="shared" si="154"/>
        <v>2689</v>
      </c>
      <c r="N5328" s="216" t="str">
        <f t="shared" si="153"/>
        <v>nova vrijednost</v>
      </c>
    </row>
    <row r="5329" spans="1:14" x14ac:dyDescent="0.25">
      <c r="A5329" s="216">
        <v>1</v>
      </c>
      <c r="B5329" s="219" t="s">
        <v>3896</v>
      </c>
      <c r="C5329" s="219" t="s">
        <v>98</v>
      </c>
      <c r="D5329" s="219">
        <v>104661</v>
      </c>
      <c r="E5329" s="217" t="s">
        <v>162</v>
      </c>
      <c r="F5329" s="217" t="s">
        <v>3943</v>
      </c>
      <c r="G5329" s="218">
        <v>10.1</v>
      </c>
      <c r="H5329" s="217" t="s">
        <v>139</v>
      </c>
      <c r="I5329" s="219">
        <v>1</v>
      </c>
      <c r="J5329" s="221">
        <v>5848.42</v>
      </c>
      <c r="K5329" s="221">
        <v>5848.42</v>
      </c>
      <c r="L5329" s="218">
        <v>0</v>
      </c>
      <c r="M5329" s="218">
        <f t="shared" si="154"/>
        <v>2339.3679999999999</v>
      </c>
      <c r="N5329" s="216" t="str">
        <f t="shared" si="153"/>
        <v>stvarna uporabna</v>
      </c>
    </row>
    <row r="5330" spans="1:14" x14ac:dyDescent="0.25">
      <c r="A5330" s="216">
        <v>1</v>
      </c>
      <c r="B5330" s="219" t="s">
        <v>3896</v>
      </c>
      <c r="C5330" s="219" t="s">
        <v>98</v>
      </c>
      <c r="D5330" s="219">
        <v>104672</v>
      </c>
      <c r="E5330" s="217" t="s">
        <v>162</v>
      </c>
      <c r="F5330" s="217" t="s">
        <v>3944</v>
      </c>
      <c r="G5330" s="218">
        <v>11.03</v>
      </c>
      <c r="H5330" s="217" t="s">
        <v>139</v>
      </c>
      <c r="I5330" s="219">
        <v>1</v>
      </c>
      <c r="J5330" s="221">
        <v>1183.4000000000001</v>
      </c>
      <c r="K5330" s="221">
        <v>1183.4000000000001</v>
      </c>
      <c r="L5330" s="218">
        <v>0</v>
      </c>
      <c r="M5330" s="218">
        <f t="shared" si="154"/>
        <v>473.36000000000007</v>
      </c>
      <c r="N5330" s="216" t="str">
        <f t="shared" si="153"/>
        <v>stvarna uporabna</v>
      </c>
    </row>
    <row r="5331" spans="1:14" x14ac:dyDescent="0.25">
      <c r="A5331" s="216">
        <v>1</v>
      </c>
      <c r="B5331" s="219" t="s">
        <v>3896</v>
      </c>
      <c r="C5331" s="219" t="s">
        <v>98</v>
      </c>
      <c r="D5331" s="219">
        <v>105654</v>
      </c>
      <c r="E5331" s="217" t="s">
        <v>137</v>
      </c>
      <c r="F5331" s="217" t="s">
        <v>3945</v>
      </c>
      <c r="G5331" s="217" t="s">
        <v>205</v>
      </c>
      <c r="H5331" s="217" t="s">
        <v>139</v>
      </c>
      <c r="I5331" s="219">
        <v>1</v>
      </c>
      <c r="J5331" s="221">
        <v>12579.43</v>
      </c>
      <c r="K5331" s="221">
        <v>7128.35</v>
      </c>
      <c r="L5331" s="221">
        <v>5451.08</v>
      </c>
      <c r="M5331" s="218">
        <f t="shared" si="154"/>
        <v>5451.08</v>
      </c>
      <c r="N5331" s="216" t="str">
        <f t="shared" si="153"/>
        <v>nova vrijednost</v>
      </c>
    </row>
    <row r="5332" spans="1:14" x14ac:dyDescent="0.25">
      <c r="A5332" s="220">
        <v>1</v>
      </c>
      <c r="B5332" s="219" t="s">
        <v>3896</v>
      </c>
      <c r="C5332" s="219" t="s">
        <v>98</v>
      </c>
      <c r="D5332" s="219">
        <v>105762</v>
      </c>
      <c r="E5332" s="217" t="s">
        <v>595</v>
      </c>
      <c r="F5332" s="217" t="s">
        <v>3946</v>
      </c>
      <c r="G5332" s="217" t="s">
        <v>529</v>
      </c>
      <c r="H5332" s="217" t="s">
        <v>139</v>
      </c>
      <c r="I5332" s="219">
        <v>1</v>
      </c>
      <c r="J5332" s="221">
        <v>3937.02</v>
      </c>
      <c r="K5332" s="221">
        <v>2755.9</v>
      </c>
      <c r="L5332" s="221">
        <v>1181.1199999999999</v>
      </c>
      <c r="M5332" s="218">
        <f t="shared" si="154"/>
        <v>1574.808</v>
      </c>
      <c r="N5332" s="216" t="str">
        <f t="shared" si="153"/>
        <v>stvarna uporabna</v>
      </c>
    </row>
    <row r="5333" spans="1:14" x14ac:dyDescent="0.25">
      <c r="A5333" s="220">
        <v>1</v>
      </c>
      <c r="B5333" s="219" t="s">
        <v>3896</v>
      </c>
      <c r="C5333" s="219" t="s">
        <v>98</v>
      </c>
      <c r="D5333" s="219">
        <v>105764</v>
      </c>
      <c r="E5333" s="217" t="s">
        <v>595</v>
      </c>
      <c r="F5333" s="217" t="s">
        <v>3947</v>
      </c>
      <c r="G5333" s="217" t="s">
        <v>3368</v>
      </c>
      <c r="H5333" s="217" t="s">
        <v>139</v>
      </c>
      <c r="I5333" s="219">
        <v>1</v>
      </c>
      <c r="J5333" s="221">
        <v>2188.6799999999998</v>
      </c>
      <c r="K5333" s="221">
        <v>2188.6799999999998</v>
      </c>
      <c r="L5333" s="218">
        <v>0</v>
      </c>
      <c r="M5333" s="218">
        <f t="shared" si="154"/>
        <v>875.47199999999998</v>
      </c>
      <c r="N5333" s="216" t="str">
        <f t="shared" si="153"/>
        <v>stvarna uporabna</v>
      </c>
    </row>
    <row r="5334" spans="1:14" x14ac:dyDescent="0.25">
      <c r="A5334" s="216">
        <v>1</v>
      </c>
      <c r="B5334" s="219" t="s">
        <v>3896</v>
      </c>
      <c r="C5334" s="219" t="s">
        <v>98</v>
      </c>
      <c r="D5334" s="219">
        <v>105765</v>
      </c>
      <c r="E5334" s="217" t="s">
        <v>595</v>
      </c>
      <c r="F5334" s="217" t="s">
        <v>3948</v>
      </c>
      <c r="G5334" s="217" t="s">
        <v>929</v>
      </c>
      <c r="H5334" s="217" t="s">
        <v>139</v>
      </c>
      <c r="I5334" s="219">
        <v>1</v>
      </c>
      <c r="J5334" s="221">
        <v>5287.26</v>
      </c>
      <c r="K5334" s="221">
        <v>5287.26</v>
      </c>
      <c r="L5334" s="218">
        <v>0</v>
      </c>
      <c r="M5334" s="218">
        <f t="shared" si="154"/>
        <v>2114.904</v>
      </c>
      <c r="N5334" s="216" t="str">
        <f t="shared" si="153"/>
        <v>stvarna uporabna</v>
      </c>
    </row>
    <row r="5335" spans="1:14" x14ac:dyDescent="0.25">
      <c r="A5335" s="216">
        <v>1</v>
      </c>
      <c r="B5335" s="219" t="s">
        <v>3896</v>
      </c>
      <c r="C5335" s="219" t="s">
        <v>98</v>
      </c>
      <c r="D5335" s="219">
        <v>105937</v>
      </c>
      <c r="E5335" s="217" t="s">
        <v>595</v>
      </c>
      <c r="F5335" s="217" t="s">
        <v>3949</v>
      </c>
      <c r="G5335" s="218">
        <v>10.029999999999999</v>
      </c>
      <c r="H5335" s="217" t="s">
        <v>139</v>
      </c>
      <c r="I5335" s="219">
        <v>1</v>
      </c>
      <c r="J5335" s="221">
        <v>2635.2</v>
      </c>
      <c r="K5335" s="221">
        <v>2635.2</v>
      </c>
      <c r="L5335" s="218">
        <v>0</v>
      </c>
      <c r="M5335" s="218">
        <f t="shared" si="154"/>
        <v>1054.08</v>
      </c>
      <c r="N5335" s="216" t="str">
        <f t="shared" si="153"/>
        <v>stvarna uporabna</v>
      </c>
    </row>
    <row r="5336" spans="1:14" x14ac:dyDescent="0.25">
      <c r="A5336" s="216">
        <v>1</v>
      </c>
      <c r="B5336" s="219" t="s">
        <v>3896</v>
      </c>
      <c r="C5336" s="219" t="s">
        <v>98</v>
      </c>
      <c r="D5336" s="219">
        <v>110011</v>
      </c>
      <c r="E5336" s="217" t="s">
        <v>171</v>
      </c>
      <c r="F5336" s="217" t="s">
        <v>3950</v>
      </c>
      <c r="G5336" s="217" t="s">
        <v>882</v>
      </c>
      <c r="H5336" s="217" t="s">
        <v>139</v>
      </c>
      <c r="I5336" s="219">
        <v>1</v>
      </c>
      <c r="J5336" s="221">
        <v>5483</v>
      </c>
      <c r="K5336" s="218">
        <v>922.72</v>
      </c>
      <c r="L5336" s="221">
        <v>4560.28</v>
      </c>
      <c r="M5336" s="218">
        <f t="shared" si="154"/>
        <v>4560.28</v>
      </c>
      <c r="N5336" s="216" t="str">
        <f t="shared" si="153"/>
        <v>nova vrijednost</v>
      </c>
    </row>
    <row r="5337" spans="1:14" x14ac:dyDescent="0.25">
      <c r="A5337" s="216">
        <v>1</v>
      </c>
      <c r="B5337" s="217" t="s">
        <v>3951</v>
      </c>
      <c r="C5337" s="217" t="s">
        <v>2553</v>
      </c>
      <c r="D5337" s="217" t="s">
        <v>3952</v>
      </c>
      <c r="E5337" s="217" t="s">
        <v>171</v>
      </c>
      <c r="F5337" s="217" t="s">
        <v>3953</v>
      </c>
      <c r="G5337" s="218">
        <v>12.06</v>
      </c>
      <c r="H5337" s="217" t="s">
        <v>139</v>
      </c>
      <c r="I5337" s="219">
        <v>1</v>
      </c>
      <c r="J5337" s="218">
        <v>840.82</v>
      </c>
      <c r="K5337" s="218">
        <v>840.82</v>
      </c>
      <c r="L5337" s="218">
        <v>0</v>
      </c>
      <c r="M5337" s="218">
        <f t="shared" si="154"/>
        <v>336.32800000000003</v>
      </c>
      <c r="N5337" s="216" t="str">
        <f t="shared" si="153"/>
        <v>stvarna uporabna</v>
      </c>
    </row>
    <row r="5338" spans="1:14" x14ac:dyDescent="0.25">
      <c r="A5338" s="216">
        <v>1</v>
      </c>
      <c r="B5338" s="217" t="s">
        <v>3951</v>
      </c>
      <c r="C5338" s="217" t="s">
        <v>2553</v>
      </c>
      <c r="D5338" s="217" t="s">
        <v>3954</v>
      </c>
      <c r="E5338" s="217" t="s">
        <v>233</v>
      </c>
      <c r="F5338" s="217" t="s">
        <v>3955</v>
      </c>
      <c r="G5338" s="218">
        <v>11.05</v>
      </c>
      <c r="H5338" s="217" t="s">
        <v>139</v>
      </c>
      <c r="I5338" s="219">
        <v>1</v>
      </c>
      <c r="J5338" s="218">
        <v>899</v>
      </c>
      <c r="K5338" s="218">
        <v>899</v>
      </c>
      <c r="L5338" s="218">
        <v>0</v>
      </c>
      <c r="M5338" s="218">
        <f t="shared" si="154"/>
        <v>359.6</v>
      </c>
      <c r="N5338" s="216" t="str">
        <f t="shared" si="153"/>
        <v>stvarna uporabna</v>
      </c>
    </row>
    <row r="5339" spans="1:14" x14ac:dyDescent="0.25">
      <c r="A5339" s="216">
        <v>1</v>
      </c>
      <c r="B5339" s="217" t="s">
        <v>3951</v>
      </c>
      <c r="C5339" s="217" t="s">
        <v>2553</v>
      </c>
      <c r="D5339" s="217" t="s">
        <v>3956</v>
      </c>
      <c r="E5339" s="217" t="s">
        <v>233</v>
      </c>
      <c r="F5339" s="217" t="s">
        <v>3957</v>
      </c>
      <c r="G5339" s="218">
        <v>11.05</v>
      </c>
      <c r="H5339" s="217" t="s">
        <v>139</v>
      </c>
      <c r="I5339" s="219">
        <v>1</v>
      </c>
      <c r="J5339" s="221">
        <v>2899</v>
      </c>
      <c r="K5339" s="221">
        <v>2899</v>
      </c>
      <c r="L5339" s="218">
        <v>0</v>
      </c>
      <c r="M5339" s="218">
        <f t="shared" si="154"/>
        <v>1159.6000000000001</v>
      </c>
      <c r="N5339" s="216" t="str">
        <f t="shared" si="153"/>
        <v>stvarna uporabna</v>
      </c>
    </row>
    <row r="5340" spans="1:14" x14ac:dyDescent="0.25">
      <c r="A5340" s="220">
        <v>1</v>
      </c>
      <c r="B5340" s="217" t="s">
        <v>3951</v>
      </c>
      <c r="C5340" s="217" t="s">
        <v>2553</v>
      </c>
      <c r="D5340" s="217" t="s">
        <v>3958</v>
      </c>
      <c r="E5340" s="217" t="s">
        <v>233</v>
      </c>
      <c r="F5340" s="217" t="s">
        <v>3959</v>
      </c>
      <c r="G5340" s="217" t="s">
        <v>160</v>
      </c>
      <c r="H5340" s="217" t="s">
        <v>139</v>
      </c>
      <c r="I5340" s="219">
        <v>1</v>
      </c>
      <c r="J5340" s="221">
        <v>1705.56</v>
      </c>
      <c r="K5340" s="221">
        <v>1705.56</v>
      </c>
      <c r="L5340" s="218">
        <v>0</v>
      </c>
      <c r="M5340" s="218">
        <f t="shared" si="154"/>
        <v>682.22400000000005</v>
      </c>
      <c r="N5340" s="216" t="str">
        <f t="shared" si="153"/>
        <v>stvarna uporabna</v>
      </c>
    </row>
    <row r="5341" spans="1:14" x14ac:dyDescent="0.25">
      <c r="A5341" s="220">
        <v>1</v>
      </c>
      <c r="B5341" s="217" t="s">
        <v>3951</v>
      </c>
      <c r="C5341" s="217" t="s">
        <v>2553</v>
      </c>
      <c r="D5341" s="217" t="s">
        <v>3960</v>
      </c>
      <c r="E5341" s="217" t="s">
        <v>171</v>
      </c>
      <c r="F5341" s="217" t="s">
        <v>3959</v>
      </c>
      <c r="G5341" s="217" t="s">
        <v>160</v>
      </c>
      <c r="H5341" s="217" t="s">
        <v>139</v>
      </c>
      <c r="I5341" s="219">
        <v>1</v>
      </c>
      <c r="J5341" s="221">
        <v>1705.56</v>
      </c>
      <c r="K5341" s="221">
        <v>1705.56</v>
      </c>
      <c r="L5341" s="218">
        <v>0</v>
      </c>
      <c r="M5341" s="218">
        <f t="shared" si="154"/>
        <v>682.22400000000005</v>
      </c>
      <c r="N5341" s="216" t="str">
        <f t="shared" si="153"/>
        <v>stvarna uporabna</v>
      </c>
    </row>
    <row r="5342" spans="1:14" x14ac:dyDescent="0.25">
      <c r="A5342" s="216">
        <v>1</v>
      </c>
      <c r="B5342" s="217" t="s">
        <v>3951</v>
      </c>
      <c r="C5342" s="217" t="s">
        <v>2553</v>
      </c>
      <c r="D5342" s="217" t="s">
        <v>3961</v>
      </c>
      <c r="E5342" s="217" t="s">
        <v>233</v>
      </c>
      <c r="F5342" s="217" t="s">
        <v>3959</v>
      </c>
      <c r="G5342" s="217" t="s">
        <v>160</v>
      </c>
      <c r="H5342" s="217" t="s">
        <v>139</v>
      </c>
      <c r="I5342" s="219">
        <v>1</v>
      </c>
      <c r="J5342" s="221">
        <v>1705.56</v>
      </c>
      <c r="K5342" s="221">
        <v>1705.56</v>
      </c>
      <c r="L5342" s="218">
        <v>0</v>
      </c>
      <c r="M5342" s="218">
        <f t="shared" si="154"/>
        <v>682.22400000000005</v>
      </c>
      <c r="N5342" s="216" t="str">
        <f t="shared" si="153"/>
        <v>stvarna uporabna</v>
      </c>
    </row>
    <row r="5343" spans="1:14" x14ac:dyDescent="0.25">
      <c r="A5343" s="216">
        <v>1</v>
      </c>
      <c r="B5343" s="217" t="s">
        <v>3951</v>
      </c>
      <c r="C5343" s="217" t="s">
        <v>2553</v>
      </c>
      <c r="D5343" s="217" t="s">
        <v>3962</v>
      </c>
      <c r="E5343" s="217" t="s">
        <v>171</v>
      </c>
      <c r="F5343" s="217" t="s">
        <v>3959</v>
      </c>
      <c r="G5343" s="217" t="s">
        <v>160</v>
      </c>
      <c r="H5343" s="217" t="s">
        <v>139</v>
      </c>
      <c r="I5343" s="219">
        <v>1</v>
      </c>
      <c r="J5343" s="221">
        <v>1705.56</v>
      </c>
      <c r="K5343" s="221">
        <v>1705.56</v>
      </c>
      <c r="L5343" s="218">
        <v>0</v>
      </c>
      <c r="M5343" s="218">
        <f t="shared" si="154"/>
        <v>682.22400000000005</v>
      </c>
      <c r="N5343" s="216" t="str">
        <f t="shared" si="153"/>
        <v>stvarna uporabna</v>
      </c>
    </row>
    <row r="5344" spans="1:14" x14ac:dyDescent="0.25">
      <c r="A5344" s="216">
        <v>1</v>
      </c>
      <c r="B5344" s="217" t="s">
        <v>3951</v>
      </c>
      <c r="C5344" s="217" t="s">
        <v>2553</v>
      </c>
      <c r="D5344" s="217" t="s">
        <v>3963</v>
      </c>
      <c r="E5344" s="217" t="s">
        <v>233</v>
      </c>
      <c r="F5344" s="217" t="s">
        <v>3964</v>
      </c>
      <c r="G5344" s="217" t="s">
        <v>179</v>
      </c>
      <c r="H5344" s="217" t="s">
        <v>139</v>
      </c>
      <c r="I5344" s="219">
        <v>1</v>
      </c>
      <c r="J5344" s="221">
        <v>16238.98</v>
      </c>
      <c r="K5344" s="221">
        <v>16238.98</v>
      </c>
      <c r="L5344" s="218">
        <v>0</v>
      </c>
      <c r="M5344" s="218">
        <f t="shared" si="154"/>
        <v>6495.5920000000006</v>
      </c>
      <c r="N5344" s="216" t="str">
        <f t="shared" si="153"/>
        <v>stvarna uporabna</v>
      </c>
    </row>
    <row r="5345" spans="1:14" x14ac:dyDescent="0.25">
      <c r="A5345" s="220">
        <v>1</v>
      </c>
      <c r="B5345" s="219" t="s">
        <v>3951</v>
      </c>
      <c r="C5345" s="219" t="s">
        <v>2553</v>
      </c>
      <c r="D5345" s="219">
        <v>100920</v>
      </c>
      <c r="E5345" s="217" t="s">
        <v>192</v>
      </c>
      <c r="F5345" s="217" t="s">
        <v>3965</v>
      </c>
      <c r="G5345" s="217" t="s">
        <v>160</v>
      </c>
      <c r="H5345" s="217" t="s">
        <v>139</v>
      </c>
      <c r="I5345" s="219">
        <v>1</v>
      </c>
      <c r="J5345" s="221">
        <v>1172.42</v>
      </c>
      <c r="K5345" s="221">
        <v>1172.42</v>
      </c>
      <c r="L5345" s="218">
        <v>0</v>
      </c>
      <c r="M5345" s="218">
        <f t="shared" si="154"/>
        <v>468.96800000000007</v>
      </c>
      <c r="N5345" s="216" t="str">
        <f t="shared" si="153"/>
        <v>stvarna uporabna</v>
      </c>
    </row>
    <row r="5346" spans="1:14" x14ac:dyDescent="0.25">
      <c r="A5346" s="220">
        <v>1</v>
      </c>
      <c r="B5346" s="219" t="s">
        <v>3951</v>
      </c>
      <c r="C5346" s="219" t="s">
        <v>2553</v>
      </c>
      <c r="D5346" s="219">
        <v>101593</v>
      </c>
      <c r="E5346" s="217" t="s">
        <v>218</v>
      </c>
      <c r="F5346" s="217" t="s">
        <v>3965</v>
      </c>
      <c r="G5346" s="217" t="s">
        <v>160</v>
      </c>
      <c r="H5346" s="217" t="s">
        <v>139</v>
      </c>
      <c r="I5346" s="219">
        <v>1</v>
      </c>
      <c r="J5346" s="221">
        <v>1172.42</v>
      </c>
      <c r="K5346" s="221">
        <v>1172.42</v>
      </c>
      <c r="L5346" s="218">
        <v>0</v>
      </c>
      <c r="M5346" s="218">
        <f t="shared" si="154"/>
        <v>468.96800000000007</v>
      </c>
      <c r="N5346" s="216" t="str">
        <f t="shared" si="153"/>
        <v>stvarna uporabna</v>
      </c>
    </row>
    <row r="5347" spans="1:14" x14ac:dyDescent="0.25">
      <c r="A5347" s="216">
        <v>1</v>
      </c>
      <c r="B5347" s="219" t="s">
        <v>3951</v>
      </c>
      <c r="C5347" s="219" t="s">
        <v>2553</v>
      </c>
      <c r="D5347" s="219">
        <v>103058</v>
      </c>
      <c r="E5347" s="217" t="s">
        <v>171</v>
      </c>
      <c r="F5347" s="217" t="s">
        <v>3959</v>
      </c>
      <c r="G5347" s="217" t="s">
        <v>160</v>
      </c>
      <c r="H5347" s="217" t="s">
        <v>139</v>
      </c>
      <c r="I5347" s="219">
        <v>1</v>
      </c>
      <c r="J5347" s="221">
        <v>1705.56</v>
      </c>
      <c r="K5347" s="221">
        <v>1705.56</v>
      </c>
      <c r="L5347" s="218">
        <v>0</v>
      </c>
      <c r="M5347" s="218">
        <f t="shared" si="154"/>
        <v>682.22400000000005</v>
      </c>
      <c r="N5347" s="216" t="str">
        <f t="shared" si="153"/>
        <v>stvarna uporabna</v>
      </c>
    </row>
    <row r="5348" spans="1:14" x14ac:dyDescent="0.25">
      <c r="A5348" s="216">
        <v>1</v>
      </c>
      <c r="B5348" s="219" t="s">
        <v>3951</v>
      </c>
      <c r="C5348" s="219" t="s">
        <v>2553</v>
      </c>
      <c r="D5348" s="219">
        <v>104022</v>
      </c>
      <c r="E5348" s="217" t="s">
        <v>162</v>
      </c>
      <c r="F5348" s="217" t="s">
        <v>3959</v>
      </c>
      <c r="G5348" s="217" t="s">
        <v>160</v>
      </c>
      <c r="H5348" s="217" t="s">
        <v>139</v>
      </c>
      <c r="I5348" s="219">
        <v>1</v>
      </c>
      <c r="J5348" s="221">
        <v>1705.56</v>
      </c>
      <c r="K5348" s="221">
        <v>1705.56</v>
      </c>
      <c r="L5348" s="218">
        <v>0</v>
      </c>
      <c r="M5348" s="218">
        <f t="shared" si="154"/>
        <v>682.22400000000005</v>
      </c>
      <c r="N5348" s="216" t="str">
        <f t="shared" si="153"/>
        <v>stvarna uporabna</v>
      </c>
    </row>
    <row r="5349" spans="1:14" x14ac:dyDescent="0.25">
      <c r="A5349" s="216">
        <v>1</v>
      </c>
      <c r="B5349" s="219" t="s">
        <v>3951</v>
      </c>
      <c r="C5349" s="219" t="s">
        <v>2553</v>
      </c>
      <c r="D5349" s="219">
        <v>104023</v>
      </c>
      <c r="E5349" s="217" t="s">
        <v>162</v>
      </c>
      <c r="F5349" s="217" t="s">
        <v>3966</v>
      </c>
      <c r="G5349" s="217" t="s">
        <v>2024</v>
      </c>
      <c r="H5349" s="217" t="s">
        <v>139</v>
      </c>
      <c r="I5349" s="219">
        <v>1</v>
      </c>
      <c r="J5349" s="221">
        <v>1062.78</v>
      </c>
      <c r="K5349" s="221">
        <v>1062.78</v>
      </c>
      <c r="L5349" s="218">
        <v>0</v>
      </c>
      <c r="M5349" s="218">
        <f t="shared" si="154"/>
        <v>425.11200000000002</v>
      </c>
      <c r="N5349" s="216" t="str">
        <f t="shared" si="153"/>
        <v>stvarna uporabna</v>
      </c>
    </row>
    <row r="5350" spans="1:14" x14ac:dyDescent="0.25">
      <c r="A5350" s="220">
        <v>1</v>
      </c>
      <c r="B5350" s="219" t="s">
        <v>3951</v>
      </c>
      <c r="C5350" s="219" t="s">
        <v>2553</v>
      </c>
      <c r="D5350" s="219">
        <v>105179</v>
      </c>
      <c r="E5350" s="217" t="s">
        <v>137</v>
      </c>
      <c r="F5350" s="217" t="s">
        <v>3959</v>
      </c>
      <c r="G5350" s="217" t="s">
        <v>160</v>
      </c>
      <c r="H5350" s="217" t="s">
        <v>139</v>
      </c>
      <c r="I5350" s="219">
        <v>1</v>
      </c>
      <c r="J5350" s="221">
        <v>1705.56</v>
      </c>
      <c r="K5350" s="221">
        <v>1705.56</v>
      </c>
      <c r="L5350" s="218">
        <v>0</v>
      </c>
      <c r="M5350" s="218">
        <f t="shared" si="154"/>
        <v>682.22400000000005</v>
      </c>
      <c r="N5350" s="216" t="str">
        <f t="shared" si="153"/>
        <v>stvarna uporabna</v>
      </c>
    </row>
    <row r="5351" spans="1:14" x14ac:dyDescent="0.25">
      <c r="A5351" s="220">
        <v>1</v>
      </c>
      <c r="B5351" s="219" t="s">
        <v>3951</v>
      </c>
      <c r="C5351" s="219" t="s">
        <v>2553</v>
      </c>
      <c r="D5351" s="219">
        <v>105916</v>
      </c>
      <c r="E5351" s="217" t="s">
        <v>595</v>
      </c>
      <c r="F5351" s="217" t="s">
        <v>3965</v>
      </c>
      <c r="G5351" s="217" t="s">
        <v>160</v>
      </c>
      <c r="H5351" s="217" t="s">
        <v>139</v>
      </c>
      <c r="I5351" s="219">
        <v>1</v>
      </c>
      <c r="J5351" s="221">
        <v>1172.42</v>
      </c>
      <c r="K5351" s="221">
        <v>1172.42</v>
      </c>
      <c r="L5351" s="218">
        <v>0</v>
      </c>
      <c r="M5351" s="218">
        <f t="shared" si="154"/>
        <v>468.96800000000007</v>
      </c>
      <c r="N5351" s="216" t="str">
        <f t="shared" si="153"/>
        <v>stvarna uporabna</v>
      </c>
    </row>
    <row r="5352" spans="1:14" x14ac:dyDescent="0.25">
      <c r="A5352" s="216">
        <v>1</v>
      </c>
      <c r="B5352" s="219" t="s">
        <v>3951</v>
      </c>
      <c r="C5352" s="219" t="s">
        <v>2553</v>
      </c>
      <c r="D5352" s="219">
        <v>105917</v>
      </c>
      <c r="E5352" s="217" t="s">
        <v>595</v>
      </c>
      <c r="F5352" s="217" t="s">
        <v>3959</v>
      </c>
      <c r="G5352" s="217" t="s">
        <v>160</v>
      </c>
      <c r="H5352" s="217" t="s">
        <v>139</v>
      </c>
      <c r="I5352" s="219">
        <v>1</v>
      </c>
      <c r="J5352" s="221">
        <v>1705.56</v>
      </c>
      <c r="K5352" s="221">
        <v>1705.56</v>
      </c>
      <c r="L5352" s="218">
        <v>0</v>
      </c>
      <c r="M5352" s="218">
        <f t="shared" si="154"/>
        <v>682.22400000000005</v>
      </c>
      <c r="N5352" s="216" t="str">
        <f t="shared" si="153"/>
        <v>stvarna uporabna</v>
      </c>
    </row>
    <row r="5353" spans="1:14" x14ac:dyDescent="0.25">
      <c r="A5353" s="220">
        <v>1</v>
      </c>
      <c r="B5353" s="217" t="s">
        <v>3967</v>
      </c>
      <c r="C5353" s="217" t="s">
        <v>98</v>
      </c>
      <c r="D5353" s="217" t="s">
        <v>3968</v>
      </c>
      <c r="E5353" s="217" t="s">
        <v>218</v>
      </c>
      <c r="F5353" s="217" t="s">
        <v>3969</v>
      </c>
      <c r="G5353" s="217" t="s">
        <v>929</v>
      </c>
      <c r="H5353" s="217" t="s">
        <v>139</v>
      </c>
      <c r="I5353" s="219">
        <v>1</v>
      </c>
      <c r="J5353" s="218">
        <v>964.66</v>
      </c>
      <c r="K5353" s="218">
        <v>964.66</v>
      </c>
      <c r="L5353" s="218">
        <v>0</v>
      </c>
      <c r="M5353" s="218">
        <f t="shared" si="154"/>
        <v>385.86400000000003</v>
      </c>
      <c r="N5353" s="216" t="str">
        <f t="shared" si="153"/>
        <v>stvarna uporabna</v>
      </c>
    </row>
    <row r="5354" spans="1:14" x14ac:dyDescent="0.25">
      <c r="A5354" s="220">
        <v>1</v>
      </c>
      <c r="B5354" s="217" t="s">
        <v>3967</v>
      </c>
      <c r="C5354" s="217" t="s">
        <v>98</v>
      </c>
      <c r="D5354" s="217" t="s">
        <v>3970</v>
      </c>
      <c r="E5354" s="217" t="s">
        <v>233</v>
      </c>
      <c r="F5354" s="217" t="s">
        <v>3971</v>
      </c>
      <c r="G5354" s="217" t="s">
        <v>929</v>
      </c>
      <c r="H5354" s="217" t="s">
        <v>139</v>
      </c>
      <c r="I5354" s="219">
        <v>1</v>
      </c>
      <c r="J5354" s="221">
        <v>1447.72</v>
      </c>
      <c r="K5354" s="221">
        <v>1447.72</v>
      </c>
      <c r="L5354" s="218">
        <v>0</v>
      </c>
      <c r="M5354" s="218">
        <f t="shared" si="154"/>
        <v>579.08800000000008</v>
      </c>
      <c r="N5354" s="216" t="str">
        <f t="shared" si="153"/>
        <v>stvarna uporabna</v>
      </c>
    </row>
    <row r="5355" spans="1:14" x14ac:dyDescent="0.25">
      <c r="A5355" s="216">
        <v>1</v>
      </c>
      <c r="B5355" s="217" t="s">
        <v>3967</v>
      </c>
      <c r="C5355" s="217" t="s">
        <v>98</v>
      </c>
      <c r="D5355" s="217" t="s">
        <v>3972</v>
      </c>
      <c r="E5355" s="217" t="s">
        <v>233</v>
      </c>
      <c r="F5355" s="217" t="s">
        <v>3973</v>
      </c>
      <c r="G5355" s="217" t="s">
        <v>2447</v>
      </c>
      <c r="H5355" s="217" t="s">
        <v>139</v>
      </c>
      <c r="I5355" s="219">
        <v>1</v>
      </c>
      <c r="J5355" s="218">
        <v>625.86</v>
      </c>
      <c r="K5355" s="218">
        <v>625.86</v>
      </c>
      <c r="L5355" s="218">
        <v>0</v>
      </c>
      <c r="M5355" s="218">
        <f t="shared" si="154"/>
        <v>250.34400000000002</v>
      </c>
      <c r="N5355" s="216" t="str">
        <f t="shared" si="153"/>
        <v>stvarna uporabna</v>
      </c>
    </row>
    <row r="5356" spans="1:14" x14ac:dyDescent="0.25">
      <c r="A5356" s="216">
        <v>1</v>
      </c>
      <c r="B5356" s="217" t="s">
        <v>3967</v>
      </c>
      <c r="C5356" s="217" t="s">
        <v>98</v>
      </c>
      <c r="D5356" s="217" t="s">
        <v>3974</v>
      </c>
      <c r="E5356" s="217" t="s">
        <v>233</v>
      </c>
      <c r="F5356" s="217" t="s">
        <v>3975</v>
      </c>
      <c r="G5356" s="217" t="s">
        <v>2262</v>
      </c>
      <c r="H5356" s="217" t="s">
        <v>139</v>
      </c>
      <c r="I5356" s="219">
        <v>1</v>
      </c>
      <c r="J5356" s="218">
        <v>401.38</v>
      </c>
      <c r="K5356" s="218">
        <v>401.38</v>
      </c>
      <c r="L5356" s="218">
        <v>0</v>
      </c>
      <c r="M5356" s="218">
        <f t="shared" si="154"/>
        <v>160.55200000000002</v>
      </c>
      <c r="N5356" s="216" t="str">
        <f t="shared" si="153"/>
        <v>stvarna uporabna</v>
      </c>
    </row>
    <row r="5357" spans="1:14" x14ac:dyDescent="0.25">
      <c r="A5357" s="216">
        <v>1</v>
      </c>
      <c r="B5357" s="217" t="s">
        <v>3967</v>
      </c>
      <c r="C5357" s="217" t="s">
        <v>98</v>
      </c>
      <c r="D5357" s="217" t="s">
        <v>3976</v>
      </c>
      <c r="E5357" s="217" t="s">
        <v>233</v>
      </c>
      <c r="F5357" s="217" t="s">
        <v>3977</v>
      </c>
      <c r="G5357" s="217" t="s">
        <v>1991</v>
      </c>
      <c r="H5357" s="217" t="s">
        <v>139</v>
      </c>
      <c r="I5357" s="219">
        <v>1</v>
      </c>
      <c r="J5357" s="218">
        <v>404.26</v>
      </c>
      <c r="K5357" s="218">
        <v>404.26</v>
      </c>
      <c r="L5357" s="218">
        <v>0</v>
      </c>
      <c r="M5357" s="218">
        <f t="shared" si="154"/>
        <v>161.70400000000001</v>
      </c>
      <c r="N5357" s="216" t="str">
        <f t="shared" si="153"/>
        <v>stvarna uporabna</v>
      </c>
    </row>
    <row r="5358" spans="1:14" x14ac:dyDescent="0.25">
      <c r="A5358" s="220">
        <v>1</v>
      </c>
      <c r="B5358" s="217" t="s">
        <v>3967</v>
      </c>
      <c r="C5358" s="217" t="s">
        <v>98</v>
      </c>
      <c r="D5358" s="217" t="s">
        <v>3978</v>
      </c>
      <c r="E5358" s="217" t="s">
        <v>233</v>
      </c>
      <c r="F5358" s="217" t="s">
        <v>3977</v>
      </c>
      <c r="G5358" s="217" t="s">
        <v>1991</v>
      </c>
      <c r="H5358" s="217" t="s">
        <v>139</v>
      </c>
      <c r="I5358" s="219">
        <v>1</v>
      </c>
      <c r="J5358" s="218">
        <v>404.27</v>
      </c>
      <c r="K5358" s="218">
        <v>404.27</v>
      </c>
      <c r="L5358" s="218">
        <v>0</v>
      </c>
      <c r="M5358" s="218">
        <f t="shared" si="154"/>
        <v>161.708</v>
      </c>
      <c r="N5358" s="216" t="str">
        <f t="shared" si="153"/>
        <v>stvarna uporabna</v>
      </c>
    </row>
    <row r="5359" spans="1:14" x14ac:dyDescent="0.25">
      <c r="A5359" s="220">
        <v>1</v>
      </c>
      <c r="B5359" s="217" t="s">
        <v>3967</v>
      </c>
      <c r="C5359" s="217" t="s">
        <v>98</v>
      </c>
      <c r="D5359" s="217" t="s">
        <v>3979</v>
      </c>
      <c r="E5359" s="217" t="s">
        <v>233</v>
      </c>
      <c r="F5359" s="217" t="s">
        <v>3977</v>
      </c>
      <c r="G5359" s="217" t="s">
        <v>1991</v>
      </c>
      <c r="H5359" s="217" t="s">
        <v>139</v>
      </c>
      <c r="I5359" s="219">
        <v>1</v>
      </c>
      <c r="J5359" s="218">
        <v>403.27</v>
      </c>
      <c r="K5359" s="218">
        <v>403.27</v>
      </c>
      <c r="L5359" s="218">
        <v>0</v>
      </c>
      <c r="M5359" s="218">
        <f t="shared" si="154"/>
        <v>161.30799999999999</v>
      </c>
      <c r="N5359" s="216" t="str">
        <f t="shared" si="153"/>
        <v>stvarna uporabna</v>
      </c>
    </row>
    <row r="5360" spans="1:14" x14ac:dyDescent="0.25">
      <c r="A5360" s="216">
        <v>1</v>
      </c>
      <c r="B5360" s="217" t="s">
        <v>3967</v>
      </c>
      <c r="C5360" s="217" t="s">
        <v>98</v>
      </c>
      <c r="D5360" s="217" t="s">
        <v>3980</v>
      </c>
      <c r="E5360" s="217" t="s">
        <v>233</v>
      </c>
      <c r="F5360" s="217" t="s">
        <v>3981</v>
      </c>
      <c r="G5360" s="218">
        <v>10.039999999999999</v>
      </c>
      <c r="H5360" s="217" t="s">
        <v>139</v>
      </c>
      <c r="I5360" s="219">
        <v>1</v>
      </c>
      <c r="J5360" s="218">
        <v>439</v>
      </c>
      <c r="K5360" s="218">
        <v>439</v>
      </c>
      <c r="L5360" s="218">
        <v>0</v>
      </c>
      <c r="M5360" s="218">
        <f t="shared" si="154"/>
        <v>175.60000000000002</v>
      </c>
      <c r="N5360" s="216" t="str">
        <f t="shared" si="153"/>
        <v>stvarna uporabna</v>
      </c>
    </row>
    <row r="5361" spans="1:14" x14ac:dyDescent="0.25">
      <c r="A5361" s="216">
        <v>1</v>
      </c>
      <c r="B5361" s="217" t="s">
        <v>3967</v>
      </c>
      <c r="C5361" s="217" t="s">
        <v>98</v>
      </c>
      <c r="D5361" s="217" t="s">
        <v>3982</v>
      </c>
      <c r="E5361" s="217" t="s">
        <v>233</v>
      </c>
      <c r="F5361" s="217" t="s">
        <v>3983</v>
      </c>
      <c r="G5361" s="218">
        <v>10.09</v>
      </c>
      <c r="H5361" s="217" t="s">
        <v>139</v>
      </c>
      <c r="I5361" s="219">
        <v>1</v>
      </c>
      <c r="J5361" s="218">
        <v>522.49</v>
      </c>
      <c r="K5361" s="218">
        <v>522.49</v>
      </c>
      <c r="L5361" s="218">
        <v>0</v>
      </c>
      <c r="M5361" s="218">
        <f t="shared" si="154"/>
        <v>208.99600000000001</v>
      </c>
      <c r="N5361" s="216" t="str">
        <f t="shared" si="153"/>
        <v>stvarna uporabna</v>
      </c>
    </row>
    <row r="5362" spans="1:14" x14ac:dyDescent="0.25">
      <c r="A5362" s="216">
        <v>1</v>
      </c>
      <c r="B5362" s="219" t="s">
        <v>3967</v>
      </c>
      <c r="C5362" s="219" t="s">
        <v>98</v>
      </c>
      <c r="D5362" s="219">
        <v>101231</v>
      </c>
      <c r="E5362" s="217" t="s">
        <v>218</v>
      </c>
      <c r="F5362" s="217" t="s">
        <v>3975</v>
      </c>
      <c r="G5362" s="218">
        <v>10.01</v>
      </c>
      <c r="H5362" s="217" t="s">
        <v>139</v>
      </c>
      <c r="I5362" s="219">
        <v>1</v>
      </c>
      <c r="J5362" s="218">
        <v>544.14</v>
      </c>
      <c r="K5362" s="218">
        <v>544.14</v>
      </c>
      <c r="L5362" s="218">
        <v>0</v>
      </c>
      <c r="M5362" s="218">
        <f t="shared" si="154"/>
        <v>217.65600000000001</v>
      </c>
      <c r="N5362" s="216" t="str">
        <f t="shared" si="153"/>
        <v>stvarna uporabna</v>
      </c>
    </row>
    <row r="5363" spans="1:14" x14ac:dyDescent="0.25">
      <c r="A5363" s="220">
        <v>1</v>
      </c>
      <c r="B5363" s="219" t="s">
        <v>3967</v>
      </c>
      <c r="C5363" s="219" t="s">
        <v>98</v>
      </c>
      <c r="D5363" s="219">
        <v>101260</v>
      </c>
      <c r="E5363" s="217" t="s">
        <v>218</v>
      </c>
      <c r="F5363" s="217" t="s">
        <v>3975</v>
      </c>
      <c r="G5363" s="218">
        <v>10.01</v>
      </c>
      <c r="H5363" s="217" t="s">
        <v>139</v>
      </c>
      <c r="I5363" s="219">
        <v>1</v>
      </c>
      <c r="J5363" s="218">
        <v>544.14</v>
      </c>
      <c r="K5363" s="218">
        <v>544.14</v>
      </c>
      <c r="L5363" s="218">
        <v>0</v>
      </c>
      <c r="M5363" s="218">
        <f t="shared" si="154"/>
        <v>217.65600000000001</v>
      </c>
      <c r="N5363" s="216" t="str">
        <f t="shared" si="153"/>
        <v>stvarna uporabna</v>
      </c>
    </row>
    <row r="5364" spans="1:14" x14ac:dyDescent="0.25">
      <c r="A5364" s="220">
        <v>1</v>
      </c>
      <c r="B5364" s="219" t="s">
        <v>3967</v>
      </c>
      <c r="C5364" s="219" t="s">
        <v>98</v>
      </c>
      <c r="D5364" s="219">
        <v>101747</v>
      </c>
      <c r="E5364" s="217" t="s">
        <v>218</v>
      </c>
      <c r="F5364" s="217" t="s">
        <v>3984</v>
      </c>
      <c r="G5364" s="218">
        <v>11.05</v>
      </c>
      <c r="H5364" s="217" t="s">
        <v>139</v>
      </c>
      <c r="I5364" s="219">
        <v>1</v>
      </c>
      <c r="J5364" s="218">
        <v>294.5</v>
      </c>
      <c r="K5364" s="218">
        <v>294.5</v>
      </c>
      <c r="L5364" s="218">
        <v>0</v>
      </c>
      <c r="M5364" s="218">
        <f t="shared" si="154"/>
        <v>117.80000000000001</v>
      </c>
      <c r="N5364" s="216" t="str">
        <f t="shared" si="153"/>
        <v>stvarna uporabna</v>
      </c>
    </row>
    <row r="5365" spans="1:14" x14ac:dyDescent="0.25">
      <c r="A5365" s="216">
        <v>1</v>
      </c>
      <c r="B5365" s="219" t="s">
        <v>3967</v>
      </c>
      <c r="C5365" s="219" t="s">
        <v>98</v>
      </c>
      <c r="D5365" s="219">
        <v>104024</v>
      </c>
      <c r="E5365" s="217" t="s">
        <v>162</v>
      </c>
      <c r="F5365" s="217" t="s">
        <v>3985</v>
      </c>
      <c r="G5365" s="217" t="s">
        <v>2226</v>
      </c>
      <c r="H5365" s="217" t="s">
        <v>139</v>
      </c>
      <c r="I5365" s="219">
        <v>1</v>
      </c>
      <c r="J5365" s="218">
        <v>736.53</v>
      </c>
      <c r="K5365" s="218">
        <v>736.53</v>
      </c>
      <c r="L5365" s="218">
        <v>0</v>
      </c>
      <c r="M5365" s="218">
        <f t="shared" si="154"/>
        <v>294.61200000000002</v>
      </c>
      <c r="N5365" s="216" t="str">
        <f t="shared" si="153"/>
        <v>stvarna uporabna</v>
      </c>
    </row>
    <row r="5366" spans="1:14" x14ac:dyDescent="0.25">
      <c r="A5366" s="216">
        <v>1</v>
      </c>
      <c r="B5366" s="219" t="s">
        <v>3967</v>
      </c>
      <c r="C5366" s="219" t="s">
        <v>98</v>
      </c>
      <c r="D5366" s="219">
        <v>104025</v>
      </c>
      <c r="E5366" s="217" t="s">
        <v>162</v>
      </c>
      <c r="F5366" s="217" t="s">
        <v>3975</v>
      </c>
      <c r="G5366" s="217" t="s">
        <v>2024</v>
      </c>
      <c r="H5366" s="217" t="s">
        <v>139</v>
      </c>
      <c r="I5366" s="219">
        <v>1</v>
      </c>
      <c r="J5366" s="218">
        <v>413.5</v>
      </c>
      <c r="K5366" s="218">
        <v>413.5</v>
      </c>
      <c r="L5366" s="218">
        <v>0</v>
      </c>
      <c r="M5366" s="218">
        <f t="shared" si="154"/>
        <v>165.4</v>
      </c>
      <c r="N5366" s="216" t="str">
        <f t="shared" si="153"/>
        <v>stvarna uporabna</v>
      </c>
    </row>
    <row r="5367" spans="1:14" x14ac:dyDescent="0.25">
      <c r="A5367" s="216">
        <v>1</v>
      </c>
      <c r="B5367" s="219" t="s">
        <v>3967</v>
      </c>
      <c r="C5367" s="219" t="s">
        <v>98</v>
      </c>
      <c r="D5367" s="219">
        <v>104548</v>
      </c>
      <c r="E5367" s="217" t="s">
        <v>162</v>
      </c>
      <c r="F5367" s="217" t="s">
        <v>3971</v>
      </c>
      <c r="G5367" s="217" t="s">
        <v>929</v>
      </c>
      <c r="H5367" s="217" t="s">
        <v>139</v>
      </c>
      <c r="I5367" s="219">
        <v>1</v>
      </c>
      <c r="J5367" s="221">
        <v>1447.72</v>
      </c>
      <c r="K5367" s="221">
        <v>1447.72</v>
      </c>
      <c r="L5367" s="218">
        <v>0</v>
      </c>
      <c r="M5367" s="218">
        <f t="shared" si="154"/>
        <v>579.08800000000008</v>
      </c>
      <c r="N5367" s="216" t="str">
        <f t="shared" si="153"/>
        <v>stvarna uporabna</v>
      </c>
    </row>
    <row r="5368" spans="1:14" x14ac:dyDescent="0.25">
      <c r="A5368" s="220">
        <v>1</v>
      </c>
      <c r="B5368" s="219" t="s">
        <v>3967</v>
      </c>
      <c r="C5368" s="219" t="s">
        <v>98</v>
      </c>
      <c r="D5368" s="219">
        <v>104647</v>
      </c>
      <c r="E5368" s="217" t="s">
        <v>162</v>
      </c>
      <c r="F5368" s="217" t="s">
        <v>3971</v>
      </c>
      <c r="G5368" s="217" t="s">
        <v>929</v>
      </c>
      <c r="H5368" s="217" t="s">
        <v>139</v>
      </c>
      <c r="I5368" s="219">
        <v>1</v>
      </c>
      <c r="J5368" s="221">
        <v>1447.72</v>
      </c>
      <c r="K5368" s="221">
        <v>1447.72</v>
      </c>
      <c r="L5368" s="218">
        <v>0</v>
      </c>
      <c r="M5368" s="218">
        <f t="shared" si="154"/>
        <v>579.08800000000008</v>
      </c>
      <c r="N5368" s="216" t="str">
        <f t="shared" si="153"/>
        <v>stvarna uporabna</v>
      </c>
    </row>
    <row r="5369" spans="1:14" x14ac:dyDescent="0.25">
      <c r="A5369" s="220">
        <v>1</v>
      </c>
      <c r="B5369" s="219" t="s">
        <v>3967</v>
      </c>
      <c r="C5369" s="219" t="s">
        <v>98</v>
      </c>
      <c r="D5369" s="219">
        <v>104792</v>
      </c>
      <c r="E5369" s="217" t="s">
        <v>162</v>
      </c>
      <c r="F5369" s="217" t="s">
        <v>3975</v>
      </c>
      <c r="G5369" s="217" t="s">
        <v>929</v>
      </c>
      <c r="H5369" s="217" t="s">
        <v>139</v>
      </c>
      <c r="I5369" s="219">
        <v>1</v>
      </c>
      <c r="J5369" s="218">
        <v>523.22</v>
      </c>
      <c r="K5369" s="218">
        <v>523.22</v>
      </c>
      <c r="L5369" s="218">
        <v>0</v>
      </c>
      <c r="M5369" s="218">
        <f t="shared" si="154"/>
        <v>209.28800000000001</v>
      </c>
      <c r="N5369" s="216" t="str">
        <f t="shared" si="153"/>
        <v>stvarna uporabna</v>
      </c>
    </row>
    <row r="5370" spans="1:14" x14ac:dyDescent="0.25">
      <c r="A5370" s="216">
        <v>1</v>
      </c>
      <c r="B5370" s="219" t="s">
        <v>3967</v>
      </c>
      <c r="C5370" s="219" t="s">
        <v>98</v>
      </c>
      <c r="D5370" s="219">
        <v>104942</v>
      </c>
      <c r="E5370" s="217" t="s">
        <v>137</v>
      </c>
      <c r="F5370" s="217" t="s">
        <v>3986</v>
      </c>
      <c r="G5370" s="217" t="s">
        <v>281</v>
      </c>
      <c r="H5370" s="217" t="s">
        <v>139</v>
      </c>
      <c r="I5370" s="219">
        <v>1</v>
      </c>
      <c r="J5370" s="218">
        <v>557.9</v>
      </c>
      <c r="K5370" s="218">
        <v>557.9</v>
      </c>
      <c r="L5370" s="218">
        <v>0</v>
      </c>
      <c r="M5370" s="218">
        <f t="shared" si="154"/>
        <v>223.16</v>
      </c>
      <c r="N5370" s="216" t="str">
        <f t="shared" si="153"/>
        <v>stvarna uporabna</v>
      </c>
    </row>
    <row r="5371" spans="1:14" x14ac:dyDescent="0.25">
      <c r="A5371" s="216">
        <v>1</v>
      </c>
      <c r="B5371" s="219" t="s">
        <v>3967</v>
      </c>
      <c r="C5371" s="219" t="s">
        <v>98</v>
      </c>
      <c r="D5371" s="219">
        <v>106248</v>
      </c>
      <c r="E5371" s="217" t="s">
        <v>192</v>
      </c>
      <c r="F5371" s="217" t="s">
        <v>3987</v>
      </c>
      <c r="G5371" s="218">
        <v>10.08</v>
      </c>
      <c r="H5371" s="217" t="s">
        <v>139</v>
      </c>
      <c r="I5371" s="219">
        <v>1</v>
      </c>
      <c r="J5371" s="218">
        <v>549</v>
      </c>
      <c r="K5371" s="218">
        <v>549</v>
      </c>
      <c r="L5371" s="218">
        <v>0</v>
      </c>
      <c r="M5371" s="218">
        <f t="shared" si="154"/>
        <v>219.60000000000002</v>
      </c>
      <c r="N5371" s="216" t="str">
        <f t="shared" ref="N5371:N5434" si="155">IF(L5371&lt;J5371*0.4,"stvarna uporabna", "nova vrijednost")</f>
        <v>stvarna uporabna</v>
      </c>
    </row>
    <row r="5372" spans="1:14" x14ac:dyDescent="0.25">
      <c r="A5372" s="216">
        <v>1</v>
      </c>
      <c r="B5372" s="219" t="s">
        <v>3967</v>
      </c>
      <c r="C5372" s="219" t="s">
        <v>98</v>
      </c>
      <c r="D5372" s="219">
        <v>106385</v>
      </c>
      <c r="E5372" s="217" t="s">
        <v>192</v>
      </c>
      <c r="F5372" s="217" t="s">
        <v>3988</v>
      </c>
      <c r="G5372" s="217" t="s">
        <v>321</v>
      </c>
      <c r="H5372" s="217" t="s">
        <v>139</v>
      </c>
      <c r="I5372" s="219">
        <v>1</v>
      </c>
      <c r="J5372" s="218">
        <v>549</v>
      </c>
      <c r="K5372" s="218">
        <v>549</v>
      </c>
      <c r="L5372" s="218">
        <v>0</v>
      </c>
      <c r="M5372" s="218">
        <f t="shared" si="154"/>
        <v>219.60000000000002</v>
      </c>
      <c r="N5372" s="216" t="str">
        <f t="shared" si="155"/>
        <v>stvarna uporabna</v>
      </c>
    </row>
    <row r="5373" spans="1:14" x14ac:dyDescent="0.25">
      <c r="A5373" s="216">
        <v>1</v>
      </c>
      <c r="B5373" s="217" t="s">
        <v>3989</v>
      </c>
      <c r="C5373" s="217" t="s">
        <v>926</v>
      </c>
      <c r="D5373" s="217" t="s">
        <v>3990</v>
      </c>
      <c r="E5373" s="217" t="s">
        <v>233</v>
      </c>
      <c r="F5373" s="217" t="s">
        <v>3991</v>
      </c>
      <c r="G5373" s="217" t="s">
        <v>929</v>
      </c>
      <c r="H5373" s="217" t="s">
        <v>139</v>
      </c>
      <c r="I5373" s="219">
        <v>1</v>
      </c>
      <c r="J5373" s="218">
        <v>169.96</v>
      </c>
      <c r="K5373" s="218">
        <v>169.96</v>
      </c>
      <c r="L5373" s="218">
        <v>0</v>
      </c>
      <c r="M5373" s="218">
        <f t="shared" si="154"/>
        <v>67.984000000000009</v>
      </c>
      <c r="N5373" s="216" t="str">
        <f t="shared" si="155"/>
        <v>stvarna uporabna</v>
      </c>
    </row>
    <row r="5374" spans="1:14" x14ac:dyDescent="0.25">
      <c r="A5374" s="216">
        <v>1</v>
      </c>
      <c r="B5374" s="217" t="s">
        <v>3989</v>
      </c>
      <c r="C5374" s="217" t="s">
        <v>926</v>
      </c>
      <c r="D5374" s="217" t="s">
        <v>3992</v>
      </c>
      <c r="E5374" s="217" t="s">
        <v>233</v>
      </c>
      <c r="F5374" s="217" t="s">
        <v>3993</v>
      </c>
      <c r="G5374" s="217" t="s">
        <v>929</v>
      </c>
      <c r="H5374" s="217" t="s">
        <v>139</v>
      </c>
      <c r="I5374" s="219">
        <v>1</v>
      </c>
      <c r="J5374" s="221">
        <v>5476.42</v>
      </c>
      <c r="K5374" s="221">
        <v>5476.42</v>
      </c>
      <c r="L5374" s="218">
        <v>0</v>
      </c>
      <c r="M5374" s="218">
        <f t="shared" si="154"/>
        <v>2190.5680000000002</v>
      </c>
      <c r="N5374" s="216" t="str">
        <f t="shared" si="155"/>
        <v>stvarna uporabna</v>
      </c>
    </row>
    <row r="5375" spans="1:14" x14ac:dyDescent="0.25">
      <c r="A5375" s="216">
        <v>1</v>
      </c>
      <c r="B5375" s="217" t="s">
        <v>3989</v>
      </c>
      <c r="C5375" s="217" t="s">
        <v>926</v>
      </c>
      <c r="D5375" s="217" t="s">
        <v>3994</v>
      </c>
      <c r="E5375" s="217" t="s">
        <v>233</v>
      </c>
      <c r="F5375" s="217" t="s">
        <v>3993</v>
      </c>
      <c r="G5375" s="217" t="s">
        <v>929</v>
      </c>
      <c r="H5375" s="217" t="s">
        <v>139</v>
      </c>
      <c r="I5375" s="219">
        <v>1</v>
      </c>
      <c r="J5375" s="221">
        <v>4056.25</v>
      </c>
      <c r="K5375" s="221">
        <v>4056.25</v>
      </c>
      <c r="L5375" s="218">
        <v>0</v>
      </c>
      <c r="M5375" s="218">
        <f t="shared" si="154"/>
        <v>1622.5</v>
      </c>
      <c r="N5375" s="216" t="str">
        <f t="shared" si="155"/>
        <v>stvarna uporabna</v>
      </c>
    </row>
    <row r="5376" spans="1:14" x14ac:dyDescent="0.25">
      <c r="A5376" s="220">
        <v>1</v>
      </c>
      <c r="B5376" s="217" t="s">
        <v>3989</v>
      </c>
      <c r="C5376" s="217" t="s">
        <v>926</v>
      </c>
      <c r="D5376" s="217" t="s">
        <v>3995</v>
      </c>
      <c r="E5376" s="217" t="s">
        <v>158</v>
      </c>
      <c r="F5376" s="217" t="s">
        <v>3996</v>
      </c>
      <c r="G5376" s="217" t="s">
        <v>929</v>
      </c>
      <c r="H5376" s="217" t="s">
        <v>139</v>
      </c>
      <c r="I5376" s="219">
        <v>1</v>
      </c>
      <c r="J5376" s="218">
        <v>56.57</v>
      </c>
      <c r="K5376" s="218">
        <v>56.57</v>
      </c>
      <c r="L5376" s="218">
        <v>0</v>
      </c>
      <c r="M5376" s="218">
        <f t="shared" si="154"/>
        <v>22.628</v>
      </c>
      <c r="N5376" s="216" t="str">
        <f t="shared" si="155"/>
        <v>stvarna uporabna</v>
      </c>
    </row>
    <row r="5377" spans="1:14" x14ac:dyDescent="0.25">
      <c r="A5377" s="220">
        <v>1</v>
      </c>
      <c r="B5377" s="217" t="s">
        <v>3989</v>
      </c>
      <c r="C5377" s="217" t="s">
        <v>926</v>
      </c>
      <c r="D5377" s="217" t="s">
        <v>3997</v>
      </c>
      <c r="E5377" s="217" t="s">
        <v>233</v>
      </c>
      <c r="F5377" s="217" t="s">
        <v>3993</v>
      </c>
      <c r="G5377" s="217" t="s">
        <v>929</v>
      </c>
      <c r="H5377" s="217" t="s">
        <v>139</v>
      </c>
      <c r="I5377" s="219">
        <v>1</v>
      </c>
      <c r="J5377" s="221">
        <v>4056.25</v>
      </c>
      <c r="K5377" s="221">
        <v>4056.25</v>
      </c>
      <c r="L5377" s="218">
        <v>0</v>
      </c>
      <c r="M5377" s="218">
        <f t="shared" si="154"/>
        <v>1622.5</v>
      </c>
      <c r="N5377" s="216" t="str">
        <f t="shared" si="155"/>
        <v>stvarna uporabna</v>
      </c>
    </row>
    <row r="5378" spans="1:14" x14ac:dyDescent="0.25">
      <c r="A5378" s="216">
        <v>1</v>
      </c>
      <c r="B5378" s="217" t="s">
        <v>3989</v>
      </c>
      <c r="C5378" s="217" t="s">
        <v>926</v>
      </c>
      <c r="D5378" s="217" t="s">
        <v>3998</v>
      </c>
      <c r="E5378" s="217" t="s">
        <v>233</v>
      </c>
      <c r="F5378" s="217" t="s">
        <v>3993</v>
      </c>
      <c r="G5378" s="217" t="s">
        <v>929</v>
      </c>
      <c r="H5378" s="217" t="s">
        <v>139</v>
      </c>
      <c r="I5378" s="219">
        <v>1</v>
      </c>
      <c r="J5378" s="221">
        <v>4056.25</v>
      </c>
      <c r="K5378" s="221">
        <v>4056.25</v>
      </c>
      <c r="L5378" s="218">
        <v>0</v>
      </c>
      <c r="M5378" s="218">
        <f t="shared" ref="M5378:M5441" si="156">IF(L5378&lt;J5378*0.4,J5378*0.4,L5378)</f>
        <v>1622.5</v>
      </c>
      <c r="N5378" s="216" t="str">
        <f t="shared" si="155"/>
        <v>stvarna uporabna</v>
      </c>
    </row>
    <row r="5379" spans="1:14" x14ac:dyDescent="0.25">
      <c r="A5379" s="216">
        <v>1</v>
      </c>
      <c r="B5379" s="217" t="s">
        <v>3989</v>
      </c>
      <c r="C5379" s="217" t="s">
        <v>926</v>
      </c>
      <c r="D5379" s="217" t="s">
        <v>3999</v>
      </c>
      <c r="E5379" s="217" t="s">
        <v>233</v>
      </c>
      <c r="F5379" s="217" t="s">
        <v>4000</v>
      </c>
      <c r="G5379" s="217" t="s">
        <v>929</v>
      </c>
      <c r="H5379" s="217" t="s">
        <v>139</v>
      </c>
      <c r="I5379" s="219">
        <v>1</v>
      </c>
      <c r="J5379" s="221">
        <v>3317.06</v>
      </c>
      <c r="K5379" s="221">
        <v>3317.06</v>
      </c>
      <c r="L5379" s="218">
        <v>0</v>
      </c>
      <c r="M5379" s="218">
        <f t="shared" si="156"/>
        <v>1326.8240000000001</v>
      </c>
      <c r="N5379" s="216" t="str">
        <f t="shared" si="155"/>
        <v>stvarna uporabna</v>
      </c>
    </row>
    <row r="5380" spans="1:14" x14ac:dyDescent="0.25">
      <c r="A5380" s="216">
        <v>1</v>
      </c>
      <c r="B5380" s="217" t="s">
        <v>3989</v>
      </c>
      <c r="C5380" s="217" t="s">
        <v>926</v>
      </c>
      <c r="D5380" s="217" t="s">
        <v>4001</v>
      </c>
      <c r="E5380" s="217" t="s">
        <v>233</v>
      </c>
      <c r="F5380" s="217" t="s">
        <v>4002</v>
      </c>
      <c r="G5380" s="217" t="s">
        <v>929</v>
      </c>
      <c r="H5380" s="217" t="s">
        <v>139</v>
      </c>
      <c r="I5380" s="219">
        <v>1</v>
      </c>
      <c r="J5380" s="218">
        <v>396.36</v>
      </c>
      <c r="K5380" s="218">
        <v>396.36</v>
      </c>
      <c r="L5380" s="218">
        <v>0</v>
      </c>
      <c r="M5380" s="218">
        <f t="shared" si="156"/>
        <v>158.54400000000001</v>
      </c>
      <c r="N5380" s="216" t="str">
        <f t="shared" si="155"/>
        <v>stvarna uporabna</v>
      </c>
    </row>
    <row r="5381" spans="1:14" x14ac:dyDescent="0.25">
      <c r="A5381" s="220">
        <v>1</v>
      </c>
      <c r="B5381" s="217" t="s">
        <v>3989</v>
      </c>
      <c r="C5381" s="217" t="s">
        <v>926</v>
      </c>
      <c r="D5381" s="217" t="s">
        <v>4003</v>
      </c>
      <c r="E5381" s="217" t="s">
        <v>233</v>
      </c>
      <c r="F5381" s="217" t="s">
        <v>4004</v>
      </c>
      <c r="G5381" s="217" t="s">
        <v>929</v>
      </c>
      <c r="H5381" s="217" t="s">
        <v>139</v>
      </c>
      <c r="I5381" s="219">
        <v>1</v>
      </c>
      <c r="J5381" s="218">
        <v>565.36</v>
      </c>
      <c r="K5381" s="218">
        <v>565.36</v>
      </c>
      <c r="L5381" s="218">
        <v>0</v>
      </c>
      <c r="M5381" s="218">
        <f t="shared" si="156"/>
        <v>226.14400000000001</v>
      </c>
      <c r="N5381" s="216" t="str">
        <f t="shared" si="155"/>
        <v>stvarna uporabna</v>
      </c>
    </row>
    <row r="5382" spans="1:14" x14ac:dyDescent="0.25">
      <c r="A5382" s="220">
        <v>1</v>
      </c>
      <c r="B5382" s="217" t="s">
        <v>3989</v>
      </c>
      <c r="C5382" s="217" t="s">
        <v>926</v>
      </c>
      <c r="D5382" s="217" t="s">
        <v>4005</v>
      </c>
      <c r="E5382" s="217" t="s">
        <v>233</v>
      </c>
      <c r="F5382" s="217" t="s">
        <v>4006</v>
      </c>
      <c r="G5382" s="217" t="s">
        <v>929</v>
      </c>
      <c r="H5382" s="217" t="s">
        <v>139</v>
      </c>
      <c r="I5382" s="219">
        <v>1</v>
      </c>
      <c r="J5382" s="221">
        <v>2264.66</v>
      </c>
      <c r="K5382" s="221">
        <v>2264.66</v>
      </c>
      <c r="L5382" s="218">
        <v>0</v>
      </c>
      <c r="M5382" s="218">
        <f t="shared" si="156"/>
        <v>905.86400000000003</v>
      </c>
      <c r="N5382" s="216" t="str">
        <f t="shared" si="155"/>
        <v>stvarna uporabna</v>
      </c>
    </row>
    <row r="5383" spans="1:14" x14ac:dyDescent="0.25">
      <c r="A5383" s="216">
        <v>1</v>
      </c>
      <c r="B5383" s="217" t="s">
        <v>3989</v>
      </c>
      <c r="C5383" s="217" t="s">
        <v>926</v>
      </c>
      <c r="D5383" s="217" t="s">
        <v>4007</v>
      </c>
      <c r="E5383" s="217" t="s">
        <v>233</v>
      </c>
      <c r="F5383" s="217" t="s">
        <v>2372</v>
      </c>
      <c r="G5383" s="217" t="s">
        <v>929</v>
      </c>
      <c r="H5383" s="217" t="s">
        <v>139</v>
      </c>
      <c r="I5383" s="219">
        <v>1</v>
      </c>
      <c r="J5383" s="221">
        <v>1132.6300000000001</v>
      </c>
      <c r="K5383" s="221">
        <v>1132.6300000000001</v>
      </c>
      <c r="L5383" s="218">
        <v>0</v>
      </c>
      <c r="M5383" s="218">
        <f t="shared" si="156"/>
        <v>453.05200000000008</v>
      </c>
      <c r="N5383" s="216" t="str">
        <f t="shared" si="155"/>
        <v>stvarna uporabna</v>
      </c>
    </row>
    <row r="5384" spans="1:14" x14ac:dyDescent="0.25">
      <c r="A5384" s="216">
        <v>1</v>
      </c>
      <c r="B5384" s="217" t="s">
        <v>3989</v>
      </c>
      <c r="C5384" s="217" t="s">
        <v>926</v>
      </c>
      <c r="D5384" s="217" t="s">
        <v>4008</v>
      </c>
      <c r="E5384" s="217" t="s">
        <v>233</v>
      </c>
      <c r="F5384" s="217" t="s">
        <v>4009</v>
      </c>
      <c r="G5384" s="218">
        <v>10.97</v>
      </c>
      <c r="H5384" s="217" t="s">
        <v>139</v>
      </c>
      <c r="I5384" s="219">
        <v>1</v>
      </c>
      <c r="J5384" s="221">
        <v>2168.3200000000002</v>
      </c>
      <c r="K5384" s="221">
        <v>2168.3200000000002</v>
      </c>
      <c r="L5384" s="218">
        <v>0</v>
      </c>
      <c r="M5384" s="218">
        <f t="shared" si="156"/>
        <v>867.32800000000009</v>
      </c>
      <c r="N5384" s="216" t="str">
        <f t="shared" si="155"/>
        <v>stvarna uporabna</v>
      </c>
    </row>
    <row r="5385" spans="1:14" x14ac:dyDescent="0.25">
      <c r="A5385" s="216">
        <v>1</v>
      </c>
      <c r="B5385" s="217" t="s">
        <v>3989</v>
      </c>
      <c r="C5385" s="217" t="s">
        <v>926</v>
      </c>
      <c r="D5385" s="217" t="s">
        <v>4010</v>
      </c>
      <c r="E5385" s="217" t="s">
        <v>233</v>
      </c>
      <c r="F5385" s="217" t="s">
        <v>4011</v>
      </c>
      <c r="G5385" s="218">
        <v>10.97</v>
      </c>
      <c r="H5385" s="217" t="s">
        <v>139</v>
      </c>
      <c r="I5385" s="219">
        <v>1</v>
      </c>
      <c r="J5385" s="221">
        <v>2604.0700000000002</v>
      </c>
      <c r="K5385" s="221">
        <v>2604.0700000000002</v>
      </c>
      <c r="L5385" s="218">
        <v>0</v>
      </c>
      <c r="M5385" s="218">
        <f t="shared" si="156"/>
        <v>1041.6280000000002</v>
      </c>
      <c r="N5385" s="216" t="str">
        <f t="shared" si="155"/>
        <v>stvarna uporabna</v>
      </c>
    </row>
    <row r="5386" spans="1:14" x14ac:dyDescent="0.25">
      <c r="A5386" s="216">
        <v>1</v>
      </c>
      <c r="B5386" s="217" t="s">
        <v>3989</v>
      </c>
      <c r="C5386" s="217" t="s">
        <v>926</v>
      </c>
      <c r="D5386" s="217" t="s">
        <v>4012</v>
      </c>
      <c r="E5386" s="217" t="s">
        <v>233</v>
      </c>
      <c r="F5386" s="217" t="s">
        <v>4013</v>
      </c>
      <c r="G5386" s="218">
        <v>10.97</v>
      </c>
      <c r="H5386" s="217" t="s">
        <v>139</v>
      </c>
      <c r="I5386" s="219">
        <v>1</v>
      </c>
      <c r="J5386" s="221">
        <v>2168.3200000000002</v>
      </c>
      <c r="K5386" s="221">
        <v>2168.3200000000002</v>
      </c>
      <c r="L5386" s="218">
        <v>0</v>
      </c>
      <c r="M5386" s="218">
        <f t="shared" si="156"/>
        <v>867.32800000000009</v>
      </c>
      <c r="N5386" s="216" t="str">
        <f t="shared" si="155"/>
        <v>stvarna uporabna</v>
      </c>
    </row>
    <row r="5387" spans="1:14" x14ac:dyDescent="0.25">
      <c r="A5387" s="220">
        <v>1</v>
      </c>
      <c r="B5387" s="217" t="s">
        <v>3989</v>
      </c>
      <c r="C5387" s="217" t="s">
        <v>926</v>
      </c>
      <c r="D5387" s="217" t="s">
        <v>4014</v>
      </c>
      <c r="E5387" s="217" t="s">
        <v>233</v>
      </c>
      <c r="F5387" s="217" t="s">
        <v>4015</v>
      </c>
      <c r="G5387" s="217" t="s">
        <v>2237</v>
      </c>
      <c r="H5387" s="217" t="s">
        <v>139</v>
      </c>
      <c r="I5387" s="219">
        <v>1</v>
      </c>
      <c r="J5387" s="218">
        <v>735.66</v>
      </c>
      <c r="K5387" s="218">
        <v>735.66</v>
      </c>
      <c r="L5387" s="218">
        <v>0</v>
      </c>
      <c r="M5387" s="218">
        <f t="shared" si="156"/>
        <v>294.26400000000001</v>
      </c>
      <c r="N5387" s="216" t="str">
        <f t="shared" si="155"/>
        <v>stvarna uporabna</v>
      </c>
    </row>
    <row r="5388" spans="1:14" x14ac:dyDescent="0.25">
      <c r="A5388" s="220">
        <v>1</v>
      </c>
      <c r="B5388" s="217" t="s">
        <v>3989</v>
      </c>
      <c r="C5388" s="217" t="s">
        <v>926</v>
      </c>
      <c r="D5388" s="217" t="s">
        <v>4016</v>
      </c>
      <c r="E5388" s="217" t="s">
        <v>233</v>
      </c>
      <c r="F5388" s="217" t="s">
        <v>4017</v>
      </c>
      <c r="G5388" s="217" t="s">
        <v>2237</v>
      </c>
      <c r="H5388" s="217" t="s">
        <v>139</v>
      </c>
      <c r="I5388" s="219">
        <v>1</v>
      </c>
      <c r="J5388" s="221">
        <v>1113.3699999999999</v>
      </c>
      <c r="K5388" s="221">
        <v>1113.3699999999999</v>
      </c>
      <c r="L5388" s="218">
        <v>0</v>
      </c>
      <c r="M5388" s="218">
        <f t="shared" si="156"/>
        <v>445.34799999999996</v>
      </c>
      <c r="N5388" s="216" t="str">
        <f t="shared" si="155"/>
        <v>stvarna uporabna</v>
      </c>
    </row>
    <row r="5389" spans="1:14" x14ac:dyDescent="0.25">
      <c r="A5389" s="216">
        <v>1</v>
      </c>
      <c r="B5389" s="217" t="s">
        <v>3989</v>
      </c>
      <c r="C5389" s="217" t="s">
        <v>926</v>
      </c>
      <c r="D5389" s="217" t="s">
        <v>4018</v>
      </c>
      <c r="E5389" s="217" t="s">
        <v>233</v>
      </c>
      <c r="F5389" s="217" t="s">
        <v>4019</v>
      </c>
      <c r="G5389" s="217" t="s">
        <v>2237</v>
      </c>
      <c r="H5389" s="217" t="s">
        <v>139</v>
      </c>
      <c r="I5389" s="219">
        <v>1</v>
      </c>
      <c r="J5389" s="221">
        <v>1011.26</v>
      </c>
      <c r="K5389" s="221">
        <v>1011.26</v>
      </c>
      <c r="L5389" s="218">
        <v>0</v>
      </c>
      <c r="M5389" s="218">
        <f t="shared" si="156"/>
        <v>404.50400000000002</v>
      </c>
      <c r="N5389" s="216" t="str">
        <f t="shared" si="155"/>
        <v>stvarna uporabna</v>
      </c>
    </row>
    <row r="5390" spans="1:14" x14ac:dyDescent="0.25">
      <c r="A5390" s="216">
        <v>1</v>
      </c>
      <c r="B5390" s="217" t="s">
        <v>3989</v>
      </c>
      <c r="C5390" s="217" t="s">
        <v>926</v>
      </c>
      <c r="D5390" s="217" t="s">
        <v>4020</v>
      </c>
      <c r="E5390" s="217" t="s">
        <v>233</v>
      </c>
      <c r="F5390" s="217" t="s">
        <v>4015</v>
      </c>
      <c r="G5390" s="217" t="s">
        <v>2237</v>
      </c>
      <c r="H5390" s="217" t="s">
        <v>139</v>
      </c>
      <c r="I5390" s="219">
        <v>1</v>
      </c>
      <c r="J5390" s="218">
        <v>735.66</v>
      </c>
      <c r="K5390" s="218">
        <v>735.66</v>
      </c>
      <c r="L5390" s="218">
        <v>0</v>
      </c>
      <c r="M5390" s="218">
        <f t="shared" si="156"/>
        <v>294.26400000000001</v>
      </c>
      <c r="N5390" s="216" t="str">
        <f t="shared" si="155"/>
        <v>stvarna uporabna</v>
      </c>
    </row>
    <row r="5391" spans="1:14" x14ac:dyDescent="0.25">
      <c r="A5391" s="216">
        <v>1</v>
      </c>
      <c r="B5391" s="217" t="s">
        <v>3989</v>
      </c>
      <c r="C5391" s="217" t="s">
        <v>926</v>
      </c>
      <c r="D5391" s="217" t="s">
        <v>4021</v>
      </c>
      <c r="E5391" s="217" t="s">
        <v>233</v>
      </c>
      <c r="F5391" s="217" t="s">
        <v>4017</v>
      </c>
      <c r="G5391" s="217" t="s">
        <v>2237</v>
      </c>
      <c r="H5391" s="217" t="s">
        <v>139</v>
      </c>
      <c r="I5391" s="219">
        <v>1</v>
      </c>
      <c r="J5391" s="221">
        <v>1113.3699999999999</v>
      </c>
      <c r="K5391" s="221">
        <v>1113.3699999999999</v>
      </c>
      <c r="L5391" s="218">
        <v>0</v>
      </c>
      <c r="M5391" s="218">
        <f t="shared" si="156"/>
        <v>445.34799999999996</v>
      </c>
      <c r="N5391" s="216" t="str">
        <f t="shared" si="155"/>
        <v>stvarna uporabna</v>
      </c>
    </row>
    <row r="5392" spans="1:14" x14ac:dyDescent="0.25">
      <c r="A5392" s="220">
        <v>1</v>
      </c>
      <c r="B5392" s="217" t="s">
        <v>3989</v>
      </c>
      <c r="C5392" s="217" t="s">
        <v>926</v>
      </c>
      <c r="D5392" s="217" t="s">
        <v>4022</v>
      </c>
      <c r="E5392" s="217" t="s">
        <v>233</v>
      </c>
      <c r="F5392" s="217" t="s">
        <v>4019</v>
      </c>
      <c r="G5392" s="217" t="s">
        <v>2237</v>
      </c>
      <c r="H5392" s="217" t="s">
        <v>139</v>
      </c>
      <c r="I5392" s="219">
        <v>1</v>
      </c>
      <c r="J5392" s="221">
        <v>1011.26</v>
      </c>
      <c r="K5392" s="221">
        <v>1011.26</v>
      </c>
      <c r="L5392" s="218">
        <v>0</v>
      </c>
      <c r="M5392" s="218">
        <f t="shared" si="156"/>
        <v>404.50400000000002</v>
      </c>
      <c r="N5392" s="216" t="str">
        <f t="shared" si="155"/>
        <v>stvarna uporabna</v>
      </c>
    </row>
    <row r="5393" spans="1:14" x14ac:dyDescent="0.25">
      <c r="A5393" s="220">
        <v>1</v>
      </c>
      <c r="B5393" s="217" t="s">
        <v>3989</v>
      </c>
      <c r="C5393" s="217" t="s">
        <v>926</v>
      </c>
      <c r="D5393" s="217" t="s">
        <v>4023</v>
      </c>
      <c r="E5393" s="217" t="s">
        <v>233</v>
      </c>
      <c r="F5393" s="217" t="s">
        <v>4024</v>
      </c>
      <c r="G5393" s="217" t="s">
        <v>1201</v>
      </c>
      <c r="H5393" s="217" t="s">
        <v>139</v>
      </c>
      <c r="I5393" s="219">
        <v>1</v>
      </c>
      <c r="J5393" s="221">
        <v>2013</v>
      </c>
      <c r="K5393" s="221">
        <v>2013</v>
      </c>
      <c r="L5393" s="218">
        <v>0</v>
      </c>
      <c r="M5393" s="218">
        <f t="shared" si="156"/>
        <v>805.2</v>
      </c>
      <c r="N5393" s="216" t="str">
        <f t="shared" si="155"/>
        <v>stvarna uporabna</v>
      </c>
    </row>
    <row r="5394" spans="1:14" x14ac:dyDescent="0.25">
      <c r="A5394" s="216">
        <v>1</v>
      </c>
      <c r="B5394" s="217" t="s">
        <v>3989</v>
      </c>
      <c r="C5394" s="217" t="s">
        <v>926</v>
      </c>
      <c r="D5394" s="217" t="s">
        <v>4025</v>
      </c>
      <c r="E5394" s="217" t="s">
        <v>233</v>
      </c>
      <c r="F5394" s="217" t="s">
        <v>4024</v>
      </c>
      <c r="G5394" s="217" t="s">
        <v>1201</v>
      </c>
      <c r="H5394" s="217" t="s">
        <v>139</v>
      </c>
      <c r="I5394" s="219">
        <v>1</v>
      </c>
      <c r="J5394" s="221">
        <v>2013</v>
      </c>
      <c r="K5394" s="221">
        <v>2013</v>
      </c>
      <c r="L5394" s="218">
        <v>0</v>
      </c>
      <c r="M5394" s="218">
        <f t="shared" si="156"/>
        <v>805.2</v>
      </c>
      <c r="N5394" s="216" t="str">
        <f t="shared" si="155"/>
        <v>stvarna uporabna</v>
      </c>
    </row>
    <row r="5395" spans="1:14" x14ac:dyDescent="0.25">
      <c r="A5395" s="216">
        <v>1</v>
      </c>
      <c r="B5395" s="217" t="s">
        <v>3989</v>
      </c>
      <c r="C5395" s="217" t="s">
        <v>926</v>
      </c>
      <c r="D5395" s="217" t="s">
        <v>4026</v>
      </c>
      <c r="E5395" s="217" t="s">
        <v>233</v>
      </c>
      <c r="F5395" s="217" t="s">
        <v>4024</v>
      </c>
      <c r="G5395" s="217" t="s">
        <v>1201</v>
      </c>
      <c r="H5395" s="217" t="s">
        <v>139</v>
      </c>
      <c r="I5395" s="219">
        <v>1</v>
      </c>
      <c r="J5395" s="221">
        <v>2013</v>
      </c>
      <c r="K5395" s="221">
        <v>2013</v>
      </c>
      <c r="L5395" s="218">
        <v>0</v>
      </c>
      <c r="M5395" s="218">
        <f t="shared" si="156"/>
        <v>805.2</v>
      </c>
      <c r="N5395" s="216" t="str">
        <f t="shared" si="155"/>
        <v>stvarna uporabna</v>
      </c>
    </row>
    <row r="5396" spans="1:14" x14ac:dyDescent="0.25">
      <c r="A5396" s="216">
        <v>1</v>
      </c>
      <c r="B5396" s="217" t="s">
        <v>3989</v>
      </c>
      <c r="C5396" s="217" t="s">
        <v>926</v>
      </c>
      <c r="D5396" s="217" t="s">
        <v>4027</v>
      </c>
      <c r="E5396" s="217" t="s">
        <v>233</v>
      </c>
      <c r="F5396" s="217" t="s">
        <v>4028</v>
      </c>
      <c r="G5396" s="217" t="s">
        <v>2500</v>
      </c>
      <c r="H5396" s="217" t="s">
        <v>139</v>
      </c>
      <c r="I5396" s="219">
        <v>1</v>
      </c>
      <c r="J5396" s="221">
        <v>1854.4</v>
      </c>
      <c r="K5396" s="221">
        <v>1854.4</v>
      </c>
      <c r="L5396" s="218">
        <v>0</v>
      </c>
      <c r="M5396" s="218">
        <f t="shared" si="156"/>
        <v>741.7600000000001</v>
      </c>
      <c r="N5396" s="216" t="str">
        <f t="shared" si="155"/>
        <v>stvarna uporabna</v>
      </c>
    </row>
    <row r="5397" spans="1:14" x14ac:dyDescent="0.25">
      <c r="A5397" s="220">
        <v>1</v>
      </c>
      <c r="B5397" s="217" t="s">
        <v>3989</v>
      </c>
      <c r="C5397" s="217" t="s">
        <v>926</v>
      </c>
      <c r="D5397" s="217" t="s">
        <v>4029</v>
      </c>
      <c r="E5397" s="217" t="s">
        <v>233</v>
      </c>
      <c r="F5397" s="217" t="s">
        <v>4028</v>
      </c>
      <c r="G5397" s="217" t="s">
        <v>2500</v>
      </c>
      <c r="H5397" s="217" t="s">
        <v>139</v>
      </c>
      <c r="I5397" s="219">
        <v>1</v>
      </c>
      <c r="J5397" s="221">
        <v>1854.4</v>
      </c>
      <c r="K5397" s="221">
        <v>1854.4</v>
      </c>
      <c r="L5397" s="218">
        <v>0</v>
      </c>
      <c r="M5397" s="218">
        <f t="shared" si="156"/>
        <v>741.7600000000001</v>
      </c>
      <c r="N5397" s="216" t="str">
        <f t="shared" si="155"/>
        <v>stvarna uporabna</v>
      </c>
    </row>
    <row r="5398" spans="1:14" x14ac:dyDescent="0.25">
      <c r="A5398" s="220">
        <v>1</v>
      </c>
      <c r="B5398" s="217" t="s">
        <v>3989</v>
      </c>
      <c r="C5398" s="217" t="s">
        <v>926</v>
      </c>
      <c r="D5398" s="217" t="s">
        <v>4030</v>
      </c>
      <c r="E5398" s="217" t="s">
        <v>233</v>
      </c>
      <c r="F5398" s="217" t="s">
        <v>1851</v>
      </c>
      <c r="G5398" s="217" t="s">
        <v>2500</v>
      </c>
      <c r="H5398" s="217" t="s">
        <v>139</v>
      </c>
      <c r="I5398" s="219">
        <v>1</v>
      </c>
      <c r="J5398" s="221">
        <v>1110.2</v>
      </c>
      <c r="K5398" s="221">
        <v>1110.2</v>
      </c>
      <c r="L5398" s="218">
        <v>0</v>
      </c>
      <c r="M5398" s="218">
        <f t="shared" si="156"/>
        <v>444.08000000000004</v>
      </c>
      <c r="N5398" s="216" t="str">
        <f t="shared" si="155"/>
        <v>stvarna uporabna</v>
      </c>
    </row>
    <row r="5399" spans="1:14" x14ac:dyDescent="0.25">
      <c r="A5399" s="216">
        <v>1</v>
      </c>
      <c r="B5399" s="217" t="s">
        <v>3989</v>
      </c>
      <c r="C5399" s="217" t="s">
        <v>926</v>
      </c>
      <c r="D5399" s="217" t="s">
        <v>4031</v>
      </c>
      <c r="E5399" s="217" t="s">
        <v>233</v>
      </c>
      <c r="F5399" s="217" t="s">
        <v>4032</v>
      </c>
      <c r="G5399" s="217" t="s">
        <v>3197</v>
      </c>
      <c r="H5399" s="217" t="s">
        <v>139</v>
      </c>
      <c r="I5399" s="219">
        <v>1</v>
      </c>
      <c r="J5399" s="221">
        <v>1005.77</v>
      </c>
      <c r="K5399" s="221">
        <v>1005.77</v>
      </c>
      <c r="L5399" s="218">
        <v>0</v>
      </c>
      <c r="M5399" s="218">
        <f t="shared" si="156"/>
        <v>402.30799999999999</v>
      </c>
      <c r="N5399" s="216" t="str">
        <f t="shared" si="155"/>
        <v>stvarna uporabna</v>
      </c>
    </row>
    <row r="5400" spans="1:14" x14ac:dyDescent="0.25">
      <c r="A5400" s="216">
        <v>1</v>
      </c>
      <c r="B5400" s="217" t="s">
        <v>3989</v>
      </c>
      <c r="C5400" s="217" t="s">
        <v>926</v>
      </c>
      <c r="D5400" s="217" t="s">
        <v>4033</v>
      </c>
      <c r="E5400" s="217" t="s">
        <v>233</v>
      </c>
      <c r="F5400" s="217" t="s">
        <v>4034</v>
      </c>
      <c r="G5400" s="217" t="s">
        <v>3197</v>
      </c>
      <c r="H5400" s="217" t="s">
        <v>139</v>
      </c>
      <c r="I5400" s="219">
        <v>1</v>
      </c>
      <c r="J5400" s="221">
        <v>1070.55</v>
      </c>
      <c r="K5400" s="221">
        <v>1070.55</v>
      </c>
      <c r="L5400" s="218">
        <v>0</v>
      </c>
      <c r="M5400" s="218">
        <f t="shared" si="156"/>
        <v>428.22</v>
      </c>
      <c r="N5400" s="216" t="str">
        <f t="shared" si="155"/>
        <v>stvarna uporabna</v>
      </c>
    </row>
    <row r="5401" spans="1:14" x14ac:dyDescent="0.25">
      <c r="A5401" s="216">
        <v>1</v>
      </c>
      <c r="B5401" s="217" t="s">
        <v>3989</v>
      </c>
      <c r="C5401" s="217" t="s">
        <v>926</v>
      </c>
      <c r="D5401" s="217" t="s">
        <v>4035</v>
      </c>
      <c r="E5401" s="217" t="s">
        <v>233</v>
      </c>
      <c r="F5401" s="217" t="s">
        <v>4036</v>
      </c>
      <c r="G5401" s="217" t="s">
        <v>3197</v>
      </c>
      <c r="H5401" s="217" t="s">
        <v>139</v>
      </c>
      <c r="I5401" s="219">
        <v>1</v>
      </c>
      <c r="J5401" s="221">
        <v>1070.55</v>
      </c>
      <c r="K5401" s="221">
        <v>1070.55</v>
      </c>
      <c r="L5401" s="218">
        <v>0</v>
      </c>
      <c r="M5401" s="218">
        <f t="shared" si="156"/>
        <v>428.22</v>
      </c>
      <c r="N5401" s="216" t="str">
        <f t="shared" si="155"/>
        <v>stvarna uporabna</v>
      </c>
    </row>
    <row r="5402" spans="1:14" x14ac:dyDescent="0.25">
      <c r="A5402" s="220">
        <v>1</v>
      </c>
      <c r="B5402" s="217" t="s">
        <v>3989</v>
      </c>
      <c r="C5402" s="217" t="s">
        <v>926</v>
      </c>
      <c r="D5402" s="217" t="s">
        <v>4037</v>
      </c>
      <c r="E5402" s="217" t="s">
        <v>233</v>
      </c>
      <c r="F5402" s="217" t="s">
        <v>4038</v>
      </c>
      <c r="G5402" s="217" t="s">
        <v>4039</v>
      </c>
      <c r="H5402" s="217" t="s">
        <v>139</v>
      </c>
      <c r="I5402" s="219">
        <v>1</v>
      </c>
      <c r="J5402" s="221">
        <v>1005.77</v>
      </c>
      <c r="K5402" s="221">
        <v>1005.77</v>
      </c>
      <c r="L5402" s="218">
        <v>0</v>
      </c>
      <c r="M5402" s="218">
        <f t="shared" si="156"/>
        <v>402.30799999999999</v>
      </c>
      <c r="N5402" s="216" t="str">
        <f t="shared" si="155"/>
        <v>stvarna uporabna</v>
      </c>
    </row>
    <row r="5403" spans="1:14" x14ac:dyDescent="0.25">
      <c r="A5403" s="220">
        <v>1</v>
      </c>
      <c r="B5403" s="217" t="s">
        <v>3989</v>
      </c>
      <c r="C5403" s="217" t="s">
        <v>926</v>
      </c>
      <c r="D5403" s="217" t="s">
        <v>4040</v>
      </c>
      <c r="E5403" s="217" t="s">
        <v>233</v>
      </c>
      <c r="F5403" s="217" t="s">
        <v>4036</v>
      </c>
      <c r="G5403" s="217" t="s">
        <v>4039</v>
      </c>
      <c r="H5403" s="217" t="s">
        <v>139</v>
      </c>
      <c r="I5403" s="219">
        <v>1</v>
      </c>
      <c r="J5403" s="221">
        <v>1070.55</v>
      </c>
      <c r="K5403" s="221">
        <v>1070.55</v>
      </c>
      <c r="L5403" s="218">
        <v>0</v>
      </c>
      <c r="M5403" s="218">
        <f t="shared" si="156"/>
        <v>428.22</v>
      </c>
      <c r="N5403" s="216" t="str">
        <f t="shared" si="155"/>
        <v>stvarna uporabna</v>
      </c>
    </row>
    <row r="5404" spans="1:14" x14ac:dyDescent="0.25">
      <c r="A5404" s="216">
        <v>1</v>
      </c>
      <c r="B5404" s="217" t="s">
        <v>3989</v>
      </c>
      <c r="C5404" s="217" t="s">
        <v>926</v>
      </c>
      <c r="D5404" s="217" t="s">
        <v>4041</v>
      </c>
      <c r="E5404" s="217" t="s">
        <v>233</v>
      </c>
      <c r="F5404" s="217" t="s">
        <v>4036</v>
      </c>
      <c r="G5404" s="217" t="s">
        <v>4039</v>
      </c>
      <c r="H5404" s="217" t="s">
        <v>139</v>
      </c>
      <c r="I5404" s="219">
        <v>1</v>
      </c>
      <c r="J5404" s="221">
        <v>1070.55</v>
      </c>
      <c r="K5404" s="221">
        <v>1070.55</v>
      </c>
      <c r="L5404" s="218">
        <v>0</v>
      </c>
      <c r="M5404" s="218">
        <f t="shared" si="156"/>
        <v>428.22</v>
      </c>
      <c r="N5404" s="216" t="str">
        <f t="shared" si="155"/>
        <v>stvarna uporabna</v>
      </c>
    </row>
    <row r="5405" spans="1:14" x14ac:dyDescent="0.25">
      <c r="A5405" s="216">
        <v>1</v>
      </c>
      <c r="B5405" s="217" t="s">
        <v>3989</v>
      </c>
      <c r="C5405" s="217" t="s">
        <v>926</v>
      </c>
      <c r="D5405" s="217" t="s">
        <v>4042</v>
      </c>
      <c r="E5405" s="217" t="s">
        <v>233</v>
      </c>
      <c r="F5405" s="217" t="s">
        <v>4043</v>
      </c>
      <c r="G5405" s="218">
        <v>10.02</v>
      </c>
      <c r="H5405" s="217" t="s">
        <v>139</v>
      </c>
      <c r="I5405" s="219">
        <v>1</v>
      </c>
      <c r="J5405" s="218">
        <v>427</v>
      </c>
      <c r="K5405" s="218">
        <v>427</v>
      </c>
      <c r="L5405" s="218">
        <v>0</v>
      </c>
      <c r="M5405" s="218">
        <f t="shared" si="156"/>
        <v>170.8</v>
      </c>
      <c r="N5405" s="216" t="str">
        <f t="shared" si="155"/>
        <v>stvarna uporabna</v>
      </c>
    </row>
    <row r="5406" spans="1:14" x14ac:dyDescent="0.25">
      <c r="A5406" s="216">
        <v>1</v>
      </c>
      <c r="B5406" s="217" t="s">
        <v>3989</v>
      </c>
      <c r="C5406" s="217" t="s">
        <v>926</v>
      </c>
      <c r="D5406" s="217" t="s">
        <v>4044</v>
      </c>
      <c r="E5406" s="217" t="s">
        <v>171</v>
      </c>
      <c r="F5406" s="217" t="s">
        <v>4045</v>
      </c>
      <c r="G5406" s="218">
        <v>10.029999999999999</v>
      </c>
      <c r="H5406" s="217" t="s">
        <v>139</v>
      </c>
      <c r="I5406" s="219">
        <v>1</v>
      </c>
      <c r="J5406" s="221">
        <v>3200</v>
      </c>
      <c r="K5406" s="221">
        <v>3200</v>
      </c>
      <c r="L5406" s="218">
        <v>0</v>
      </c>
      <c r="M5406" s="218">
        <f t="shared" si="156"/>
        <v>1280</v>
      </c>
      <c r="N5406" s="216" t="str">
        <f t="shared" si="155"/>
        <v>stvarna uporabna</v>
      </c>
    </row>
    <row r="5407" spans="1:14" x14ac:dyDescent="0.25">
      <c r="A5407" s="220">
        <v>1</v>
      </c>
      <c r="B5407" s="217" t="s">
        <v>3989</v>
      </c>
      <c r="C5407" s="217" t="s">
        <v>926</v>
      </c>
      <c r="D5407" s="217" t="s">
        <v>4046</v>
      </c>
      <c r="E5407" s="217" t="s">
        <v>233</v>
      </c>
      <c r="F5407" s="217" t="s">
        <v>4047</v>
      </c>
      <c r="G5407" s="218">
        <v>10.029999999999999</v>
      </c>
      <c r="H5407" s="217" t="s">
        <v>139</v>
      </c>
      <c r="I5407" s="219">
        <v>1</v>
      </c>
      <c r="J5407" s="221">
        <v>12300</v>
      </c>
      <c r="K5407" s="221">
        <v>12300</v>
      </c>
      <c r="L5407" s="218">
        <v>0</v>
      </c>
      <c r="M5407" s="218">
        <f t="shared" si="156"/>
        <v>4920</v>
      </c>
      <c r="N5407" s="216" t="str">
        <f t="shared" si="155"/>
        <v>stvarna uporabna</v>
      </c>
    </row>
    <row r="5408" spans="1:14" x14ac:dyDescent="0.25">
      <c r="A5408" s="220">
        <v>1</v>
      </c>
      <c r="B5408" s="217" t="s">
        <v>3989</v>
      </c>
      <c r="C5408" s="217" t="s">
        <v>926</v>
      </c>
      <c r="D5408" s="217" t="s">
        <v>4048</v>
      </c>
      <c r="E5408" s="217" t="s">
        <v>233</v>
      </c>
      <c r="F5408" s="217" t="s">
        <v>4047</v>
      </c>
      <c r="G5408" s="218">
        <v>10.029999999999999</v>
      </c>
      <c r="H5408" s="217" t="s">
        <v>139</v>
      </c>
      <c r="I5408" s="219">
        <v>1</v>
      </c>
      <c r="J5408" s="221">
        <v>12300</v>
      </c>
      <c r="K5408" s="221">
        <v>12300</v>
      </c>
      <c r="L5408" s="218">
        <v>0</v>
      </c>
      <c r="M5408" s="218">
        <f t="shared" si="156"/>
        <v>4920</v>
      </c>
      <c r="N5408" s="216" t="str">
        <f t="shared" si="155"/>
        <v>stvarna uporabna</v>
      </c>
    </row>
    <row r="5409" spans="1:14" x14ac:dyDescent="0.25">
      <c r="A5409" s="216">
        <v>1</v>
      </c>
      <c r="B5409" s="217" t="s">
        <v>3989</v>
      </c>
      <c r="C5409" s="217" t="s">
        <v>926</v>
      </c>
      <c r="D5409" s="217" t="s">
        <v>4049</v>
      </c>
      <c r="E5409" s="217" t="s">
        <v>233</v>
      </c>
      <c r="F5409" s="217" t="s">
        <v>4047</v>
      </c>
      <c r="G5409" s="218">
        <v>10.029999999999999</v>
      </c>
      <c r="H5409" s="217" t="s">
        <v>139</v>
      </c>
      <c r="I5409" s="219">
        <v>1</v>
      </c>
      <c r="J5409" s="221">
        <v>12300</v>
      </c>
      <c r="K5409" s="221">
        <v>12300</v>
      </c>
      <c r="L5409" s="218">
        <v>0</v>
      </c>
      <c r="M5409" s="218">
        <f t="shared" si="156"/>
        <v>4920</v>
      </c>
      <c r="N5409" s="216" t="str">
        <f t="shared" si="155"/>
        <v>stvarna uporabna</v>
      </c>
    </row>
    <row r="5410" spans="1:14" x14ac:dyDescent="0.25">
      <c r="A5410" s="216">
        <v>1</v>
      </c>
      <c r="B5410" s="217" t="s">
        <v>3989</v>
      </c>
      <c r="C5410" s="217" t="s">
        <v>926</v>
      </c>
      <c r="D5410" s="217" t="s">
        <v>4050</v>
      </c>
      <c r="E5410" s="217" t="s">
        <v>233</v>
      </c>
      <c r="F5410" s="217" t="s">
        <v>4047</v>
      </c>
      <c r="G5410" s="218">
        <v>10.029999999999999</v>
      </c>
      <c r="H5410" s="217" t="s">
        <v>139</v>
      </c>
      <c r="I5410" s="219">
        <v>1</v>
      </c>
      <c r="J5410" s="221">
        <v>12300</v>
      </c>
      <c r="K5410" s="221">
        <v>12300</v>
      </c>
      <c r="L5410" s="218">
        <v>0</v>
      </c>
      <c r="M5410" s="218">
        <f t="shared" si="156"/>
        <v>4920</v>
      </c>
      <c r="N5410" s="216" t="str">
        <f t="shared" si="155"/>
        <v>stvarna uporabna</v>
      </c>
    </row>
    <row r="5411" spans="1:14" x14ac:dyDescent="0.25">
      <c r="A5411" s="216">
        <v>1</v>
      </c>
      <c r="B5411" s="217" t="s">
        <v>3989</v>
      </c>
      <c r="C5411" s="217" t="s">
        <v>926</v>
      </c>
      <c r="D5411" s="217" t="s">
        <v>4051</v>
      </c>
      <c r="E5411" s="217" t="s">
        <v>233</v>
      </c>
      <c r="F5411" s="217" t="s">
        <v>4052</v>
      </c>
      <c r="G5411" s="218">
        <v>12.03</v>
      </c>
      <c r="H5411" s="217" t="s">
        <v>139</v>
      </c>
      <c r="I5411" s="219">
        <v>1</v>
      </c>
      <c r="J5411" s="221">
        <v>12300</v>
      </c>
      <c r="K5411" s="221">
        <v>12300</v>
      </c>
      <c r="L5411" s="218">
        <v>0</v>
      </c>
      <c r="M5411" s="218">
        <f t="shared" si="156"/>
        <v>4920</v>
      </c>
      <c r="N5411" s="216" t="str">
        <f t="shared" si="155"/>
        <v>stvarna uporabna</v>
      </c>
    </row>
    <row r="5412" spans="1:14" x14ac:dyDescent="0.25">
      <c r="A5412" s="220">
        <v>1</v>
      </c>
      <c r="B5412" s="217" t="s">
        <v>3989</v>
      </c>
      <c r="C5412" s="217" t="s">
        <v>926</v>
      </c>
      <c r="D5412" s="217" t="s">
        <v>4053</v>
      </c>
      <c r="E5412" s="217" t="s">
        <v>233</v>
      </c>
      <c r="F5412" s="217" t="s">
        <v>1071</v>
      </c>
      <c r="G5412" s="218">
        <v>12.03</v>
      </c>
      <c r="H5412" s="217" t="s">
        <v>139</v>
      </c>
      <c r="I5412" s="219">
        <v>1</v>
      </c>
      <c r="J5412" s="218">
        <v>956.38</v>
      </c>
      <c r="K5412" s="218">
        <v>956.38</v>
      </c>
      <c r="L5412" s="218">
        <v>0</v>
      </c>
      <c r="M5412" s="218">
        <f t="shared" si="156"/>
        <v>382.55200000000002</v>
      </c>
      <c r="N5412" s="216" t="str">
        <f t="shared" si="155"/>
        <v>stvarna uporabna</v>
      </c>
    </row>
    <row r="5413" spans="1:14" x14ac:dyDescent="0.25">
      <c r="A5413" s="220">
        <v>1</v>
      </c>
      <c r="B5413" s="217" t="s">
        <v>3989</v>
      </c>
      <c r="C5413" s="217" t="s">
        <v>926</v>
      </c>
      <c r="D5413" s="217" t="s">
        <v>4054</v>
      </c>
      <c r="E5413" s="217" t="s">
        <v>233</v>
      </c>
      <c r="F5413" s="217" t="s">
        <v>1071</v>
      </c>
      <c r="G5413" s="218">
        <v>12.03</v>
      </c>
      <c r="H5413" s="217" t="s">
        <v>139</v>
      </c>
      <c r="I5413" s="219">
        <v>1</v>
      </c>
      <c r="J5413" s="218">
        <v>956.38</v>
      </c>
      <c r="K5413" s="218">
        <v>956.38</v>
      </c>
      <c r="L5413" s="218">
        <v>0</v>
      </c>
      <c r="M5413" s="218">
        <f t="shared" si="156"/>
        <v>382.55200000000002</v>
      </c>
      <c r="N5413" s="216" t="str">
        <f t="shared" si="155"/>
        <v>stvarna uporabna</v>
      </c>
    </row>
    <row r="5414" spans="1:14" x14ac:dyDescent="0.25">
      <c r="A5414" s="216">
        <v>1</v>
      </c>
      <c r="B5414" s="217" t="s">
        <v>3989</v>
      </c>
      <c r="C5414" s="217" t="s">
        <v>926</v>
      </c>
      <c r="D5414" s="217" t="s">
        <v>4055</v>
      </c>
      <c r="E5414" s="217" t="s">
        <v>233</v>
      </c>
      <c r="F5414" s="217" t="s">
        <v>1446</v>
      </c>
      <c r="G5414" s="218">
        <v>12.03</v>
      </c>
      <c r="H5414" s="217" t="s">
        <v>139</v>
      </c>
      <c r="I5414" s="219">
        <v>1</v>
      </c>
      <c r="J5414" s="218">
        <v>972.39</v>
      </c>
      <c r="K5414" s="218">
        <v>972.39</v>
      </c>
      <c r="L5414" s="218">
        <v>0</v>
      </c>
      <c r="M5414" s="218">
        <f t="shared" si="156"/>
        <v>388.95600000000002</v>
      </c>
      <c r="N5414" s="216" t="str">
        <f t="shared" si="155"/>
        <v>stvarna uporabna</v>
      </c>
    </row>
    <row r="5415" spans="1:14" x14ac:dyDescent="0.25">
      <c r="A5415" s="216">
        <v>1</v>
      </c>
      <c r="B5415" s="217" t="s">
        <v>3989</v>
      </c>
      <c r="C5415" s="217" t="s">
        <v>926</v>
      </c>
      <c r="D5415" s="217" t="s">
        <v>4056</v>
      </c>
      <c r="E5415" s="217" t="s">
        <v>233</v>
      </c>
      <c r="F5415" s="217" t="s">
        <v>1130</v>
      </c>
      <c r="G5415" s="218">
        <v>12.03</v>
      </c>
      <c r="H5415" s="217" t="s">
        <v>139</v>
      </c>
      <c r="I5415" s="219">
        <v>1</v>
      </c>
      <c r="J5415" s="218">
        <v>975.39</v>
      </c>
      <c r="K5415" s="218">
        <v>975.39</v>
      </c>
      <c r="L5415" s="218">
        <v>0</v>
      </c>
      <c r="M5415" s="218">
        <f t="shared" si="156"/>
        <v>390.15600000000001</v>
      </c>
      <c r="N5415" s="216" t="str">
        <f t="shared" si="155"/>
        <v>stvarna uporabna</v>
      </c>
    </row>
    <row r="5416" spans="1:14" x14ac:dyDescent="0.25">
      <c r="A5416" s="216">
        <v>1</v>
      </c>
      <c r="B5416" s="217" t="s">
        <v>3989</v>
      </c>
      <c r="C5416" s="217" t="s">
        <v>926</v>
      </c>
      <c r="D5416" s="217" t="s">
        <v>4057</v>
      </c>
      <c r="E5416" s="217" t="s">
        <v>233</v>
      </c>
      <c r="F5416" s="217" t="s">
        <v>1130</v>
      </c>
      <c r="G5416" s="218">
        <v>12.03</v>
      </c>
      <c r="H5416" s="217" t="s">
        <v>139</v>
      </c>
      <c r="I5416" s="219">
        <v>1</v>
      </c>
      <c r="J5416" s="218">
        <v>975.39</v>
      </c>
      <c r="K5416" s="218">
        <v>975.39</v>
      </c>
      <c r="L5416" s="218">
        <v>0</v>
      </c>
      <c r="M5416" s="218">
        <f t="shared" si="156"/>
        <v>390.15600000000001</v>
      </c>
      <c r="N5416" s="216" t="str">
        <f t="shared" si="155"/>
        <v>stvarna uporabna</v>
      </c>
    </row>
    <row r="5417" spans="1:14" x14ac:dyDescent="0.25">
      <c r="A5417" s="220">
        <v>1</v>
      </c>
      <c r="B5417" s="217" t="s">
        <v>3989</v>
      </c>
      <c r="C5417" s="217" t="s">
        <v>926</v>
      </c>
      <c r="D5417" s="217" t="s">
        <v>4058</v>
      </c>
      <c r="E5417" s="217" t="s">
        <v>233</v>
      </c>
      <c r="F5417" s="217" t="s">
        <v>1130</v>
      </c>
      <c r="G5417" s="218">
        <v>12.03</v>
      </c>
      <c r="H5417" s="217" t="s">
        <v>139</v>
      </c>
      <c r="I5417" s="219">
        <v>1</v>
      </c>
      <c r="J5417" s="218">
        <v>975.39</v>
      </c>
      <c r="K5417" s="218">
        <v>975.39</v>
      </c>
      <c r="L5417" s="218">
        <v>0</v>
      </c>
      <c r="M5417" s="218">
        <f t="shared" si="156"/>
        <v>390.15600000000001</v>
      </c>
      <c r="N5417" s="216" t="str">
        <f t="shared" si="155"/>
        <v>stvarna uporabna</v>
      </c>
    </row>
    <row r="5418" spans="1:14" x14ac:dyDescent="0.25">
      <c r="A5418" s="220">
        <v>1</v>
      </c>
      <c r="B5418" s="217" t="s">
        <v>3989</v>
      </c>
      <c r="C5418" s="217" t="s">
        <v>926</v>
      </c>
      <c r="D5418" s="217" t="s">
        <v>4059</v>
      </c>
      <c r="E5418" s="217" t="s">
        <v>233</v>
      </c>
      <c r="F5418" s="217" t="s">
        <v>4060</v>
      </c>
      <c r="G5418" s="218">
        <v>12.03</v>
      </c>
      <c r="H5418" s="217" t="s">
        <v>139</v>
      </c>
      <c r="I5418" s="219">
        <v>1</v>
      </c>
      <c r="J5418" s="221">
        <v>1026.4000000000001</v>
      </c>
      <c r="K5418" s="221">
        <v>1026.4000000000001</v>
      </c>
      <c r="L5418" s="218">
        <v>0</v>
      </c>
      <c r="M5418" s="218">
        <f t="shared" si="156"/>
        <v>410.56000000000006</v>
      </c>
      <c r="N5418" s="216" t="str">
        <f t="shared" si="155"/>
        <v>stvarna uporabna</v>
      </c>
    </row>
    <row r="5419" spans="1:14" x14ac:dyDescent="0.25">
      <c r="A5419" s="216">
        <v>1</v>
      </c>
      <c r="B5419" s="217" t="s">
        <v>3989</v>
      </c>
      <c r="C5419" s="217" t="s">
        <v>926</v>
      </c>
      <c r="D5419" s="217" t="s">
        <v>4061</v>
      </c>
      <c r="E5419" s="217" t="s">
        <v>233</v>
      </c>
      <c r="F5419" s="217" t="s">
        <v>4060</v>
      </c>
      <c r="G5419" s="218">
        <v>12.03</v>
      </c>
      <c r="H5419" s="217" t="s">
        <v>139</v>
      </c>
      <c r="I5419" s="219">
        <v>1</v>
      </c>
      <c r="J5419" s="221">
        <v>1026.4100000000001</v>
      </c>
      <c r="K5419" s="221">
        <v>1026.4100000000001</v>
      </c>
      <c r="L5419" s="218">
        <v>0</v>
      </c>
      <c r="M5419" s="218">
        <f t="shared" si="156"/>
        <v>410.56400000000008</v>
      </c>
      <c r="N5419" s="216" t="str">
        <f t="shared" si="155"/>
        <v>stvarna uporabna</v>
      </c>
    </row>
    <row r="5420" spans="1:14" x14ac:dyDescent="0.25">
      <c r="A5420" s="216">
        <v>1</v>
      </c>
      <c r="B5420" s="217" t="s">
        <v>3989</v>
      </c>
      <c r="C5420" s="217" t="s">
        <v>926</v>
      </c>
      <c r="D5420" s="217" t="s">
        <v>4062</v>
      </c>
      <c r="E5420" s="217" t="s">
        <v>233</v>
      </c>
      <c r="F5420" s="217" t="s">
        <v>1130</v>
      </c>
      <c r="G5420" s="218">
        <v>12.03</v>
      </c>
      <c r="H5420" s="217" t="s">
        <v>139</v>
      </c>
      <c r="I5420" s="219">
        <v>1</v>
      </c>
      <c r="J5420" s="221">
        <v>1092.44</v>
      </c>
      <c r="K5420" s="221">
        <v>1092.44</v>
      </c>
      <c r="L5420" s="218">
        <v>0</v>
      </c>
      <c r="M5420" s="218">
        <f t="shared" si="156"/>
        <v>436.97600000000006</v>
      </c>
      <c r="N5420" s="216" t="str">
        <f t="shared" si="155"/>
        <v>stvarna uporabna</v>
      </c>
    </row>
    <row r="5421" spans="1:14" x14ac:dyDescent="0.25">
      <c r="A5421" s="216">
        <v>1</v>
      </c>
      <c r="B5421" s="217" t="s">
        <v>3989</v>
      </c>
      <c r="C5421" s="217" t="s">
        <v>926</v>
      </c>
      <c r="D5421" s="217" t="s">
        <v>4063</v>
      </c>
      <c r="E5421" s="217" t="s">
        <v>233</v>
      </c>
      <c r="F5421" s="217" t="s">
        <v>1130</v>
      </c>
      <c r="G5421" s="218">
        <v>12.03</v>
      </c>
      <c r="H5421" s="217" t="s">
        <v>139</v>
      </c>
      <c r="I5421" s="219">
        <v>1</v>
      </c>
      <c r="J5421" s="221">
        <v>1092.44</v>
      </c>
      <c r="K5421" s="221">
        <v>1092.44</v>
      </c>
      <c r="L5421" s="218">
        <v>0</v>
      </c>
      <c r="M5421" s="218">
        <f t="shared" si="156"/>
        <v>436.97600000000006</v>
      </c>
      <c r="N5421" s="216" t="str">
        <f t="shared" si="155"/>
        <v>stvarna uporabna</v>
      </c>
    </row>
    <row r="5422" spans="1:14" x14ac:dyDescent="0.25">
      <c r="A5422" s="220">
        <v>1</v>
      </c>
      <c r="B5422" s="217" t="s">
        <v>3989</v>
      </c>
      <c r="C5422" s="217" t="s">
        <v>926</v>
      </c>
      <c r="D5422" s="217" t="s">
        <v>4064</v>
      </c>
      <c r="E5422" s="217" t="s">
        <v>233</v>
      </c>
      <c r="F5422" s="217" t="s">
        <v>1130</v>
      </c>
      <c r="G5422" s="218">
        <v>12.03</v>
      </c>
      <c r="H5422" s="217" t="s">
        <v>139</v>
      </c>
      <c r="I5422" s="219">
        <v>1</v>
      </c>
      <c r="J5422" s="221">
        <v>1067.43</v>
      </c>
      <c r="K5422" s="221">
        <v>1067.43</v>
      </c>
      <c r="L5422" s="218">
        <v>0</v>
      </c>
      <c r="M5422" s="218">
        <f t="shared" si="156"/>
        <v>426.97200000000004</v>
      </c>
      <c r="N5422" s="216" t="str">
        <f t="shared" si="155"/>
        <v>stvarna uporabna</v>
      </c>
    </row>
    <row r="5423" spans="1:14" x14ac:dyDescent="0.25">
      <c r="A5423" s="220">
        <v>1</v>
      </c>
      <c r="B5423" s="217" t="s">
        <v>3989</v>
      </c>
      <c r="C5423" s="217" t="s">
        <v>926</v>
      </c>
      <c r="D5423" s="217" t="s">
        <v>4065</v>
      </c>
      <c r="E5423" s="217" t="s">
        <v>233</v>
      </c>
      <c r="F5423" s="217" t="s">
        <v>1130</v>
      </c>
      <c r="G5423" s="218">
        <v>12.03</v>
      </c>
      <c r="H5423" s="217" t="s">
        <v>139</v>
      </c>
      <c r="I5423" s="219">
        <v>1</v>
      </c>
      <c r="J5423" s="221">
        <v>1067.43</v>
      </c>
      <c r="K5423" s="221">
        <v>1067.43</v>
      </c>
      <c r="L5423" s="218">
        <v>0</v>
      </c>
      <c r="M5423" s="218">
        <f t="shared" si="156"/>
        <v>426.97200000000004</v>
      </c>
      <c r="N5423" s="216" t="str">
        <f t="shared" si="155"/>
        <v>stvarna uporabna</v>
      </c>
    </row>
    <row r="5424" spans="1:14" x14ac:dyDescent="0.25">
      <c r="A5424" s="216">
        <v>1</v>
      </c>
      <c r="B5424" s="217" t="s">
        <v>3989</v>
      </c>
      <c r="C5424" s="217" t="s">
        <v>926</v>
      </c>
      <c r="D5424" s="217" t="s">
        <v>4066</v>
      </c>
      <c r="E5424" s="217" t="s">
        <v>233</v>
      </c>
      <c r="F5424" s="217" t="s">
        <v>4067</v>
      </c>
      <c r="G5424" s="217" t="s">
        <v>2792</v>
      </c>
      <c r="H5424" s="217" t="s">
        <v>139</v>
      </c>
      <c r="I5424" s="219">
        <v>1</v>
      </c>
      <c r="J5424" s="218">
        <v>318.73</v>
      </c>
      <c r="K5424" s="218">
        <v>318.73</v>
      </c>
      <c r="L5424" s="218">
        <v>0</v>
      </c>
      <c r="M5424" s="218">
        <f t="shared" si="156"/>
        <v>127.49200000000002</v>
      </c>
      <c r="N5424" s="216" t="str">
        <f t="shared" si="155"/>
        <v>stvarna uporabna</v>
      </c>
    </row>
    <row r="5425" spans="1:14" x14ac:dyDescent="0.25">
      <c r="A5425" s="216">
        <v>1</v>
      </c>
      <c r="B5425" s="217" t="s">
        <v>3989</v>
      </c>
      <c r="C5425" s="217" t="s">
        <v>926</v>
      </c>
      <c r="D5425" s="217" t="s">
        <v>4068</v>
      </c>
      <c r="E5425" s="217" t="s">
        <v>233</v>
      </c>
      <c r="F5425" s="217" t="s">
        <v>4067</v>
      </c>
      <c r="G5425" s="217" t="s">
        <v>2792</v>
      </c>
      <c r="H5425" s="217" t="s">
        <v>139</v>
      </c>
      <c r="I5425" s="219">
        <v>1</v>
      </c>
      <c r="J5425" s="218">
        <v>318.73</v>
      </c>
      <c r="K5425" s="218">
        <v>318.73</v>
      </c>
      <c r="L5425" s="218">
        <v>0</v>
      </c>
      <c r="M5425" s="218">
        <f t="shared" si="156"/>
        <v>127.49200000000002</v>
      </c>
      <c r="N5425" s="216" t="str">
        <f t="shared" si="155"/>
        <v>stvarna uporabna</v>
      </c>
    </row>
    <row r="5426" spans="1:14" x14ac:dyDescent="0.25">
      <c r="A5426" s="216">
        <v>1</v>
      </c>
      <c r="B5426" s="217" t="s">
        <v>3989</v>
      </c>
      <c r="C5426" s="217" t="s">
        <v>926</v>
      </c>
      <c r="D5426" s="217" t="s">
        <v>4069</v>
      </c>
      <c r="E5426" s="217" t="s">
        <v>233</v>
      </c>
      <c r="F5426" s="217" t="s">
        <v>4070</v>
      </c>
      <c r="G5426" s="217" t="s">
        <v>2792</v>
      </c>
      <c r="H5426" s="217" t="s">
        <v>139</v>
      </c>
      <c r="I5426" s="219">
        <v>1</v>
      </c>
      <c r="J5426" s="218">
        <v>353.49</v>
      </c>
      <c r="K5426" s="218">
        <v>353.49</v>
      </c>
      <c r="L5426" s="218">
        <v>0</v>
      </c>
      <c r="M5426" s="218">
        <f t="shared" si="156"/>
        <v>141.39600000000002</v>
      </c>
      <c r="N5426" s="216" t="str">
        <f t="shared" si="155"/>
        <v>stvarna uporabna</v>
      </c>
    </row>
    <row r="5427" spans="1:14" x14ac:dyDescent="0.25">
      <c r="A5427" s="220">
        <v>1</v>
      </c>
      <c r="B5427" s="217" t="s">
        <v>3989</v>
      </c>
      <c r="C5427" s="217" t="s">
        <v>926</v>
      </c>
      <c r="D5427" s="217" t="s">
        <v>4071</v>
      </c>
      <c r="E5427" s="217" t="s">
        <v>233</v>
      </c>
      <c r="F5427" s="217" t="s">
        <v>4072</v>
      </c>
      <c r="G5427" s="217" t="s">
        <v>1216</v>
      </c>
      <c r="H5427" s="217" t="s">
        <v>139</v>
      </c>
      <c r="I5427" s="219">
        <v>1</v>
      </c>
      <c r="J5427" s="218">
        <v>81.95</v>
      </c>
      <c r="K5427" s="218">
        <v>81.95</v>
      </c>
      <c r="L5427" s="218">
        <v>0</v>
      </c>
      <c r="M5427" s="218">
        <f t="shared" si="156"/>
        <v>32.78</v>
      </c>
      <c r="N5427" s="216" t="str">
        <f t="shared" si="155"/>
        <v>stvarna uporabna</v>
      </c>
    </row>
    <row r="5428" spans="1:14" x14ac:dyDescent="0.25">
      <c r="A5428" s="220">
        <v>1</v>
      </c>
      <c r="B5428" s="217" t="s">
        <v>3989</v>
      </c>
      <c r="C5428" s="217" t="s">
        <v>926</v>
      </c>
      <c r="D5428" s="217" t="s">
        <v>4073</v>
      </c>
      <c r="E5428" s="217" t="s">
        <v>233</v>
      </c>
      <c r="F5428" s="217" t="s">
        <v>1152</v>
      </c>
      <c r="G5428" s="217" t="s">
        <v>263</v>
      </c>
      <c r="H5428" s="217" t="s">
        <v>139</v>
      </c>
      <c r="I5428" s="219">
        <v>1</v>
      </c>
      <c r="J5428" s="221">
        <v>13261.4</v>
      </c>
      <c r="K5428" s="221">
        <v>13261.4</v>
      </c>
      <c r="L5428" s="218">
        <v>0</v>
      </c>
      <c r="M5428" s="218">
        <f t="shared" si="156"/>
        <v>5304.56</v>
      </c>
      <c r="N5428" s="216" t="str">
        <f t="shared" si="155"/>
        <v>stvarna uporabna</v>
      </c>
    </row>
    <row r="5429" spans="1:14" x14ac:dyDescent="0.25">
      <c r="A5429" s="216">
        <v>1</v>
      </c>
      <c r="B5429" s="217" t="s">
        <v>3989</v>
      </c>
      <c r="C5429" s="217" t="s">
        <v>926</v>
      </c>
      <c r="D5429" s="217" t="s">
        <v>4074</v>
      </c>
      <c r="E5429" s="217" t="s">
        <v>233</v>
      </c>
      <c r="F5429" s="217" t="s">
        <v>4075</v>
      </c>
      <c r="G5429" s="217" t="s">
        <v>263</v>
      </c>
      <c r="H5429" s="217" t="s">
        <v>139</v>
      </c>
      <c r="I5429" s="219">
        <v>1</v>
      </c>
      <c r="J5429" s="221">
        <v>8723</v>
      </c>
      <c r="K5429" s="221">
        <v>8723</v>
      </c>
      <c r="L5429" s="218">
        <v>0</v>
      </c>
      <c r="M5429" s="218">
        <f t="shared" si="156"/>
        <v>3489.2000000000003</v>
      </c>
      <c r="N5429" s="216" t="str">
        <f t="shared" si="155"/>
        <v>stvarna uporabna</v>
      </c>
    </row>
    <row r="5430" spans="1:14" x14ac:dyDescent="0.25">
      <c r="A5430" s="216">
        <v>1</v>
      </c>
      <c r="B5430" s="217" t="s">
        <v>3989</v>
      </c>
      <c r="C5430" s="217" t="s">
        <v>926</v>
      </c>
      <c r="D5430" s="217" t="s">
        <v>4076</v>
      </c>
      <c r="E5430" s="217" t="s">
        <v>233</v>
      </c>
      <c r="F5430" s="217" t="s">
        <v>4077</v>
      </c>
      <c r="G5430" s="217" t="s">
        <v>263</v>
      </c>
      <c r="H5430" s="217" t="s">
        <v>139</v>
      </c>
      <c r="I5430" s="219">
        <v>1</v>
      </c>
      <c r="J5430" s="221">
        <v>1708</v>
      </c>
      <c r="K5430" s="221">
        <v>1708</v>
      </c>
      <c r="L5430" s="218">
        <v>0</v>
      </c>
      <c r="M5430" s="218">
        <f t="shared" si="156"/>
        <v>683.2</v>
      </c>
      <c r="N5430" s="216" t="str">
        <f t="shared" si="155"/>
        <v>stvarna uporabna</v>
      </c>
    </row>
    <row r="5431" spans="1:14" x14ac:dyDescent="0.25">
      <c r="A5431" s="216">
        <v>1</v>
      </c>
      <c r="B5431" s="217" t="s">
        <v>3989</v>
      </c>
      <c r="C5431" s="217" t="s">
        <v>926</v>
      </c>
      <c r="D5431" s="217" t="s">
        <v>4078</v>
      </c>
      <c r="E5431" s="217" t="s">
        <v>233</v>
      </c>
      <c r="F5431" s="217" t="s">
        <v>4077</v>
      </c>
      <c r="G5431" s="217" t="s">
        <v>263</v>
      </c>
      <c r="H5431" s="217" t="s">
        <v>139</v>
      </c>
      <c r="I5431" s="219">
        <v>1</v>
      </c>
      <c r="J5431" s="221">
        <v>1708</v>
      </c>
      <c r="K5431" s="221">
        <v>1708</v>
      </c>
      <c r="L5431" s="218">
        <v>0</v>
      </c>
      <c r="M5431" s="218">
        <f t="shared" si="156"/>
        <v>683.2</v>
      </c>
      <c r="N5431" s="216" t="str">
        <f t="shared" si="155"/>
        <v>stvarna uporabna</v>
      </c>
    </row>
    <row r="5432" spans="1:14" x14ac:dyDescent="0.25">
      <c r="A5432" s="220">
        <v>1</v>
      </c>
      <c r="B5432" s="217" t="s">
        <v>3989</v>
      </c>
      <c r="C5432" s="217" t="s">
        <v>926</v>
      </c>
      <c r="D5432" s="217" t="s">
        <v>4079</v>
      </c>
      <c r="E5432" s="217" t="s">
        <v>233</v>
      </c>
      <c r="F5432" s="217" t="s">
        <v>4080</v>
      </c>
      <c r="G5432" s="217" t="s">
        <v>263</v>
      </c>
      <c r="H5432" s="217" t="s">
        <v>139</v>
      </c>
      <c r="I5432" s="219">
        <v>1</v>
      </c>
      <c r="J5432" s="221">
        <v>1769</v>
      </c>
      <c r="K5432" s="221">
        <v>1769</v>
      </c>
      <c r="L5432" s="218">
        <v>0</v>
      </c>
      <c r="M5432" s="218">
        <f t="shared" si="156"/>
        <v>707.6</v>
      </c>
      <c r="N5432" s="216" t="str">
        <f t="shared" si="155"/>
        <v>stvarna uporabna</v>
      </c>
    </row>
    <row r="5433" spans="1:14" x14ac:dyDescent="0.25">
      <c r="A5433" s="220">
        <v>1</v>
      </c>
      <c r="B5433" s="217" t="s">
        <v>3989</v>
      </c>
      <c r="C5433" s="217" t="s">
        <v>926</v>
      </c>
      <c r="D5433" s="217" t="s">
        <v>4081</v>
      </c>
      <c r="E5433" s="217" t="s">
        <v>233</v>
      </c>
      <c r="F5433" s="217" t="s">
        <v>4082</v>
      </c>
      <c r="G5433" s="217" t="s">
        <v>263</v>
      </c>
      <c r="H5433" s="217" t="s">
        <v>139</v>
      </c>
      <c r="I5433" s="219">
        <v>1</v>
      </c>
      <c r="J5433" s="221">
        <v>5612</v>
      </c>
      <c r="K5433" s="221">
        <v>5612</v>
      </c>
      <c r="L5433" s="218">
        <v>0</v>
      </c>
      <c r="M5433" s="218">
        <f t="shared" si="156"/>
        <v>2244.8000000000002</v>
      </c>
      <c r="N5433" s="216" t="str">
        <f t="shared" si="155"/>
        <v>stvarna uporabna</v>
      </c>
    </row>
    <row r="5434" spans="1:14" x14ac:dyDescent="0.25">
      <c r="A5434" s="216">
        <v>1</v>
      </c>
      <c r="B5434" s="217" t="s">
        <v>3989</v>
      </c>
      <c r="C5434" s="217" t="s">
        <v>926</v>
      </c>
      <c r="D5434" s="217" t="s">
        <v>4083</v>
      </c>
      <c r="E5434" s="217" t="s">
        <v>233</v>
      </c>
      <c r="F5434" s="217" t="s">
        <v>4084</v>
      </c>
      <c r="G5434" s="217" t="s">
        <v>263</v>
      </c>
      <c r="H5434" s="217" t="s">
        <v>139</v>
      </c>
      <c r="I5434" s="219">
        <v>1</v>
      </c>
      <c r="J5434" s="221">
        <v>4148</v>
      </c>
      <c r="K5434" s="221">
        <v>4148</v>
      </c>
      <c r="L5434" s="218">
        <v>0</v>
      </c>
      <c r="M5434" s="218">
        <f t="shared" si="156"/>
        <v>1659.2</v>
      </c>
      <c r="N5434" s="216" t="str">
        <f t="shared" si="155"/>
        <v>stvarna uporabna</v>
      </c>
    </row>
    <row r="5435" spans="1:14" x14ac:dyDescent="0.25">
      <c r="A5435" s="216">
        <v>1</v>
      </c>
      <c r="B5435" s="217" t="s">
        <v>3989</v>
      </c>
      <c r="C5435" s="217" t="s">
        <v>926</v>
      </c>
      <c r="D5435" s="217" t="s">
        <v>4085</v>
      </c>
      <c r="E5435" s="217" t="s">
        <v>233</v>
      </c>
      <c r="F5435" s="217" t="s">
        <v>4086</v>
      </c>
      <c r="G5435" s="217" t="s">
        <v>263</v>
      </c>
      <c r="H5435" s="217" t="s">
        <v>139</v>
      </c>
      <c r="I5435" s="219">
        <v>1</v>
      </c>
      <c r="J5435" s="221">
        <v>16470.599999999999</v>
      </c>
      <c r="K5435" s="221">
        <v>16470.599999999999</v>
      </c>
      <c r="L5435" s="218">
        <v>0</v>
      </c>
      <c r="M5435" s="218">
        <f t="shared" si="156"/>
        <v>6588.24</v>
      </c>
      <c r="N5435" s="216" t="str">
        <f t="shared" ref="N5435:N5498" si="157">IF(L5435&lt;J5435*0.4,"stvarna uporabna", "nova vrijednost")</f>
        <v>stvarna uporabna</v>
      </c>
    </row>
    <row r="5436" spans="1:14" x14ac:dyDescent="0.25">
      <c r="A5436" s="216">
        <v>1</v>
      </c>
      <c r="B5436" s="217" t="s">
        <v>3989</v>
      </c>
      <c r="C5436" s="217" t="s">
        <v>926</v>
      </c>
      <c r="D5436" s="217" t="s">
        <v>4087</v>
      </c>
      <c r="E5436" s="217" t="s">
        <v>233</v>
      </c>
      <c r="F5436" s="217" t="s">
        <v>1851</v>
      </c>
      <c r="G5436" s="217" t="s">
        <v>263</v>
      </c>
      <c r="H5436" s="217" t="s">
        <v>139</v>
      </c>
      <c r="I5436" s="219">
        <v>1</v>
      </c>
      <c r="J5436" s="221">
        <v>3172</v>
      </c>
      <c r="K5436" s="221">
        <v>3172</v>
      </c>
      <c r="L5436" s="218">
        <v>0</v>
      </c>
      <c r="M5436" s="218">
        <f t="shared" si="156"/>
        <v>1268.8000000000002</v>
      </c>
      <c r="N5436" s="216" t="str">
        <f t="shared" si="157"/>
        <v>stvarna uporabna</v>
      </c>
    </row>
    <row r="5437" spans="1:14" x14ac:dyDescent="0.25">
      <c r="A5437" s="220">
        <v>1</v>
      </c>
      <c r="B5437" s="217" t="s">
        <v>3989</v>
      </c>
      <c r="C5437" s="217" t="s">
        <v>926</v>
      </c>
      <c r="D5437" s="217" t="s">
        <v>4088</v>
      </c>
      <c r="E5437" s="217" t="s">
        <v>233</v>
      </c>
      <c r="F5437" s="217" t="s">
        <v>2342</v>
      </c>
      <c r="G5437" s="217" t="s">
        <v>263</v>
      </c>
      <c r="H5437" s="217" t="s">
        <v>139</v>
      </c>
      <c r="I5437" s="219">
        <v>1</v>
      </c>
      <c r="J5437" s="218">
        <v>706.43</v>
      </c>
      <c r="K5437" s="218">
        <v>706.43</v>
      </c>
      <c r="L5437" s="218">
        <v>0</v>
      </c>
      <c r="M5437" s="218">
        <f t="shared" si="156"/>
        <v>282.572</v>
      </c>
      <c r="N5437" s="216" t="str">
        <f t="shared" si="157"/>
        <v>stvarna uporabna</v>
      </c>
    </row>
    <row r="5438" spans="1:14" x14ac:dyDescent="0.25">
      <c r="A5438" s="220">
        <v>1</v>
      </c>
      <c r="B5438" s="217" t="s">
        <v>3989</v>
      </c>
      <c r="C5438" s="217" t="s">
        <v>926</v>
      </c>
      <c r="D5438" s="217" t="s">
        <v>4089</v>
      </c>
      <c r="E5438" s="217" t="s">
        <v>233</v>
      </c>
      <c r="F5438" s="217" t="s">
        <v>4090</v>
      </c>
      <c r="G5438" s="217" t="s">
        <v>263</v>
      </c>
      <c r="H5438" s="217" t="s">
        <v>139</v>
      </c>
      <c r="I5438" s="219">
        <v>1</v>
      </c>
      <c r="J5438" s="218">
        <v>625.91</v>
      </c>
      <c r="K5438" s="218">
        <v>625.91</v>
      </c>
      <c r="L5438" s="218">
        <v>0</v>
      </c>
      <c r="M5438" s="218">
        <f t="shared" si="156"/>
        <v>250.364</v>
      </c>
      <c r="N5438" s="216" t="str">
        <f t="shared" si="157"/>
        <v>stvarna uporabna</v>
      </c>
    </row>
    <row r="5439" spans="1:14" x14ac:dyDescent="0.25">
      <c r="A5439" s="216">
        <v>1</v>
      </c>
      <c r="B5439" s="217" t="s">
        <v>3989</v>
      </c>
      <c r="C5439" s="217" t="s">
        <v>926</v>
      </c>
      <c r="D5439" s="217" t="s">
        <v>4091</v>
      </c>
      <c r="E5439" s="217" t="s">
        <v>233</v>
      </c>
      <c r="F5439" s="217" t="s">
        <v>1130</v>
      </c>
      <c r="G5439" s="217" t="s">
        <v>263</v>
      </c>
      <c r="H5439" s="217" t="s">
        <v>139</v>
      </c>
      <c r="I5439" s="219">
        <v>1</v>
      </c>
      <c r="J5439" s="218">
        <v>799.83</v>
      </c>
      <c r="K5439" s="218">
        <v>799.83</v>
      </c>
      <c r="L5439" s="218">
        <v>0</v>
      </c>
      <c r="M5439" s="218">
        <f t="shared" si="156"/>
        <v>319.93200000000002</v>
      </c>
      <c r="N5439" s="216" t="str">
        <f t="shared" si="157"/>
        <v>stvarna uporabna</v>
      </c>
    </row>
    <row r="5440" spans="1:14" x14ac:dyDescent="0.25">
      <c r="A5440" s="216">
        <v>1</v>
      </c>
      <c r="B5440" s="217" t="s">
        <v>3989</v>
      </c>
      <c r="C5440" s="217" t="s">
        <v>926</v>
      </c>
      <c r="D5440" s="217" t="s">
        <v>4092</v>
      </c>
      <c r="E5440" s="217" t="s">
        <v>233</v>
      </c>
      <c r="F5440" s="217" t="s">
        <v>1130</v>
      </c>
      <c r="G5440" s="217" t="s">
        <v>263</v>
      </c>
      <c r="H5440" s="217" t="s">
        <v>139</v>
      </c>
      <c r="I5440" s="219">
        <v>1</v>
      </c>
      <c r="J5440" s="218">
        <v>799.83</v>
      </c>
      <c r="K5440" s="218">
        <v>799.83</v>
      </c>
      <c r="L5440" s="218">
        <v>0</v>
      </c>
      <c r="M5440" s="218">
        <f t="shared" si="156"/>
        <v>319.93200000000002</v>
      </c>
      <c r="N5440" s="216" t="str">
        <f t="shared" si="157"/>
        <v>stvarna uporabna</v>
      </c>
    </row>
    <row r="5441" spans="1:14" x14ac:dyDescent="0.25">
      <c r="A5441" s="216">
        <v>1</v>
      </c>
      <c r="B5441" s="217" t="s">
        <v>3989</v>
      </c>
      <c r="C5441" s="217" t="s">
        <v>926</v>
      </c>
      <c r="D5441" s="217" t="s">
        <v>4093</v>
      </c>
      <c r="E5441" s="217" t="s">
        <v>233</v>
      </c>
      <c r="F5441" s="217" t="s">
        <v>4094</v>
      </c>
      <c r="G5441" s="217" t="s">
        <v>263</v>
      </c>
      <c r="H5441" s="217" t="s">
        <v>139</v>
      </c>
      <c r="I5441" s="219">
        <v>1</v>
      </c>
      <c r="J5441" s="218">
        <v>706.43</v>
      </c>
      <c r="K5441" s="218">
        <v>706.43</v>
      </c>
      <c r="L5441" s="218">
        <v>0</v>
      </c>
      <c r="M5441" s="218">
        <f t="shared" si="156"/>
        <v>282.572</v>
      </c>
      <c r="N5441" s="216" t="str">
        <f t="shared" si="157"/>
        <v>stvarna uporabna</v>
      </c>
    </row>
    <row r="5442" spans="1:14" x14ac:dyDescent="0.25">
      <c r="A5442" s="220">
        <v>1</v>
      </c>
      <c r="B5442" s="217" t="s">
        <v>3989</v>
      </c>
      <c r="C5442" s="217" t="s">
        <v>926</v>
      </c>
      <c r="D5442" s="217" t="s">
        <v>4095</v>
      </c>
      <c r="E5442" s="217" t="s">
        <v>233</v>
      </c>
      <c r="F5442" s="217" t="s">
        <v>4096</v>
      </c>
      <c r="G5442" s="217" t="s">
        <v>263</v>
      </c>
      <c r="H5442" s="217" t="s">
        <v>139</v>
      </c>
      <c r="I5442" s="219">
        <v>1</v>
      </c>
      <c r="J5442" s="218">
        <v>751.52</v>
      </c>
      <c r="K5442" s="218">
        <v>751.52</v>
      </c>
      <c r="L5442" s="218">
        <v>0</v>
      </c>
      <c r="M5442" s="218">
        <f t="shared" ref="M5442:M5505" si="158">IF(L5442&lt;J5442*0.4,J5442*0.4,L5442)</f>
        <v>300.608</v>
      </c>
      <c r="N5442" s="216" t="str">
        <f t="shared" si="157"/>
        <v>stvarna uporabna</v>
      </c>
    </row>
    <row r="5443" spans="1:14" x14ac:dyDescent="0.25">
      <c r="A5443" s="220">
        <v>1</v>
      </c>
      <c r="B5443" s="217" t="s">
        <v>3989</v>
      </c>
      <c r="C5443" s="217" t="s">
        <v>926</v>
      </c>
      <c r="D5443" s="217" t="s">
        <v>4097</v>
      </c>
      <c r="E5443" s="217" t="s">
        <v>233</v>
      </c>
      <c r="F5443" s="217" t="s">
        <v>4098</v>
      </c>
      <c r="G5443" s="217" t="s">
        <v>263</v>
      </c>
      <c r="H5443" s="217" t="s">
        <v>139</v>
      </c>
      <c r="I5443" s="219">
        <v>1</v>
      </c>
      <c r="J5443" s="218">
        <v>841.7</v>
      </c>
      <c r="K5443" s="218">
        <v>841.7</v>
      </c>
      <c r="L5443" s="218">
        <v>0</v>
      </c>
      <c r="M5443" s="218">
        <f t="shared" si="158"/>
        <v>336.68000000000006</v>
      </c>
      <c r="N5443" s="216" t="str">
        <f t="shared" si="157"/>
        <v>stvarna uporabna</v>
      </c>
    </row>
    <row r="5444" spans="1:14" x14ac:dyDescent="0.25">
      <c r="A5444" s="216">
        <v>1</v>
      </c>
      <c r="B5444" s="217" t="s">
        <v>3989</v>
      </c>
      <c r="C5444" s="217" t="s">
        <v>926</v>
      </c>
      <c r="D5444" s="217" t="s">
        <v>4099</v>
      </c>
      <c r="E5444" s="217" t="s">
        <v>233</v>
      </c>
      <c r="F5444" s="217" t="s">
        <v>4100</v>
      </c>
      <c r="G5444" s="217" t="s">
        <v>263</v>
      </c>
      <c r="H5444" s="217" t="s">
        <v>139</v>
      </c>
      <c r="I5444" s="219">
        <v>1</v>
      </c>
      <c r="J5444" s="221">
        <v>1322.68</v>
      </c>
      <c r="K5444" s="221">
        <v>1322.68</v>
      </c>
      <c r="L5444" s="218">
        <v>0</v>
      </c>
      <c r="M5444" s="218">
        <f t="shared" si="158"/>
        <v>529.072</v>
      </c>
      <c r="N5444" s="216" t="str">
        <f t="shared" si="157"/>
        <v>stvarna uporabna</v>
      </c>
    </row>
    <row r="5445" spans="1:14" x14ac:dyDescent="0.25">
      <c r="A5445" s="216">
        <v>1</v>
      </c>
      <c r="B5445" s="217" t="s">
        <v>3989</v>
      </c>
      <c r="C5445" s="217" t="s">
        <v>926</v>
      </c>
      <c r="D5445" s="217" t="s">
        <v>4101</v>
      </c>
      <c r="E5445" s="217" t="s">
        <v>233</v>
      </c>
      <c r="F5445" s="217" t="s">
        <v>4100</v>
      </c>
      <c r="G5445" s="217" t="s">
        <v>263</v>
      </c>
      <c r="H5445" s="217" t="s">
        <v>139</v>
      </c>
      <c r="I5445" s="219">
        <v>1</v>
      </c>
      <c r="J5445" s="218">
        <v>861.03</v>
      </c>
      <c r="K5445" s="218">
        <v>861.03</v>
      </c>
      <c r="L5445" s="218">
        <v>0</v>
      </c>
      <c r="M5445" s="218">
        <f t="shared" si="158"/>
        <v>344.41200000000003</v>
      </c>
      <c r="N5445" s="216" t="str">
        <f t="shared" si="157"/>
        <v>stvarna uporabna</v>
      </c>
    </row>
    <row r="5446" spans="1:14" x14ac:dyDescent="0.25">
      <c r="A5446" s="216">
        <v>1</v>
      </c>
      <c r="B5446" s="217" t="s">
        <v>3989</v>
      </c>
      <c r="C5446" s="217" t="s">
        <v>926</v>
      </c>
      <c r="D5446" s="217" t="s">
        <v>4102</v>
      </c>
      <c r="E5446" s="217" t="s">
        <v>233</v>
      </c>
      <c r="F5446" s="217" t="s">
        <v>4100</v>
      </c>
      <c r="G5446" s="217" t="s">
        <v>263</v>
      </c>
      <c r="H5446" s="217" t="s">
        <v>139</v>
      </c>
      <c r="I5446" s="219">
        <v>1</v>
      </c>
      <c r="J5446" s="218">
        <v>861.03</v>
      </c>
      <c r="K5446" s="218">
        <v>861.03</v>
      </c>
      <c r="L5446" s="218">
        <v>0</v>
      </c>
      <c r="M5446" s="218">
        <f t="shared" si="158"/>
        <v>344.41200000000003</v>
      </c>
      <c r="N5446" s="216" t="str">
        <f t="shared" si="157"/>
        <v>stvarna uporabna</v>
      </c>
    </row>
    <row r="5447" spans="1:14" x14ac:dyDescent="0.25">
      <c r="A5447" s="220">
        <v>1</v>
      </c>
      <c r="B5447" s="217" t="s">
        <v>3989</v>
      </c>
      <c r="C5447" s="217" t="s">
        <v>926</v>
      </c>
      <c r="D5447" s="217" t="s">
        <v>4103</v>
      </c>
      <c r="E5447" s="217" t="s">
        <v>233</v>
      </c>
      <c r="F5447" s="217" t="s">
        <v>4100</v>
      </c>
      <c r="G5447" s="217" t="s">
        <v>263</v>
      </c>
      <c r="H5447" s="217" t="s">
        <v>139</v>
      </c>
      <c r="I5447" s="219">
        <v>1</v>
      </c>
      <c r="J5447" s="218">
        <v>861.03</v>
      </c>
      <c r="K5447" s="218">
        <v>861.03</v>
      </c>
      <c r="L5447" s="218">
        <v>0</v>
      </c>
      <c r="M5447" s="218">
        <f t="shared" si="158"/>
        <v>344.41200000000003</v>
      </c>
      <c r="N5447" s="216" t="str">
        <f t="shared" si="157"/>
        <v>stvarna uporabna</v>
      </c>
    </row>
    <row r="5448" spans="1:14" x14ac:dyDescent="0.25">
      <c r="A5448" s="220">
        <v>1</v>
      </c>
      <c r="B5448" s="217" t="s">
        <v>3989</v>
      </c>
      <c r="C5448" s="217" t="s">
        <v>926</v>
      </c>
      <c r="D5448" s="217" t="s">
        <v>4104</v>
      </c>
      <c r="E5448" s="217" t="s">
        <v>233</v>
      </c>
      <c r="F5448" s="217" t="s">
        <v>4105</v>
      </c>
      <c r="G5448" s="217" t="s">
        <v>263</v>
      </c>
      <c r="H5448" s="217" t="s">
        <v>139</v>
      </c>
      <c r="I5448" s="219">
        <v>1</v>
      </c>
      <c r="J5448" s="221">
        <v>1269.8599999999999</v>
      </c>
      <c r="K5448" s="221">
        <v>1269.8599999999999</v>
      </c>
      <c r="L5448" s="218">
        <v>0</v>
      </c>
      <c r="M5448" s="218">
        <f t="shared" si="158"/>
        <v>507.94399999999996</v>
      </c>
      <c r="N5448" s="216" t="str">
        <f t="shared" si="157"/>
        <v>stvarna uporabna</v>
      </c>
    </row>
    <row r="5449" spans="1:14" x14ac:dyDescent="0.25">
      <c r="A5449" s="216">
        <v>1</v>
      </c>
      <c r="B5449" s="217" t="s">
        <v>3989</v>
      </c>
      <c r="C5449" s="217" t="s">
        <v>926</v>
      </c>
      <c r="D5449" s="217" t="s">
        <v>4106</v>
      </c>
      <c r="E5449" s="217" t="s">
        <v>233</v>
      </c>
      <c r="F5449" s="217" t="s">
        <v>4105</v>
      </c>
      <c r="G5449" s="217" t="s">
        <v>263</v>
      </c>
      <c r="H5449" s="217" t="s">
        <v>139</v>
      </c>
      <c r="I5449" s="219">
        <v>1</v>
      </c>
      <c r="J5449" s="221">
        <v>1221.76</v>
      </c>
      <c r="K5449" s="221">
        <v>1221.76</v>
      </c>
      <c r="L5449" s="218">
        <v>0</v>
      </c>
      <c r="M5449" s="218">
        <f t="shared" si="158"/>
        <v>488.70400000000001</v>
      </c>
      <c r="N5449" s="216" t="str">
        <f t="shared" si="157"/>
        <v>stvarna uporabna</v>
      </c>
    </row>
    <row r="5450" spans="1:14" x14ac:dyDescent="0.25">
      <c r="A5450" s="216">
        <v>1</v>
      </c>
      <c r="B5450" s="217" t="s">
        <v>3989</v>
      </c>
      <c r="C5450" s="217" t="s">
        <v>926</v>
      </c>
      <c r="D5450" s="217" t="s">
        <v>4107</v>
      </c>
      <c r="E5450" s="217" t="s">
        <v>233</v>
      </c>
      <c r="F5450" s="217" t="s">
        <v>4105</v>
      </c>
      <c r="G5450" s="217" t="s">
        <v>263</v>
      </c>
      <c r="H5450" s="217" t="s">
        <v>139</v>
      </c>
      <c r="I5450" s="219">
        <v>1</v>
      </c>
      <c r="J5450" s="221">
        <v>1221.76</v>
      </c>
      <c r="K5450" s="221">
        <v>1221.76</v>
      </c>
      <c r="L5450" s="218">
        <v>0</v>
      </c>
      <c r="M5450" s="218">
        <f t="shared" si="158"/>
        <v>488.70400000000001</v>
      </c>
      <c r="N5450" s="216" t="str">
        <f t="shared" si="157"/>
        <v>stvarna uporabna</v>
      </c>
    </row>
    <row r="5451" spans="1:14" x14ac:dyDescent="0.25">
      <c r="A5451" s="216">
        <v>1</v>
      </c>
      <c r="B5451" s="217" t="s">
        <v>3989</v>
      </c>
      <c r="C5451" s="217" t="s">
        <v>926</v>
      </c>
      <c r="D5451" s="217" t="s">
        <v>4108</v>
      </c>
      <c r="E5451" s="217" t="s">
        <v>233</v>
      </c>
      <c r="F5451" s="217" t="s">
        <v>4109</v>
      </c>
      <c r="G5451" s="217" t="s">
        <v>223</v>
      </c>
      <c r="H5451" s="217" t="s">
        <v>139</v>
      </c>
      <c r="I5451" s="219">
        <v>1</v>
      </c>
      <c r="J5451" s="218">
        <v>492.78</v>
      </c>
      <c r="K5451" s="218">
        <v>492.78</v>
      </c>
      <c r="L5451" s="218">
        <v>0</v>
      </c>
      <c r="M5451" s="218">
        <f t="shared" si="158"/>
        <v>197.11199999999999</v>
      </c>
      <c r="N5451" s="216" t="str">
        <f t="shared" si="157"/>
        <v>stvarna uporabna</v>
      </c>
    </row>
    <row r="5452" spans="1:14" x14ac:dyDescent="0.25">
      <c r="A5452" s="220">
        <v>1</v>
      </c>
      <c r="B5452" s="217" t="s">
        <v>3989</v>
      </c>
      <c r="C5452" s="217" t="s">
        <v>926</v>
      </c>
      <c r="D5452" s="217" t="s">
        <v>4110</v>
      </c>
      <c r="E5452" s="217" t="s">
        <v>233</v>
      </c>
      <c r="F5452" s="217" t="s">
        <v>2130</v>
      </c>
      <c r="G5452" s="217" t="s">
        <v>307</v>
      </c>
      <c r="H5452" s="217" t="s">
        <v>139</v>
      </c>
      <c r="I5452" s="219">
        <v>1</v>
      </c>
      <c r="J5452" s="218">
        <v>781.58</v>
      </c>
      <c r="K5452" s="218">
        <v>781.58</v>
      </c>
      <c r="L5452" s="218">
        <v>0</v>
      </c>
      <c r="M5452" s="218">
        <f t="shared" si="158"/>
        <v>312.63200000000006</v>
      </c>
      <c r="N5452" s="216" t="str">
        <f t="shared" si="157"/>
        <v>stvarna uporabna</v>
      </c>
    </row>
    <row r="5453" spans="1:14" x14ac:dyDescent="0.25">
      <c r="A5453" s="220">
        <v>1</v>
      </c>
      <c r="B5453" s="217" t="s">
        <v>3989</v>
      </c>
      <c r="C5453" s="217" t="s">
        <v>926</v>
      </c>
      <c r="D5453" s="217" t="s">
        <v>4111</v>
      </c>
      <c r="E5453" s="217" t="s">
        <v>233</v>
      </c>
      <c r="F5453" s="217" t="s">
        <v>2130</v>
      </c>
      <c r="G5453" s="217" t="s">
        <v>307</v>
      </c>
      <c r="H5453" s="217" t="s">
        <v>139</v>
      </c>
      <c r="I5453" s="219">
        <v>1</v>
      </c>
      <c r="J5453" s="218">
        <v>781.58</v>
      </c>
      <c r="K5453" s="218">
        <v>781.58</v>
      </c>
      <c r="L5453" s="218">
        <v>0</v>
      </c>
      <c r="M5453" s="218">
        <f t="shared" si="158"/>
        <v>312.63200000000006</v>
      </c>
      <c r="N5453" s="216" t="str">
        <f t="shared" si="157"/>
        <v>stvarna uporabna</v>
      </c>
    </row>
    <row r="5454" spans="1:14" x14ac:dyDescent="0.25">
      <c r="A5454" s="216">
        <v>1</v>
      </c>
      <c r="B5454" s="217" t="s">
        <v>3989</v>
      </c>
      <c r="C5454" s="217" t="s">
        <v>926</v>
      </c>
      <c r="D5454" s="217" t="s">
        <v>4112</v>
      </c>
      <c r="E5454" s="217" t="s">
        <v>233</v>
      </c>
      <c r="F5454" s="217" t="s">
        <v>4113</v>
      </c>
      <c r="G5454" s="217" t="s">
        <v>307</v>
      </c>
      <c r="H5454" s="217" t="s">
        <v>139</v>
      </c>
      <c r="I5454" s="219">
        <v>1</v>
      </c>
      <c r="J5454" s="218">
        <v>550.78</v>
      </c>
      <c r="K5454" s="218">
        <v>550.78</v>
      </c>
      <c r="L5454" s="218">
        <v>0</v>
      </c>
      <c r="M5454" s="218">
        <f t="shared" si="158"/>
        <v>220.31200000000001</v>
      </c>
      <c r="N5454" s="216" t="str">
        <f t="shared" si="157"/>
        <v>stvarna uporabna</v>
      </c>
    </row>
    <row r="5455" spans="1:14" x14ac:dyDescent="0.25">
      <c r="A5455" s="216">
        <v>1</v>
      </c>
      <c r="B5455" s="217" t="s">
        <v>3989</v>
      </c>
      <c r="C5455" s="217" t="s">
        <v>926</v>
      </c>
      <c r="D5455" s="217" t="s">
        <v>4114</v>
      </c>
      <c r="E5455" s="217" t="s">
        <v>233</v>
      </c>
      <c r="F5455" s="217" t="s">
        <v>1130</v>
      </c>
      <c r="G5455" s="217" t="s">
        <v>307</v>
      </c>
      <c r="H5455" s="217" t="s">
        <v>139</v>
      </c>
      <c r="I5455" s="219">
        <v>1</v>
      </c>
      <c r="J5455" s="218">
        <v>799.83</v>
      </c>
      <c r="K5455" s="218">
        <v>799.83</v>
      </c>
      <c r="L5455" s="218">
        <v>0</v>
      </c>
      <c r="M5455" s="218">
        <f t="shared" si="158"/>
        <v>319.93200000000002</v>
      </c>
      <c r="N5455" s="216" t="str">
        <f t="shared" si="157"/>
        <v>stvarna uporabna</v>
      </c>
    </row>
    <row r="5456" spans="1:14" x14ac:dyDescent="0.25">
      <c r="A5456" s="216">
        <v>1</v>
      </c>
      <c r="B5456" s="217" t="s">
        <v>3989</v>
      </c>
      <c r="C5456" s="217" t="s">
        <v>926</v>
      </c>
      <c r="D5456" s="217" t="s">
        <v>4115</v>
      </c>
      <c r="E5456" s="217" t="s">
        <v>233</v>
      </c>
      <c r="F5456" s="217" t="s">
        <v>1130</v>
      </c>
      <c r="G5456" s="217" t="s">
        <v>307</v>
      </c>
      <c r="H5456" s="217" t="s">
        <v>139</v>
      </c>
      <c r="I5456" s="219">
        <v>1</v>
      </c>
      <c r="J5456" s="218">
        <v>799.83</v>
      </c>
      <c r="K5456" s="218">
        <v>799.83</v>
      </c>
      <c r="L5456" s="218">
        <v>0</v>
      </c>
      <c r="M5456" s="218">
        <f t="shared" si="158"/>
        <v>319.93200000000002</v>
      </c>
      <c r="N5456" s="216" t="str">
        <f t="shared" si="157"/>
        <v>stvarna uporabna</v>
      </c>
    </row>
    <row r="5457" spans="1:14" x14ac:dyDescent="0.25">
      <c r="A5457" s="220">
        <v>1</v>
      </c>
      <c r="B5457" s="217" t="s">
        <v>3989</v>
      </c>
      <c r="C5457" s="217" t="s">
        <v>926</v>
      </c>
      <c r="D5457" s="217" t="s">
        <v>4116</v>
      </c>
      <c r="E5457" s="217" t="s">
        <v>233</v>
      </c>
      <c r="F5457" s="217" t="s">
        <v>4117</v>
      </c>
      <c r="G5457" s="217" t="s">
        <v>307</v>
      </c>
      <c r="H5457" s="217" t="s">
        <v>139</v>
      </c>
      <c r="I5457" s="219">
        <v>1</v>
      </c>
      <c r="J5457" s="218">
        <v>484.19</v>
      </c>
      <c r="K5457" s="218">
        <v>484.19</v>
      </c>
      <c r="L5457" s="218">
        <v>0</v>
      </c>
      <c r="M5457" s="218">
        <f t="shared" si="158"/>
        <v>193.67600000000002</v>
      </c>
      <c r="N5457" s="216" t="str">
        <f t="shared" si="157"/>
        <v>stvarna uporabna</v>
      </c>
    </row>
    <row r="5458" spans="1:14" x14ac:dyDescent="0.25">
      <c r="A5458" s="220">
        <v>1</v>
      </c>
      <c r="B5458" s="217" t="s">
        <v>3989</v>
      </c>
      <c r="C5458" s="217" t="s">
        <v>926</v>
      </c>
      <c r="D5458" s="217" t="s">
        <v>4118</v>
      </c>
      <c r="E5458" s="217" t="s">
        <v>233</v>
      </c>
      <c r="F5458" s="217" t="s">
        <v>1961</v>
      </c>
      <c r="G5458" s="217" t="s">
        <v>307</v>
      </c>
      <c r="H5458" s="217" t="s">
        <v>139</v>
      </c>
      <c r="I5458" s="219">
        <v>1</v>
      </c>
      <c r="J5458" s="218">
        <v>843.65</v>
      </c>
      <c r="K5458" s="218">
        <v>843.65</v>
      </c>
      <c r="L5458" s="218">
        <v>0</v>
      </c>
      <c r="M5458" s="218">
        <f t="shared" si="158"/>
        <v>337.46000000000004</v>
      </c>
      <c r="N5458" s="216" t="str">
        <f t="shared" si="157"/>
        <v>stvarna uporabna</v>
      </c>
    </row>
    <row r="5459" spans="1:14" x14ac:dyDescent="0.25">
      <c r="A5459" s="216">
        <v>1</v>
      </c>
      <c r="B5459" s="217" t="s">
        <v>3989</v>
      </c>
      <c r="C5459" s="217" t="s">
        <v>926</v>
      </c>
      <c r="D5459" s="217" t="s">
        <v>4119</v>
      </c>
      <c r="E5459" s="217" t="s">
        <v>233</v>
      </c>
      <c r="F5459" s="217" t="s">
        <v>2223</v>
      </c>
      <c r="G5459" s="217" t="s">
        <v>307</v>
      </c>
      <c r="H5459" s="217" t="s">
        <v>139</v>
      </c>
      <c r="I5459" s="219">
        <v>1</v>
      </c>
      <c r="J5459" s="221">
        <v>1444.87</v>
      </c>
      <c r="K5459" s="221">
        <v>1444.87</v>
      </c>
      <c r="L5459" s="218">
        <v>0</v>
      </c>
      <c r="M5459" s="218">
        <f t="shared" si="158"/>
        <v>577.94799999999998</v>
      </c>
      <c r="N5459" s="216" t="str">
        <f t="shared" si="157"/>
        <v>stvarna uporabna</v>
      </c>
    </row>
    <row r="5460" spans="1:14" x14ac:dyDescent="0.25">
      <c r="A5460" s="216">
        <v>1</v>
      </c>
      <c r="B5460" s="217" t="s">
        <v>3989</v>
      </c>
      <c r="C5460" s="217" t="s">
        <v>926</v>
      </c>
      <c r="D5460" s="217" t="s">
        <v>4120</v>
      </c>
      <c r="E5460" s="217" t="s">
        <v>233</v>
      </c>
      <c r="F5460" s="217" t="s">
        <v>2223</v>
      </c>
      <c r="G5460" s="217" t="s">
        <v>307</v>
      </c>
      <c r="H5460" s="217" t="s">
        <v>139</v>
      </c>
      <c r="I5460" s="219">
        <v>1</v>
      </c>
      <c r="J5460" s="221">
        <v>1444.87</v>
      </c>
      <c r="K5460" s="221">
        <v>1444.87</v>
      </c>
      <c r="L5460" s="218">
        <v>0</v>
      </c>
      <c r="M5460" s="218">
        <f t="shared" si="158"/>
        <v>577.94799999999998</v>
      </c>
      <c r="N5460" s="216" t="str">
        <f t="shared" si="157"/>
        <v>stvarna uporabna</v>
      </c>
    </row>
    <row r="5461" spans="1:14" x14ac:dyDescent="0.25">
      <c r="A5461" s="216">
        <v>1</v>
      </c>
      <c r="B5461" s="217" t="s">
        <v>3989</v>
      </c>
      <c r="C5461" s="217" t="s">
        <v>926</v>
      </c>
      <c r="D5461" s="217" t="s">
        <v>4121</v>
      </c>
      <c r="E5461" s="217" t="s">
        <v>233</v>
      </c>
      <c r="F5461" s="217" t="s">
        <v>2223</v>
      </c>
      <c r="G5461" s="217" t="s">
        <v>307</v>
      </c>
      <c r="H5461" s="217" t="s">
        <v>139</v>
      </c>
      <c r="I5461" s="219">
        <v>1</v>
      </c>
      <c r="J5461" s="221">
        <v>1444.87</v>
      </c>
      <c r="K5461" s="221">
        <v>1444.87</v>
      </c>
      <c r="L5461" s="218">
        <v>0</v>
      </c>
      <c r="M5461" s="218">
        <f t="shared" si="158"/>
        <v>577.94799999999998</v>
      </c>
      <c r="N5461" s="216" t="str">
        <f t="shared" si="157"/>
        <v>stvarna uporabna</v>
      </c>
    </row>
    <row r="5462" spans="1:14" x14ac:dyDescent="0.25">
      <c r="A5462" s="220">
        <v>1</v>
      </c>
      <c r="B5462" s="217" t="s">
        <v>3989</v>
      </c>
      <c r="C5462" s="217" t="s">
        <v>926</v>
      </c>
      <c r="D5462" s="217" t="s">
        <v>4122</v>
      </c>
      <c r="E5462" s="217" t="s">
        <v>233</v>
      </c>
      <c r="F5462" s="217" t="s">
        <v>4123</v>
      </c>
      <c r="G5462" s="217" t="s">
        <v>307</v>
      </c>
      <c r="H5462" s="217" t="s">
        <v>139</v>
      </c>
      <c r="I5462" s="219">
        <v>1</v>
      </c>
      <c r="J5462" s="221">
        <v>1887.19</v>
      </c>
      <c r="K5462" s="221">
        <v>1887.19</v>
      </c>
      <c r="L5462" s="218">
        <v>0</v>
      </c>
      <c r="M5462" s="218">
        <f t="shared" si="158"/>
        <v>754.87600000000009</v>
      </c>
      <c r="N5462" s="216" t="str">
        <f t="shared" si="157"/>
        <v>stvarna uporabna</v>
      </c>
    </row>
    <row r="5463" spans="1:14" x14ac:dyDescent="0.25">
      <c r="A5463" s="220">
        <v>1</v>
      </c>
      <c r="B5463" s="217" t="s">
        <v>3989</v>
      </c>
      <c r="C5463" s="217" t="s">
        <v>926</v>
      </c>
      <c r="D5463" s="217" t="s">
        <v>4124</v>
      </c>
      <c r="E5463" s="217" t="s">
        <v>233</v>
      </c>
      <c r="F5463" s="217" t="s">
        <v>4123</v>
      </c>
      <c r="G5463" s="217" t="s">
        <v>307</v>
      </c>
      <c r="H5463" s="217" t="s">
        <v>139</v>
      </c>
      <c r="I5463" s="219">
        <v>1</v>
      </c>
      <c r="J5463" s="221">
        <v>1887.19</v>
      </c>
      <c r="K5463" s="221">
        <v>1887.19</v>
      </c>
      <c r="L5463" s="218">
        <v>0</v>
      </c>
      <c r="M5463" s="218">
        <f t="shared" si="158"/>
        <v>754.87600000000009</v>
      </c>
      <c r="N5463" s="216" t="str">
        <f t="shared" si="157"/>
        <v>stvarna uporabna</v>
      </c>
    </row>
    <row r="5464" spans="1:14" x14ac:dyDescent="0.25">
      <c r="A5464" s="216">
        <v>1</v>
      </c>
      <c r="B5464" s="217" t="s">
        <v>3989</v>
      </c>
      <c r="C5464" s="217" t="s">
        <v>926</v>
      </c>
      <c r="D5464" s="217" t="s">
        <v>4125</v>
      </c>
      <c r="E5464" s="217" t="s">
        <v>233</v>
      </c>
      <c r="F5464" s="217" t="s">
        <v>4126</v>
      </c>
      <c r="G5464" s="217" t="s">
        <v>278</v>
      </c>
      <c r="H5464" s="217" t="s">
        <v>139</v>
      </c>
      <c r="I5464" s="219">
        <v>1</v>
      </c>
      <c r="J5464" s="221">
        <v>2518.67</v>
      </c>
      <c r="K5464" s="221">
        <v>2518.67</v>
      </c>
      <c r="L5464" s="218">
        <v>0</v>
      </c>
      <c r="M5464" s="218">
        <f t="shared" si="158"/>
        <v>1007.4680000000001</v>
      </c>
      <c r="N5464" s="216" t="str">
        <f t="shared" si="157"/>
        <v>stvarna uporabna</v>
      </c>
    </row>
    <row r="5465" spans="1:14" x14ac:dyDescent="0.25">
      <c r="A5465" s="216">
        <v>1</v>
      </c>
      <c r="B5465" s="217" t="s">
        <v>3989</v>
      </c>
      <c r="C5465" s="217" t="s">
        <v>926</v>
      </c>
      <c r="D5465" s="217" t="s">
        <v>4127</v>
      </c>
      <c r="E5465" s="217" t="s">
        <v>233</v>
      </c>
      <c r="F5465" s="217" t="s">
        <v>4128</v>
      </c>
      <c r="G5465" s="217" t="s">
        <v>278</v>
      </c>
      <c r="H5465" s="217" t="s">
        <v>139</v>
      </c>
      <c r="I5465" s="219">
        <v>1</v>
      </c>
      <c r="J5465" s="221">
        <v>1011.33</v>
      </c>
      <c r="K5465" s="221">
        <v>1011.33</v>
      </c>
      <c r="L5465" s="218">
        <v>0</v>
      </c>
      <c r="M5465" s="218">
        <f t="shared" si="158"/>
        <v>404.53200000000004</v>
      </c>
      <c r="N5465" s="216" t="str">
        <f t="shared" si="157"/>
        <v>stvarna uporabna</v>
      </c>
    </row>
    <row r="5466" spans="1:14" x14ac:dyDescent="0.25">
      <c r="A5466" s="216">
        <v>1</v>
      </c>
      <c r="B5466" s="217" t="s">
        <v>3989</v>
      </c>
      <c r="C5466" s="217" t="s">
        <v>926</v>
      </c>
      <c r="D5466" s="217" t="s">
        <v>4129</v>
      </c>
      <c r="E5466" s="217" t="s">
        <v>233</v>
      </c>
      <c r="F5466" s="217" t="s">
        <v>4130</v>
      </c>
      <c r="G5466" s="217" t="s">
        <v>608</v>
      </c>
      <c r="H5466" s="217" t="s">
        <v>139</v>
      </c>
      <c r="I5466" s="219">
        <v>1</v>
      </c>
      <c r="J5466" s="221">
        <v>5602.38</v>
      </c>
      <c r="K5466" s="221">
        <v>5487.33</v>
      </c>
      <c r="L5466" s="218">
        <v>115.05</v>
      </c>
      <c r="M5466" s="218">
        <f t="shared" si="158"/>
        <v>2240.9520000000002</v>
      </c>
      <c r="N5466" s="216" t="str">
        <f t="shared" si="157"/>
        <v>stvarna uporabna</v>
      </c>
    </row>
    <row r="5467" spans="1:14" x14ac:dyDescent="0.25">
      <c r="A5467" s="220">
        <v>1</v>
      </c>
      <c r="B5467" s="217" t="s">
        <v>3989</v>
      </c>
      <c r="C5467" s="217" t="s">
        <v>926</v>
      </c>
      <c r="D5467" s="217" t="s">
        <v>4131</v>
      </c>
      <c r="E5467" s="217" t="s">
        <v>233</v>
      </c>
      <c r="F5467" s="217" t="s">
        <v>2342</v>
      </c>
      <c r="G5467" s="217" t="s">
        <v>252</v>
      </c>
      <c r="H5467" s="217" t="s">
        <v>139</v>
      </c>
      <c r="I5467" s="219">
        <v>1</v>
      </c>
      <c r="J5467" s="218">
        <v>884.51</v>
      </c>
      <c r="K5467" s="218">
        <v>654.15</v>
      </c>
      <c r="L5467" s="218">
        <v>230.36</v>
      </c>
      <c r="M5467" s="218">
        <f t="shared" si="158"/>
        <v>353.80400000000003</v>
      </c>
      <c r="N5467" s="216" t="str">
        <f t="shared" si="157"/>
        <v>stvarna uporabna</v>
      </c>
    </row>
    <row r="5468" spans="1:14" x14ac:dyDescent="0.25">
      <c r="A5468" s="220">
        <v>1</v>
      </c>
      <c r="B5468" s="217" t="s">
        <v>3989</v>
      </c>
      <c r="C5468" s="217" t="s">
        <v>926</v>
      </c>
      <c r="D5468" s="217" t="s">
        <v>4132</v>
      </c>
      <c r="E5468" s="217" t="s">
        <v>233</v>
      </c>
      <c r="F5468" s="217" t="s">
        <v>2342</v>
      </c>
      <c r="G5468" s="217" t="s">
        <v>252</v>
      </c>
      <c r="H5468" s="217" t="s">
        <v>139</v>
      </c>
      <c r="I5468" s="219">
        <v>1</v>
      </c>
      <c r="J5468" s="218">
        <v>884.51</v>
      </c>
      <c r="K5468" s="218">
        <v>654.15</v>
      </c>
      <c r="L5468" s="218">
        <v>230.36</v>
      </c>
      <c r="M5468" s="218">
        <f t="shared" si="158"/>
        <v>353.80400000000003</v>
      </c>
      <c r="N5468" s="216" t="str">
        <f t="shared" si="157"/>
        <v>stvarna uporabna</v>
      </c>
    </row>
    <row r="5469" spans="1:14" x14ac:dyDescent="0.25">
      <c r="A5469" s="216">
        <v>1</v>
      </c>
      <c r="B5469" s="217" t="s">
        <v>3989</v>
      </c>
      <c r="C5469" s="217" t="s">
        <v>926</v>
      </c>
      <c r="D5469" s="217" t="s">
        <v>4133</v>
      </c>
      <c r="E5469" s="217" t="s">
        <v>233</v>
      </c>
      <c r="F5469" s="217" t="s">
        <v>2342</v>
      </c>
      <c r="G5469" s="217" t="s">
        <v>252</v>
      </c>
      <c r="H5469" s="217" t="s">
        <v>139</v>
      </c>
      <c r="I5469" s="219">
        <v>1</v>
      </c>
      <c r="J5469" s="218">
        <v>884.51</v>
      </c>
      <c r="K5469" s="218">
        <v>654.15</v>
      </c>
      <c r="L5469" s="218">
        <v>230.36</v>
      </c>
      <c r="M5469" s="218">
        <f t="shared" si="158"/>
        <v>353.80400000000003</v>
      </c>
      <c r="N5469" s="216" t="str">
        <f t="shared" si="157"/>
        <v>stvarna uporabna</v>
      </c>
    </row>
    <row r="5470" spans="1:14" x14ac:dyDescent="0.25">
      <c r="A5470" s="216">
        <v>1</v>
      </c>
      <c r="B5470" s="217" t="s">
        <v>3989</v>
      </c>
      <c r="C5470" s="217" t="s">
        <v>926</v>
      </c>
      <c r="D5470" s="217" t="s">
        <v>4134</v>
      </c>
      <c r="E5470" s="217" t="s">
        <v>233</v>
      </c>
      <c r="F5470" s="217" t="s">
        <v>1130</v>
      </c>
      <c r="G5470" s="217" t="s">
        <v>252</v>
      </c>
      <c r="H5470" s="217" t="s">
        <v>139</v>
      </c>
      <c r="I5470" s="219">
        <v>1</v>
      </c>
      <c r="J5470" s="218">
        <v>903.37</v>
      </c>
      <c r="K5470" s="218">
        <v>668.11</v>
      </c>
      <c r="L5470" s="218">
        <v>235.26</v>
      </c>
      <c r="M5470" s="218">
        <f t="shared" si="158"/>
        <v>361.34800000000001</v>
      </c>
      <c r="N5470" s="216" t="str">
        <f t="shared" si="157"/>
        <v>stvarna uporabna</v>
      </c>
    </row>
    <row r="5471" spans="1:14" x14ac:dyDescent="0.25">
      <c r="A5471" s="216">
        <v>1</v>
      </c>
      <c r="B5471" s="217" t="s">
        <v>3989</v>
      </c>
      <c r="C5471" s="217" t="s">
        <v>926</v>
      </c>
      <c r="D5471" s="217" t="s">
        <v>4135</v>
      </c>
      <c r="E5471" s="217" t="s">
        <v>233</v>
      </c>
      <c r="F5471" s="217" t="s">
        <v>1130</v>
      </c>
      <c r="G5471" s="217" t="s">
        <v>252</v>
      </c>
      <c r="H5471" s="217" t="s">
        <v>139</v>
      </c>
      <c r="I5471" s="219">
        <v>1</v>
      </c>
      <c r="J5471" s="218">
        <v>903.37</v>
      </c>
      <c r="K5471" s="218">
        <v>668.11</v>
      </c>
      <c r="L5471" s="218">
        <v>235.26</v>
      </c>
      <c r="M5471" s="218">
        <f t="shared" si="158"/>
        <v>361.34800000000001</v>
      </c>
      <c r="N5471" s="216" t="str">
        <f t="shared" si="157"/>
        <v>stvarna uporabna</v>
      </c>
    </row>
    <row r="5472" spans="1:14" x14ac:dyDescent="0.25">
      <c r="A5472" s="220">
        <v>1</v>
      </c>
      <c r="B5472" s="217" t="s">
        <v>3989</v>
      </c>
      <c r="C5472" s="217" t="s">
        <v>926</v>
      </c>
      <c r="D5472" s="217" t="s">
        <v>4136</v>
      </c>
      <c r="E5472" s="217" t="s">
        <v>233</v>
      </c>
      <c r="F5472" s="217" t="s">
        <v>1130</v>
      </c>
      <c r="G5472" s="217" t="s">
        <v>252</v>
      </c>
      <c r="H5472" s="217" t="s">
        <v>139</v>
      </c>
      <c r="I5472" s="219">
        <v>1</v>
      </c>
      <c r="J5472" s="218">
        <v>903.37</v>
      </c>
      <c r="K5472" s="218">
        <v>668.11</v>
      </c>
      <c r="L5472" s="218">
        <v>235.26</v>
      </c>
      <c r="M5472" s="218">
        <f t="shared" si="158"/>
        <v>361.34800000000001</v>
      </c>
      <c r="N5472" s="216" t="str">
        <f t="shared" si="157"/>
        <v>stvarna uporabna</v>
      </c>
    </row>
    <row r="5473" spans="1:14" x14ac:dyDescent="0.25">
      <c r="A5473" s="220">
        <v>1</v>
      </c>
      <c r="B5473" s="217" t="s">
        <v>3989</v>
      </c>
      <c r="C5473" s="217" t="s">
        <v>926</v>
      </c>
      <c r="D5473" s="217" t="s">
        <v>4137</v>
      </c>
      <c r="E5473" s="217" t="s">
        <v>233</v>
      </c>
      <c r="F5473" s="217" t="s">
        <v>1130</v>
      </c>
      <c r="G5473" s="217" t="s">
        <v>252</v>
      </c>
      <c r="H5473" s="217" t="s">
        <v>139</v>
      </c>
      <c r="I5473" s="219">
        <v>1</v>
      </c>
      <c r="J5473" s="218">
        <v>903.37</v>
      </c>
      <c r="K5473" s="218">
        <v>668.11</v>
      </c>
      <c r="L5473" s="218">
        <v>235.26</v>
      </c>
      <c r="M5473" s="218">
        <f t="shared" si="158"/>
        <v>361.34800000000001</v>
      </c>
      <c r="N5473" s="216" t="str">
        <f t="shared" si="157"/>
        <v>stvarna uporabna</v>
      </c>
    </row>
    <row r="5474" spans="1:14" x14ac:dyDescent="0.25">
      <c r="A5474" s="216">
        <v>1</v>
      </c>
      <c r="B5474" s="217" t="s">
        <v>3989</v>
      </c>
      <c r="C5474" s="217" t="s">
        <v>926</v>
      </c>
      <c r="D5474" s="217" t="s">
        <v>4138</v>
      </c>
      <c r="E5474" s="217" t="s">
        <v>233</v>
      </c>
      <c r="F5474" s="217" t="s">
        <v>1130</v>
      </c>
      <c r="G5474" s="217" t="s">
        <v>252</v>
      </c>
      <c r="H5474" s="217" t="s">
        <v>139</v>
      </c>
      <c r="I5474" s="219">
        <v>1</v>
      </c>
      <c r="J5474" s="218">
        <v>903.37</v>
      </c>
      <c r="K5474" s="218">
        <v>668.11</v>
      </c>
      <c r="L5474" s="218">
        <v>235.26</v>
      </c>
      <c r="M5474" s="218">
        <f t="shared" si="158"/>
        <v>361.34800000000001</v>
      </c>
      <c r="N5474" s="216" t="str">
        <f t="shared" si="157"/>
        <v>stvarna uporabna</v>
      </c>
    </row>
    <row r="5475" spans="1:14" x14ac:dyDescent="0.25">
      <c r="A5475" s="216">
        <v>1</v>
      </c>
      <c r="B5475" s="217" t="s">
        <v>3989</v>
      </c>
      <c r="C5475" s="217" t="s">
        <v>926</v>
      </c>
      <c r="D5475" s="217" t="s">
        <v>4139</v>
      </c>
      <c r="E5475" s="217" t="s">
        <v>233</v>
      </c>
      <c r="F5475" s="217" t="s">
        <v>1130</v>
      </c>
      <c r="G5475" s="217" t="s">
        <v>252</v>
      </c>
      <c r="H5475" s="217" t="s">
        <v>139</v>
      </c>
      <c r="I5475" s="219">
        <v>1</v>
      </c>
      <c r="J5475" s="218">
        <v>903.37</v>
      </c>
      <c r="K5475" s="218">
        <v>668.11</v>
      </c>
      <c r="L5475" s="218">
        <v>235.26</v>
      </c>
      <c r="M5475" s="218">
        <f t="shared" si="158"/>
        <v>361.34800000000001</v>
      </c>
      <c r="N5475" s="216" t="str">
        <f t="shared" si="157"/>
        <v>stvarna uporabna</v>
      </c>
    </row>
    <row r="5476" spans="1:14" x14ac:dyDescent="0.25">
      <c r="A5476" s="216">
        <v>1</v>
      </c>
      <c r="B5476" s="217" t="s">
        <v>3989</v>
      </c>
      <c r="C5476" s="217" t="s">
        <v>926</v>
      </c>
      <c r="D5476" s="217" t="s">
        <v>4140</v>
      </c>
      <c r="E5476" s="217" t="s">
        <v>233</v>
      </c>
      <c r="F5476" s="217" t="s">
        <v>4141</v>
      </c>
      <c r="G5476" s="217" t="s">
        <v>252</v>
      </c>
      <c r="H5476" s="217" t="s">
        <v>139</v>
      </c>
      <c r="I5476" s="219">
        <v>1</v>
      </c>
      <c r="J5476" s="218">
        <v>608.03</v>
      </c>
      <c r="K5476" s="218">
        <v>449.67</v>
      </c>
      <c r="L5476" s="218">
        <v>158.36000000000001</v>
      </c>
      <c r="M5476" s="218">
        <f t="shared" si="158"/>
        <v>243.21199999999999</v>
      </c>
      <c r="N5476" s="216" t="str">
        <f t="shared" si="157"/>
        <v>stvarna uporabna</v>
      </c>
    </row>
    <row r="5477" spans="1:14" x14ac:dyDescent="0.25">
      <c r="A5477" s="220">
        <v>1</v>
      </c>
      <c r="B5477" s="217" t="s">
        <v>3989</v>
      </c>
      <c r="C5477" s="217" t="s">
        <v>926</v>
      </c>
      <c r="D5477" s="217" t="s">
        <v>4142</v>
      </c>
      <c r="E5477" s="217" t="s">
        <v>233</v>
      </c>
      <c r="F5477" s="217" t="s">
        <v>1961</v>
      </c>
      <c r="G5477" s="218">
        <v>10.130000000000001</v>
      </c>
      <c r="H5477" s="217" t="s">
        <v>139</v>
      </c>
      <c r="I5477" s="219">
        <v>1</v>
      </c>
      <c r="J5477" s="218">
        <v>824.22</v>
      </c>
      <c r="K5477" s="218">
        <v>326.26</v>
      </c>
      <c r="L5477" s="218">
        <v>497.96</v>
      </c>
      <c r="M5477" s="218">
        <f t="shared" si="158"/>
        <v>497.96</v>
      </c>
      <c r="N5477" s="216" t="str">
        <f t="shared" si="157"/>
        <v>nova vrijednost</v>
      </c>
    </row>
    <row r="5478" spans="1:14" x14ac:dyDescent="0.25">
      <c r="A5478" s="220">
        <v>1</v>
      </c>
      <c r="B5478" s="219" t="s">
        <v>3989</v>
      </c>
      <c r="C5478" s="219" t="s">
        <v>926</v>
      </c>
      <c r="D5478" s="219">
        <v>100894</v>
      </c>
      <c r="E5478" s="217" t="s">
        <v>250</v>
      </c>
      <c r="F5478" s="217" t="s">
        <v>4143</v>
      </c>
      <c r="G5478" s="217" t="s">
        <v>2287</v>
      </c>
      <c r="H5478" s="217" t="s">
        <v>139</v>
      </c>
      <c r="I5478" s="219">
        <v>1</v>
      </c>
      <c r="J5478" s="221">
        <v>1191.4000000000001</v>
      </c>
      <c r="K5478" s="221">
        <v>1191.4000000000001</v>
      </c>
      <c r="L5478" s="218">
        <v>0</v>
      </c>
      <c r="M5478" s="218">
        <f t="shared" si="158"/>
        <v>476.56000000000006</v>
      </c>
      <c r="N5478" s="216" t="str">
        <f t="shared" si="157"/>
        <v>stvarna uporabna</v>
      </c>
    </row>
    <row r="5479" spans="1:14" x14ac:dyDescent="0.25">
      <c r="A5479" s="216">
        <v>1</v>
      </c>
      <c r="B5479" s="219" t="s">
        <v>3989</v>
      </c>
      <c r="C5479" s="219" t="s">
        <v>926</v>
      </c>
      <c r="D5479" s="219">
        <v>101460</v>
      </c>
      <c r="E5479" s="217" t="s">
        <v>218</v>
      </c>
      <c r="F5479" s="217" t="s">
        <v>4144</v>
      </c>
      <c r="G5479" s="217" t="s">
        <v>1976</v>
      </c>
      <c r="H5479" s="217" t="s">
        <v>139</v>
      </c>
      <c r="I5479" s="219">
        <v>1</v>
      </c>
      <c r="J5479" s="218">
        <v>988.2</v>
      </c>
      <c r="K5479" s="218">
        <v>988.2</v>
      </c>
      <c r="L5479" s="218">
        <v>0</v>
      </c>
      <c r="M5479" s="218">
        <f t="shared" si="158"/>
        <v>395.28000000000003</v>
      </c>
      <c r="N5479" s="216" t="str">
        <f t="shared" si="157"/>
        <v>stvarna uporabna</v>
      </c>
    </row>
    <row r="5480" spans="1:14" x14ac:dyDescent="0.25">
      <c r="A5480" s="216">
        <v>1</v>
      </c>
      <c r="B5480" s="219" t="s">
        <v>3989</v>
      </c>
      <c r="C5480" s="219" t="s">
        <v>926</v>
      </c>
      <c r="D5480" s="219">
        <v>101461</v>
      </c>
      <c r="E5480" s="217" t="s">
        <v>218</v>
      </c>
      <c r="F5480" s="217" t="s">
        <v>4145</v>
      </c>
      <c r="G5480" s="218">
        <v>10.039999999999999</v>
      </c>
      <c r="H5480" s="217" t="s">
        <v>139</v>
      </c>
      <c r="I5480" s="219">
        <v>1</v>
      </c>
      <c r="J5480" s="221">
        <v>1246.8399999999999</v>
      </c>
      <c r="K5480" s="221">
        <v>1246.8399999999999</v>
      </c>
      <c r="L5480" s="218">
        <v>0</v>
      </c>
      <c r="M5480" s="218">
        <f t="shared" si="158"/>
        <v>498.73599999999999</v>
      </c>
      <c r="N5480" s="216" t="str">
        <f t="shared" si="157"/>
        <v>stvarna uporabna</v>
      </c>
    </row>
    <row r="5481" spans="1:14" x14ac:dyDescent="0.25">
      <c r="A5481" s="216">
        <v>1</v>
      </c>
      <c r="B5481" s="219" t="s">
        <v>3989</v>
      </c>
      <c r="C5481" s="219" t="s">
        <v>926</v>
      </c>
      <c r="D5481" s="219">
        <v>101462</v>
      </c>
      <c r="E5481" s="217" t="s">
        <v>218</v>
      </c>
      <c r="F5481" s="217" t="s">
        <v>4145</v>
      </c>
      <c r="G5481" s="218">
        <v>10.039999999999999</v>
      </c>
      <c r="H5481" s="217" t="s">
        <v>139</v>
      </c>
      <c r="I5481" s="219">
        <v>1</v>
      </c>
      <c r="J5481" s="221">
        <v>1276.1199999999999</v>
      </c>
      <c r="K5481" s="221">
        <v>1276.1199999999999</v>
      </c>
      <c r="L5481" s="218">
        <v>0</v>
      </c>
      <c r="M5481" s="218">
        <f t="shared" si="158"/>
        <v>510.44799999999998</v>
      </c>
      <c r="N5481" s="216" t="str">
        <f t="shared" si="157"/>
        <v>stvarna uporabna</v>
      </c>
    </row>
    <row r="5482" spans="1:14" x14ac:dyDescent="0.25">
      <c r="A5482" s="220">
        <v>1</v>
      </c>
      <c r="B5482" s="219" t="s">
        <v>3989</v>
      </c>
      <c r="C5482" s="219" t="s">
        <v>926</v>
      </c>
      <c r="D5482" s="219">
        <v>101463</v>
      </c>
      <c r="E5482" s="217" t="s">
        <v>218</v>
      </c>
      <c r="F5482" s="217" t="s">
        <v>4146</v>
      </c>
      <c r="G5482" s="218">
        <v>10.039999999999999</v>
      </c>
      <c r="H5482" s="217" t="s">
        <v>139</v>
      </c>
      <c r="I5482" s="219">
        <v>1</v>
      </c>
      <c r="J5482" s="221">
        <v>1157.78</v>
      </c>
      <c r="K5482" s="221">
        <v>1157.78</v>
      </c>
      <c r="L5482" s="218">
        <v>0</v>
      </c>
      <c r="M5482" s="218">
        <f t="shared" si="158"/>
        <v>463.11200000000002</v>
      </c>
      <c r="N5482" s="216" t="str">
        <f t="shared" si="157"/>
        <v>stvarna uporabna</v>
      </c>
    </row>
    <row r="5483" spans="1:14" x14ac:dyDescent="0.25">
      <c r="A5483" s="220">
        <v>1</v>
      </c>
      <c r="B5483" s="219" t="s">
        <v>3989</v>
      </c>
      <c r="C5483" s="219" t="s">
        <v>926</v>
      </c>
      <c r="D5483" s="219">
        <v>101464</v>
      </c>
      <c r="E5483" s="217" t="s">
        <v>218</v>
      </c>
      <c r="F5483" s="217" t="s">
        <v>4146</v>
      </c>
      <c r="G5483" s="218">
        <v>10.039999999999999</v>
      </c>
      <c r="H5483" s="217" t="s">
        <v>139</v>
      </c>
      <c r="I5483" s="219">
        <v>1</v>
      </c>
      <c r="J5483" s="221">
        <v>1157.78</v>
      </c>
      <c r="K5483" s="221">
        <v>1157.78</v>
      </c>
      <c r="L5483" s="218">
        <v>0</v>
      </c>
      <c r="M5483" s="218">
        <f t="shared" si="158"/>
        <v>463.11200000000002</v>
      </c>
      <c r="N5483" s="216" t="str">
        <f t="shared" si="157"/>
        <v>stvarna uporabna</v>
      </c>
    </row>
    <row r="5484" spans="1:14" x14ac:dyDescent="0.25">
      <c r="A5484" s="216">
        <v>1</v>
      </c>
      <c r="B5484" s="219" t="s">
        <v>3989</v>
      </c>
      <c r="C5484" s="219" t="s">
        <v>926</v>
      </c>
      <c r="D5484" s="219">
        <v>101465</v>
      </c>
      <c r="E5484" s="217" t="s">
        <v>218</v>
      </c>
      <c r="F5484" s="217" t="s">
        <v>4147</v>
      </c>
      <c r="G5484" s="218">
        <v>10.039999999999999</v>
      </c>
      <c r="H5484" s="217" t="s">
        <v>139</v>
      </c>
      <c r="I5484" s="219">
        <v>1</v>
      </c>
      <c r="J5484" s="218">
        <v>458.72</v>
      </c>
      <c r="K5484" s="218">
        <v>458.72</v>
      </c>
      <c r="L5484" s="218">
        <v>0</v>
      </c>
      <c r="M5484" s="218">
        <f t="shared" si="158"/>
        <v>183.48800000000003</v>
      </c>
      <c r="N5484" s="216" t="str">
        <f t="shared" si="157"/>
        <v>stvarna uporabna</v>
      </c>
    </row>
    <row r="5485" spans="1:14" x14ac:dyDescent="0.25">
      <c r="A5485" s="216">
        <v>1</v>
      </c>
      <c r="B5485" s="219" t="s">
        <v>3989</v>
      </c>
      <c r="C5485" s="219" t="s">
        <v>926</v>
      </c>
      <c r="D5485" s="219">
        <v>101466</v>
      </c>
      <c r="E5485" s="217" t="s">
        <v>218</v>
      </c>
      <c r="F5485" s="217" t="s">
        <v>4148</v>
      </c>
      <c r="G5485" s="218">
        <v>10.039999999999999</v>
      </c>
      <c r="H5485" s="217" t="s">
        <v>139</v>
      </c>
      <c r="I5485" s="219">
        <v>1</v>
      </c>
      <c r="J5485" s="221">
        <v>2669.36</v>
      </c>
      <c r="K5485" s="221">
        <v>2669.36</v>
      </c>
      <c r="L5485" s="218">
        <v>0</v>
      </c>
      <c r="M5485" s="218">
        <f t="shared" si="158"/>
        <v>1067.7440000000001</v>
      </c>
      <c r="N5485" s="216" t="str">
        <f t="shared" si="157"/>
        <v>stvarna uporabna</v>
      </c>
    </row>
    <row r="5486" spans="1:14" x14ac:dyDescent="0.25">
      <c r="A5486" s="216">
        <v>1</v>
      </c>
      <c r="B5486" s="219" t="s">
        <v>3989</v>
      </c>
      <c r="C5486" s="219" t="s">
        <v>926</v>
      </c>
      <c r="D5486" s="219">
        <v>101574</v>
      </c>
      <c r="E5486" s="217" t="s">
        <v>218</v>
      </c>
      <c r="F5486" s="217" t="s">
        <v>4149</v>
      </c>
      <c r="G5486" s="217" t="s">
        <v>2628</v>
      </c>
      <c r="H5486" s="217" t="s">
        <v>139</v>
      </c>
      <c r="I5486" s="219">
        <v>1</v>
      </c>
      <c r="J5486" s="221">
        <v>2562</v>
      </c>
      <c r="K5486" s="221">
        <v>2562</v>
      </c>
      <c r="L5486" s="218">
        <v>0</v>
      </c>
      <c r="M5486" s="218">
        <f t="shared" si="158"/>
        <v>1024.8</v>
      </c>
      <c r="N5486" s="216" t="str">
        <f t="shared" si="157"/>
        <v>stvarna uporabna</v>
      </c>
    </row>
    <row r="5487" spans="1:14" x14ac:dyDescent="0.25">
      <c r="A5487" s="220">
        <v>1</v>
      </c>
      <c r="B5487" s="219" t="s">
        <v>3989</v>
      </c>
      <c r="C5487" s="219" t="s">
        <v>926</v>
      </c>
      <c r="D5487" s="219">
        <v>101767</v>
      </c>
      <c r="E5487" s="217" t="s">
        <v>218</v>
      </c>
      <c r="F5487" s="217" t="s">
        <v>1884</v>
      </c>
      <c r="G5487" s="217" t="s">
        <v>1976</v>
      </c>
      <c r="H5487" s="217" t="s">
        <v>139</v>
      </c>
      <c r="I5487" s="219">
        <v>1</v>
      </c>
      <c r="J5487" s="218">
        <v>285.48</v>
      </c>
      <c r="K5487" s="218">
        <v>285.48</v>
      </c>
      <c r="L5487" s="218">
        <v>0</v>
      </c>
      <c r="M5487" s="218">
        <f t="shared" si="158"/>
        <v>114.19200000000001</v>
      </c>
      <c r="N5487" s="216" t="str">
        <f t="shared" si="157"/>
        <v>stvarna uporabna</v>
      </c>
    </row>
    <row r="5488" spans="1:14" x14ac:dyDescent="0.25">
      <c r="A5488" s="220">
        <v>1</v>
      </c>
      <c r="B5488" s="219" t="s">
        <v>3989</v>
      </c>
      <c r="C5488" s="219" t="s">
        <v>926</v>
      </c>
      <c r="D5488" s="219">
        <v>102042</v>
      </c>
      <c r="E5488" s="217" t="s">
        <v>171</v>
      </c>
      <c r="F5488" s="217" t="s">
        <v>4150</v>
      </c>
      <c r="G5488" s="217" t="s">
        <v>929</v>
      </c>
      <c r="H5488" s="217" t="s">
        <v>139</v>
      </c>
      <c r="I5488" s="219">
        <v>1</v>
      </c>
      <c r="J5488" s="221">
        <v>4401.7700000000004</v>
      </c>
      <c r="K5488" s="221">
        <v>4401.7700000000004</v>
      </c>
      <c r="L5488" s="218">
        <v>0</v>
      </c>
      <c r="M5488" s="218">
        <f t="shared" si="158"/>
        <v>1760.7080000000003</v>
      </c>
      <c r="N5488" s="216" t="str">
        <f t="shared" si="157"/>
        <v>stvarna uporabna</v>
      </c>
    </row>
    <row r="5489" spans="1:14" x14ac:dyDescent="0.25">
      <c r="A5489" s="216">
        <v>1</v>
      </c>
      <c r="B5489" s="219" t="s">
        <v>3989</v>
      </c>
      <c r="C5489" s="219" t="s">
        <v>926</v>
      </c>
      <c r="D5489" s="219">
        <v>102981</v>
      </c>
      <c r="E5489" s="217" t="s">
        <v>171</v>
      </c>
      <c r="F5489" s="217" t="s">
        <v>4151</v>
      </c>
      <c r="G5489" s="218">
        <v>12.03</v>
      </c>
      <c r="H5489" s="217" t="s">
        <v>139</v>
      </c>
      <c r="I5489" s="219">
        <v>1</v>
      </c>
      <c r="J5489" s="221">
        <v>2200</v>
      </c>
      <c r="K5489" s="221">
        <v>2200</v>
      </c>
      <c r="L5489" s="218">
        <v>0</v>
      </c>
      <c r="M5489" s="218">
        <f t="shared" si="158"/>
        <v>880</v>
      </c>
      <c r="N5489" s="216" t="str">
        <f t="shared" si="157"/>
        <v>stvarna uporabna</v>
      </c>
    </row>
    <row r="5490" spans="1:14" x14ac:dyDescent="0.25">
      <c r="A5490" s="216">
        <v>1</v>
      </c>
      <c r="B5490" s="219" t="s">
        <v>3989</v>
      </c>
      <c r="C5490" s="219" t="s">
        <v>926</v>
      </c>
      <c r="D5490" s="219">
        <v>102982</v>
      </c>
      <c r="E5490" s="217" t="s">
        <v>171</v>
      </c>
      <c r="F5490" s="217" t="s">
        <v>4151</v>
      </c>
      <c r="G5490" s="218">
        <v>12.03</v>
      </c>
      <c r="H5490" s="217" t="s">
        <v>139</v>
      </c>
      <c r="I5490" s="219">
        <v>1</v>
      </c>
      <c r="J5490" s="221">
        <v>8500</v>
      </c>
      <c r="K5490" s="221">
        <v>8500</v>
      </c>
      <c r="L5490" s="218">
        <v>0</v>
      </c>
      <c r="M5490" s="218">
        <f t="shared" si="158"/>
        <v>3400</v>
      </c>
      <c r="N5490" s="216" t="str">
        <f t="shared" si="157"/>
        <v>stvarna uporabna</v>
      </c>
    </row>
    <row r="5491" spans="1:14" x14ac:dyDescent="0.25">
      <c r="A5491" s="216">
        <v>1</v>
      </c>
      <c r="B5491" s="219" t="s">
        <v>3989</v>
      </c>
      <c r="C5491" s="219" t="s">
        <v>926</v>
      </c>
      <c r="D5491" s="219">
        <v>103440</v>
      </c>
      <c r="E5491" s="217" t="s">
        <v>171</v>
      </c>
      <c r="F5491" s="217" t="s">
        <v>4152</v>
      </c>
      <c r="G5491" s="217" t="s">
        <v>2237</v>
      </c>
      <c r="H5491" s="217" t="s">
        <v>139</v>
      </c>
      <c r="I5491" s="219">
        <v>1</v>
      </c>
      <c r="J5491" s="218">
        <v>732.37</v>
      </c>
      <c r="K5491" s="218">
        <v>732.37</v>
      </c>
      <c r="L5491" s="218">
        <v>0</v>
      </c>
      <c r="M5491" s="218">
        <f t="shared" si="158"/>
        <v>292.94800000000004</v>
      </c>
      <c r="N5491" s="216" t="str">
        <f t="shared" si="157"/>
        <v>stvarna uporabna</v>
      </c>
    </row>
    <row r="5492" spans="1:14" x14ac:dyDescent="0.25">
      <c r="A5492" s="216">
        <v>1</v>
      </c>
      <c r="B5492" s="219" t="s">
        <v>3989</v>
      </c>
      <c r="C5492" s="219" t="s">
        <v>926</v>
      </c>
      <c r="D5492" s="219">
        <v>104539</v>
      </c>
      <c r="E5492" s="217" t="s">
        <v>162</v>
      </c>
      <c r="F5492" s="217" t="s">
        <v>4153</v>
      </c>
      <c r="G5492" s="217" t="s">
        <v>2288</v>
      </c>
      <c r="H5492" s="217" t="s">
        <v>139</v>
      </c>
      <c r="I5492" s="219">
        <v>1</v>
      </c>
      <c r="J5492" s="221">
        <v>2634.9</v>
      </c>
      <c r="K5492" s="221">
        <v>2634.9</v>
      </c>
      <c r="L5492" s="218">
        <v>0</v>
      </c>
      <c r="M5492" s="218">
        <f t="shared" si="158"/>
        <v>1053.96</v>
      </c>
      <c r="N5492" s="216" t="str">
        <f t="shared" si="157"/>
        <v>stvarna uporabna</v>
      </c>
    </row>
    <row r="5493" spans="1:14" x14ac:dyDescent="0.25">
      <c r="A5493" s="220">
        <v>1</v>
      </c>
      <c r="B5493" s="219" t="s">
        <v>3989</v>
      </c>
      <c r="C5493" s="219" t="s">
        <v>926</v>
      </c>
      <c r="D5493" s="219">
        <v>104540</v>
      </c>
      <c r="E5493" s="217" t="s">
        <v>162</v>
      </c>
      <c r="F5493" s="217" t="s">
        <v>4154</v>
      </c>
      <c r="G5493" s="217" t="s">
        <v>2287</v>
      </c>
      <c r="H5493" s="217" t="s">
        <v>139</v>
      </c>
      <c r="I5493" s="219">
        <v>1</v>
      </c>
      <c r="J5493" s="221">
        <v>1191.4000000000001</v>
      </c>
      <c r="K5493" s="221">
        <v>1191.4000000000001</v>
      </c>
      <c r="L5493" s="218">
        <v>0</v>
      </c>
      <c r="M5493" s="218">
        <f t="shared" si="158"/>
        <v>476.56000000000006</v>
      </c>
      <c r="N5493" s="216" t="str">
        <f t="shared" si="157"/>
        <v>stvarna uporabna</v>
      </c>
    </row>
    <row r="5494" spans="1:14" x14ac:dyDescent="0.25">
      <c r="A5494" s="220">
        <v>1</v>
      </c>
      <c r="B5494" s="219" t="s">
        <v>3989</v>
      </c>
      <c r="C5494" s="219" t="s">
        <v>926</v>
      </c>
      <c r="D5494" s="219">
        <v>104541</v>
      </c>
      <c r="E5494" s="217" t="s">
        <v>162</v>
      </c>
      <c r="F5494" s="217" t="s">
        <v>4155</v>
      </c>
      <c r="G5494" s="217" t="s">
        <v>2287</v>
      </c>
      <c r="H5494" s="217" t="s">
        <v>139</v>
      </c>
      <c r="I5494" s="219">
        <v>1</v>
      </c>
      <c r="J5494" s="218">
        <v>638.25</v>
      </c>
      <c r="K5494" s="218">
        <v>638.25</v>
      </c>
      <c r="L5494" s="218">
        <v>0</v>
      </c>
      <c r="M5494" s="218">
        <f t="shared" si="158"/>
        <v>255.3</v>
      </c>
      <c r="N5494" s="216" t="str">
        <f t="shared" si="157"/>
        <v>stvarna uporabna</v>
      </c>
    </row>
    <row r="5495" spans="1:14" x14ac:dyDescent="0.25">
      <c r="A5495" s="216">
        <v>1</v>
      </c>
      <c r="B5495" s="219" t="s">
        <v>3989</v>
      </c>
      <c r="C5495" s="219" t="s">
        <v>926</v>
      </c>
      <c r="D5495" s="219">
        <v>104542</v>
      </c>
      <c r="E5495" s="217" t="s">
        <v>162</v>
      </c>
      <c r="F5495" s="217" t="s">
        <v>4156</v>
      </c>
      <c r="G5495" s="217" t="s">
        <v>2287</v>
      </c>
      <c r="H5495" s="217" t="s">
        <v>139</v>
      </c>
      <c r="I5495" s="219">
        <v>1</v>
      </c>
      <c r="J5495" s="221">
        <v>1106.3</v>
      </c>
      <c r="K5495" s="221">
        <v>1106.3</v>
      </c>
      <c r="L5495" s="218">
        <v>0</v>
      </c>
      <c r="M5495" s="218">
        <f t="shared" si="158"/>
        <v>442.52</v>
      </c>
      <c r="N5495" s="216" t="str">
        <f t="shared" si="157"/>
        <v>stvarna uporabna</v>
      </c>
    </row>
    <row r="5496" spans="1:14" x14ac:dyDescent="0.25">
      <c r="A5496" s="216">
        <v>1</v>
      </c>
      <c r="B5496" s="219" t="s">
        <v>3989</v>
      </c>
      <c r="C5496" s="219" t="s">
        <v>926</v>
      </c>
      <c r="D5496" s="219">
        <v>104901</v>
      </c>
      <c r="E5496" s="217" t="s">
        <v>137</v>
      </c>
      <c r="F5496" s="217" t="s">
        <v>931</v>
      </c>
      <c r="G5496" s="217" t="s">
        <v>929</v>
      </c>
      <c r="H5496" s="217" t="s">
        <v>139</v>
      </c>
      <c r="I5496" s="219">
        <v>1</v>
      </c>
      <c r="J5496" s="221">
        <v>1695.7</v>
      </c>
      <c r="K5496" s="221">
        <v>1695.7</v>
      </c>
      <c r="L5496" s="218">
        <v>0</v>
      </c>
      <c r="M5496" s="218">
        <f t="shared" si="158"/>
        <v>678.28000000000009</v>
      </c>
      <c r="N5496" s="216" t="str">
        <f t="shared" si="157"/>
        <v>stvarna uporabna</v>
      </c>
    </row>
    <row r="5497" spans="1:14" x14ac:dyDescent="0.25">
      <c r="A5497" s="216">
        <v>1</v>
      </c>
      <c r="B5497" s="219" t="s">
        <v>3989</v>
      </c>
      <c r="C5497" s="219" t="s">
        <v>926</v>
      </c>
      <c r="D5497" s="219">
        <v>104902</v>
      </c>
      <c r="E5497" s="217" t="s">
        <v>137</v>
      </c>
      <c r="F5497" s="217" t="s">
        <v>931</v>
      </c>
      <c r="G5497" s="217" t="s">
        <v>929</v>
      </c>
      <c r="H5497" s="217" t="s">
        <v>139</v>
      </c>
      <c r="I5497" s="219">
        <v>1</v>
      </c>
      <c r="J5497" s="221">
        <v>1695.7</v>
      </c>
      <c r="K5497" s="221">
        <v>1695.7</v>
      </c>
      <c r="L5497" s="218">
        <v>0</v>
      </c>
      <c r="M5497" s="218">
        <f t="shared" si="158"/>
        <v>678.28000000000009</v>
      </c>
      <c r="N5497" s="216" t="str">
        <f t="shared" si="157"/>
        <v>stvarna uporabna</v>
      </c>
    </row>
    <row r="5498" spans="1:14" x14ac:dyDescent="0.25">
      <c r="A5498" s="220">
        <v>1</v>
      </c>
      <c r="B5498" s="219" t="s">
        <v>3989</v>
      </c>
      <c r="C5498" s="219" t="s">
        <v>926</v>
      </c>
      <c r="D5498" s="219">
        <v>104903</v>
      </c>
      <c r="E5498" s="217" t="s">
        <v>137</v>
      </c>
      <c r="F5498" s="217" t="s">
        <v>931</v>
      </c>
      <c r="G5498" s="217" t="s">
        <v>929</v>
      </c>
      <c r="H5498" s="217" t="s">
        <v>139</v>
      </c>
      <c r="I5498" s="219">
        <v>1</v>
      </c>
      <c r="J5498" s="221">
        <v>1695.7</v>
      </c>
      <c r="K5498" s="221">
        <v>1695.7</v>
      </c>
      <c r="L5498" s="218">
        <v>0</v>
      </c>
      <c r="M5498" s="218">
        <f t="shared" si="158"/>
        <v>678.28000000000009</v>
      </c>
      <c r="N5498" s="216" t="str">
        <f t="shared" si="157"/>
        <v>stvarna uporabna</v>
      </c>
    </row>
    <row r="5499" spans="1:14" x14ac:dyDescent="0.25">
      <c r="A5499" s="220">
        <v>1</v>
      </c>
      <c r="B5499" s="219" t="s">
        <v>3989</v>
      </c>
      <c r="C5499" s="219" t="s">
        <v>926</v>
      </c>
      <c r="D5499" s="219">
        <v>104906</v>
      </c>
      <c r="E5499" s="217" t="s">
        <v>137</v>
      </c>
      <c r="F5499" s="217" t="s">
        <v>4157</v>
      </c>
      <c r="G5499" s="217" t="s">
        <v>929</v>
      </c>
      <c r="H5499" s="217" t="s">
        <v>139</v>
      </c>
      <c r="I5499" s="219">
        <v>1</v>
      </c>
      <c r="J5499" s="218">
        <v>748.5</v>
      </c>
      <c r="K5499" s="218">
        <v>748.5</v>
      </c>
      <c r="L5499" s="218">
        <v>0</v>
      </c>
      <c r="M5499" s="218">
        <f t="shared" si="158"/>
        <v>299.40000000000003</v>
      </c>
      <c r="N5499" s="216" t="str">
        <f t="shared" ref="N5499:N5562" si="159">IF(L5499&lt;J5499*0.4,"stvarna uporabna", "nova vrijednost")</f>
        <v>stvarna uporabna</v>
      </c>
    </row>
    <row r="5500" spans="1:14" x14ac:dyDescent="0.25">
      <c r="A5500" s="216">
        <v>1</v>
      </c>
      <c r="B5500" s="219" t="s">
        <v>3989</v>
      </c>
      <c r="C5500" s="219" t="s">
        <v>926</v>
      </c>
      <c r="D5500" s="219">
        <v>104907</v>
      </c>
      <c r="E5500" s="217" t="s">
        <v>137</v>
      </c>
      <c r="F5500" s="217" t="s">
        <v>4157</v>
      </c>
      <c r="G5500" s="217" t="s">
        <v>929</v>
      </c>
      <c r="H5500" s="217" t="s">
        <v>139</v>
      </c>
      <c r="I5500" s="219">
        <v>1</v>
      </c>
      <c r="J5500" s="218">
        <v>339.14</v>
      </c>
      <c r="K5500" s="218">
        <v>339.14</v>
      </c>
      <c r="L5500" s="218">
        <v>0</v>
      </c>
      <c r="M5500" s="218">
        <f t="shared" si="158"/>
        <v>135.65600000000001</v>
      </c>
      <c r="N5500" s="216" t="str">
        <f t="shared" si="159"/>
        <v>stvarna uporabna</v>
      </c>
    </row>
    <row r="5501" spans="1:14" x14ac:dyDescent="0.25">
      <c r="A5501" s="216">
        <v>1</v>
      </c>
      <c r="B5501" s="219" t="s">
        <v>3989</v>
      </c>
      <c r="C5501" s="219" t="s">
        <v>926</v>
      </c>
      <c r="D5501" s="219">
        <v>104908</v>
      </c>
      <c r="E5501" s="217" t="s">
        <v>137</v>
      </c>
      <c r="F5501" s="217" t="s">
        <v>2393</v>
      </c>
      <c r="G5501" s="217" t="s">
        <v>929</v>
      </c>
      <c r="H5501" s="217" t="s">
        <v>139</v>
      </c>
      <c r="I5501" s="219">
        <v>1</v>
      </c>
      <c r="J5501" s="218">
        <v>56.53</v>
      </c>
      <c r="K5501" s="218">
        <v>56.53</v>
      </c>
      <c r="L5501" s="218">
        <v>0</v>
      </c>
      <c r="M5501" s="218">
        <f t="shared" si="158"/>
        <v>22.612000000000002</v>
      </c>
      <c r="N5501" s="216" t="str">
        <f t="shared" si="159"/>
        <v>stvarna uporabna</v>
      </c>
    </row>
    <row r="5502" spans="1:14" x14ac:dyDescent="0.25">
      <c r="A5502" s="216">
        <v>1</v>
      </c>
      <c r="B5502" s="219" t="s">
        <v>3989</v>
      </c>
      <c r="C5502" s="219" t="s">
        <v>926</v>
      </c>
      <c r="D5502" s="219">
        <v>104912</v>
      </c>
      <c r="E5502" s="217" t="s">
        <v>137</v>
      </c>
      <c r="F5502" s="217" t="s">
        <v>2339</v>
      </c>
      <c r="G5502" s="217" t="s">
        <v>929</v>
      </c>
      <c r="H5502" s="217" t="s">
        <v>139</v>
      </c>
      <c r="I5502" s="219">
        <v>1</v>
      </c>
      <c r="J5502" s="218">
        <v>200</v>
      </c>
      <c r="K5502" s="218">
        <v>200</v>
      </c>
      <c r="L5502" s="218">
        <v>0</v>
      </c>
      <c r="M5502" s="218">
        <f t="shared" si="158"/>
        <v>80</v>
      </c>
      <c r="N5502" s="216" t="str">
        <f t="shared" si="159"/>
        <v>stvarna uporabna</v>
      </c>
    </row>
    <row r="5503" spans="1:14" x14ac:dyDescent="0.25">
      <c r="A5503" s="220">
        <v>1</v>
      </c>
      <c r="B5503" s="219" t="s">
        <v>3989</v>
      </c>
      <c r="C5503" s="219" t="s">
        <v>926</v>
      </c>
      <c r="D5503" s="219">
        <v>105128</v>
      </c>
      <c r="E5503" s="217" t="s">
        <v>137</v>
      </c>
      <c r="F5503" s="217" t="s">
        <v>4158</v>
      </c>
      <c r="G5503" s="217" t="s">
        <v>929</v>
      </c>
      <c r="H5503" s="217" t="s">
        <v>139</v>
      </c>
      <c r="I5503" s="219">
        <v>1</v>
      </c>
      <c r="J5503" s="218">
        <v>85.1</v>
      </c>
      <c r="K5503" s="218">
        <v>85.1</v>
      </c>
      <c r="L5503" s="218">
        <v>0</v>
      </c>
      <c r="M5503" s="218">
        <f t="shared" si="158"/>
        <v>34.04</v>
      </c>
      <c r="N5503" s="216" t="str">
        <f t="shared" si="159"/>
        <v>stvarna uporabna</v>
      </c>
    </row>
    <row r="5504" spans="1:14" x14ac:dyDescent="0.25">
      <c r="A5504" s="220">
        <v>1</v>
      </c>
      <c r="B5504" s="219" t="s">
        <v>3989</v>
      </c>
      <c r="C5504" s="219" t="s">
        <v>926</v>
      </c>
      <c r="D5504" s="219">
        <v>105275</v>
      </c>
      <c r="E5504" s="217" t="s">
        <v>137</v>
      </c>
      <c r="F5504" s="217" t="s">
        <v>2393</v>
      </c>
      <c r="G5504" s="217" t="s">
        <v>929</v>
      </c>
      <c r="H5504" s="217" t="s">
        <v>139</v>
      </c>
      <c r="I5504" s="219">
        <v>1</v>
      </c>
      <c r="J5504" s="218">
        <v>56.53</v>
      </c>
      <c r="K5504" s="218">
        <v>56.53</v>
      </c>
      <c r="L5504" s="218">
        <v>0</v>
      </c>
      <c r="M5504" s="218">
        <f t="shared" si="158"/>
        <v>22.612000000000002</v>
      </c>
      <c r="N5504" s="216" t="str">
        <f t="shared" si="159"/>
        <v>stvarna uporabna</v>
      </c>
    </row>
    <row r="5505" spans="1:14" x14ac:dyDescent="0.25">
      <c r="A5505" s="216">
        <v>1</v>
      </c>
      <c r="B5505" s="217" t="s">
        <v>3989</v>
      </c>
      <c r="C5505" s="217" t="s">
        <v>926</v>
      </c>
      <c r="D5505" s="217" t="s">
        <v>4159</v>
      </c>
      <c r="E5505" s="217" t="s">
        <v>218</v>
      </c>
      <c r="F5505" s="217" t="s">
        <v>4160</v>
      </c>
      <c r="G5505" s="218">
        <v>12.13</v>
      </c>
      <c r="H5505" s="217" t="s">
        <v>139</v>
      </c>
      <c r="I5505" s="219">
        <v>1</v>
      </c>
      <c r="J5505" s="218">
        <v>223.25</v>
      </c>
      <c r="K5505" s="218">
        <v>83.73</v>
      </c>
      <c r="L5505" s="218">
        <v>139.52000000000001</v>
      </c>
      <c r="M5505" s="218">
        <f t="shared" si="158"/>
        <v>139.52000000000001</v>
      </c>
      <c r="N5505" s="216" t="str">
        <f t="shared" si="159"/>
        <v>nova vrijednost</v>
      </c>
    </row>
    <row r="5506" spans="1:14" x14ac:dyDescent="0.25">
      <c r="A5506" s="220">
        <v>1</v>
      </c>
      <c r="B5506" s="217" t="s">
        <v>3989</v>
      </c>
      <c r="C5506" s="217" t="s">
        <v>926</v>
      </c>
      <c r="D5506" s="217" t="s">
        <v>4161</v>
      </c>
      <c r="E5506" s="217" t="s">
        <v>218</v>
      </c>
      <c r="F5506" s="217" t="s">
        <v>4160</v>
      </c>
      <c r="G5506" s="218">
        <v>12.13</v>
      </c>
      <c r="H5506" s="217" t="s">
        <v>139</v>
      </c>
      <c r="I5506" s="219">
        <v>1</v>
      </c>
      <c r="J5506" s="218">
        <v>223.25</v>
      </c>
      <c r="K5506" s="218">
        <v>83.73</v>
      </c>
      <c r="L5506" s="218">
        <v>139.52000000000001</v>
      </c>
      <c r="M5506" s="218">
        <f t="shared" ref="M5506:M5569" si="160">IF(L5506&lt;J5506*0.4,J5506*0.4,L5506)</f>
        <v>139.52000000000001</v>
      </c>
      <c r="N5506" s="216" t="str">
        <f t="shared" si="159"/>
        <v>nova vrijednost</v>
      </c>
    </row>
    <row r="5507" spans="1:14" x14ac:dyDescent="0.25">
      <c r="A5507" s="220">
        <v>1</v>
      </c>
      <c r="B5507" s="217" t="s">
        <v>3989</v>
      </c>
      <c r="C5507" s="217" t="s">
        <v>926</v>
      </c>
      <c r="D5507" s="217" t="s">
        <v>4162</v>
      </c>
      <c r="E5507" s="217" t="s">
        <v>218</v>
      </c>
      <c r="F5507" s="217" t="s">
        <v>4160</v>
      </c>
      <c r="G5507" s="218">
        <v>12.13</v>
      </c>
      <c r="H5507" s="217" t="s">
        <v>139</v>
      </c>
      <c r="I5507" s="219">
        <v>1</v>
      </c>
      <c r="J5507" s="218">
        <v>223.25</v>
      </c>
      <c r="K5507" s="218">
        <v>83.73</v>
      </c>
      <c r="L5507" s="218">
        <v>139.52000000000001</v>
      </c>
      <c r="M5507" s="218">
        <f t="shared" si="160"/>
        <v>139.52000000000001</v>
      </c>
      <c r="N5507" s="216" t="str">
        <f t="shared" si="159"/>
        <v>nova vrijednost</v>
      </c>
    </row>
    <row r="5508" spans="1:14" x14ac:dyDescent="0.25">
      <c r="A5508" s="216">
        <v>1</v>
      </c>
      <c r="B5508" s="217" t="s">
        <v>3989</v>
      </c>
      <c r="C5508" s="217" t="s">
        <v>926</v>
      </c>
      <c r="D5508" s="217" t="s">
        <v>4163</v>
      </c>
      <c r="E5508" s="217" t="s">
        <v>137</v>
      </c>
      <c r="F5508" s="217" t="s">
        <v>4164</v>
      </c>
      <c r="G5508" s="217" t="s">
        <v>929</v>
      </c>
      <c r="H5508" s="217" t="s">
        <v>139</v>
      </c>
      <c r="I5508" s="219">
        <v>1</v>
      </c>
      <c r="J5508" s="221">
        <v>1132.67</v>
      </c>
      <c r="K5508" s="221">
        <v>1132.67</v>
      </c>
      <c r="L5508" s="218">
        <v>0</v>
      </c>
      <c r="M5508" s="218">
        <f t="shared" si="160"/>
        <v>453.06800000000004</v>
      </c>
      <c r="N5508" s="216" t="str">
        <f t="shared" si="159"/>
        <v>stvarna uporabna</v>
      </c>
    </row>
    <row r="5509" spans="1:14" x14ac:dyDescent="0.25">
      <c r="A5509" s="216">
        <v>1</v>
      </c>
      <c r="B5509" s="217" t="s">
        <v>3989</v>
      </c>
      <c r="C5509" s="217" t="s">
        <v>926</v>
      </c>
      <c r="D5509" s="217" t="s">
        <v>4165</v>
      </c>
      <c r="E5509" s="217" t="s">
        <v>233</v>
      </c>
      <c r="F5509" s="217" t="s">
        <v>1027</v>
      </c>
      <c r="G5509" s="217" t="s">
        <v>929</v>
      </c>
      <c r="H5509" s="217" t="s">
        <v>139</v>
      </c>
      <c r="I5509" s="219">
        <v>1</v>
      </c>
      <c r="J5509" s="221">
        <v>1053.48</v>
      </c>
      <c r="K5509" s="221">
        <v>1053.48</v>
      </c>
      <c r="L5509" s="218">
        <v>0</v>
      </c>
      <c r="M5509" s="218">
        <f t="shared" si="160"/>
        <v>421.39200000000005</v>
      </c>
      <c r="N5509" s="216" t="str">
        <f t="shared" si="159"/>
        <v>stvarna uporabna</v>
      </c>
    </row>
    <row r="5510" spans="1:14" x14ac:dyDescent="0.25">
      <c r="A5510" s="216">
        <v>1</v>
      </c>
      <c r="B5510" s="217" t="s">
        <v>3989</v>
      </c>
      <c r="C5510" s="217" t="s">
        <v>926</v>
      </c>
      <c r="D5510" s="217" t="s">
        <v>4166</v>
      </c>
      <c r="E5510" s="217" t="s">
        <v>233</v>
      </c>
      <c r="F5510" s="217" t="s">
        <v>4167</v>
      </c>
      <c r="G5510" s="217" t="s">
        <v>929</v>
      </c>
      <c r="H5510" s="217" t="s">
        <v>139</v>
      </c>
      <c r="I5510" s="219">
        <v>1</v>
      </c>
      <c r="J5510" s="218">
        <v>226.5</v>
      </c>
      <c r="K5510" s="218">
        <v>226.5</v>
      </c>
      <c r="L5510" s="218">
        <v>0</v>
      </c>
      <c r="M5510" s="218">
        <f t="shared" si="160"/>
        <v>90.600000000000009</v>
      </c>
      <c r="N5510" s="216" t="str">
        <f t="shared" si="159"/>
        <v>stvarna uporabna</v>
      </c>
    </row>
    <row r="5511" spans="1:14" x14ac:dyDescent="0.25">
      <c r="A5511" s="220">
        <v>1</v>
      </c>
      <c r="B5511" s="217" t="s">
        <v>3989</v>
      </c>
      <c r="C5511" s="217" t="s">
        <v>926</v>
      </c>
      <c r="D5511" s="217" t="s">
        <v>4168</v>
      </c>
      <c r="E5511" s="217" t="s">
        <v>233</v>
      </c>
      <c r="F5511" s="217" t="s">
        <v>4167</v>
      </c>
      <c r="G5511" s="217" t="s">
        <v>929</v>
      </c>
      <c r="H5511" s="217" t="s">
        <v>139</v>
      </c>
      <c r="I5511" s="219">
        <v>1</v>
      </c>
      <c r="J5511" s="218">
        <v>226.54</v>
      </c>
      <c r="K5511" s="218">
        <v>226.54</v>
      </c>
      <c r="L5511" s="218">
        <v>0</v>
      </c>
      <c r="M5511" s="218">
        <f t="shared" si="160"/>
        <v>90.616</v>
      </c>
      <c r="N5511" s="216" t="str">
        <f t="shared" si="159"/>
        <v>stvarna uporabna</v>
      </c>
    </row>
    <row r="5512" spans="1:14" x14ac:dyDescent="0.25">
      <c r="A5512" s="220">
        <v>1</v>
      </c>
      <c r="B5512" s="217" t="s">
        <v>3989</v>
      </c>
      <c r="C5512" s="217" t="s">
        <v>926</v>
      </c>
      <c r="D5512" s="217" t="s">
        <v>4169</v>
      </c>
      <c r="E5512" s="217" t="s">
        <v>233</v>
      </c>
      <c r="F5512" s="217" t="s">
        <v>4170</v>
      </c>
      <c r="G5512" s="217" t="s">
        <v>929</v>
      </c>
      <c r="H5512" s="217" t="s">
        <v>139</v>
      </c>
      <c r="I5512" s="219">
        <v>1</v>
      </c>
      <c r="J5512" s="218">
        <v>226.31</v>
      </c>
      <c r="K5512" s="218">
        <v>226.31</v>
      </c>
      <c r="L5512" s="218">
        <v>0</v>
      </c>
      <c r="M5512" s="218">
        <f t="shared" si="160"/>
        <v>90.524000000000001</v>
      </c>
      <c r="N5512" s="216" t="str">
        <f t="shared" si="159"/>
        <v>stvarna uporabna</v>
      </c>
    </row>
    <row r="5513" spans="1:14" x14ac:dyDescent="0.25">
      <c r="A5513" s="216">
        <v>1</v>
      </c>
      <c r="B5513" s="217" t="s">
        <v>3989</v>
      </c>
      <c r="C5513" s="217" t="s">
        <v>926</v>
      </c>
      <c r="D5513" s="217" t="s">
        <v>4171</v>
      </c>
      <c r="E5513" s="217" t="s">
        <v>233</v>
      </c>
      <c r="F5513" s="217" t="s">
        <v>100</v>
      </c>
      <c r="G5513" s="217" t="s">
        <v>929</v>
      </c>
      <c r="H5513" s="217" t="s">
        <v>139</v>
      </c>
      <c r="I5513" s="219">
        <v>1</v>
      </c>
      <c r="J5513" s="221">
        <v>1585.61</v>
      </c>
      <c r="K5513" s="221">
        <v>1585.61</v>
      </c>
      <c r="L5513" s="218">
        <v>0</v>
      </c>
      <c r="M5513" s="218">
        <f t="shared" si="160"/>
        <v>634.24400000000003</v>
      </c>
      <c r="N5513" s="216" t="str">
        <f t="shared" si="159"/>
        <v>stvarna uporabna</v>
      </c>
    </row>
    <row r="5514" spans="1:14" x14ac:dyDescent="0.25">
      <c r="A5514" s="216">
        <v>1</v>
      </c>
      <c r="B5514" s="217" t="s">
        <v>3989</v>
      </c>
      <c r="C5514" s="217" t="s">
        <v>926</v>
      </c>
      <c r="D5514" s="217" t="s">
        <v>4172</v>
      </c>
      <c r="E5514" s="217" t="s">
        <v>233</v>
      </c>
      <c r="F5514" s="217" t="s">
        <v>4173</v>
      </c>
      <c r="G5514" s="217" t="s">
        <v>929</v>
      </c>
      <c r="H5514" s="217" t="s">
        <v>139</v>
      </c>
      <c r="I5514" s="219">
        <v>1</v>
      </c>
      <c r="J5514" s="221">
        <v>1557.32</v>
      </c>
      <c r="K5514" s="221">
        <v>1557.32</v>
      </c>
      <c r="L5514" s="218">
        <v>0</v>
      </c>
      <c r="M5514" s="218">
        <f t="shared" si="160"/>
        <v>622.928</v>
      </c>
      <c r="N5514" s="216" t="str">
        <f t="shared" si="159"/>
        <v>stvarna uporabna</v>
      </c>
    </row>
    <row r="5515" spans="1:14" x14ac:dyDescent="0.25">
      <c r="A5515" s="216">
        <v>1</v>
      </c>
      <c r="B5515" s="217" t="s">
        <v>3989</v>
      </c>
      <c r="C5515" s="217" t="s">
        <v>926</v>
      </c>
      <c r="D5515" s="217" t="s">
        <v>4174</v>
      </c>
      <c r="E5515" s="217" t="s">
        <v>233</v>
      </c>
      <c r="F5515" s="217" t="s">
        <v>4175</v>
      </c>
      <c r="G5515" s="217" t="s">
        <v>929</v>
      </c>
      <c r="H5515" s="217" t="s">
        <v>139</v>
      </c>
      <c r="I5515" s="219">
        <v>1</v>
      </c>
      <c r="J5515" s="221">
        <v>1488.42</v>
      </c>
      <c r="K5515" s="221">
        <v>1488.42</v>
      </c>
      <c r="L5515" s="218">
        <v>0</v>
      </c>
      <c r="M5515" s="218">
        <f t="shared" si="160"/>
        <v>595.36800000000005</v>
      </c>
      <c r="N5515" s="216" t="str">
        <f t="shared" si="159"/>
        <v>stvarna uporabna</v>
      </c>
    </row>
    <row r="5516" spans="1:14" x14ac:dyDescent="0.25">
      <c r="A5516" s="220">
        <v>1</v>
      </c>
      <c r="B5516" s="217" t="s">
        <v>3989</v>
      </c>
      <c r="C5516" s="217" t="s">
        <v>926</v>
      </c>
      <c r="D5516" s="217" t="s">
        <v>4176</v>
      </c>
      <c r="E5516" s="217" t="s">
        <v>233</v>
      </c>
      <c r="F5516" s="217" t="s">
        <v>4175</v>
      </c>
      <c r="G5516" s="217" t="s">
        <v>929</v>
      </c>
      <c r="H5516" s="217" t="s">
        <v>139</v>
      </c>
      <c r="I5516" s="219">
        <v>1</v>
      </c>
      <c r="J5516" s="221">
        <v>2260.91</v>
      </c>
      <c r="K5516" s="221">
        <v>2260.91</v>
      </c>
      <c r="L5516" s="218">
        <v>0</v>
      </c>
      <c r="M5516" s="218">
        <f t="shared" si="160"/>
        <v>904.36400000000003</v>
      </c>
      <c r="N5516" s="216" t="str">
        <f t="shared" si="159"/>
        <v>stvarna uporabna</v>
      </c>
    </row>
    <row r="5517" spans="1:14" x14ac:dyDescent="0.25">
      <c r="A5517" s="220">
        <v>1</v>
      </c>
      <c r="B5517" s="217" t="s">
        <v>3989</v>
      </c>
      <c r="C5517" s="217" t="s">
        <v>926</v>
      </c>
      <c r="D5517" s="217" t="s">
        <v>4177</v>
      </c>
      <c r="E5517" s="217" t="s">
        <v>233</v>
      </c>
      <c r="F5517" s="217" t="s">
        <v>4170</v>
      </c>
      <c r="G5517" s="217" t="s">
        <v>929</v>
      </c>
      <c r="H5517" s="217" t="s">
        <v>139</v>
      </c>
      <c r="I5517" s="219">
        <v>1</v>
      </c>
      <c r="J5517" s="218">
        <v>226.31</v>
      </c>
      <c r="K5517" s="218">
        <v>226.31</v>
      </c>
      <c r="L5517" s="218">
        <v>0</v>
      </c>
      <c r="M5517" s="218">
        <f t="shared" si="160"/>
        <v>90.524000000000001</v>
      </c>
      <c r="N5517" s="216" t="str">
        <f t="shared" si="159"/>
        <v>stvarna uporabna</v>
      </c>
    </row>
    <row r="5518" spans="1:14" x14ac:dyDescent="0.25">
      <c r="A5518" s="216">
        <v>1</v>
      </c>
      <c r="B5518" s="217" t="s">
        <v>3989</v>
      </c>
      <c r="C5518" s="217" t="s">
        <v>926</v>
      </c>
      <c r="D5518" s="217" t="s">
        <v>4178</v>
      </c>
      <c r="E5518" s="217" t="s">
        <v>233</v>
      </c>
      <c r="F5518" s="217" t="s">
        <v>4179</v>
      </c>
      <c r="G5518" s="217" t="s">
        <v>929</v>
      </c>
      <c r="H5518" s="217" t="s">
        <v>139</v>
      </c>
      <c r="I5518" s="219">
        <v>1</v>
      </c>
      <c r="J5518" s="218">
        <v>164.97</v>
      </c>
      <c r="K5518" s="218">
        <v>164.97</v>
      </c>
      <c r="L5518" s="218">
        <v>0</v>
      </c>
      <c r="M5518" s="218">
        <f t="shared" si="160"/>
        <v>65.988</v>
      </c>
      <c r="N5518" s="216" t="str">
        <f t="shared" si="159"/>
        <v>stvarna uporabna</v>
      </c>
    </row>
    <row r="5519" spans="1:14" x14ac:dyDescent="0.25">
      <c r="A5519" s="216">
        <v>1</v>
      </c>
      <c r="B5519" s="217" t="s">
        <v>3989</v>
      </c>
      <c r="C5519" s="217" t="s">
        <v>926</v>
      </c>
      <c r="D5519" s="217" t="s">
        <v>4180</v>
      </c>
      <c r="E5519" s="217" t="s">
        <v>233</v>
      </c>
      <c r="F5519" s="217" t="s">
        <v>4181</v>
      </c>
      <c r="G5519" s="217" t="s">
        <v>929</v>
      </c>
      <c r="H5519" s="217" t="s">
        <v>139</v>
      </c>
      <c r="I5519" s="219">
        <v>1</v>
      </c>
      <c r="J5519" s="218">
        <v>113.27</v>
      </c>
      <c r="K5519" s="218">
        <v>113.27</v>
      </c>
      <c r="L5519" s="218">
        <v>0</v>
      </c>
      <c r="M5519" s="218">
        <f t="shared" si="160"/>
        <v>45.308</v>
      </c>
      <c r="N5519" s="216" t="str">
        <f t="shared" si="159"/>
        <v>stvarna uporabna</v>
      </c>
    </row>
    <row r="5520" spans="1:14" x14ac:dyDescent="0.25">
      <c r="A5520" s="216">
        <v>1</v>
      </c>
      <c r="B5520" s="217" t="s">
        <v>3989</v>
      </c>
      <c r="C5520" s="217" t="s">
        <v>926</v>
      </c>
      <c r="D5520" s="217" t="s">
        <v>4182</v>
      </c>
      <c r="E5520" s="217" t="s">
        <v>233</v>
      </c>
      <c r="F5520" s="217" t="s">
        <v>4183</v>
      </c>
      <c r="G5520" s="217" t="s">
        <v>929</v>
      </c>
      <c r="H5520" s="217" t="s">
        <v>139</v>
      </c>
      <c r="I5520" s="219">
        <v>1</v>
      </c>
      <c r="J5520" s="218">
        <v>400</v>
      </c>
      <c r="K5520" s="218">
        <v>400</v>
      </c>
      <c r="L5520" s="218">
        <v>0</v>
      </c>
      <c r="M5520" s="218">
        <f t="shared" si="160"/>
        <v>160</v>
      </c>
      <c r="N5520" s="216" t="str">
        <f t="shared" si="159"/>
        <v>stvarna uporabna</v>
      </c>
    </row>
    <row r="5521" spans="1:14" x14ac:dyDescent="0.25">
      <c r="A5521" s="220">
        <v>1</v>
      </c>
      <c r="B5521" s="217" t="s">
        <v>3989</v>
      </c>
      <c r="C5521" s="217" t="s">
        <v>926</v>
      </c>
      <c r="D5521" s="217" t="s">
        <v>4184</v>
      </c>
      <c r="E5521" s="217" t="s">
        <v>233</v>
      </c>
      <c r="F5521" s="217" t="s">
        <v>4185</v>
      </c>
      <c r="G5521" s="217" t="s">
        <v>929</v>
      </c>
      <c r="H5521" s="217" t="s">
        <v>139</v>
      </c>
      <c r="I5521" s="219">
        <v>1</v>
      </c>
      <c r="J5521" s="218">
        <v>113.21</v>
      </c>
      <c r="K5521" s="218">
        <v>113.21</v>
      </c>
      <c r="L5521" s="218">
        <v>0</v>
      </c>
      <c r="M5521" s="218">
        <f t="shared" si="160"/>
        <v>45.283999999999999</v>
      </c>
      <c r="N5521" s="216" t="str">
        <f t="shared" si="159"/>
        <v>stvarna uporabna</v>
      </c>
    </row>
    <row r="5522" spans="1:14" x14ac:dyDescent="0.25">
      <c r="A5522" s="220">
        <v>1</v>
      </c>
      <c r="B5522" s="217" t="s">
        <v>3989</v>
      </c>
      <c r="C5522" s="217" t="s">
        <v>926</v>
      </c>
      <c r="D5522" s="217" t="s">
        <v>4186</v>
      </c>
      <c r="E5522" s="217" t="s">
        <v>233</v>
      </c>
      <c r="F5522" s="217" t="s">
        <v>4181</v>
      </c>
      <c r="G5522" s="217" t="s">
        <v>929</v>
      </c>
      <c r="H5522" s="217" t="s">
        <v>139</v>
      </c>
      <c r="I5522" s="219">
        <v>1</v>
      </c>
      <c r="J5522" s="218">
        <v>113.27</v>
      </c>
      <c r="K5522" s="218">
        <v>113.27</v>
      </c>
      <c r="L5522" s="218">
        <v>0</v>
      </c>
      <c r="M5522" s="218">
        <f t="shared" si="160"/>
        <v>45.308</v>
      </c>
      <c r="N5522" s="216" t="str">
        <f t="shared" si="159"/>
        <v>stvarna uporabna</v>
      </c>
    </row>
    <row r="5523" spans="1:14" x14ac:dyDescent="0.25">
      <c r="A5523" s="216">
        <v>1</v>
      </c>
      <c r="B5523" s="217" t="s">
        <v>3989</v>
      </c>
      <c r="C5523" s="217" t="s">
        <v>926</v>
      </c>
      <c r="D5523" s="217" t="s">
        <v>4187</v>
      </c>
      <c r="E5523" s="217" t="s">
        <v>233</v>
      </c>
      <c r="F5523" s="217" t="s">
        <v>4181</v>
      </c>
      <c r="G5523" s="217" t="s">
        <v>929</v>
      </c>
      <c r="H5523" s="217" t="s">
        <v>139</v>
      </c>
      <c r="I5523" s="219">
        <v>1</v>
      </c>
      <c r="J5523" s="218">
        <v>113.27</v>
      </c>
      <c r="K5523" s="218">
        <v>113.27</v>
      </c>
      <c r="L5523" s="218">
        <v>0</v>
      </c>
      <c r="M5523" s="218">
        <f t="shared" si="160"/>
        <v>45.308</v>
      </c>
      <c r="N5523" s="216" t="str">
        <f t="shared" si="159"/>
        <v>stvarna uporabna</v>
      </c>
    </row>
    <row r="5524" spans="1:14" x14ac:dyDescent="0.25">
      <c r="A5524" s="216">
        <v>1</v>
      </c>
      <c r="B5524" s="217" t="s">
        <v>3989</v>
      </c>
      <c r="C5524" s="217" t="s">
        <v>926</v>
      </c>
      <c r="D5524" s="217" t="s">
        <v>4188</v>
      </c>
      <c r="E5524" s="217" t="s">
        <v>233</v>
      </c>
      <c r="F5524" s="217" t="s">
        <v>4181</v>
      </c>
      <c r="G5524" s="217" t="s">
        <v>929</v>
      </c>
      <c r="H5524" s="217" t="s">
        <v>139</v>
      </c>
      <c r="I5524" s="219">
        <v>1</v>
      </c>
      <c r="J5524" s="218">
        <v>113.27</v>
      </c>
      <c r="K5524" s="218">
        <v>113.27</v>
      </c>
      <c r="L5524" s="218">
        <v>0</v>
      </c>
      <c r="M5524" s="218">
        <f t="shared" si="160"/>
        <v>45.308</v>
      </c>
      <c r="N5524" s="216" t="str">
        <f t="shared" si="159"/>
        <v>stvarna uporabna</v>
      </c>
    </row>
    <row r="5525" spans="1:14" x14ac:dyDescent="0.25">
      <c r="A5525" s="216">
        <v>1</v>
      </c>
      <c r="B5525" s="217" t="s">
        <v>3989</v>
      </c>
      <c r="C5525" s="217" t="s">
        <v>926</v>
      </c>
      <c r="D5525" s="217" t="s">
        <v>4189</v>
      </c>
      <c r="E5525" s="217" t="s">
        <v>233</v>
      </c>
      <c r="F5525" s="217" t="s">
        <v>4181</v>
      </c>
      <c r="G5525" s="217" t="s">
        <v>929</v>
      </c>
      <c r="H5525" s="217" t="s">
        <v>139</v>
      </c>
      <c r="I5525" s="219">
        <v>1</v>
      </c>
      <c r="J5525" s="218">
        <v>113.27</v>
      </c>
      <c r="K5525" s="218">
        <v>113.27</v>
      </c>
      <c r="L5525" s="218">
        <v>0</v>
      </c>
      <c r="M5525" s="218">
        <f t="shared" si="160"/>
        <v>45.308</v>
      </c>
      <c r="N5525" s="216" t="str">
        <f t="shared" si="159"/>
        <v>stvarna uporabna</v>
      </c>
    </row>
    <row r="5526" spans="1:14" x14ac:dyDescent="0.25">
      <c r="A5526" s="220">
        <v>1</v>
      </c>
      <c r="B5526" s="217" t="s">
        <v>3989</v>
      </c>
      <c r="C5526" s="217" t="s">
        <v>926</v>
      </c>
      <c r="D5526" s="217" t="s">
        <v>4190</v>
      </c>
      <c r="E5526" s="217" t="s">
        <v>233</v>
      </c>
      <c r="F5526" s="217" t="s">
        <v>4191</v>
      </c>
      <c r="G5526" s="217" t="s">
        <v>929</v>
      </c>
      <c r="H5526" s="217" t="s">
        <v>139</v>
      </c>
      <c r="I5526" s="219">
        <v>1</v>
      </c>
      <c r="J5526" s="218">
        <v>847.84</v>
      </c>
      <c r="K5526" s="218">
        <v>847.84</v>
      </c>
      <c r="L5526" s="218">
        <v>0</v>
      </c>
      <c r="M5526" s="218">
        <f t="shared" si="160"/>
        <v>339.13600000000002</v>
      </c>
      <c r="N5526" s="216" t="str">
        <f t="shared" si="159"/>
        <v>stvarna uporabna</v>
      </c>
    </row>
    <row r="5527" spans="1:14" x14ac:dyDescent="0.25">
      <c r="A5527" s="220">
        <v>1</v>
      </c>
      <c r="B5527" s="217" t="s">
        <v>3989</v>
      </c>
      <c r="C5527" s="217" t="s">
        <v>926</v>
      </c>
      <c r="D5527" s="217" t="s">
        <v>4192</v>
      </c>
      <c r="E5527" s="217" t="s">
        <v>233</v>
      </c>
      <c r="F5527" s="217" t="s">
        <v>1273</v>
      </c>
      <c r="G5527" s="217" t="s">
        <v>929</v>
      </c>
      <c r="H5527" s="217" t="s">
        <v>139</v>
      </c>
      <c r="I5527" s="219">
        <v>1</v>
      </c>
      <c r="J5527" s="218">
        <v>113.27</v>
      </c>
      <c r="K5527" s="218">
        <v>113.27</v>
      </c>
      <c r="L5527" s="218">
        <v>0</v>
      </c>
      <c r="M5527" s="218">
        <f t="shared" si="160"/>
        <v>45.308</v>
      </c>
      <c r="N5527" s="216" t="str">
        <f t="shared" si="159"/>
        <v>stvarna uporabna</v>
      </c>
    </row>
    <row r="5528" spans="1:14" x14ac:dyDescent="0.25">
      <c r="A5528" s="216">
        <v>1</v>
      </c>
      <c r="B5528" s="217" t="s">
        <v>3989</v>
      </c>
      <c r="C5528" s="217" t="s">
        <v>926</v>
      </c>
      <c r="D5528" s="217" t="s">
        <v>4193</v>
      </c>
      <c r="E5528" s="217" t="s">
        <v>233</v>
      </c>
      <c r="F5528" s="217" t="s">
        <v>1273</v>
      </c>
      <c r="G5528" s="217" t="s">
        <v>929</v>
      </c>
      <c r="H5528" s="217" t="s">
        <v>139</v>
      </c>
      <c r="I5528" s="219">
        <v>1</v>
      </c>
      <c r="J5528" s="218">
        <v>113.27</v>
      </c>
      <c r="K5528" s="218">
        <v>113.27</v>
      </c>
      <c r="L5528" s="218">
        <v>0</v>
      </c>
      <c r="M5528" s="218">
        <f t="shared" si="160"/>
        <v>45.308</v>
      </c>
      <c r="N5528" s="216" t="str">
        <f t="shared" si="159"/>
        <v>stvarna uporabna</v>
      </c>
    </row>
    <row r="5529" spans="1:14" x14ac:dyDescent="0.25">
      <c r="A5529" s="216">
        <v>1</v>
      </c>
      <c r="B5529" s="217" t="s">
        <v>3989</v>
      </c>
      <c r="C5529" s="217" t="s">
        <v>926</v>
      </c>
      <c r="D5529" s="217" t="s">
        <v>4194</v>
      </c>
      <c r="E5529" s="217" t="s">
        <v>233</v>
      </c>
      <c r="F5529" s="217" t="s">
        <v>4195</v>
      </c>
      <c r="G5529" s="217" t="s">
        <v>929</v>
      </c>
      <c r="H5529" s="217" t="s">
        <v>139</v>
      </c>
      <c r="I5529" s="219">
        <v>1</v>
      </c>
      <c r="J5529" s="218">
        <v>283.17</v>
      </c>
      <c r="K5529" s="218">
        <v>283.17</v>
      </c>
      <c r="L5529" s="218">
        <v>0</v>
      </c>
      <c r="M5529" s="218">
        <f t="shared" si="160"/>
        <v>113.26800000000001</v>
      </c>
      <c r="N5529" s="216" t="str">
        <f t="shared" si="159"/>
        <v>stvarna uporabna</v>
      </c>
    </row>
    <row r="5530" spans="1:14" x14ac:dyDescent="0.25">
      <c r="A5530" s="216">
        <v>1</v>
      </c>
      <c r="B5530" s="217" t="s">
        <v>3989</v>
      </c>
      <c r="C5530" s="217" t="s">
        <v>926</v>
      </c>
      <c r="D5530" s="217" t="s">
        <v>4196</v>
      </c>
      <c r="E5530" s="217" t="s">
        <v>233</v>
      </c>
      <c r="F5530" s="217" t="s">
        <v>4195</v>
      </c>
      <c r="G5530" s="217" t="s">
        <v>929</v>
      </c>
      <c r="H5530" s="217" t="s">
        <v>139</v>
      </c>
      <c r="I5530" s="219">
        <v>1</v>
      </c>
      <c r="J5530" s="218">
        <v>283.16000000000003</v>
      </c>
      <c r="K5530" s="218">
        <v>283.16000000000003</v>
      </c>
      <c r="L5530" s="218">
        <v>0</v>
      </c>
      <c r="M5530" s="218">
        <f t="shared" si="160"/>
        <v>113.26400000000001</v>
      </c>
      <c r="N5530" s="216" t="str">
        <f t="shared" si="159"/>
        <v>stvarna uporabna</v>
      </c>
    </row>
    <row r="5531" spans="1:14" x14ac:dyDescent="0.25">
      <c r="A5531" s="220">
        <v>1</v>
      </c>
      <c r="B5531" s="217" t="s">
        <v>3989</v>
      </c>
      <c r="C5531" s="217" t="s">
        <v>926</v>
      </c>
      <c r="D5531" s="217" t="s">
        <v>4197</v>
      </c>
      <c r="E5531" s="217" t="s">
        <v>233</v>
      </c>
      <c r="F5531" s="217" t="s">
        <v>4198</v>
      </c>
      <c r="G5531" s="217" t="s">
        <v>929</v>
      </c>
      <c r="H5531" s="217" t="s">
        <v>139</v>
      </c>
      <c r="I5531" s="219">
        <v>1</v>
      </c>
      <c r="J5531" s="221">
        <v>6622.23</v>
      </c>
      <c r="K5531" s="221">
        <v>6622.23</v>
      </c>
      <c r="L5531" s="218">
        <v>0</v>
      </c>
      <c r="M5531" s="218">
        <f t="shared" si="160"/>
        <v>2648.8919999999998</v>
      </c>
      <c r="N5531" s="216" t="str">
        <f t="shared" si="159"/>
        <v>stvarna uporabna</v>
      </c>
    </row>
    <row r="5532" spans="1:14" x14ac:dyDescent="0.25">
      <c r="A5532" s="220">
        <v>1</v>
      </c>
      <c r="B5532" s="217" t="s">
        <v>3989</v>
      </c>
      <c r="C5532" s="217" t="s">
        <v>926</v>
      </c>
      <c r="D5532" s="217" t="s">
        <v>4199</v>
      </c>
      <c r="E5532" s="217" t="s">
        <v>233</v>
      </c>
      <c r="F5532" s="217" t="s">
        <v>4200</v>
      </c>
      <c r="G5532" s="217" t="s">
        <v>929</v>
      </c>
      <c r="H5532" s="217" t="s">
        <v>139</v>
      </c>
      <c r="I5532" s="219">
        <v>1</v>
      </c>
      <c r="J5532" s="218">
        <v>118.78</v>
      </c>
      <c r="K5532" s="218">
        <v>118.78</v>
      </c>
      <c r="L5532" s="218">
        <v>0</v>
      </c>
      <c r="M5532" s="218">
        <f t="shared" si="160"/>
        <v>47.512</v>
      </c>
      <c r="N5532" s="216" t="str">
        <f t="shared" si="159"/>
        <v>stvarna uporabna</v>
      </c>
    </row>
    <row r="5533" spans="1:14" x14ac:dyDescent="0.25">
      <c r="A5533" s="216">
        <v>1</v>
      </c>
      <c r="B5533" s="217" t="s">
        <v>3989</v>
      </c>
      <c r="C5533" s="217" t="s">
        <v>926</v>
      </c>
      <c r="D5533" s="217" t="s">
        <v>4201</v>
      </c>
      <c r="E5533" s="217" t="s">
        <v>233</v>
      </c>
      <c r="F5533" s="217" t="s">
        <v>4195</v>
      </c>
      <c r="G5533" s="217" t="s">
        <v>929</v>
      </c>
      <c r="H5533" s="217" t="s">
        <v>139</v>
      </c>
      <c r="I5533" s="219">
        <v>1</v>
      </c>
      <c r="J5533" s="218">
        <v>226.54</v>
      </c>
      <c r="K5533" s="218">
        <v>226.54</v>
      </c>
      <c r="L5533" s="218">
        <v>0</v>
      </c>
      <c r="M5533" s="218">
        <f t="shared" si="160"/>
        <v>90.616</v>
      </c>
      <c r="N5533" s="216" t="str">
        <f t="shared" si="159"/>
        <v>stvarna uporabna</v>
      </c>
    </row>
    <row r="5534" spans="1:14" x14ac:dyDescent="0.25">
      <c r="A5534" s="216">
        <v>1</v>
      </c>
      <c r="B5534" s="217" t="s">
        <v>3989</v>
      </c>
      <c r="C5534" s="217" t="s">
        <v>926</v>
      </c>
      <c r="D5534" s="217" t="s">
        <v>4202</v>
      </c>
      <c r="E5534" s="217" t="s">
        <v>233</v>
      </c>
      <c r="F5534" s="217" t="s">
        <v>4195</v>
      </c>
      <c r="G5534" s="217" t="s">
        <v>929</v>
      </c>
      <c r="H5534" s="217" t="s">
        <v>139</v>
      </c>
      <c r="I5534" s="219">
        <v>1</v>
      </c>
      <c r="J5534" s="218">
        <v>226.54</v>
      </c>
      <c r="K5534" s="218">
        <v>226.54</v>
      </c>
      <c r="L5534" s="218">
        <v>0</v>
      </c>
      <c r="M5534" s="218">
        <f t="shared" si="160"/>
        <v>90.616</v>
      </c>
      <c r="N5534" s="216" t="str">
        <f t="shared" si="159"/>
        <v>stvarna uporabna</v>
      </c>
    </row>
    <row r="5535" spans="1:14" x14ac:dyDescent="0.25">
      <c r="A5535" s="216">
        <v>1</v>
      </c>
      <c r="B5535" s="217" t="s">
        <v>3989</v>
      </c>
      <c r="C5535" s="217" t="s">
        <v>926</v>
      </c>
      <c r="D5535" s="217" t="s">
        <v>4203</v>
      </c>
      <c r="E5535" s="217" t="s">
        <v>233</v>
      </c>
      <c r="F5535" s="217" t="s">
        <v>4204</v>
      </c>
      <c r="G5535" s="217" t="s">
        <v>929</v>
      </c>
      <c r="H5535" s="217" t="s">
        <v>139</v>
      </c>
      <c r="I5535" s="219">
        <v>1</v>
      </c>
      <c r="J5535" s="218">
        <v>283.08999999999997</v>
      </c>
      <c r="K5535" s="218">
        <v>283.08999999999997</v>
      </c>
      <c r="L5535" s="218">
        <v>0</v>
      </c>
      <c r="M5535" s="218">
        <f t="shared" si="160"/>
        <v>113.23599999999999</v>
      </c>
      <c r="N5535" s="216" t="str">
        <f t="shared" si="159"/>
        <v>stvarna uporabna</v>
      </c>
    </row>
    <row r="5536" spans="1:14" x14ac:dyDescent="0.25">
      <c r="A5536" s="220">
        <v>1</v>
      </c>
      <c r="B5536" s="217" t="s">
        <v>3989</v>
      </c>
      <c r="C5536" s="217" t="s">
        <v>926</v>
      </c>
      <c r="D5536" s="217" t="s">
        <v>4205</v>
      </c>
      <c r="E5536" s="217" t="s">
        <v>233</v>
      </c>
      <c r="F5536" s="217" t="s">
        <v>1307</v>
      </c>
      <c r="G5536" s="217" t="s">
        <v>929</v>
      </c>
      <c r="H5536" s="217" t="s">
        <v>139</v>
      </c>
      <c r="I5536" s="219">
        <v>1</v>
      </c>
      <c r="J5536" s="218">
        <v>164.97</v>
      </c>
      <c r="K5536" s="218">
        <v>164.97</v>
      </c>
      <c r="L5536" s="218">
        <v>0</v>
      </c>
      <c r="M5536" s="218">
        <f t="shared" si="160"/>
        <v>65.988</v>
      </c>
      <c r="N5536" s="216" t="str">
        <f t="shared" si="159"/>
        <v>stvarna uporabna</v>
      </c>
    </row>
    <row r="5537" spans="1:14" x14ac:dyDescent="0.25">
      <c r="A5537" s="220">
        <v>1</v>
      </c>
      <c r="B5537" s="217" t="s">
        <v>3989</v>
      </c>
      <c r="C5537" s="217" t="s">
        <v>926</v>
      </c>
      <c r="D5537" s="217" t="s">
        <v>4206</v>
      </c>
      <c r="E5537" s="217" t="s">
        <v>137</v>
      </c>
      <c r="F5537" s="217" t="s">
        <v>4207</v>
      </c>
      <c r="G5537" s="217" t="s">
        <v>929</v>
      </c>
      <c r="H5537" s="217" t="s">
        <v>139</v>
      </c>
      <c r="I5537" s="219">
        <v>1</v>
      </c>
      <c r="J5537" s="218">
        <v>283.08999999999997</v>
      </c>
      <c r="K5537" s="218">
        <v>283.08999999999997</v>
      </c>
      <c r="L5537" s="218">
        <v>0</v>
      </c>
      <c r="M5537" s="218">
        <f t="shared" si="160"/>
        <v>113.23599999999999</v>
      </c>
      <c r="N5537" s="216" t="str">
        <f t="shared" si="159"/>
        <v>stvarna uporabna</v>
      </c>
    </row>
    <row r="5538" spans="1:14" x14ac:dyDescent="0.25">
      <c r="A5538" s="216">
        <v>1</v>
      </c>
      <c r="B5538" s="217" t="s">
        <v>3989</v>
      </c>
      <c r="C5538" s="217" t="s">
        <v>926</v>
      </c>
      <c r="D5538" s="217" t="s">
        <v>4208</v>
      </c>
      <c r="E5538" s="217" t="s">
        <v>233</v>
      </c>
      <c r="F5538" s="217" t="s">
        <v>4209</v>
      </c>
      <c r="G5538" s="217" t="s">
        <v>929</v>
      </c>
      <c r="H5538" s="217" t="s">
        <v>139</v>
      </c>
      <c r="I5538" s="219">
        <v>1</v>
      </c>
      <c r="J5538" s="218">
        <v>226.53</v>
      </c>
      <c r="K5538" s="218">
        <v>226.53</v>
      </c>
      <c r="L5538" s="218">
        <v>0</v>
      </c>
      <c r="M5538" s="218">
        <f t="shared" si="160"/>
        <v>90.612000000000009</v>
      </c>
      <c r="N5538" s="216" t="str">
        <f t="shared" si="159"/>
        <v>stvarna uporabna</v>
      </c>
    </row>
    <row r="5539" spans="1:14" x14ac:dyDescent="0.25">
      <c r="A5539" s="216">
        <v>1</v>
      </c>
      <c r="B5539" s="217" t="s">
        <v>3989</v>
      </c>
      <c r="C5539" s="217" t="s">
        <v>926</v>
      </c>
      <c r="D5539" s="217" t="s">
        <v>4210</v>
      </c>
      <c r="E5539" s="217" t="s">
        <v>233</v>
      </c>
      <c r="F5539" s="217" t="s">
        <v>4211</v>
      </c>
      <c r="G5539" s="217" t="s">
        <v>929</v>
      </c>
      <c r="H5539" s="217" t="s">
        <v>139</v>
      </c>
      <c r="I5539" s="219">
        <v>1</v>
      </c>
      <c r="J5539" s="218">
        <v>118.78</v>
      </c>
      <c r="K5539" s="218">
        <v>118.78</v>
      </c>
      <c r="L5539" s="218">
        <v>0</v>
      </c>
      <c r="M5539" s="218">
        <f t="shared" si="160"/>
        <v>47.512</v>
      </c>
      <c r="N5539" s="216" t="str">
        <f t="shared" si="159"/>
        <v>stvarna uporabna</v>
      </c>
    </row>
    <row r="5540" spans="1:14" x14ac:dyDescent="0.25">
      <c r="A5540" s="216">
        <v>1</v>
      </c>
      <c r="B5540" s="217" t="s">
        <v>3989</v>
      </c>
      <c r="C5540" s="217" t="s">
        <v>926</v>
      </c>
      <c r="D5540" s="217" t="s">
        <v>4212</v>
      </c>
      <c r="E5540" s="217" t="s">
        <v>362</v>
      </c>
      <c r="F5540" s="217" t="s">
        <v>1027</v>
      </c>
      <c r="G5540" s="217" t="s">
        <v>929</v>
      </c>
      <c r="H5540" s="217" t="s">
        <v>139</v>
      </c>
      <c r="I5540" s="219">
        <v>1</v>
      </c>
      <c r="J5540" s="221">
        <v>1053.48</v>
      </c>
      <c r="K5540" s="221">
        <v>1053.48</v>
      </c>
      <c r="L5540" s="218">
        <v>0</v>
      </c>
      <c r="M5540" s="218">
        <f t="shared" si="160"/>
        <v>421.39200000000005</v>
      </c>
      <c r="N5540" s="216" t="str">
        <f t="shared" si="159"/>
        <v>stvarna uporabna</v>
      </c>
    </row>
    <row r="5541" spans="1:14" x14ac:dyDescent="0.25">
      <c r="A5541" s="220">
        <v>1</v>
      </c>
      <c r="B5541" s="217" t="s">
        <v>3989</v>
      </c>
      <c r="C5541" s="217" t="s">
        <v>926</v>
      </c>
      <c r="D5541" s="217" t="s">
        <v>4213</v>
      </c>
      <c r="E5541" s="217" t="s">
        <v>233</v>
      </c>
      <c r="F5541" s="217" t="s">
        <v>4214</v>
      </c>
      <c r="G5541" s="217" t="s">
        <v>929</v>
      </c>
      <c r="H5541" s="217" t="s">
        <v>139</v>
      </c>
      <c r="I5541" s="219">
        <v>1</v>
      </c>
      <c r="J5541" s="218">
        <v>226.6</v>
      </c>
      <c r="K5541" s="218">
        <v>226.6</v>
      </c>
      <c r="L5541" s="218">
        <v>0</v>
      </c>
      <c r="M5541" s="218">
        <f t="shared" si="160"/>
        <v>90.64</v>
      </c>
      <c r="N5541" s="216" t="str">
        <f t="shared" si="159"/>
        <v>stvarna uporabna</v>
      </c>
    </row>
    <row r="5542" spans="1:14" x14ac:dyDescent="0.25">
      <c r="A5542" s="220">
        <v>1</v>
      </c>
      <c r="B5542" s="217" t="s">
        <v>3989</v>
      </c>
      <c r="C5542" s="217" t="s">
        <v>926</v>
      </c>
      <c r="D5542" s="217" t="s">
        <v>4215</v>
      </c>
      <c r="E5542" s="217" t="s">
        <v>233</v>
      </c>
      <c r="F5542" s="217" t="s">
        <v>4216</v>
      </c>
      <c r="G5542" s="217" t="s">
        <v>929</v>
      </c>
      <c r="H5542" s="217" t="s">
        <v>139</v>
      </c>
      <c r="I5542" s="219">
        <v>1</v>
      </c>
      <c r="J5542" s="221">
        <v>1386.38</v>
      </c>
      <c r="K5542" s="221">
        <v>1386.38</v>
      </c>
      <c r="L5542" s="218">
        <v>0</v>
      </c>
      <c r="M5542" s="218">
        <f t="shared" si="160"/>
        <v>554.55200000000002</v>
      </c>
      <c r="N5542" s="216" t="str">
        <f t="shared" si="159"/>
        <v>stvarna uporabna</v>
      </c>
    </row>
    <row r="5543" spans="1:14" x14ac:dyDescent="0.25">
      <c r="A5543" s="216">
        <v>1</v>
      </c>
      <c r="B5543" s="217" t="s">
        <v>3989</v>
      </c>
      <c r="C5543" s="217" t="s">
        <v>926</v>
      </c>
      <c r="D5543" s="217" t="s">
        <v>4217</v>
      </c>
      <c r="E5543" s="217" t="s">
        <v>233</v>
      </c>
      <c r="F5543" s="217" t="s">
        <v>1027</v>
      </c>
      <c r="G5543" s="217" t="s">
        <v>929</v>
      </c>
      <c r="H5543" s="217" t="s">
        <v>139</v>
      </c>
      <c r="I5543" s="219">
        <v>1</v>
      </c>
      <c r="J5543" s="221">
        <v>1053.48</v>
      </c>
      <c r="K5543" s="221">
        <v>1053.48</v>
      </c>
      <c r="L5543" s="218">
        <v>0</v>
      </c>
      <c r="M5543" s="218">
        <f t="shared" si="160"/>
        <v>421.39200000000005</v>
      </c>
      <c r="N5543" s="216" t="str">
        <f t="shared" si="159"/>
        <v>stvarna uporabna</v>
      </c>
    </row>
    <row r="5544" spans="1:14" x14ac:dyDescent="0.25">
      <c r="A5544" s="216">
        <v>1</v>
      </c>
      <c r="B5544" s="217" t="s">
        <v>3989</v>
      </c>
      <c r="C5544" s="217" t="s">
        <v>926</v>
      </c>
      <c r="D5544" s="217" t="s">
        <v>4218</v>
      </c>
      <c r="E5544" s="217" t="s">
        <v>233</v>
      </c>
      <c r="F5544" s="217" t="s">
        <v>1027</v>
      </c>
      <c r="G5544" s="217" t="s">
        <v>929</v>
      </c>
      <c r="H5544" s="217" t="s">
        <v>139</v>
      </c>
      <c r="I5544" s="219">
        <v>1</v>
      </c>
      <c r="J5544" s="221">
        <v>1053.48</v>
      </c>
      <c r="K5544" s="221">
        <v>1053.48</v>
      </c>
      <c r="L5544" s="218">
        <v>0</v>
      </c>
      <c r="M5544" s="218">
        <f t="shared" si="160"/>
        <v>421.39200000000005</v>
      </c>
      <c r="N5544" s="216" t="str">
        <f t="shared" si="159"/>
        <v>stvarna uporabna</v>
      </c>
    </row>
    <row r="5545" spans="1:14" x14ac:dyDescent="0.25">
      <c r="A5545" s="216">
        <v>1</v>
      </c>
      <c r="B5545" s="217" t="s">
        <v>3989</v>
      </c>
      <c r="C5545" s="217" t="s">
        <v>926</v>
      </c>
      <c r="D5545" s="217" t="s">
        <v>4219</v>
      </c>
      <c r="E5545" s="217" t="s">
        <v>233</v>
      </c>
      <c r="F5545" s="217" t="s">
        <v>1027</v>
      </c>
      <c r="G5545" s="217" t="s">
        <v>929</v>
      </c>
      <c r="H5545" s="217" t="s">
        <v>139</v>
      </c>
      <c r="I5545" s="219">
        <v>1</v>
      </c>
      <c r="J5545" s="221">
        <v>1053.48</v>
      </c>
      <c r="K5545" s="221">
        <v>1053.48</v>
      </c>
      <c r="L5545" s="218">
        <v>0</v>
      </c>
      <c r="M5545" s="218">
        <f t="shared" si="160"/>
        <v>421.39200000000005</v>
      </c>
      <c r="N5545" s="216" t="str">
        <f t="shared" si="159"/>
        <v>stvarna uporabna</v>
      </c>
    </row>
    <row r="5546" spans="1:14" x14ac:dyDescent="0.25">
      <c r="A5546" s="220">
        <v>1</v>
      </c>
      <c r="B5546" s="217" t="s">
        <v>3989</v>
      </c>
      <c r="C5546" s="217" t="s">
        <v>926</v>
      </c>
      <c r="D5546" s="217" t="s">
        <v>4220</v>
      </c>
      <c r="E5546" s="217" t="s">
        <v>233</v>
      </c>
      <c r="F5546" s="217" t="s">
        <v>1027</v>
      </c>
      <c r="G5546" s="217" t="s">
        <v>929</v>
      </c>
      <c r="H5546" s="217" t="s">
        <v>139</v>
      </c>
      <c r="I5546" s="219">
        <v>1</v>
      </c>
      <c r="J5546" s="221">
        <v>1053.48</v>
      </c>
      <c r="K5546" s="221">
        <v>1053.48</v>
      </c>
      <c r="L5546" s="218">
        <v>0</v>
      </c>
      <c r="M5546" s="218">
        <f t="shared" si="160"/>
        <v>421.39200000000005</v>
      </c>
      <c r="N5546" s="216" t="str">
        <f t="shared" si="159"/>
        <v>stvarna uporabna</v>
      </c>
    </row>
    <row r="5547" spans="1:14" x14ac:dyDescent="0.25">
      <c r="A5547" s="220">
        <v>1</v>
      </c>
      <c r="B5547" s="217" t="s">
        <v>3989</v>
      </c>
      <c r="C5547" s="217" t="s">
        <v>926</v>
      </c>
      <c r="D5547" s="217" t="s">
        <v>4221</v>
      </c>
      <c r="E5547" s="217" t="s">
        <v>233</v>
      </c>
      <c r="F5547" s="217" t="s">
        <v>1027</v>
      </c>
      <c r="G5547" s="217" t="s">
        <v>929</v>
      </c>
      <c r="H5547" s="217" t="s">
        <v>139</v>
      </c>
      <c r="I5547" s="219">
        <v>1</v>
      </c>
      <c r="J5547" s="221">
        <v>1053.48</v>
      </c>
      <c r="K5547" s="221">
        <v>1053.48</v>
      </c>
      <c r="L5547" s="218">
        <v>0</v>
      </c>
      <c r="M5547" s="218">
        <f t="shared" si="160"/>
        <v>421.39200000000005</v>
      </c>
      <c r="N5547" s="216" t="str">
        <f t="shared" si="159"/>
        <v>stvarna uporabna</v>
      </c>
    </row>
    <row r="5548" spans="1:14" x14ac:dyDescent="0.25">
      <c r="A5548" s="216">
        <v>1</v>
      </c>
      <c r="B5548" s="217" t="s">
        <v>3989</v>
      </c>
      <c r="C5548" s="217" t="s">
        <v>926</v>
      </c>
      <c r="D5548" s="217" t="s">
        <v>4222</v>
      </c>
      <c r="E5548" s="217" t="s">
        <v>233</v>
      </c>
      <c r="F5548" s="217" t="s">
        <v>1027</v>
      </c>
      <c r="G5548" s="217" t="s">
        <v>929</v>
      </c>
      <c r="H5548" s="217" t="s">
        <v>139</v>
      </c>
      <c r="I5548" s="219">
        <v>1</v>
      </c>
      <c r="J5548" s="221">
        <v>1053.48</v>
      </c>
      <c r="K5548" s="221">
        <v>1053.48</v>
      </c>
      <c r="L5548" s="218">
        <v>0</v>
      </c>
      <c r="M5548" s="218">
        <f t="shared" si="160"/>
        <v>421.39200000000005</v>
      </c>
      <c r="N5548" s="216" t="str">
        <f t="shared" si="159"/>
        <v>stvarna uporabna</v>
      </c>
    </row>
    <row r="5549" spans="1:14" x14ac:dyDescent="0.25">
      <c r="A5549" s="216">
        <v>1</v>
      </c>
      <c r="B5549" s="217" t="s">
        <v>3989</v>
      </c>
      <c r="C5549" s="217" t="s">
        <v>926</v>
      </c>
      <c r="D5549" s="217" t="s">
        <v>4223</v>
      </c>
      <c r="E5549" s="217" t="s">
        <v>233</v>
      </c>
      <c r="F5549" s="217" t="s">
        <v>4224</v>
      </c>
      <c r="G5549" s="217" t="s">
        <v>929</v>
      </c>
      <c r="H5549" s="217" t="s">
        <v>139</v>
      </c>
      <c r="I5549" s="219">
        <v>1</v>
      </c>
      <c r="J5549" s="218">
        <v>282.61</v>
      </c>
      <c r="K5549" s="218">
        <v>282.61</v>
      </c>
      <c r="L5549" s="218">
        <v>0</v>
      </c>
      <c r="M5549" s="218">
        <f t="shared" si="160"/>
        <v>113.04400000000001</v>
      </c>
      <c r="N5549" s="216" t="str">
        <f t="shared" si="159"/>
        <v>stvarna uporabna</v>
      </c>
    </row>
    <row r="5550" spans="1:14" x14ac:dyDescent="0.25">
      <c r="A5550" s="216">
        <v>1</v>
      </c>
      <c r="B5550" s="217" t="s">
        <v>3989</v>
      </c>
      <c r="C5550" s="217" t="s">
        <v>926</v>
      </c>
      <c r="D5550" s="217" t="s">
        <v>4225</v>
      </c>
      <c r="E5550" s="217" t="s">
        <v>233</v>
      </c>
      <c r="F5550" s="217" t="s">
        <v>4226</v>
      </c>
      <c r="G5550" s="218">
        <v>10.97</v>
      </c>
      <c r="H5550" s="217" t="s">
        <v>139</v>
      </c>
      <c r="I5550" s="219">
        <v>1</v>
      </c>
      <c r="J5550" s="218">
        <v>727.6</v>
      </c>
      <c r="K5550" s="218">
        <v>727.6</v>
      </c>
      <c r="L5550" s="218">
        <v>0</v>
      </c>
      <c r="M5550" s="218">
        <f t="shared" si="160"/>
        <v>291.04000000000002</v>
      </c>
      <c r="N5550" s="216" t="str">
        <f t="shared" si="159"/>
        <v>stvarna uporabna</v>
      </c>
    </row>
    <row r="5551" spans="1:14" x14ac:dyDescent="0.25">
      <c r="A5551" s="220">
        <v>1</v>
      </c>
      <c r="B5551" s="217" t="s">
        <v>3989</v>
      </c>
      <c r="C5551" s="217" t="s">
        <v>926</v>
      </c>
      <c r="D5551" s="217" t="s">
        <v>4227</v>
      </c>
      <c r="E5551" s="217" t="s">
        <v>233</v>
      </c>
      <c r="F5551" s="217" t="s">
        <v>4228</v>
      </c>
      <c r="G5551" s="217" t="s">
        <v>2297</v>
      </c>
      <c r="H5551" s="217" t="s">
        <v>139</v>
      </c>
      <c r="I5551" s="219">
        <v>1</v>
      </c>
      <c r="J5551" s="221">
        <v>11692</v>
      </c>
      <c r="K5551" s="221">
        <v>11692</v>
      </c>
      <c r="L5551" s="218">
        <v>0</v>
      </c>
      <c r="M5551" s="218">
        <f t="shared" si="160"/>
        <v>4676.8</v>
      </c>
      <c r="N5551" s="216" t="str">
        <f t="shared" si="159"/>
        <v>stvarna uporabna</v>
      </c>
    </row>
    <row r="5552" spans="1:14" x14ac:dyDescent="0.25">
      <c r="A5552" s="220">
        <v>1</v>
      </c>
      <c r="B5552" s="217" t="s">
        <v>3989</v>
      </c>
      <c r="C5552" s="217" t="s">
        <v>926</v>
      </c>
      <c r="D5552" s="217" t="s">
        <v>4229</v>
      </c>
      <c r="E5552" s="217" t="s">
        <v>233</v>
      </c>
      <c r="F5552" s="217" t="s">
        <v>4230</v>
      </c>
      <c r="G5552" s="217" t="s">
        <v>2297</v>
      </c>
      <c r="H5552" s="217" t="s">
        <v>139</v>
      </c>
      <c r="I5552" s="219">
        <v>1</v>
      </c>
      <c r="J5552" s="221">
        <v>1708</v>
      </c>
      <c r="K5552" s="221">
        <v>1708</v>
      </c>
      <c r="L5552" s="218">
        <v>0</v>
      </c>
      <c r="M5552" s="218">
        <f t="shared" si="160"/>
        <v>683.2</v>
      </c>
      <c r="N5552" s="216" t="str">
        <f t="shared" si="159"/>
        <v>stvarna uporabna</v>
      </c>
    </row>
    <row r="5553" spans="1:14" x14ac:dyDescent="0.25">
      <c r="A5553" s="216">
        <v>1</v>
      </c>
      <c r="B5553" s="217" t="s">
        <v>3989</v>
      </c>
      <c r="C5553" s="217" t="s">
        <v>926</v>
      </c>
      <c r="D5553" s="217" t="s">
        <v>4231</v>
      </c>
      <c r="E5553" s="217" t="s">
        <v>233</v>
      </c>
      <c r="F5553" s="217" t="s">
        <v>4232</v>
      </c>
      <c r="G5553" s="218">
        <v>12.03</v>
      </c>
      <c r="H5553" s="217" t="s">
        <v>139</v>
      </c>
      <c r="I5553" s="219">
        <v>1</v>
      </c>
      <c r="J5553" s="221">
        <v>1085.44</v>
      </c>
      <c r="K5553" s="221">
        <v>1085.44</v>
      </c>
      <c r="L5553" s="218">
        <v>0</v>
      </c>
      <c r="M5553" s="218">
        <f t="shared" si="160"/>
        <v>434.17600000000004</v>
      </c>
      <c r="N5553" s="216" t="str">
        <f t="shared" si="159"/>
        <v>stvarna uporabna</v>
      </c>
    </row>
    <row r="5554" spans="1:14" x14ac:dyDescent="0.25">
      <c r="A5554" s="216">
        <v>1</v>
      </c>
      <c r="B5554" s="217" t="s">
        <v>3989</v>
      </c>
      <c r="C5554" s="217" t="s">
        <v>926</v>
      </c>
      <c r="D5554" s="217" t="s">
        <v>4233</v>
      </c>
      <c r="E5554" s="217" t="s">
        <v>233</v>
      </c>
      <c r="F5554" s="217" t="s">
        <v>4232</v>
      </c>
      <c r="G5554" s="218">
        <v>12.03</v>
      </c>
      <c r="H5554" s="217" t="s">
        <v>139</v>
      </c>
      <c r="I5554" s="219">
        <v>1</v>
      </c>
      <c r="J5554" s="221">
        <v>1085.43</v>
      </c>
      <c r="K5554" s="221">
        <v>1085.43</v>
      </c>
      <c r="L5554" s="218">
        <v>0</v>
      </c>
      <c r="M5554" s="218">
        <f t="shared" si="160"/>
        <v>434.17200000000003</v>
      </c>
      <c r="N5554" s="216" t="str">
        <f t="shared" si="159"/>
        <v>stvarna uporabna</v>
      </c>
    </row>
    <row r="5555" spans="1:14" x14ac:dyDescent="0.25">
      <c r="A5555" s="216">
        <v>1</v>
      </c>
      <c r="B5555" s="217" t="s">
        <v>3989</v>
      </c>
      <c r="C5555" s="217" t="s">
        <v>926</v>
      </c>
      <c r="D5555" s="217" t="s">
        <v>4234</v>
      </c>
      <c r="E5555" s="217" t="s">
        <v>233</v>
      </c>
      <c r="F5555" s="217" t="s">
        <v>4232</v>
      </c>
      <c r="G5555" s="218">
        <v>12.03</v>
      </c>
      <c r="H5555" s="217" t="s">
        <v>139</v>
      </c>
      <c r="I5555" s="219">
        <v>1</v>
      </c>
      <c r="J5555" s="221">
        <v>1085.43</v>
      </c>
      <c r="K5555" s="221">
        <v>1085.43</v>
      </c>
      <c r="L5555" s="218">
        <v>0</v>
      </c>
      <c r="M5555" s="218">
        <f t="shared" si="160"/>
        <v>434.17200000000003</v>
      </c>
      <c r="N5555" s="216" t="str">
        <f t="shared" si="159"/>
        <v>stvarna uporabna</v>
      </c>
    </row>
    <row r="5556" spans="1:14" x14ac:dyDescent="0.25">
      <c r="A5556" s="220">
        <v>1</v>
      </c>
      <c r="B5556" s="217" t="s">
        <v>3989</v>
      </c>
      <c r="C5556" s="217" t="s">
        <v>926</v>
      </c>
      <c r="D5556" s="217" t="s">
        <v>4235</v>
      </c>
      <c r="E5556" s="217" t="s">
        <v>233</v>
      </c>
      <c r="F5556" s="217" t="s">
        <v>4232</v>
      </c>
      <c r="G5556" s="217" t="s">
        <v>2049</v>
      </c>
      <c r="H5556" s="217" t="s">
        <v>139</v>
      </c>
      <c r="I5556" s="219">
        <v>1</v>
      </c>
      <c r="J5556" s="221">
        <v>1085.43</v>
      </c>
      <c r="K5556" s="221">
        <v>1085.43</v>
      </c>
      <c r="L5556" s="218">
        <v>0</v>
      </c>
      <c r="M5556" s="218">
        <f t="shared" si="160"/>
        <v>434.17200000000003</v>
      </c>
      <c r="N5556" s="216" t="str">
        <f t="shared" si="159"/>
        <v>stvarna uporabna</v>
      </c>
    </row>
    <row r="5557" spans="1:14" x14ac:dyDescent="0.25">
      <c r="A5557" s="220">
        <v>1</v>
      </c>
      <c r="B5557" s="217" t="s">
        <v>3989</v>
      </c>
      <c r="C5557" s="217" t="s">
        <v>926</v>
      </c>
      <c r="D5557" s="217" t="s">
        <v>4236</v>
      </c>
      <c r="E5557" s="217" t="s">
        <v>233</v>
      </c>
      <c r="F5557" s="217" t="s">
        <v>109</v>
      </c>
      <c r="G5557" s="218">
        <v>11.07</v>
      </c>
      <c r="H5557" s="217" t="s">
        <v>139</v>
      </c>
      <c r="I5557" s="219">
        <v>1</v>
      </c>
      <c r="J5557" s="221">
        <v>2679.73</v>
      </c>
      <c r="K5557" s="221">
        <v>2679.73</v>
      </c>
      <c r="L5557" s="218">
        <v>0</v>
      </c>
      <c r="M5557" s="218">
        <f t="shared" si="160"/>
        <v>1071.8920000000001</v>
      </c>
      <c r="N5557" s="216" t="str">
        <f t="shared" si="159"/>
        <v>stvarna uporabna</v>
      </c>
    </row>
    <row r="5558" spans="1:14" x14ac:dyDescent="0.25">
      <c r="A5558" s="216">
        <v>1</v>
      </c>
      <c r="B5558" s="217" t="s">
        <v>3989</v>
      </c>
      <c r="C5558" s="217" t="s">
        <v>926</v>
      </c>
      <c r="D5558" s="217" t="s">
        <v>4237</v>
      </c>
      <c r="E5558" s="217" t="s">
        <v>233</v>
      </c>
      <c r="F5558" s="217" t="s">
        <v>4238</v>
      </c>
      <c r="G5558" s="217" t="s">
        <v>307</v>
      </c>
      <c r="H5558" s="217" t="s">
        <v>139</v>
      </c>
      <c r="I5558" s="219">
        <v>1</v>
      </c>
      <c r="J5558" s="221">
        <v>1359.16</v>
      </c>
      <c r="K5558" s="221">
        <v>1359.16</v>
      </c>
      <c r="L5558" s="218">
        <v>0</v>
      </c>
      <c r="M5558" s="218">
        <f t="shared" si="160"/>
        <v>543.6640000000001</v>
      </c>
      <c r="N5558" s="216" t="str">
        <f t="shared" si="159"/>
        <v>stvarna uporabna</v>
      </c>
    </row>
    <row r="5559" spans="1:14" x14ac:dyDescent="0.25">
      <c r="A5559" s="216">
        <v>1</v>
      </c>
      <c r="B5559" s="217" t="s">
        <v>3989</v>
      </c>
      <c r="C5559" s="217" t="s">
        <v>926</v>
      </c>
      <c r="D5559" s="217" t="s">
        <v>4239</v>
      </c>
      <c r="E5559" s="217" t="s">
        <v>233</v>
      </c>
      <c r="F5559" s="217" t="s">
        <v>4240</v>
      </c>
      <c r="G5559" s="217" t="s">
        <v>307</v>
      </c>
      <c r="H5559" s="217" t="s">
        <v>139</v>
      </c>
      <c r="I5559" s="219">
        <v>1</v>
      </c>
      <c r="J5559" s="218">
        <v>178.22</v>
      </c>
      <c r="K5559" s="218">
        <v>178.22</v>
      </c>
      <c r="L5559" s="218">
        <v>0</v>
      </c>
      <c r="M5559" s="218">
        <f t="shared" si="160"/>
        <v>71.287999999999997</v>
      </c>
      <c r="N5559" s="216" t="str">
        <f t="shared" si="159"/>
        <v>stvarna uporabna</v>
      </c>
    </row>
    <row r="5560" spans="1:14" x14ac:dyDescent="0.25">
      <c r="A5560" s="216">
        <v>1</v>
      </c>
      <c r="B5560" s="217" t="s">
        <v>3989</v>
      </c>
      <c r="C5560" s="217" t="s">
        <v>926</v>
      </c>
      <c r="D5560" s="217" t="s">
        <v>4241</v>
      </c>
      <c r="E5560" s="217" t="s">
        <v>233</v>
      </c>
      <c r="F5560" s="217" t="s">
        <v>4240</v>
      </c>
      <c r="G5560" s="217" t="s">
        <v>307</v>
      </c>
      <c r="H5560" s="217" t="s">
        <v>139</v>
      </c>
      <c r="I5560" s="219">
        <v>1</v>
      </c>
      <c r="J5560" s="218">
        <v>178.22</v>
      </c>
      <c r="K5560" s="218">
        <v>178.22</v>
      </c>
      <c r="L5560" s="218">
        <v>0</v>
      </c>
      <c r="M5560" s="218">
        <f t="shared" si="160"/>
        <v>71.287999999999997</v>
      </c>
      <c r="N5560" s="216" t="str">
        <f t="shared" si="159"/>
        <v>stvarna uporabna</v>
      </c>
    </row>
    <row r="5561" spans="1:14" x14ac:dyDescent="0.25">
      <c r="A5561" s="220">
        <v>1</v>
      </c>
      <c r="B5561" s="217" t="s">
        <v>3989</v>
      </c>
      <c r="C5561" s="217" t="s">
        <v>926</v>
      </c>
      <c r="D5561" s="217" t="s">
        <v>4242</v>
      </c>
      <c r="E5561" s="217" t="s">
        <v>233</v>
      </c>
      <c r="F5561" s="217" t="s">
        <v>4240</v>
      </c>
      <c r="G5561" s="217" t="s">
        <v>307</v>
      </c>
      <c r="H5561" s="217" t="s">
        <v>139</v>
      </c>
      <c r="I5561" s="219">
        <v>1</v>
      </c>
      <c r="J5561" s="218">
        <v>178.22</v>
      </c>
      <c r="K5561" s="218">
        <v>178.22</v>
      </c>
      <c r="L5561" s="218">
        <v>0</v>
      </c>
      <c r="M5561" s="218">
        <f t="shared" si="160"/>
        <v>71.287999999999997</v>
      </c>
      <c r="N5561" s="216" t="str">
        <f t="shared" si="159"/>
        <v>stvarna uporabna</v>
      </c>
    </row>
    <row r="5562" spans="1:14" x14ac:dyDescent="0.25">
      <c r="A5562" s="220">
        <v>1</v>
      </c>
      <c r="B5562" s="217" t="s">
        <v>3989</v>
      </c>
      <c r="C5562" s="217" t="s">
        <v>926</v>
      </c>
      <c r="D5562" s="217" t="s">
        <v>4243</v>
      </c>
      <c r="E5562" s="217" t="s">
        <v>233</v>
      </c>
      <c r="F5562" s="217" t="s">
        <v>4240</v>
      </c>
      <c r="G5562" s="217" t="s">
        <v>307</v>
      </c>
      <c r="H5562" s="217" t="s">
        <v>139</v>
      </c>
      <c r="I5562" s="219">
        <v>1</v>
      </c>
      <c r="J5562" s="218">
        <v>178.22</v>
      </c>
      <c r="K5562" s="218">
        <v>178.22</v>
      </c>
      <c r="L5562" s="218">
        <v>0</v>
      </c>
      <c r="M5562" s="218">
        <f t="shared" si="160"/>
        <v>71.287999999999997</v>
      </c>
      <c r="N5562" s="216" t="str">
        <f t="shared" si="159"/>
        <v>stvarna uporabna</v>
      </c>
    </row>
    <row r="5563" spans="1:14" x14ac:dyDescent="0.25">
      <c r="A5563" s="216">
        <v>1</v>
      </c>
      <c r="B5563" s="217" t="s">
        <v>3989</v>
      </c>
      <c r="C5563" s="217" t="s">
        <v>926</v>
      </c>
      <c r="D5563" s="217" t="s">
        <v>4244</v>
      </c>
      <c r="E5563" s="217" t="s">
        <v>233</v>
      </c>
      <c r="F5563" s="217" t="s">
        <v>4240</v>
      </c>
      <c r="G5563" s="217" t="s">
        <v>307</v>
      </c>
      <c r="H5563" s="217" t="s">
        <v>139</v>
      </c>
      <c r="I5563" s="219">
        <v>1</v>
      </c>
      <c r="J5563" s="218">
        <v>257.58999999999997</v>
      </c>
      <c r="K5563" s="218">
        <v>200.93</v>
      </c>
      <c r="L5563" s="218">
        <v>56.66</v>
      </c>
      <c r="M5563" s="218">
        <f t="shared" si="160"/>
        <v>103.036</v>
      </c>
      <c r="N5563" s="216" t="str">
        <f t="shared" ref="N5563:N5626" si="161">IF(L5563&lt;J5563*0.4,"stvarna uporabna", "nova vrijednost")</f>
        <v>stvarna uporabna</v>
      </c>
    </row>
    <row r="5564" spans="1:14" x14ac:dyDescent="0.25">
      <c r="A5564" s="216">
        <v>1</v>
      </c>
      <c r="B5564" s="217" t="s">
        <v>3989</v>
      </c>
      <c r="C5564" s="217" t="s">
        <v>926</v>
      </c>
      <c r="D5564" s="217" t="s">
        <v>4245</v>
      </c>
      <c r="E5564" s="217" t="s">
        <v>233</v>
      </c>
      <c r="F5564" s="217" t="s">
        <v>4240</v>
      </c>
      <c r="G5564" s="217" t="s">
        <v>307</v>
      </c>
      <c r="H5564" s="217" t="s">
        <v>139</v>
      </c>
      <c r="I5564" s="219">
        <v>1</v>
      </c>
      <c r="J5564" s="218">
        <v>257.58</v>
      </c>
      <c r="K5564" s="218">
        <v>200.93</v>
      </c>
      <c r="L5564" s="218">
        <v>56.65</v>
      </c>
      <c r="M5564" s="218">
        <f t="shared" si="160"/>
        <v>103.032</v>
      </c>
      <c r="N5564" s="216" t="str">
        <f t="shared" si="161"/>
        <v>stvarna uporabna</v>
      </c>
    </row>
    <row r="5565" spans="1:14" x14ac:dyDescent="0.25">
      <c r="A5565" s="216">
        <v>1</v>
      </c>
      <c r="B5565" s="217" t="s">
        <v>3989</v>
      </c>
      <c r="C5565" s="217" t="s">
        <v>926</v>
      </c>
      <c r="D5565" s="217" t="s">
        <v>4246</v>
      </c>
      <c r="E5565" s="217" t="s">
        <v>233</v>
      </c>
      <c r="F5565" s="217" t="s">
        <v>4247</v>
      </c>
      <c r="G5565" s="217" t="s">
        <v>321</v>
      </c>
      <c r="H5565" s="217" t="s">
        <v>139</v>
      </c>
      <c r="I5565" s="219">
        <v>1</v>
      </c>
      <c r="J5565" s="221">
        <v>2677.29</v>
      </c>
      <c r="K5565" s="221">
        <v>2621.5</v>
      </c>
      <c r="L5565" s="218">
        <v>55.79</v>
      </c>
      <c r="M5565" s="218">
        <f t="shared" si="160"/>
        <v>1070.9159999999999</v>
      </c>
      <c r="N5565" s="216" t="str">
        <f t="shared" si="161"/>
        <v>stvarna uporabna</v>
      </c>
    </row>
    <row r="5566" spans="1:14" x14ac:dyDescent="0.25">
      <c r="A5566" s="220">
        <v>1</v>
      </c>
      <c r="B5566" s="217" t="s">
        <v>3989</v>
      </c>
      <c r="C5566" s="217" t="s">
        <v>926</v>
      </c>
      <c r="D5566" s="217" t="s">
        <v>4248</v>
      </c>
      <c r="E5566" s="217" t="s">
        <v>233</v>
      </c>
      <c r="F5566" s="217" t="s">
        <v>2377</v>
      </c>
      <c r="G5566" s="218">
        <v>10.09</v>
      </c>
      <c r="H5566" s="217" t="s">
        <v>139</v>
      </c>
      <c r="I5566" s="219">
        <v>1</v>
      </c>
      <c r="J5566" s="221">
        <v>3734.4</v>
      </c>
      <c r="K5566" s="221">
        <v>3345.4</v>
      </c>
      <c r="L5566" s="218">
        <v>389</v>
      </c>
      <c r="M5566" s="218">
        <f t="shared" si="160"/>
        <v>1493.7600000000002</v>
      </c>
      <c r="N5566" s="216" t="str">
        <f t="shared" si="161"/>
        <v>stvarna uporabna</v>
      </c>
    </row>
    <row r="5567" spans="1:14" x14ac:dyDescent="0.25">
      <c r="A5567" s="220">
        <v>1</v>
      </c>
      <c r="B5567" s="217" t="s">
        <v>3989</v>
      </c>
      <c r="C5567" s="217" t="s">
        <v>926</v>
      </c>
      <c r="D5567" s="217" t="s">
        <v>4249</v>
      </c>
      <c r="E5567" s="217" t="s">
        <v>233</v>
      </c>
      <c r="F5567" s="217" t="s">
        <v>4250</v>
      </c>
      <c r="G5567" s="217" t="s">
        <v>154</v>
      </c>
      <c r="H5567" s="217" t="s">
        <v>139</v>
      </c>
      <c r="I5567" s="219">
        <v>1</v>
      </c>
      <c r="J5567" s="221">
        <v>1825</v>
      </c>
      <c r="K5567" s="218">
        <v>551.30999999999995</v>
      </c>
      <c r="L5567" s="221">
        <v>1273.69</v>
      </c>
      <c r="M5567" s="218">
        <f t="shared" si="160"/>
        <v>1273.69</v>
      </c>
      <c r="N5567" s="216" t="str">
        <f t="shared" si="161"/>
        <v>nova vrijednost</v>
      </c>
    </row>
    <row r="5568" spans="1:14" x14ac:dyDescent="0.25">
      <c r="A5568" s="216">
        <v>1</v>
      </c>
      <c r="B5568" s="217" t="s">
        <v>3989</v>
      </c>
      <c r="C5568" s="217" t="s">
        <v>926</v>
      </c>
      <c r="D5568" s="217" t="s">
        <v>4251</v>
      </c>
      <c r="E5568" s="217" t="s">
        <v>233</v>
      </c>
      <c r="F5568" s="217" t="s">
        <v>4252</v>
      </c>
      <c r="G5568" s="217" t="s">
        <v>154</v>
      </c>
      <c r="H5568" s="217" t="s">
        <v>139</v>
      </c>
      <c r="I5568" s="219">
        <v>1</v>
      </c>
      <c r="J5568" s="221">
        <v>3750</v>
      </c>
      <c r="K5568" s="221">
        <v>1132.81</v>
      </c>
      <c r="L5568" s="221">
        <v>2617.19</v>
      </c>
      <c r="M5568" s="218">
        <f t="shared" si="160"/>
        <v>2617.19</v>
      </c>
      <c r="N5568" s="216" t="str">
        <f t="shared" si="161"/>
        <v>nova vrijednost</v>
      </c>
    </row>
    <row r="5569" spans="1:14" x14ac:dyDescent="0.25">
      <c r="A5569" s="216">
        <v>1</v>
      </c>
      <c r="B5569" s="217" t="s">
        <v>3989</v>
      </c>
      <c r="C5569" s="217" t="s">
        <v>926</v>
      </c>
      <c r="D5569" s="217" t="s">
        <v>4253</v>
      </c>
      <c r="E5569" s="217" t="s">
        <v>233</v>
      </c>
      <c r="F5569" s="217" t="s">
        <v>4254</v>
      </c>
      <c r="G5569" s="217" t="s">
        <v>154</v>
      </c>
      <c r="H5569" s="217" t="s">
        <v>139</v>
      </c>
      <c r="I5569" s="219">
        <v>1</v>
      </c>
      <c r="J5569" s="221">
        <v>14650.04</v>
      </c>
      <c r="K5569" s="221">
        <v>4425.5200000000004</v>
      </c>
      <c r="L5569" s="221">
        <v>10224.52</v>
      </c>
      <c r="M5569" s="218">
        <f t="shared" si="160"/>
        <v>10224.52</v>
      </c>
      <c r="N5569" s="216" t="str">
        <f t="shared" si="161"/>
        <v>nova vrijednost</v>
      </c>
    </row>
    <row r="5570" spans="1:14" x14ac:dyDescent="0.25">
      <c r="A5570" s="216">
        <v>1</v>
      </c>
      <c r="B5570" s="217" t="s">
        <v>3989</v>
      </c>
      <c r="C5570" s="217" t="s">
        <v>926</v>
      </c>
      <c r="D5570" s="217" t="s">
        <v>4255</v>
      </c>
      <c r="E5570" s="217" t="s">
        <v>233</v>
      </c>
      <c r="F5570" s="217" t="s">
        <v>4256</v>
      </c>
      <c r="G5570" s="217" t="s">
        <v>154</v>
      </c>
      <c r="H5570" s="217" t="s">
        <v>139</v>
      </c>
      <c r="I5570" s="219">
        <v>1</v>
      </c>
      <c r="J5570" s="221">
        <v>1432.95</v>
      </c>
      <c r="K5570" s="218">
        <v>432.87</v>
      </c>
      <c r="L5570" s="221">
        <v>1000.08</v>
      </c>
      <c r="M5570" s="218">
        <f t="shared" ref="M5570:M5633" si="162">IF(L5570&lt;J5570*0.4,J5570*0.4,L5570)</f>
        <v>1000.08</v>
      </c>
      <c r="N5570" s="216" t="str">
        <f t="shared" si="161"/>
        <v>nova vrijednost</v>
      </c>
    </row>
    <row r="5571" spans="1:14" x14ac:dyDescent="0.25">
      <c r="A5571" s="220">
        <v>1</v>
      </c>
      <c r="B5571" s="217" t="s">
        <v>3989</v>
      </c>
      <c r="C5571" s="217" t="s">
        <v>926</v>
      </c>
      <c r="D5571" s="217" t="s">
        <v>4257</v>
      </c>
      <c r="E5571" s="217" t="s">
        <v>233</v>
      </c>
      <c r="F5571" s="217" t="s">
        <v>1851</v>
      </c>
      <c r="G5571" s="217" t="s">
        <v>154</v>
      </c>
      <c r="H5571" s="217" t="s">
        <v>139</v>
      </c>
      <c r="I5571" s="219">
        <v>1</v>
      </c>
      <c r="J5571" s="221">
        <v>2418.75</v>
      </c>
      <c r="K5571" s="218">
        <v>730.66</v>
      </c>
      <c r="L5571" s="221">
        <v>1688.09</v>
      </c>
      <c r="M5571" s="218">
        <f t="shared" si="162"/>
        <v>1688.09</v>
      </c>
      <c r="N5571" s="216" t="str">
        <f t="shared" si="161"/>
        <v>nova vrijednost</v>
      </c>
    </row>
    <row r="5572" spans="1:14" x14ac:dyDescent="0.25">
      <c r="A5572" s="220">
        <v>1</v>
      </c>
      <c r="B5572" s="217" t="s">
        <v>3989</v>
      </c>
      <c r="C5572" s="217" t="s">
        <v>926</v>
      </c>
      <c r="D5572" s="217" t="s">
        <v>4258</v>
      </c>
      <c r="E5572" s="217" t="s">
        <v>233</v>
      </c>
      <c r="F5572" s="217" t="s">
        <v>4259</v>
      </c>
      <c r="G5572" s="217" t="s">
        <v>154</v>
      </c>
      <c r="H5572" s="217" t="s">
        <v>139</v>
      </c>
      <c r="I5572" s="219">
        <v>1</v>
      </c>
      <c r="J5572" s="221">
        <v>1660.5</v>
      </c>
      <c r="K5572" s="218">
        <v>501.6</v>
      </c>
      <c r="L5572" s="221">
        <v>1158.9000000000001</v>
      </c>
      <c r="M5572" s="218">
        <f t="shared" si="162"/>
        <v>1158.9000000000001</v>
      </c>
      <c r="N5572" s="216" t="str">
        <f t="shared" si="161"/>
        <v>nova vrijednost</v>
      </c>
    </row>
    <row r="5573" spans="1:14" x14ac:dyDescent="0.25">
      <c r="A5573" s="216">
        <v>1</v>
      </c>
      <c r="B5573" s="217" t="s">
        <v>3989</v>
      </c>
      <c r="C5573" s="217" t="s">
        <v>926</v>
      </c>
      <c r="D5573" s="217" t="s">
        <v>4260</v>
      </c>
      <c r="E5573" s="217" t="s">
        <v>233</v>
      </c>
      <c r="F5573" s="217" t="s">
        <v>4261</v>
      </c>
      <c r="G5573" s="217" t="s">
        <v>154</v>
      </c>
      <c r="H5573" s="217" t="s">
        <v>139</v>
      </c>
      <c r="I5573" s="219">
        <v>1</v>
      </c>
      <c r="J5573" s="221">
        <v>3662.5</v>
      </c>
      <c r="K5573" s="221">
        <v>1106.3800000000001</v>
      </c>
      <c r="L5573" s="221">
        <v>2556.12</v>
      </c>
      <c r="M5573" s="218">
        <f t="shared" si="162"/>
        <v>2556.12</v>
      </c>
      <c r="N5573" s="216" t="str">
        <f t="shared" si="161"/>
        <v>nova vrijednost</v>
      </c>
    </row>
    <row r="5574" spans="1:14" x14ac:dyDescent="0.25">
      <c r="A5574" s="216">
        <v>1</v>
      </c>
      <c r="B5574" s="219" t="s">
        <v>3989</v>
      </c>
      <c r="C5574" s="219" t="s">
        <v>926</v>
      </c>
      <c r="D5574" s="219">
        <v>101541</v>
      </c>
      <c r="E5574" s="217" t="s">
        <v>218</v>
      </c>
      <c r="F5574" s="217" t="s">
        <v>4160</v>
      </c>
      <c r="G5574" s="218">
        <v>12.13</v>
      </c>
      <c r="H5574" s="217" t="s">
        <v>139</v>
      </c>
      <c r="I5574" s="219">
        <v>1</v>
      </c>
      <c r="J5574" s="218">
        <v>223.25</v>
      </c>
      <c r="K5574" s="218">
        <v>83.73</v>
      </c>
      <c r="L5574" s="218">
        <v>139.52000000000001</v>
      </c>
      <c r="M5574" s="218">
        <f t="shared" si="162"/>
        <v>139.52000000000001</v>
      </c>
      <c r="N5574" s="216" t="str">
        <f t="shared" si="161"/>
        <v>nova vrijednost</v>
      </c>
    </row>
    <row r="5575" spans="1:14" x14ac:dyDescent="0.25">
      <c r="A5575" s="216">
        <v>1</v>
      </c>
      <c r="B5575" s="219" t="s">
        <v>3989</v>
      </c>
      <c r="C5575" s="219" t="s">
        <v>926</v>
      </c>
      <c r="D5575" s="219">
        <v>101542</v>
      </c>
      <c r="E5575" s="217" t="s">
        <v>218</v>
      </c>
      <c r="F5575" s="217" t="s">
        <v>4160</v>
      </c>
      <c r="G5575" s="218">
        <v>12.13</v>
      </c>
      <c r="H5575" s="217" t="s">
        <v>139</v>
      </c>
      <c r="I5575" s="219">
        <v>1</v>
      </c>
      <c r="J5575" s="218">
        <v>223.25</v>
      </c>
      <c r="K5575" s="218">
        <v>83.73</v>
      </c>
      <c r="L5575" s="218">
        <v>139.52000000000001</v>
      </c>
      <c r="M5575" s="218">
        <f t="shared" si="162"/>
        <v>139.52000000000001</v>
      </c>
      <c r="N5575" s="216" t="str">
        <f t="shared" si="161"/>
        <v>nova vrijednost</v>
      </c>
    </row>
    <row r="5576" spans="1:14" x14ac:dyDescent="0.25">
      <c r="A5576" s="220">
        <v>1</v>
      </c>
      <c r="B5576" s="219" t="s">
        <v>3989</v>
      </c>
      <c r="C5576" s="219" t="s">
        <v>926</v>
      </c>
      <c r="D5576" s="219">
        <v>101543</v>
      </c>
      <c r="E5576" s="217" t="s">
        <v>218</v>
      </c>
      <c r="F5576" s="217" t="s">
        <v>4160</v>
      </c>
      <c r="G5576" s="218">
        <v>12.13</v>
      </c>
      <c r="H5576" s="217" t="s">
        <v>139</v>
      </c>
      <c r="I5576" s="219">
        <v>1</v>
      </c>
      <c r="J5576" s="218">
        <v>223.25</v>
      </c>
      <c r="K5576" s="218">
        <v>83.73</v>
      </c>
      <c r="L5576" s="218">
        <v>139.52000000000001</v>
      </c>
      <c r="M5576" s="218">
        <f t="shared" si="162"/>
        <v>139.52000000000001</v>
      </c>
      <c r="N5576" s="216" t="str">
        <f t="shared" si="161"/>
        <v>nova vrijednost</v>
      </c>
    </row>
    <row r="5577" spans="1:14" x14ac:dyDescent="0.25">
      <c r="A5577" s="220">
        <v>1</v>
      </c>
      <c r="B5577" s="219" t="s">
        <v>3989</v>
      </c>
      <c r="C5577" s="219" t="s">
        <v>926</v>
      </c>
      <c r="D5577" s="219">
        <v>101544</v>
      </c>
      <c r="E5577" s="217" t="s">
        <v>218</v>
      </c>
      <c r="F5577" s="217" t="s">
        <v>4160</v>
      </c>
      <c r="G5577" s="218">
        <v>12.13</v>
      </c>
      <c r="H5577" s="217" t="s">
        <v>139</v>
      </c>
      <c r="I5577" s="219">
        <v>1</v>
      </c>
      <c r="J5577" s="218">
        <v>223.25</v>
      </c>
      <c r="K5577" s="218">
        <v>83.73</v>
      </c>
      <c r="L5577" s="218">
        <v>139.52000000000001</v>
      </c>
      <c r="M5577" s="218">
        <f t="shared" si="162"/>
        <v>139.52000000000001</v>
      </c>
      <c r="N5577" s="216" t="str">
        <f t="shared" si="161"/>
        <v>nova vrijednost</v>
      </c>
    </row>
    <row r="5578" spans="1:14" x14ac:dyDescent="0.25">
      <c r="A5578" s="216">
        <v>1</v>
      </c>
      <c r="B5578" s="219" t="s">
        <v>3989</v>
      </c>
      <c r="C5578" s="219" t="s">
        <v>926</v>
      </c>
      <c r="D5578" s="219">
        <v>101886</v>
      </c>
      <c r="E5578" s="217" t="s">
        <v>218</v>
      </c>
      <c r="F5578" s="217" t="s">
        <v>4160</v>
      </c>
      <c r="G5578" s="218">
        <v>12.13</v>
      </c>
      <c r="H5578" s="217" t="s">
        <v>139</v>
      </c>
      <c r="I5578" s="219">
        <v>1</v>
      </c>
      <c r="J5578" s="218">
        <v>223.25</v>
      </c>
      <c r="K5578" s="218">
        <v>83.73</v>
      </c>
      <c r="L5578" s="218">
        <v>139.52000000000001</v>
      </c>
      <c r="M5578" s="218">
        <f t="shared" si="162"/>
        <v>139.52000000000001</v>
      </c>
      <c r="N5578" s="216" t="str">
        <f t="shared" si="161"/>
        <v>nova vrijednost</v>
      </c>
    </row>
    <row r="5579" spans="1:14" x14ac:dyDescent="0.25">
      <c r="A5579" s="216">
        <v>1</v>
      </c>
      <c r="B5579" s="219" t="s">
        <v>3989</v>
      </c>
      <c r="C5579" s="219" t="s">
        <v>926</v>
      </c>
      <c r="D5579" s="219">
        <v>101887</v>
      </c>
      <c r="E5579" s="217" t="s">
        <v>218</v>
      </c>
      <c r="F5579" s="217" t="s">
        <v>4160</v>
      </c>
      <c r="G5579" s="218">
        <v>12.13</v>
      </c>
      <c r="H5579" s="217" t="s">
        <v>139</v>
      </c>
      <c r="I5579" s="219">
        <v>1</v>
      </c>
      <c r="J5579" s="218">
        <v>223.25</v>
      </c>
      <c r="K5579" s="218">
        <v>83.73</v>
      </c>
      <c r="L5579" s="218">
        <v>139.52000000000001</v>
      </c>
      <c r="M5579" s="218">
        <f t="shared" si="162"/>
        <v>139.52000000000001</v>
      </c>
      <c r="N5579" s="216" t="str">
        <f t="shared" si="161"/>
        <v>nova vrijednost</v>
      </c>
    </row>
    <row r="5580" spans="1:14" x14ac:dyDescent="0.25">
      <c r="A5580" s="216">
        <v>1</v>
      </c>
      <c r="B5580" s="219" t="s">
        <v>3989</v>
      </c>
      <c r="C5580" s="219" t="s">
        <v>926</v>
      </c>
      <c r="D5580" s="219">
        <v>102833</v>
      </c>
      <c r="E5580" s="217" t="s">
        <v>171</v>
      </c>
      <c r="F5580" s="217" t="s">
        <v>4262</v>
      </c>
      <c r="G5580" s="217" t="s">
        <v>929</v>
      </c>
      <c r="H5580" s="217" t="s">
        <v>139</v>
      </c>
      <c r="I5580" s="219">
        <v>1</v>
      </c>
      <c r="J5580" s="221">
        <v>1062.8</v>
      </c>
      <c r="K5580" s="221">
        <v>1062.8</v>
      </c>
      <c r="L5580" s="218">
        <v>0</v>
      </c>
      <c r="M5580" s="218">
        <f t="shared" si="162"/>
        <v>425.12</v>
      </c>
      <c r="N5580" s="216" t="str">
        <f t="shared" si="161"/>
        <v>stvarna uporabna</v>
      </c>
    </row>
    <row r="5581" spans="1:14" x14ac:dyDescent="0.25">
      <c r="A5581" s="220">
        <v>1</v>
      </c>
      <c r="B5581" s="219" t="s">
        <v>3989</v>
      </c>
      <c r="C5581" s="219" t="s">
        <v>926</v>
      </c>
      <c r="D5581" s="219">
        <v>103146</v>
      </c>
      <c r="E5581" s="217" t="s">
        <v>171</v>
      </c>
      <c r="F5581" s="217" t="s">
        <v>1143</v>
      </c>
      <c r="G5581" s="217" t="s">
        <v>929</v>
      </c>
      <c r="H5581" s="217" t="s">
        <v>139</v>
      </c>
      <c r="I5581" s="219">
        <v>1</v>
      </c>
      <c r="J5581" s="218">
        <v>283.08999999999997</v>
      </c>
      <c r="K5581" s="218">
        <v>283.08999999999997</v>
      </c>
      <c r="L5581" s="218">
        <v>0</v>
      </c>
      <c r="M5581" s="218">
        <f t="shared" si="162"/>
        <v>113.23599999999999</v>
      </c>
      <c r="N5581" s="216" t="str">
        <f t="shared" si="161"/>
        <v>stvarna uporabna</v>
      </c>
    </row>
    <row r="5582" spans="1:14" x14ac:dyDescent="0.25">
      <c r="A5582" s="220">
        <v>1</v>
      </c>
      <c r="B5582" s="219" t="s">
        <v>3989</v>
      </c>
      <c r="C5582" s="219" t="s">
        <v>926</v>
      </c>
      <c r="D5582" s="219">
        <v>103147</v>
      </c>
      <c r="E5582" s="217" t="s">
        <v>171</v>
      </c>
      <c r="F5582" s="217" t="s">
        <v>1143</v>
      </c>
      <c r="G5582" s="217" t="s">
        <v>929</v>
      </c>
      <c r="H5582" s="217" t="s">
        <v>139</v>
      </c>
      <c r="I5582" s="219">
        <v>1</v>
      </c>
      <c r="J5582" s="218">
        <v>283.08999999999997</v>
      </c>
      <c r="K5582" s="218">
        <v>283.08999999999997</v>
      </c>
      <c r="L5582" s="218">
        <v>0</v>
      </c>
      <c r="M5582" s="218">
        <f t="shared" si="162"/>
        <v>113.23599999999999</v>
      </c>
      <c r="N5582" s="216" t="str">
        <f t="shared" si="161"/>
        <v>stvarna uporabna</v>
      </c>
    </row>
    <row r="5583" spans="1:14" x14ac:dyDescent="0.25">
      <c r="A5583" s="216">
        <v>1</v>
      </c>
      <c r="B5583" s="219" t="s">
        <v>3989</v>
      </c>
      <c r="C5583" s="219" t="s">
        <v>926</v>
      </c>
      <c r="D5583" s="219">
        <v>104351</v>
      </c>
      <c r="E5583" s="217" t="s">
        <v>162</v>
      </c>
      <c r="F5583" s="217" t="s">
        <v>4263</v>
      </c>
      <c r="G5583" s="217" t="s">
        <v>929</v>
      </c>
      <c r="H5583" s="217" t="s">
        <v>139</v>
      </c>
      <c r="I5583" s="219">
        <v>1</v>
      </c>
      <c r="J5583" s="218">
        <v>300</v>
      </c>
      <c r="K5583" s="218">
        <v>300</v>
      </c>
      <c r="L5583" s="218">
        <v>0</v>
      </c>
      <c r="M5583" s="218">
        <f t="shared" si="162"/>
        <v>120</v>
      </c>
      <c r="N5583" s="216" t="str">
        <f t="shared" si="161"/>
        <v>stvarna uporabna</v>
      </c>
    </row>
    <row r="5584" spans="1:14" x14ac:dyDescent="0.25">
      <c r="A5584" s="216">
        <v>1</v>
      </c>
      <c r="B5584" s="219" t="s">
        <v>3989</v>
      </c>
      <c r="C5584" s="219" t="s">
        <v>926</v>
      </c>
      <c r="D5584" s="219">
        <v>104352</v>
      </c>
      <c r="E5584" s="217" t="s">
        <v>162</v>
      </c>
      <c r="F5584" s="217" t="s">
        <v>4264</v>
      </c>
      <c r="G5584" s="217" t="s">
        <v>929</v>
      </c>
      <c r="H5584" s="217" t="s">
        <v>139</v>
      </c>
      <c r="I5584" s="219">
        <v>1</v>
      </c>
      <c r="J5584" s="218">
        <v>847.84</v>
      </c>
      <c r="K5584" s="218">
        <v>847.84</v>
      </c>
      <c r="L5584" s="218">
        <v>0</v>
      </c>
      <c r="M5584" s="218">
        <f t="shared" si="162"/>
        <v>339.13600000000002</v>
      </c>
      <c r="N5584" s="216" t="str">
        <f t="shared" si="161"/>
        <v>stvarna uporabna</v>
      </c>
    </row>
    <row r="5585" spans="1:14" x14ac:dyDescent="0.25">
      <c r="A5585" s="216">
        <v>1</v>
      </c>
      <c r="B5585" s="219" t="s">
        <v>3989</v>
      </c>
      <c r="C5585" s="219" t="s">
        <v>926</v>
      </c>
      <c r="D5585" s="219">
        <v>104409</v>
      </c>
      <c r="E5585" s="217" t="s">
        <v>162</v>
      </c>
      <c r="F5585" s="217" t="s">
        <v>4265</v>
      </c>
      <c r="G5585" s="217" t="s">
        <v>929</v>
      </c>
      <c r="H5585" s="217" t="s">
        <v>139</v>
      </c>
      <c r="I5585" s="219">
        <v>1</v>
      </c>
      <c r="J5585" s="221">
        <v>1413.07</v>
      </c>
      <c r="K5585" s="221">
        <v>1413.07</v>
      </c>
      <c r="L5585" s="218">
        <v>0</v>
      </c>
      <c r="M5585" s="218">
        <f t="shared" si="162"/>
        <v>565.22799999999995</v>
      </c>
      <c r="N5585" s="216" t="str">
        <f t="shared" si="161"/>
        <v>stvarna uporabna</v>
      </c>
    </row>
    <row r="5586" spans="1:14" x14ac:dyDescent="0.25">
      <c r="A5586" s="220">
        <v>1</v>
      </c>
      <c r="B5586" s="219" t="s">
        <v>3989</v>
      </c>
      <c r="C5586" s="219" t="s">
        <v>926</v>
      </c>
      <c r="D5586" s="219">
        <v>104545</v>
      </c>
      <c r="E5586" s="217" t="s">
        <v>162</v>
      </c>
      <c r="F5586" s="217" t="s">
        <v>4266</v>
      </c>
      <c r="G5586" s="217" t="s">
        <v>929</v>
      </c>
      <c r="H5586" s="217" t="s">
        <v>139</v>
      </c>
      <c r="I5586" s="219">
        <v>1</v>
      </c>
      <c r="J5586" s="221">
        <v>1413.07</v>
      </c>
      <c r="K5586" s="221">
        <v>1413.07</v>
      </c>
      <c r="L5586" s="218">
        <v>0</v>
      </c>
      <c r="M5586" s="218">
        <f t="shared" si="162"/>
        <v>565.22799999999995</v>
      </c>
      <c r="N5586" s="216" t="str">
        <f t="shared" si="161"/>
        <v>stvarna uporabna</v>
      </c>
    </row>
    <row r="5587" spans="1:14" x14ac:dyDescent="0.25">
      <c r="A5587" s="220">
        <v>1</v>
      </c>
      <c r="B5587" s="219" t="s">
        <v>3989</v>
      </c>
      <c r="C5587" s="219" t="s">
        <v>926</v>
      </c>
      <c r="D5587" s="219">
        <v>104546</v>
      </c>
      <c r="E5587" s="217" t="s">
        <v>162</v>
      </c>
      <c r="F5587" s="217" t="s">
        <v>2215</v>
      </c>
      <c r="G5587" s="217" t="s">
        <v>929</v>
      </c>
      <c r="H5587" s="217" t="s">
        <v>139</v>
      </c>
      <c r="I5587" s="219">
        <v>1</v>
      </c>
      <c r="J5587" s="218">
        <v>226.4</v>
      </c>
      <c r="K5587" s="218">
        <v>226.4</v>
      </c>
      <c r="L5587" s="218">
        <v>0</v>
      </c>
      <c r="M5587" s="218">
        <f t="shared" si="162"/>
        <v>90.56</v>
      </c>
      <c r="N5587" s="216" t="str">
        <f t="shared" si="161"/>
        <v>stvarna uporabna</v>
      </c>
    </row>
    <row r="5588" spans="1:14" x14ac:dyDescent="0.25">
      <c r="A5588" s="216">
        <v>1</v>
      </c>
      <c r="B5588" s="219" t="s">
        <v>3989</v>
      </c>
      <c r="C5588" s="219" t="s">
        <v>926</v>
      </c>
      <c r="D5588" s="219">
        <v>104592</v>
      </c>
      <c r="E5588" s="217" t="s">
        <v>162</v>
      </c>
      <c r="F5588" s="217" t="s">
        <v>4267</v>
      </c>
      <c r="G5588" s="217" t="s">
        <v>929</v>
      </c>
      <c r="H5588" s="217" t="s">
        <v>139</v>
      </c>
      <c r="I5588" s="219">
        <v>1</v>
      </c>
      <c r="J5588" s="221">
        <v>1695.68</v>
      </c>
      <c r="K5588" s="221">
        <v>1695.68</v>
      </c>
      <c r="L5588" s="218">
        <v>0</v>
      </c>
      <c r="M5588" s="218">
        <f t="shared" si="162"/>
        <v>678.27200000000005</v>
      </c>
      <c r="N5588" s="216" t="str">
        <f t="shared" si="161"/>
        <v>stvarna uporabna</v>
      </c>
    </row>
    <row r="5589" spans="1:14" x14ac:dyDescent="0.25">
      <c r="A5589" s="216">
        <v>1</v>
      </c>
      <c r="B5589" s="219" t="s">
        <v>3989</v>
      </c>
      <c r="C5589" s="219" t="s">
        <v>926</v>
      </c>
      <c r="D5589" s="219">
        <v>104900</v>
      </c>
      <c r="E5589" s="217" t="s">
        <v>137</v>
      </c>
      <c r="F5589" s="217" t="s">
        <v>2375</v>
      </c>
      <c r="G5589" s="217" t="s">
        <v>929</v>
      </c>
      <c r="H5589" s="217" t="s">
        <v>139</v>
      </c>
      <c r="I5589" s="219">
        <v>1</v>
      </c>
      <c r="J5589" s="218">
        <v>847.85</v>
      </c>
      <c r="K5589" s="218">
        <v>847.85</v>
      </c>
      <c r="L5589" s="218">
        <v>0</v>
      </c>
      <c r="M5589" s="218">
        <f t="shared" si="162"/>
        <v>339.14000000000004</v>
      </c>
      <c r="N5589" s="216" t="str">
        <f t="shared" si="161"/>
        <v>stvarna uporabna</v>
      </c>
    </row>
    <row r="5590" spans="1:14" x14ac:dyDescent="0.25">
      <c r="A5590" s="216">
        <v>1</v>
      </c>
      <c r="B5590" s="219" t="s">
        <v>3989</v>
      </c>
      <c r="C5590" s="219" t="s">
        <v>926</v>
      </c>
      <c r="D5590" s="219">
        <v>104904</v>
      </c>
      <c r="E5590" s="217" t="s">
        <v>137</v>
      </c>
      <c r="F5590" s="217" t="s">
        <v>1071</v>
      </c>
      <c r="G5590" s="217" t="s">
        <v>929</v>
      </c>
      <c r="H5590" s="217" t="s">
        <v>139</v>
      </c>
      <c r="I5590" s="219">
        <v>1</v>
      </c>
      <c r="J5590" s="218">
        <v>827.89</v>
      </c>
      <c r="K5590" s="218">
        <v>827.89</v>
      </c>
      <c r="L5590" s="218">
        <v>0</v>
      </c>
      <c r="M5590" s="218">
        <f t="shared" si="162"/>
        <v>331.15600000000001</v>
      </c>
      <c r="N5590" s="216" t="str">
        <f t="shared" si="161"/>
        <v>stvarna uporabna</v>
      </c>
    </row>
    <row r="5591" spans="1:14" x14ac:dyDescent="0.25">
      <c r="A5591" s="220">
        <v>1</v>
      </c>
      <c r="B5591" s="219" t="s">
        <v>3989</v>
      </c>
      <c r="C5591" s="219" t="s">
        <v>926</v>
      </c>
      <c r="D5591" s="219">
        <v>104905</v>
      </c>
      <c r="E5591" s="217" t="s">
        <v>137</v>
      </c>
      <c r="F5591" s="217" t="s">
        <v>2371</v>
      </c>
      <c r="G5591" s="217" t="s">
        <v>929</v>
      </c>
      <c r="H5591" s="217" t="s">
        <v>139</v>
      </c>
      <c r="I5591" s="219">
        <v>1</v>
      </c>
      <c r="J5591" s="218">
        <v>723.29</v>
      </c>
      <c r="K5591" s="218">
        <v>723.29</v>
      </c>
      <c r="L5591" s="218">
        <v>0</v>
      </c>
      <c r="M5591" s="218">
        <f t="shared" si="162"/>
        <v>289.31599999999997</v>
      </c>
      <c r="N5591" s="216" t="str">
        <f t="shared" si="161"/>
        <v>stvarna uporabna</v>
      </c>
    </row>
    <row r="5592" spans="1:14" x14ac:dyDescent="0.25">
      <c r="A5592" s="220">
        <v>1</v>
      </c>
      <c r="B5592" s="219" t="s">
        <v>3989</v>
      </c>
      <c r="C5592" s="219" t="s">
        <v>926</v>
      </c>
      <c r="D5592" s="219">
        <v>104910</v>
      </c>
      <c r="E5592" s="217" t="s">
        <v>137</v>
      </c>
      <c r="F5592" s="217" t="s">
        <v>109</v>
      </c>
      <c r="G5592" s="217" t="s">
        <v>334</v>
      </c>
      <c r="H5592" s="217" t="s">
        <v>139</v>
      </c>
      <c r="I5592" s="219">
        <v>1</v>
      </c>
      <c r="J5592" s="218">
        <v>589</v>
      </c>
      <c r="K5592" s="218">
        <v>552.22</v>
      </c>
      <c r="L5592" s="218">
        <v>36.78</v>
      </c>
      <c r="M5592" s="218">
        <f t="shared" si="162"/>
        <v>235.60000000000002</v>
      </c>
      <c r="N5592" s="216" t="str">
        <f t="shared" si="161"/>
        <v>stvarna uporabna</v>
      </c>
    </row>
    <row r="5593" spans="1:14" x14ac:dyDescent="0.25">
      <c r="A5593" s="216">
        <v>1</v>
      </c>
      <c r="B5593" s="219" t="s">
        <v>3989</v>
      </c>
      <c r="C5593" s="219" t="s">
        <v>926</v>
      </c>
      <c r="D5593" s="219">
        <v>105040</v>
      </c>
      <c r="E5593" s="217" t="s">
        <v>137</v>
      </c>
      <c r="F5593" s="217" t="s">
        <v>4268</v>
      </c>
      <c r="G5593" s="217" t="s">
        <v>929</v>
      </c>
      <c r="H5593" s="217" t="s">
        <v>139</v>
      </c>
      <c r="I5593" s="219">
        <v>1</v>
      </c>
      <c r="J5593" s="218">
        <v>505.29</v>
      </c>
      <c r="K5593" s="218">
        <v>290.02999999999997</v>
      </c>
      <c r="L5593" s="218">
        <v>215.26</v>
      </c>
      <c r="M5593" s="218">
        <f t="shared" si="162"/>
        <v>215.26</v>
      </c>
      <c r="N5593" s="216" t="str">
        <f t="shared" si="161"/>
        <v>nova vrijednost</v>
      </c>
    </row>
    <row r="5594" spans="1:14" x14ac:dyDescent="0.25">
      <c r="A5594" s="216">
        <v>1</v>
      </c>
      <c r="B5594" s="219" t="s">
        <v>3989</v>
      </c>
      <c r="C5594" s="219" t="s">
        <v>926</v>
      </c>
      <c r="D5594" s="219">
        <v>105090</v>
      </c>
      <c r="E5594" s="217" t="s">
        <v>137</v>
      </c>
      <c r="F5594" s="217" t="s">
        <v>4164</v>
      </c>
      <c r="G5594" s="217" t="s">
        <v>929</v>
      </c>
      <c r="H5594" s="217" t="s">
        <v>139</v>
      </c>
      <c r="I5594" s="219">
        <v>1</v>
      </c>
      <c r="J5594" s="221">
        <v>1132.67</v>
      </c>
      <c r="K5594" s="221">
        <v>1132.67</v>
      </c>
      <c r="L5594" s="218">
        <v>0</v>
      </c>
      <c r="M5594" s="218">
        <f t="shared" si="162"/>
        <v>453.06800000000004</v>
      </c>
      <c r="N5594" s="216" t="str">
        <f t="shared" si="161"/>
        <v>stvarna uporabna</v>
      </c>
    </row>
    <row r="5595" spans="1:14" x14ac:dyDescent="0.25">
      <c r="A5595" s="216">
        <v>1</v>
      </c>
      <c r="B5595" s="219" t="s">
        <v>3989</v>
      </c>
      <c r="C5595" s="219" t="s">
        <v>926</v>
      </c>
      <c r="D5595" s="219">
        <v>105628</v>
      </c>
      <c r="E5595" s="217" t="s">
        <v>137</v>
      </c>
      <c r="F5595" s="217" t="s">
        <v>109</v>
      </c>
      <c r="G5595" s="217" t="s">
        <v>2379</v>
      </c>
      <c r="H5595" s="217" t="s">
        <v>139</v>
      </c>
      <c r="I5595" s="219">
        <v>1</v>
      </c>
      <c r="J5595" s="218">
        <v>661.24</v>
      </c>
      <c r="K5595" s="218">
        <v>661.24</v>
      </c>
      <c r="L5595" s="218">
        <v>0</v>
      </c>
      <c r="M5595" s="218">
        <f t="shared" si="162"/>
        <v>264.49600000000004</v>
      </c>
      <c r="N5595" s="216" t="str">
        <f t="shared" si="161"/>
        <v>stvarna uporabna</v>
      </c>
    </row>
    <row r="5596" spans="1:14" x14ac:dyDescent="0.25">
      <c r="A5596" s="216">
        <v>1</v>
      </c>
      <c r="B5596" s="219" t="s">
        <v>3989</v>
      </c>
      <c r="C5596" s="219" t="s">
        <v>926</v>
      </c>
      <c r="D5596" s="219">
        <v>106367</v>
      </c>
      <c r="E5596" s="217" t="s">
        <v>192</v>
      </c>
      <c r="F5596" s="217" t="s">
        <v>4269</v>
      </c>
      <c r="G5596" s="217" t="s">
        <v>4270</v>
      </c>
      <c r="H5596" s="217" t="s">
        <v>139</v>
      </c>
      <c r="I5596" s="219">
        <v>1</v>
      </c>
      <c r="J5596" s="221">
        <v>1041.33</v>
      </c>
      <c r="K5596" s="221">
        <v>1041.33</v>
      </c>
      <c r="L5596" s="218">
        <v>0</v>
      </c>
      <c r="M5596" s="218">
        <f t="shared" si="162"/>
        <v>416.53199999999998</v>
      </c>
      <c r="N5596" s="216" t="str">
        <f t="shared" si="161"/>
        <v>stvarna uporabna</v>
      </c>
    </row>
    <row r="5597" spans="1:14" x14ac:dyDescent="0.25">
      <c r="A5597" s="220">
        <v>1</v>
      </c>
      <c r="B5597" s="219" t="s">
        <v>3989</v>
      </c>
      <c r="C5597" s="219" t="s">
        <v>926</v>
      </c>
      <c r="D5597" s="219">
        <v>106610</v>
      </c>
      <c r="E5597" s="217" t="s">
        <v>362</v>
      </c>
      <c r="F5597" s="217" t="s">
        <v>4271</v>
      </c>
      <c r="G5597" s="217" t="s">
        <v>929</v>
      </c>
      <c r="H5597" s="217" t="s">
        <v>139</v>
      </c>
      <c r="I5597" s="219">
        <v>1</v>
      </c>
      <c r="J5597" s="218">
        <v>283.08999999999997</v>
      </c>
      <c r="K5597" s="218">
        <v>283.08999999999997</v>
      </c>
      <c r="L5597" s="218">
        <v>0</v>
      </c>
      <c r="M5597" s="218">
        <f t="shared" si="162"/>
        <v>113.23599999999999</v>
      </c>
      <c r="N5597" s="216" t="str">
        <f t="shared" si="161"/>
        <v>stvarna uporabna</v>
      </c>
    </row>
    <row r="5598" spans="1:14" x14ac:dyDescent="0.25">
      <c r="A5598" s="220">
        <v>1</v>
      </c>
      <c r="B5598" s="219" t="s">
        <v>3989</v>
      </c>
      <c r="C5598" s="219" t="s">
        <v>926</v>
      </c>
      <c r="D5598" s="219">
        <v>106611</v>
      </c>
      <c r="E5598" s="217" t="s">
        <v>362</v>
      </c>
      <c r="F5598" s="217" t="s">
        <v>1273</v>
      </c>
      <c r="G5598" s="217" t="s">
        <v>929</v>
      </c>
      <c r="H5598" s="217" t="s">
        <v>139</v>
      </c>
      <c r="I5598" s="219">
        <v>1</v>
      </c>
      <c r="J5598" s="218">
        <v>113.27</v>
      </c>
      <c r="K5598" s="218">
        <v>113.27</v>
      </c>
      <c r="L5598" s="218">
        <v>0</v>
      </c>
      <c r="M5598" s="218">
        <f t="shared" si="162"/>
        <v>45.308</v>
      </c>
      <c r="N5598" s="216" t="str">
        <f t="shared" si="161"/>
        <v>stvarna uporabna</v>
      </c>
    </row>
    <row r="5599" spans="1:14" x14ac:dyDescent="0.25">
      <c r="A5599" s="216">
        <v>1</v>
      </c>
      <c r="B5599" s="219" t="s">
        <v>4272</v>
      </c>
      <c r="C5599" s="219" t="s">
        <v>98</v>
      </c>
      <c r="D5599" s="219">
        <v>100918</v>
      </c>
      <c r="E5599" s="217" t="s">
        <v>192</v>
      </c>
      <c r="F5599" s="217" t="s">
        <v>4273</v>
      </c>
      <c r="G5599" s="217" t="s">
        <v>929</v>
      </c>
      <c r="H5599" s="217" t="s">
        <v>139</v>
      </c>
      <c r="I5599" s="219">
        <v>1</v>
      </c>
      <c r="J5599" s="221">
        <v>11036.73</v>
      </c>
      <c r="K5599" s="221">
        <v>11036.73</v>
      </c>
      <c r="L5599" s="218">
        <v>0</v>
      </c>
      <c r="M5599" s="218">
        <f t="shared" si="162"/>
        <v>4414.692</v>
      </c>
      <c r="N5599" s="216" t="str">
        <f t="shared" si="161"/>
        <v>stvarna uporabna</v>
      </c>
    </row>
    <row r="5600" spans="1:14" x14ac:dyDescent="0.25">
      <c r="A5600" s="220">
        <v>1</v>
      </c>
      <c r="B5600" s="219" t="s">
        <v>4272</v>
      </c>
      <c r="C5600" s="219" t="s">
        <v>98</v>
      </c>
      <c r="D5600" s="219">
        <v>100966</v>
      </c>
      <c r="E5600" s="217" t="s">
        <v>250</v>
      </c>
      <c r="F5600" s="217" t="s">
        <v>4274</v>
      </c>
      <c r="G5600" s="217" t="s">
        <v>929</v>
      </c>
      <c r="H5600" s="217" t="s">
        <v>139</v>
      </c>
      <c r="I5600" s="219">
        <v>1</v>
      </c>
      <c r="J5600" s="221">
        <v>12672.53</v>
      </c>
      <c r="K5600" s="221">
        <v>12672.53</v>
      </c>
      <c r="L5600" s="218">
        <v>0</v>
      </c>
      <c r="M5600" s="218">
        <f t="shared" si="162"/>
        <v>5069.0120000000006</v>
      </c>
      <c r="N5600" s="216" t="str">
        <f t="shared" si="161"/>
        <v>stvarna uporabna</v>
      </c>
    </row>
    <row r="5601" spans="1:14" x14ac:dyDescent="0.25">
      <c r="A5601" s="220">
        <v>1</v>
      </c>
      <c r="B5601" s="219" t="s">
        <v>4272</v>
      </c>
      <c r="C5601" s="219" t="s">
        <v>98</v>
      </c>
      <c r="D5601" s="219">
        <v>101295</v>
      </c>
      <c r="E5601" s="217" t="s">
        <v>218</v>
      </c>
      <c r="F5601" s="217" t="s">
        <v>4275</v>
      </c>
      <c r="G5601" s="217" t="s">
        <v>929</v>
      </c>
      <c r="H5601" s="217" t="s">
        <v>139</v>
      </c>
      <c r="I5601" s="219">
        <v>1</v>
      </c>
      <c r="J5601" s="221">
        <v>2823.79</v>
      </c>
      <c r="K5601" s="221">
        <v>2823.79</v>
      </c>
      <c r="L5601" s="218">
        <v>0</v>
      </c>
      <c r="M5601" s="218">
        <f t="shared" si="162"/>
        <v>1129.5160000000001</v>
      </c>
      <c r="N5601" s="216" t="str">
        <f t="shared" si="161"/>
        <v>stvarna uporabna</v>
      </c>
    </row>
    <row r="5602" spans="1:14" x14ac:dyDescent="0.25">
      <c r="A5602" s="216">
        <v>1</v>
      </c>
      <c r="B5602" s="219" t="s">
        <v>4272</v>
      </c>
      <c r="C5602" s="219" t="s">
        <v>98</v>
      </c>
      <c r="D5602" s="219">
        <v>101563</v>
      </c>
      <c r="E5602" s="217" t="s">
        <v>218</v>
      </c>
      <c r="F5602" s="217" t="s">
        <v>4276</v>
      </c>
      <c r="G5602" s="217" t="s">
        <v>929</v>
      </c>
      <c r="H5602" s="217" t="s">
        <v>139</v>
      </c>
      <c r="I5602" s="219">
        <v>1</v>
      </c>
      <c r="J5602" s="221">
        <v>17874.93</v>
      </c>
      <c r="K5602" s="221">
        <v>17874.93</v>
      </c>
      <c r="L5602" s="218">
        <v>0</v>
      </c>
      <c r="M5602" s="218">
        <f t="shared" si="162"/>
        <v>7149.9720000000007</v>
      </c>
      <c r="N5602" s="216" t="str">
        <f t="shared" si="161"/>
        <v>stvarna uporabna</v>
      </c>
    </row>
    <row r="5603" spans="1:14" x14ac:dyDescent="0.25">
      <c r="A5603" s="220">
        <v>1</v>
      </c>
      <c r="B5603" s="219" t="s">
        <v>4272</v>
      </c>
      <c r="C5603" s="219" t="s">
        <v>98</v>
      </c>
      <c r="D5603" s="219">
        <v>102408</v>
      </c>
      <c r="E5603" s="217" t="s">
        <v>171</v>
      </c>
      <c r="F5603" s="217" t="s">
        <v>4275</v>
      </c>
      <c r="G5603" s="217" t="s">
        <v>929</v>
      </c>
      <c r="H5603" s="217" t="s">
        <v>139</v>
      </c>
      <c r="I5603" s="219">
        <v>1</v>
      </c>
      <c r="J5603" s="221">
        <v>4157.76</v>
      </c>
      <c r="K5603" s="221">
        <v>4157.76</v>
      </c>
      <c r="L5603" s="218">
        <v>0</v>
      </c>
      <c r="M5603" s="218">
        <f t="shared" si="162"/>
        <v>1663.1040000000003</v>
      </c>
      <c r="N5603" s="216" t="str">
        <f t="shared" si="161"/>
        <v>stvarna uporabna</v>
      </c>
    </row>
    <row r="5604" spans="1:14" x14ac:dyDescent="0.25">
      <c r="A5604" s="216">
        <v>1</v>
      </c>
      <c r="B5604" s="217" t="s">
        <v>4272</v>
      </c>
      <c r="C5604" s="217" t="s">
        <v>98</v>
      </c>
      <c r="D5604" s="217" t="s">
        <v>4277</v>
      </c>
      <c r="E5604" s="217" t="s">
        <v>233</v>
      </c>
      <c r="F5604" s="217" t="s">
        <v>4278</v>
      </c>
      <c r="G5604" s="218">
        <v>10</v>
      </c>
      <c r="H5604" s="217" t="s">
        <v>139</v>
      </c>
      <c r="I5604" s="219">
        <v>1</v>
      </c>
      <c r="J5604" s="218">
        <v>863.76</v>
      </c>
      <c r="K5604" s="218">
        <v>863.76</v>
      </c>
      <c r="L5604" s="218">
        <v>0</v>
      </c>
      <c r="M5604" s="218">
        <f t="shared" si="162"/>
        <v>345.50400000000002</v>
      </c>
      <c r="N5604" s="216" t="str">
        <f t="shared" si="161"/>
        <v>stvarna uporabna</v>
      </c>
    </row>
    <row r="5605" spans="1:14" x14ac:dyDescent="0.25">
      <c r="A5605" s="216">
        <v>1</v>
      </c>
      <c r="B5605" s="217" t="s">
        <v>4272</v>
      </c>
      <c r="C5605" s="217" t="s">
        <v>98</v>
      </c>
      <c r="D5605" s="217" t="s">
        <v>4279</v>
      </c>
      <c r="E5605" s="217" t="s">
        <v>233</v>
      </c>
      <c r="F5605" s="217" t="s">
        <v>4280</v>
      </c>
      <c r="G5605" s="217" t="s">
        <v>2625</v>
      </c>
      <c r="H5605" s="217" t="s">
        <v>139</v>
      </c>
      <c r="I5605" s="219">
        <v>1</v>
      </c>
      <c r="J5605" s="221">
        <v>1195.58</v>
      </c>
      <c r="K5605" s="221">
        <v>1195.58</v>
      </c>
      <c r="L5605" s="218">
        <v>0</v>
      </c>
      <c r="M5605" s="218">
        <f t="shared" si="162"/>
        <v>478.23199999999997</v>
      </c>
      <c r="N5605" s="216" t="str">
        <f t="shared" si="161"/>
        <v>stvarna uporabna</v>
      </c>
    </row>
    <row r="5606" spans="1:14" x14ac:dyDescent="0.25">
      <c r="A5606" s="220">
        <v>1</v>
      </c>
      <c r="B5606" s="217" t="s">
        <v>4272</v>
      </c>
      <c r="C5606" s="217" t="s">
        <v>98</v>
      </c>
      <c r="D5606" s="217" t="s">
        <v>4281</v>
      </c>
      <c r="E5606" s="217" t="s">
        <v>233</v>
      </c>
      <c r="F5606" s="217" t="s">
        <v>4282</v>
      </c>
      <c r="G5606" s="217" t="s">
        <v>2625</v>
      </c>
      <c r="H5606" s="217" t="s">
        <v>139</v>
      </c>
      <c r="I5606" s="219">
        <v>1</v>
      </c>
      <c r="J5606" s="221">
        <v>1195.57</v>
      </c>
      <c r="K5606" s="221">
        <v>1195.57</v>
      </c>
      <c r="L5606" s="218">
        <v>0</v>
      </c>
      <c r="M5606" s="218">
        <f t="shared" si="162"/>
        <v>478.22800000000001</v>
      </c>
      <c r="N5606" s="216" t="str">
        <f t="shared" si="161"/>
        <v>stvarna uporabna</v>
      </c>
    </row>
    <row r="5607" spans="1:14" x14ac:dyDescent="0.25">
      <c r="A5607" s="220">
        <v>1</v>
      </c>
      <c r="B5607" s="219" t="s">
        <v>4272</v>
      </c>
      <c r="C5607" s="219" t="s">
        <v>98</v>
      </c>
      <c r="D5607" s="219">
        <v>103336</v>
      </c>
      <c r="E5607" s="217" t="s">
        <v>171</v>
      </c>
      <c r="F5607" s="217" t="s">
        <v>4283</v>
      </c>
      <c r="G5607" s="217" t="s">
        <v>929</v>
      </c>
      <c r="H5607" s="217" t="s">
        <v>139</v>
      </c>
      <c r="I5607" s="219">
        <v>1</v>
      </c>
      <c r="J5607" s="221">
        <v>12672.67</v>
      </c>
      <c r="K5607" s="221">
        <v>12672.67</v>
      </c>
      <c r="L5607" s="218">
        <v>0</v>
      </c>
      <c r="M5607" s="218">
        <f t="shared" si="162"/>
        <v>5069.0680000000002</v>
      </c>
      <c r="N5607" s="216" t="str">
        <f t="shared" si="161"/>
        <v>stvarna uporabna</v>
      </c>
    </row>
    <row r="5608" spans="1:14" x14ac:dyDescent="0.25">
      <c r="A5608" s="216">
        <v>1</v>
      </c>
      <c r="B5608" s="217" t="s">
        <v>4272</v>
      </c>
      <c r="C5608" s="217" t="s">
        <v>98</v>
      </c>
      <c r="D5608" s="217" t="s">
        <v>4284</v>
      </c>
      <c r="E5608" s="217" t="s">
        <v>233</v>
      </c>
      <c r="F5608" s="217" t="s">
        <v>2620</v>
      </c>
      <c r="G5608" s="217" t="s">
        <v>2611</v>
      </c>
      <c r="H5608" s="217" t="s">
        <v>139</v>
      </c>
      <c r="I5608" s="219">
        <v>1</v>
      </c>
      <c r="J5608" s="221">
        <v>3977.2</v>
      </c>
      <c r="K5608" s="221">
        <v>3977.2</v>
      </c>
      <c r="L5608" s="218">
        <v>0</v>
      </c>
      <c r="M5608" s="218">
        <f t="shared" si="162"/>
        <v>1590.88</v>
      </c>
      <c r="N5608" s="216" t="str">
        <f t="shared" si="161"/>
        <v>stvarna uporabna</v>
      </c>
    </row>
    <row r="5609" spans="1:14" x14ac:dyDescent="0.25">
      <c r="A5609" s="220">
        <v>1</v>
      </c>
      <c r="B5609" s="217" t="s">
        <v>4272</v>
      </c>
      <c r="C5609" s="217" t="s">
        <v>98</v>
      </c>
      <c r="D5609" s="217" t="s">
        <v>4285</v>
      </c>
      <c r="E5609" s="217" t="s">
        <v>233</v>
      </c>
      <c r="F5609" s="217" t="s">
        <v>2622</v>
      </c>
      <c r="G5609" s="217" t="s">
        <v>1201</v>
      </c>
      <c r="H5609" s="217" t="s">
        <v>139</v>
      </c>
      <c r="I5609" s="219">
        <v>1</v>
      </c>
      <c r="J5609" s="221">
        <v>2466.13</v>
      </c>
      <c r="K5609" s="221">
        <v>2466.13</v>
      </c>
      <c r="L5609" s="218">
        <v>0</v>
      </c>
      <c r="M5609" s="218">
        <f t="shared" si="162"/>
        <v>986.45200000000011</v>
      </c>
      <c r="N5609" s="216" t="str">
        <f t="shared" si="161"/>
        <v>stvarna uporabna</v>
      </c>
    </row>
    <row r="5610" spans="1:14" x14ac:dyDescent="0.25">
      <c r="A5610" s="220">
        <v>1</v>
      </c>
      <c r="B5610" s="217" t="s">
        <v>4272</v>
      </c>
      <c r="C5610" s="217" t="s">
        <v>98</v>
      </c>
      <c r="D5610" s="217" t="s">
        <v>4286</v>
      </c>
      <c r="E5610" s="217" t="s">
        <v>362</v>
      </c>
      <c r="F5610" s="217" t="s">
        <v>4287</v>
      </c>
      <c r="G5610" s="217" t="s">
        <v>2628</v>
      </c>
      <c r="H5610" s="217" t="s">
        <v>139</v>
      </c>
      <c r="I5610" s="219">
        <v>1</v>
      </c>
      <c r="J5610" s="221">
        <v>1720.81</v>
      </c>
      <c r="K5610" s="221">
        <v>1720.81</v>
      </c>
      <c r="L5610" s="218">
        <v>0</v>
      </c>
      <c r="M5610" s="218">
        <f t="shared" si="162"/>
        <v>688.32400000000007</v>
      </c>
      <c r="N5610" s="216" t="str">
        <f t="shared" si="161"/>
        <v>stvarna uporabna</v>
      </c>
    </row>
    <row r="5611" spans="1:14" x14ac:dyDescent="0.25">
      <c r="A5611" s="216">
        <v>1</v>
      </c>
      <c r="B5611" s="217" t="s">
        <v>4272</v>
      </c>
      <c r="C5611" s="217" t="s">
        <v>98</v>
      </c>
      <c r="D5611" s="217" t="s">
        <v>4288</v>
      </c>
      <c r="E5611" s="217" t="s">
        <v>362</v>
      </c>
      <c r="F5611" s="217" t="s">
        <v>4289</v>
      </c>
      <c r="G5611" s="217" t="s">
        <v>2628</v>
      </c>
      <c r="H5611" s="217" t="s">
        <v>139</v>
      </c>
      <c r="I5611" s="219">
        <v>1</v>
      </c>
      <c r="J5611" s="221">
        <v>13261.4</v>
      </c>
      <c r="K5611" s="221">
        <v>13261.4</v>
      </c>
      <c r="L5611" s="218">
        <v>0</v>
      </c>
      <c r="M5611" s="218">
        <f t="shared" si="162"/>
        <v>5304.56</v>
      </c>
      <c r="N5611" s="216" t="str">
        <f t="shared" si="161"/>
        <v>stvarna uporabna</v>
      </c>
    </row>
    <row r="5612" spans="1:14" x14ac:dyDescent="0.25">
      <c r="A5612" s="216">
        <v>1</v>
      </c>
      <c r="B5612" s="217" t="s">
        <v>4272</v>
      </c>
      <c r="C5612" s="217" t="s">
        <v>98</v>
      </c>
      <c r="D5612" s="217" t="s">
        <v>4290</v>
      </c>
      <c r="E5612" s="217" t="s">
        <v>233</v>
      </c>
      <c r="F5612" s="217" t="s">
        <v>2622</v>
      </c>
      <c r="G5612" s="217" t="s">
        <v>3197</v>
      </c>
      <c r="H5612" s="217" t="s">
        <v>139</v>
      </c>
      <c r="I5612" s="219">
        <v>1</v>
      </c>
      <c r="J5612" s="221">
        <v>2409.0100000000002</v>
      </c>
      <c r="K5612" s="221">
        <v>2409.0100000000002</v>
      </c>
      <c r="L5612" s="218">
        <v>0</v>
      </c>
      <c r="M5612" s="218">
        <f t="shared" si="162"/>
        <v>963.60400000000016</v>
      </c>
      <c r="N5612" s="216" t="str">
        <f t="shared" si="161"/>
        <v>stvarna uporabna</v>
      </c>
    </row>
    <row r="5613" spans="1:14" x14ac:dyDescent="0.25">
      <c r="A5613" s="216">
        <v>1</v>
      </c>
      <c r="B5613" s="217" t="s">
        <v>4272</v>
      </c>
      <c r="C5613" s="217" t="s">
        <v>98</v>
      </c>
      <c r="D5613" s="217" t="s">
        <v>4291</v>
      </c>
      <c r="E5613" s="217" t="s">
        <v>233</v>
      </c>
      <c r="F5613" s="217" t="s">
        <v>4292</v>
      </c>
      <c r="G5613" s="217" t="s">
        <v>2561</v>
      </c>
      <c r="H5613" s="217" t="s">
        <v>139</v>
      </c>
      <c r="I5613" s="219">
        <v>1</v>
      </c>
      <c r="J5613" s="221">
        <v>1428</v>
      </c>
      <c r="K5613" s="221">
        <v>1428</v>
      </c>
      <c r="L5613" s="218">
        <v>0</v>
      </c>
      <c r="M5613" s="218">
        <f t="shared" si="162"/>
        <v>571.20000000000005</v>
      </c>
      <c r="N5613" s="216" t="str">
        <f t="shared" si="161"/>
        <v>stvarna uporabna</v>
      </c>
    </row>
    <row r="5614" spans="1:14" x14ac:dyDescent="0.25">
      <c r="A5614" s="220">
        <v>1</v>
      </c>
      <c r="B5614" s="217" t="s">
        <v>4272</v>
      </c>
      <c r="C5614" s="217" t="s">
        <v>98</v>
      </c>
      <c r="D5614" s="217" t="s">
        <v>4293</v>
      </c>
      <c r="E5614" s="217" t="s">
        <v>362</v>
      </c>
      <c r="F5614" s="217" t="s">
        <v>3196</v>
      </c>
      <c r="G5614" s="217" t="s">
        <v>2561</v>
      </c>
      <c r="H5614" s="217" t="s">
        <v>139</v>
      </c>
      <c r="I5614" s="219">
        <v>1</v>
      </c>
      <c r="J5614" s="221">
        <v>6078.44</v>
      </c>
      <c r="K5614" s="221">
        <v>6078.44</v>
      </c>
      <c r="L5614" s="218">
        <v>0</v>
      </c>
      <c r="M5614" s="218">
        <f t="shared" si="162"/>
        <v>2431.3759999999997</v>
      </c>
      <c r="N5614" s="216" t="str">
        <f t="shared" si="161"/>
        <v>stvarna uporabna</v>
      </c>
    </row>
    <row r="5615" spans="1:14" x14ac:dyDescent="0.25">
      <c r="A5615" s="220">
        <v>1</v>
      </c>
      <c r="B5615" s="217" t="s">
        <v>4272</v>
      </c>
      <c r="C5615" s="217" t="s">
        <v>98</v>
      </c>
      <c r="D5615" s="217" t="s">
        <v>4294</v>
      </c>
      <c r="E5615" s="217" t="s">
        <v>362</v>
      </c>
      <c r="F5615" s="217" t="s">
        <v>4295</v>
      </c>
      <c r="G5615" s="217" t="s">
        <v>2162</v>
      </c>
      <c r="H5615" s="217" t="s">
        <v>139</v>
      </c>
      <c r="I5615" s="219">
        <v>1</v>
      </c>
      <c r="J5615" s="221">
        <v>2682.78</v>
      </c>
      <c r="K5615" s="221">
        <v>2682.78</v>
      </c>
      <c r="L5615" s="218">
        <v>0</v>
      </c>
      <c r="M5615" s="218">
        <f t="shared" si="162"/>
        <v>1073.1120000000001</v>
      </c>
      <c r="N5615" s="216" t="str">
        <f t="shared" si="161"/>
        <v>stvarna uporabna</v>
      </c>
    </row>
    <row r="5616" spans="1:14" x14ac:dyDescent="0.25">
      <c r="A5616" s="216">
        <v>1</v>
      </c>
      <c r="B5616" s="217" t="s">
        <v>4272</v>
      </c>
      <c r="C5616" s="217" t="s">
        <v>98</v>
      </c>
      <c r="D5616" s="217" t="s">
        <v>4296</v>
      </c>
      <c r="E5616" s="217" t="s">
        <v>362</v>
      </c>
      <c r="F5616" s="217" t="s">
        <v>4295</v>
      </c>
      <c r="G5616" s="217" t="s">
        <v>2162</v>
      </c>
      <c r="H5616" s="217" t="s">
        <v>139</v>
      </c>
      <c r="I5616" s="219">
        <v>1</v>
      </c>
      <c r="J5616" s="221">
        <v>2682.78</v>
      </c>
      <c r="K5616" s="221">
        <v>2682.78</v>
      </c>
      <c r="L5616" s="218">
        <v>0</v>
      </c>
      <c r="M5616" s="218">
        <f t="shared" si="162"/>
        <v>1073.1120000000001</v>
      </c>
      <c r="N5616" s="216" t="str">
        <f t="shared" si="161"/>
        <v>stvarna uporabna</v>
      </c>
    </row>
    <row r="5617" spans="1:14" x14ac:dyDescent="0.25">
      <c r="A5617" s="216">
        <v>1</v>
      </c>
      <c r="B5617" s="217" t="s">
        <v>4272</v>
      </c>
      <c r="C5617" s="217" t="s">
        <v>98</v>
      </c>
      <c r="D5617" s="217" t="s">
        <v>4297</v>
      </c>
      <c r="E5617" s="217" t="s">
        <v>362</v>
      </c>
      <c r="F5617" s="217" t="s">
        <v>4298</v>
      </c>
      <c r="G5617" s="217" t="s">
        <v>2162</v>
      </c>
      <c r="H5617" s="217" t="s">
        <v>139</v>
      </c>
      <c r="I5617" s="219">
        <v>1</v>
      </c>
      <c r="J5617" s="221">
        <v>2682.78</v>
      </c>
      <c r="K5617" s="221">
        <v>2682.78</v>
      </c>
      <c r="L5617" s="218">
        <v>0</v>
      </c>
      <c r="M5617" s="218">
        <f t="shared" si="162"/>
        <v>1073.1120000000001</v>
      </c>
      <c r="N5617" s="216" t="str">
        <f t="shared" si="161"/>
        <v>stvarna uporabna</v>
      </c>
    </row>
    <row r="5618" spans="1:14" x14ac:dyDescent="0.25">
      <c r="A5618" s="216">
        <v>1</v>
      </c>
      <c r="B5618" s="217" t="s">
        <v>4272</v>
      </c>
      <c r="C5618" s="217" t="s">
        <v>98</v>
      </c>
      <c r="D5618" s="217" t="s">
        <v>4299</v>
      </c>
      <c r="E5618" s="217" t="s">
        <v>362</v>
      </c>
      <c r="F5618" s="217" t="s">
        <v>4298</v>
      </c>
      <c r="G5618" s="217" t="s">
        <v>2162</v>
      </c>
      <c r="H5618" s="217" t="s">
        <v>139</v>
      </c>
      <c r="I5618" s="219">
        <v>1</v>
      </c>
      <c r="J5618" s="221">
        <v>2682.78</v>
      </c>
      <c r="K5618" s="221">
        <v>2682.78</v>
      </c>
      <c r="L5618" s="218">
        <v>0</v>
      </c>
      <c r="M5618" s="218">
        <f t="shared" si="162"/>
        <v>1073.1120000000001</v>
      </c>
      <c r="N5618" s="216" t="str">
        <f t="shared" si="161"/>
        <v>stvarna uporabna</v>
      </c>
    </row>
    <row r="5619" spans="1:14" x14ac:dyDescent="0.25">
      <c r="A5619" s="220">
        <v>1</v>
      </c>
      <c r="B5619" s="217" t="s">
        <v>4272</v>
      </c>
      <c r="C5619" s="217" t="s">
        <v>98</v>
      </c>
      <c r="D5619" s="217" t="s">
        <v>4300</v>
      </c>
      <c r="E5619" s="217" t="s">
        <v>233</v>
      </c>
      <c r="F5619" s="217" t="s">
        <v>4298</v>
      </c>
      <c r="G5619" s="217" t="s">
        <v>2162</v>
      </c>
      <c r="H5619" s="217" t="s">
        <v>139</v>
      </c>
      <c r="I5619" s="219">
        <v>1</v>
      </c>
      <c r="J5619" s="221">
        <v>2682.78</v>
      </c>
      <c r="K5619" s="221">
        <v>2682.78</v>
      </c>
      <c r="L5619" s="218">
        <v>0</v>
      </c>
      <c r="M5619" s="218">
        <f t="shared" si="162"/>
        <v>1073.1120000000001</v>
      </c>
      <c r="N5619" s="216" t="str">
        <f t="shared" si="161"/>
        <v>stvarna uporabna</v>
      </c>
    </row>
    <row r="5620" spans="1:14" x14ac:dyDescent="0.25">
      <c r="A5620" s="220">
        <v>1</v>
      </c>
      <c r="B5620" s="217" t="s">
        <v>4272</v>
      </c>
      <c r="C5620" s="217" t="s">
        <v>98</v>
      </c>
      <c r="D5620" s="217" t="s">
        <v>4301</v>
      </c>
      <c r="E5620" s="217" t="s">
        <v>233</v>
      </c>
      <c r="F5620" s="217" t="s">
        <v>4302</v>
      </c>
      <c r="G5620" s="217" t="s">
        <v>2792</v>
      </c>
      <c r="H5620" s="217" t="s">
        <v>139</v>
      </c>
      <c r="I5620" s="219">
        <v>1</v>
      </c>
      <c r="J5620" s="218">
        <v>447.74</v>
      </c>
      <c r="K5620" s="218">
        <v>447.74</v>
      </c>
      <c r="L5620" s="218">
        <v>0</v>
      </c>
      <c r="M5620" s="218">
        <f t="shared" si="162"/>
        <v>179.096</v>
      </c>
      <c r="N5620" s="216" t="str">
        <f t="shared" si="161"/>
        <v>stvarna uporabna</v>
      </c>
    </row>
    <row r="5621" spans="1:14" x14ac:dyDescent="0.25">
      <c r="A5621" s="216">
        <v>1</v>
      </c>
      <c r="B5621" s="219" t="s">
        <v>4272</v>
      </c>
      <c r="C5621" s="219" t="s">
        <v>98</v>
      </c>
      <c r="D5621" s="219">
        <v>101156</v>
      </c>
      <c r="E5621" s="217" t="s">
        <v>218</v>
      </c>
      <c r="F5621" s="217" t="s">
        <v>4298</v>
      </c>
      <c r="G5621" s="217" t="s">
        <v>2162</v>
      </c>
      <c r="H5621" s="217" t="s">
        <v>139</v>
      </c>
      <c r="I5621" s="219">
        <v>1</v>
      </c>
      <c r="J5621" s="221">
        <v>2682.78</v>
      </c>
      <c r="K5621" s="221">
        <v>2682.78</v>
      </c>
      <c r="L5621" s="218">
        <v>0</v>
      </c>
      <c r="M5621" s="218">
        <f t="shared" si="162"/>
        <v>1073.1120000000001</v>
      </c>
      <c r="N5621" s="216" t="str">
        <f t="shared" si="161"/>
        <v>stvarna uporabna</v>
      </c>
    </row>
    <row r="5622" spans="1:14" x14ac:dyDescent="0.25">
      <c r="A5622" s="216">
        <v>1</v>
      </c>
      <c r="B5622" s="219" t="s">
        <v>4272</v>
      </c>
      <c r="C5622" s="219" t="s">
        <v>98</v>
      </c>
      <c r="D5622" s="219">
        <v>102775</v>
      </c>
      <c r="E5622" s="217" t="s">
        <v>171</v>
      </c>
      <c r="F5622" s="217" t="s">
        <v>3196</v>
      </c>
      <c r="G5622" s="217" t="s">
        <v>2561</v>
      </c>
      <c r="H5622" s="217" t="s">
        <v>139</v>
      </c>
      <c r="I5622" s="219">
        <v>1</v>
      </c>
      <c r="J5622" s="221">
        <v>6770.7</v>
      </c>
      <c r="K5622" s="221">
        <v>6770.7</v>
      </c>
      <c r="L5622" s="218">
        <v>0</v>
      </c>
      <c r="M5622" s="218">
        <f t="shared" si="162"/>
        <v>2708.28</v>
      </c>
      <c r="N5622" s="216" t="str">
        <f t="shared" si="161"/>
        <v>stvarna uporabna</v>
      </c>
    </row>
    <row r="5623" spans="1:14" x14ac:dyDescent="0.25">
      <c r="A5623" s="216">
        <v>1</v>
      </c>
      <c r="B5623" s="219" t="s">
        <v>4272</v>
      </c>
      <c r="C5623" s="219" t="s">
        <v>98</v>
      </c>
      <c r="D5623" s="219">
        <v>103403</v>
      </c>
      <c r="E5623" s="217" t="s">
        <v>171</v>
      </c>
      <c r="F5623" s="217" t="s">
        <v>3196</v>
      </c>
      <c r="G5623" s="217" t="s">
        <v>2561</v>
      </c>
      <c r="H5623" s="217" t="s">
        <v>139</v>
      </c>
      <c r="I5623" s="219">
        <v>1</v>
      </c>
      <c r="J5623" s="221">
        <v>6078.44</v>
      </c>
      <c r="K5623" s="221">
        <v>6078.44</v>
      </c>
      <c r="L5623" s="218">
        <v>0</v>
      </c>
      <c r="M5623" s="218">
        <f t="shared" si="162"/>
        <v>2431.3759999999997</v>
      </c>
      <c r="N5623" s="216" t="str">
        <f t="shared" si="161"/>
        <v>stvarna uporabna</v>
      </c>
    </row>
    <row r="5624" spans="1:14" x14ac:dyDescent="0.25">
      <c r="A5624" s="220">
        <v>1</v>
      </c>
      <c r="B5624" s="219" t="s">
        <v>4272</v>
      </c>
      <c r="C5624" s="219" t="s">
        <v>98</v>
      </c>
      <c r="D5624" s="219">
        <v>105873</v>
      </c>
      <c r="E5624" s="217" t="s">
        <v>595</v>
      </c>
      <c r="F5624" s="217" t="s">
        <v>3196</v>
      </c>
      <c r="G5624" s="217" t="s">
        <v>2628</v>
      </c>
      <c r="H5624" s="217" t="s">
        <v>139</v>
      </c>
      <c r="I5624" s="219">
        <v>1</v>
      </c>
      <c r="J5624" s="221">
        <v>10382.049999999999</v>
      </c>
      <c r="K5624" s="221">
        <v>10382.049999999999</v>
      </c>
      <c r="L5624" s="218">
        <v>0</v>
      </c>
      <c r="M5624" s="218">
        <f t="shared" si="162"/>
        <v>4152.82</v>
      </c>
      <c r="N5624" s="216" t="str">
        <f t="shared" si="161"/>
        <v>stvarna uporabna</v>
      </c>
    </row>
    <row r="5625" spans="1:14" x14ac:dyDescent="0.25">
      <c r="A5625" s="220">
        <v>1</v>
      </c>
      <c r="B5625" s="219" t="s">
        <v>4272</v>
      </c>
      <c r="C5625" s="219" t="s">
        <v>98</v>
      </c>
      <c r="D5625" s="219">
        <v>106602</v>
      </c>
      <c r="E5625" s="217" t="s">
        <v>362</v>
      </c>
      <c r="F5625" s="217" t="s">
        <v>4295</v>
      </c>
      <c r="G5625" s="217" t="s">
        <v>2162</v>
      </c>
      <c r="H5625" s="217" t="s">
        <v>139</v>
      </c>
      <c r="I5625" s="219">
        <v>1</v>
      </c>
      <c r="J5625" s="221">
        <v>2682.78</v>
      </c>
      <c r="K5625" s="221">
        <v>2682.78</v>
      </c>
      <c r="L5625" s="218">
        <v>0</v>
      </c>
      <c r="M5625" s="218">
        <f t="shared" si="162"/>
        <v>1073.1120000000001</v>
      </c>
      <c r="N5625" s="216" t="str">
        <f t="shared" si="161"/>
        <v>stvarna uporabna</v>
      </c>
    </row>
    <row r="5626" spans="1:14" x14ac:dyDescent="0.25">
      <c r="A5626" s="216">
        <v>1</v>
      </c>
      <c r="B5626" s="217" t="s">
        <v>4303</v>
      </c>
      <c r="C5626" s="217" t="s">
        <v>4304</v>
      </c>
      <c r="D5626" s="217" t="s">
        <v>4305</v>
      </c>
      <c r="E5626" s="217" t="s">
        <v>137</v>
      </c>
      <c r="F5626" s="217" t="s">
        <v>4306</v>
      </c>
      <c r="G5626" s="217" t="s">
        <v>3871</v>
      </c>
      <c r="H5626" s="217" t="s">
        <v>139</v>
      </c>
      <c r="I5626" s="219">
        <v>1</v>
      </c>
      <c r="J5626" s="221">
        <v>4183.47</v>
      </c>
      <c r="K5626" s="221">
        <v>4183.47</v>
      </c>
      <c r="L5626" s="218">
        <v>0</v>
      </c>
      <c r="M5626" s="218">
        <f t="shared" si="162"/>
        <v>1673.3880000000001</v>
      </c>
      <c r="N5626" s="216" t="str">
        <f t="shared" si="161"/>
        <v>stvarna uporabna</v>
      </c>
    </row>
    <row r="5627" spans="1:14" x14ac:dyDescent="0.25">
      <c r="A5627" s="220">
        <v>1</v>
      </c>
      <c r="B5627" s="217" t="s">
        <v>4303</v>
      </c>
      <c r="C5627" s="217" t="s">
        <v>4304</v>
      </c>
      <c r="D5627" s="217" t="s">
        <v>4307</v>
      </c>
      <c r="E5627" s="217" t="s">
        <v>171</v>
      </c>
      <c r="F5627" s="217" t="s">
        <v>4308</v>
      </c>
      <c r="G5627" s="218">
        <v>12.03</v>
      </c>
      <c r="H5627" s="217" t="s">
        <v>139</v>
      </c>
      <c r="I5627" s="219">
        <v>1</v>
      </c>
      <c r="J5627" s="221">
        <v>3099.52</v>
      </c>
      <c r="K5627" s="221">
        <v>3099.52</v>
      </c>
      <c r="L5627" s="218">
        <v>0</v>
      </c>
      <c r="M5627" s="218">
        <f t="shared" si="162"/>
        <v>1239.808</v>
      </c>
      <c r="N5627" s="216" t="str">
        <f t="shared" ref="N5627:N5690" si="163">IF(L5627&lt;J5627*0.4,"stvarna uporabna", "nova vrijednost")</f>
        <v>stvarna uporabna</v>
      </c>
    </row>
    <row r="5628" spans="1:14" x14ac:dyDescent="0.25">
      <c r="A5628" s="220">
        <v>1</v>
      </c>
      <c r="B5628" s="217" t="s">
        <v>4303</v>
      </c>
      <c r="C5628" s="217" t="s">
        <v>4304</v>
      </c>
      <c r="D5628" s="217" t="s">
        <v>4309</v>
      </c>
      <c r="E5628" s="217" t="s">
        <v>171</v>
      </c>
      <c r="F5628" s="217" t="s">
        <v>4310</v>
      </c>
      <c r="G5628" s="217" t="s">
        <v>3207</v>
      </c>
      <c r="H5628" s="217" t="s">
        <v>139</v>
      </c>
      <c r="I5628" s="219">
        <v>1</v>
      </c>
      <c r="J5628" s="221">
        <v>8548.52</v>
      </c>
      <c r="K5628" s="221">
        <v>8548.52</v>
      </c>
      <c r="L5628" s="218">
        <v>0</v>
      </c>
      <c r="M5628" s="218">
        <f t="shared" si="162"/>
        <v>3419.4080000000004</v>
      </c>
      <c r="N5628" s="216" t="str">
        <f t="shared" si="163"/>
        <v>stvarna uporabna</v>
      </c>
    </row>
    <row r="5629" spans="1:14" x14ac:dyDescent="0.25">
      <c r="A5629" s="216">
        <v>1</v>
      </c>
      <c r="B5629" s="217" t="s">
        <v>4303</v>
      </c>
      <c r="C5629" s="217" t="s">
        <v>4304</v>
      </c>
      <c r="D5629" s="217" t="s">
        <v>4311</v>
      </c>
      <c r="E5629" s="217" t="s">
        <v>171</v>
      </c>
      <c r="F5629" s="217" t="s">
        <v>4312</v>
      </c>
      <c r="G5629" s="217" t="s">
        <v>772</v>
      </c>
      <c r="H5629" s="217" t="s">
        <v>139</v>
      </c>
      <c r="I5629" s="219">
        <v>1</v>
      </c>
      <c r="J5629" s="221">
        <v>9667.19</v>
      </c>
      <c r="K5629" s="221">
        <v>9344.9599999999991</v>
      </c>
      <c r="L5629" s="218">
        <v>322.23</v>
      </c>
      <c r="M5629" s="218">
        <f t="shared" si="162"/>
        <v>3866.8760000000002</v>
      </c>
      <c r="N5629" s="216" t="str">
        <f t="shared" si="163"/>
        <v>stvarna uporabna</v>
      </c>
    </row>
    <row r="5630" spans="1:14" x14ac:dyDescent="0.25">
      <c r="A5630" s="216">
        <v>1</v>
      </c>
      <c r="B5630" s="217" t="s">
        <v>4303</v>
      </c>
      <c r="C5630" s="217" t="s">
        <v>4304</v>
      </c>
      <c r="D5630" s="217" t="s">
        <v>4313</v>
      </c>
      <c r="E5630" s="217" t="s">
        <v>233</v>
      </c>
      <c r="F5630" s="217" t="s">
        <v>4314</v>
      </c>
      <c r="G5630" s="217" t="s">
        <v>504</v>
      </c>
      <c r="H5630" s="217" t="s">
        <v>139</v>
      </c>
      <c r="I5630" s="219">
        <v>1</v>
      </c>
      <c r="J5630" s="221">
        <v>3497.99</v>
      </c>
      <c r="K5630" s="221">
        <v>1107.7</v>
      </c>
      <c r="L5630" s="221">
        <v>2390.29</v>
      </c>
      <c r="M5630" s="218">
        <f t="shared" si="162"/>
        <v>2390.29</v>
      </c>
      <c r="N5630" s="216" t="str">
        <f t="shared" si="163"/>
        <v>nova vrijednost</v>
      </c>
    </row>
    <row r="5631" spans="1:14" x14ac:dyDescent="0.25">
      <c r="A5631" s="216">
        <v>1</v>
      </c>
      <c r="B5631" s="219" t="s">
        <v>4303</v>
      </c>
      <c r="C5631" s="219" t="s">
        <v>4304</v>
      </c>
      <c r="D5631" s="219">
        <v>100909</v>
      </c>
      <c r="E5631" s="217" t="s">
        <v>250</v>
      </c>
      <c r="F5631" s="217" t="s">
        <v>4315</v>
      </c>
      <c r="G5631" s="218">
        <v>11.1</v>
      </c>
      <c r="H5631" s="217" t="s">
        <v>139</v>
      </c>
      <c r="I5631" s="219">
        <v>1</v>
      </c>
      <c r="J5631" s="221">
        <v>13845.94</v>
      </c>
      <c r="K5631" s="221">
        <v>11037.88</v>
      </c>
      <c r="L5631" s="221">
        <v>2808.06</v>
      </c>
      <c r="M5631" s="218">
        <f t="shared" si="162"/>
        <v>5538.3760000000002</v>
      </c>
      <c r="N5631" s="216" t="str">
        <f t="shared" si="163"/>
        <v>stvarna uporabna</v>
      </c>
    </row>
    <row r="5632" spans="1:14" x14ac:dyDescent="0.25">
      <c r="A5632" s="220">
        <v>1</v>
      </c>
      <c r="B5632" s="219" t="s">
        <v>4303</v>
      </c>
      <c r="C5632" s="219" t="s">
        <v>4304</v>
      </c>
      <c r="D5632" s="219">
        <v>100913</v>
      </c>
      <c r="E5632" s="217" t="s">
        <v>250</v>
      </c>
      <c r="F5632" s="217" t="s">
        <v>4316</v>
      </c>
      <c r="G5632" s="218">
        <v>12.1</v>
      </c>
      <c r="H5632" s="217" t="s">
        <v>139</v>
      </c>
      <c r="I5632" s="219">
        <v>1</v>
      </c>
      <c r="J5632" s="221">
        <v>5500</v>
      </c>
      <c r="K5632" s="221">
        <v>5500</v>
      </c>
      <c r="L5632" s="218">
        <v>0</v>
      </c>
      <c r="M5632" s="218">
        <f t="shared" si="162"/>
        <v>2200</v>
      </c>
      <c r="N5632" s="216" t="str">
        <f t="shared" si="163"/>
        <v>stvarna uporabna</v>
      </c>
    </row>
    <row r="5633" spans="1:14" x14ac:dyDescent="0.25">
      <c r="A5633" s="220">
        <v>1</v>
      </c>
      <c r="B5633" s="219" t="s">
        <v>4303</v>
      </c>
      <c r="C5633" s="219" t="s">
        <v>4304</v>
      </c>
      <c r="D5633" s="219">
        <v>100960</v>
      </c>
      <c r="E5633" s="217" t="s">
        <v>250</v>
      </c>
      <c r="F5633" s="217" t="s">
        <v>4317</v>
      </c>
      <c r="G5633" s="218">
        <v>11.1</v>
      </c>
      <c r="H5633" s="217" t="s">
        <v>139</v>
      </c>
      <c r="I5633" s="219">
        <v>1</v>
      </c>
      <c r="J5633" s="221">
        <v>8610</v>
      </c>
      <c r="K5633" s="221">
        <v>8610</v>
      </c>
      <c r="L5633" s="218">
        <v>0</v>
      </c>
      <c r="M5633" s="218">
        <f t="shared" si="162"/>
        <v>3444</v>
      </c>
      <c r="N5633" s="216" t="str">
        <f t="shared" si="163"/>
        <v>stvarna uporabna</v>
      </c>
    </row>
    <row r="5634" spans="1:14" x14ac:dyDescent="0.25">
      <c r="A5634" s="216">
        <v>1</v>
      </c>
      <c r="B5634" s="219" t="s">
        <v>4303</v>
      </c>
      <c r="C5634" s="219" t="s">
        <v>4304</v>
      </c>
      <c r="D5634" s="219">
        <v>102218</v>
      </c>
      <c r="E5634" s="217" t="s">
        <v>171</v>
      </c>
      <c r="F5634" s="217" t="s">
        <v>4318</v>
      </c>
      <c r="G5634" s="217" t="s">
        <v>205</v>
      </c>
      <c r="H5634" s="217" t="s">
        <v>139</v>
      </c>
      <c r="I5634" s="219">
        <v>1</v>
      </c>
      <c r="J5634" s="221">
        <v>2419</v>
      </c>
      <c r="K5634" s="221">
        <v>1370.77</v>
      </c>
      <c r="L5634" s="221">
        <v>1048.23</v>
      </c>
      <c r="M5634" s="218">
        <f t="shared" ref="M5634:M5697" si="164">IF(L5634&lt;J5634*0.4,J5634*0.4,L5634)</f>
        <v>1048.23</v>
      </c>
      <c r="N5634" s="216" t="str">
        <f t="shared" si="163"/>
        <v>nova vrijednost</v>
      </c>
    </row>
    <row r="5635" spans="1:14" x14ac:dyDescent="0.25">
      <c r="A5635" s="216">
        <v>1</v>
      </c>
      <c r="B5635" s="219" t="s">
        <v>4303</v>
      </c>
      <c r="C5635" s="219" t="s">
        <v>4304</v>
      </c>
      <c r="D5635" s="219">
        <v>102297</v>
      </c>
      <c r="E5635" s="217" t="s">
        <v>171</v>
      </c>
      <c r="F5635" s="217" t="s">
        <v>4319</v>
      </c>
      <c r="G5635" s="217" t="s">
        <v>286</v>
      </c>
      <c r="H5635" s="217" t="s">
        <v>139</v>
      </c>
      <c r="I5635" s="219">
        <v>1</v>
      </c>
      <c r="J5635" s="221">
        <v>85650.72</v>
      </c>
      <c r="K5635" s="221">
        <v>85650.72</v>
      </c>
      <c r="L5635" s="218">
        <v>0</v>
      </c>
      <c r="M5635" s="218">
        <f t="shared" si="164"/>
        <v>34260.288</v>
      </c>
      <c r="N5635" s="216" t="str">
        <f t="shared" si="163"/>
        <v>stvarna uporabna</v>
      </c>
    </row>
    <row r="5636" spans="1:14" x14ac:dyDescent="0.25">
      <c r="A5636" s="216">
        <v>1</v>
      </c>
      <c r="B5636" s="219" t="s">
        <v>4303</v>
      </c>
      <c r="C5636" s="219" t="s">
        <v>4304</v>
      </c>
      <c r="D5636" s="219">
        <v>102298</v>
      </c>
      <c r="E5636" s="217" t="s">
        <v>171</v>
      </c>
      <c r="F5636" s="217" t="s">
        <v>4320</v>
      </c>
      <c r="G5636" s="217" t="s">
        <v>286</v>
      </c>
      <c r="H5636" s="217" t="s">
        <v>139</v>
      </c>
      <c r="I5636" s="219">
        <v>1</v>
      </c>
      <c r="J5636" s="221">
        <v>16055.47</v>
      </c>
      <c r="K5636" s="221">
        <v>16055.47</v>
      </c>
      <c r="L5636" s="218">
        <v>0</v>
      </c>
      <c r="M5636" s="218">
        <f t="shared" si="164"/>
        <v>6422.1880000000001</v>
      </c>
      <c r="N5636" s="216" t="str">
        <f t="shared" si="163"/>
        <v>stvarna uporabna</v>
      </c>
    </row>
    <row r="5637" spans="1:14" x14ac:dyDescent="0.25">
      <c r="A5637" s="220">
        <v>1</v>
      </c>
      <c r="B5637" s="219" t="s">
        <v>4303</v>
      </c>
      <c r="C5637" s="219" t="s">
        <v>4304</v>
      </c>
      <c r="D5637" s="219">
        <v>102299</v>
      </c>
      <c r="E5637" s="217" t="s">
        <v>171</v>
      </c>
      <c r="F5637" s="217" t="s">
        <v>4321</v>
      </c>
      <c r="G5637" s="217" t="s">
        <v>286</v>
      </c>
      <c r="H5637" s="217" t="s">
        <v>139</v>
      </c>
      <c r="I5637" s="219">
        <v>1</v>
      </c>
      <c r="J5637" s="221">
        <v>27055.62</v>
      </c>
      <c r="K5637" s="221">
        <v>27055.62</v>
      </c>
      <c r="L5637" s="218">
        <v>0</v>
      </c>
      <c r="M5637" s="218">
        <f t="shared" si="164"/>
        <v>10822.248</v>
      </c>
      <c r="N5637" s="216" t="str">
        <f t="shared" si="163"/>
        <v>stvarna uporabna</v>
      </c>
    </row>
    <row r="5638" spans="1:14" x14ac:dyDescent="0.25">
      <c r="A5638" s="220">
        <v>1</v>
      </c>
      <c r="B5638" s="219" t="s">
        <v>4303</v>
      </c>
      <c r="C5638" s="219" t="s">
        <v>4304</v>
      </c>
      <c r="D5638" s="219">
        <v>102449</v>
      </c>
      <c r="E5638" s="217" t="s">
        <v>171</v>
      </c>
      <c r="F5638" s="217" t="s">
        <v>4322</v>
      </c>
      <c r="G5638" s="218">
        <v>11.07</v>
      </c>
      <c r="H5638" s="217" t="s">
        <v>139</v>
      </c>
      <c r="I5638" s="219">
        <v>1</v>
      </c>
      <c r="J5638" s="221">
        <v>2631</v>
      </c>
      <c r="K5638" s="221">
        <v>2631</v>
      </c>
      <c r="L5638" s="218">
        <v>0</v>
      </c>
      <c r="M5638" s="218">
        <f t="shared" si="164"/>
        <v>1052.4000000000001</v>
      </c>
      <c r="N5638" s="216" t="str">
        <f t="shared" si="163"/>
        <v>stvarna uporabna</v>
      </c>
    </row>
    <row r="5639" spans="1:14" x14ac:dyDescent="0.25">
      <c r="A5639" s="216">
        <v>1</v>
      </c>
      <c r="B5639" s="219" t="s">
        <v>4303</v>
      </c>
      <c r="C5639" s="219" t="s">
        <v>4304</v>
      </c>
      <c r="D5639" s="219">
        <v>102485</v>
      </c>
      <c r="E5639" s="217" t="s">
        <v>171</v>
      </c>
      <c r="F5639" s="217" t="s">
        <v>4323</v>
      </c>
      <c r="G5639" s="217" t="s">
        <v>454</v>
      </c>
      <c r="H5639" s="217" t="s">
        <v>139</v>
      </c>
      <c r="I5639" s="219">
        <v>1</v>
      </c>
      <c r="J5639" s="221">
        <v>4744.4399999999996</v>
      </c>
      <c r="K5639" s="221">
        <v>3637.41</v>
      </c>
      <c r="L5639" s="221">
        <v>1107.03</v>
      </c>
      <c r="M5639" s="218">
        <f t="shared" si="164"/>
        <v>1897.7759999999998</v>
      </c>
      <c r="N5639" s="216" t="str">
        <f t="shared" si="163"/>
        <v>stvarna uporabna</v>
      </c>
    </row>
    <row r="5640" spans="1:14" x14ac:dyDescent="0.25">
      <c r="A5640" s="216">
        <v>1</v>
      </c>
      <c r="B5640" s="219" t="s">
        <v>4303</v>
      </c>
      <c r="C5640" s="219" t="s">
        <v>4304</v>
      </c>
      <c r="D5640" s="219">
        <v>102486</v>
      </c>
      <c r="E5640" s="217" t="s">
        <v>171</v>
      </c>
      <c r="F5640" s="217" t="s">
        <v>4324</v>
      </c>
      <c r="G5640" s="217" t="s">
        <v>531</v>
      </c>
      <c r="H5640" s="217" t="s">
        <v>139</v>
      </c>
      <c r="I5640" s="219">
        <v>1</v>
      </c>
      <c r="J5640" s="221">
        <v>8799.4</v>
      </c>
      <c r="K5640" s="221">
        <v>4399.7</v>
      </c>
      <c r="L5640" s="221">
        <v>4399.7</v>
      </c>
      <c r="M5640" s="218">
        <f t="shared" si="164"/>
        <v>4399.7</v>
      </c>
      <c r="N5640" s="216" t="str">
        <f t="shared" si="163"/>
        <v>nova vrijednost</v>
      </c>
    </row>
    <row r="5641" spans="1:14" x14ac:dyDescent="0.25">
      <c r="A5641" s="216">
        <v>1</v>
      </c>
      <c r="B5641" s="219" t="s">
        <v>4303</v>
      </c>
      <c r="C5641" s="219" t="s">
        <v>4304</v>
      </c>
      <c r="D5641" s="219">
        <v>102711</v>
      </c>
      <c r="E5641" s="217" t="s">
        <v>171</v>
      </c>
      <c r="F5641" s="217" t="s">
        <v>4325</v>
      </c>
      <c r="G5641" s="218">
        <v>10.14</v>
      </c>
      <c r="H5641" s="217" t="s">
        <v>139</v>
      </c>
      <c r="I5641" s="219">
        <v>1</v>
      </c>
      <c r="J5641" s="221">
        <v>10606.64</v>
      </c>
      <c r="K5641" s="221">
        <v>4542.41</v>
      </c>
      <c r="L5641" s="221">
        <v>6064.23</v>
      </c>
      <c r="M5641" s="218">
        <f t="shared" si="164"/>
        <v>6064.23</v>
      </c>
      <c r="N5641" s="216" t="str">
        <f t="shared" si="163"/>
        <v>nova vrijednost</v>
      </c>
    </row>
    <row r="5642" spans="1:14" x14ac:dyDescent="0.25">
      <c r="A5642" s="220">
        <v>1</v>
      </c>
      <c r="B5642" s="219" t="s">
        <v>4303</v>
      </c>
      <c r="C5642" s="219" t="s">
        <v>4304</v>
      </c>
      <c r="D5642" s="219">
        <v>102857</v>
      </c>
      <c r="E5642" s="217" t="s">
        <v>171</v>
      </c>
      <c r="F5642" s="217" t="s">
        <v>4326</v>
      </c>
      <c r="G5642" s="217" t="s">
        <v>199</v>
      </c>
      <c r="H5642" s="217" t="s">
        <v>139</v>
      </c>
      <c r="I5642" s="219">
        <v>1</v>
      </c>
      <c r="J5642" s="221">
        <v>1243.48</v>
      </c>
      <c r="K5642" s="221">
        <v>1139.8699999999999</v>
      </c>
      <c r="L5642" s="218">
        <v>103.61</v>
      </c>
      <c r="M5642" s="218">
        <f t="shared" si="164"/>
        <v>497.39200000000005</v>
      </c>
      <c r="N5642" s="216" t="str">
        <f t="shared" si="163"/>
        <v>stvarna uporabna</v>
      </c>
    </row>
    <row r="5643" spans="1:14" x14ac:dyDescent="0.25">
      <c r="A5643" s="220">
        <v>1</v>
      </c>
      <c r="B5643" s="219" t="s">
        <v>4303</v>
      </c>
      <c r="C5643" s="219" t="s">
        <v>4304</v>
      </c>
      <c r="D5643" s="219">
        <v>103016</v>
      </c>
      <c r="E5643" s="217" t="s">
        <v>171</v>
      </c>
      <c r="F5643" s="217" t="s">
        <v>4327</v>
      </c>
      <c r="G5643" s="217" t="s">
        <v>278</v>
      </c>
      <c r="H5643" s="217" t="s">
        <v>139</v>
      </c>
      <c r="I5643" s="219">
        <v>1</v>
      </c>
      <c r="J5643" s="221">
        <v>3449.98</v>
      </c>
      <c r="K5643" s="221">
        <v>3449.98</v>
      </c>
      <c r="L5643" s="218">
        <v>0</v>
      </c>
      <c r="M5643" s="218">
        <f t="shared" si="164"/>
        <v>1379.9920000000002</v>
      </c>
      <c r="N5643" s="216" t="str">
        <f t="shared" si="163"/>
        <v>stvarna uporabna</v>
      </c>
    </row>
    <row r="5644" spans="1:14" x14ac:dyDescent="0.25">
      <c r="A5644" s="216">
        <v>1</v>
      </c>
      <c r="B5644" s="219" t="s">
        <v>4303</v>
      </c>
      <c r="C5644" s="219" t="s">
        <v>4304</v>
      </c>
      <c r="D5644" s="219">
        <v>103727</v>
      </c>
      <c r="E5644" s="217" t="s">
        <v>162</v>
      </c>
      <c r="F5644" s="217" t="s">
        <v>4328</v>
      </c>
      <c r="G5644" s="218">
        <v>12.08</v>
      </c>
      <c r="H5644" s="217" t="s">
        <v>139</v>
      </c>
      <c r="I5644" s="219">
        <v>1</v>
      </c>
      <c r="J5644" s="221">
        <v>4288.1400000000003</v>
      </c>
      <c r="K5644" s="221">
        <v>4288.1400000000003</v>
      </c>
      <c r="L5644" s="218">
        <v>0</v>
      </c>
      <c r="M5644" s="218">
        <f t="shared" si="164"/>
        <v>1715.2560000000003</v>
      </c>
      <c r="N5644" s="216" t="str">
        <f t="shared" si="163"/>
        <v>stvarna uporabna</v>
      </c>
    </row>
    <row r="5645" spans="1:14" x14ac:dyDescent="0.25">
      <c r="A5645" s="216">
        <v>1</v>
      </c>
      <c r="B5645" s="219" t="s">
        <v>4303</v>
      </c>
      <c r="C5645" s="219" t="s">
        <v>4304</v>
      </c>
      <c r="D5645" s="219">
        <v>103729</v>
      </c>
      <c r="E5645" s="217" t="s">
        <v>162</v>
      </c>
      <c r="F5645" s="217" t="s">
        <v>4329</v>
      </c>
      <c r="G5645" s="217" t="s">
        <v>3192</v>
      </c>
      <c r="H5645" s="217" t="s">
        <v>139</v>
      </c>
      <c r="I5645" s="219">
        <v>1</v>
      </c>
      <c r="J5645" s="221">
        <v>3706.15</v>
      </c>
      <c r="K5645" s="221">
        <v>3706.15</v>
      </c>
      <c r="L5645" s="218">
        <v>0</v>
      </c>
      <c r="M5645" s="218">
        <f t="shared" si="164"/>
        <v>1482.46</v>
      </c>
      <c r="N5645" s="216" t="str">
        <f t="shared" si="163"/>
        <v>stvarna uporabna</v>
      </c>
    </row>
    <row r="5646" spans="1:14" x14ac:dyDescent="0.25">
      <c r="A5646" s="216">
        <v>1</v>
      </c>
      <c r="B5646" s="219" t="s">
        <v>4303</v>
      </c>
      <c r="C5646" s="219" t="s">
        <v>4304</v>
      </c>
      <c r="D5646" s="219">
        <v>103777</v>
      </c>
      <c r="E5646" s="217" t="s">
        <v>162</v>
      </c>
      <c r="F5646" s="217" t="s">
        <v>4330</v>
      </c>
      <c r="G5646" s="217" t="s">
        <v>1007</v>
      </c>
      <c r="H5646" s="217" t="s">
        <v>139</v>
      </c>
      <c r="I5646" s="219">
        <v>1</v>
      </c>
      <c r="J5646" s="221">
        <v>5221.62</v>
      </c>
      <c r="K5646" s="221">
        <v>5221.62</v>
      </c>
      <c r="L5646" s="218">
        <v>0</v>
      </c>
      <c r="M5646" s="218">
        <f t="shared" si="164"/>
        <v>2088.6480000000001</v>
      </c>
      <c r="N5646" s="216" t="str">
        <f t="shared" si="163"/>
        <v>stvarna uporabna</v>
      </c>
    </row>
    <row r="5647" spans="1:14" x14ac:dyDescent="0.25">
      <c r="A5647" s="220">
        <v>1</v>
      </c>
      <c r="B5647" s="219" t="s">
        <v>4303</v>
      </c>
      <c r="C5647" s="219" t="s">
        <v>4304</v>
      </c>
      <c r="D5647" s="219">
        <v>103789</v>
      </c>
      <c r="E5647" s="217" t="s">
        <v>162</v>
      </c>
      <c r="F5647" s="217" t="s">
        <v>4331</v>
      </c>
      <c r="G5647" s="217" t="s">
        <v>154</v>
      </c>
      <c r="H5647" s="217" t="s">
        <v>139</v>
      </c>
      <c r="I5647" s="219">
        <v>1</v>
      </c>
      <c r="J5647" s="221">
        <v>6335.16</v>
      </c>
      <c r="K5647" s="221">
        <v>3061.99</v>
      </c>
      <c r="L5647" s="221">
        <v>3273.17</v>
      </c>
      <c r="M5647" s="218">
        <f t="shared" si="164"/>
        <v>3273.17</v>
      </c>
      <c r="N5647" s="216" t="str">
        <f t="shared" si="163"/>
        <v>nova vrijednost</v>
      </c>
    </row>
    <row r="5648" spans="1:14" x14ac:dyDescent="0.25">
      <c r="A5648" s="220">
        <v>1</v>
      </c>
      <c r="B5648" s="219" t="s">
        <v>4303</v>
      </c>
      <c r="C5648" s="219" t="s">
        <v>4304</v>
      </c>
      <c r="D5648" s="219">
        <v>104146</v>
      </c>
      <c r="E5648" s="217" t="s">
        <v>137</v>
      </c>
      <c r="F5648" s="217" t="s">
        <v>4331</v>
      </c>
      <c r="G5648" s="218">
        <v>12.14</v>
      </c>
      <c r="H5648" s="217" t="s">
        <v>139</v>
      </c>
      <c r="I5648" s="219">
        <v>1</v>
      </c>
      <c r="J5648" s="221">
        <v>8721.01</v>
      </c>
      <c r="K5648" s="221">
        <v>3488.4</v>
      </c>
      <c r="L5648" s="221">
        <v>5232.6099999999997</v>
      </c>
      <c r="M5648" s="218">
        <f t="shared" si="164"/>
        <v>5232.6099999999997</v>
      </c>
      <c r="N5648" s="216" t="str">
        <f t="shared" si="163"/>
        <v>nova vrijednost</v>
      </c>
    </row>
    <row r="5649" spans="1:14" x14ac:dyDescent="0.25">
      <c r="A5649" s="216">
        <v>1</v>
      </c>
      <c r="B5649" s="219" t="s">
        <v>4303</v>
      </c>
      <c r="C5649" s="219" t="s">
        <v>4304</v>
      </c>
      <c r="D5649" s="219">
        <v>104261</v>
      </c>
      <c r="E5649" s="217" t="s">
        <v>162</v>
      </c>
      <c r="F5649" s="217" t="s">
        <v>4332</v>
      </c>
      <c r="G5649" s="217" t="s">
        <v>1364</v>
      </c>
      <c r="H5649" s="217" t="s">
        <v>139</v>
      </c>
      <c r="I5649" s="219">
        <v>1</v>
      </c>
      <c r="J5649" s="221">
        <v>6028.02</v>
      </c>
      <c r="K5649" s="221">
        <v>6028.02</v>
      </c>
      <c r="L5649" s="218">
        <v>0</v>
      </c>
      <c r="M5649" s="218">
        <f t="shared" si="164"/>
        <v>2411.2080000000001</v>
      </c>
      <c r="N5649" s="216" t="str">
        <f t="shared" si="163"/>
        <v>stvarna uporabna</v>
      </c>
    </row>
    <row r="5650" spans="1:14" x14ac:dyDescent="0.25">
      <c r="A5650" s="216">
        <v>1</v>
      </c>
      <c r="B5650" s="219" t="s">
        <v>4303</v>
      </c>
      <c r="C5650" s="219" t="s">
        <v>4304</v>
      </c>
      <c r="D5650" s="219">
        <v>104553</v>
      </c>
      <c r="E5650" s="217" t="s">
        <v>162</v>
      </c>
      <c r="F5650" s="217" t="s">
        <v>4333</v>
      </c>
      <c r="G5650" s="217" t="s">
        <v>252</v>
      </c>
      <c r="H5650" s="217" t="s">
        <v>139</v>
      </c>
      <c r="I5650" s="219">
        <v>1</v>
      </c>
      <c r="J5650" s="221">
        <v>7383.58</v>
      </c>
      <c r="K5650" s="221">
        <v>7383.58</v>
      </c>
      <c r="L5650" s="218">
        <v>0</v>
      </c>
      <c r="M5650" s="218">
        <f t="shared" si="164"/>
        <v>2953.4320000000002</v>
      </c>
      <c r="N5650" s="216" t="str">
        <f t="shared" si="163"/>
        <v>stvarna uporabna</v>
      </c>
    </row>
    <row r="5651" spans="1:14" x14ac:dyDescent="0.25">
      <c r="A5651" s="216">
        <v>1</v>
      </c>
      <c r="B5651" s="219" t="s">
        <v>4303</v>
      </c>
      <c r="C5651" s="219" t="s">
        <v>4304</v>
      </c>
      <c r="D5651" s="219">
        <v>104659</v>
      </c>
      <c r="E5651" s="217" t="s">
        <v>162</v>
      </c>
      <c r="F5651" s="217" t="s">
        <v>4334</v>
      </c>
      <c r="G5651" s="217" t="s">
        <v>263</v>
      </c>
      <c r="H5651" s="217" t="s">
        <v>139</v>
      </c>
      <c r="I5651" s="219">
        <v>1</v>
      </c>
      <c r="J5651" s="221">
        <v>4309.96</v>
      </c>
      <c r="K5651" s="221">
        <v>4309.96</v>
      </c>
      <c r="L5651" s="218">
        <v>0</v>
      </c>
      <c r="M5651" s="218">
        <f t="shared" si="164"/>
        <v>1723.9840000000002</v>
      </c>
      <c r="N5651" s="216" t="str">
        <f t="shared" si="163"/>
        <v>stvarna uporabna</v>
      </c>
    </row>
    <row r="5652" spans="1:14" x14ac:dyDescent="0.25">
      <c r="A5652" s="220">
        <v>1</v>
      </c>
      <c r="B5652" s="219" t="s">
        <v>4303</v>
      </c>
      <c r="C5652" s="219" t="s">
        <v>4304</v>
      </c>
      <c r="D5652" s="219">
        <v>104788</v>
      </c>
      <c r="E5652" s="217" t="s">
        <v>162</v>
      </c>
      <c r="F5652" s="217" t="s">
        <v>4335</v>
      </c>
      <c r="G5652" s="217" t="s">
        <v>220</v>
      </c>
      <c r="H5652" s="217" t="s">
        <v>139</v>
      </c>
      <c r="I5652" s="219">
        <v>1</v>
      </c>
      <c r="J5652" s="221">
        <v>2728.01</v>
      </c>
      <c r="K5652" s="221">
        <v>2728.01</v>
      </c>
      <c r="L5652" s="218">
        <v>0</v>
      </c>
      <c r="M5652" s="218">
        <f t="shared" si="164"/>
        <v>1091.2040000000002</v>
      </c>
      <c r="N5652" s="216" t="str">
        <f t="shared" si="163"/>
        <v>stvarna uporabna</v>
      </c>
    </row>
    <row r="5653" spans="1:14" x14ac:dyDescent="0.25">
      <c r="A5653" s="220">
        <v>1</v>
      </c>
      <c r="B5653" s="219" t="s">
        <v>4303</v>
      </c>
      <c r="C5653" s="219" t="s">
        <v>4304</v>
      </c>
      <c r="D5653" s="219">
        <v>105026</v>
      </c>
      <c r="E5653" s="217" t="s">
        <v>137</v>
      </c>
      <c r="F5653" s="217" t="s">
        <v>4336</v>
      </c>
      <c r="G5653" s="217" t="s">
        <v>1122</v>
      </c>
      <c r="H5653" s="217" t="s">
        <v>139</v>
      </c>
      <c r="I5653" s="219">
        <v>1</v>
      </c>
      <c r="J5653" s="221">
        <v>4546.13</v>
      </c>
      <c r="K5653" s="221">
        <v>4546.13</v>
      </c>
      <c r="L5653" s="218">
        <v>0</v>
      </c>
      <c r="M5653" s="218">
        <f t="shared" si="164"/>
        <v>1818.4520000000002</v>
      </c>
      <c r="N5653" s="216" t="str">
        <f t="shared" si="163"/>
        <v>stvarna uporabna</v>
      </c>
    </row>
    <row r="5654" spans="1:14" x14ac:dyDescent="0.25">
      <c r="A5654" s="216">
        <v>1</v>
      </c>
      <c r="B5654" s="219" t="s">
        <v>4303</v>
      </c>
      <c r="C5654" s="219" t="s">
        <v>4304</v>
      </c>
      <c r="D5654" s="219">
        <v>105107</v>
      </c>
      <c r="E5654" s="217" t="s">
        <v>137</v>
      </c>
      <c r="F5654" s="217" t="s">
        <v>4331</v>
      </c>
      <c r="G5654" s="218">
        <v>12.14</v>
      </c>
      <c r="H5654" s="217" t="s">
        <v>139</v>
      </c>
      <c r="I5654" s="219">
        <v>1</v>
      </c>
      <c r="J5654" s="221">
        <v>8721</v>
      </c>
      <c r="K5654" s="221">
        <v>3488.4</v>
      </c>
      <c r="L5654" s="221">
        <v>5232.6000000000004</v>
      </c>
      <c r="M5654" s="218">
        <f t="shared" si="164"/>
        <v>5232.6000000000004</v>
      </c>
      <c r="N5654" s="216" t="str">
        <f t="shared" si="163"/>
        <v>nova vrijednost</v>
      </c>
    </row>
    <row r="5655" spans="1:14" x14ac:dyDescent="0.25">
      <c r="A5655" s="216">
        <v>1</v>
      </c>
      <c r="B5655" s="219" t="s">
        <v>4303</v>
      </c>
      <c r="C5655" s="219" t="s">
        <v>4304</v>
      </c>
      <c r="D5655" s="219">
        <v>105109</v>
      </c>
      <c r="E5655" s="217" t="s">
        <v>137</v>
      </c>
      <c r="F5655" s="217" t="s">
        <v>4337</v>
      </c>
      <c r="G5655" s="217" t="s">
        <v>1122</v>
      </c>
      <c r="H5655" s="217" t="s">
        <v>139</v>
      </c>
      <c r="I5655" s="219">
        <v>1</v>
      </c>
      <c r="J5655" s="221">
        <v>4038.45</v>
      </c>
      <c r="K5655" s="221">
        <v>4038.45</v>
      </c>
      <c r="L5655" s="218">
        <v>0</v>
      </c>
      <c r="M5655" s="218">
        <f t="shared" si="164"/>
        <v>1615.38</v>
      </c>
      <c r="N5655" s="216" t="str">
        <f t="shared" si="163"/>
        <v>stvarna uporabna</v>
      </c>
    </row>
    <row r="5656" spans="1:14" x14ac:dyDescent="0.25">
      <c r="A5656" s="216">
        <v>1</v>
      </c>
      <c r="B5656" s="219" t="s">
        <v>4303</v>
      </c>
      <c r="C5656" s="219" t="s">
        <v>4304</v>
      </c>
      <c r="D5656" s="219">
        <v>105171</v>
      </c>
      <c r="E5656" s="217" t="s">
        <v>137</v>
      </c>
      <c r="F5656" s="217" t="s">
        <v>4338</v>
      </c>
      <c r="G5656" s="217" t="s">
        <v>531</v>
      </c>
      <c r="H5656" s="217" t="s">
        <v>139</v>
      </c>
      <c r="I5656" s="219">
        <v>1</v>
      </c>
      <c r="J5656" s="221">
        <v>3050</v>
      </c>
      <c r="K5656" s="221">
        <v>1525</v>
      </c>
      <c r="L5656" s="221">
        <v>1525</v>
      </c>
      <c r="M5656" s="218">
        <f t="shared" si="164"/>
        <v>1525</v>
      </c>
      <c r="N5656" s="216" t="str">
        <f t="shared" si="163"/>
        <v>nova vrijednost</v>
      </c>
    </row>
    <row r="5657" spans="1:14" x14ac:dyDescent="0.25">
      <c r="A5657" s="220">
        <v>1</v>
      </c>
      <c r="B5657" s="219" t="s">
        <v>4303</v>
      </c>
      <c r="C5657" s="219" t="s">
        <v>4304</v>
      </c>
      <c r="D5657" s="219">
        <v>105432</v>
      </c>
      <c r="E5657" s="217" t="s">
        <v>137</v>
      </c>
      <c r="F5657" s="217" t="s">
        <v>4339</v>
      </c>
      <c r="G5657" s="217" t="s">
        <v>3515</v>
      </c>
      <c r="H5657" s="217" t="s">
        <v>139</v>
      </c>
      <c r="I5657" s="219">
        <v>1</v>
      </c>
      <c r="J5657" s="221">
        <v>25000</v>
      </c>
      <c r="K5657" s="221">
        <v>25000</v>
      </c>
      <c r="L5657" s="218">
        <v>0</v>
      </c>
      <c r="M5657" s="218">
        <f t="shared" si="164"/>
        <v>10000</v>
      </c>
      <c r="N5657" s="216" t="str">
        <f t="shared" si="163"/>
        <v>stvarna uporabna</v>
      </c>
    </row>
    <row r="5658" spans="1:14" x14ac:dyDescent="0.25">
      <c r="A5658" s="220">
        <v>1</v>
      </c>
      <c r="B5658" s="219" t="s">
        <v>4303</v>
      </c>
      <c r="C5658" s="219" t="s">
        <v>4304</v>
      </c>
      <c r="D5658" s="219">
        <v>105601</v>
      </c>
      <c r="E5658" s="217" t="s">
        <v>137</v>
      </c>
      <c r="F5658" s="217" t="s">
        <v>4340</v>
      </c>
      <c r="G5658" s="217" t="s">
        <v>3871</v>
      </c>
      <c r="H5658" s="217" t="s">
        <v>139</v>
      </c>
      <c r="I5658" s="219">
        <v>1</v>
      </c>
      <c r="J5658" s="221">
        <v>2507.27</v>
      </c>
      <c r="K5658" s="221">
        <v>2507.27</v>
      </c>
      <c r="L5658" s="218">
        <v>0</v>
      </c>
      <c r="M5658" s="218">
        <f t="shared" si="164"/>
        <v>1002.908</v>
      </c>
      <c r="N5658" s="216" t="str">
        <f t="shared" si="163"/>
        <v>stvarna uporabna</v>
      </c>
    </row>
    <row r="5659" spans="1:14" x14ac:dyDescent="0.25">
      <c r="A5659" s="216">
        <v>1</v>
      </c>
      <c r="B5659" s="219" t="s">
        <v>4303</v>
      </c>
      <c r="C5659" s="219" t="s">
        <v>4304</v>
      </c>
      <c r="D5659" s="219">
        <v>106619</v>
      </c>
      <c r="E5659" s="217" t="s">
        <v>362</v>
      </c>
      <c r="F5659" s="217" t="s">
        <v>4341</v>
      </c>
      <c r="G5659" s="218">
        <v>10.130000000000001</v>
      </c>
      <c r="H5659" s="217" t="s">
        <v>139</v>
      </c>
      <c r="I5659" s="219">
        <v>1</v>
      </c>
      <c r="J5659" s="221">
        <v>3788.05</v>
      </c>
      <c r="K5659" s="221">
        <v>2399.1</v>
      </c>
      <c r="L5659" s="221">
        <v>1388.95</v>
      </c>
      <c r="M5659" s="218">
        <f t="shared" si="164"/>
        <v>1515.2200000000003</v>
      </c>
      <c r="N5659" s="216" t="str">
        <f t="shared" si="163"/>
        <v>stvarna uporabna</v>
      </c>
    </row>
    <row r="5660" spans="1:14" x14ac:dyDescent="0.25">
      <c r="A5660" s="220">
        <v>1</v>
      </c>
      <c r="B5660" s="217" t="s">
        <v>98</v>
      </c>
      <c r="C5660" s="217" t="s">
        <v>98</v>
      </c>
      <c r="D5660" s="217" t="s">
        <v>4342</v>
      </c>
      <c r="E5660" s="217" t="s">
        <v>233</v>
      </c>
      <c r="F5660" s="217" t="s">
        <v>4343</v>
      </c>
      <c r="G5660" s="218">
        <v>11.04</v>
      </c>
      <c r="H5660" s="217" t="s">
        <v>139</v>
      </c>
      <c r="I5660" s="219">
        <v>1</v>
      </c>
      <c r="J5660" s="221">
        <v>3686.84</v>
      </c>
      <c r="K5660" s="221">
        <v>3686.84</v>
      </c>
      <c r="L5660" s="218">
        <v>0</v>
      </c>
      <c r="M5660" s="218">
        <f t="shared" si="164"/>
        <v>1474.7360000000001</v>
      </c>
      <c r="N5660" s="216" t="str">
        <f t="shared" si="163"/>
        <v>stvarna uporabna</v>
      </c>
    </row>
    <row r="5661" spans="1:14" x14ac:dyDescent="0.25">
      <c r="A5661" s="220">
        <v>1</v>
      </c>
      <c r="B5661" s="217" t="s">
        <v>98</v>
      </c>
      <c r="C5661" s="217" t="s">
        <v>98</v>
      </c>
      <c r="D5661" s="217" t="s">
        <v>4344</v>
      </c>
      <c r="E5661" s="217" t="s">
        <v>233</v>
      </c>
      <c r="F5661" s="217" t="s">
        <v>4345</v>
      </c>
      <c r="G5661" s="217" t="s">
        <v>263</v>
      </c>
      <c r="H5661" s="217" t="s">
        <v>139</v>
      </c>
      <c r="I5661" s="219">
        <v>1</v>
      </c>
      <c r="J5661" s="221">
        <v>3133.61</v>
      </c>
      <c r="K5661" s="221">
        <v>3133.61</v>
      </c>
      <c r="L5661" s="218">
        <v>0</v>
      </c>
      <c r="M5661" s="218">
        <f t="shared" si="164"/>
        <v>1253.4440000000002</v>
      </c>
      <c r="N5661" s="216" t="str">
        <f t="shared" si="163"/>
        <v>stvarna uporabna</v>
      </c>
    </row>
    <row r="5662" spans="1:14" x14ac:dyDescent="0.25">
      <c r="A5662" s="216">
        <v>1</v>
      </c>
      <c r="B5662" s="217" t="s">
        <v>98</v>
      </c>
      <c r="C5662" s="217" t="s">
        <v>98</v>
      </c>
      <c r="D5662" s="217" t="s">
        <v>4346</v>
      </c>
      <c r="E5662" s="217" t="s">
        <v>233</v>
      </c>
      <c r="F5662" s="217" t="s">
        <v>4347</v>
      </c>
      <c r="G5662" s="217" t="s">
        <v>490</v>
      </c>
      <c r="H5662" s="217" t="s">
        <v>139</v>
      </c>
      <c r="I5662" s="219">
        <v>1</v>
      </c>
      <c r="J5662" s="221">
        <v>4918.05</v>
      </c>
      <c r="K5662" s="221">
        <v>1721.32</v>
      </c>
      <c r="L5662" s="221">
        <v>3196.73</v>
      </c>
      <c r="M5662" s="218">
        <f t="shared" si="164"/>
        <v>3196.73</v>
      </c>
      <c r="N5662" s="216" t="str">
        <f t="shared" si="163"/>
        <v>nova vrijednost</v>
      </c>
    </row>
    <row r="5663" spans="1:14" x14ac:dyDescent="0.25">
      <c r="A5663" s="216">
        <v>1</v>
      </c>
      <c r="B5663" s="217" t="s">
        <v>98</v>
      </c>
      <c r="C5663" s="217" t="s">
        <v>98</v>
      </c>
      <c r="D5663" s="217" t="s">
        <v>4348</v>
      </c>
      <c r="E5663" s="217" t="s">
        <v>233</v>
      </c>
      <c r="F5663" s="217" t="s">
        <v>4347</v>
      </c>
      <c r="G5663" s="217" t="s">
        <v>490</v>
      </c>
      <c r="H5663" s="217" t="s">
        <v>139</v>
      </c>
      <c r="I5663" s="219">
        <v>1</v>
      </c>
      <c r="J5663" s="221">
        <v>4918.05</v>
      </c>
      <c r="K5663" s="221">
        <v>1721.32</v>
      </c>
      <c r="L5663" s="221">
        <v>3196.73</v>
      </c>
      <c r="M5663" s="218">
        <f t="shared" si="164"/>
        <v>3196.73</v>
      </c>
      <c r="N5663" s="216" t="str">
        <f t="shared" si="163"/>
        <v>nova vrijednost</v>
      </c>
    </row>
    <row r="5664" spans="1:14" x14ac:dyDescent="0.25">
      <c r="A5664" s="216">
        <v>1</v>
      </c>
      <c r="B5664" s="219" t="s">
        <v>98</v>
      </c>
      <c r="C5664" s="219" t="s">
        <v>98</v>
      </c>
      <c r="D5664" s="219">
        <v>101467</v>
      </c>
      <c r="E5664" s="217" t="s">
        <v>218</v>
      </c>
      <c r="F5664" s="217" t="s">
        <v>4349</v>
      </c>
      <c r="G5664" s="218">
        <v>12.07</v>
      </c>
      <c r="H5664" s="217" t="s">
        <v>139</v>
      </c>
      <c r="I5664" s="219">
        <v>1</v>
      </c>
      <c r="J5664" s="221">
        <v>2747.75</v>
      </c>
      <c r="K5664" s="221">
        <v>2747.75</v>
      </c>
      <c r="L5664" s="218">
        <v>0</v>
      </c>
      <c r="M5664" s="218">
        <f t="shared" si="164"/>
        <v>1099.1000000000001</v>
      </c>
      <c r="N5664" s="216" t="str">
        <f t="shared" si="163"/>
        <v>stvarna uporabna</v>
      </c>
    </row>
    <row r="5665" spans="1:14" x14ac:dyDescent="0.25">
      <c r="A5665" s="220">
        <v>1</v>
      </c>
      <c r="B5665" s="219" t="s">
        <v>98</v>
      </c>
      <c r="C5665" s="219" t="s">
        <v>98</v>
      </c>
      <c r="D5665" s="219">
        <v>102448</v>
      </c>
      <c r="E5665" s="217" t="s">
        <v>171</v>
      </c>
      <c r="F5665" s="217" t="s">
        <v>4350</v>
      </c>
      <c r="G5665" s="217" t="s">
        <v>1125</v>
      </c>
      <c r="H5665" s="217" t="s">
        <v>139</v>
      </c>
      <c r="I5665" s="219">
        <v>1</v>
      </c>
      <c r="J5665" s="221">
        <v>1296.8599999999999</v>
      </c>
      <c r="K5665" s="221">
        <v>1296.8599999999999</v>
      </c>
      <c r="L5665" s="218">
        <v>0</v>
      </c>
      <c r="M5665" s="218">
        <f t="shared" si="164"/>
        <v>518.74400000000003</v>
      </c>
      <c r="N5665" s="216" t="str">
        <f t="shared" si="163"/>
        <v>stvarna uporabna</v>
      </c>
    </row>
    <row r="5666" spans="1:14" x14ac:dyDescent="0.25">
      <c r="A5666" s="220">
        <v>1</v>
      </c>
      <c r="B5666" s="219" t="s">
        <v>98</v>
      </c>
      <c r="C5666" s="219" t="s">
        <v>98</v>
      </c>
      <c r="D5666" s="219">
        <v>102639</v>
      </c>
      <c r="E5666" s="217" t="s">
        <v>171</v>
      </c>
      <c r="F5666" s="217" t="s">
        <v>4351</v>
      </c>
      <c r="G5666" s="217" t="s">
        <v>2383</v>
      </c>
      <c r="H5666" s="217" t="s">
        <v>139</v>
      </c>
      <c r="I5666" s="219">
        <v>1</v>
      </c>
      <c r="J5666" s="221">
        <v>2865.78</v>
      </c>
      <c r="K5666" s="221">
        <v>2865.78</v>
      </c>
      <c r="L5666" s="218">
        <v>0</v>
      </c>
      <c r="M5666" s="218">
        <f t="shared" si="164"/>
        <v>1146.3120000000001</v>
      </c>
      <c r="N5666" s="216" t="str">
        <f t="shared" si="163"/>
        <v>stvarna uporabna</v>
      </c>
    </row>
    <row r="5667" spans="1:14" x14ac:dyDescent="0.25">
      <c r="A5667" s="216">
        <v>1</v>
      </c>
      <c r="B5667" s="219" t="s">
        <v>98</v>
      </c>
      <c r="C5667" s="219" t="s">
        <v>98</v>
      </c>
      <c r="D5667" s="219">
        <v>102908</v>
      </c>
      <c r="E5667" s="217" t="s">
        <v>171</v>
      </c>
      <c r="F5667" s="217" t="s">
        <v>4352</v>
      </c>
      <c r="G5667" s="217" t="s">
        <v>2792</v>
      </c>
      <c r="H5667" s="217" t="s">
        <v>139</v>
      </c>
      <c r="I5667" s="219">
        <v>1</v>
      </c>
      <c r="J5667" s="221">
        <v>2886.96</v>
      </c>
      <c r="K5667" s="221">
        <v>2886.96</v>
      </c>
      <c r="L5667" s="218">
        <v>0</v>
      </c>
      <c r="M5667" s="218">
        <f t="shared" si="164"/>
        <v>1154.7840000000001</v>
      </c>
      <c r="N5667" s="216" t="str">
        <f t="shared" si="163"/>
        <v>stvarna uporabna</v>
      </c>
    </row>
    <row r="5668" spans="1:14" x14ac:dyDescent="0.25">
      <c r="A5668" s="216">
        <v>1</v>
      </c>
      <c r="B5668" s="219" t="s">
        <v>98</v>
      </c>
      <c r="C5668" s="219" t="s">
        <v>98</v>
      </c>
      <c r="D5668" s="219">
        <v>102922</v>
      </c>
      <c r="E5668" s="217" t="s">
        <v>171</v>
      </c>
      <c r="F5668" s="217" t="s">
        <v>4353</v>
      </c>
      <c r="G5668" s="217" t="s">
        <v>2264</v>
      </c>
      <c r="H5668" s="217" t="s">
        <v>139</v>
      </c>
      <c r="I5668" s="219">
        <v>1</v>
      </c>
      <c r="J5668" s="221">
        <v>3562.4</v>
      </c>
      <c r="K5668" s="221">
        <v>3562.4</v>
      </c>
      <c r="L5668" s="218">
        <v>0</v>
      </c>
      <c r="M5668" s="218">
        <f t="shared" si="164"/>
        <v>1424.96</v>
      </c>
      <c r="N5668" s="216" t="str">
        <f t="shared" si="163"/>
        <v>stvarna uporabna</v>
      </c>
    </row>
    <row r="5669" spans="1:14" x14ac:dyDescent="0.25">
      <c r="A5669" s="216">
        <v>1</v>
      </c>
      <c r="B5669" s="219" t="s">
        <v>98</v>
      </c>
      <c r="C5669" s="219" t="s">
        <v>98</v>
      </c>
      <c r="D5669" s="219">
        <v>104538</v>
      </c>
      <c r="E5669" s="217" t="s">
        <v>162</v>
      </c>
      <c r="F5669" s="217" t="s">
        <v>4354</v>
      </c>
      <c r="G5669" s="218">
        <v>11.04</v>
      </c>
      <c r="H5669" s="217" t="s">
        <v>139</v>
      </c>
      <c r="I5669" s="219">
        <v>1</v>
      </c>
      <c r="J5669" s="221">
        <v>3686.84</v>
      </c>
      <c r="K5669" s="221">
        <v>3686.84</v>
      </c>
      <c r="L5669" s="218">
        <v>0</v>
      </c>
      <c r="M5669" s="218">
        <f t="shared" si="164"/>
        <v>1474.7360000000001</v>
      </c>
      <c r="N5669" s="216" t="str">
        <f t="shared" si="163"/>
        <v>stvarna uporabna</v>
      </c>
    </row>
    <row r="5670" spans="1:14" x14ac:dyDescent="0.25">
      <c r="A5670" s="220">
        <v>1</v>
      </c>
      <c r="B5670" s="219" t="s">
        <v>98</v>
      </c>
      <c r="C5670" s="219" t="s">
        <v>98</v>
      </c>
      <c r="D5670" s="219">
        <v>105022</v>
      </c>
      <c r="E5670" s="217" t="s">
        <v>137</v>
      </c>
      <c r="F5670" s="217" t="s">
        <v>4355</v>
      </c>
      <c r="G5670" s="217" t="s">
        <v>557</v>
      </c>
      <c r="H5670" s="217" t="s">
        <v>139</v>
      </c>
      <c r="I5670" s="219">
        <v>1</v>
      </c>
      <c r="J5670" s="221">
        <v>4003.53</v>
      </c>
      <c r="K5670" s="221">
        <v>1000.89</v>
      </c>
      <c r="L5670" s="221">
        <v>3002.64</v>
      </c>
      <c r="M5670" s="218">
        <f t="shared" si="164"/>
        <v>3002.64</v>
      </c>
      <c r="N5670" s="216" t="str">
        <f t="shared" si="163"/>
        <v>nova vrijednost</v>
      </c>
    </row>
    <row r="5671" spans="1:14" x14ac:dyDescent="0.25">
      <c r="A5671" s="220">
        <v>1</v>
      </c>
      <c r="B5671" s="219" t="s">
        <v>98</v>
      </c>
      <c r="C5671" s="219" t="s">
        <v>98</v>
      </c>
      <c r="D5671" s="219">
        <v>105183</v>
      </c>
      <c r="E5671" s="217" t="s">
        <v>137</v>
      </c>
      <c r="F5671" s="217" t="s">
        <v>4356</v>
      </c>
      <c r="G5671" s="217" t="s">
        <v>2471</v>
      </c>
      <c r="H5671" s="217" t="s">
        <v>139</v>
      </c>
      <c r="I5671" s="219">
        <v>1</v>
      </c>
      <c r="J5671" s="221">
        <v>1491.99</v>
      </c>
      <c r="K5671" s="221">
        <v>1491.99</v>
      </c>
      <c r="L5671" s="218">
        <v>0</v>
      </c>
      <c r="M5671" s="218">
        <f t="shared" si="164"/>
        <v>596.79600000000005</v>
      </c>
      <c r="N5671" s="216" t="str">
        <f t="shared" si="163"/>
        <v>stvarna uporabna</v>
      </c>
    </row>
    <row r="5672" spans="1:14" x14ac:dyDescent="0.25">
      <c r="A5672" s="216">
        <v>1</v>
      </c>
      <c r="B5672" s="219" t="s">
        <v>98</v>
      </c>
      <c r="C5672" s="219" t="s">
        <v>98</v>
      </c>
      <c r="D5672" s="219">
        <v>105814</v>
      </c>
      <c r="E5672" s="217" t="s">
        <v>595</v>
      </c>
      <c r="F5672" s="217" t="s">
        <v>4357</v>
      </c>
      <c r="G5672" s="217" t="s">
        <v>2237</v>
      </c>
      <c r="H5672" s="217" t="s">
        <v>139</v>
      </c>
      <c r="I5672" s="219">
        <v>1</v>
      </c>
      <c r="J5672" s="221">
        <v>3352.44</v>
      </c>
      <c r="K5672" s="221">
        <v>3352.44</v>
      </c>
      <c r="L5672" s="218">
        <v>0</v>
      </c>
      <c r="M5672" s="218">
        <f t="shared" si="164"/>
        <v>1340.9760000000001</v>
      </c>
      <c r="N5672" s="216" t="str">
        <f t="shared" si="163"/>
        <v>stvarna uporabna</v>
      </c>
    </row>
    <row r="5673" spans="1:14" x14ac:dyDescent="0.25">
      <c r="A5673" s="220">
        <v>1</v>
      </c>
      <c r="B5673" s="217" t="s">
        <v>4303</v>
      </c>
      <c r="C5673" s="217" t="s">
        <v>4304</v>
      </c>
      <c r="D5673" s="217" t="s">
        <v>4358</v>
      </c>
      <c r="E5673" s="217" t="s">
        <v>137</v>
      </c>
      <c r="F5673" s="217" t="s">
        <v>4359</v>
      </c>
      <c r="G5673" s="217" t="s">
        <v>160</v>
      </c>
      <c r="H5673" s="217" t="s">
        <v>139</v>
      </c>
      <c r="I5673" s="219">
        <v>1</v>
      </c>
      <c r="J5673" s="218">
        <v>500</v>
      </c>
      <c r="K5673" s="218">
        <v>500</v>
      </c>
      <c r="L5673" s="218">
        <v>0</v>
      </c>
      <c r="M5673" s="218">
        <f t="shared" si="164"/>
        <v>200</v>
      </c>
      <c r="N5673" s="216" t="str">
        <f t="shared" si="163"/>
        <v>stvarna uporabna</v>
      </c>
    </row>
    <row r="5674" spans="1:14" x14ac:dyDescent="0.25">
      <c r="A5674" s="220">
        <v>1</v>
      </c>
      <c r="B5674" s="217" t="s">
        <v>4303</v>
      </c>
      <c r="C5674" s="217" t="s">
        <v>4304</v>
      </c>
      <c r="D5674" s="217" t="s">
        <v>4360</v>
      </c>
      <c r="E5674" s="217" t="s">
        <v>171</v>
      </c>
      <c r="F5674" s="217" t="s">
        <v>4361</v>
      </c>
      <c r="G5674" s="217" t="s">
        <v>2173</v>
      </c>
      <c r="H5674" s="217" t="s">
        <v>139</v>
      </c>
      <c r="I5674" s="219">
        <v>1</v>
      </c>
      <c r="J5674" s="221">
        <v>2366</v>
      </c>
      <c r="K5674" s="221">
        <v>2366</v>
      </c>
      <c r="L5674" s="218">
        <v>0</v>
      </c>
      <c r="M5674" s="218">
        <f t="shared" si="164"/>
        <v>946.40000000000009</v>
      </c>
      <c r="N5674" s="216" t="str">
        <f t="shared" si="163"/>
        <v>stvarna uporabna</v>
      </c>
    </row>
    <row r="5675" spans="1:14" x14ac:dyDescent="0.25">
      <c r="A5675" s="216">
        <v>1</v>
      </c>
      <c r="B5675" s="217" t="s">
        <v>4303</v>
      </c>
      <c r="C5675" s="217" t="s">
        <v>4304</v>
      </c>
      <c r="D5675" s="217" t="s">
        <v>4362</v>
      </c>
      <c r="E5675" s="217" t="s">
        <v>233</v>
      </c>
      <c r="F5675" s="217" t="s">
        <v>4363</v>
      </c>
      <c r="G5675" s="218">
        <v>11.98</v>
      </c>
      <c r="H5675" s="217" t="s">
        <v>139</v>
      </c>
      <c r="I5675" s="219">
        <v>1</v>
      </c>
      <c r="J5675" s="221">
        <v>6248.72</v>
      </c>
      <c r="K5675" s="221">
        <v>6248.72</v>
      </c>
      <c r="L5675" s="218">
        <v>0</v>
      </c>
      <c r="M5675" s="218">
        <f t="shared" si="164"/>
        <v>2499.4880000000003</v>
      </c>
      <c r="N5675" s="216" t="str">
        <f t="shared" si="163"/>
        <v>stvarna uporabna</v>
      </c>
    </row>
    <row r="5676" spans="1:14" x14ac:dyDescent="0.25">
      <c r="A5676" s="216">
        <v>1</v>
      </c>
      <c r="B5676" s="217" t="s">
        <v>4303</v>
      </c>
      <c r="C5676" s="217" t="s">
        <v>4304</v>
      </c>
      <c r="D5676" s="217" t="s">
        <v>4364</v>
      </c>
      <c r="E5676" s="217" t="s">
        <v>233</v>
      </c>
      <c r="F5676" s="217" t="s">
        <v>4365</v>
      </c>
      <c r="G5676" s="217" t="s">
        <v>339</v>
      </c>
      <c r="H5676" s="217" t="s">
        <v>139</v>
      </c>
      <c r="I5676" s="219">
        <v>1</v>
      </c>
      <c r="J5676" s="221">
        <v>83085.399999999994</v>
      </c>
      <c r="K5676" s="221">
        <v>83085.399999999994</v>
      </c>
      <c r="L5676" s="218">
        <v>0</v>
      </c>
      <c r="M5676" s="218">
        <f t="shared" si="164"/>
        <v>33234.159999999996</v>
      </c>
      <c r="N5676" s="216" t="str">
        <f t="shared" si="163"/>
        <v>stvarna uporabna</v>
      </c>
    </row>
    <row r="5677" spans="1:14" x14ac:dyDescent="0.25">
      <c r="A5677" s="216">
        <v>1</v>
      </c>
      <c r="B5677" s="219" t="s">
        <v>4303</v>
      </c>
      <c r="C5677" s="219" t="s">
        <v>4304</v>
      </c>
      <c r="D5677" s="219">
        <v>101659</v>
      </c>
      <c r="E5677" s="217" t="s">
        <v>218</v>
      </c>
      <c r="F5677" s="217" t="s">
        <v>4366</v>
      </c>
      <c r="G5677" s="217" t="s">
        <v>929</v>
      </c>
      <c r="H5677" s="217" t="s">
        <v>139</v>
      </c>
      <c r="I5677" s="219">
        <v>1</v>
      </c>
      <c r="J5677" s="221">
        <v>8859.69</v>
      </c>
      <c r="K5677" s="221">
        <v>8859.69</v>
      </c>
      <c r="L5677" s="218">
        <v>0</v>
      </c>
      <c r="M5677" s="218">
        <f t="shared" si="164"/>
        <v>3543.8760000000002</v>
      </c>
      <c r="N5677" s="216" t="str">
        <f t="shared" si="163"/>
        <v>stvarna uporabna</v>
      </c>
    </row>
    <row r="5678" spans="1:14" x14ac:dyDescent="0.25">
      <c r="A5678" s="220">
        <v>1</v>
      </c>
      <c r="B5678" s="219" t="s">
        <v>4303</v>
      </c>
      <c r="C5678" s="219" t="s">
        <v>4304</v>
      </c>
      <c r="D5678" s="219">
        <v>101660</v>
      </c>
      <c r="E5678" s="217" t="s">
        <v>218</v>
      </c>
      <c r="F5678" s="217" t="s">
        <v>4367</v>
      </c>
      <c r="G5678" s="217" t="s">
        <v>3864</v>
      </c>
      <c r="H5678" s="217" t="s">
        <v>139</v>
      </c>
      <c r="I5678" s="219">
        <v>1</v>
      </c>
      <c r="J5678" s="221">
        <v>1961.71</v>
      </c>
      <c r="K5678" s="221">
        <v>1961.71</v>
      </c>
      <c r="L5678" s="218">
        <v>0</v>
      </c>
      <c r="M5678" s="218">
        <f t="shared" si="164"/>
        <v>784.68400000000008</v>
      </c>
      <c r="N5678" s="216" t="str">
        <f t="shared" si="163"/>
        <v>stvarna uporabna</v>
      </c>
    </row>
    <row r="5679" spans="1:14" x14ac:dyDescent="0.25">
      <c r="A5679" s="220">
        <v>1</v>
      </c>
      <c r="B5679" s="219" t="s">
        <v>4303</v>
      </c>
      <c r="C5679" s="219" t="s">
        <v>4304</v>
      </c>
      <c r="D5679" s="219">
        <v>101741</v>
      </c>
      <c r="E5679" s="217" t="s">
        <v>218</v>
      </c>
      <c r="F5679" s="217" t="s">
        <v>4368</v>
      </c>
      <c r="G5679" s="217" t="s">
        <v>2792</v>
      </c>
      <c r="H5679" s="217" t="s">
        <v>139</v>
      </c>
      <c r="I5679" s="219">
        <v>1</v>
      </c>
      <c r="J5679" s="221">
        <v>17471.62</v>
      </c>
      <c r="K5679" s="221">
        <v>17471.62</v>
      </c>
      <c r="L5679" s="218">
        <v>0</v>
      </c>
      <c r="M5679" s="218">
        <f t="shared" si="164"/>
        <v>6988.6480000000001</v>
      </c>
      <c r="N5679" s="216" t="str">
        <f t="shared" si="163"/>
        <v>stvarna uporabna</v>
      </c>
    </row>
    <row r="5680" spans="1:14" x14ac:dyDescent="0.25">
      <c r="A5680" s="216">
        <v>1</v>
      </c>
      <c r="B5680" s="219" t="s">
        <v>4303</v>
      </c>
      <c r="C5680" s="219" t="s">
        <v>4304</v>
      </c>
      <c r="D5680" s="219">
        <v>102487</v>
      </c>
      <c r="E5680" s="217" t="s">
        <v>171</v>
      </c>
      <c r="F5680" s="217" t="s">
        <v>4369</v>
      </c>
      <c r="G5680" s="217" t="s">
        <v>586</v>
      </c>
      <c r="H5680" s="217" t="s">
        <v>139</v>
      </c>
      <c r="I5680" s="219">
        <v>1</v>
      </c>
      <c r="J5680" s="221">
        <v>2899</v>
      </c>
      <c r="K5680" s="221">
        <v>1546.13</v>
      </c>
      <c r="L5680" s="221">
        <v>1352.87</v>
      </c>
      <c r="M5680" s="218">
        <f t="shared" si="164"/>
        <v>1352.87</v>
      </c>
      <c r="N5680" s="216" t="str">
        <f t="shared" si="163"/>
        <v>nova vrijednost</v>
      </c>
    </row>
    <row r="5681" spans="1:14" x14ac:dyDescent="0.25">
      <c r="A5681" s="216">
        <v>1</v>
      </c>
      <c r="B5681" s="219" t="s">
        <v>4303</v>
      </c>
      <c r="C5681" s="219" t="s">
        <v>4304</v>
      </c>
      <c r="D5681" s="219">
        <v>104263</v>
      </c>
      <c r="E5681" s="217" t="s">
        <v>162</v>
      </c>
      <c r="F5681" s="217" t="s">
        <v>4370</v>
      </c>
      <c r="G5681" s="218">
        <v>12.99</v>
      </c>
      <c r="H5681" s="217" t="s">
        <v>139</v>
      </c>
      <c r="I5681" s="219">
        <v>1</v>
      </c>
      <c r="J5681" s="221">
        <v>2229.0100000000002</v>
      </c>
      <c r="K5681" s="221">
        <v>2229.0100000000002</v>
      </c>
      <c r="L5681" s="218">
        <v>0</v>
      </c>
      <c r="M5681" s="218">
        <f t="shared" si="164"/>
        <v>891.60400000000016</v>
      </c>
      <c r="N5681" s="216" t="str">
        <f t="shared" si="163"/>
        <v>stvarna uporabna</v>
      </c>
    </row>
    <row r="5682" spans="1:14" x14ac:dyDescent="0.25">
      <c r="A5682" s="216">
        <v>1</v>
      </c>
      <c r="B5682" s="219" t="s">
        <v>4303</v>
      </c>
      <c r="C5682" s="219" t="s">
        <v>4304</v>
      </c>
      <c r="D5682" s="219">
        <v>104264</v>
      </c>
      <c r="E5682" s="217" t="s">
        <v>162</v>
      </c>
      <c r="F5682" s="217" t="s">
        <v>4371</v>
      </c>
      <c r="G5682" s="218">
        <v>10.98</v>
      </c>
      <c r="H5682" s="217" t="s">
        <v>139</v>
      </c>
      <c r="I5682" s="219">
        <v>1</v>
      </c>
      <c r="J5682" s="221">
        <v>2706.26</v>
      </c>
      <c r="K5682" s="221">
        <v>2706.26</v>
      </c>
      <c r="L5682" s="218">
        <v>0</v>
      </c>
      <c r="M5682" s="218">
        <f t="shared" si="164"/>
        <v>1082.5040000000001</v>
      </c>
      <c r="N5682" s="216" t="str">
        <f t="shared" si="163"/>
        <v>stvarna uporabna</v>
      </c>
    </row>
    <row r="5683" spans="1:14" x14ac:dyDescent="0.25">
      <c r="A5683" s="220">
        <v>1</v>
      </c>
      <c r="B5683" s="219" t="s">
        <v>4303</v>
      </c>
      <c r="C5683" s="219" t="s">
        <v>4304</v>
      </c>
      <c r="D5683" s="219">
        <v>104330</v>
      </c>
      <c r="E5683" s="217" t="s">
        <v>162</v>
      </c>
      <c r="F5683" s="217" t="s">
        <v>4372</v>
      </c>
      <c r="G5683" s="218">
        <v>10.98</v>
      </c>
      <c r="H5683" s="217" t="s">
        <v>139</v>
      </c>
      <c r="I5683" s="219">
        <v>1</v>
      </c>
      <c r="J5683" s="221">
        <v>7023.54</v>
      </c>
      <c r="K5683" s="221">
        <v>7023.54</v>
      </c>
      <c r="L5683" s="218">
        <v>0</v>
      </c>
      <c r="M5683" s="218">
        <f t="shared" si="164"/>
        <v>2809.4160000000002</v>
      </c>
      <c r="N5683" s="216" t="str">
        <f t="shared" si="163"/>
        <v>stvarna uporabna</v>
      </c>
    </row>
    <row r="5684" spans="1:14" x14ac:dyDescent="0.25">
      <c r="A5684" s="220">
        <v>1</v>
      </c>
      <c r="B5684" s="219" t="s">
        <v>4303</v>
      </c>
      <c r="C5684" s="219" t="s">
        <v>4304</v>
      </c>
      <c r="D5684" s="219">
        <v>105468</v>
      </c>
      <c r="E5684" s="217" t="s">
        <v>137</v>
      </c>
      <c r="F5684" s="217" t="s">
        <v>101</v>
      </c>
      <c r="G5684" s="217" t="s">
        <v>2294</v>
      </c>
      <c r="H5684" s="217" t="s">
        <v>139</v>
      </c>
      <c r="I5684" s="219">
        <v>1</v>
      </c>
      <c r="J5684" s="221">
        <v>6299</v>
      </c>
      <c r="K5684" s="221">
        <v>6299</v>
      </c>
      <c r="L5684" s="218">
        <v>0</v>
      </c>
      <c r="M5684" s="218">
        <f t="shared" si="164"/>
        <v>2519.6000000000004</v>
      </c>
      <c r="N5684" s="216" t="str">
        <f t="shared" si="163"/>
        <v>stvarna uporabna</v>
      </c>
    </row>
    <row r="5685" spans="1:14" x14ac:dyDescent="0.25">
      <c r="A5685" s="216">
        <v>1</v>
      </c>
      <c r="B5685" s="219" t="s">
        <v>4303</v>
      </c>
      <c r="C5685" s="219" t="s">
        <v>4304</v>
      </c>
      <c r="D5685" s="219">
        <v>105602</v>
      </c>
      <c r="E5685" s="217" t="s">
        <v>137</v>
      </c>
      <c r="F5685" s="217" t="s">
        <v>4373</v>
      </c>
      <c r="G5685" s="217" t="s">
        <v>160</v>
      </c>
      <c r="H5685" s="217" t="s">
        <v>139</v>
      </c>
      <c r="I5685" s="219">
        <v>1</v>
      </c>
      <c r="J5685" s="221">
        <v>2000</v>
      </c>
      <c r="K5685" s="221">
        <v>2000</v>
      </c>
      <c r="L5685" s="218">
        <v>0</v>
      </c>
      <c r="M5685" s="218">
        <f t="shared" si="164"/>
        <v>800</v>
      </c>
      <c r="N5685" s="216" t="str">
        <f t="shared" si="163"/>
        <v>stvarna uporabna</v>
      </c>
    </row>
    <row r="5686" spans="1:14" x14ac:dyDescent="0.25">
      <c r="A5686" s="216">
        <v>1</v>
      </c>
      <c r="B5686" s="219" t="s">
        <v>4303</v>
      </c>
      <c r="C5686" s="219" t="s">
        <v>4304</v>
      </c>
      <c r="D5686" s="219">
        <v>110051</v>
      </c>
      <c r="E5686" s="217" t="s">
        <v>362</v>
      </c>
      <c r="F5686" s="217" t="s">
        <v>4374</v>
      </c>
      <c r="G5686" s="217" t="s">
        <v>891</v>
      </c>
      <c r="H5686" s="217" t="s">
        <v>139</v>
      </c>
      <c r="I5686" s="219">
        <v>1</v>
      </c>
      <c r="J5686" s="221">
        <v>4175</v>
      </c>
      <c r="K5686" s="218">
        <v>556.66999999999996</v>
      </c>
      <c r="L5686" s="221">
        <v>3618.33</v>
      </c>
      <c r="M5686" s="218">
        <f t="shared" si="164"/>
        <v>3618.33</v>
      </c>
      <c r="N5686" s="216" t="str">
        <f t="shared" si="163"/>
        <v>nova vrijednost</v>
      </c>
    </row>
    <row r="5687" spans="1:14" x14ac:dyDescent="0.25">
      <c r="A5687" s="216">
        <v>1</v>
      </c>
      <c r="B5687" s="219" t="s">
        <v>4303</v>
      </c>
      <c r="C5687" s="219" t="s">
        <v>4304</v>
      </c>
      <c r="D5687" s="219">
        <v>110053</v>
      </c>
      <c r="E5687" s="217" t="s">
        <v>362</v>
      </c>
      <c r="F5687" s="217" t="s">
        <v>4374</v>
      </c>
      <c r="G5687" s="217" t="s">
        <v>891</v>
      </c>
      <c r="H5687" s="217" t="s">
        <v>139</v>
      </c>
      <c r="I5687" s="219">
        <v>1</v>
      </c>
      <c r="J5687" s="221">
        <v>4175</v>
      </c>
      <c r="K5687" s="218">
        <v>556.66999999999996</v>
      </c>
      <c r="L5687" s="221">
        <v>3618.33</v>
      </c>
      <c r="M5687" s="218">
        <f t="shared" si="164"/>
        <v>3618.33</v>
      </c>
      <c r="N5687" s="216" t="str">
        <f t="shared" si="163"/>
        <v>nova vrijednost</v>
      </c>
    </row>
    <row r="5688" spans="1:14" x14ac:dyDescent="0.25">
      <c r="A5688" s="220">
        <v>1</v>
      </c>
      <c r="B5688" s="217" t="s">
        <v>3892</v>
      </c>
      <c r="C5688" s="217" t="s">
        <v>3892</v>
      </c>
      <c r="D5688" s="217" t="s">
        <v>4375</v>
      </c>
      <c r="E5688" s="217" t="s">
        <v>137</v>
      </c>
      <c r="F5688" s="217" t="s">
        <v>4376</v>
      </c>
      <c r="G5688" s="217" t="s">
        <v>531</v>
      </c>
      <c r="H5688" s="217" t="s">
        <v>139</v>
      </c>
      <c r="I5688" s="219">
        <v>1</v>
      </c>
      <c r="J5688" s="221">
        <v>3045.35</v>
      </c>
      <c r="K5688" s="221">
        <v>1903.35</v>
      </c>
      <c r="L5688" s="221">
        <v>1142</v>
      </c>
      <c r="M5688" s="218">
        <f t="shared" si="164"/>
        <v>1218.1400000000001</v>
      </c>
      <c r="N5688" s="216" t="str">
        <f t="shared" si="163"/>
        <v>stvarna uporabna</v>
      </c>
    </row>
    <row r="5689" spans="1:14" x14ac:dyDescent="0.25">
      <c r="A5689" s="216">
        <v>1</v>
      </c>
      <c r="B5689" s="217" t="s">
        <v>3892</v>
      </c>
      <c r="C5689" s="217" t="s">
        <v>3892</v>
      </c>
      <c r="D5689" s="217" t="s">
        <v>4377</v>
      </c>
      <c r="E5689" s="217" t="s">
        <v>162</v>
      </c>
      <c r="F5689" s="217" t="s">
        <v>4378</v>
      </c>
      <c r="G5689" s="217" t="s">
        <v>569</v>
      </c>
      <c r="H5689" s="217" t="s">
        <v>139</v>
      </c>
      <c r="I5689" s="219">
        <v>1</v>
      </c>
      <c r="J5689" s="221">
        <v>4255.84</v>
      </c>
      <c r="K5689" s="221">
        <v>1950.59</v>
      </c>
      <c r="L5689" s="221">
        <v>2305.25</v>
      </c>
      <c r="M5689" s="218">
        <f t="shared" si="164"/>
        <v>2305.25</v>
      </c>
      <c r="N5689" s="216" t="str">
        <f t="shared" si="163"/>
        <v>nova vrijednost</v>
      </c>
    </row>
    <row r="5690" spans="1:14" x14ac:dyDescent="0.25">
      <c r="A5690" s="216">
        <v>1</v>
      </c>
      <c r="B5690" s="217" t="s">
        <v>3892</v>
      </c>
      <c r="C5690" s="217" t="s">
        <v>3892</v>
      </c>
      <c r="D5690" s="217" t="s">
        <v>4379</v>
      </c>
      <c r="E5690" s="217" t="s">
        <v>162</v>
      </c>
      <c r="F5690" s="217" t="s">
        <v>4380</v>
      </c>
      <c r="G5690" s="218">
        <v>11.12</v>
      </c>
      <c r="H5690" s="217" t="s">
        <v>139</v>
      </c>
      <c r="I5690" s="219">
        <v>1</v>
      </c>
      <c r="J5690" s="221">
        <v>127853.65</v>
      </c>
      <c r="K5690" s="221">
        <v>127853.65</v>
      </c>
      <c r="L5690" s="218">
        <v>0</v>
      </c>
      <c r="M5690" s="218">
        <f t="shared" si="164"/>
        <v>51141.46</v>
      </c>
      <c r="N5690" s="216" t="str">
        <f t="shared" si="163"/>
        <v>stvarna uporabna</v>
      </c>
    </row>
    <row r="5691" spans="1:14" x14ac:dyDescent="0.25">
      <c r="A5691" s="216">
        <v>1</v>
      </c>
      <c r="B5691" s="217" t="s">
        <v>3892</v>
      </c>
      <c r="C5691" s="217" t="s">
        <v>3892</v>
      </c>
      <c r="D5691" s="217" t="s">
        <v>4381</v>
      </c>
      <c r="E5691" s="217" t="s">
        <v>162</v>
      </c>
      <c r="F5691" s="217" t="s">
        <v>4382</v>
      </c>
      <c r="G5691" s="218">
        <v>10.07</v>
      </c>
      <c r="H5691" s="217" t="s">
        <v>139</v>
      </c>
      <c r="I5691" s="219">
        <v>1</v>
      </c>
      <c r="J5691" s="221">
        <v>5203.87</v>
      </c>
      <c r="K5691" s="221">
        <v>5203.87</v>
      </c>
      <c r="L5691" s="218">
        <v>0</v>
      </c>
      <c r="M5691" s="218">
        <f t="shared" si="164"/>
        <v>2081.5480000000002</v>
      </c>
      <c r="N5691" s="216" t="str">
        <f t="shared" ref="N5691:N5754" si="165">IF(L5691&lt;J5691*0.4,"stvarna uporabna", "nova vrijednost")</f>
        <v>stvarna uporabna</v>
      </c>
    </row>
    <row r="5692" spans="1:14" x14ac:dyDescent="0.25">
      <c r="A5692" s="220">
        <v>1</v>
      </c>
      <c r="B5692" s="217" t="s">
        <v>3892</v>
      </c>
      <c r="C5692" s="217" t="s">
        <v>3892</v>
      </c>
      <c r="D5692" s="217" t="s">
        <v>4383</v>
      </c>
      <c r="E5692" s="217" t="s">
        <v>171</v>
      </c>
      <c r="F5692" s="217" t="s">
        <v>4384</v>
      </c>
      <c r="G5692" s="217" t="s">
        <v>142</v>
      </c>
      <c r="H5692" s="217" t="s">
        <v>139</v>
      </c>
      <c r="I5692" s="219">
        <v>1</v>
      </c>
      <c r="J5692" s="221">
        <v>30396.29</v>
      </c>
      <c r="K5692" s="221">
        <v>30396.29</v>
      </c>
      <c r="L5692" s="218">
        <v>0</v>
      </c>
      <c r="M5692" s="218">
        <f t="shared" si="164"/>
        <v>12158.516000000001</v>
      </c>
      <c r="N5692" s="216" t="str">
        <f t="shared" si="165"/>
        <v>stvarna uporabna</v>
      </c>
    </row>
    <row r="5693" spans="1:14" x14ac:dyDescent="0.25">
      <c r="A5693" s="220">
        <v>1</v>
      </c>
      <c r="B5693" s="217" t="s">
        <v>3892</v>
      </c>
      <c r="C5693" s="217" t="s">
        <v>3892</v>
      </c>
      <c r="D5693" s="217" t="s">
        <v>4385</v>
      </c>
      <c r="E5693" s="217" t="s">
        <v>171</v>
      </c>
      <c r="F5693" s="217" t="s">
        <v>4386</v>
      </c>
      <c r="G5693" s="217" t="s">
        <v>398</v>
      </c>
      <c r="H5693" s="217" t="s">
        <v>139</v>
      </c>
      <c r="I5693" s="219">
        <v>1</v>
      </c>
      <c r="J5693" s="221">
        <v>14513.7</v>
      </c>
      <c r="K5693" s="221">
        <v>14513.7</v>
      </c>
      <c r="L5693" s="218">
        <v>0</v>
      </c>
      <c r="M5693" s="218">
        <f t="shared" si="164"/>
        <v>5805.4800000000005</v>
      </c>
      <c r="N5693" s="216" t="str">
        <f t="shared" si="165"/>
        <v>stvarna uporabna</v>
      </c>
    </row>
    <row r="5694" spans="1:14" x14ac:dyDescent="0.25">
      <c r="A5694" s="216">
        <v>1</v>
      </c>
      <c r="B5694" s="217" t="s">
        <v>3892</v>
      </c>
      <c r="C5694" s="217" t="s">
        <v>3892</v>
      </c>
      <c r="D5694" s="217" t="s">
        <v>4387</v>
      </c>
      <c r="E5694" s="217" t="s">
        <v>171</v>
      </c>
      <c r="F5694" s="217" t="s">
        <v>4388</v>
      </c>
      <c r="G5694" s="218">
        <v>12.1</v>
      </c>
      <c r="H5694" s="217" t="s">
        <v>139</v>
      </c>
      <c r="I5694" s="219">
        <v>1</v>
      </c>
      <c r="J5694" s="221">
        <v>3822.31</v>
      </c>
      <c r="K5694" s="221">
        <v>3822.31</v>
      </c>
      <c r="L5694" s="218">
        <v>0</v>
      </c>
      <c r="M5694" s="218">
        <f t="shared" si="164"/>
        <v>1528.924</v>
      </c>
      <c r="N5694" s="216" t="str">
        <f t="shared" si="165"/>
        <v>stvarna uporabna</v>
      </c>
    </row>
    <row r="5695" spans="1:14" x14ac:dyDescent="0.25">
      <c r="A5695" s="216">
        <v>1</v>
      </c>
      <c r="B5695" s="217" t="s">
        <v>3892</v>
      </c>
      <c r="C5695" s="217" t="s">
        <v>3892</v>
      </c>
      <c r="D5695" s="217" t="s">
        <v>4389</v>
      </c>
      <c r="E5695" s="217" t="s">
        <v>171</v>
      </c>
      <c r="F5695" s="217" t="s">
        <v>4390</v>
      </c>
      <c r="G5695" s="218">
        <v>12.1</v>
      </c>
      <c r="H5695" s="217" t="s">
        <v>139</v>
      </c>
      <c r="I5695" s="219">
        <v>1</v>
      </c>
      <c r="J5695" s="221">
        <v>13486.87</v>
      </c>
      <c r="K5695" s="221">
        <v>13475.41</v>
      </c>
      <c r="L5695" s="218">
        <v>11.46</v>
      </c>
      <c r="M5695" s="218">
        <f t="shared" si="164"/>
        <v>5394.7480000000005</v>
      </c>
      <c r="N5695" s="216" t="str">
        <f t="shared" si="165"/>
        <v>stvarna uporabna</v>
      </c>
    </row>
    <row r="5696" spans="1:14" x14ac:dyDescent="0.25">
      <c r="A5696" s="216">
        <v>1</v>
      </c>
      <c r="B5696" s="217" t="s">
        <v>3892</v>
      </c>
      <c r="C5696" s="217" t="s">
        <v>3892</v>
      </c>
      <c r="D5696" s="217" t="s">
        <v>4391</v>
      </c>
      <c r="E5696" s="217" t="s">
        <v>171</v>
      </c>
      <c r="F5696" s="217" t="s">
        <v>4392</v>
      </c>
      <c r="G5696" s="217" t="s">
        <v>779</v>
      </c>
      <c r="H5696" s="217" t="s">
        <v>139</v>
      </c>
      <c r="I5696" s="219">
        <v>1</v>
      </c>
      <c r="J5696" s="221">
        <v>24185.01</v>
      </c>
      <c r="K5696" s="221">
        <v>24185.01</v>
      </c>
      <c r="L5696" s="218">
        <v>0</v>
      </c>
      <c r="M5696" s="218">
        <f t="shared" si="164"/>
        <v>9674.003999999999</v>
      </c>
      <c r="N5696" s="216" t="str">
        <f t="shared" si="165"/>
        <v>stvarna uporabna</v>
      </c>
    </row>
    <row r="5697" spans="1:14" x14ac:dyDescent="0.25">
      <c r="A5697" s="220">
        <v>1</v>
      </c>
      <c r="B5697" s="217" t="s">
        <v>3892</v>
      </c>
      <c r="C5697" s="217" t="s">
        <v>3892</v>
      </c>
      <c r="D5697" s="217" t="s">
        <v>4393</v>
      </c>
      <c r="E5697" s="217" t="s">
        <v>171</v>
      </c>
      <c r="F5697" s="217" t="s">
        <v>4394</v>
      </c>
      <c r="G5697" s="218">
        <v>12.07</v>
      </c>
      <c r="H5697" s="217" t="s">
        <v>139</v>
      </c>
      <c r="I5697" s="219">
        <v>1</v>
      </c>
      <c r="J5697" s="221">
        <v>23912</v>
      </c>
      <c r="K5697" s="221">
        <v>23912</v>
      </c>
      <c r="L5697" s="218">
        <v>0</v>
      </c>
      <c r="M5697" s="218">
        <f t="shared" si="164"/>
        <v>9564.8000000000011</v>
      </c>
      <c r="N5697" s="216" t="str">
        <f t="shared" si="165"/>
        <v>stvarna uporabna</v>
      </c>
    </row>
    <row r="5698" spans="1:14" x14ac:dyDescent="0.25">
      <c r="A5698" s="220">
        <v>1</v>
      </c>
      <c r="B5698" s="217" t="s">
        <v>3892</v>
      </c>
      <c r="C5698" s="217" t="s">
        <v>3892</v>
      </c>
      <c r="D5698" s="217" t="s">
        <v>4395</v>
      </c>
      <c r="E5698" s="217" t="s">
        <v>171</v>
      </c>
      <c r="F5698" s="217" t="s">
        <v>4396</v>
      </c>
      <c r="G5698" s="217" t="s">
        <v>854</v>
      </c>
      <c r="H5698" s="217" t="s">
        <v>139</v>
      </c>
      <c r="I5698" s="219">
        <v>1</v>
      </c>
      <c r="J5698" s="221">
        <v>57844.95</v>
      </c>
      <c r="K5698" s="221">
        <v>57844.95</v>
      </c>
      <c r="L5698" s="218">
        <v>0</v>
      </c>
      <c r="M5698" s="218">
        <f t="shared" ref="M5698:M5761" si="166">IF(L5698&lt;J5698*0.4,J5698*0.4,L5698)</f>
        <v>23137.98</v>
      </c>
      <c r="N5698" s="216" t="str">
        <f t="shared" si="165"/>
        <v>stvarna uporabna</v>
      </c>
    </row>
    <row r="5699" spans="1:14" x14ac:dyDescent="0.25">
      <c r="A5699" s="216">
        <v>1</v>
      </c>
      <c r="B5699" s="217" t="s">
        <v>3892</v>
      </c>
      <c r="C5699" s="217" t="s">
        <v>3892</v>
      </c>
      <c r="D5699" s="217" t="s">
        <v>4397</v>
      </c>
      <c r="E5699" s="217" t="s">
        <v>218</v>
      </c>
      <c r="F5699" s="217" t="s">
        <v>4398</v>
      </c>
      <c r="G5699" s="217" t="s">
        <v>382</v>
      </c>
      <c r="H5699" s="217" t="s">
        <v>139</v>
      </c>
      <c r="I5699" s="219">
        <v>1</v>
      </c>
      <c r="J5699" s="221">
        <v>8447.1</v>
      </c>
      <c r="K5699" s="221">
        <v>8447.1</v>
      </c>
      <c r="L5699" s="218">
        <v>0</v>
      </c>
      <c r="M5699" s="218">
        <f t="shared" si="166"/>
        <v>3378.84</v>
      </c>
      <c r="N5699" s="216" t="str">
        <f t="shared" si="165"/>
        <v>stvarna uporabna</v>
      </c>
    </row>
    <row r="5700" spans="1:14" x14ac:dyDescent="0.25">
      <c r="A5700" s="216">
        <v>1</v>
      </c>
      <c r="B5700" s="217" t="s">
        <v>3892</v>
      </c>
      <c r="C5700" s="217" t="s">
        <v>3892</v>
      </c>
      <c r="D5700" s="217" t="s">
        <v>4399</v>
      </c>
      <c r="E5700" s="217" t="s">
        <v>233</v>
      </c>
      <c r="F5700" s="217" t="s">
        <v>4400</v>
      </c>
      <c r="G5700" s="218">
        <v>12.08</v>
      </c>
      <c r="H5700" s="217" t="s">
        <v>139</v>
      </c>
      <c r="I5700" s="219">
        <v>1</v>
      </c>
      <c r="J5700" s="221">
        <v>7320</v>
      </c>
      <c r="K5700" s="221">
        <v>7320</v>
      </c>
      <c r="L5700" s="218">
        <v>0</v>
      </c>
      <c r="M5700" s="218">
        <f t="shared" si="166"/>
        <v>2928</v>
      </c>
      <c r="N5700" s="216" t="str">
        <f t="shared" si="165"/>
        <v>stvarna uporabna</v>
      </c>
    </row>
    <row r="5701" spans="1:14" x14ac:dyDescent="0.25">
      <c r="A5701" s="216">
        <v>1</v>
      </c>
      <c r="B5701" s="217" t="s">
        <v>3892</v>
      </c>
      <c r="C5701" s="217" t="s">
        <v>3892</v>
      </c>
      <c r="D5701" s="217" t="s">
        <v>4401</v>
      </c>
      <c r="E5701" s="217" t="s">
        <v>233</v>
      </c>
      <c r="F5701" s="217" t="s">
        <v>4402</v>
      </c>
      <c r="G5701" s="217" t="s">
        <v>417</v>
      </c>
      <c r="H5701" s="217" t="s">
        <v>139</v>
      </c>
      <c r="I5701" s="219">
        <v>1</v>
      </c>
      <c r="J5701" s="221">
        <v>3864.33</v>
      </c>
      <c r="K5701" s="221">
        <v>3864.33</v>
      </c>
      <c r="L5701" s="218">
        <v>0</v>
      </c>
      <c r="M5701" s="218">
        <f t="shared" si="166"/>
        <v>1545.732</v>
      </c>
      <c r="N5701" s="216" t="str">
        <f t="shared" si="165"/>
        <v>stvarna uporabna</v>
      </c>
    </row>
    <row r="5702" spans="1:14" x14ac:dyDescent="0.25">
      <c r="A5702" s="220">
        <v>1</v>
      </c>
      <c r="B5702" s="217" t="s">
        <v>3892</v>
      </c>
      <c r="C5702" s="217" t="s">
        <v>3892</v>
      </c>
      <c r="D5702" s="217" t="s">
        <v>4403</v>
      </c>
      <c r="E5702" s="217" t="s">
        <v>233</v>
      </c>
      <c r="F5702" s="217" t="s">
        <v>4404</v>
      </c>
      <c r="G5702" s="217" t="s">
        <v>235</v>
      </c>
      <c r="H5702" s="217" t="s">
        <v>139</v>
      </c>
      <c r="I5702" s="219">
        <v>1</v>
      </c>
      <c r="J5702" s="218">
        <v>604.70000000000005</v>
      </c>
      <c r="K5702" s="218">
        <v>251.96</v>
      </c>
      <c r="L5702" s="218">
        <v>352.74</v>
      </c>
      <c r="M5702" s="218">
        <f t="shared" si="166"/>
        <v>352.74</v>
      </c>
      <c r="N5702" s="216" t="str">
        <f t="shared" si="165"/>
        <v>nova vrijednost</v>
      </c>
    </row>
    <row r="5703" spans="1:14" x14ac:dyDescent="0.25">
      <c r="A5703" s="220">
        <v>1</v>
      </c>
      <c r="B5703" s="217" t="s">
        <v>3892</v>
      </c>
      <c r="C5703" s="217" t="s">
        <v>3892</v>
      </c>
      <c r="D5703" s="217" t="s">
        <v>4405</v>
      </c>
      <c r="E5703" s="217" t="s">
        <v>233</v>
      </c>
      <c r="F5703" s="217" t="s">
        <v>4406</v>
      </c>
      <c r="G5703" s="218">
        <v>11.15</v>
      </c>
      <c r="H5703" s="217" t="s">
        <v>139</v>
      </c>
      <c r="I5703" s="219">
        <v>1</v>
      </c>
      <c r="J5703" s="221">
        <v>35000</v>
      </c>
      <c r="K5703" s="221">
        <v>10208.33</v>
      </c>
      <c r="L5703" s="221">
        <v>24791.67</v>
      </c>
      <c r="M5703" s="218">
        <f t="shared" si="166"/>
        <v>24791.67</v>
      </c>
      <c r="N5703" s="216" t="str">
        <f t="shared" si="165"/>
        <v>nova vrijednost</v>
      </c>
    </row>
    <row r="5704" spans="1:14" x14ac:dyDescent="0.25">
      <c r="A5704" s="216">
        <v>1</v>
      </c>
      <c r="B5704" s="217" t="s">
        <v>3892</v>
      </c>
      <c r="C5704" s="217" t="s">
        <v>3892</v>
      </c>
      <c r="D5704" s="217" t="s">
        <v>4407</v>
      </c>
      <c r="E5704" s="217" t="s">
        <v>233</v>
      </c>
      <c r="F5704" s="217" t="s">
        <v>4408</v>
      </c>
      <c r="G5704" s="218">
        <v>12.15</v>
      </c>
      <c r="H5704" s="217" t="s">
        <v>139</v>
      </c>
      <c r="I5704" s="219">
        <v>1</v>
      </c>
      <c r="J5704" s="221">
        <v>3678.72</v>
      </c>
      <c r="K5704" s="218">
        <v>919.68</v>
      </c>
      <c r="L5704" s="221">
        <v>2759.04</v>
      </c>
      <c r="M5704" s="218">
        <f t="shared" si="166"/>
        <v>2759.04</v>
      </c>
      <c r="N5704" s="216" t="str">
        <f t="shared" si="165"/>
        <v>nova vrijednost</v>
      </c>
    </row>
    <row r="5705" spans="1:14" x14ac:dyDescent="0.25">
      <c r="A5705" s="216">
        <v>1</v>
      </c>
      <c r="B5705" s="217" t="s">
        <v>3892</v>
      </c>
      <c r="C5705" s="217" t="s">
        <v>3892</v>
      </c>
      <c r="D5705" s="217" t="s">
        <v>4409</v>
      </c>
      <c r="E5705" s="217" t="s">
        <v>362</v>
      </c>
      <c r="F5705" s="217" t="s">
        <v>4410</v>
      </c>
      <c r="G5705" s="218">
        <v>11.05</v>
      </c>
      <c r="H5705" s="217" t="s">
        <v>139</v>
      </c>
      <c r="I5705" s="219">
        <v>1</v>
      </c>
      <c r="J5705" s="221">
        <v>7165.06</v>
      </c>
      <c r="K5705" s="221">
        <v>7165.06</v>
      </c>
      <c r="L5705" s="218">
        <v>0</v>
      </c>
      <c r="M5705" s="218">
        <f t="shared" si="166"/>
        <v>2866.0240000000003</v>
      </c>
      <c r="N5705" s="216" t="str">
        <f t="shared" si="165"/>
        <v>stvarna uporabna</v>
      </c>
    </row>
    <row r="5706" spans="1:14" x14ac:dyDescent="0.25">
      <c r="A5706" s="216">
        <v>1</v>
      </c>
      <c r="B5706" s="217" t="s">
        <v>3892</v>
      </c>
      <c r="C5706" s="217" t="s">
        <v>3892</v>
      </c>
      <c r="D5706" s="217" t="s">
        <v>4411</v>
      </c>
      <c r="E5706" s="217" t="s">
        <v>233</v>
      </c>
      <c r="F5706" s="217" t="s">
        <v>4412</v>
      </c>
      <c r="G5706" s="217" t="s">
        <v>339</v>
      </c>
      <c r="H5706" s="217" t="s">
        <v>139</v>
      </c>
      <c r="I5706" s="219">
        <v>1</v>
      </c>
      <c r="J5706" s="221">
        <v>124289.9</v>
      </c>
      <c r="K5706" s="221">
        <v>124289.9</v>
      </c>
      <c r="L5706" s="218">
        <v>0</v>
      </c>
      <c r="M5706" s="218">
        <f t="shared" si="166"/>
        <v>49715.96</v>
      </c>
      <c r="N5706" s="216" t="str">
        <f t="shared" si="165"/>
        <v>stvarna uporabna</v>
      </c>
    </row>
    <row r="5707" spans="1:14" x14ac:dyDescent="0.25">
      <c r="A5707" s="220">
        <v>1</v>
      </c>
      <c r="B5707" s="217" t="s">
        <v>3892</v>
      </c>
      <c r="C5707" s="217" t="s">
        <v>3892</v>
      </c>
      <c r="D5707" s="217" t="s">
        <v>4413</v>
      </c>
      <c r="E5707" s="217" t="s">
        <v>233</v>
      </c>
      <c r="F5707" s="217" t="s">
        <v>4414</v>
      </c>
      <c r="G5707" s="218">
        <v>10.14</v>
      </c>
      <c r="H5707" s="217" t="s">
        <v>139</v>
      </c>
      <c r="I5707" s="219">
        <v>1</v>
      </c>
      <c r="J5707" s="221">
        <v>1624.11</v>
      </c>
      <c r="K5707" s="218">
        <v>879.73</v>
      </c>
      <c r="L5707" s="218">
        <v>744.38</v>
      </c>
      <c r="M5707" s="218">
        <f t="shared" si="166"/>
        <v>744.38</v>
      </c>
      <c r="N5707" s="216" t="str">
        <f t="shared" si="165"/>
        <v>nova vrijednost</v>
      </c>
    </row>
    <row r="5708" spans="1:14" x14ac:dyDescent="0.25">
      <c r="A5708" s="220">
        <v>1</v>
      </c>
      <c r="B5708" s="219" t="s">
        <v>3892</v>
      </c>
      <c r="C5708" s="219" t="s">
        <v>3892</v>
      </c>
      <c r="D5708" s="219">
        <v>101258</v>
      </c>
      <c r="E5708" s="217" t="s">
        <v>218</v>
      </c>
      <c r="F5708" s="217" t="s">
        <v>4415</v>
      </c>
      <c r="G5708" s="217" t="s">
        <v>772</v>
      </c>
      <c r="H5708" s="217" t="s">
        <v>139</v>
      </c>
      <c r="I5708" s="219">
        <v>1</v>
      </c>
      <c r="J5708" s="218">
        <v>297.38</v>
      </c>
      <c r="K5708" s="218">
        <v>297.38</v>
      </c>
      <c r="L5708" s="218">
        <v>0</v>
      </c>
      <c r="M5708" s="218">
        <f t="shared" si="166"/>
        <v>118.952</v>
      </c>
      <c r="N5708" s="216" t="str">
        <f t="shared" si="165"/>
        <v>stvarna uporabna</v>
      </c>
    </row>
    <row r="5709" spans="1:14" x14ac:dyDescent="0.25">
      <c r="A5709" s="216">
        <v>1</v>
      </c>
      <c r="B5709" s="219" t="s">
        <v>3892</v>
      </c>
      <c r="C5709" s="219" t="s">
        <v>3892</v>
      </c>
      <c r="D5709" s="219">
        <v>101259</v>
      </c>
      <c r="E5709" s="217" t="s">
        <v>218</v>
      </c>
      <c r="F5709" s="217" t="s">
        <v>4416</v>
      </c>
      <c r="G5709" s="217" t="s">
        <v>190</v>
      </c>
      <c r="H5709" s="217" t="s">
        <v>139</v>
      </c>
      <c r="I5709" s="219">
        <v>1</v>
      </c>
      <c r="J5709" s="221">
        <v>4498.49</v>
      </c>
      <c r="K5709" s="221">
        <v>4498.49</v>
      </c>
      <c r="L5709" s="218">
        <v>0</v>
      </c>
      <c r="M5709" s="218">
        <f t="shared" si="166"/>
        <v>1799.396</v>
      </c>
      <c r="N5709" s="216" t="str">
        <f t="shared" si="165"/>
        <v>stvarna uporabna</v>
      </c>
    </row>
    <row r="5710" spans="1:14" x14ac:dyDescent="0.25">
      <c r="A5710" s="216">
        <v>1</v>
      </c>
      <c r="B5710" s="219" t="s">
        <v>3892</v>
      </c>
      <c r="C5710" s="219" t="s">
        <v>3892</v>
      </c>
      <c r="D5710" s="219">
        <v>102173</v>
      </c>
      <c r="E5710" s="217" t="s">
        <v>171</v>
      </c>
      <c r="F5710" s="217" t="s">
        <v>4417</v>
      </c>
      <c r="G5710" s="218">
        <v>10.14</v>
      </c>
      <c r="H5710" s="217" t="s">
        <v>139</v>
      </c>
      <c r="I5710" s="219">
        <v>1</v>
      </c>
      <c r="J5710" s="218">
        <v>520.24</v>
      </c>
      <c r="K5710" s="218">
        <v>279.64</v>
      </c>
      <c r="L5710" s="218">
        <v>240.6</v>
      </c>
      <c r="M5710" s="218">
        <f t="shared" si="166"/>
        <v>240.6</v>
      </c>
      <c r="N5710" s="216" t="str">
        <f t="shared" si="165"/>
        <v>nova vrijednost</v>
      </c>
    </row>
    <row r="5711" spans="1:14" x14ac:dyDescent="0.25">
      <c r="A5711" s="216">
        <v>1</v>
      </c>
      <c r="B5711" s="219" t="s">
        <v>3892</v>
      </c>
      <c r="C5711" s="219" t="s">
        <v>3892</v>
      </c>
      <c r="D5711" s="219">
        <v>102174</v>
      </c>
      <c r="E5711" s="217" t="s">
        <v>171</v>
      </c>
      <c r="F5711" s="217" t="s">
        <v>4418</v>
      </c>
      <c r="G5711" s="218">
        <v>12.13</v>
      </c>
      <c r="H5711" s="217" t="s">
        <v>139</v>
      </c>
      <c r="I5711" s="219">
        <v>1</v>
      </c>
      <c r="J5711" s="221">
        <v>2179.4499999999998</v>
      </c>
      <c r="K5711" s="221">
        <v>1634.58</v>
      </c>
      <c r="L5711" s="218">
        <v>544.87</v>
      </c>
      <c r="M5711" s="218">
        <f t="shared" si="166"/>
        <v>871.78</v>
      </c>
      <c r="N5711" s="216" t="str">
        <f t="shared" si="165"/>
        <v>stvarna uporabna</v>
      </c>
    </row>
    <row r="5712" spans="1:14" x14ac:dyDescent="0.25">
      <c r="A5712" s="220">
        <v>1</v>
      </c>
      <c r="B5712" s="219" t="s">
        <v>3892</v>
      </c>
      <c r="C5712" s="219" t="s">
        <v>3892</v>
      </c>
      <c r="D5712" s="219">
        <v>102925</v>
      </c>
      <c r="E5712" s="217" t="s">
        <v>171</v>
      </c>
      <c r="F5712" s="217" t="s">
        <v>4419</v>
      </c>
      <c r="G5712" s="217" t="s">
        <v>321</v>
      </c>
      <c r="H5712" s="217" t="s">
        <v>139</v>
      </c>
      <c r="I5712" s="219">
        <v>1</v>
      </c>
      <c r="J5712" s="221">
        <v>9835.6</v>
      </c>
      <c r="K5712" s="221">
        <v>9835.6</v>
      </c>
      <c r="L5712" s="218">
        <v>0</v>
      </c>
      <c r="M5712" s="218">
        <f t="shared" si="166"/>
        <v>3934.2400000000002</v>
      </c>
      <c r="N5712" s="216" t="str">
        <f t="shared" si="165"/>
        <v>stvarna uporabna</v>
      </c>
    </row>
    <row r="5713" spans="1:14" x14ac:dyDescent="0.25">
      <c r="A5713" s="220">
        <v>1</v>
      </c>
      <c r="B5713" s="219" t="s">
        <v>3892</v>
      </c>
      <c r="C5713" s="219" t="s">
        <v>3892</v>
      </c>
      <c r="D5713" s="219">
        <v>102926</v>
      </c>
      <c r="E5713" s="217" t="s">
        <v>171</v>
      </c>
      <c r="F5713" s="217" t="s">
        <v>4420</v>
      </c>
      <c r="G5713" s="217" t="s">
        <v>154</v>
      </c>
      <c r="H5713" s="217" t="s">
        <v>139</v>
      </c>
      <c r="I5713" s="219">
        <v>1</v>
      </c>
      <c r="J5713" s="221">
        <v>3111.47</v>
      </c>
      <c r="K5713" s="221">
        <v>1879.85</v>
      </c>
      <c r="L5713" s="221">
        <v>1231.6199999999999</v>
      </c>
      <c r="M5713" s="218">
        <f t="shared" si="166"/>
        <v>1244.588</v>
      </c>
      <c r="N5713" s="216" t="str">
        <f t="shared" si="165"/>
        <v>stvarna uporabna</v>
      </c>
    </row>
    <row r="5714" spans="1:14" x14ac:dyDescent="0.25">
      <c r="A5714" s="216">
        <v>1</v>
      </c>
      <c r="B5714" s="219" t="s">
        <v>3892</v>
      </c>
      <c r="C5714" s="219" t="s">
        <v>3892</v>
      </c>
      <c r="D5714" s="219">
        <v>102962</v>
      </c>
      <c r="E5714" s="217" t="s">
        <v>171</v>
      </c>
      <c r="F5714" s="217" t="s">
        <v>4421</v>
      </c>
      <c r="G5714" s="217" t="s">
        <v>2468</v>
      </c>
      <c r="H5714" s="217" t="s">
        <v>139</v>
      </c>
      <c r="I5714" s="219">
        <v>1</v>
      </c>
      <c r="J5714" s="221">
        <v>2959.31</v>
      </c>
      <c r="K5714" s="221">
        <v>2959.31</v>
      </c>
      <c r="L5714" s="218">
        <v>0</v>
      </c>
      <c r="M5714" s="218">
        <f t="shared" si="166"/>
        <v>1183.7239999999999</v>
      </c>
      <c r="N5714" s="216" t="str">
        <f t="shared" si="165"/>
        <v>stvarna uporabna</v>
      </c>
    </row>
    <row r="5715" spans="1:14" x14ac:dyDescent="0.25">
      <c r="A5715" s="216">
        <v>1</v>
      </c>
      <c r="B5715" s="219" t="s">
        <v>3892</v>
      </c>
      <c r="C5715" s="219" t="s">
        <v>3892</v>
      </c>
      <c r="D5715" s="219">
        <v>102964</v>
      </c>
      <c r="E5715" s="217" t="s">
        <v>171</v>
      </c>
      <c r="F5715" s="217" t="s">
        <v>4422</v>
      </c>
      <c r="G5715" s="217" t="s">
        <v>278</v>
      </c>
      <c r="H5715" s="217" t="s">
        <v>139</v>
      </c>
      <c r="I5715" s="219">
        <v>1</v>
      </c>
      <c r="J5715" s="221">
        <v>7297.36</v>
      </c>
      <c r="K5715" s="221">
        <v>7297.36</v>
      </c>
      <c r="L5715" s="218">
        <v>0</v>
      </c>
      <c r="M5715" s="218">
        <f t="shared" si="166"/>
        <v>2918.944</v>
      </c>
      <c r="N5715" s="216" t="str">
        <f t="shared" si="165"/>
        <v>stvarna uporabna</v>
      </c>
    </row>
    <row r="5716" spans="1:14" x14ac:dyDescent="0.25">
      <c r="A5716" s="216">
        <v>1</v>
      </c>
      <c r="B5716" s="219" t="s">
        <v>3892</v>
      </c>
      <c r="C5716" s="219" t="s">
        <v>3892</v>
      </c>
      <c r="D5716" s="219">
        <v>102965</v>
      </c>
      <c r="E5716" s="217" t="s">
        <v>171</v>
      </c>
      <c r="F5716" s="217" t="s">
        <v>4423</v>
      </c>
      <c r="G5716" s="217" t="s">
        <v>608</v>
      </c>
      <c r="H5716" s="217" t="s">
        <v>139</v>
      </c>
      <c r="I5716" s="219">
        <v>1</v>
      </c>
      <c r="J5716" s="221">
        <v>1598.66</v>
      </c>
      <c r="K5716" s="221">
        <v>1598.66</v>
      </c>
      <c r="L5716" s="218">
        <v>0</v>
      </c>
      <c r="M5716" s="218">
        <f t="shared" si="166"/>
        <v>639.46400000000006</v>
      </c>
      <c r="N5716" s="216" t="str">
        <f t="shared" si="165"/>
        <v>stvarna uporabna</v>
      </c>
    </row>
    <row r="5717" spans="1:14" x14ac:dyDescent="0.25">
      <c r="A5717" s="220">
        <v>1</v>
      </c>
      <c r="B5717" s="219" t="s">
        <v>3892</v>
      </c>
      <c r="C5717" s="219" t="s">
        <v>3892</v>
      </c>
      <c r="D5717" s="219">
        <v>102970</v>
      </c>
      <c r="E5717" s="217" t="s">
        <v>171</v>
      </c>
      <c r="F5717" s="217" t="s">
        <v>4424</v>
      </c>
      <c r="G5717" s="217" t="s">
        <v>652</v>
      </c>
      <c r="H5717" s="217" t="s">
        <v>139</v>
      </c>
      <c r="I5717" s="219">
        <v>1</v>
      </c>
      <c r="J5717" s="218">
        <v>878.19</v>
      </c>
      <c r="K5717" s="218">
        <v>878.19</v>
      </c>
      <c r="L5717" s="218">
        <v>0</v>
      </c>
      <c r="M5717" s="218">
        <f t="shared" si="166"/>
        <v>351.27600000000007</v>
      </c>
      <c r="N5717" s="216" t="str">
        <f t="shared" si="165"/>
        <v>stvarna uporabna</v>
      </c>
    </row>
    <row r="5718" spans="1:14" x14ac:dyDescent="0.25">
      <c r="A5718" s="220">
        <v>1</v>
      </c>
      <c r="B5718" s="219" t="s">
        <v>3892</v>
      </c>
      <c r="C5718" s="219" t="s">
        <v>3892</v>
      </c>
      <c r="D5718" s="219">
        <v>102971</v>
      </c>
      <c r="E5718" s="217" t="s">
        <v>171</v>
      </c>
      <c r="F5718" s="217" t="s">
        <v>4425</v>
      </c>
      <c r="G5718" s="217" t="s">
        <v>652</v>
      </c>
      <c r="H5718" s="217" t="s">
        <v>139</v>
      </c>
      <c r="I5718" s="219">
        <v>1</v>
      </c>
      <c r="J5718" s="221">
        <v>4043.48</v>
      </c>
      <c r="K5718" s="221">
        <v>4043.48</v>
      </c>
      <c r="L5718" s="218">
        <v>0</v>
      </c>
      <c r="M5718" s="218">
        <f t="shared" si="166"/>
        <v>1617.3920000000001</v>
      </c>
      <c r="N5718" s="216" t="str">
        <f t="shared" si="165"/>
        <v>stvarna uporabna</v>
      </c>
    </row>
    <row r="5719" spans="1:14" x14ac:dyDescent="0.25">
      <c r="A5719" s="216">
        <v>1</v>
      </c>
      <c r="B5719" s="219" t="s">
        <v>3892</v>
      </c>
      <c r="C5719" s="219" t="s">
        <v>3892</v>
      </c>
      <c r="D5719" s="219">
        <v>102983</v>
      </c>
      <c r="E5719" s="217" t="s">
        <v>171</v>
      </c>
      <c r="F5719" s="217" t="s">
        <v>4426</v>
      </c>
      <c r="G5719" s="217" t="s">
        <v>462</v>
      </c>
      <c r="H5719" s="217" t="s">
        <v>139</v>
      </c>
      <c r="I5719" s="219">
        <v>1</v>
      </c>
      <c r="J5719" s="221">
        <v>4479.55</v>
      </c>
      <c r="K5719" s="221">
        <v>3079.7</v>
      </c>
      <c r="L5719" s="221">
        <v>1399.85</v>
      </c>
      <c r="M5719" s="218">
        <f t="shared" si="166"/>
        <v>1791.8200000000002</v>
      </c>
      <c r="N5719" s="216" t="str">
        <f t="shared" si="165"/>
        <v>stvarna uporabna</v>
      </c>
    </row>
    <row r="5720" spans="1:14" x14ac:dyDescent="0.25">
      <c r="A5720" s="216">
        <v>1</v>
      </c>
      <c r="B5720" s="219" t="s">
        <v>3892</v>
      </c>
      <c r="C5720" s="219" t="s">
        <v>3892</v>
      </c>
      <c r="D5720" s="219">
        <v>103050</v>
      </c>
      <c r="E5720" s="217" t="s">
        <v>171</v>
      </c>
      <c r="F5720" s="217" t="s">
        <v>4427</v>
      </c>
      <c r="G5720" s="218">
        <v>12.08</v>
      </c>
      <c r="H5720" s="217" t="s">
        <v>139</v>
      </c>
      <c r="I5720" s="219">
        <v>1</v>
      </c>
      <c r="J5720" s="221">
        <v>24705</v>
      </c>
      <c r="K5720" s="221">
        <v>24705</v>
      </c>
      <c r="L5720" s="218">
        <v>0</v>
      </c>
      <c r="M5720" s="218">
        <f t="shared" si="166"/>
        <v>9882</v>
      </c>
      <c r="N5720" s="216" t="str">
        <f t="shared" si="165"/>
        <v>stvarna uporabna</v>
      </c>
    </row>
    <row r="5721" spans="1:14" x14ac:dyDescent="0.25">
      <c r="A5721" s="216">
        <v>1</v>
      </c>
      <c r="B5721" s="219" t="s">
        <v>3892</v>
      </c>
      <c r="C5721" s="219" t="s">
        <v>3892</v>
      </c>
      <c r="D5721" s="219">
        <v>103051</v>
      </c>
      <c r="E5721" s="217" t="s">
        <v>171</v>
      </c>
      <c r="F5721" s="217" t="s">
        <v>4428</v>
      </c>
      <c r="G5721" s="218">
        <v>12.08</v>
      </c>
      <c r="H5721" s="217" t="s">
        <v>139</v>
      </c>
      <c r="I5721" s="219">
        <v>1</v>
      </c>
      <c r="J5721" s="221">
        <v>47035.58</v>
      </c>
      <c r="K5721" s="221">
        <v>47035.58</v>
      </c>
      <c r="L5721" s="218">
        <v>0</v>
      </c>
      <c r="M5721" s="218">
        <f t="shared" si="166"/>
        <v>18814.232</v>
      </c>
      <c r="N5721" s="216" t="str">
        <f t="shared" si="165"/>
        <v>stvarna uporabna</v>
      </c>
    </row>
    <row r="5722" spans="1:14" x14ac:dyDescent="0.25">
      <c r="A5722" s="220">
        <v>1</v>
      </c>
      <c r="B5722" s="219" t="s">
        <v>3892</v>
      </c>
      <c r="C5722" s="219" t="s">
        <v>3892</v>
      </c>
      <c r="D5722" s="219">
        <v>103059</v>
      </c>
      <c r="E5722" s="217" t="s">
        <v>171</v>
      </c>
      <c r="F5722" s="217" t="s">
        <v>4429</v>
      </c>
      <c r="G5722" s="217" t="s">
        <v>154</v>
      </c>
      <c r="H5722" s="217" t="s">
        <v>139</v>
      </c>
      <c r="I5722" s="219">
        <v>1</v>
      </c>
      <c r="J5722" s="221">
        <v>29870.61</v>
      </c>
      <c r="K5722" s="221">
        <v>18669.13</v>
      </c>
      <c r="L5722" s="221">
        <v>11201.48</v>
      </c>
      <c r="M5722" s="218">
        <f t="shared" si="166"/>
        <v>11948.244000000001</v>
      </c>
      <c r="N5722" s="216" t="str">
        <f t="shared" si="165"/>
        <v>stvarna uporabna</v>
      </c>
    </row>
    <row r="5723" spans="1:14" x14ac:dyDescent="0.25">
      <c r="A5723" s="220">
        <v>1</v>
      </c>
      <c r="B5723" s="219" t="s">
        <v>3892</v>
      </c>
      <c r="C5723" s="219" t="s">
        <v>3892</v>
      </c>
      <c r="D5723" s="219">
        <v>103267</v>
      </c>
      <c r="E5723" s="217" t="s">
        <v>171</v>
      </c>
      <c r="F5723" s="217" t="s">
        <v>4430</v>
      </c>
      <c r="G5723" s="217" t="s">
        <v>259</v>
      </c>
      <c r="H5723" s="217" t="s">
        <v>139</v>
      </c>
      <c r="I5723" s="219">
        <v>1</v>
      </c>
      <c r="J5723" s="221">
        <v>7184.78</v>
      </c>
      <c r="K5723" s="221">
        <v>7184.78</v>
      </c>
      <c r="L5723" s="218">
        <v>0</v>
      </c>
      <c r="M5723" s="218">
        <f t="shared" si="166"/>
        <v>2873.9120000000003</v>
      </c>
      <c r="N5723" s="216" t="str">
        <f t="shared" si="165"/>
        <v>stvarna uporabna</v>
      </c>
    </row>
    <row r="5724" spans="1:14" x14ac:dyDescent="0.25">
      <c r="A5724" s="216">
        <v>1</v>
      </c>
      <c r="B5724" s="219" t="s">
        <v>3892</v>
      </c>
      <c r="C5724" s="219" t="s">
        <v>3892</v>
      </c>
      <c r="D5724" s="219">
        <v>103268</v>
      </c>
      <c r="E5724" s="217" t="s">
        <v>171</v>
      </c>
      <c r="F5724" s="217" t="s">
        <v>4431</v>
      </c>
      <c r="G5724" s="217" t="s">
        <v>286</v>
      </c>
      <c r="H5724" s="217" t="s">
        <v>139</v>
      </c>
      <c r="I5724" s="219">
        <v>1</v>
      </c>
      <c r="J5724" s="221">
        <v>26759.09</v>
      </c>
      <c r="K5724" s="221">
        <v>26759.09</v>
      </c>
      <c r="L5724" s="218">
        <v>0</v>
      </c>
      <c r="M5724" s="218">
        <f t="shared" si="166"/>
        <v>10703.636</v>
      </c>
      <c r="N5724" s="216" t="str">
        <f t="shared" si="165"/>
        <v>stvarna uporabna</v>
      </c>
    </row>
    <row r="5725" spans="1:14" x14ac:dyDescent="0.25">
      <c r="A5725" s="216">
        <v>1</v>
      </c>
      <c r="B5725" s="219" t="s">
        <v>3892</v>
      </c>
      <c r="C5725" s="219" t="s">
        <v>3892</v>
      </c>
      <c r="D5725" s="219">
        <v>103711</v>
      </c>
      <c r="E5725" s="217" t="s">
        <v>162</v>
      </c>
      <c r="F5725" s="217" t="s">
        <v>4432</v>
      </c>
      <c r="G5725" s="217" t="s">
        <v>772</v>
      </c>
      <c r="H5725" s="217" t="s">
        <v>139</v>
      </c>
      <c r="I5725" s="219">
        <v>1</v>
      </c>
      <c r="J5725" s="221">
        <v>4862</v>
      </c>
      <c r="K5725" s="221">
        <v>4862</v>
      </c>
      <c r="L5725" s="218">
        <v>0</v>
      </c>
      <c r="M5725" s="218">
        <f t="shared" si="166"/>
        <v>1944.8000000000002</v>
      </c>
      <c r="N5725" s="216" t="str">
        <f t="shared" si="165"/>
        <v>stvarna uporabna</v>
      </c>
    </row>
    <row r="5726" spans="1:14" x14ac:dyDescent="0.25">
      <c r="A5726" s="216">
        <v>1</v>
      </c>
      <c r="B5726" s="219" t="s">
        <v>3892</v>
      </c>
      <c r="C5726" s="219" t="s">
        <v>3892</v>
      </c>
      <c r="D5726" s="219">
        <v>103712</v>
      </c>
      <c r="E5726" s="217" t="s">
        <v>162</v>
      </c>
      <c r="F5726" s="217" t="s">
        <v>4432</v>
      </c>
      <c r="G5726" s="217" t="s">
        <v>772</v>
      </c>
      <c r="H5726" s="217" t="s">
        <v>139</v>
      </c>
      <c r="I5726" s="219">
        <v>1</v>
      </c>
      <c r="J5726" s="221">
        <v>2431</v>
      </c>
      <c r="K5726" s="221">
        <v>2431</v>
      </c>
      <c r="L5726" s="218">
        <v>0</v>
      </c>
      <c r="M5726" s="218">
        <f t="shared" si="166"/>
        <v>972.40000000000009</v>
      </c>
      <c r="N5726" s="216" t="str">
        <f t="shared" si="165"/>
        <v>stvarna uporabna</v>
      </c>
    </row>
    <row r="5727" spans="1:14" x14ac:dyDescent="0.25">
      <c r="A5727" s="220">
        <v>1</v>
      </c>
      <c r="B5727" s="219" t="s">
        <v>3892</v>
      </c>
      <c r="C5727" s="219" t="s">
        <v>3892</v>
      </c>
      <c r="D5727" s="219">
        <v>103713</v>
      </c>
      <c r="E5727" s="217" t="s">
        <v>162</v>
      </c>
      <c r="F5727" s="217" t="s">
        <v>4433</v>
      </c>
      <c r="G5727" s="217" t="s">
        <v>772</v>
      </c>
      <c r="H5727" s="217" t="s">
        <v>139</v>
      </c>
      <c r="I5727" s="219">
        <v>1</v>
      </c>
      <c r="J5727" s="221">
        <v>1870</v>
      </c>
      <c r="K5727" s="221">
        <v>1870</v>
      </c>
      <c r="L5727" s="218">
        <v>0</v>
      </c>
      <c r="M5727" s="218">
        <f t="shared" si="166"/>
        <v>748</v>
      </c>
      <c r="N5727" s="216" t="str">
        <f t="shared" si="165"/>
        <v>stvarna uporabna</v>
      </c>
    </row>
    <row r="5728" spans="1:14" x14ac:dyDescent="0.25">
      <c r="A5728" s="220">
        <v>1</v>
      </c>
      <c r="B5728" s="219" t="s">
        <v>3892</v>
      </c>
      <c r="C5728" s="219" t="s">
        <v>3892</v>
      </c>
      <c r="D5728" s="219">
        <v>103714</v>
      </c>
      <c r="E5728" s="217" t="s">
        <v>162</v>
      </c>
      <c r="F5728" s="217" t="s">
        <v>4434</v>
      </c>
      <c r="G5728" s="217" t="s">
        <v>772</v>
      </c>
      <c r="H5728" s="217" t="s">
        <v>139</v>
      </c>
      <c r="I5728" s="219">
        <v>1</v>
      </c>
      <c r="J5728" s="221">
        <v>1870</v>
      </c>
      <c r="K5728" s="221">
        <v>1870</v>
      </c>
      <c r="L5728" s="218">
        <v>0</v>
      </c>
      <c r="M5728" s="218">
        <f t="shared" si="166"/>
        <v>748</v>
      </c>
      <c r="N5728" s="216" t="str">
        <f t="shared" si="165"/>
        <v>stvarna uporabna</v>
      </c>
    </row>
    <row r="5729" spans="1:14" x14ac:dyDescent="0.25">
      <c r="A5729" s="216">
        <v>1</v>
      </c>
      <c r="B5729" s="219" t="s">
        <v>3892</v>
      </c>
      <c r="C5729" s="219" t="s">
        <v>3892</v>
      </c>
      <c r="D5729" s="219">
        <v>103715</v>
      </c>
      <c r="E5729" s="217" t="s">
        <v>162</v>
      </c>
      <c r="F5729" s="217" t="s">
        <v>4435</v>
      </c>
      <c r="G5729" s="217" t="s">
        <v>772</v>
      </c>
      <c r="H5729" s="217" t="s">
        <v>139</v>
      </c>
      <c r="I5729" s="219">
        <v>1</v>
      </c>
      <c r="J5729" s="221">
        <v>1870</v>
      </c>
      <c r="K5729" s="221">
        <v>1870</v>
      </c>
      <c r="L5729" s="218">
        <v>0</v>
      </c>
      <c r="M5729" s="218">
        <f t="shared" si="166"/>
        <v>748</v>
      </c>
      <c r="N5729" s="216" t="str">
        <f t="shared" si="165"/>
        <v>stvarna uporabna</v>
      </c>
    </row>
    <row r="5730" spans="1:14" x14ac:dyDescent="0.25">
      <c r="A5730" s="216">
        <v>1</v>
      </c>
      <c r="B5730" s="219" t="s">
        <v>3892</v>
      </c>
      <c r="C5730" s="219" t="s">
        <v>3892</v>
      </c>
      <c r="D5730" s="219">
        <v>103716</v>
      </c>
      <c r="E5730" s="217" t="s">
        <v>162</v>
      </c>
      <c r="F5730" s="217" t="s">
        <v>4436</v>
      </c>
      <c r="G5730" s="217" t="s">
        <v>772</v>
      </c>
      <c r="H5730" s="217" t="s">
        <v>139</v>
      </c>
      <c r="I5730" s="219">
        <v>1</v>
      </c>
      <c r="J5730" s="221">
        <v>15708</v>
      </c>
      <c r="K5730" s="221">
        <v>15708</v>
      </c>
      <c r="L5730" s="218">
        <v>0</v>
      </c>
      <c r="M5730" s="218">
        <f t="shared" si="166"/>
        <v>6283.2000000000007</v>
      </c>
      <c r="N5730" s="216" t="str">
        <f t="shared" si="165"/>
        <v>stvarna uporabna</v>
      </c>
    </row>
    <row r="5731" spans="1:14" x14ac:dyDescent="0.25">
      <c r="A5731" s="216">
        <v>1</v>
      </c>
      <c r="B5731" s="219" t="s">
        <v>3892</v>
      </c>
      <c r="C5731" s="219" t="s">
        <v>3892</v>
      </c>
      <c r="D5731" s="219">
        <v>103717</v>
      </c>
      <c r="E5731" s="217" t="s">
        <v>162</v>
      </c>
      <c r="F5731" s="217" t="s">
        <v>4437</v>
      </c>
      <c r="G5731" s="217" t="s">
        <v>772</v>
      </c>
      <c r="H5731" s="217" t="s">
        <v>139</v>
      </c>
      <c r="I5731" s="219">
        <v>1</v>
      </c>
      <c r="J5731" s="221">
        <v>92213.66</v>
      </c>
      <c r="K5731" s="221">
        <v>92213.66</v>
      </c>
      <c r="L5731" s="218">
        <v>0</v>
      </c>
      <c r="M5731" s="218">
        <f t="shared" si="166"/>
        <v>36885.464</v>
      </c>
      <c r="N5731" s="216" t="str">
        <f t="shared" si="165"/>
        <v>stvarna uporabna</v>
      </c>
    </row>
    <row r="5732" spans="1:14" x14ac:dyDescent="0.25">
      <c r="A5732" s="220">
        <v>1</v>
      </c>
      <c r="B5732" s="219" t="s">
        <v>3892</v>
      </c>
      <c r="C5732" s="219" t="s">
        <v>3892</v>
      </c>
      <c r="D5732" s="219">
        <v>103742</v>
      </c>
      <c r="E5732" s="217" t="s">
        <v>162</v>
      </c>
      <c r="F5732" s="217" t="s">
        <v>4438</v>
      </c>
      <c r="G5732" s="217" t="s">
        <v>772</v>
      </c>
      <c r="H5732" s="217" t="s">
        <v>139</v>
      </c>
      <c r="I5732" s="219">
        <v>1</v>
      </c>
      <c r="J5732" s="221">
        <v>12349.65</v>
      </c>
      <c r="K5732" s="221">
        <v>12349.65</v>
      </c>
      <c r="L5732" s="218">
        <v>0</v>
      </c>
      <c r="M5732" s="218">
        <f t="shared" si="166"/>
        <v>4939.8600000000006</v>
      </c>
      <c r="N5732" s="216" t="str">
        <f t="shared" si="165"/>
        <v>stvarna uporabna</v>
      </c>
    </row>
    <row r="5733" spans="1:14" x14ac:dyDescent="0.25">
      <c r="A5733" s="220">
        <v>1</v>
      </c>
      <c r="B5733" s="219" t="s">
        <v>3892</v>
      </c>
      <c r="C5733" s="219" t="s">
        <v>3892</v>
      </c>
      <c r="D5733" s="219">
        <v>103743</v>
      </c>
      <c r="E5733" s="217" t="s">
        <v>162</v>
      </c>
      <c r="F5733" s="217" t="s">
        <v>4439</v>
      </c>
      <c r="G5733" s="218">
        <v>11.12</v>
      </c>
      <c r="H5733" s="217" t="s">
        <v>139</v>
      </c>
      <c r="I5733" s="219">
        <v>1</v>
      </c>
      <c r="J5733" s="221">
        <v>33645.699999999997</v>
      </c>
      <c r="K5733" s="221">
        <v>33645.699999999997</v>
      </c>
      <c r="L5733" s="218">
        <v>0</v>
      </c>
      <c r="M5733" s="218">
        <f t="shared" si="166"/>
        <v>13458.279999999999</v>
      </c>
      <c r="N5733" s="216" t="str">
        <f t="shared" si="165"/>
        <v>stvarna uporabna</v>
      </c>
    </row>
    <row r="5734" spans="1:14" x14ac:dyDescent="0.25">
      <c r="A5734" s="216">
        <v>1</v>
      </c>
      <c r="B5734" s="219" t="s">
        <v>3892</v>
      </c>
      <c r="C5734" s="219" t="s">
        <v>3892</v>
      </c>
      <c r="D5734" s="219">
        <v>103745</v>
      </c>
      <c r="E5734" s="217" t="s">
        <v>162</v>
      </c>
      <c r="F5734" s="217" t="s">
        <v>4440</v>
      </c>
      <c r="G5734" s="217" t="s">
        <v>772</v>
      </c>
      <c r="H5734" s="217" t="s">
        <v>139</v>
      </c>
      <c r="I5734" s="219">
        <v>1</v>
      </c>
      <c r="J5734" s="221">
        <v>45005.68</v>
      </c>
      <c r="K5734" s="221">
        <v>45005.68</v>
      </c>
      <c r="L5734" s="218">
        <v>0</v>
      </c>
      <c r="M5734" s="218">
        <f t="shared" si="166"/>
        <v>18002.272000000001</v>
      </c>
      <c r="N5734" s="216" t="str">
        <f t="shared" si="165"/>
        <v>stvarna uporabna</v>
      </c>
    </row>
    <row r="5735" spans="1:14" x14ac:dyDescent="0.25">
      <c r="A5735" s="216">
        <v>1</v>
      </c>
      <c r="B5735" s="219" t="s">
        <v>3892</v>
      </c>
      <c r="C5735" s="219" t="s">
        <v>3892</v>
      </c>
      <c r="D5735" s="219">
        <v>103746</v>
      </c>
      <c r="E5735" s="217" t="s">
        <v>162</v>
      </c>
      <c r="F5735" s="217" t="s">
        <v>4441</v>
      </c>
      <c r="G5735" s="218">
        <v>12.14</v>
      </c>
      <c r="H5735" s="217" t="s">
        <v>139</v>
      </c>
      <c r="I5735" s="219">
        <v>1</v>
      </c>
      <c r="J5735" s="221">
        <v>2811.76</v>
      </c>
      <c r="K5735" s="221">
        <v>1405.88</v>
      </c>
      <c r="L5735" s="221">
        <v>1405.88</v>
      </c>
      <c r="M5735" s="218">
        <f t="shared" si="166"/>
        <v>1405.88</v>
      </c>
      <c r="N5735" s="216" t="str">
        <f t="shared" si="165"/>
        <v>nova vrijednost</v>
      </c>
    </row>
    <row r="5736" spans="1:14" x14ac:dyDescent="0.25">
      <c r="A5736" s="216">
        <v>1</v>
      </c>
      <c r="B5736" s="219" t="s">
        <v>3892</v>
      </c>
      <c r="C5736" s="219" t="s">
        <v>3892</v>
      </c>
      <c r="D5736" s="219">
        <v>103784</v>
      </c>
      <c r="E5736" s="217" t="s">
        <v>162</v>
      </c>
      <c r="F5736" s="217" t="s">
        <v>4442</v>
      </c>
      <c r="G5736" s="218">
        <v>11.11</v>
      </c>
      <c r="H5736" s="217" t="s">
        <v>139</v>
      </c>
      <c r="I5736" s="219">
        <v>1</v>
      </c>
      <c r="J5736" s="221">
        <v>4895.3999999999996</v>
      </c>
      <c r="K5736" s="221">
        <v>4895.3999999999996</v>
      </c>
      <c r="L5736" s="218">
        <v>0</v>
      </c>
      <c r="M5736" s="218">
        <f t="shared" si="166"/>
        <v>1958.1599999999999</v>
      </c>
      <c r="N5736" s="216" t="str">
        <f t="shared" si="165"/>
        <v>stvarna uporabna</v>
      </c>
    </row>
    <row r="5737" spans="1:14" x14ac:dyDescent="0.25">
      <c r="A5737" s="220">
        <v>1</v>
      </c>
      <c r="B5737" s="219" t="s">
        <v>3892</v>
      </c>
      <c r="C5737" s="219" t="s">
        <v>3892</v>
      </c>
      <c r="D5737" s="219">
        <v>103791</v>
      </c>
      <c r="E5737" s="217" t="s">
        <v>162</v>
      </c>
      <c r="F5737" s="217" t="s">
        <v>4443</v>
      </c>
      <c r="G5737" s="217" t="s">
        <v>229</v>
      </c>
      <c r="H5737" s="217" t="s">
        <v>139</v>
      </c>
      <c r="I5737" s="219">
        <v>1</v>
      </c>
      <c r="J5737" s="218">
        <v>581.25</v>
      </c>
      <c r="K5737" s="218">
        <v>423.82</v>
      </c>
      <c r="L5737" s="218">
        <v>157.43</v>
      </c>
      <c r="M5737" s="218">
        <f t="shared" si="166"/>
        <v>232.5</v>
      </c>
      <c r="N5737" s="216" t="str">
        <f t="shared" si="165"/>
        <v>stvarna uporabna</v>
      </c>
    </row>
    <row r="5738" spans="1:14" x14ac:dyDescent="0.25">
      <c r="A5738" s="220">
        <v>1</v>
      </c>
      <c r="B5738" s="219" t="s">
        <v>3892</v>
      </c>
      <c r="C5738" s="219" t="s">
        <v>3892</v>
      </c>
      <c r="D5738" s="219">
        <v>103863</v>
      </c>
      <c r="E5738" s="217" t="s">
        <v>162</v>
      </c>
      <c r="F5738" s="217" t="s">
        <v>4444</v>
      </c>
      <c r="G5738" s="217" t="s">
        <v>160</v>
      </c>
      <c r="H5738" s="217" t="s">
        <v>139</v>
      </c>
      <c r="I5738" s="219">
        <v>1</v>
      </c>
      <c r="J5738" s="221">
        <v>27503.89</v>
      </c>
      <c r="K5738" s="221">
        <v>27503.89</v>
      </c>
      <c r="L5738" s="218">
        <v>0</v>
      </c>
      <c r="M5738" s="218">
        <f t="shared" si="166"/>
        <v>11001.556</v>
      </c>
      <c r="N5738" s="216" t="str">
        <f t="shared" si="165"/>
        <v>stvarna uporabna</v>
      </c>
    </row>
    <row r="5739" spans="1:14" x14ac:dyDescent="0.25">
      <c r="A5739" s="216">
        <v>1</v>
      </c>
      <c r="B5739" s="219" t="s">
        <v>3892</v>
      </c>
      <c r="C5739" s="219" t="s">
        <v>3892</v>
      </c>
      <c r="D5739" s="219">
        <v>104238</v>
      </c>
      <c r="E5739" s="217" t="s">
        <v>162</v>
      </c>
      <c r="F5739" s="217" t="s">
        <v>4445</v>
      </c>
      <c r="G5739" s="217" t="s">
        <v>652</v>
      </c>
      <c r="H5739" s="217" t="s">
        <v>139</v>
      </c>
      <c r="I5739" s="219">
        <v>1</v>
      </c>
      <c r="J5739" s="221">
        <v>4447.78</v>
      </c>
      <c r="K5739" s="221">
        <v>4447.78</v>
      </c>
      <c r="L5739" s="218">
        <v>0</v>
      </c>
      <c r="M5739" s="218">
        <f t="shared" si="166"/>
        <v>1779.1120000000001</v>
      </c>
      <c r="N5739" s="216" t="str">
        <f t="shared" si="165"/>
        <v>stvarna uporabna</v>
      </c>
    </row>
    <row r="5740" spans="1:14" x14ac:dyDescent="0.25">
      <c r="A5740" s="216">
        <v>1</v>
      </c>
      <c r="B5740" s="219" t="s">
        <v>3892</v>
      </c>
      <c r="C5740" s="219" t="s">
        <v>3892</v>
      </c>
      <c r="D5740" s="219">
        <v>104239</v>
      </c>
      <c r="E5740" s="217" t="s">
        <v>162</v>
      </c>
      <c r="F5740" s="217" t="s">
        <v>4446</v>
      </c>
      <c r="G5740" s="217" t="s">
        <v>652</v>
      </c>
      <c r="H5740" s="217" t="s">
        <v>139</v>
      </c>
      <c r="I5740" s="219">
        <v>1</v>
      </c>
      <c r="J5740" s="221">
        <v>29627.8</v>
      </c>
      <c r="K5740" s="221">
        <v>29627.8</v>
      </c>
      <c r="L5740" s="218">
        <v>0</v>
      </c>
      <c r="M5740" s="218">
        <f t="shared" si="166"/>
        <v>11851.12</v>
      </c>
      <c r="N5740" s="216" t="str">
        <f t="shared" si="165"/>
        <v>stvarna uporabna</v>
      </c>
    </row>
    <row r="5741" spans="1:14" x14ac:dyDescent="0.25">
      <c r="A5741" s="216">
        <v>1</v>
      </c>
      <c r="B5741" s="219" t="s">
        <v>3892</v>
      </c>
      <c r="C5741" s="219" t="s">
        <v>3892</v>
      </c>
      <c r="D5741" s="219">
        <v>104240</v>
      </c>
      <c r="E5741" s="217" t="s">
        <v>162</v>
      </c>
      <c r="F5741" s="217" t="s">
        <v>4447</v>
      </c>
      <c r="G5741" s="217" t="s">
        <v>2024</v>
      </c>
      <c r="H5741" s="217" t="s">
        <v>139</v>
      </c>
      <c r="I5741" s="219">
        <v>1</v>
      </c>
      <c r="J5741" s="221">
        <v>2735.85</v>
      </c>
      <c r="K5741" s="221">
        <v>2735.85</v>
      </c>
      <c r="L5741" s="218">
        <v>0</v>
      </c>
      <c r="M5741" s="218">
        <f t="shared" si="166"/>
        <v>1094.3399999999999</v>
      </c>
      <c r="N5741" s="216" t="str">
        <f t="shared" si="165"/>
        <v>stvarna uporabna</v>
      </c>
    </row>
    <row r="5742" spans="1:14" x14ac:dyDescent="0.25">
      <c r="A5742" s="220">
        <v>1</v>
      </c>
      <c r="B5742" s="219" t="s">
        <v>3892</v>
      </c>
      <c r="C5742" s="219" t="s">
        <v>3892</v>
      </c>
      <c r="D5742" s="219">
        <v>104362</v>
      </c>
      <c r="E5742" s="217" t="s">
        <v>162</v>
      </c>
      <c r="F5742" s="217" t="s">
        <v>4448</v>
      </c>
      <c r="G5742" s="217" t="s">
        <v>182</v>
      </c>
      <c r="H5742" s="217" t="s">
        <v>139</v>
      </c>
      <c r="I5742" s="219">
        <v>1</v>
      </c>
      <c r="J5742" s="221">
        <v>18728.22</v>
      </c>
      <c r="K5742" s="221">
        <v>18728.22</v>
      </c>
      <c r="L5742" s="218">
        <v>0</v>
      </c>
      <c r="M5742" s="218">
        <f t="shared" si="166"/>
        <v>7491.2880000000005</v>
      </c>
      <c r="N5742" s="216" t="str">
        <f t="shared" si="165"/>
        <v>stvarna uporabna</v>
      </c>
    </row>
    <row r="5743" spans="1:14" x14ac:dyDescent="0.25">
      <c r="A5743" s="220">
        <v>1</v>
      </c>
      <c r="B5743" s="219" t="s">
        <v>3892</v>
      </c>
      <c r="C5743" s="219" t="s">
        <v>3892</v>
      </c>
      <c r="D5743" s="219">
        <v>104514</v>
      </c>
      <c r="E5743" s="217" t="s">
        <v>162</v>
      </c>
      <c r="F5743" s="217" t="s">
        <v>4449</v>
      </c>
      <c r="G5743" s="217" t="s">
        <v>474</v>
      </c>
      <c r="H5743" s="217" t="s">
        <v>139</v>
      </c>
      <c r="I5743" s="219">
        <v>1</v>
      </c>
      <c r="J5743" s="221">
        <v>9527.35</v>
      </c>
      <c r="K5743" s="221">
        <v>5359.14</v>
      </c>
      <c r="L5743" s="221">
        <v>4168.21</v>
      </c>
      <c r="M5743" s="218">
        <f t="shared" si="166"/>
        <v>4168.21</v>
      </c>
      <c r="N5743" s="216" t="str">
        <f t="shared" si="165"/>
        <v>nova vrijednost</v>
      </c>
    </row>
    <row r="5744" spans="1:14" x14ac:dyDescent="0.25">
      <c r="A5744" s="216">
        <v>1</v>
      </c>
      <c r="B5744" s="219" t="s">
        <v>3892</v>
      </c>
      <c r="C5744" s="219" t="s">
        <v>3892</v>
      </c>
      <c r="D5744" s="219">
        <v>104515</v>
      </c>
      <c r="E5744" s="217" t="s">
        <v>162</v>
      </c>
      <c r="F5744" s="217" t="s">
        <v>4450</v>
      </c>
      <c r="G5744" s="217" t="s">
        <v>414</v>
      </c>
      <c r="H5744" s="217" t="s">
        <v>139</v>
      </c>
      <c r="I5744" s="219">
        <v>1</v>
      </c>
      <c r="J5744" s="221">
        <v>21331.07</v>
      </c>
      <c r="K5744" s="221">
        <v>21331.07</v>
      </c>
      <c r="L5744" s="218">
        <v>0</v>
      </c>
      <c r="M5744" s="218">
        <f t="shared" si="166"/>
        <v>8532.4279999999999</v>
      </c>
      <c r="N5744" s="216" t="str">
        <f t="shared" si="165"/>
        <v>stvarna uporabna</v>
      </c>
    </row>
    <row r="5745" spans="1:14" x14ac:dyDescent="0.25">
      <c r="A5745" s="216">
        <v>1</v>
      </c>
      <c r="B5745" s="219" t="s">
        <v>3892</v>
      </c>
      <c r="C5745" s="219" t="s">
        <v>3892</v>
      </c>
      <c r="D5745" s="219">
        <v>104516</v>
      </c>
      <c r="E5745" s="217" t="s">
        <v>162</v>
      </c>
      <c r="F5745" s="217" t="s">
        <v>4451</v>
      </c>
      <c r="G5745" s="217" t="s">
        <v>3207</v>
      </c>
      <c r="H5745" s="217" t="s">
        <v>139</v>
      </c>
      <c r="I5745" s="219">
        <v>1</v>
      </c>
      <c r="J5745" s="221">
        <v>4046.96</v>
      </c>
      <c r="K5745" s="221">
        <v>4046.96</v>
      </c>
      <c r="L5745" s="218">
        <v>0</v>
      </c>
      <c r="M5745" s="218">
        <f t="shared" si="166"/>
        <v>1618.7840000000001</v>
      </c>
      <c r="N5745" s="216" t="str">
        <f t="shared" si="165"/>
        <v>stvarna uporabna</v>
      </c>
    </row>
    <row r="5746" spans="1:14" x14ac:dyDescent="0.25">
      <c r="A5746" s="216">
        <v>1</v>
      </c>
      <c r="B5746" s="219" t="s">
        <v>3892</v>
      </c>
      <c r="C5746" s="219" t="s">
        <v>3892</v>
      </c>
      <c r="D5746" s="219">
        <v>104517</v>
      </c>
      <c r="E5746" s="217" t="s">
        <v>162</v>
      </c>
      <c r="F5746" s="217" t="s">
        <v>4452</v>
      </c>
      <c r="G5746" s="218">
        <v>10.130000000000001</v>
      </c>
      <c r="H5746" s="217" t="s">
        <v>139</v>
      </c>
      <c r="I5746" s="219">
        <v>1</v>
      </c>
      <c r="J5746" s="221">
        <v>23788.98</v>
      </c>
      <c r="K5746" s="221">
        <v>18832.96</v>
      </c>
      <c r="L5746" s="221">
        <v>4956.0200000000004</v>
      </c>
      <c r="M5746" s="218">
        <f t="shared" si="166"/>
        <v>9515.5920000000006</v>
      </c>
      <c r="N5746" s="216" t="str">
        <f t="shared" si="165"/>
        <v>stvarna uporabna</v>
      </c>
    </row>
    <row r="5747" spans="1:14" x14ac:dyDescent="0.25">
      <c r="A5747" s="220">
        <v>1</v>
      </c>
      <c r="B5747" s="219" t="s">
        <v>3892</v>
      </c>
      <c r="C5747" s="219" t="s">
        <v>3892</v>
      </c>
      <c r="D5747" s="219">
        <v>104518</v>
      </c>
      <c r="E5747" s="217" t="s">
        <v>162</v>
      </c>
      <c r="F5747" s="217" t="s">
        <v>4453</v>
      </c>
      <c r="G5747" s="217" t="s">
        <v>252</v>
      </c>
      <c r="H5747" s="217" t="s">
        <v>139</v>
      </c>
      <c r="I5747" s="219">
        <v>1</v>
      </c>
      <c r="J5747" s="218">
        <v>788.92</v>
      </c>
      <c r="K5747" s="218">
        <v>788.92</v>
      </c>
      <c r="L5747" s="218">
        <v>0</v>
      </c>
      <c r="M5747" s="218">
        <f t="shared" si="166"/>
        <v>315.56799999999998</v>
      </c>
      <c r="N5747" s="216" t="str">
        <f t="shared" si="165"/>
        <v>stvarna uporabna</v>
      </c>
    </row>
    <row r="5748" spans="1:14" x14ac:dyDescent="0.25">
      <c r="A5748" s="220">
        <v>1</v>
      </c>
      <c r="B5748" s="219" t="s">
        <v>3892</v>
      </c>
      <c r="C5748" s="219" t="s">
        <v>3892</v>
      </c>
      <c r="D5748" s="219">
        <v>104519</v>
      </c>
      <c r="E5748" s="217" t="s">
        <v>162</v>
      </c>
      <c r="F5748" s="217" t="s">
        <v>4454</v>
      </c>
      <c r="G5748" s="217" t="s">
        <v>552</v>
      </c>
      <c r="H5748" s="217" t="s">
        <v>139</v>
      </c>
      <c r="I5748" s="219">
        <v>1</v>
      </c>
      <c r="J5748" s="221">
        <v>3807.43</v>
      </c>
      <c r="K5748" s="221">
        <v>3807.43</v>
      </c>
      <c r="L5748" s="218">
        <v>0</v>
      </c>
      <c r="M5748" s="218">
        <f t="shared" si="166"/>
        <v>1522.972</v>
      </c>
      <c r="N5748" s="216" t="str">
        <f t="shared" si="165"/>
        <v>stvarna uporabna</v>
      </c>
    </row>
    <row r="5749" spans="1:14" x14ac:dyDescent="0.25">
      <c r="A5749" s="216">
        <v>1</v>
      </c>
      <c r="B5749" s="219" t="s">
        <v>3892</v>
      </c>
      <c r="C5749" s="219" t="s">
        <v>3892</v>
      </c>
      <c r="D5749" s="219">
        <v>104656</v>
      </c>
      <c r="E5749" s="217" t="s">
        <v>162</v>
      </c>
      <c r="F5749" s="217" t="s">
        <v>4455</v>
      </c>
      <c r="G5749" s="217" t="s">
        <v>229</v>
      </c>
      <c r="H5749" s="217" t="s">
        <v>139</v>
      </c>
      <c r="I5749" s="219">
        <v>1</v>
      </c>
      <c r="J5749" s="221">
        <v>1856</v>
      </c>
      <c r="K5749" s="221">
        <v>1353.33</v>
      </c>
      <c r="L5749" s="218">
        <v>502.67</v>
      </c>
      <c r="M5749" s="218">
        <f t="shared" si="166"/>
        <v>742.40000000000009</v>
      </c>
      <c r="N5749" s="216" t="str">
        <f t="shared" si="165"/>
        <v>stvarna uporabna</v>
      </c>
    </row>
    <row r="5750" spans="1:14" x14ac:dyDescent="0.25">
      <c r="A5750" s="216">
        <v>1</v>
      </c>
      <c r="B5750" s="219" t="s">
        <v>3892</v>
      </c>
      <c r="C5750" s="219" t="s">
        <v>3892</v>
      </c>
      <c r="D5750" s="219">
        <v>104657</v>
      </c>
      <c r="E5750" s="217" t="s">
        <v>162</v>
      </c>
      <c r="F5750" s="217" t="s">
        <v>4443</v>
      </c>
      <c r="G5750" s="217" t="s">
        <v>229</v>
      </c>
      <c r="H5750" s="217" t="s">
        <v>139</v>
      </c>
      <c r="I5750" s="219">
        <v>1</v>
      </c>
      <c r="J5750" s="218">
        <v>581.25</v>
      </c>
      <c r="K5750" s="218">
        <v>423.82</v>
      </c>
      <c r="L5750" s="218">
        <v>157.43</v>
      </c>
      <c r="M5750" s="218">
        <f t="shared" si="166"/>
        <v>232.5</v>
      </c>
      <c r="N5750" s="216" t="str">
        <f t="shared" si="165"/>
        <v>stvarna uporabna</v>
      </c>
    </row>
    <row r="5751" spans="1:14" x14ac:dyDescent="0.25">
      <c r="A5751" s="216">
        <v>1</v>
      </c>
      <c r="B5751" s="219" t="s">
        <v>3892</v>
      </c>
      <c r="C5751" s="219" t="s">
        <v>3892</v>
      </c>
      <c r="D5751" s="219">
        <v>104658</v>
      </c>
      <c r="E5751" s="217" t="s">
        <v>162</v>
      </c>
      <c r="F5751" s="217" t="s">
        <v>4443</v>
      </c>
      <c r="G5751" s="217" t="s">
        <v>229</v>
      </c>
      <c r="H5751" s="217" t="s">
        <v>139</v>
      </c>
      <c r="I5751" s="219">
        <v>1</v>
      </c>
      <c r="J5751" s="218">
        <v>581.25</v>
      </c>
      <c r="K5751" s="218">
        <v>423.82</v>
      </c>
      <c r="L5751" s="218">
        <v>157.43</v>
      </c>
      <c r="M5751" s="218">
        <f t="shared" si="166"/>
        <v>232.5</v>
      </c>
      <c r="N5751" s="216" t="str">
        <f t="shared" si="165"/>
        <v>stvarna uporabna</v>
      </c>
    </row>
    <row r="5752" spans="1:14" x14ac:dyDescent="0.25">
      <c r="A5752" s="220">
        <v>1</v>
      </c>
      <c r="B5752" s="219" t="s">
        <v>3892</v>
      </c>
      <c r="C5752" s="219" t="s">
        <v>3892</v>
      </c>
      <c r="D5752" s="219">
        <v>105755</v>
      </c>
      <c r="E5752" s="217" t="s">
        <v>595</v>
      </c>
      <c r="F5752" s="217" t="s">
        <v>4456</v>
      </c>
      <c r="G5752" s="217" t="s">
        <v>275</v>
      </c>
      <c r="H5752" s="217" t="s">
        <v>139</v>
      </c>
      <c r="I5752" s="219">
        <v>1</v>
      </c>
      <c r="J5752" s="221">
        <v>16571.259999999998</v>
      </c>
      <c r="K5752" s="221">
        <v>16571.259999999998</v>
      </c>
      <c r="L5752" s="218">
        <v>0</v>
      </c>
      <c r="M5752" s="218">
        <f t="shared" si="166"/>
        <v>6628.5039999999999</v>
      </c>
      <c r="N5752" s="216" t="str">
        <f t="shared" si="165"/>
        <v>stvarna uporabna</v>
      </c>
    </row>
    <row r="5753" spans="1:14" x14ac:dyDescent="0.25">
      <c r="A5753" s="220">
        <v>1</v>
      </c>
      <c r="B5753" s="219" t="s">
        <v>3892</v>
      </c>
      <c r="C5753" s="219" t="s">
        <v>3892</v>
      </c>
      <c r="D5753" s="219">
        <v>105941</v>
      </c>
      <c r="E5753" s="217" t="s">
        <v>595</v>
      </c>
      <c r="F5753" s="217" t="s">
        <v>4457</v>
      </c>
      <c r="G5753" s="217" t="s">
        <v>531</v>
      </c>
      <c r="H5753" s="217" t="s">
        <v>139</v>
      </c>
      <c r="I5753" s="219">
        <v>1</v>
      </c>
      <c r="J5753" s="221">
        <v>5950.99</v>
      </c>
      <c r="K5753" s="221">
        <v>3719.37</v>
      </c>
      <c r="L5753" s="221">
        <v>2231.62</v>
      </c>
      <c r="M5753" s="218">
        <f t="shared" si="166"/>
        <v>2380.3960000000002</v>
      </c>
      <c r="N5753" s="216" t="str">
        <f t="shared" si="165"/>
        <v>stvarna uporabna</v>
      </c>
    </row>
    <row r="5754" spans="1:14" x14ac:dyDescent="0.25">
      <c r="A5754" s="216">
        <v>1</v>
      </c>
      <c r="B5754" s="219" t="s">
        <v>3892</v>
      </c>
      <c r="C5754" s="219" t="s">
        <v>3892</v>
      </c>
      <c r="D5754" s="219">
        <v>105942</v>
      </c>
      <c r="E5754" s="217" t="s">
        <v>595</v>
      </c>
      <c r="F5754" s="217" t="s">
        <v>4458</v>
      </c>
      <c r="G5754" s="217" t="s">
        <v>652</v>
      </c>
      <c r="H5754" s="217" t="s">
        <v>139</v>
      </c>
      <c r="I5754" s="219">
        <v>1</v>
      </c>
      <c r="J5754" s="221">
        <v>18770.919999999998</v>
      </c>
      <c r="K5754" s="221">
        <v>18770.919999999998</v>
      </c>
      <c r="L5754" s="218">
        <v>0</v>
      </c>
      <c r="M5754" s="218">
        <f t="shared" si="166"/>
        <v>7508.3679999999995</v>
      </c>
      <c r="N5754" s="216" t="str">
        <f t="shared" si="165"/>
        <v>stvarna uporabna</v>
      </c>
    </row>
    <row r="5755" spans="1:14" x14ac:dyDescent="0.25">
      <c r="A5755" s="216">
        <v>1</v>
      </c>
      <c r="B5755" s="219" t="s">
        <v>3892</v>
      </c>
      <c r="C5755" s="219" t="s">
        <v>3892</v>
      </c>
      <c r="D5755" s="219">
        <v>105943</v>
      </c>
      <c r="E5755" s="217" t="s">
        <v>595</v>
      </c>
      <c r="F5755" s="217" t="s">
        <v>4459</v>
      </c>
      <c r="G5755" s="217" t="s">
        <v>779</v>
      </c>
      <c r="H5755" s="217" t="s">
        <v>139</v>
      </c>
      <c r="I5755" s="219">
        <v>1</v>
      </c>
      <c r="J5755" s="221">
        <v>25676.3</v>
      </c>
      <c r="K5755" s="221">
        <v>25676.3</v>
      </c>
      <c r="L5755" s="218">
        <v>0</v>
      </c>
      <c r="M5755" s="218">
        <f t="shared" si="166"/>
        <v>10270.52</v>
      </c>
      <c r="N5755" s="216" t="str">
        <f t="shared" ref="N5755:N5818" si="167">IF(L5755&lt;J5755*0.4,"stvarna uporabna", "nova vrijednost")</f>
        <v>stvarna uporabna</v>
      </c>
    </row>
    <row r="5756" spans="1:14" x14ac:dyDescent="0.25">
      <c r="A5756" s="216">
        <v>1</v>
      </c>
      <c r="B5756" s="219" t="s">
        <v>3892</v>
      </c>
      <c r="C5756" s="219" t="s">
        <v>3892</v>
      </c>
      <c r="D5756" s="219">
        <v>105945</v>
      </c>
      <c r="E5756" s="217" t="s">
        <v>595</v>
      </c>
      <c r="F5756" s="217" t="s">
        <v>4460</v>
      </c>
      <c r="G5756" s="218">
        <v>10.15</v>
      </c>
      <c r="H5756" s="217" t="s">
        <v>139</v>
      </c>
      <c r="I5756" s="219">
        <v>1</v>
      </c>
      <c r="J5756" s="221">
        <v>11947.12</v>
      </c>
      <c r="K5756" s="221">
        <v>3484.58</v>
      </c>
      <c r="L5756" s="221">
        <v>8462.5400000000009</v>
      </c>
      <c r="M5756" s="218">
        <f t="shared" si="166"/>
        <v>8462.5400000000009</v>
      </c>
      <c r="N5756" s="216" t="str">
        <f t="shared" si="167"/>
        <v>nova vrijednost</v>
      </c>
    </row>
    <row r="5757" spans="1:14" x14ac:dyDescent="0.25">
      <c r="A5757" s="220">
        <v>1</v>
      </c>
      <c r="B5757" s="219" t="s">
        <v>3892</v>
      </c>
      <c r="C5757" s="219" t="s">
        <v>3892</v>
      </c>
      <c r="D5757" s="219">
        <v>105948</v>
      </c>
      <c r="E5757" s="217" t="s">
        <v>595</v>
      </c>
      <c r="F5757" s="217" t="s">
        <v>4461</v>
      </c>
      <c r="G5757" s="217" t="s">
        <v>401</v>
      </c>
      <c r="H5757" s="217" t="s">
        <v>139</v>
      </c>
      <c r="I5757" s="219">
        <v>1</v>
      </c>
      <c r="J5757" s="218">
        <v>157.33000000000001</v>
      </c>
      <c r="K5757" s="218">
        <v>157.33000000000001</v>
      </c>
      <c r="L5757" s="218">
        <v>0</v>
      </c>
      <c r="M5757" s="218">
        <f t="shared" si="166"/>
        <v>62.932000000000009</v>
      </c>
      <c r="N5757" s="216" t="str">
        <f t="shared" si="167"/>
        <v>stvarna uporabna</v>
      </c>
    </row>
    <row r="5758" spans="1:14" x14ac:dyDescent="0.25">
      <c r="A5758" s="220">
        <v>1</v>
      </c>
      <c r="B5758" s="219" t="s">
        <v>3892</v>
      </c>
      <c r="C5758" s="219" t="s">
        <v>3892</v>
      </c>
      <c r="D5758" s="219">
        <v>106612</v>
      </c>
      <c r="E5758" s="217" t="s">
        <v>362</v>
      </c>
      <c r="F5758" s="217" t="s">
        <v>4462</v>
      </c>
      <c r="G5758" s="217" t="s">
        <v>531</v>
      </c>
      <c r="H5758" s="217" t="s">
        <v>139</v>
      </c>
      <c r="I5758" s="219">
        <v>1</v>
      </c>
      <c r="J5758" s="221">
        <v>16233.75</v>
      </c>
      <c r="K5758" s="221">
        <v>10146.1</v>
      </c>
      <c r="L5758" s="221">
        <v>6087.65</v>
      </c>
      <c r="M5758" s="218">
        <f t="shared" si="166"/>
        <v>6493.5</v>
      </c>
      <c r="N5758" s="216" t="str">
        <f t="shared" si="167"/>
        <v>stvarna uporabna</v>
      </c>
    </row>
    <row r="5759" spans="1:14" x14ac:dyDescent="0.25">
      <c r="A5759" s="216">
        <v>1</v>
      </c>
      <c r="B5759" s="219" t="s">
        <v>3892</v>
      </c>
      <c r="C5759" s="219" t="s">
        <v>3892</v>
      </c>
      <c r="D5759" s="219">
        <v>110039</v>
      </c>
      <c r="E5759" s="217" t="s">
        <v>137</v>
      </c>
      <c r="F5759" s="217" t="s">
        <v>4463</v>
      </c>
      <c r="G5759" s="217" t="s">
        <v>891</v>
      </c>
      <c r="H5759" s="217" t="s">
        <v>139</v>
      </c>
      <c r="I5759" s="219">
        <v>1</v>
      </c>
      <c r="J5759" s="221">
        <v>5791.5</v>
      </c>
      <c r="K5759" s="218">
        <v>965.25</v>
      </c>
      <c r="L5759" s="221">
        <v>4826.25</v>
      </c>
      <c r="M5759" s="218">
        <f t="shared" si="166"/>
        <v>4826.25</v>
      </c>
      <c r="N5759" s="216" t="str">
        <f t="shared" si="167"/>
        <v>nova vrijednost</v>
      </c>
    </row>
    <row r="5760" spans="1:14" x14ac:dyDescent="0.25">
      <c r="A5760" s="216">
        <v>1</v>
      </c>
      <c r="B5760" s="219" t="s">
        <v>3892</v>
      </c>
      <c r="C5760" s="219" t="s">
        <v>3892</v>
      </c>
      <c r="D5760" s="219">
        <v>110074</v>
      </c>
      <c r="E5760" s="217" t="s">
        <v>362</v>
      </c>
      <c r="F5760" s="217" t="s">
        <v>4464</v>
      </c>
      <c r="G5760" s="217" t="s">
        <v>895</v>
      </c>
      <c r="H5760" s="217" t="s">
        <v>139</v>
      </c>
      <c r="I5760" s="219">
        <v>1</v>
      </c>
      <c r="J5760" s="221">
        <v>5319.1</v>
      </c>
      <c r="K5760" s="218">
        <v>775.7</v>
      </c>
      <c r="L5760" s="221">
        <v>4543.3999999999996</v>
      </c>
      <c r="M5760" s="218">
        <f t="shared" si="166"/>
        <v>4543.3999999999996</v>
      </c>
      <c r="N5760" s="216" t="str">
        <f t="shared" si="167"/>
        <v>nova vrijednost</v>
      </c>
    </row>
    <row r="5761" spans="1:14" x14ac:dyDescent="0.25">
      <c r="A5761" s="216">
        <v>1</v>
      </c>
      <c r="B5761" s="217" t="s">
        <v>3892</v>
      </c>
      <c r="C5761" s="217" t="s">
        <v>3892</v>
      </c>
      <c r="D5761" s="217"/>
      <c r="E5761" s="223" t="s">
        <v>4465</v>
      </c>
      <c r="F5761" s="223" t="s">
        <v>4466</v>
      </c>
      <c r="G5761" s="422" t="s">
        <v>4467</v>
      </c>
      <c r="H5761" s="422"/>
      <c r="I5761" s="422"/>
      <c r="J5761" s="422"/>
      <c r="K5761" s="422"/>
      <c r="L5761" s="422"/>
      <c r="M5761" s="218">
        <f t="shared" si="166"/>
        <v>0</v>
      </c>
      <c r="N5761" s="216" t="str">
        <f t="shared" si="167"/>
        <v>nova vrijednost</v>
      </c>
    </row>
    <row r="5762" spans="1:14" x14ac:dyDescent="0.25">
      <c r="A5762" s="220">
        <v>1</v>
      </c>
      <c r="B5762" s="219" t="s">
        <v>3892</v>
      </c>
      <c r="C5762" s="219" t="s">
        <v>3892</v>
      </c>
      <c r="D5762" s="219">
        <v>110075</v>
      </c>
      <c r="E5762" s="217" t="s">
        <v>362</v>
      </c>
      <c r="F5762" s="217" t="s">
        <v>4468</v>
      </c>
      <c r="G5762" s="217" t="s">
        <v>895</v>
      </c>
      <c r="H5762" s="217" t="s">
        <v>139</v>
      </c>
      <c r="I5762" s="219">
        <v>1</v>
      </c>
      <c r="J5762" s="221">
        <v>6086.62</v>
      </c>
      <c r="K5762" s="218">
        <v>887.63</v>
      </c>
      <c r="L5762" s="221">
        <v>5198.99</v>
      </c>
      <c r="M5762" s="218">
        <f t="shared" ref="M5762:M5825" si="168">IF(L5762&lt;J5762*0.4,J5762*0.4,L5762)</f>
        <v>5198.99</v>
      </c>
      <c r="N5762" s="216" t="str">
        <f t="shared" si="167"/>
        <v>nova vrijednost</v>
      </c>
    </row>
    <row r="5763" spans="1:14" x14ac:dyDescent="0.25">
      <c r="A5763" s="220">
        <v>1</v>
      </c>
      <c r="B5763" s="219" t="s">
        <v>3892</v>
      </c>
      <c r="C5763" s="219" t="s">
        <v>3892</v>
      </c>
      <c r="D5763" s="219">
        <v>110088</v>
      </c>
      <c r="E5763" s="217" t="s">
        <v>362</v>
      </c>
      <c r="F5763" s="217" t="s">
        <v>4469</v>
      </c>
      <c r="G5763" s="217" t="s">
        <v>895</v>
      </c>
      <c r="H5763" s="217" t="s">
        <v>139</v>
      </c>
      <c r="I5763" s="219">
        <v>1</v>
      </c>
      <c r="J5763" s="221">
        <v>1699.16</v>
      </c>
      <c r="K5763" s="218">
        <v>247.79</v>
      </c>
      <c r="L5763" s="221">
        <v>1451.37</v>
      </c>
      <c r="M5763" s="218">
        <f t="shared" si="168"/>
        <v>1451.37</v>
      </c>
      <c r="N5763" s="216" t="str">
        <f t="shared" si="167"/>
        <v>nova vrijednost</v>
      </c>
    </row>
    <row r="5764" spans="1:14" x14ac:dyDescent="0.25">
      <c r="A5764" s="216">
        <v>1</v>
      </c>
      <c r="B5764" s="219" t="s">
        <v>3892</v>
      </c>
      <c r="C5764" s="219" t="s">
        <v>3892</v>
      </c>
      <c r="D5764" s="219">
        <v>110126</v>
      </c>
      <c r="E5764" s="217" t="s">
        <v>218</v>
      </c>
      <c r="F5764" s="217" t="s">
        <v>4470</v>
      </c>
      <c r="G5764" s="217" t="s">
        <v>900</v>
      </c>
      <c r="H5764" s="217" t="s">
        <v>139</v>
      </c>
      <c r="I5764" s="219">
        <v>1</v>
      </c>
      <c r="J5764" s="221">
        <v>10030.790000000001</v>
      </c>
      <c r="K5764" s="218">
        <v>626.91999999999996</v>
      </c>
      <c r="L5764" s="221">
        <v>9403.8700000000008</v>
      </c>
      <c r="M5764" s="218">
        <f t="shared" si="168"/>
        <v>9403.8700000000008</v>
      </c>
      <c r="N5764" s="216" t="str">
        <f t="shared" si="167"/>
        <v>nova vrijednost</v>
      </c>
    </row>
    <row r="5765" spans="1:14" x14ac:dyDescent="0.25">
      <c r="A5765" s="216">
        <v>1</v>
      </c>
      <c r="B5765" s="219" t="s">
        <v>3892</v>
      </c>
      <c r="C5765" s="219" t="s">
        <v>3892</v>
      </c>
      <c r="D5765" s="219">
        <v>110128</v>
      </c>
      <c r="E5765" s="217" t="s">
        <v>233</v>
      </c>
      <c r="F5765" s="217" t="s">
        <v>4471</v>
      </c>
      <c r="G5765" s="217" t="s">
        <v>900</v>
      </c>
      <c r="H5765" s="217" t="s">
        <v>139</v>
      </c>
      <c r="I5765" s="219">
        <v>1</v>
      </c>
      <c r="J5765" s="221">
        <v>20000</v>
      </c>
      <c r="K5765" s="221">
        <v>1250</v>
      </c>
      <c r="L5765" s="221">
        <v>18750</v>
      </c>
      <c r="M5765" s="218">
        <f t="shared" si="168"/>
        <v>18750</v>
      </c>
      <c r="N5765" s="216" t="str">
        <f t="shared" si="167"/>
        <v>nova vrijednost</v>
      </c>
    </row>
    <row r="5766" spans="1:14" x14ac:dyDescent="0.25">
      <c r="A5766" s="216">
        <v>1</v>
      </c>
      <c r="B5766" s="219" t="s">
        <v>3892</v>
      </c>
      <c r="C5766" s="219" t="s">
        <v>3892</v>
      </c>
      <c r="D5766" s="219">
        <v>110238</v>
      </c>
      <c r="E5766" s="217" t="s">
        <v>595</v>
      </c>
      <c r="F5766" s="217" t="s">
        <v>4472</v>
      </c>
      <c r="G5766" s="218">
        <v>11.16</v>
      </c>
      <c r="H5766" s="217" t="s">
        <v>139</v>
      </c>
      <c r="I5766" s="219">
        <v>1</v>
      </c>
      <c r="J5766" s="221">
        <v>5263.91</v>
      </c>
      <c r="K5766" s="218">
        <v>109.66</v>
      </c>
      <c r="L5766" s="221">
        <v>5154.25</v>
      </c>
      <c r="M5766" s="218">
        <f t="shared" si="168"/>
        <v>5154.25</v>
      </c>
      <c r="N5766" s="216" t="str">
        <f t="shared" si="167"/>
        <v>nova vrijednost</v>
      </c>
    </row>
    <row r="5767" spans="1:14" x14ac:dyDescent="0.25">
      <c r="A5767" s="216">
        <v>1</v>
      </c>
      <c r="B5767" s="217" t="s">
        <v>98</v>
      </c>
      <c r="C5767" s="217" t="s">
        <v>98</v>
      </c>
      <c r="D5767" s="217" t="s">
        <v>4473</v>
      </c>
      <c r="E5767" s="217" t="s">
        <v>233</v>
      </c>
      <c r="F5767" s="217" t="s">
        <v>3650</v>
      </c>
      <c r="G5767" s="217" t="s">
        <v>929</v>
      </c>
      <c r="H5767" s="217" t="s">
        <v>139</v>
      </c>
      <c r="I5767" s="219">
        <v>1</v>
      </c>
      <c r="J5767" s="221">
        <v>1218.49</v>
      </c>
      <c r="K5767" s="221">
        <v>1218.49</v>
      </c>
      <c r="L5767" s="218">
        <v>0</v>
      </c>
      <c r="M5767" s="218">
        <f t="shared" si="168"/>
        <v>487.39600000000002</v>
      </c>
      <c r="N5767" s="216" t="str">
        <f t="shared" si="167"/>
        <v>stvarna uporabna</v>
      </c>
    </row>
    <row r="5768" spans="1:14" x14ac:dyDescent="0.25">
      <c r="A5768" s="216">
        <v>1</v>
      </c>
      <c r="B5768" s="217" t="s">
        <v>98</v>
      </c>
      <c r="C5768" s="217" t="s">
        <v>98</v>
      </c>
      <c r="D5768" s="217" t="s">
        <v>4474</v>
      </c>
      <c r="E5768" s="217" t="s">
        <v>233</v>
      </c>
      <c r="F5768" s="217" t="s">
        <v>4475</v>
      </c>
      <c r="G5768" s="217" t="s">
        <v>929</v>
      </c>
      <c r="H5768" s="217" t="s">
        <v>139</v>
      </c>
      <c r="I5768" s="219">
        <v>1</v>
      </c>
      <c r="J5768" s="221">
        <v>2217.4499999999998</v>
      </c>
      <c r="K5768" s="221">
        <v>2217.4499999999998</v>
      </c>
      <c r="L5768" s="218">
        <v>0</v>
      </c>
      <c r="M5768" s="218">
        <f t="shared" si="168"/>
        <v>886.98</v>
      </c>
      <c r="N5768" s="216" t="str">
        <f t="shared" si="167"/>
        <v>stvarna uporabna</v>
      </c>
    </row>
    <row r="5769" spans="1:14" x14ac:dyDescent="0.25">
      <c r="A5769" s="216">
        <v>1</v>
      </c>
      <c r="B5769" s="217" t="s">
        <v>98</v>
      </c>
      <c r="C5769" s="217" t="s">
        <v>98</v>
      </c>
      <c r="D5769" s="217" t="s">
        <v>4476</v>
      </c>
      <c r="E5769" s="217" t="s">
        <v>233</v>
      </c>
      <c r="F5769" s="217" t="s">
        <v>4475</v>
      </c>
      <c r="G5769" s="217" t="s">
        <v>929</v>
      </c>
      <c r="H5769" s="217" t="s">
        <v>139</v>
      </c>
      <c r="I5769" s="219">
        <v>1</v>
      </c>
      <c r="J5769" s="221">
        <v>2217.4499999999998</v>
      </c>
      <c r="K5769" s="221">
        <v>2217.4499999999998</v>
      </c>
      <c r="L5769" s="218">
        <v>0</v>
      </c>
      <c r="M5769" s="218">
        <f t="shared" si="168"/>
        <v>886.98</v>
      </c>
      <c r="N5769" s="216" t="str">
        <f t="shared" si="167"/>
        <v>stvarna uporabna</v>
      </c>
    </row>
    <row r="5770" spans="1:14" x14ac:dyDescent="0.25">
      <c r="A5770" s="220">
        <v>1</v>
      </c>
      <c r="B5770" s="217" t="s">
        <v>98</v>
      </c>
      <c r="C5770" s="217" t="s">
        <v>98</v>
      </c>
      <c r="D5770" s="217" t="s">
        <v>4477</v>
      </c>
      <c r="E5770" s="217" t="s">
        <v>233</v>
      </c>
      <c r="F5770" s="217" t="s">
        <v>4478</v>
      </c>
      <c r="G5770" s="217" t="s">
        <v>3197</v>
      </c>
      <c r="H5770" s="217" t="s">
        <v>139</v>
      </c>
      <c r="I5770" s="219">
        <v>1</v>
      </c>
      <c r="J5770" s="218">
        <v>854</v>
      </c>
      <c r="K5770" s="218">
        <v>854</v>
      </c>
      <c r="L5770" s="218">
        <v>0</v>
      </c>
      <c r="M5770" s="218">
        <f t="shared" si="168"/>
        <v>341.6</v>
      </c>
      <c r="N5770" s="216" t="str">
        <f t="shared" si="167"/>
        <v>stvarna uporabna</v>
      </c>
    </row>
    <row r="5771" spans="1:14" x14ac:dyDescent="0.25">
      <c r="A5771" s="220">
        <v>1</v>
      </c>
      <c r="B5771" s="217" t="s">
        <v>98</v>
      </c>
      <c r="C5771" s="217" t="s">
        <v>98</v>
      </c>
      <c r="D5771" s="217" t="s">
        <v>4479</v>
      </c>
      <c r="E5771" s="217" t="s">
        <v>233</v>
      </c>
      <c r="F5771" s="217" t="s">
        <v>3650</v>
      </c>
      <c r="G5771" s="218">
        <v>11.03</v>
      </c>
      <c r="H5771" s="217" t="s">
        <v>139</v>
      </c>
      <c r="I5771" s="219">
        <v>1</v>
      </c>
      <c r="J5771" s="221">
        <v>2849</v>
      </c>
      <c r="K5771" s="221">
        <v>2849</v>
      </c>
      <c r="L5771" s="218">
        <v>0</v>
      </c>
      <c r="M5771" s="218">
        <f t="shared" si="168"/>
        <v>1139.6000000000001</v>
      </c>
      <c r="N5771" s="216" t="str">
        <f t="shared" si="167"/>
        <v>stvarna uporabna</v>
      </c>
    </row>
    <row r="5772" spans="1:14" x14ac:dyDescent="0.25">
      <c r="A5772" s="216">
        <v>1</v>
      </c>
      <c r="B5772" s="217" t="s">
        <v>98</v>
      </c>
      <c r="C5772" s="217" t="s">
        <v>98</v>
      </c>
      <c r="D5772" s="217" t="s">
        <v>4480</v>
      </c>
      <c r="E5772" s="217" t="s">
        <v>233</v>
      </c>
      <c r="F5772" s="217" t="s">
        <v>4481</v>
      </c>
      <c r="G5772" s="218">
        <v>10.06</v>
      </c>
      <c r="H5772" s="217" t="s">
        <v>139</v>
      </c>
      <c r="I5772" s="219">
        <v>1</v>
      </c>
      <c r="J5772" s="221">
        <v>1659.2</v>
      </c>
      <c r="K5772" s="221">
        <v>1659.2</v>
      </c>
      <c r="L5772" s="218">
        <v>0</v>
      </c>
      <c r="M5772" s="218">
        <f t="shared" si="168"/>
        <v>663.68000000000006</v>
      </c>
      <c r="N5772" s="216" t="str">
        <f t="shared" si="167"/>
        <v>stvarna uporabna</v>
      </c>
    </row>
    <row r="5773" spans="1:14" x14ac:dyDescent="0.25">
      <c r="A5773" s="216">
        <v>1</v>
      </c>
      <c r="B5773" s="217" t="s">
        <v>98</v>
      </c>
      <c r="C5773" s="217" t="s">
        <v>98</v>
      </c>
      <c r="D5773" s="217" t="s">
        <v>4482</v>
      </c>
      <c r="E5773" s="217" t="s">
        <v>233</v>
      </c>
      <c r="F5773" s="217" t="s">
        <v>4483</v>
      </c>
      <c r="G5773" s="218">
        <v>12.06</v>
      </c>
      <c r="H5773" s="217" t="s">
        <v>139</v>
      </c>
      <c r="I5773" s="219">
        <v>1</v>
      </c>
      <c r="J5773" s="221">
        <v>1610.4</v>
      </c>
      <c r="K5773" s="221">
        <v>1610.4</v>
      </c>
      <c r="L5773" s="218">
        <v>0</v>
      </c>
      <c r="M5773" s="218">
        <f t="shared" si="168"/>
        <v>644.16000000000008</v>
      </c>
      <c r="N5773" s="216" t="str">
        <f t="shared" si="167"/>
        <v>stvarna uporabna</v>
      </c>
    </row>
    <row r="5774" spans="1:14" x14ac:dyDescent="0.25">
      <c r="A5774" s="216">
        <v>1</v>
      </c>
      <c r="B5774" s="217" t="s">
        <v>98</v>
      </c>
      <c r="C5774" s="217" t="s">
        <v>98</v>
      </c>
      <c r="D5774" s="217" t="s">
        <v>4484</v>
      </c>
      <c r="E5774" s="217" t="s">
        <v>233</v>
      </c>
      <c r="F5774" s="217" t="s">
        <v>4483</v>
      </c>
      <c r="G5774" s="218">
        <v>12.06</v>
      </c>
      <c r="H5774" s="217" t="s">
        <v>139</v>
      </c>
      <c r="I5774" s="219">
        <v>1</v>
      </c>
      <c r="J5774" s="221">
        <v>1610.4</v>
      </c>
      <c r="K5774" s="221">
        <v>1610.4</v>
      </c>
      <c r="L5774" s="218">
        <v>0</v>
      </c>
      <c r="M5774" s="218">
        <f t="shared" si="168"/>
        <v>644.16000000000008</v>
      </c>
      <c r="N5774" s="216" t="str">
        <f t="shared" si="167"/>
        <v>stvarna uporabna</v>
      </c>
    </row>
    <row r="5775" spans="1:14" x14ac:dyDescent="0.25">
      <c r="A5775" s="220">
        <v>1</v>
      </c>
      <c r="B5775" s="217" t="s">
        <v>98</v>
      </c>
      <c r="C5775" s="217" t="s">
        <v>98</v>
      </c>
      <c r="D5775" s="217" t="s">
        <v>4485</v>
      </c>
      <c r="E5775" s="217" t="s">
        <v>233</v>
      </c>
      <c r="F5775" s="217" t="s">
        <v>4486</v>
      </c>
      <c r="G5775" s="217" t="s">
        <v>328</v>
      </c>
      <c r="H5775" s="217" t="s">
        <v>139</v>
      </c>
      <c r="I5775" s="219">
        <v>1</v>
      </c>
      <c r="J5775" s="221">
        <v>4581.71</v>
      </c>
      <c r="K5775" s="221">
        <v>4581.71</v>
      </c>
      <c r="L5775" s="218">
        <v>0</v>
      </c>
      <c r="M5775" s="218">
        <f t="shared" si="168"/>
        <v>1832.6840000000002</v>
      </c>
      <c r="N5775" s="216" t="str">
        <f t="shared" si="167"/>
        <v>stvarna uporabna</v>
      </c>
    </row>
    <row r="5776" spans="1:14" x14ac:dyDescent="0.25">
      <c r="A5776" s="220">
        <v>1</v>
      </c>
      <c r="B5776" s="219" t="s">
        <v>98</v>
      </c>
      <c r="C5776" s="219" t="s">
        <v>98</v>
      </c>
      <c r="D5776" s="219">
        <v>101555</v>
      </c>
      <c r="E5776" s="217" t="s">
        <v>218</v>
      </c>
      <c r="F5776" s="217" t="s">
        <v>4478</v>
      </c>
      <c r="G5776" s="217" t="s">
        <v>307</v>
      </c>
      <c r="H5776" s="217" t="s">
        <v>139</v>
      </c>
      <c r="I5776" s="219">
        <v>1</v>
      </c>
      <c r="J5776" s="218">
        <v>481.9</v>
      </c>
      <c r="K5776" s="218">
        <v>481.9</v>
      </c>
      <c r="L5776" s="218">
        <v>0</v>
      </c>
      <c r="M5776" s="218">
        <f t="shared" si="168"/>
        <v>192.76</v>
      </c>
      <c r="N5776" s="216" t="str">
        <f t="shared" si="167"/>
        <v>stvarna uporabna</v>
      </c>
    </row>
    <row r="5777" spans="1:14" x14ac:dyDescent="0.25">
      <c r="A5777" s="216">
        <v>1</v>
      </c>
      <c r="B5777" s="219" t="s">
        <v>98</v>
      </c>
      <c r="C5777" s="219" t="s">
        <v>98</v>
      </c>
      <c r="D5777" s="219">
        <v>102032</v>
      </c>
      <c r="E5777" s="217" t="s">
        <v>171</v>
      </c>
      <c r="F5777" s="217" t="s">
        <v>4487</v>
      </c>
      <c r="G5777" s="218">
        <v>11.13</v>
      </c>
      <c r="H5777" s="217" t="s">
        <v>139</v>
      </c>
      <c r="I5777" s="219">
        <v>1</v>
      </c>
      <c r="J5777" s="221">
        <v>1874</v>
      </c>
      <c r="K5777" s="221">
        <v>1874</v>
      </c>
      <c r="L5777" s="218">
        <v>0</v>
      </c>
      <c r="M5777" s="218">
        <f t="shared" si="168"/>
        <v>749.6</v>
      </c>
      <c r="N5777" s="216" t="str">
        <f t="shared" si="167"/>
        <v>stvarna uporabna</v>
      </c>
    </row>
    <row r="5778" spans="1:14" x14ac:dyDescent="0.25">
      <c r="A5778" s="216">
        <v>1</v>
      </c>
      <c r="B5778" s="219" t="s">
        <v>98</v>
      </c>
      <c r="C5778" s="219" t="s">
        <v>98</v>
      </c>
      <c r="D5778" s="219">
        <v>102975</v>
      </c>
      <c r="E5778" s="217" t="s">
        <v>171</v>
      </c>
      <c r="F5778" s="217" t="s">
        <v>4488</v>
      </c>
      <c r="G5778" s="218">
        <v>10.08</v>
      </c>
      <c r="H5778" s="217" t="s">
        <v>139</v>
      </c>
      <c r="I5778" s="219">
        <v>1</v>
      </c>
      <c r="J5778" s="221">
        <v>1029.55</v>
      </c>
      <c r="K5778" s="221">
        <v>1029.55</v>
      </c>
      <c r="L5778" s="218">
        <v>0</v>
      </c>
      <c r="M5778" s="218">
        <f t="shared" si="168"/>
        <v>411.82</v>
      </c>
      <c r="N5778" s="216" t="str">
        <f t="shared" si="167"/>
        <v>stvarna uporabna</v>
      </c>
    </row>
    <row r="5779" spans="1:14" x14ac:dyDescent="0.25">
      <c r="A5779" s="216">
        <v>1</v>
      </c>
      <c r="B5779" s="219" t="s">
        <v>98</v>
      </c>
      <c r="C5779" s="219" t="s">
        <v>98</v>
      </c>
      <c r="D5779" s="219">
        <v>104026</v>
      </c>
      <c r="E5779" s="217" t="s">
        <v>162</v>
      </c>
      <c r="F5779" s="217" t="s">
        <v>4489</v>
      </c>
      <c r="G5779" s="217" t="s">
        <v>2024</v>
      </c>
      <c r="H5779" s="217" t="s">
        <v>139</v>
      </c>
      <c r="I5779" s="219">
        <v>1</v>
      </c>
      <c r="J5779" s="221">
        <v>2259.3200000000002</v>
      </c>
      <c r="K5779" s="221">
        <v>2259.3200000000002</v>
      </c>
      <c r="L5779" s="218">
        <v>0</v>
      </c>
      <c r="M5779" s="218">
        <f t="shared" si="168"/>
        <v>903.72800000000007</v>
      </c>
      <c r="N5779" s="216" t="str">
        <f t="shared" si="167"/>
        <v>stvarna uporabna</v>
      </c>
    </row>
    <row r="5780" spans="1:14" x14ac:dyDescent="0.25">
      <c r="A5780" s="220">
        <v>1</v>
      </c>
      <c r="B5780" s="219" t="s">
        <v>98</v>
      </c>
      <c r="C5780" s="219" t="s">
        <v>98</v>
      </c>
      <c r="D5780" s="219">
        <v>104576</v>
      </c>
      <c r="E5780" s="217" t="s">
        <v>162</v>
      </c>
      <c r="F5780" s="217" t="s">
        <v>4490</v>
      </c>
      <c r="G5780" s="217" t="s">
        <v>557</v>
      </c>
      <c r="H5780" s="217" t="s">
        <v>139</v>
      </c>
      <c r="I5780" s="219">
        <v>1</v>
      </c>
      <c r="J5780" s="221">
        <v>2690.16</v>
      </c>
      <c r="K5780" s="218">
        <v>672.54</v>
      </c>
      <c r="L5780" s="221">
        <v>2017.62</v>
      </c>
      <c r="M5780" s="218">
        <f t="shared" si="168"/>
        <v>2017.62</v>
      </c>
      <c r="N5780" s="216" t="str">
        <f t="shared" si="167"/>
        <v>nova vrijednost</v>
      </c>
    </row>
    <row r="5781" spans="1:14" x14ac:dyDescent="0.25">
      <c r="A5781" s="220">
        <v>1</v>
      </c>
      <c r="B5781" s="219" t="s">
        <v>98</v>
      </c>
      <c r="C5781" s="219" t="s">
        <v>98</v>
      </c>
      <c r="D5781" s="219">
        <v>104943</v>
      </c>
      <c r="E5781" s="217" t="s">
        <v>137</v>
      </c>
      <c r="F5781" s="217" t="s">
        <v>4491</v>
      </c>
      <c r="G5781" s="217" t="s">
        <v>281</v>
      </c>
      <c r="H5781" s="217" t="s">
        <v>139</v>
      </c>
      <c r="I5781" s="219">
        <v>1</v>
      </c>
      <c r="J5781" s="221">
        <v>1999.5</v>
      </c>
      <c r="K5781" s="221">
        <v>1999.5</v>
      </c>
      <c r="L5781" s="218">
        <v>0</v>
      </c>
      <c r="M5781" s="218">
        <f t="shared" si="168"/>
        <v>799.80000000000007</v>
      </c>
      <c r="N5781" s="216" t="str">
        <f t="shared" si="167"/>
        <v>stvarna uporabna</v>
      </c>
    </row>
    <row r="5782" spans="1:14" x14ac:dyDescent="0.25">
      <c r="A5782" s="216">
        <v>1</v>
      </c>
      <c r="B5782" s="219" t="s">
        <v>98</v>
      </c>
      <c r="C5782" s="219" t="s">
        <v>98</v>
      </c>
      <c r="D5782" s="219">
        <v>105291</v>
      </c>
      <c r="E5782" s="217" t="s">
        <v>137</v>
      </c>
      <c r="F5782" s="217" t="s">
        <v>4492</v>
      </c>
      <c r="G5782" s="217" t="s">
        <v>2827</v>
      </c>
      <c r="H5782" s="217" t="s">
        <v>139</v>
      </c>
      <c r="I5782" s="219">
        <v>1</v>
      </c>
      <c r="J5782" s="221">
        <v>1249</v>
      </c>
      <c r="K5782" s="221">
        <v>1249</v>
      </c>
      <c r="L5782" s="218">
        <v>0</v>
      </c>
      <c r="M5782" s="218">
        <f t="shared" si="168"/>
        <v>499.6</v>
      </c>
      <c r="N5782" s="216" t="str">
        <f t="shared" si="167"/>
        <v>stvarna uporabna</v>
      </c>
    </row>
    <row r="5783" spans="1:14" x14ac:dyDescent="0.25">
      <c r="A5783" s="216">
        <v>1</v>
      </c>
      <c r="B5783" s="219" t="s">
        <v>98</v>
      </c>
      <c r="C5783" s="219" t="s">
        <v>98</v>
      </c>
      <c r="D5783" s="219">
        <v>105454</v>
      </c>
      <c r="E5783" s="217" t="s">
        <v>137</v>
      </c>
      <c r="F5783" s="217" t="s">
        <v>4493</v>
      </c>
      <c r="G5783" s="218">
        <v>12.11</v>
      </c>
      <c r="H5783" s="217" t="s">
        <v>139</v>
      </c>
      <c r="I5783" s="219">
        <v>1</v>
      </c>
      <c r="J5783" s="221">
        <v>2819.04</v>
      </c>
      <c r="K5783" s="221">
        <v>2819.04</v>
      </c>
      <c r="L5783" s="218">
        <v>0</v>
      </c>
      <c r="M5783" s="218">
        <f t="shared" si="168"/>
        <v>1127.616</v>
      </c>
      <c r="N5783" s="216" t="str">
        <f t="shared" si="167"/>
        <v>stvarna uporabna</v>
      </c>
    </row>
    <row r="5784" spans="1:14" x14ac:dyDescent="0.25">
      <c r="A5784" s="216">
        <v>1</v>
      </c>
      <c r="B5784" s="219" t="s">
        <v>98</v>
      </c>
      <c r="C5784" s="219" t="s">
        <v>98</v>
      </c>
      <c r="D5784" s="219">
        <v>106310</v>
      </c>
      <c r="E5784" s="217" t="s">
        <v>192</v>
      </c>
      <c r="F5784" s="217" t="s">
        <v>4494</v>
      </c>
      <c r="G5784" s="217" t="s">
        <v>2024</v>
      </c>
      <c r="H5784" s="217" t="s">
        <v>139</v>
      </c>
      <c r="I5784" s="219">
        <v>1</v>
      </c>
      <c r="J5784" s="221">
        <v>2429.11</v>
      </c>
      <c r="K5784" s="221">
        <v>2429.11</v>
      </c>
      <c r="L5784" s="218">
        <v>0</v>
      </c>
      <c r="M5784" s="218">
        <f t="shared" si="168"/>
        <v>971.64400000000012</v>
      </c>
      <c r="N5784" s="216" t="str">
        <f t="shared" si="167"/>
        <v>stvarna uporabna</v>
      </c>
    </row>
    <row r="5785" spans="1:14" x14ac:dyDescent="0.25">
      <c r="A5785" s="220">
        <v>1</v>
      </c>
      <c r="B5785" s="219" t="s">
        <v>98</v>
      </c>
      <c r="C5785" s="219" t="s">
        <v>98</v>
      </c>
      <c r="D5785" s="219">
        <v>110070</v>
      </c>
      <c r="E5785" s="217" t="s">
        <v>137</v>
      </c>
      <c r="F5785" s="217" t="s">
        <v>4495</v>
      </c>
      <c r="G5785" s="217" t="s">
        <v>895</v>
      </c>
      <c r="H5785" s="217" t="s">
        <v>139</v>
      </c>
      <c r="I5785" s="219">
        <v>1</v>
      </c>
      <c r="J5785" s="221">
        <v>2477.14</v>
      </c>
      <c r="K5785" s="218">
        <v>291</v>
      </c>
      <c r="L5785" s="221">
        <v>2186.14</v>
      </c>
      <c r="M5785" s="218">
        <f t="shared" si="168"/>
        <v>2186.14</v>
      </c>
      <c r="N5785" s="216" t="str">
        <f t="shared" si="167"/>
        <v>nova vrijednost</v>
      </c>
    </row>
    <row r="5786" spans="1:14" x14ac:dyDescent="0.25">
      <c r="A5786" s="220">
        <v>1</v>
      </c>
      <c r="B5786" s="219" t="s">
        <v>98</v>
      </c>
      <c r="C5786" s="219" t="s">
        <v>98</v>
      </c>
      <c r="D5786" s="219">
        <v>110087</v>
      </c>
      <c r="E5786" s="217" t="s">
        <v>233</v>
      </c>
      <c r="F5786" s="217" t="s">
        <v>4496</v>
      </c>
      <c r="G5786" s="217" t="s">
        <v>2524</v>
      </c>
      <c r="H5786" s="217" t="s">
        <v>139</v>
      </c>
      <c r="I5786" s="219">
        <v>1</v>
      </c>
      <c r="J5786" s="221">
        <v>2572.39</v>
      </c>
      <c r="K5786" s="218">
        <v>257.24</v>
      </c>
      <c r="L5786" s="221">
        <v>2315.15</v>
      </c>
      <c r="M5786" s="218">
        <f t="shared" si="168"/>
        <v>2315.15</v>
      </c>
      <c r="N5786" s="216" t="str">
        <f t="shared" si="167"/>
        <v>nova vrijednost</v>
      </c>
    </row>
    <row r="5787" spans="1:14" x14ac:dyDescent="0.25">
      <c r="A5787" s="216">
        <v>1</v>
      </c>
      <c r="B5787" s="217" t="s">
        <v>4303</v>
      </c>
      <c r="C5787" s="217" t="s">
        <v>4304</v>
      </c>
      <c r="D5787" s="217" t="s">
        <v>4497</v>
      </c>
      <c r="E5787" s="217" t="s">
        <v>218</v>
      </c>
      <c r="F5787" s="217" t="s">
        <v>4498</v>
      </c>
      <c r="G5787" s="217" t="s">
        <v>281</v>
      </c>
      <c r="H5787" s="217" t="s">
        <v>139</v>
      </c>
      <c r="I5787" s="219">
        <v>1</v>
      </c>
      <c r="J5787" s="221">
        <v>1721.42</v>
      </c>
      <c r="K5787" s="221">
        <v>1721.42</v>
      </c>
      <c r="L5787" s="218">
        <v>0</v>
      </c>
      <c r="M5787" s="218">
        <f t="shared" si="168"/>
        <v>688.5680000000001</v>
      </c>
      <c r="N5787" s="216" t="str">
        <f t="shared" si="167"/>
        <v>stvarna uporabna</v>
      </c>
    </row>
    <row r="5788" spans="1:14" x14ac:dyDescent="0.25">
      <c r="A5788" s="216">
        <v>1</v>
      </c>
      <c r="B5788" s="217" t="s">
        <v>4303</v>
      </c>
      <c r="C5788" s="217" t="s">
        <v>4304</v>
      </c>
      <c r="D5788" s="217" t="s">
        <v>4499</v>
      </c>
      <c r="E5788" s="217" t="s">
        <v>233</v>
      </c>
      <c r="F5788" s="217" t="s">
        <v>4500</v>
      </c>
      <c r="G5788" s="217" t="s">
        <v>266</v>
      </c>
      <c r="H5788" s="217" t="s">
        <v>139</v>
      </c>
      <c r="I5788" s="219">
        <v>1</v>
      </c>
      <c r="J5788" s="221">
        <v>3937.61</v>
      </c>
      <c r="K5788" s="221">
        <v>3937.61</v>
      </c>
      <c r="L5788" s="218">
        <v>0</v>
      </c>
      <c r="M5788" s="218">
        <f t="shared" si="168"/>
        <v>1575.0440000000001</v>
      </c>
      <c r="N5788" s="216" t="str">
        <f t="shared" si="167"/>
        <v>stvarna uporabna</v>
      </c>
    </row>
    <row r="5789" spans="1:14" x14ac:dyDescent="0.25">
      <c r="A5789" s="220">
        <v>1</v>
      </c>
      <c r="B5789" s="217" t="s">
        <v>4303</v>
      </c>
      <c r="C5789" s="217" t="s">
        <v>4304</v>
      </c>
      <c r="D5789" s="217" t="s">
        <v>4501</v>
      </c>
      <c r="E5789" s="217" t="s">
        <v>233</v>
      </c>
      <c r="F5789" s="217" t="s">
        <v>4502</v>
      </c>
      <c r="G5789" s="217" t="s">
        <v>190</v>
      </c>
      <c r="H5789" s="217" t="s">
        <v>139</v>
      </c>
      <c r="I5789" s="219">
        <v>1</v>
      </c>
      <c r="J5789" s="221">
        <v>16997.78</v>
      </c>
      <c r="K5789" s="221">
        <v>16997.78</v>
      </c>
      <c r="L5789" s="218">
        <v>0</v>
      </c>
      <c r="M5789" s="218">
        <f t="shared" si="168"/>
        <v>6799.1120000000001</v>
      </c>
      <c r="N5789" s="216" t="str">
        <f t="shared" si="167"/>
        <v>stvarna uporabna</v>
      </c>
    </row>
    <row r="5790" spans="1:14" x14ac:dyDescent="0.25">
      <c r="A5790" s="220">
        <v>1</v>
      </c>
      <c r="B5790" s="217" t="s">
        <v>4303</v>
      </c>
      <c r="C5790" s="217" t="s">
        <v>4304</v>
      </c>
      <c r="D5790" s="217" t="s">
        <v>4503</v>
      </c>
      <c r="E5790" s="217" t="s">
        <v>233</v>
      </c>
      <c r="F5790" s="217" t="s">
        <v>4502</v>
      </c>
      <c r="G5790" s="217" t="s">
        <v>190</v>
      </c>
      <c r="H5790" s="217" t="s">
        <v>139</v>
      </c>
      <c r="I5790" s="219">
        <v>1</v>
      </c>
      <c r="J5790" s="221">
        <v>8240.06</v>
      </c>
      <c r="K5790" s="221">
        <v>8240.06</v>
      </c>
      <c r="L5790" s="218">
        <v>0</v>
      </c>
      <c r="M5790" s="218">
        <f t="shared" si="168"/>
        <v>3296.0239999999999</v>
      </c>
      <c r="N5790" s="216" t="str">
        <f t="shared" si="167"/>
        <v>stvarna uporabna</v>
      </c>
    </row>
    <row r="5791" spans="1:14" x14ac:dyDescent="0.25">
      <c r="A5791" s="216">
        <v>1</v>
      </c>
      <c r="B5791" s="217" t="s">
        <v>4303</v>
      </c>
      <c r="C5791" s="217" t="s">
        <v>4304</v>
      </c>
      <c r="D5791" s="217" t="s">
        <v>4504</v>
      </c>
      <c r="E5791" s="217" t="s">
        <v>233</v>
      </c>
      <c r="F5791" s="217" t="s">
        <v>4505</v>
      </c>
      <c r="G5791" s="217" t="s">
        <v>614</v>
      </c>
      <c r="H5791" s="217" t="s">
        <v>139</v>
      </c>
      <c r="I5791" s="219">
        <v>1</v>
      </c>
      <c r="J5791" s="221">
        <v>4585.9799999999996</v>
      </c>
      <c r="K5791" s="221">
        <v>4585.9799999999996</v>
      </c>
      <c r="L5791" s="218">
        <v>0</v>
      </c>
      <c r="M5791" s="218">
        <f t="shared" si="168"/>
        <v>1834.3919999999998</v>
      </c>
      <c r="N5791" s="216" t="str">
        <f t="shared" si="167"/>
        <v>stvarna uporabna</v>
      </c>
    </row>
    <row r="5792" spans="1:14" x14ac:dyDescent="0.25">
      <c r="A5792" s="216">
        <v>1</v>
      </c>
      <c r="B5792" s="217" t="s">
        <v>4506</v>
      </c>
      <c r="C5792" s="217" t="s">
        <v>2553</v>
      </c>
      <c r="D5792" s="217" t="s">
        <v>4507</v>
      </c>
      <c r="E5792" s="217" t="s">
        <v>137</v>
      </c>
      <c r="F5792" s="217" t="s">
        <v>4508</v>
      </c>
      <c r="G5792" s="217" t="s">
        <v>278</v>
      </c>
      <c r="H5792" s="217" t="s">
        <v>139</v>
      </c>
      <c r="I5792" s="219">
        <v>1</v>
      </c>
      <c r="J5792" s="221">
        <v>2992.66</v>
      </c>
      <c r="K5792" s="221">
        <v>2992.66</v>
      </c>
      <c r="L5792" s="218">
        <v>0</v>
      </c>
      <c r="M5792" s="218">
        <f t="shared" si="168"/>
        <v>1197.0640000000001</v>
      </c>
      <c r="N5792" s="216" t="str">
        <f t="shared" si="167"/>
        <v>stvarna uporabna</v>
      </c>
    </row>
    <row r="5793" spans="1:14" x14ac:dyDescent="0.25">
      <c r="A5793" s="216">
        <v>1</v>
      </c>
      <c r="B5793" s="217" t="s">
        <v>4506</v>
      </c>
      <c r="C5793" s="217" t="s">
        <v>2553</v>
      </c>
      <c r="D5793" s="217" t="s">
        <v>4509</v>
      </c>
      <c r="E5793" s="217" t="s">
        <v>137</v>
      </c>
      <c r="F5793" s="217" t="s">
        <v>4510</v>
      </c>
      <c r="G5793" s="218">
        <v>10.08</v>
      </c>
      <c r="H5793" s="217" t="s">
        <v>139</v>
      </c>
      <c r="I5793" s="219">
        <v>1</v>
      </c>
      <c r="J5793" s="221">
        <v>4362.3500000000004</v>
      </c>
      <c r="K5793" s="221">
        <v>4362.3500000000004</v>
      </c>
      <c r="L5793" s="218">
        <v>0</v>
      </c>
      <c r="M5793" s="218">
        <f t="shared" si="168"/>
        <v>1744.9400000000003</v>
      </c>
      <c r="N5793" s="216" t="str">
        <f t="shared" si="167"/>
        <v>stvarna uporabna</v>
      </c>
    </row>
    <row r="5794" spans="1:14" x14ac:dyDescent="0.25">
      <c r="A5794" s="216">
        <v>1</v>
      </c>
      <c r="B5794" s="217" t="s">
        <v>4506</v>
      </c>
      <c r="C5794" s="217" t="s">
        <v>2553</v>
      </c>
      <c r="D5794" s="217" t="s">
        <v>4511</v>
      </c>
      <c r="E5794" s="217" t="s">
        <v>137</v>
      </c>
      <c r="F5794" s="217" t="s">
        <v>4512</v>
      </c>
      <c r="G5794" s="217" t="s">
        <v>718</v>
      </c>
      <c r="H5794" s="217" t="s">
        <v>139</v>
      </c>
      <c r="I5794" s="219">
        <v>1</v>
      </c>
      <c r="J5794" s="221">
        <v>25881.03</v>
      </c>
      <c r="K5794" s="221">
        <v>25449.7</v>
      </c>
      <c r="L5794" s="218">
        <v>431.33</v>
      </c>
      <c r="M5794" s="218">
        <f t="shared" si="168"/>
        <v>10352.412</v>
      </c>
      <c r="N5794" s="216" t="str">
        <f t="shared" si="167"/>
        <v>stvarna uporabna</v>
      </c>
    </row>
    <row r="5795" spans="1:14" x14ac:dyDescent="0.25">
      <c r="A5795" s="220">
        <v>1</v>
      </c>
      <c r="B5795" s="217" t="s">
        <v>4506</v>
      </c>
      <c r="C5795" s="217" t="s">
        <v>2553</v>
      </c>
      <c r="D5795" s="217" t="s">
        <v>4513</v>
      </c>
      <c r="E5795" s="217" t="s">
        <v>171</v>
      </c>
      <c r="F5795" s="217" t="s">
        <v>4514</v>
      </c>
      <c r="G5795" s="218">
        <v>12.01</v>
      </c>
      <c r="H5795" s="217" t="s">
        <v>139</v>
      </c>
      <c r="I5795" s="219">
        <v>1</v>
      </c>
      <c r="J5795" s="221">
        <v>2371.6799999999998</v>
      </c>
      <c r="K5795" s="221">
        <v>2371.6799999999998</v>
      </c>
      <c r="L5795" s="218">
        <v>0</v>
      </c>
      <c r="M5795" s="218">
        <f t="shared" si="168"/>
        <v>948.67200000000003</v>
      </c>
      <c r="N5795" s="216" t="str">
        <f t="shared" si="167"/>
        <v>stvarna uporabna</v>
      </c>
    </row>
    <row r="5796" spans="1:14" x14ac:dyDescent="0.25">
      <c r="A5796" s="220">
        <v>1</v>
      </c>
      <c r="B5796" s="217" t="s">
        <v>4506</v>
      </c>
      <c r="C5796" s="217" t="s">
        <v>2553</v>
      </c>
      <c r="D5796" s="217" t="s">
        <v>4515</v>
      </c>
      <c r="E5796" s="217" t="s">
        <v>171</v>
      </c>
      <c r="F5796" s="217" t="s">
        <v>4516</v>
      </c>
      <c r="G5796" s="217" t="s">
        <v>2204</v>
      </c>
      <c r="H5796" s="217" t="s">
        <v>139</v>
      </c>
      <c r="I5796" s="219">
        <v>1</v>
      </c>
      <c r="J5796" s="221">
        <v>15651.4</v>
      </c>
      <c r="K5796" s="221">
        <v>15651.4</v>
      </c>
      <c r="L5796" s="218">
        <v>0</v>
      </c>
      <c r="M5796" s="218">
        <f t="shared" si="168"/>
        <v>6260.56</v>
      </c>
      <c r="N5796" s="216" t="str">
        <f t="shared" si="167"/>
        <v>stvarna uporabna</v>
      </c>
    </row>
    <row r="5797" spans="1:14" x14ac:dyDescent="0.25">
      <c r="A5797" s="216">
        <v>1</v>
      </c>
      <c r="B5797" s="217" t="s">
        <v>4506</v>
      </c>
      <c r="C5797" s="217" t="s">
        <v>2553</v>
      </c>
      <c r="D5797" s="217" t="s">
        <v>4517</v>
      </c>
      <c r="E5797" s="217" t="s">
        <v>171</v>
      </c>
      <c r="F5797" s="217" t="s">
        <v>4518</v>
      </c>
      <c r="G5797" s="217" t="s">
        <v>2204</v>
      </c>
      <c r="H5797" s="217" t="s">
        <v>139</v>
      </c>
      <c r="I5797" s="219">
        <v>1</v>
      </c>
      <c r="J5797" s="221">
        <v>4992.8900000000003</v>
      </c>
      <c r="K5797" s="221">
        <v>4992.8900000000003</v>
      </c>
      <c r="L5797" s="218">
        <v>0</v>
      </c>
      <c r="M5797" s="218">
        <f t="shared" si="168"/>
        <v>1997.1560000000002</v>
      </c>
      <c r="N5797" s="216" t="str">
        <f t="shared" si="167"/>
        <v>stvarna uporabna</v>
      </c>
    </row>
    <row r="5798" spans="1:14" x14ac:dyDescent="0.25">
      <c r="A5798" s="216">
        <v>1</v>
      </c>
      <c r="B5798" s="217" t="s">
        <v>4506</v>
      </c>
      <c r="C5798" s="217" t="s">
        <v>2553</v>
      </c>
      <c r="D5798" s="217" t="s">
        <v>4519</v>
      </c>
      <c r="E5798" s="217" t="s">
        <v>171</v>
      </c>
      <c r="F5798" s="217" t="s">
        <v>4520</v>
      </c>
      <c r="G5798" s="217" t="s">
        <v>2204</v>
      </c>
      <c r="H5798" s="217" t="s">
        <v>139</v>
      </c>
      <c r="I5798" s="219">
        <v>1</v>
      </c>
      <c r="J5798" s="221">
        <v>10169.25</v>
      </c>
      <c r="K5798" s="221">
        <v>10169.25</v>
      </c>
      <c r="L5798" s="218">
        <v>0</v>
      </c>
      <c r="M5798" s="218">
        <f t="shared" si="168"/>
        <v>4067.7000000000003</v>
      </c>
      <c r="N5798" s="216" t="str">
        <f t="shared" si="167"/>
        <v>stvarna uporabna</v>
      </c>
    </row>
    <row r="5799" spans="1:14" x14ac:dyDescent="0.25">
      <c r="A5799" s="216">
        <v>1</v>
      </c>
      <c r="B5799" s="217" t="s">
        <v>4506</v>
      </c>
      <c r="C5799" s="217" t="s">
        <v>2553</v>
      </c>
      <c r="D5799" s="217" t="s">
        <v>4521</v>
      </c>
      <c r="E5799" s="217" t="s">
        <v>171</v>
      </c>
      <c r="F5799" s="217" t="s">
        <v>4522</v>
      </c>
      <c r="G5799" s="218">
        <v>10.039999999999999</v>
      </c>
      <c r="H5799" s="217" t="s">
        <v>139</v>
      </c>
      <c r="I5799" s="219">
        <v>1</v>
      </c>
      <c r="J5799" s="221">
        <v>2793.86</v>
      </c>
      <c r="K5799" s="221">
        <v>2793.86</v>
      </c>
      <c r="L5799" s="218">
        <v>0</v>
      </c>
      <c r="M5799" s="218">
        <f t="shared" si="168"/>
        <v>1117.5440000000001</v>
      </c>
      <c r="N5799" s="216" t="str">
        <f t="shared" si="167"/>
        <v>stvarna uporabna</v>
      </c>
    </row>
    <row r="5800" spans="1:14" x14ac:dyDescent="0.25">
      <c r="A5800" s="220">
        <v>1</v>
      </c>
      <c r="B5800" s="217" t="s">
        <v>4506</v>
      </c>
      <c r="C5800" s="217" t="s">
        <v>2553</v>
      </c>
      <c r="D5800" s="217" t="s">
        <v>4523</v>
      </c>
      <c r="E5800" s="217" t="s">
        <v>171</v>
      </c>
      <c r="F5800" s="217" t="s">
        <v>4524</v>
      </c>
      <c r="G5800" s="218">
        <v>10.039999999999999</v>
      </c>
      <c r="H5800" s="217" t="s">
        <v>139</v>
      </c>
      <c r="I5800" s="219">
        <v>1</v>
      </c>
      <c r="J5800" s="221">
        <v>5177.42</v>
      </c>
      <c r="K5800" s="221">
        <v>5177.42</v>
      </c>
      <c r="L5800" s="218">
        <v>0</v>
      </c>
      <c r="M5800" s="218">
        <f t="shared" si="168"/>
        <v>2070.9680000000003</v>
      </c>
      <c r="N5800" s="216" t="str">
        <f t="shared" si="167"/>
        <v>stvarna uporabna</v>
      </c>
    </row>
    <row r="5801" spans="1:14" x14ac:dyDescent="0.25">
      <c r="A5801" s="220">
        <v>1</v>
      </c>
      <c r="B5801" s="217" t="s">
        <v>4506</v>
      </c>
      <c r="C5801" s="217" t="s">
        <v>2553</v>
      </c>
      <c r="D5801" s="217" t="s">
        <v>4525</v>
      </c>
      <c r="E5801" s="217" t="s">
        <v>171</v>
      </c>
      <c r="F5801" s="217" t="s">
        <v>4526</v>
      </c>
      <c r="G5801" s="218">
        <v>10.039999999999999</v>
      </c>
      <c r="H5801" s="217" t="s">
        <v>139</v>
      </c>
      <c r="I5801" s="219">
        <v>1</v>
      </c>
      <c r="J5801" s="221">
        <v>16276.3</v>
      </c>
      <c r="K5801" s="221">
        <v>16276.3</v>
      </c>
      <c r="L5801" s="218">
        <v>0</v>
      </c>
      <c r="M5801" s="218">
        <f t="shared" si="168"/>
        <v>6510.52</v>
      </c>
      <c r="N5801" s="216" t="str">
        <f t="shared" si="167"/>
        <v>stvarna uporabna</v>
      </c>
    </row>
    <row r="5802" spans="1:14" x14ac:dyDescent="0.25">
      <c r="A5802" s="216">
        <v>1</v>
      </c>
      <c r="B5802" s="217" t="s">
        <v>4506</v>
      </c>
      <c r="C5802" s="217" t="s">
        <v>2553</v>
      </c>
      <c r="D5802" s="217" t="s">
        <v>4527</v>
      </c>
      <c r="E5802" s="217" t="s">
        <v>171</v>
      </c>
      <c r="F5802" s="217" t="s">
        <v>4528</v>
      </c>
      <c r="G5802" s="217" t="s">
        <v>2327</v>
      </c>
      <c r="H5802" s="217" t="s">
        <v>139</v>
      </c>
      <c r="I5802" s="219">
        <v>1</v>
      </c>
      <c r="J5802" s="221">
        <v>18775.8</v>
      </c>
      <c r="K5802" s="221">
        <v>18775.8</v>
      </c>
      <c r="L5802" s="218">
        <v>0</v>
      </c>
      <c r="M5802" s="218">
        <f t="shared" si="168"/>
        <v>7510.32</v>
      </c>
      <c r="N5802" s="216" t="str">
        <f t="shared" si="167"/>
        <v>stvarna uporabna</v>
      </c>
    </row>
    <row r="5803" spans="1:14" x14ac:dyDescent="0.25">
      <c r="A5803" s="216">
        <v>1</v>
      </c>
      <c r="B5803" s="217" t="s">
        <v>4506</v>
      </c>
      <c r="C5803" s="217" t="s">
        <v>2553</v>
      </c>
      <c r="D5803" s="217" t="s">
        <v>4529</v>
      </c>
      <c r="E5803" s="217" t="s">
        <v>171</v>
      </c>
      <c r="F5803" s="217" t="s">
        <v>4530</v>
      </c>
      <c r="G5803" s="218">
        <v>10.050000000000001</v>
      </c>
      <c r="H5803" s="217" t="s">
        <v>139</v>
      </c>
      <c r="I5803" s="219">
        <v>1</v>
      </c>
      <c r="J5803" s="221">
        <v>13435.79</v>
      </c>
      <c r="K5803" s="221">
        <v>13435.79</v>
      </c>
      <c r="L5803" s="218">
        <v>0</v>
      </c>
      <c r="M5803" s="218">
        <f t="shared" si="168"/>
        <v>5374.3160000000007</v>
      </c>
      <c r="N5803" s="216" t="str">
        <f t="shared" si="167"/>
        <v>stvarna uporabna</v>
      </c>
    </row>
    <row r="5804" spans="1:14" x14ac:dyDescent="0.25">
      <c r="A5804" s="216">
        <v>1</v>
      </c>
      <c r="B5804" s="217" t="s">
        <v>4506</v>
      </c>
      <c r="C5804" s="217" t="s">
        <v>2553</v>
      </c>
      <c r="D5804" s="217" t="s">
        <v>4531</v>
      </c>
      <c r="E5804" s="217" t="s">
        <v>171</v>
      </c>
      <c r="F5804" s="217" t="s">
        <v>4532</v>
      </c>
      <c r="G5804" s="217" t="s">
        <v>1125</v>
      </c>
      <c r="H5804" s="217" t="s">
        <v>139</v>
      </c>
      <c r="I5804" s="219">
        <v>1</v>
      </c>
      <c r="J5804" s="221">
        <v>11283.02</v>
      </c>
      <c r="K5804" s="221">
        <v>11283.02</v>
      </c>
      <c r="L5804" s="218">
        <v>0</v>
      </c>
      <c r="M5804" s="218">
        <f t="shared" si="168"/>
        <v>4513.2080000000005</v>
      </c>
      <c r="N5804" s="216" t="str">
        <f t="shared" si="167"/>
        <v>stvarna uporabna</v>
      </c>
    </row>
    <row r="5805" spans="1:14" x14ac:dyDescent="0.25">
      <c r="A5805" s="220">
        <v>1</v>
      </c>
      <c r="B5805" s="217" t="s">
        <v>4506</v>
      </c>
      <c r="C5805" s="217" t="s">
        <v>2553</v>
      </c>
      <c r="D5805" s="217" t="s">
        <v>4533</v>
      </c>
      <c r="E5805" s="217" t="s">
        <v>171</v>
      </c>
      <c r="F5805" s="217" t="s">
        <v>4534</v>
      </c>
      <c r="G5805" s="217" t="s">
        <v>223</v>
      </c>
      <c r="H5805" s="217" t="s">
        <v>139</v>
      </c>
      <c r="I5805" s="219">
        <v>1</v>
      </c>
      <c r="J5805" s="221">
        <v>70879.56</v>
      </c>
      <c r="K5805" s="221">
        <v>70879.56</v>
      </c>
      <c r="L5805" s="218">
        <v>0</v>
      </c>
      <c r="M5805" s="218">
        <f t="shared" si="168"/>
        <v>28351.824000000001</v>
      </c>
      <c r="N5805" s="216" t="str">
        <f t="shared" si="167"/>
        <v>stvarna uporabna</v>
      </c>
    </row>
    <row r="5806" spans="1:14" x14ac:dyDescent="0.25">
      <c r="A5806" s="220">
        <v>1</v>
      </c>
      <c r="B5806" s="217" t="s">
        <v>4506</v>
      </c>
      <c r="C5806" s="217" t="s">
        <v>2553</v>
      </c>
      <c r="D5806" s="217" t="s">
        <v>4535</v>
      </c>
      <c r="E5806" s="217" t="s">
        <v>171</v>
      </c>
      <c r="F5806" s="217" t="s">
        <v>4536</v>
      </c>
      <c r="G5806" s="218">
        <v>11.07</v>
      </c>
      <c r="H5806" s="217" t="s">
        <v>139</v>
      </c>
      <c r="I5806" s="219">
        <v>1</v>
      </c>
      <c r="J5806" s="221">
        <v>25640.18</v>
      </c>
      <c r="K5806" s="221">
        <v>25640.18</v>
      </c>
      <c r="L5806" s="218">
        <v>0</v>
      </c>
      <c r="M5806" s="218">
        <f t="shared" si="168"/>
        <v>10256.072</v>
      </c>
      <c r="N5806" s="216" t="str">
        <f t="shared" si="167"/>
        <v>stvarna uporabna</v>
      </c>
    </row>
    <row r="5807" spans="1:14" x14ac:dyDescent="0.25">
      <c r="A5807" s="216">
        <v>1</v>
      </c>
      <c r="B5807" s="217" t="s">
        <v>4506</v>
      </c>
      <c r="C5807" s="217" t="s">
        <v>2553</v>
      </c>
      <c r="D5807" s="217" t="s">
        <v>4537</v>
      </c>
      <c r="E5807" s="217" t="s">
        <v>171</v>
      </c>
      <c r="F5807" s="217" t="s">
        <v>4538</v>
      </c>
      <c r="G5807" s="218">
        <v>11.07</v>
      </c>
      <c r="H5807" s="217" t="s">
        <v>139</v>
      </c>
      <c r="I5807" s="219">
        <v>1</v>
      </c>
      <c r="J5807" s="221">
        <v>11546.53</v>
      </c>
      <c r="K5807" s="221">
        <v>11546.53</v>
      </c>
      <c r="L5807" s="218">
        <v>0</v>
      </c>
      <c r="M5807" s="218">
        <f t="shared" si="168"/>
        <v>4618.6120000000001</v>
      </c>
      <c r="N5807" s="216" t="str">
        <f t="shared" si="167"/>
        <v>stvarna uporabna</v>
      </c>
    </row>
    <row r="5808" spans="1:14" x14ac:dyDescent="0.25">
      <c r="A5808" s="216">
        <v>1</v>
      </c>
      <c r="B5808" s="217" t="s">
        <v>4506</v>
      </c>
      <c r="C5808" s="217" t="s">
        <v>2553</v>
      </c>
      <c r="D5808" s="217" t="s">
        <v>4539</v>
      </c>
      <c r="E5808" s="217" t="s">
        <v>171</v>
      </c>
      <c r="F5808" s="217" t="s">
        <v>4540</v>
      </c>
      <c r="G5808" s="217" t="s">
        <v>2387</v>
      </c>
      <c r="H5808" s="217" t="s">
        <v>139</v>
      </c>
      <c r="I5808" s="219">
        <v>1</v>
      </c>
      <c r="J5808" s="221">
        <v>1958.89</v>
      </c>
      <c r="K5808" s="221">
        <v>1958.89</v>
      </c>
      <c r="L5808" s="218">
        <v>0</v>
      </c>
      <c r="M5808" s="218">
        <f t="shared" si="168"/>
        <v>783.55600000000004</v>
      </c>
      <c r="N5808" s="216" t="str">
        <f t="shared" si="167"/>
        <v>stvarna uporabna</v>
      </c>
    </row>
    <row r="5809" spans="1:14" x14ac:dyDescent="0.25">
      <c r="A5809" s="216">
        <v>1</v>
      </c>
      <c r="B5809" s="217" t="s">
        <v>4506</v>
      </c>
      <c r="C5809" s="217" t="s">
        <v>2553</v>
      </c>
      <c r="D5809" s="217" t="s">
        <v>4541</v>
      </c>
      <c r="E5809" s="217" t="s">
        <v>171</v>
      </c>
      <c r="F5809" s="217" t="s">
        <v>4542</v>
      </c>
      <c r="G5809" s="217" t="s">
        <v>614</v>
      </c>
      <c r="H5809" s="217" t="s">
        <v>139</v>
      </c>
      <c r="I5809" s="219">
        <v>1</v>
      </c>
      <c r="J5809" s="221">
        <v>18300</v>
      </c>
      <c r="K5809" s="221">
        <v>18300</v>
      </c>
      <c r="L5809" s="218">
        <v>0</v>
      </c>
      <c r="M5809" s="218">
        <f t="shared" si="168"/>
        <v>7320</v>
      </c>
      <c r="N5809" s="216" t="str">
        <f t="shared" si="167"/>
        <v>stvarna uporabna</v>
      </c>
    </row>
    <row r="5810" spans="1:14" x14ac:dyDescent="0.25">
      <c r="A5810" s="220">
        <v>1</v>
      </c>
      <c r="B5810" s="217" t="s">
        <v>4506</v>
      </c>
      <c r="C5810" s="217" t="s">
        <v>2553</v>
      </c>
      <c r="D5810" s="217" t="s">
        <v>4543</v>
      </c>
      <c r="E5810" s="217" t="s">
        <v>171</v>
      </c>
      <c r="F5810" s="217" t="s">
        <v>4544</v>
      </c>
      <c r="G5810" s="217" t="s">
        <v>614</v>
      </c>
      <c r="H5810" s="217" t="s">
        <v>139</v>
      </c>
      <c r="I5810" s="219">
        <v>1</v>
      </c>
      <c r="J5810" s="221">
        <v>4379.8</v>
      </c>
      <c r="K5810" s="221">
        <v>4379.8</v>
      </c>
      <c r="L5810" s="218">
        <v>0</v>
      </c>
      <c r="M5810" s="218">
        <f t="shared" si="168"/>
        <v>1751.92</v>
      </c>
      <c r="N5810" s="216" t="str">
        <f t="shared" si="167"/>
        <v>stvarna uporabna</v>
      </c>
    </row>
    <row r="5811" spans="1:14" x14ac:dyDescent="0.25">
      <c r="A5811" s="220">
        <v>1</v>
      </c>
      <c r="B5811" s="217" t="s">
        <v>4506</v>
      </c>
      <c r="C5811" s="217" t="s">
        <v>2553</v>
      </c>
      <c r="D5811" s="217" t="s">
        <v>4545</v>
      </c>
      <c r="E5811" s="217" t="s">
        <v>171</v>
      </c>
      <c r="F5811" s="217" t="s">
        <v>4546</v>
      </c>
      <c r="G5811" s="217" t="s">
        <v>687</v>
      </c>
      <c r="H5811" s="217" t="s">
        <v>139</v>
      </c>
      <c r="I5811" s="219">
        <v>1</v>
      </c>
      <c r="J5811" s="221">
        <v>28907.63</v>
      </c>
      <c r="K5811" s="221">
        <v>28907.63</v>
      </c>
      <c r="L5811" s="218">
        <v>0</v>
      </c>
      <c r="M5811" s="218">
        <f t="shared" si="168"/>
        <v>11563.052000000001</v>
      </c>
      <c r="N5811" s="216" t="str">
        <f t="shared" si="167"/>
        <v>stvarna uporabna</v>
      </c>
    </row>
    <row r="5812" spans="1:14" x14ac:dyDescent="0.25">
      <c r="A5812" s="216">
        <v>1</v>
      </c>
      <c r="B5812" s="217" t="s">
        <v>4506</v>
      </c>
      <c r="C5812" s="217" t="s">
        <v>2553</v>
      </c>
      <c r="D5812" s="217" t="s">
        <v>4547</v>
      </c>
      <c r="E5812" s="217" t="s">
        <v>171</v>
      </c>
      <c r="F5812" s="217" t="s">
        <v>4548</v>
      </c>
      <c r="G5812" s="217" t="s">
        <v>707</v>
      </c>
      <c r="H5812" s="217" t="s">
        <v>139</v>
      </c>
      <c r="I5812" s="219">
        <v>1</v>
      </c>
      <c r="J5812" s="221">
        <v>4083.6</v>
      </c>
      <c r="K5812" s="221">
        <v>4083.6</v>
      </c>
      <c r="L5812" s="218">
        <v>0</v>
      </c>
      <c r="M5812" s="218">
        <f t="shared" si="168"/>
        <v>1633.44</v>
      </c>
      <c r="N5812" s="216" t="str">
        <f t="shared" si="167"/>
        <v>stvarna uporabna</v>
      </c>
    </row>
    <row r="5813" spans="1:14" x14ac:dyDescent="0.25">
      <c r="A5813" s="216">
        <v>1</v>
      </c>
      <c r="B5813" s="217" t="s">
        <v>4506</v>
      </c>
      <c r="C5813" s="217" t="s">
        <v>2553</v>
      </c>
      <c r="D5813" s="217" t="s">
        <v>4549</v>
      </c>
      <c r="E5813" s="217" t="s">
        <v>171</v>
      </c>
      <c r="F5813" s="217" t="s">
        <v>4550</v>
      </c>
      <c r="G5813" s="218">
        <v>10.11</v>
      </c>
      <c r="H5813" s="217" t="s">
        <v>139</v>
      </c>
      <c r="I5813" s="219">
        <v>1</v>
      </c>
      <c r="J5813" s="221">
        <v>4300</v>
      </c>
      <c r="K5813" s="221">
        <v>4300</v>
      </c>
      <c r="L5813" s="218">
        <v>0</v>
      </c>
      <c r="M5813" s="218">
        <f t="shared" si="168"/>
        <v>1720</v>
      </c>
      <c r="N5813" s="216" t="str">
        <f t="shared" si="167"/>
        <v>stvarna uporabna</v>
      </c>
    </row>
    <row r="5814" spans="1:14" x14ac:dyDescent="0.25">
      <c r="A5814" s="216">
        <v>1</v>
      </c>
      <c r="B5814" s="217" t="s">
        <v>4506</v>
      </c>
      <c r="C5814" s="217" t="s">
        <v>2553</v>
      </c>
      <c r="D5814" s="217" t="s">
        <v>4551</v>
      </c>
      <c r="E5814" s="217" t="s">
        <v>171</v>
      </c>
      <c r="F5814" s="217" t="s">
        <v>4552</v>
      </c>
      <c r="G5814" s="217" t="s">
        <v>779</v>
      </c>
      <c r="H5814" s="217" t="s">
        <v>139</v>
      </c>
      <c r="I5814" s="219">
        <v>1</v>
      </c>
      <c r="J5814" s="221">
        <v>39341.75</v>
      </c>
      <c r="K5814" s="221">
        <v>35470.49</v>
      </c>
      <c r="L5814" s="221">
        <v>3871.26</v>
      </c>
      <c r="M5814" s="218">
        <f t="shared" si="168"/>
        <v>15736.7</v>
      </c>
      <c r="N5814" s="216" t="str">
        <f t="shared" si="167"/>
        <v>stvarna uporabna</v>
      </c>
    </row>
    <row r="5815" spans="1:14" x14ac:dyDescent="0.25">
      <c r="A5815" s="220">
        <v>1</v>
      </c>
      <c r="B5815" s="217" t="s">
        <v>4506</v>
      </c>
      <c r="C5815" s="217" t="s">
        <v>2553</v>
      </c>
      <c r="D5815" s="217" t="s">
        <v>4553</v>
      </c>
      <c r="E5815" s="217" t="s">
        <v>171</v>
      </c>
      <c r="F5815" s="217" t="s">
        <v>4554</v>
      </c>
      <c r="G5815" s="217" t="s">
        <v>779</v>
      </c>
      <c r="H5815" s="217" t="s">
        <v>139</v>
      </c>
      <c r="I5815" s="219">
        <v>1</v>
      </c>
      <c r="J5815" s="221">
        <v>11919.07</v>
      </c>
      <c r="K5815" s="221">
        <v>10746.21</v>
      </c>
      <c r="L5815" s="221">
        <v>1172.8599999999999</v>
      </c>
      <c r="M5815" s="218">
        <f t="shared" si="168"/>
        <v>4767.6279999999997</v>
      </c>
      <c r="N5815" s="216" t="str">
        <f t="shared" si="167"/>
        <v>stvarna uporabna</v>
      </c>
    </row>
    <row r="5816" spans="1:14" x14ac:dyDescent="0.25">
      <c r="A5816" s="220">
        <v>1</v>
      </c>
      <c r="B5816" s="217" t="s">
        <v>4506</v>
      </c>
      <c r="C5816" s="217" t="s">
        <v>2553</v>
      </c>
      <c r="D5816" s="217" t="s">
        <v>4555</v>
      </c>
      <c r="E5816" s="217" t="s">
        <v>171</v>
      </c>
      <c r="F5816" s="217" t="s">
        <v>4556</v>
      </c>
      <c r="G5816" s="217" t="s">
        <v>779</v>
      </c>
      <c r="H5816" s="217" t="s">
        <v>139</v>
      </c>
      <c r="I5816" s="219">
        <v>1</v>
      </c>
      <c r="J5816" s="221">
        <v>5956.15</v>
      </c>
      <c r="K5816" s="221">
        <v>5370.06</v>
      </c>
      <c r="L5816" s="218">
        <v>586.09</v>
      </c>
      <c r="M5816" s="218">
        <f t="shared" si="168"/>
        <v>2382.46</v>
      </c>
      <c r="N5816" s="216" t="str">
        <f t="shared" si="167"/>
        <v>stvarna uporabna</v>
      </c>
    </row>
    <row r="5817" spans="1:14" x14ac:dyDescent="0.25">
      <c r="A5817" s="216">
        <v>1</v>
      </c>
      <c r="B5817" s="217" t="s">
        <v>4506</v>
      </c>
      <c r="C5817" s="217" t="s">
        <v>2553</v>
      </c>
      <c r="D5817" s="217" t="s">
        <v>4557</v>
      </c>
      <c r="E5817" s="217" t="s">
        <v>171</v>
      </c>
      <c r="F5817" s="217" t="s">
        <v>4558</v>
      </c>
      <c r="G5817" s="217" t="s">
        <v>202</v>
      </c>
      <c r="H5817" s="217" t="s">
        <v>139</v>
      </c>
      <c r="I5817" s="219">
        <v>1</v>
      </c>
      <c r="J5817" s="221">
        <v>36354.089999999997</v>
      </c>
      <c r="K5817" s="221">
        <v>31506.89</v>
      </c>
      <c r="L5817" s="221">
        <v>4847.2</v>
      </c>
      <c r="M5817" s="218">
        <f t="shared" si="168"/>
        <v>14541.635999999999</v>
      </c>
      <c r="N5817" s="216" t="str">
        <f t="shared" si="167"/>
        <v>stvarna uporabna</v>
      </c>
    </row>
    <row r="5818" spans="1:14" x14ac:dyDescent="0.25">
      <c r="A5818" s="216">
        <v>1</v>
      </c>
      <c r="B5818" s="217" t="s">
        <v>4506</v>
      </c>
      <c r="C5818" s="217" t="s">
        <v>2553</v>
      </c>
      <c r="D5818" s="217" t="s">
        <v>4559</v>
      </c>
      <c r="E5818" s="217" t="s">
        <v>171</v>
      </c>
      <c r="F5818" s="217" t="s">
        <v>4560</v>
      </c>
      <c r="G5818" s="217" t="s">
        <v>202</v>
      </c>
      <c r="H5818" s="217" t="s">
        <v>139</v>
      </c>
      <c r="I5818" s="219">
        <v>1</v>
      </c>
      <c r="J5818" s="221">
        <v>8366.2800000000007</v>
      </c>
      <c r="K5818" s="221">
        <v>7250.79</v>
      </c>
      <c r="L5818" s="221">
        <v>1115.49</v>
      </c>
      <c r="M5818" s="218">
        <f t="shared" si="168"/>
        <v>3346.5120000000006</v>
      </c>
      <c r="N5818" s="216" t="str">
        <f t="shared" si="167"/>
        <v>stvarna uporabna</v>
      </c>
    </row>
    <row r="5819" spans="1:14" x14ac:dyDescent="0.25">
      <c r="A5819" s="216">
        <v>1</v>
      </c>
      <c r="B5819" s="217" t="s">
        <v>4506</v>
      </c>
      <c r="C5819" s="217" t="s">
        <v>2553</v>
      </c>
      <c r="D5819" s="217" t="s">
        <v>4561</v>
      </c>
      <c r="E5819" s="217" t="s">
        <v>171</v>
      </c>
      <c r="F5819" s="217" t="s">
        <v>4562</v>
      </c>
      <c r="G5819" s="217" t="s">
        <v>779</v>
      </c>
      <c r="H5819" s="217" t="s">
        <v>139</v>
      </c>
      <c r="I5819" s="219">
        <v>1</v>
      </c>
      <c r="J5819" s="221">
        <v>10432.14</v>
      </c>
      <c r="K5819" s="221">
        <v>9336.5</v>
      </c>
      <c r="L5819" s="221">
        <v>1095.6400000000001</v>
      </c>
      <c r="M5819" s="218">
        <f t="shared" si="168"/>
        <v>4172.8559999999998</v>
      </c>
      <c r="N5819" s="216" t="str">
        <f t="shared" ref="N5819:N5882" si="169">IF(L5819&lt;J5819*0.4,"stvarna uporabna", "nova vrijednost")</f>
        <v>stvarna uporabna</v>
      </c>
    </row>
    <row r="5820" spans="1:14" x14ac:dyDescent="0.25">
      <c r="A5820" s="220">
        <v>1</v>
      </c>
      <c r="B5820" s="217" t="s">
        <v>4506</v>
      </c>
      <c r="C5820" s="217" t="s">
        <v>2553</v>
      </c>
      <c r="D5820" s="217" t="s">
        <v>4563</v>
      </c>
      <c r="E5820" s="217" t="s">
        <v>171</v>
      </c>
      <c r="F5820" s="217" t="s">
        <v>4564</v>
      </c>
      <c r="G5820" s="218">
        <v>12.12</v>
      </c>
      <c r="H5820" s="217" t="s">
        <v>139</v>
      </c>
      <c r="I5820" s="219">
        <v>1</v>
      </c>
      <c r="J5820" s="221">
        <v>27530.53</v>
      </c>
      <c r="K5820" s="221">
        <v>22024.44</v>
      </c>
      <c r="L5820" s="221">
        <v>5506.09</v>
      </c>
      <c r="M5820" s="218">
        <f t="shared" si="168"/>
        <v>11012.212</v>
      </c>
      <c r="N5820" s="216" t="str">
        <f t="shared" si="169"/>
        <v>stvarna uporabna</v>
      </c>
    </row>
    <row r="5821" spans="1:14" x14ac:dyDescent="0.25">
      <c r="A5821" s="220">
        <v>1</v>
      </c>
      <c r="B5821" s="217" t="s">
        <v>4506</v>
      </c>
      <c r="C5821" s="217" t="s">
        <v>2553</v>
      </c>
      <c r="D5821" s="217" t="s">
        <v>4565</v>
      </c>
      <c r="E5821" s="217" t="s">
        <v>171</v>
      </c>
      <c r="F5821" s="217" t="s">
        <v>4566</v>
      </c>
      <c r="G5821" s="217" t="s">
        <v>657</v>
      </c>
      <c r="H5821" s="217" t="s">
        <v>139</v>
      </c>
      <c r="I5821" s="219">
        <v>1</v>
      </c>
      <c r="J5821" s="221">
        <v>14476.53</v>
      </c>
      <c r="K5821" s="221">
        <v>11339.96</v>
      </c>
      <c r="L5821" s="221">
        <v>3136.57</v>
      </c>
      <c r="M5821" s="218">
        <f t="shared" si="168"/>
        <v>5790.612000000001</v>
      </c>
      <c r="N5821" s="216" t="str">
        <f t="shared" si="169"/>
        <v>stvarna uporabna</v>
      </c>
    </row>
    <row r="5822" spans="1:14" x14ac:dyDescent="0.25">
      <c r="A5822" s="216">
        <v>1</v>
      </c>
      <c r="B5822" s="217" t="s">
        <v>4506</v>
      </c>
      <c r="C5822" s="217" t="s">
        <v>2553</v>
      </c>
      <c r="D5822" s="217" t="s">
        <v>4567</v>
      </c>
      <c r="E5822" s="217" t="s">
        <v>171</v>
      </c>
      <c r="F5822" s="217" t="s">
        <v>4568</v>
      </c>
      <c r="G5822" s="218">
        <v>12.14</v>
      </c>
      <c r="H5822" s="217" t="s">
        <v>139</v>
      </c>
      <c r="I5822" s="219">
        <v>1</v>
      </c>
      <c r="J5822" s="221">
        <v>34067.33</v>
      </c>
      <c r="K5822" s="221">
        <v>13626.94</v>
      </c>
      <c r="L5822" s="221">
        <v>20440.39</v>
      </c>
      <c r="M5822" s="218">
        <f t="shared" si="168"/>
        <v>20440.39</v>
      </c>
      <c r="N5822" s="216" t="str">
        <f t="shared" si="169"/>
        <v>nova vrijednost</v>
      </c>
    </row>
    <row r="5823" spans="1:14" x14ac:dyDescent="0.25">
      <c r="A5823" s="216">
        <v>1</v>
      </c>
      <c r="B5823" s="217" t="s">
        <v>4506</v>
      </c>
      <c r="C5823" s="217" t="s">
        <v>2553</v>
      </c>
      <c r="D5823" s="217" t="s">
        <v>4569</v>
      </c>
      <c r="E5823" s="217" t="s">
        <v>171</v>
      </c>
      <c r="F5823" s="217" t="s">
        <v>4570</v>
      </c>
      <c r="G5823" s="218">
        <v>12.14</v>
      </c>
      <c r="H5823" s="217" t="s">
        <v>139</v>
      </c>
      <c r="I5823" s="219">
        <v>1</v>
      </c>
      <c r="J5823" s="221">
        <v>41735.550000000003</v>
      </c>
      <c r="K5823" s="221">
        <v>16694.22</v>
      </c>
      <c r="L5823" s="221">
        <v>25041.33</v>
      </c>
      <c r="M5823" s="218">
        <f t="shared" si="168"/>
        <v>25041.33</v>
      </c>
      <c r="N5823" s="216" t="str">
        <f t="shared" si="169"/>
        <v>nova vrijednost</v>
      </c>
    </row>
    <row r="5824" spans="1:14" x14ac:dyDescent="0.25">
      <c r="A5824" s="216">
        <v>1</v>
      </c>
      <c r="B5824" s="217" t="s">
        <v>4506</v>
      </c>
      <c r="C5824" s="217" t="s">
        <v>2553</v>
      </c>
      <c r="D5824" s="217" t="s">
        <v>4571</v>
      </c>
      <c r="E5824" s="217" t="s">
        <v>171</v>
      </c>
      <c r="F5824" s="217" t="s">
        <v>4572</v>
      </c>
      <c r="G5824" s="218">
        <v>10.15</v>
      </c>
      <c r="H5824" s="217" t="s">
        <v>139</v>
      </c>
      <c r="I5824" s="219">
        <v>1</v>
      </c>
      <c r="J5824" s="221">
        <v>8125</v>
      </c>
      <c r="K5824" s="221">
        <v>1895.83</v>
      </c>
      <c r="L5824" s="221">
        <v>6229.17</v>
      </c>
      <c r="M5824" s="218">
        <f t="shared" si="168"/>
        <v>6229.17</v>
      </c>
      <c r="N5824" s="216" t="str">
        <f t="shared" si="169"/>
        <v>nova vrijednost</v>
      </c>
    </row>
    <row r="5825" spans="1:14" x14ac:dyDescent="0.25">
      <c r="A5825" s="220">
        <v>1</v>
      </c>
      <c r="B5825" s="217" t="s">
        <v>4506</v>
      </c>
      <c r="C5825" s="217" t="s">
        <v>2553</v>
      </c>
      <c r="D5825" s="217" t="s">
        <v>4573</v>
      </c>
      <c r="E5825" s="217" t="s">
        <v>171</v>
      </c>
      <c r="F5825" s="217" t="s">
        <v>4574</v>
      </c>
      <c r="G5825" s="218">
        <v>12.15</v>
      </c>
      <c r="H5825" s="217" t="s">
        <v>139</v>
      </c>
      <c r="I5825" s="219">
        <v>1</v>
      </c>
      <c r="J5825" s="221">
        <v>12050</v>
      </c>
      <c r="K5825" s="221">
        <v>2410</v>
      </c>
      <c r="L5825" s="221">
        <v>9640</v>
      </c>
      <c r="M5825" s="218">
        <f t="shared" si="168"/>
        <v>9640</v>
      </c>
      <c r="N5825" s="216" t="str">
        <f t="shared" si="169"/>
        <v>nova vrijednost</v>
      </c>
    </row>
    <row r="5826" spans="1:14" x14ac:dyDescent="0.25">
      <c r="A5826" s="220">
        <v>1</v>
      </c>
      <c r="B5826" s="217" t="s">
        <v>4506</v>
      </c>
      <c r="C5826" s="217" t="s">
        <v>2553</v>
      </c>
      <c r="D5826" s="217" t="s">
        <v>4575</v>
      </c>
      <c r="E5826" s="217" t="s">
        <v>362</v>
      </c>
      <c r="F5826" s="217" t="s">
        <v>4576</v>
      </c>
      <c r="G5826" s="217" t="s">
        <v>2792</v>
      </c>
      <c r="H5826" s="217" t="s">
        <v>139</v>
      </c>
      <c r="I5826" s="219">
        <v>1</v>
      </c>
      <c r="J5826" s="221">
        <v>7222.29</v>
      </c>
      <c r="K5826" s="221">
        <v>7222.29</v>
      </c>
      <c r="L5826" s="218">
        <v>0</v>
      </c>
      <c r="M5826" s="218">
        <f t="shared" ref="M5826:M5889" si="170">IF(L5826&lt;J5826*0.4,J5826*0.4,L5826)</f>
        <v>2888.9160000000002</v>
      </c>
      <c r="N5826" s="216" t="str">
        <f t="shared" si="169"/>
        <v>stvarna uporabna</v>
      </c>
    </row>
    <row r="5827" spans="1:14" x14ac:dyDescent="0.25">
      <c r="A5827" s="216">
        <v>1</v>
      </c>
      <c r="B5827" s="217" t="s">
        <v>4506</v>
      </c>
      <c r="C5827" s="217" t="s">
        <v>2553</v>
      </c>
      <c r="D5827" s="217" t="s">
        <v>4577</v>
      </c>
      <c r="E5827" s="217" t="s">
        <v>233</v>
      </c>
      <c r="F5827" s="217" t="s">
        <v>4578</v>
      </c>
      <c r="G5827" s="217" t="s">
        <v>2687</v>
      </c>
      <c r="H5827" s="217" t="s">
        <v>139</v>
      </c>
      <c r="I5827" s="219">
        <v>1</v>
      </c>
      <c r="J5827" s="221">
        <v>2525.4</v>
      </c>
      <c r="K5827" s="221">
        <v>2525.4</v>
      </c>
      <c r="L5827" s="218">
        <v>0</v>
      </c>
      <c r="M5827" s="218">
        <f t="shared" si="170"/>
        <v>1010.1600000000001</v>
      </c>
      <c r="N5827" s="216" t="str">
        <f t="shared" si="169"/>
        <v>stvarna uporabna</v>
      </c>
    </row>
    <row r="5828" spans="1:14" x14ac:dyDescent="0.25">
      <c r="A5828" s="216">
        <v>1</v>
      </c>
      <c r="B5828" s="219" t="s">
        <v>4506</v>
      </c>
      <c r="C5828" s="219" t="s">
        <v>2553</v>
      </c>
      <c r="D5828" s="219">
        <v>100908</v>
      </c>
      <c r="E5828" s="217" t="s">
        <v>250</v>
      </c>
      <c r="F5828" s="217" t="s">
        <v>4579</v>
      </c>
      <c r="G5828" s="217" t="s">
        <v>382</v>
      </c>
      <c r="H5828" s="217" t="s">
        <v>139</v>
      </c>
      <c r="I5828" s="219">
        <v>1</v>
      </c>
      <c r="J5828" s="221">
        <v>19393.650000000001</v>
      </c>
      <c r="K5828" s="221">
        <v>19393.650000000001</v>
      </c>
      <c r="L5828" s="218">
        <v>0</v>
      </c>
      <c r="M5828" s="218">
        <f t="shared" si="170"/>
        <v>7757.4600000000009</v>
      </c>
      <c r="N5828" s="216" t="str">
        <f t="shared" si="169"/>
        <v>stvarna uporabna</v>
      </c>
    </row>
    <row r="5829" spans="1:14" x14ac:dyDescent="0.25">
      <c r="A5829" s="216">
        <v>1</v>
      </c>
      <c r="B5829" s="219" t="s">
        <v>4506</v>
      </c>
      <c r="C5829" s="219" t="s">
        <v>2553</v>
      </c>
      <c r="D5829" s="219">
        <v>100912</v>
      </c>
      <c r="E5829" s="217" t="s">
        <v>250</v>
      </c>
      <c r="F5829" s="217" t="s">
        <v>4580</v>
      </c>
      <c r="G5829" s="218">
        <v>11.1</v>
      </c>
      <c r="H5829" s="217" t="s">
        <v>139</v>
      </c>
      <c r="I5829" s="219">
        <v>1</v>
      </c>
      <c r="J5829" s="221">
        <v>8451</v>
      </c>
      <c r="K5829" s="221">
        <v>8451</v>
      </c>
      <c r="L5829" s="218">
        <v>0</v>
      </c>
      <c r="M5829" s="218">
        <f t="shared" si="170"/>
        <v>3380.4</v>
      </c>
      <c r="N5829" s="216" t="str">
        <f t="shared" si="169"/>
        <v>stvarna uporabna</v>
      </c>
    </row>
    <row r="5830" spans="1:14" x14ac:dyDescent="0.25">
      <c r="A5830" s="220">
        <v>1</v>
      </c>
      <c r="B5830" s="219" t="s">
        <v>4506</v>
      </c>
      <c r="C5830" s="219" t="s">
        <v>2553</v>
      </c>
      <c r="D5830" s="219">
        <v>100942</v>
      </c>
      <c r="E5830" s="217" t="s">
        <v>595</v>
      </c>
      <c r="F5830" s="217" t="s">
        <v>4581</v>
      </c>
      <c r="G5830" s="217" t="s">
        <v>220</v>
      </c>
      <c r="H5830" s="217" t="s">
        <v>139</v>
      </c>
      <c r="I5830" s="219">
        <v>1</v>
      </c>
      <c r="J5830" s="221">
        <v>61000</v>
      </c>
      <c r="K5830" s="221">
        <v>61000</v>
      </c>
      <c r="L5830" s="218">
        <v>0</v>
      </c>
      <c r="M5830" s="218">
        <f t="shared" si="170"/>
        <v>24400</v>
      </c>
      <c r="N5830" s="216" t="str">
        <f t="shared" si="169"/>
        <v>stvarna uporabna</v>
      </c>
    </row>
    <row r="5831" spans="1:14" x14ac:dyDescent="0.25">
      <c r="A5831" s="220">
        <v>1</v>
      </c>
      <c r="B5831" s="219" t="s">
        <v>4506</v>
      </c>
      <c r="C5831" s="219" t="s">
        <v>2553</v>
      </c>
      <c r="D5831" s="219">
        <v>100943</v>
      </c>
      <c r="E5831" s="217" t="s">
        <v>192</v>
      </c>
      <c r="F5831" s="217" t="s">
        <v>4582</v>
      </c>
      <c r="G5831" s="217" t="s">
        <v>531</v>
      </c>
      <c r="H5831" s="217" t="s">
        <v>139</v>
      </c>
      <c r="I5831" s="219">
        <v>1</v>
      </c>
      <c r="J5831" s="221">
        <v>19263.98</v>
      </c>
      <c r="K5831" s="221">
        <v>9632</v>
      </c>
      <c r="L5831" s="221">
        <v>9631.98</v>
      </c>
      <c r="M5831" s="218">
        <f t="shared" si="170"/>
        <v>9631.98</v>
      </c>
      <c r="N5831" s="216" t="str">
        <f t="shared" si="169"/>
        <v>nova vrijednost</v>
      </c>
    </row>
    <row r="5832" spans="1:14" x14ac:dyDescent="0.25">
      <c r="A5832" s="216">
        <v>1</v>
      </c>
      <c r="B5832" s="219" t="s">
        <v>4506</v>
      </c>
      <c r="C5832" s="219" t="s">
        <v>2553</v>
      </c>
      <c r="D5832" s="219">
        <v>101314</v>
      </c>
      <c r="E5832" s="217" t="s">
        <v>218</v>
      </c>
      <c r="F5832" s="217" t="s">
        <v>4583</v>
      </c>
      <c r="G5832" s="217" t="s">
        <v>2471</v>
      </c>
      <c r="H5832" s="217" t="s">
        <v>139</v>
      </c>
      <c r="I5832" s="219">
        <v>1</v>
      </c>
      <c r="J5832" s="221">
        <v>169282.15</v>
      </c>
      <c r="K5832" s="221">
        <v>169282.15</v>
      </c>
      <c r="L5832" s="218">
        <v>0</v>
      </c>
      <c r="M5832" s="218">
        <f t="shared" si="170"/>
        <v>67712.86</v>
      </c>
      <c r="N5832" s="216" t="str">
        <f t="shared" si="169"/>
        <v>stvarna uporabna</v>
      </c>
    </row>
    <row r="5833" spans="1:14" x14ac:dyDescent="0.25">
      <c r="A5833" s="216">
        <v>1</v>
      </c>
      <c r="B5833" s="219" t="s">
        <v>4506</v>
      </c>
      <c r="C5833" s="219" t="s">
        <v>2553</v>
      </c>
      <c r="D5833" s="219">
        <v>101355</v>
      </c>
      <c r="E5833" s="217" t="s">
        <v>218</v>
      </c>
      <c r="F5833" s="217" t="s">
        <v>4584</v>
      </c>
      <c r="G5833" s="217" t="s">
        <v>1935</v>
      </c>
      <c r="H5833" s="217" t="s">
        <v>139</v>
      </c>
      <c r="I5833" s="219">
        <v>1</v>
      </c>
      <c r="J5833" s="221">
        <v>298224.48</v>
      </c>
      <c r="K5833" s="221">
        <v>298224.48</v>
      </c>
      <c r="L5833" s="218">
        <v>0</v>
      </c>
      <c r="M5833" s="218">
        <f t="shared" si="170"/>
        <v>119289.792</v>
      </c>
      <c r="N5833" s="216" t="str">
        <f t="shared" si="169"/>
        <v>stvarna uporabna</v>
      </c>
    </row>
    <row r="5834" spans="1:14" x14ac:dyDescent="0.25">
      <c r="A5834" s="216">
        <v>1</v>
      </c>
      <c r="B5834" s="219" t="s">
        <v>4506</v>
      </c>
      <c r="C5834" s="219" t="s">
        <v>2553</v>
      </c>
      <c r="D5834" s="219">
        <v>101356</v>
      </c>
      <c r="E5834" s="217" t="s">
        <v>218</v>
      </c>
      <c r="F5834" s="217" t="s">
        <v>4585</v>
      </c>
      <c r="G5834" s="217" t="s">
        <v>1935</v>
      </c>
      <c r="H5834" s="217" t="s">
        <v>139</v>
      </c>
      <c r="I5834" s="219">
        <v>1</v>
      </c>
      <c r="J5834" s="221">
        <v>7773.57</v>
      </c>
      <c r="K5834" s="221">
        <v>7773.57</v>
      </c>
      <c r="L5834" s="218">
        <v>0</v>
      </c>
      <c r="M5834" s="218">
        <f t="shared" si="170"/>
        <v>3109.4279999999999</v>
      </c>
      <c r="N5834" s="216" t="str">
        <f t="shared" si="169"/>
        <v>stvarna uporabna</v>
      </c>
    </row>
    <row r="5835" spans="1:14" x14ac:dyDescent="0.25">
      <c r="A5835" s="220">
        <v>1</v>
      </c>
      <c r="B5835" s="219" t="s">
        <v>4506</v>
      </c>
      <c r="C5835" s="219" t="s">
        <v>2553</v>
      </c>
      <c r="D5835" s="219">
        <v>101357</v>
      </c>
      <c r="E5835" s="217" t="s">
        <v>218</v>
      </c>
      <c r="F5835" s="217" t="s">
        <v>4586</v>
      </c>
      <c r="G5835" s="217" t="s">
        <v>1935</v>
      </c>
      <c r="H5835" s="217" t="s">
        <v>139</v>
      </c>
      <c r="I5835" s="219">
        <v>1</v>
      </c>
      <c r="J5835" s="221">
        <v>20648.55</v>
      </c>
      <c r="K5835" s="221">
        <v>20648.55</v>
      </c>
      <c r="L5835" s="218">
        <v>0</v>
      </c>
      <c r="M5835" s="218">
        <f t="shared" si="170"/>
        <v>8259.42</v>
      </c>
      <c r="N5835" s="216" t="str">
        <f t="shared" si="169"/>
        <v>stvarna uporabna</v>
      </c>
    </row>
    <row r="5836" spans="1:14" x14ac:dyDescent="0.25">
      <c r="A5836" s="220">
        <v>1</v>
      </c>
      <c r="B5836" s="219" t="s">
        <v>4506</v>
      </c>
      <c r="C5836" s="219" t="s">
        <v>2553</v>
      </c>
      <c r="D5836" s="219">
        <v>101363</v>
      </c>
      <c r="E5836" s="217" t="s">
        <v>218</v>
      </c>
      <c r="F5836" s="217" t="s">
        <v>4587</v>
      </c>
      <c r="G5836" s="217" t="s">
        <v>220</v>
      </c>
      <c r="H5836" s="217" t="s">
        <v>139</v>
      </c>
      <c r="I5836" s="219">
        <v>1</v>
      </c>
      <c r="J5836" s="221">
        <v>184382.78</v>
      </c>
      <c r="K5836" s="221">
        <v>184382.78</v>
      </c>
      <c r="L5836" s="218">
        <v>0</v>
      </c>
      <c r="M5836" s="218">
        <f t="shared" si="170"/>
        <v>73753.112000000008</v>
      </c>
      <c r="N5836" s="216" t="str">
        <f t="shared" si="169"/>
        <v>stvarna uporabna</v>
      </c>
    </row>
    <row r="5837" spans="1:14" x14ac:dyDescent="0.25">
      <c r="A5837" s="216">
        <v>1</v>
      </c>
      <c r="B5837" s="219" t="s">
        <v>4506</v>
      </c>
      <c r="C5837" s="219" t="s">
        <v>2553</v>
      </c>
      <c r="D5837" s="219">
        <v>101365</v>
      </c>
      <c r="E5837" s="217" t="s">
        <v>218</v>
      </c>
      <c r="F5837" s="217" t="s">
        <v>4588</v>
      </c>
      <c r="G5837" s="217" t="s">
        <v>286</v>
      </c>
      <c r="H5837" s="217" t="s">
        <v>139</v>
      </c>
      <c r="I5837" s="219">
        <v>1</v>
      </c>
      <c r="J5837" s="221">
        <v>9893.39</v>
      </c>
      <c r="K5837" s="221">
        <v>9893.39</v>
      </c>
      <c r="L5837" s="218">
        <v>0</v>
      </c>
      <c r="M5837" s="218">
        <f t="shared" si="170"/>
        <v>3957.3559999999998</v>
      </c>
      <c r="N5837" s="216" t="str">
        <f t="shared" si="169"/>
        <v>stvarna uporabna</v>
      </c>
    </row>
    <row r="5838" spans="1:14" x14ac:dyDescent="0.25">
      <c r="A5838" s="216">
        <v>1</v>
      </c>
      <c r="B5838" s="219" t="s">
        <v>4506</v>
      </c>
      <c r="C5838" s="219" t="s">
        <v>2553</v>
      </c>
      <c r="D5838" s="219">
        <v>101822</v>
      </c>
      <c r="E5838" s="217" t="s">
        <v>218</v>
      </c>
      <c r="F5838" s="217" t="s">
        <v>4589</v>
      </c>
      <c r="G5838" s="217" t="s">
        <v>1935</v>
      </c>
      <c r="H5838" s="217" t="s">
        <v>139</v>
      </c>
      <c r="I5838" s="219">
        <v>1</v>
      </c>
      <c r="J5838" s="221">
        <v>12029.64</v>
      </c>
      <c r="K5838" s="221">
        <v>12029.64</v>
      </c>
      <c r="L5838" s="218">
        <v>0</v>
      </c>
      <c r="M5838" s="218">
        <f t="shared" si="170"/>
        <v>4811.8559999999998</v>
      </c>
      <c r="N5838" s="216" t="str">
        <f t="shared" si="169"/>
        <v>stvarna uporabna</v>
      </c>
    </row>
    <row r="5839" spans="1:14" x14ac:dyDescent="0.25">
      <c r="A5839" s="216">
        <v>1</v>
      </c>
      <c r="B5839" s="219" t="s">
        <v>4506</v>
      </c>
      <c r="C5839" s="219" t="s">
        <v>2553</v>
      </c>
      <c r="D5839" s="219">
        <v>101824</v>
      </c>
      <c r="E5839" s="217" t="s">
        <v>218</v>
      </c>
      <c r="F5839" s="217" t="s">
        <v>4590</v>
      </c>
      <c r="G5839" s="217" t="s">
        <v>235</v>
      </c>
      <c r="H5839" s="217" t="s">
        <v>139</v>
      </c>
      <c r="I5839" s="219">
        <v>1</v>
      </c>
      <c r="J5839" s="221">
        <v>26650</v>
      </c>
      <c r="K5839" s="221">
        <v>8263.33</v>
      </c>
      <c r="L5839" s="221">
        <v>18386.669999999998</v>
      </c>
      <c r="M5839" s="218">
        <f t="shared" si="170"/>
        <v>18386.669999999998</v>
      </c>
      <c r="N5839" s="216" t="str">
        <f t="shared" si="169"/>
        <v>nova vrijednost</v>
      </c>
    </row>
    <row r="5840" spans="1:14" x14ac:dyDescent="0.25">
      <c r="A5840" s="220">
        <v>1</v>
      </c>
      <c r="B5840" s="219" t="s">
        <v>4506</v>
      </c>
      <c r="C5840" s="219" t="s">
        <v>2553</v>
      </c>
      <c r="D5840" s="219">
        <v>101876</v>
      </c>
      <c r="E5840" s="217" t="s">
        <v>218</v>
      </c>
      <c r="F5840" s="217" t="s">
        <v>4591</v>
      </c>
      <c r="G5840" s="218">
        <v>12.15</v>
      </c>
      <c r="H5840" s="217" t="s">
        <v>139</v>
      </c>
      <c r="I5840" s="219">
        <v>1</v>
      </c>
      <c r="J5840" s="221">
        <v>3735.18</v>
      </c>
      <c r="K5840" s="218">
        <v>747.04</v>
      </c>
      <c r="L5840" s="221">
        <v>2988.14</v>
      </c>
      <c r="M5840" s="218">
        <f t="shared" si="170"/>
        <v>2988.14</v>
      </c>
      <c r="N5840" s="216" t="str">
        <f t="shared" si="169"/>
        <v>nova vrijednost</v>
      </c>
    </row>
    <row r="5841" spans="1:14" x14ac:dyDescent="0.25">
      <c r="A5841" s="220">
        <v>1</v>
      </c>
      <c r="B5841" s="219" t="s">
        <v>4506</v>
      </c>
      <c r="C5841" s="219" t="s">
        <v>2553</v>
      </c>
      <c r="D5841" s="219">
        <v>101931</v>
      </c>
      <c r="E5841" s="217" t="s">
        <v>218</v>
      </c>
      <c r="F5841" s="217" t="s">
        <v>4592</v>
      </c>
      <c r="G5841" s="218">
        <v>12.14</v>
      </c>
      <c r="H5841" s="217" t="s">
        <v>139</v>
      </c>
      <c r="I5841" s="219">
        <v>1</v>
      </c>
      <c r="J5841" s="221">
        <v>1382.68</v>
      </c>
      <c r="K5841" s="218">
        <v>553.08000000000004</v>
      </c>
      <c r="L5841" s="218">
        <v>829.6</v>
      </c>
      <c r="M5841" s="218">
        <f t="shared" si="170"/>
        <v>829.6</v>
      </c>
      <c r="N5841" s="216" t="str">
        <f t="shared" si="169"/>
        <v>nova vrijednost</v>
      </c>
    </row>
    <row r="5842" spans="1:14" x14ac:dyDescent="0.25">
      <c r="A5842" s="216">
        <v>1</v>
      </c>
      <c r="B5842" s="219" t="s">
        <v>4506</v>
      </c>
      <c r="C5842" s="219" t="s">
        <v>2553</v>
      </c>
      <c r="D5842" s="219">
        <v>101932</v>
      </c>
      <c r="E5842" s="217" t="s">
        <v>218</v>
      </c>
      <c r="F5842" s="217" t="s">
        <v>4592</v>
      </c>
      <c r="G5842" s="218">
        <v>12.14</v>
      </c>
      <c r="H5842" s="217" t="s">
        <v>139</v>
      </c>
      <c r="I5842" s="219">
        <v>1</v>
      </c>
      <c r="J5842" s="221">
        <v>1382.68</v>
      </c>
      <c r="K5842" s="218">
        <v>553.08000000000004</v>
      </c>
      <c r="L5842" s="218">
        <v>829.6</v>
      </c>
      <c r="M5842" s="218">
        <f t="shared" si="170"/>
        <v>829.6</v>
      </c>
      <c r="N5842" s="216" t="str">
        <f t="shared" si="169"/>
        <v>nova vrijednost</v>
      </c>
    </row>
    <row r="5843" spans="1:14" x14ac:dyDescent="0.25">
      <c r="A5843" s="216">
        <v>1</v>
      </c>
      <c r="B5843" s="219" t="s">
        <v>4506</v>
      </c>
      <c r="C5843" s="219" t="s">
        <v>2553</v>
      </c>
      <c r="D5843" s="219">
        <v>101933</v>
      </c>
      <c r="E5843" s="217" t="s">
        <v>218</v>
      </c>
      <c r="F5843" s="217" t="s">
        <v>4592</v>
      </c>
      <c r="G5843" s="218">
        <v>12.14</v>
      </c>
      <c r="H5843" s="217" t="s">
        <v>139</v>
      </c>
      <c r="I5843" s="219">
        <v>1</v>
      </c>
      <c r="J5843" s="221">
        <v>1382.7</v>
      </c>
      <c r="K5843" s="218">
        <v>553.08000000000004</v>
      </c>
      <c r="L5843" s="218">
        <v>829.62</v>
      </c>
      <c r="M5843" s="218">
        <f t="shared" si="170"/>
        <v>829.62</v>
      </c>
      <c r="N5843" s="216" t="str">
        <f t="shared" si="169"/>
        <v>nova vrijednost</v>
      </c>
    </row>
    <row r="5844" spans="1:14" x14ac:dyDescent="0.25">
      <c r="A5844" s="216">
        <v>1</v>
      </c>
      <c r="B5844" s="219" t="s">
        <v>4506</v>
      </c>
      <c r="C5844" s="219" t="s">
        <v>2553</v>
      </c>
      <c r="D5844" s="219">
        <v>102060</v>
      </c>
      <c r="E5844" s="217" t="s">
        <v>171</v>
      </c>
      <c r="F5844" s="217" t="s">
        <v>4593</v>
      </c>
      <c r="G5844" s="217" t="s">
        <v>154</v>
      </c>
      <c r="H5844" s="217" t="s">
        <v>139</v>
      </c>
      <c r="I5844" s="219">
        <v>1</v>
      </c>
      <c r="J5844" s="221">
        <v>7583.75</v>
      </c>
      <c r="K5844" s="221">
        <v>3665.48</v>
      </c>
      <c r="L5844" s="221">
        <v>3918.27</v>
      </c>
      <c r="M5844" s="218">
        <f t="shared" si="170"/>
        <v>3918.27</v>
      </c>
      <c r="N5844" s="216" t="str">
        <f t="shared" si="169"/>
        <v>nova vrijednost</v>
      </c>
    </row>
    <row r="5845" spans="1:14" x14ac:dyDescent="0.25">
      <c r="A5845" s="220">
        <v>1</v>
      </c>
      <c r="B5845" s="219" t="s">
        <v>4506</v>
      </c>
      <c r="C5845" s="219" t="s">
        <v>2553</v>
      </c>
      <c r="D5845" s="219">
        <v>102126</v>
      </c>
      <c r="E5845" s="217" t="s">
        <v>171</v>
      </c>
      <c r="F5845" s="217" t="s">
        <v>4594</v>
      </c>
      <c r="G5845" s="217" t="s">
        <v>1933</v>
      </c>
      <c r="H5845" s="217" t="s">
        <v>139</v>
      </c>
      <c r="I5845" s="219">
        <v>1</v>
      </c>
      <c r="J5845" s="221">
        <v>17841.189999999999</v>
      </c>
      <c r="K5845" s="221">
        <v>17841.189999999999</v>
      </c>
      <c r="L5845" s="218">
        <v>0</v>
      </c>
      <c r="M5845" s="218">
        <f t="shared" si="170"/>
        <v>7136.4759999999997</v>
      </c>
      <c r="N5845" s="216" t="str">
        <f t="shared" si="169"/>
        <v>stvarna uporabna</v>
      </c>
    </row>
    <row r="5846" spans="1:14" x14ac:dyDescent="0.25">
      <c r="A5846" s="220">
        <v>1</v>
      </c>
      <c r="B5846" s="219" t="s">
        <v>4506</v>
      </c>
      <c r="C5846" s="219" t="s">
        <v>2553</v>
      </c>
      <c r="D5846" s="219">
        <v>102127</v>
      </c>
      <c r="E5846" s="217" t="s">
        <v>171</v>
      </c>
      <c r="F5846" s="217" t="s">
        <v>4595</v>
      </c>
      <c r="G5846" s="217" t="s">
        <v>281</v>
      </c>
      <c r="H5846" s="217" t="s">
        <v>139</v>
      </c>
      <c r="I5846" s="219">
        <v>1</v>
      </c>
      <c r="J5846" s="221">
        <v>12478.45</v>
      </c>
      <c r="K5846" s="221">
        <v>12478.45</v>
      </c>
      <c r="L5846" s="218">
        <v>0</v>
      </c>
      <c r="M5846" s="218">
        <f t="shared" si="170"/>
        <v>4991.380000000001</v>
      </c>
      <c r="N5846" s="216" t="str">
        <f t="shared" si="169"/>
        <v>stvarna uporabna</v>
      </c>
    </row>
    <row r="5847" spans="1:14" x14ac:dyDescent="0.25">
      <c r="A5847" s="216">
        <v>1</v>
      </c>
      <c r="B5847" s="219" t="s">
        <v>4506</v>
      </c>
      <c r="C5847" s="219" t="s">
        <v>2553</v>
      </c>
      <c r="D5847" s="219">
        <v>102129</v>
      </c>
      <c r="E5847" s="217" t="s">
        <v>171</v>
      </c>
      <c r="F5847" s="217" t="s">
        <v>4596</v>
      </c>
      <c r="G5847" s="217" t="s">
        <v>2188</v>
      </c>
      <c r="H5847" s="217" t="s">
        <v>139</v>
      </c>
      <c r="I5847" s="219">
        <v>1</v>
      </c>
      <c r="J5847" s="221">
        <v>5664.08</v>
      </c>
      <c r="K5847" s="221">
        <v>5664.08</v>
      </c>
      <c r="L5847" s="218">
        <v>0</v>
      </c>
      <c r="M5847" s="218">
        <f t="shared" si="170"/>
        <v>2265.6320000000001</v>
      </c>
      <c r="N5847" s="216" t="str">
        <f t="shared" si="169"/>
        <v>stvarna uporabna</v>
      </c>
    </row>
    <row r="5848" spans="1:14" x14ac:dyDescent="0.25">
      <c r="A5848" s="216">
        <v>1</v>
      </c>
      <c r="B5848" s="219" t="s">
        <v>4506</v>
      </c>
      <c r="C5848" s="219" t="s">
        <v>2553</v>
      </c>
      <c r="D5848" s="219">
        <v>102130</v>
      </c>
      <c r="E5848" s="217" t="s">
        <v>171</v>
      </c>
      <c r="F5848" s="217" t="s">
        <v>4597</v>
      </c>
      <c r="G5848" s="217" t="s">
        <v>266</v>
      </c>
      <c r="H5848" s="217" t="s">
        <v>139</v>
      </c>
      <c r="I5848" s="219">
        <v>1</v>
      </c>
      <c r="J5848" s="221">
        <v>7834.26</v>
      </c>
      <c r="K5848" s="221">
        <v>7834.26</v>
      </c>
      <c r="L5848" s="218">
        <v>0</v>
      </c>
      <c r="M5848" s="218">
        <f t="shared" si="170"/>
        <v>3133.7040000000002</v>
      </c>
      <c r="N5848" s="216" t="str">
        <f t="shared" si="169"/>
        <v>stvarna uporabna</v>
      </c>
    </row>
    <row r="5849" spans="1:14" x14ac:dyDescent="0.25">
      <c r="A5849" s="216">
        <v>1</v>
      </c>
      <c r="B5849" s="219" t="s">
        <v>4506</v>
      </c>
      <c r="C5849" s="219" t="s">
        <v>2553</v>
      </c>
      <c r="D5849" s="219">
        <v>102131</v>
      </c>
      <c r="E5849" s="217" t="s">
        <v>171</v>
      </c>
      <c r="F5849" s="217" t="s">
        <v>4598</v>
      </c>
      <c r="G5849" s="217" t="s">
        <v>266</v>
      </c>
      <c r="H5849" s="217" t="s">
        <v>139</v>
      </c>
      <c r="I5849" s="219">
        <v>1</v>
      </c>
      <c r="J5849" s="221">
        <v>7834.25</v>
      </c>
      <c r="K5849" s="221">
        <v>7834.25</v>
      </c>
      <c r="L5849" s="218">
        <v>0</v>
      </c>
      <c r="M5849" s="218">
        <f t="shared" si="170"/>
        <v>3133.7000000000003</v>
      </c>
      <c r="N5849" s="216" t="str">
        <f t="shared" si="169"/>
        <v>stvarna uporabna</v>
      </c>
    </row>
    <row r="5850" spans="1:14" x14ac:dyDescent="0.25">
      <c r="A5850" s="220">
        <v>1</v>
      </c>
      <c r="B5850" s="219" t="s">
        <v>4506</v>
      </c>
      <c r="C5850" s="219" t="s">
        <v>2553</v>
      </c>
      <c r="D5850" s="219">
        <v>102132</v>
      </c>
      <c r="E5850" s="217" t="s">
        <v>171</v>
      </c>
      <c r="F5850" s="217" t="s">
        <v>4599</v>
      </c>
      <c r="G5850" s="218">
        <v>12.07</v>
      </c>
      <c r="H5850" s="217" t="s">
        <v>139</v>
      </c>
      <c r="I5850" s="219">
        <v>1</v>
      </c>
      <c r="J5850" s="221">
        <v>14522.23</v>
      </c>
      <c r="K5850" s="221">
        <v>14522.23</v>
      </c>
      <c r="L5850" s="218">
        <v>0</v>
      </c>
      <c r="M5850" s="218">
        <f t="shared" si="170"/>
        <v>5808.8919999999998</v>
      </c>
      <c r="N5850" s="216" t="str">
        <f t="shared" si="169"/>
        <v>stvarna uporabna</v>
      </c>
    </row>
    <row r="5851" spans="1:14" x14ac:dyDescent="0.25">
      <c r="A5851" s="220">
        <v>1</v>
      </c>
      <c r="B5851" s="219" t="s">
        <v>4506</v>
      </c>
      <c r="C5851" s="219" t="s">
        <v>2553</v>
      </c>
      <c r="D5851" s="219">
        <v>102133</v>
      </c>
      <c r="E5851" s="217" t="s">
        <v>171</v>
      </c>
      <c r="F5851" s="217" t="s">
        <v>4600</v>
      </c>
      <c r="G5851" s="217" t="s">
        <v>454</v>
      </c>
      <c r="H5851" s="217" t="s">
        <v>139</v>
      </c>
      <c r="I5851" s="219">
        <v>1</v>
      </c>
      <c r="J5851" s="221">
        <v>12903.39</v>
      </c>
      <c r="K5851" s="221">
        <v>9800.98</v>
      </c>
      <c r="L5851" s="221">
        <v>3102.41</v>
      </c>
      <c r="M5851" s="218">
        <f t="shared" si="170"/>
        <v>5161.3559999999998</v>
      </c>
      <c r="N5851" s="216" t="str">
        <f t="shared" si="169"/>
        <v>stvarna uporabna</v>
      </c>
    </row>
    <row r="5852" spans="1:14" x14ac:dyDescent="0.25">
      <c r="A5852" s="216">
        <v>1</v>
      </c>
      <c r="B5852" s="219" t="s">
        <v>4506</v>
      </c>
      <c r="C5852" s="219" t="s">
        <v>2553</v>
      </c>
      <c r="D5852" s="219">
        <v>102135</v>
      </c>
      <c r="E5852" s="217" t="s">
        <v>171</v>
      </c>
      <c r="F5852" s="217" t="s">
        <v>4601</v>
      </c>
      <c r="G5852" s="217" t="s">
        <v>266</v>
      </c>
      <c r="H5852" s="217" t="s">
        <v>139</v>
      </c>
      <c r="I5852" s="219">
        <v>1</v>
      </c>
      <c r="J5852" s="221">
        <v>3159.17</v>
      </c>
      <c r="K5852" s="221">
        <v>3159.17</v>
      </c>
      <c r="L5852" s="218">
        <v>0</v>
      </c>
      <c r="M5852" s="218">
        <f t="shared" si="170"/>
        <v>1263.6680000000001</v>
      </c>
      <c r="N5852" s="216" t="str">
        <f t="shared" si="169"/>
        <v>stvarna uporabna</v>
      </c>
    </row>
    <row r="5853" spans="1:14" x14ac:dyDescent="0.25">
      <c r="A5853" s="216">
        <v>1</v>
      </c>
      <c r="B5853" s="219" t="s">
        <v>4506</v>
      </c>
      <c r="C5853" s="219" t="s">
        <v>2553</v>
      </c>
      <c r="D5853" s="219">
        <v>102136</v>
      </c>
      <c r="E5853" s="217" t="s">
        <v>171</v>
      </c>
      <c r="F5853" s="217" t="s">
        <v>4602</v>
      </c>
      <c r="G5853" s="217" t="s">
        <v>220</v>
      </c>
      <c r="H5853" s="217" t="s">
        <v>139</v>
      </c>
      <c r="I5853" s="219">
        <v>1</v>
      </c>
      <c r="J5853" s="221">
        <v>5453.4</v>
      </c>
      <c r="K5853" s="221">
        <v>5453.4</v>
      </c>
      <c r="L5853" s="218">
        <v>0</v>
      </c>
      <c r="M5853" s="218">
        <f t="shared" si="170"/>
        <v>2181.36</v>
      </c>
      <c r="N5853" s="216" t="str">
        <f t="shared" si="169"/>
        <v>stvarna uporabna</v>
      </c>
    </row>
    <row r="5854" spans="1:14" x14ac:dyDescent="0.25">
      <c r="A5854" s="216">
        <v>1</v>
      </c>
      <c r="B5854" s="219" t="s">
        <v>4506</v>
      </c>
      <c r="C5854" s="219" t="s">
        <v>2553</v>
      </c>
      <c r="D5854" s="219">
        <v>102139</v>
      </c>
      <c r="E5854" s="217" t="s">
        <v>171</v>
      </c>
      <c r="F5854" s="217" t="s">
        <v>4603</v>
      </c>
      <c r="G5854" s="217" t="s">
        <v>430</v>
      </c>
      <c r="H5854" s="217" t="s">
        <v>139</v>
      </c>
      <c r="I5854" s="219">
        <v>1</v>
      </c>
      <c r="J5854" s="221">
        <v>5322.45</v>
      </c>
      <c r="K5854" s="221">
        <v>3814.42</v>
      </c>
      <c r="L5854" s="221">
        <v>1508.03</v>
      </c>
      <c r="M5854" s="218">
        <f t="shared" si="170"/>
        <v>2128.98</v>
      </c>
      <c r="N5854" s="216" t="str">
        <f t="shared" si="169"/>
        <v>stvarna uporabna</v>
      </c>
    </row>
    <row r="5855" spans="1:14" x14ac:dyDescent="0.25">
      <c r="A5855" s="220">
        <v>1</v>
      </c>
      <c r="B5855" s="219" t="s">
        <v>4506</v>
      </c>
      <c r="C5855" s="219" t="s">
        <v>2553</v>
      </c>
      <c r="D5855" s="219">
        <v>102140</v>
      </c>
      <c r="E5855" s="217" t="s">
        <v>171</v>
      </c>
      <c r="F5855" s="217" t="s">
        <v>4604</v>
      </c>
      <c r="G5855" s="217" t="s">
        <v>529</v>
      </c>
      <c r="H5855" s="217" t="s">
        <v>139</v>
      </c>
      <c r="I5855" s="219">
        <v>1</v>
      </c>
      <c r="J5855" s="221">
        <v>18683.240000000002</v>
      </c>
      <c r="K5855" s="221">
        <v>13078.27</v>
      </c>
      <c r="L5855" s="221">
        <v>5604.97</v>
      </c>
      <c r="M5855" s="218">
        <f t="shared" si="170"/>
        <v>7473.2960000000012</v>
      </c>
      <c r="N5855" s="216" t="str">
        <f t="shared" si="169"/>
        <v>stvarna uporabna</v>
      </c>
    </row>
    <row r="5856" spans="1:14" x14ac:dyDescent="0.25">
      <c r="A5856" s="220">
        <v>1</v>
      </c>
      <c r="B5856" s="219" t="s">
        <v>4506</v>
      </c>
      <c r="C5856" s="219" t="s">
        <v>2553</v>
      </c>
      <c r="D5856" s="219">
        <v>102142</v>
      </c>
      <c r="E5856" s="217" t="s">
        <v>171</v>
      </c>
      <c r="F5856" s="217" t="s">
        <v>4605</v>
      </c>
      <c r="G5856" s="217" t="s">
        <v>468</v>
      </c>
      <c r="H5856" s="217" t="s">
        <v>139</v>
      </c>
      <c r="I5856" s="219">
        <v>1</v>
      </c>
      <c r="J5856" s="221">
        <v>4562.1899999999996</v>
      </c>
      <c r="K5856" s="221">
        <v>2357.14</v>
      </c>
      <c r="L5856" s="221">
        <v>2205.0500000000002</v>
      </c>
      <c r="M5856" s="218">
        <f t="shared" si="170"/>
        <v>2205.0500000000002</v>
      </c>
      <c r="N5856" s="216" t="str">
        <f t="shared" si="169"/>
        <v>nova vrijednost</v>
      </c>
    </row>
    <row r="5857" spans="1:14" x14ac:dyDescent="0.25">
      <c r="A5857" s="216">
        <v>1</v>
      </c>
      <c r="B5857" s="219" t="s">
        <v>4506</v>
      </c>
      <c r="C5857" s="219" t="s">
        <v>2553</v>
      </c>
      <c r="D5857" s="219">
        <v>102172</v>
      </c>
      <c r="E5857" s="217" t="s">
        <v>171</v>
      </c>
      <c r="F5857" s="217" t="s">
        <v>4606</v>
      </c>
      <c r="G5857" s="217" t="s">
        <v>504</v>
      </c>
      <c r="H5857" s="217" t="s">
        <v>139</v>
      </c>
      <c r="I5857" s="219">
        <v>1</v>
      </c>
      <c r="J5857" s="221">
        <v>5383.65</v>
      </c>
      <c r="K5857" s="221">
        <v>1704.82</v>
      </c>
      <c r="L5857" s="221">
        <v>3678.83</v>
      </c>
      <c r="M5857" s="218">
        <f t="shared" si="170"/>
        <v>3678.83</v>
      </c>
      <c r="N5857" s="216" t="str">
        <f t="shared" si="169"/>
        <v>nova vrijednost</v>
      </c>
    </row>
    <row r="5858" spans="1:14" x14ac:dyDescent="0.25">
      <c r="A5858" s="216">
        <v>1</v>
      </c>
      <c r="B5858" s="219" t="s">
        <v>4506</v>
      </c>
      <c r="C5858" s="219" t="s">
        <v>2553</v>
      </c>
      <c r="D5858" s="219">
        <v>102180</v>
      </c>
      <c r="E5858" s="217" t="s">
        <v>595</v>
      </c>
      <c r="F5858" s="217" t="s">
        <v>4607</v>
      </c>
      <c r="G5858" s="217" t="s">
        <v>275</v>
      </c>
      <c r="H5858" s="217" t="s">
        <v>139</v>
      </c>
      <c r="I5858" s="219">
        <v>1</v>
      </c>
      <c r="J5858" s="221">
        <v>33041.26</v>
      </c>
      <c r="K5858" s="221">
        <v>33041.26</v>
      </c>
      <c r="L5858" s="218">
        <v>0</v>
      </c>
      <c r="M5858" s="218">
        <f t="shared" si="170"/>
        <v>13216.504000000001</v>
      </c>
      <c r="N5858" s="216" t="str">
        <f t="shared" si="169"/>
        <v>stvarna uporabna</v>
      </c>
    </row>
    <row r="5859" spans="1:14" x14ac:dyDescent="0.25">
      <c r="A5859" s="216">
        <v>1</v>
      </c>
      <c r="B5859" s="219" t="s">
        <v>4506</v>
      </c>
      <c r="C5859" s="219" t="s">
        <v>2553</v>
      </c>
      <c r="D5859" s="219">
        <v>102185</v>
      </c>
      <c r="E5859" s="217" t="s">
        <v>595</v>
      </c>
      <c r="F5859" s="217" t="s">
        <v>4608</v>
      </c>
      <c r="G5859" s="218">
        <v>12.09</v>
      </c>
      <c r="H5859" s="217" t="s">
        <v>139</v>
      </c>
      <c r="I5859" s="219">
        <v>1</v>
      </c>
      <c r="J5859" s="221">
        <v>40590</v>
      </c>
      <c r="K5859" s="221">
        <v>40590</v>
      </c>
      <c r="L5859" s="218">
        <v>0</v>
      </c>
      <c r="M5859" s="218">
        <f t="shared" si="170"/>
        <v>16236</v>
      </c>
      <c r="N5859" s="216" t="str">
        <f t="shared" si="169"/>
        <v>stvarna uporabna</v>
      </c>
    </row>
    <row r="5860" spans="1:14" x14ac:dyDescent="0.25">
      <c r="A5860" s="220">
        <v>1</v>
      </c>
      <c r="B5860" s="219" t="s">
        <v>4506</v>
      </c>
      <c r="C5860" s="219" t="s">
        <v>2553</v>
      </c>
      <c r="D5860" s="219">
        <v>102199</v>
      </c>
      <c r="E5860" s="217" t="s">
        <v>192</v>
      </c>
      <c r="F5860" s="217" t="s">
        <v>4609</v>
      </c>
      <c r="G5860" s="217" t="s">
        <v>1935</v>
      </c>
      <c r="H5860" s="217" t="s">
        <v>139</v>
      </c>
      <c r="I5860" s="219">
        <v>1</v>
      </c>
      <c r="J5860" s="221">
        <v>2562</v>
      </c>
      <c r="K5860" s="221">
        <v>2562</v>
      </c>
      <c r="L5860" s="218">
        <v>0</v>
      </c>
      <c r="M5860" s="218">
        <f t="shared" si="170"/>
        <v>1024.8</v>
      </c>
      <c r="N5860" s="216" t="str">
        <f t="shared" si="169"/>
        <v>stvarna uporabna</v>
      </c>
    </row>
    <row r="5861" spans="1:14" x14ac:dyDescent="0.25">
      <c r="A5861" s="220">
        <v>1</v>
      </c>
      <c r="B5861" s="219" t="s">
        <v>4506</v>
      </c>
      <c r="C5861" s="219" t="s">
        <v>2553</v>
      </c>
      <c r="D5861" s="219">
        <v>102217</v>
      </c>
      <c r="E5861" s="217" t="s">
        <v>171</v>
      </c>
      <c r="F5861" s="217" t="s">
        <v>4610</v>
      </c>
      <c r="G5861" s="217" t="s">
        <v>454</v>
      </c>
      <c r="H5861" s="217" t="s">
        <v>139</v>
      </c>
      <c r="I5861" s="219">
        <v>1</v>
      </c>
      <c r="J5861" s="221">
        <v>5276.69</v>
      </c>
      <c r="K5861" s="221">
        <v>4045.47</v>
      </c>
      <c r="L5861" s="221">
        <v>1231.22</v>
      </c>
      <c r="M5861" s="218">
        <f t="shared" si="170"/>
        <v>2110.6759999999999</v>
      </c>
      <c r="N5861" s="216" t="str">
        <f t="shared" si="169"/>
        <v>stvarna uporabna</v>
      </c>
    </row>
    <row r="5862" spans="1:14" x14ac:dyDescent="0.25">
      <c r="A5862" s="216">
        <v>1</v>
      </c>
      <c r="B5862" s="219" t="s">
        <v>4506</v>
      </c>
      <c r="C5862" s="219" t="s">
        <v>2553</v>
      </c>
      <c r="D5862" s="219">
        <v>102263</v>
      </c>
      <c r="E5862" s="217" t="s">
        <v>171</v>
      </c>
      <c r="F5862" s="217" t="s">
        <v>4611</v>
      </c>
      <c r="G5862" s="217" t="s">
        <v>1933</v>
      </c>
      <c r="H5862" s="217" t="s">
        <v>139</v>
      </c>
      <c r="I5862" s="219">
        <v>1</v>
      </c>
      <c r="J5862" s="221">
        <v>3782</v>
      </c>
      <c r="K5862" s="221">
        <v>3782</v>
      </c>
      <c r="L5862" s="218">
        <v>0</v>
      </c>
      <c r="M5862" s="218">
        <f t="shared" si="170"/>
        <v>1512.8000000000002</v>
      </c>
      <c r="N5862" s="216" t="str">
        <f t="shared" si="169"/>
        <v>stvarna uporabna</v>
      </c>
    </row>
    <row r="5863" spans="1:14" x14ac:dyDescent="0.25">
      <c r="A5863" s="216">
        <v>1</v>
      </c>
      <c r="B5863" s="219" t="s">
        <v>4506</v>
      </c>
      <c r="C5863" s="219" t="s">
        <v>2553</v>
      </c>
      <c r="D5863" s="219">
        <v>102266</v>
      </c>
      <c r="E5863" s="217" t="s">
        <v>171</v>
      </c>
      <c r="F5863" s="217" t="s">
        <v>4612</v>
      </c>
      <c r="G5863" s="218">
        <v>12.06</v>
      </c>
      <c r="H5863" s="217" t="s">
        <v>139</v>
      </c>
      <c r="I5863" s="219">
        <v>1</v>
      </c>
      <c r="J5863" s="221">
        <v>1341.55</v>
      </c>
      <c r="K5863" s="221">
        <v>1341.55</v>
      </c>
      <c r="L5863" s="218">
        <v>0</v>
      </c>
      <c r="M5863" s="218">
        <f t="shared" si="170"/>
        <v>536.62</v>
      </c>
      <c r="N5863" s="216" t="str">
        <f t="shared" si="169"/>
        <v>stvarna uporabna</v>
      </c>
    </row>
    <row r="5864" spans="1:14" x14ac:dyDescent="0.25">
      <c r="A5864" s="216">
        <v>1</v>
      </c>
      <c r="B5864" s="219" t="s">
        <v>4506</v>
      </c>
      <c r="C5864" s="219" t="s">
        <v>2553</v>
      </c>
      <c r="D5864" s="219">
        <v>102267</v>
      </c>
      <c r="E5864" s="217" t="s">
        <v>171</v>
      </c>
      <c r="F5864" s="217" t="s">
        <v>4613</v>
      </c>
      <c r="G5864" s="217" t="s">
        <v>173</v>
      </c>
      <c r="H5864" s="217" t="s">
        <v>139</v>
      </c>
      <c r="I5864" s="219">
        <v>1</v>
      </c>
      <c r="J5864" s="221">
        <v>7071.12</v>
      </c>
      <c r="K5864" s="221">
        <v>7071.12</v>
      </c>
      <c r="L5864" s="218">
        <v>0</v>
      </c>
      <c r="M5864" s="218">
        <f t="shared" si="170"/>
        <v>2828.4480000000003</v>
      </c>
      <c r="N5864" s="216" t="str">
        <f t="shared" si="169"/>
        <v>stvarna uporabna</v>
      </c>
    </row>
    <row r="5865" spans="1:14" x14ac:dyDescent="0.25">
      <c r="A5865" s="220">
        <v>1</v>
      </c>
      <c r="B5865" s="219" t="s">
        <v>4506</v>
      </c>
      <c r="C5865" s="219" t="s">
        <v>2553</v>
      </c>
      <c r="D5865" s="219">
        <v>102268</v>
      </c>
      <c r="E5865" s="217" t="s">
        <v>171</v>
      </c>
      <c r="F5865" s="217" t="s">
        <v>4614</v>
      </c>
      <c r="G5865" s="218">
        <v>11.07</v>
      </c>
      <c r="H5865" s="217" t="s">
        <v>139</v>
      </c>
      <c r="I5865" s="219">
        <v>1</v>
      </c>
      <c r="J5865" s="221">
        <v>6971.73</v>
      </c>
      <c r="K5865" s="221">
        <v>6971.73</v>
      </c>
      <c r="L5865" s="218">
        <v>0</v>
      </c>
      <c r="M5865" s="218">
        <f t="shared" si="170"/>
        <v>2788.692</v>
      </c>
      <c r="N5865" s="216" t="str">
        <f t="shared" si="169"/>
        <v>stvarna uporabna</v>
      </c>
    </row>
    <row r="5866" spans="1:14" x14ac:dyDescent="0.25">
      <c r="A5866" s="220">
        <v>1</v>
      </c>
      <c r="B5866" s="219" t="s">
        <v>4506</v>
      </c>
      <c r="C5866" s="219" t="s">
        <v>2553</v>
      </c>
      <c r="D5866" s="219">
        <v>102269</v>
      </c>
      <c r="E5866" s="217" t="s">
        <v>171</v>
      </c>
      <c r="F5866" s="217" t="s">
        <v>4615</v>
      </c>
      <c r="G5866" s="218">
        <v>11.07</v>
      </c>
      <c r="H5866" s="217" t="s">
        <v>139</v>
      </c>
      <c r="I5866" s="219">
        <v>1</v>
      </c>
      <c r="J5866" s="221">
        <v>14982.34</v>
      </c>
      <c r="K5866" s="221">
        <v>14982.34</v>
      </c>
      <c r="L5866" s="218">
        <v>0</v>
      </c>
      <c r="M5866" s="218">
        <f t="shared" si="170"/>
        <v>5992.9360000000006</v>
      </c>
      <c r="N5866" s="216" t="str">
        <f t="shared" si="169"/>
        <v>stvarna uporabna</v>
      </c>
    </row>
    <row r="5867" spans="1:14" x14ac:dyDescent="0.25">
      <c r="A5867" s="216">
        <v>1</v>
      </c>
      <c r="B5867" s="219" t="s">
        <v>4506</v>
      </c>
      <c r="C5867" s="219" t="s">
        <v>2553</v>
      </c>
      <c r="D5867" s="219">
        <v>102270</v>
      </c>
      <c r="E5867" s="217" t="s">
        <v>171</v>
      </c>
      <c r="F5867" s="217" t="s">
        <v>4616</v>
      </c>
      <c r="G5867" s="218">
        <v>11.07</v>
      </c>
      <c r="H5867" s="217" t="s">
        <v>139</v>
      </c>
      <c r="I5867" s="219">
        <v>1</v>
      </c>
      <c r="J5867" s="221">
        <v>10257.31</v>
      </c>
      <c r="K5867" s="221">
        <v>10257.31</v>
      </c>
      <c r="L5867" s="218">
        <v>0</v>
      </c>
      <c r="M5867" s="218">
        <f t="shared" si="170"/>
        <v>4102.924</v>
      </c>
      <c r="N5867" s="216" t="str">
        <f t="shared" si="169"/>
        <v>stvarna uporabna</v>
      </c>
    </row>
    <row r="5868" spans="1:14" x14ac:dyDescent="0.25">
      <c r="A5868" s="216">
        <v>1</v>
      </c>
      <c r="B5868" s="219" t="s">
        <v>4506</v>
      </c>
      <c r="C5868" s="219" t="s">
        <v>2553</v>
      </c>
      <c r="D5868" s="219">
        <v>102273</v>
      </c>
      <c r="E5868" s="217" t="s">
        <v>171</v>
      </c>
      <c r="F5868" s="217" t="s">
        <v>4617</v>
      </c>
      <c r="G5868" s="218">
        <v>11.07</v>
      </c>
      <c r="H5868" s="217" t="s">
        <v>139</v>
      </c>
      <c r="I5868" s="219">
        <v>1</v>
      </c>
      <c r="J5868" s="221">
        <v>3748.71</v>
      </c>
      <c r="K5868" s="221">
        <v>3748.71</v>
      </c>
      <c r="L5868" s="218">
        <v>0</v>
      </c>
      <c r="M5868" s="218">
        <f t="shared" si="170"/>
        <v>1499.4840000000002</v>
      </c>
      <c r="N5868" s="216" t="str">
        <f t="shared" si="169"/>
        <v>stvarna uporabna</v>
      </c>
    </row>
    <row r="5869" spans="1:14" x14ac:dyDescent="0.25">
      <c r="A5869" s="216">
        <v>1</v>
      </c>
      <c r="B5869" s="219" t="s">
        <v>4506</v>
      </c>
      <c r="C5869" s="219" t="s">
        <v>2553</v>
      </c>
      <c r="D5869" s="219">
        <v>102274</v>
      </c>
      <c r="E5869" s="217" t="s">
        <v>171</v>
      </c>
      <c r="F5869" s="217" t="s">
        <v>4618</v>
      </c>
      <c r="G5869" s="217" t="s">
        <v>2327</v>
      </c>
      <c r="H5869" s="217" t="s">
        <v>139</v>
      </c>
      <c r="I5869" s="219">
        <v>1</v>
      </c>
      <c r="J5869" s="221">
        <v>22484.59</v>
      </c>
      <c r="K5869" s="221">
        <v>22484.59</v>
      </c>
      <c r="L5869" s="218">
        <v>0</v>
      </c>
      <c r="M5869" s="218">
        <f t="shared" si="170"/>
        <v>8993.8360000000011</v>
      </c>
      <c r="N5869" s="216" t="str">
        <f t="shared" si="169"/>
        <v>stvarna uporabna</v>
      </c>
    </row>
    <row r="5870" spans="1:14" x14ac:dyDescent="0.25">
      <c r="A5870" s="220">
        <v>1</v>
      </c>
      <c r="B5870" s="219" t="s">
        <v>4506</v>
      </c>
      <c r="C5870" s="219" t="s">
        <v>2553</v>
      </c>
      <c r="D5870" s="219">
        <v>102275</v>
      </c>
      <c r="E5870" s="217" t="s">
        <v>171</v>
      </c>
      <c r="F5870" s="217" t="s">
        <v>4619</v>
      </c>
      <c r="G5870" s="217" t="s">
        <v>2327</v>
      </c>
      <c r="H5870" s="217" t="s">
        <v>139</v>
      </c>
      <c r="I5870" s="219">
        <v>1</v>
      </c>
      <c r="J5870" s="221">
        <v>8361.24</v>
      </c>
      <c r="K5870" s="221">
        <v>8361.24</v>
      </c>
      <c r="L5870" s="218">
        <v>0</v>
      </c>
      <c r="M5870" s="218">
        <f t="shared" si="170"/>
        <v>3344.4960000000001</v>
      </c>
      <c r="N5870" s="216" t="str">
        <f t="shared" si="169"/>
        <v>stvarna uporabna</v>
      </c>
    </row>
    <row r="5871" spans="1:14" x14ac:dyDescent="0.25">
      <c r="A5871" s="220">
        <v>1</v>
      </c>
      <c r="B5871" s="219" t="s">
        <v>4506</v>
      </c>
      <c r="C5871" s="219" t="s">
        <v>2553</v>
      </c>
      <c r="D5871" s="219">
        <v>102276</v>
      </c>
      <c r="E5871" s="217" t="s">
        <v>171</v>
      </c>
      <c r="F5871" s="217" t="s">
        <v>4620</v>
      </c>
      <c r="G5871" s="218">
        <v>11.07</v>
      </c>
      <c r="H5871" s="217" t="s">
        <v>139</v>
      </c>
      <c r="I5871" s="219">
        <v>1</v>
      </c>
      <c r="J5871" s="221">
        <v>8129.51</v>
      </c>
      <c r="K5871" s="221">
        <v>8129.51</v>
      </c>
      <c r="L5871" s="218">
        <v>0</v>
      </c>
      <c r="M5871" s="218">
        <f t="shared" si="170"/>
        <v>3251.8040000000001</v>
      </c>
      <c r="N5871" s="216" t="str">
        <f t="shared" si="169"/>
        <v>stvarna uporabna</v>
      </c>
    </row>
    <row r="5872" spans="1:14" x14ac:dyDescent="0.25">
      <c r="A5872" s="216">
        <v>1</v>
      </c>
      <c r="B5872" s="219" t="s">
        <v>4506</v>
      </c>
      <c r="C5872" s="219" t="s">
        <v>2553</v>
      </c>
      <c r="D5872" s="219">
        <v>102277</v>
      </c>
      <c r="E5872" s="217" t="s">
        <v>171</v>
      </c>
      <c r="F5872" s="217" t="s">
        <v>4618</v>
      </c>
      <c r="G5872" s="217" t="s">
        <v>1125</v>
      </c>
      <c r="H5872" s="217" t="s">
        <v>139</v>
      </c>
      <c r="I5872" s="219">
        <v>1</v>
      </c>
      <c r="J5872" s="221">
        <v>46193.63</v>
      </c>
      <c r="K5872" s="221">
        <v>46193.63</v>
      </c>
      <c r="L5872" s="218">
        <v>0</v>
      </c>
      <c r="M5872" s="218">
        <f t="shared" si="170"/>
        <v>18477.452000000001</v>
      </c>
      <c r="N5872" s="216" t="str">
        <f t="shared" si="169"/>
        <v>stvarna uporabna</v>
      </c>
    </row>
    <row r="5873" spans="1:14" x14ac:dyDescent="0.25">
      <c r="A5873" s="216">
        <v>1</v>
      </c>
      <c r="B5873" s="219" t="s">
        <v>4506</v>
      </c>
      <c r="C5873" s="219" t="s">
        <v>2553</v>
      </c>
      <c r="D5873" s="219">
        <v>102279</v>
      </c>
      <c r="E5873" s="217" t="s">
        <v>171</v>
      </c>
      <c r="F5873" s="217" t="s">
        <v>4620</v>
      </c>
      <c r="G5873" s="218">
        <v>11.07</v>
      </c>
      <c r="H5873" s="217" t="s">
        <v>139</v>
      </c>
      <c r="I5873" s="219">
        <v>1</v>
      </c>
      <c r="J5873" s="221">
        <v>8129.51</v>
      </c>
      <c r="K5873" s="221">
        <v>8129.51</v>
      </c>
      <c r="L5873" s="218">
        <v>0</v>
      </c>
      <c r="M5873" s="218">
        <f t="shared" si="170"/>
        <v>3251.8040000000001</v>
      </c>
      <c r="N5873" s="216" t="str">
        <f t="shared" si="169"/>
        <v>stvarna uporabna</v>
      </c>
    </row>
    <row r="5874" spans="1:14" x14ac:dyDescent="0.25">
      <c r="A5874" s="216">
        <v>1</v>
      </c>
      <c r="B5874" s="219" t="s">
        <v>4506</v>
      </c>
      <c r="C5874" s="219" t="s">
        <v>2553</v>
      </c>
      <c r="D5874" s="219">
        <v>102280</v>
      </c>
      <c r="E5874" s="217" t="s">
        <v>171</v>
      </c>
      <c r="F5874" s="217" t="s">
        <v>4536</v>
      </c>
      <c r="G5874" s="218">
        <v>11.07</v>
      </c>
      <c r="H5874" s="217" t="s">
        <v>139</v>
      </c>
      <c r="I5874" s="219">
        <v>1</v>
      </c>
      <c r="J5874" s="221">
        <v>25640.18</v>
      </c>
      <c r="K5874" s="221">
        <v>25640.18</v>
      </c>
      <c r="L5874" s="218">
        <v>0</v>
      </c>
      <c r="M5874" s="218">
        <f t="shared" si="170"/>
        <v>10256.072</v>
      </c>
      <c r="N5874" s="216" t="str">
        <f t="shared" si="169"/>
        <v>stvarna uporabna</v>
      </c>
    </row>
    <row r="5875" spans="1:14" x14ac:dyDescent="0.25">
      <c r="A5875" s="220">
        <v>1</v>
      </c>
      <c r="B5875" s="219" t="s">
        <v>4506</v>
      </c>
      <c r="C5875" s="219" t="s">
        <v>2553</v>
      </c>
      <c r="D5875" s="219">
        <v>102281</v>
      </c>
      <c r="E5875" s="217" t="s">
        <v>171</v>
      </c>
      <c r="F5875" s="217" t="s">
        <v>4621</v>
      </c>
      <c r="G5875" s="217" t="s">
        <v>339</v>
      </c>
      <c r="H5875" s="217" t="s">
        <v>139</v>
      </c>
      <c r="I5875" s="219">
        <v>1</v>
      </c>
      <c r="J5875" s="221">
        <v>65927.92</v>
      </c>
      <c r="K5875" s="221">
        <v>65927.92</v>
      </c>
      <c r="L5875" s="218">
        <v>0</v>
      </c>
      <c r="M5875" s="218">
        <f t="shared" si="170"/>
        <v>26371.168000000001</v>
      </c>
      <c r="N5875" s="216" t="str">
        <f t="shared" si="169"/>
        <v>stvarna uporabna</v>
      </c>
    </row>
    <row r="5876" spans="1:14" x14ac:dyDescent="0.25">
      <c r="A5876" s="220">
        <v>1</v>
      </c>
      <c r="B5876" s="219" t="s">
        <v>4506</v>
      </c>
      <c r="C5876" s="219" t="s">
        <v>2553</v>
      </c>
      <c r="D5876" s="219">
        <v>102282</v>
      </c>
      <c r="E5876" s="217" t="s">
        <v>171</v>
      </c>
      <c r="F5876" s="217" t="s">
        <v>4622</v>
      </c>
      <c r="G5876" s="217" t="s">
        <v>652</v>
      </c>
      <c r="H5876" s="217" t="s">
        <v>139</v>
      </c>
      <c r="I5876" s="219">
        <v>1</v>
      </c>
      <c r="J5876" s="221">
        <v>68923.87</v>
      </c>
      <c r="K5876" s="221">
        <v>68923.87</v>
      </c>
      <c r="L5876" s="218">
        <v>0</v>
      </c>
      <c r="M5876" s="218">
        <f t="shared" si="170"/>
        <v>27569.547999999999</v>
      </c>
      <c r="N5876" s="216" t="str">
        <f t="shared" si="169"/>
        <v>stvarna uporabna</v>
      </c>
    </row>
    <row r="5877" spans="1:14" x14ac:dyDescent="0.25">
      <c r="A5877" s="216">
        <v>1</v>
      </c>
      <c r="B5877" s="219" t="s">
        <v>4506</v>
      </c>
      <c r="C5877" s="219" t="s">
        <v>2553</v>
      </c>
      <c r="D5877" s="219">
        <v>102283</v>
      </c>
      <c r="E5877" s="217" t="s">
        <v>171</v>
      </c>
      <c r="F5877" s="217" t="s">
        <v>4623</v>
      </c>
      <c r="G5877" s="217" t="s">
        <v>687</v>
      </c>
      <c r="H5877" s="217" t="s">
        <v>139</v>
      </c>
      <c r="I5877" s="219">
        <v>1</v>
      </c>
      <c r="J5877" s="221">
        <v>80011.11</v>
      </c>
      <c r="K5877" s="221">
        <v>80011.11</v>
      </c>
      <c r="L5877" s="218">
        <v>0</v>
      </c>
      <c r="M5877" s="218">
        <f t="shared" si="170"/>
        <v>32004.444000000003</v>
      </c>
      <c r="N5877" s="216" t="str">
        <f t="shared" si="169"/>
        <v>stvarna uporabna</v>
      </c>
    </row>
    <row r="5878" spans="1:14" x14ac:dyDescent="0.25">
      <c r="A5878" s="216">
        <v>1</v>
      </c>
      <c r="B5878" s="219" t="s">
        <v>4506</v>
      </c>
      <c r="C5878" s="219" t="s">
        <v>2553</v>
      </c>
      <c r="D5878" s="219">
        <v>102287</v>
      </c>
      <c r="E5878" s="217" t="s">
        <v>171</v>
      </c>
      <c r="F5878" s="217" t="s">
        <v>4624</v>
      </c>
      <c r="G5878" s="217" t="s">
        <v>339</v>
      </c>
      <c r="H5878" s="217" t="s">
        <v>139</v>
      </c>
      <c r="I5878" s="219">
        <v>1</v>
      </c>
      <c r="J5878" s="221">
        <v>54882.59</v>
      </c>
      <c r="K5878" s="221">
        <v>54882.59</v>
      </c>
      <c r="L5878" s="218">
        <v>0</v>
      </c>
      <c r="M5878" s="218">
        <f t="shared" si="170"/>
        <v>21953.036</v>
      </c>
      <c r="N5878" s="216" t="str">
        <f t="shared" si="169"/>
        <v>stvarna uporabna</v>
      </c>
    </row>
    <row r="5879" spans="1:14" x14ac:dyDescent="0.25">
      <c r="A5879" s="216">
        <v>1</v>
      </c>
      <c r="B5879" s="219" t="s">
        <v>4506</v>
      </c>
      <c r="C5879" s="219" t="s">
        <v>2553</v>
      </c>
      <c r="D5879" s="219">
        <v>102288</v>
      </c>
      <c r="E5879" s="217" t="s">
        <v>171</v>
      </c>
      <c r="F5879" s="217" t="s">
        <v>4625</v>
      </c>
      <c r="G5879" s="218">
        <v>12.09</v>
      </c>
      <c r="H5879" s="217" t="s">
        <v>139</v>
      </c>
      <c r="I5879" s="219">
        <v>1</v>
      </c>
      <c r="J5879" s="221">
        <v>18308.310000000001</v>
      </c>
      <c r="K5879" s="221">
        <v>18308.310000000001</v>
      </c>
      <c r="L5879" s="218">
        <v>0</v>
      </c>
      <c r="M5879" s="218">
        <f t="shared" si="170"/>
        <v>7323.3240000000005</v>
      </c>
      <c r="N5879" s="216" t="str">
        <f t="shared" si="169"/>
        <v>stvarna uporabna</v>
      </c>
    </row>
    <row r="5880" spans="1:14" x14ac:dyDescent="0.25">
      <c r="A5880" s="220">
        <v>1</v>
      </c>
      <c r="B5880" s="219" t="s">
        <v>4506</v>
      </c>
      <c r="C5880" s="219" t="s">
        <v>2553</v>
      </c>
      <c r="D5880" s="219">
        <v>102290</v>
      </c>
      <c r="E5880" s="217" t="s">
        <v>171</v>
      </c>
      <c r="F5880" s="217" t="s">
        <v>4626</v>
      </c>
      <c r="G5880" s="218">
        <v>10.09</v>
      </c>
      <c r="H5880" s="217" t="s">
        <v>139</v>
      </c>
      <c r="I5880" s="219">
        <v>1</v>
      </c>
      <c r="J5880" s="221">
        <v>8774.24</v>
      </c>
      <c r="K5880" s="221">
        <v>8774.24</v>
      </c>
      <c r="L5880" s="218">
        <v>0</v>
      </c>
      <c r="M5880" s="218">
        <f t="shared" si="170"/>
        <v>3509.6959999999999</v>
      </c>
      <c r="N5880" s="216" t="str">
        <f t="shared" si="169"/>
        <v>stvarna uporabna</v>
      </c>
    </row>
    <row r="5881" spans="1:14" x14ac:dyDescent="0.25">
      <c r="A5881" s="220">
        <v>1</v>
      </c>
      <c r="B5881" s="219" t="s">
        <v>4506</v>
      </c>
      <c r="C5881" s="219" t="s">
        <v>2553</v>
      </c>
      <c r="D5881" s="219">
        <v>102292</v>
      </c>
      <c r="E5881" s="217" t="s">
        <v>171</v>
      </c>
      <c r="F5881" s="217" t="s">
        <v>4627</v>
      </c>
      <c r="G5881" s="217" t="s">
        <v>2162</v>
      </c>
      <c r="H5881" s="217" t="s">
        <v>139</v>
      </c>
      <c r="I5881" s="219">
        <v>1</v>
      </c>
      <c r="J5881" s="221">
        <v>5629.11</v>
      </c>
      <c r="K5881" s="221">
        <v>5629.11</v>
      </c>
      <c r="L5881" s="218">
        <v>0</v>
      </c>
      <c r="M5881" s="218">
        <f t="shared" si="170"/>
        <v>2251.6439999999998</v>
      </c>
      <c r="N5881" s="216" t="str">
        <f t="shared" si="169"/>
        <v>stvarna uporabna</v>
      </c>
    </row>
    <row r="5882" spans="1:14" x14ac:dyDescent="0.25">
      <c r="A5882" s="216">
        <v>1</v>
      </c>
      <c r="B5882" s="219" t="s">
        <v>4506</v>
      </c>
      <c r="C5882" s="219" t="s">
        <v>2553</v>
      </c>
      <c r="D5882" s="219">
        <v>102295</v>
      </c>
      <c r="E5882" s="217" t="s">
        <v>171</v>
      </c>
      <c r="F5882" s="217" t="s">
        <v>4628</v>
      </c>
      <c r="G5882" s="217" t="s">
        <v>286</v>
      </c>
      <c r="H5882" s="217" t="s">
        <v>139</v>
      </c>
      <c r="I5882" s="219">
        <v>1</v>
      </c>
      <c r="J5882" s="221">
        <v>4018.39</v>
      </c>
      <c r="K5882" s="221">
        <v>4018.39</v>
      </c>
      <c r="L5882" s="218">
        <v>0</v>
      </c>
      <c r="M5882" s="218">
        <f t="shared" si="170"/>
        <v>1607.356</v>
      </c>
      <c r="N5882" s="216" t="str">
        <f t="shared" si="169"/>
        <v>stvarna uporabna</v>
      </c>
    </row>
    <row r="5883" spans="1:14" x14ac:dyDescent="0.25">
      <c r="A5883" s="216">
        <v>1</v>
      </c>
      <c r="B5883" s="219" t="s">
        <v>4506</v>
      </c>
      <c r="C5883" s="219" t="s">
        <v>2553</v>
      </c>
      <c r="D5883" s="219">
        <v>102296</v>
      </c>
      <c r="E5883" s="217" t="s">
        <v>171</v>
      </c>
      <c r="F5883" s="217" t="s">
        <v>4629</v>
      </c>
      <c r="G5883" s="217" t="s">
        <v>286</v>
      </c>
      <c r="H5883" s="217" t="s">
        <v>139</v>
      </c>
      <c r="I5883" s="219">
        <v>1</v>
      </c>
      <c r="J5883" s="221">
        <v>3964.27</v>
      </c>
      <c r="K5883" s="221">
        <v>3964.27</v>
      </c>
      <c r="L5883" s="218">
        <v>0</v>
      </c>
      <c r="M5883" s="218">
        <f t="shared" si="170"/>
        <v>1585.7080000000001</v>
      </c>
      <c r="N5883" s="216" t="str">
        <f t="shared" ref="N5883:N5946" si="171">IF(L5883&lt;J5883*0.4,"stvarna uporabna", "nova vrijednost")</f>
        <v>stvarna uporabna</v>
      </c>
    </row>
    <row r="5884" spans="1:14" x14ac:dyDescent="0.25">
      <c r="A5884" s="216">
        <v>1</v>
      </c>
      <c r="B5884" s="219" t="s">
        <v>4506</v>
      </c>
      <c r="C5884" s="219" t="s">
        <v>2553</v>
      </c>
      <c r="D5884" s="219">
        <v>102300</v>
      </c>
      <c r="E5884" s="217" t="s">
        <v>171</v>
      </c>
      <c r="F5884" s="217" t="s">
        <v>4630</v>
      </c>
      <c r="G5884" s="217" t="s">
        <v>339</v>
      </c>
      <c r="H5884" s="217" t="s">
        <v>139</v>
      </c>
      <c r="I5884" s="219">
        <v>1</v>
      </c>
      <c r="J5884" s="221">
        <v>66635.789999999994</v>
      </c>
      <c r="K5884" s="221">
        <v>66635.789999999994</v>
      </c>
      <c r="L5884" s="218">
        <v>0</v>
      </c>
      <c r="M5884" s="218">
        <f t="shared" si="170"/>
        <v>26654.315999999999</v>
      </c>
      <c r="N5884" s="216" t="str">
        <f t="shared" si="171"/>
        <v>stvarna uporabna</v>
      </c>
    </row>
    <row r="5885" spans="1:14" x14ac:dyDescent="0.25">
      <c r="A5885" s="220">
        <v>1</v>
      </c>
      <c r="B5885" s="219" t="s">
        <v>4506</v>
      </c>
      <c r="C5885" s="219" t="s">
        <v>2553</v>
      </c>
      <c r="D5885" s="219">
        <v>102302</v>
      </c>
      <c r="E5885" s="217" t="s">
        <v>171</v>
      </c>
      <c r="F5885" s="217" t="s">
        <v>4631</v>
      </c>
      <c r="G5885" s="218">
        <v>11.09</v>
      </c>
      <c r="H5885" s="217" t="s">
        <v>139</v>
      </c>
      <c r="I5885" s="219">
        <v>1</v>
      </c>
      <c r="J5885" s="221">
        <v>13589.04</v>
      </c>
      <c r="K5885" s="221">
        <v>13589.04</v>
      </c>
      <c r="L5885" s="218">
        <v>0</v>
      </c>
      <c r="M5885" s="218">
        <f t="shared" si="170"/>
        <v>5435.6160000000009</v>
      </c>
      <c r="N5885" s="216" t="str">
        <f t="shared" si="171"/>
        <v>stvarna uporabna</v>
      </c>
    </row>
    <row r="5886" spans="1:14" x14ac:dyDescent="0.25">
      <c r="A5886" s="220">
        <v>1</v>
      </c>
      <c r="B5886" s="219" t="s">
        <v>4506</v>
      </c>
      <c r="C5886" s="219" t="s">
        <v>2553</v>
      </c>
      <c r="D5886" s="219">
        <v>102303</v>
      </c>
      <c r="E5886" s="217" t="s">
        <v>171</v>
      </c>
      <c r="F5886" s="217" t="s">
        <v>4632</v>
      </c>
      <c r="G5886" s="218">
        <v>11.09</v>
      </c>
      <c r="H5886" s="217" t="s">
        <v>139</v>
      </c>
      <c r="I5886" s="219">
        <v>1</v>
      </c>
      <c r="J5886" s="221">
        <v>17146.41</v>
      </c>
      <c r="K5886" s="221">
        <v>17146.41</v>
      </c>
      <c r="L5886" s="218">
        <v>0</v>
      </c>
      <c r="M5886" s="218">
        <f t="shared" si="170"/>
        <v>6858.5640000000003</v>
      </c>
      <c r="N5886" s="216" t="str">
        <f t="shared" si="171"/>
        <v>stvarna uporabna</v>
      </c>
    </row>
    <row r="5887" spans="1:14" x14ac:dyDescent="0.25">
      <c r="A5887" s="216">
        <v>1</v>
      </c>
      <c r="B5887" s="219" t="s">
        <v>4506</v>
      </c>
      <c r="C5887" s="219" t="s">
        <v>2553</v>
      </c>
      <c r="D5887" s="219">
        <v>102305</v>
      </c>
      <c r="E5887" s="217" t="s">
        <v>171</v>
      </c>
      <c r="F5887" s="217" t="s">
        <v>4532</v>
      </c>
      <c r="G5887" s="217" t="s">
        <v>1125</v>
      </c>
      <c r="H5887" s="217" t="s">
        <v>139</v>
      </c>
      <c r="I5887" s="219">
        <v>1</v>
      </c>
      <c r="J5887" s="221">
        <v>11283.01</v>
      </c>
      <c r="K5887" s="221">
        <v>11283.01</v>
      </c>
      <c r="L5887" s="218">
        <v>0</v>
      </c>
      <c r="M5887" s="218">
        <f t="shared" si="170"/>
        <v>4513.2040000000006</v>
      </c>
      <c r="N5887" s="216" t="str">
        <f t="shared" si="171"/>
        <v>stvarna uporabna</v>
      </c>
    </row>
    <row r="5888" spans="1:14" x14ac:dyDescent="0.25">
      <c r="A5888" s="216">
        <v>1</v>
      </c>
      <c r="B5888" s="219" t="s">
        <v>4506</v>
      </c>
      <c r="C5888" s="219" t="s">
        <v>2553</v>
      </c>
      <c r="D5888" s="219">
        <v>102307</v>
      </c>
      <c r="E5888" s="217" t="s">
        <v>171</v>
      </c>
      <c r="F5888" s="217" t="s">
        <v>4633</v>
      </c>
      <c r="G5888" s="218">
        <v>10.09</v>
      </c>
      <c r="H5888" s="217" t="s">
        <v>139</v>
      </c>
      <c r="I5888" s="219">
        <v>1</v>
      </c>
      <c r="J5888" s="221">
        <v>3948.3</v>
      </c>
      <c r="K5888" s="221">
        <v>3948.3</v>
      </c>
      <c r="L5888" s="218">
        <v>0</v>
      </c>
      <c r="M5888" s="218">
        <f t="shared" si="170"/>
        <v>1579.3200000000002</v>
      </c>
      <c r="N5888" s="216" t="str">
        <f t="shared" si="171"/>
        <v>stvarna uporabna</v>
      </c>
    </row>
    <row r="5889" spans="1:14" x14ac:dyDescent="0.25">
      <c r="A5889" s="216">
        <v>1</v>
      </c>
      <c r="B5889" s="219" t="s">
        <v>4506</v>
      </c>
      <c r="C5889" s="219" t="s">
        <v>2553</v>
      </c>
      <c r="D5889" s="219">
        <v>102313</v>
      </c>
      <c r="E5889" s="217" t="s">
        <v>171</v>
      </c>
      <c r="F5889" s="217" t="s">
        <v>4619</v>
      </c>
      <c r="G5889" s="217" t="s">
        <v>2327</v>
      </c>
      <c r="H5889" s="217" t="s">
        <v>139</v>
      </c>
      <c r="I5889" s="219">
        <v>1</v>
      </c>
      <c r="J5889" s="221">
        <v>8361.24</v>
      </c>
      <c r="K5889" s="221">
        <v>8361.24</v>
      </c>
      <c r="L5889" s="218">
        <v>0</v>
      </c>
      <c r="M5889" s="218">
        <f t="shared" si="170"/>
        <v>3344.4960000000001</v>
      </c>
      <c r="N5889" s="216" t="str">
        <f t="shared" si="171"/>
        <v>stvarna uporabna</v>
      </c>
    </row>
    <row r="5890" spans="1:14" x14ac:dyDescent="0.25">
      <c r="A5890" s="216">
        <v>1</v>
      </c>
      <c r="B5890" s="219" t="s">
        <v>4506</v>
      </c>
      <c r="C5890" s="219" t="s">
        <v>2553</v>
      </c>
      <c r="D5890" s="219">
        <v>102322</v>
      </c>
      <c r="E5890" s="217" t="s">
        <v>171</v>
      </c>
      <c r="F5890" s="217" t="s">
        <v>4634</v>
      </c>
      <c r="G5890" s="218">
        <v>11.07</v>
      </c>
      <c r="H5890" s="217" t="s">
        <v>139</v>
      </c>
      <c r="I5890" s="219">
        <v>1</v>
      </c>
      <c r="J5890" s="221">
        <v>5626.2</v>
      </c>
      <c r="K5890" s="221">
        <v>5626.2</v>
      </c>
      <c r="L5890" s="218">
        <v>0</v>
      </c>
      <c r="M5890" s="218">
        <f t="shared" ref="M5890:M5953" si="172">IF(L5890&lt;J5890*0.4,J5890*0.4,L5890)</f>
        <v>2250.48</v>
      </c>
      <c r="N5890" s="216" t="str">
        <f t="shared" si="171"/>
        <v>stvarna uporabna</v>
      </c>
    </row>
    <row r="5891" spans="1:14" x14ac:dyDescent="0.25">
      <c r="A5891" s="220">
        <v>1</v>
      </c>
      <c r="B5891" s="219" t="s">
        <v>4506</v>
      </c>
      <c r="C5891" s="219" t="s">
        <v>2553</v>
      </c>
      <c r="D5891" s="219">
        <v>102335</v>
      </c>
      <c r="E5891" s="217" t="s">
        <v>171</v>
      </c>
      <c r="F5891" s="217" t="s">
        <v>4635</v>
      </c>
      <c r="G5891" s="217" t="s">
        <v>555</v>
      </c>
      <c r="H5891" s="217" t="s">
        <v>139</v>
      </c>
      <c r="I5891" s="219">
        <v>1</v>
      </c>
      <c r="J5891" s="221">
        <v>1200</v>
      </c>
      <c r="K5891" s="221">
        <v>1200</v>
      </c>
      <c r="L5891" s="218">
        <v>0</v>
      </c>
      <c r="M5891" s="218">
        <f t="shared" si="172"/>
        <v>480</v>
      </c>
      <c r="N5891" s="216" t="str">
        <f t="shared" si="171"/>
        <v>stvarna uporabna</v>
      </c>
    </row>
    <row r="5892" spans="1:14" x14ac:dyDescent="0.25">
      <c r="A5892" s="220">
        <v>1</v>
      </c>
      <c r="B5892" s="219" t="s">
        <v>4506</v>
      </c>
      <c r="C5892" s="219" t="s">
        <v>2553</v>
      </c>
      <c r="D5892" s="219">
        <v>102442</v>
      </c>
      <c r="E5892" s="217" t="s">
        <v>171</v>
      </c>
      <c r="F5892" s="217" t="s">
        <v>4636</v>
      </c>
      <c r="G5892" s="217" t="s">
        <v>3197</v>
      </c>
      <c r="H5892" s="217" t="s">
        <v>139</v>
      </c>
      <c r="I5892" s="219">
        <v>1</v>
      </c>
      <c r="J5892" s="221">
        <v>5655.32</v>
      </c>
      <c r="K5892" s="221">
        <v>5655.32</v>
      </c>
      <c r="L5892" s="218">
        <v>0</v>
      </c>
      <c r="M5892" s="218">
        <f t="shared" si="172"/>
        <v>2262.1280000000002</v>
      </c>
      <c r="N5892" s="216" t="str">
        <f t="shared" si="171"/>
        <v>stvarna uporabna</v>
      </c>
    </row>
    <row r="5893" spans="1:14" x14ac:dyDescent="0.25">
      <c r="A5893" s="216">
        <v>1</v>
      </c>
      <c r="B5893" s="219" t="s">
        <v>4506</v>
      </c>
      <c r="C5893" s="219" t="s">
        <v>2553</v>
      </c>
      <c r="D5893" s="219">
        <v>102443</v>
      </c>
      <c r="E5893" s="217" t="s">
        <v>171</v>
      </c>
      <c r="F5893" s="217" t="s">
        <v>4637</v>
      </c>
      <c r="G5893" s="217" t="s">
        <v>3197</v>
      </c>
      <c r="H5893" s="217" t="s">
        <v>139</v>
      </c>
      <c r="I5893" s="219">
        <v>1</v>
      </c>
      <c r="J5893" s="218">
        <v>605.41</v>
      </c>
      <c r="K5893" s="218">
        <v>605.41</v>
      </c>
      <c r="L5893" s="218">
        <v>0</v>
      </c>
      <c r="M5893" s="218">
        <f t="shared" si="172"/>
        <v>242.16399999999999</v>
      </c>
      <c r="N5893" s="216" t="str">
        <f t="shared" si="171"/>
        <v>stvarna uporabna</v>
      </c>
    </row>
    <row r="5894" spans="1:14" x14ac:dyDescent="0.25">
      <c r="A5894" s="216">
        <v>1</v>
      </c>
      <c r="B5894" s="219" t="s">
        <v>4506</v>
      </c>
      <c r="C5894" s="219" t="s">
        <v>2553</v>
      </c>
      <c r="D5894" s="219">
        <v>102447</v>
      </c>
      <c r="E5894" s="217" t="s">
        <v>171</v>
      </c>
      <c r="F5894" s="217" t="s">
        <v>4522</v>
      </c>
      <c r="G5894" s="217" t="s">
        <v>2162</v>
      </c>
      <c r="H5894" s="217" t="s">
        <v>139</v>
      </c>
      <c r="I5894" s="219">
        <v>1</v>
      </c>
      <c r="J5894" s="221">
        <v>2106.94</v>
      </c>
      <c r="K5894" s="221">
        <v>2106.94</v>
      </c>
      <c r="L5894" s="218">
        <v>0</v>
      </c>
      <c r="M5894" s="218">
        <f t="shared" si="172"/>
        <v>842.77600000000007</v>
      </c>
      <c r="N5894" s="216" t="str">
        <f t="shared" si="171"/>
        <v>stvarna uporabna</v>
      </c>
    </row>
    <row r="5895" spans="1:14" x14ac:dyDescent="0.25">
      <c r="A5895" s="216">
        <v>1</v>
      </c>
      <c r="B5895" s="219" t="s">
        <v>4506</v>
      </c>
      <c r="C5895" s="219" t="s">
        <v>2553</v>
      </c>
      <c r="D5895" s="219">
        <v>102523</v>
      </c>
      <c r="E5895" s="217" t="s">
        <v>171</v>
      </c>
      <c r="F5895" s="217" t="s">
        <v>4638</v>
      </c>
      <c r="G5895" s="218">
        <v>10.07</v>
      </c>
      <c r="H5895" s="217" t="s">
        <v>139</v>
      </c>
      <c r="I5895" s="219">
        <v>1</v>
      </c>
      <c r="J5895" s="221">
        <v>210111.57</v>
      </c>
      <c r="K5895" s="221">
        <v>210111.57</v>
      </c>
      <c r="L5895" s="218">
        <v>0</v>
      </c>
      <c r="M5895" s="218">
        <f t="shared" si="172"/>
        <v>84044.628000000012</v>
      </c>
      <c r="N5895" s="216" t="str">
        <f t="shared" si="171"/>
        <v>stvarna uporabna</v>
      </c>
    </row>
    <row r="5896" spans="1:14" x14ac:dyDescent="0.25">
      <c r="A5896" s="220">
        <v>1</v>
      </c>
      <c r="B5896" s="219" t="s">
        <v>4506</v>
      </c>
      <c r="C5896" s="219" t="s">
        <v>2553</v>
      </c>
      <c r="D5896" s="219">
        <v>102603</v>
      </c>
      <c r="E5896" s="217" t="s">
        <v>171</v>
      </c>
      <c r="F5896" s="217" t="s">
        <v>4639</v>
      </c>
      <c r="G5896" s="217" t="s">
        <v>223</v>
      </c>
      <c r="H5896" s="217" t="s">
        <v>139</v>
      </c>
      <c r="I5896" s="219">
        <v>1</v>
      </c>
      <c r="J5896" s="221">
        <v>24329.73</v>
      </c>
      <c r="K5896" s="221">
        <v>24329.73</v>
      </c>
      <c r="L5896" s="218">
        <v>0</v>
      </c>
      <c r="M5896" s="218">
        <f t="shared" si="172"/>
        <v>9731.8919999999998</v>
      </c>
      <c r="N5896" s="216" t="str">
        <f t="shared" si="171"/>
        <v>stvarna uporabna</v>
      </c>
    </row>
    <row r="5897" spans="1:14" x14ac:dyDescent="0.25">
      <c r="A5897" s="220">
        <v>1</v>
      </c>
      <c r="B5897" s="219" t="s">
        <v>4506</v>
      </c>
      <c r="C5897" s="219" t="s">
        <v>2553</v>
      </c>
      <c r="D5897" s="219">
        <v>102654</v>
      </c>
      <c r="E5897" s="217" t="s">
        <v>171</v>
      </c>
      <c r="F5897" s="217" t="s">
        <v>4640</v>
      </c>
      <c r="G5897" s="217" t="s">
        <v>1440</v>
      </c>
      <c r="H5897" s="217" t="s">
        <v>139</v>
      </c>
      <c r="I5897" s="219">
        <v>1</v>
      </c>
      <c r="J5897" s="221">
        <v>126683.15</v>
      </c>
      <c r="K5897" s="221">
        <v>126683.15</v>
      </c>
      <c r="L5897" s="218">
        <v>0</v>
      </c>
      <c r="M5897" s="218">
        <f t="shared" si="172"/>
        <v>50673.26</v>
      </c>
      <c r="N5897" s="216" t="str">
        <f t="shared" si="171"/>
        <v>stvarna uporabna</v>
      </c>
    </row>
    <row r="5898" spans="1:14" x14ac:dyDescent="0.25">
      <c r="A5898" s="216">
        <v>1</v>
      </c>
      <c r="B5898" s="219" t="s">
        <v>4506</v>
      </c>
      <c r="C5898" s="219" t="s">
        <v>2553</v>
      </c>
      <c r="D5898" s="219">
        <v>102716</v>
      </c>
      <c r="E5898" s="217" t="s">
        <v>171</v>
      </c>
      <c r="F5898" s="217" t="s">
        <v>4641</v>
      </c>
      <c r="G5898" s="218">
        <v>12.08</v>
      </c>
      <c r="H5898" s="217" t="s">
        <v>139</v>
      </c>
      <c r="I5898" s="219">
        <v>1</v>
      </c>
      <c r="J5898" s="221">
        <v>407261.27</v>
      </c>
      <c r="K5898" s="221">
        <v>407261.27</v>
      </c>
      <c r="L5898" s="218">
        <v>0</v>
      </c>
      <c r="M5898" s="218">
        <f t="shared" si="172"/>
        <v>162904.50800000003</v>
      </c>
      <c r="N5898" s="216" t="str">
        <f t="shared" si="171"/>
        <v>stvarna uporabna</v>
      </c>
    </row>
    <row r="5899" spans="1:14" x14ac:dyDescent="0.25">
      <c r="A5899" s="216">
        <v>1</v>
      </c>
      <c r="B5899" s="219" t="s">
        <v>4506</v>
      </c>
      <c r="C5899" s="219" t="s">
        <v>2553</v>
      </c>
      <c r="D5899" s="219">
        <v>102759</v>
      </c>
      <c r="E5899" s="217" t="s">
        <v>171</v>
      </c>
      <c r="F5899" s="217" t="s">
        <v>4642</v>
      </c>
      <c r="G5899" s="218">
        <v>10.07</v>
      </c>
      <c r="H5899" s="217" t="s">
        <v>139</v>
      </c>
      <c r="I5899" s="219">
        <v>1</v>
      </c>
      <c r="J5899" s="221">
        <v>1127.28</v>
      </c>
      <c r="K5899" s="221">
        <v>1127.28</v>
      </c>
      <c r="L5899" s="218">
        <v>0</v>
      </c>
      <c r="M5899" s="218">
        <f t="shared" si="172"/>
        <v>450.91200000000003</v>
      </c>
      <c r="N5899" s="216" t="str">
        <f t="shared" si="171"/>
        <v>stvarna uporabna</v>
      </c>
    </row>
    <row r="5900" spans="1:14" x14ac:dyDescent="0.25">
      <c r="A5900" s="216">
        <v>1</v>
      </c>
      <c r="B5900" s="219" t="s">
        <v>4506</v>
      </c>
      <c r="C5900" s="219" t="s">
        <v>2553</v>
      </c>
      <c r="D5900" s="219">
        <v>102856</v>
      </c>
      <c r="E5900" s="217" t="s">
        <v>171</v>
      </c>
      <c r="F5900" s="217" t="s">
        <v>4643</v>
      </c>
      <c r="G5900" s="218">
        <v>12.11</v>
      </c>
      <c r="H5900" s="217" t="s">
        <v>139</v>
      </c>
      <c r="I5900" s="219">
        <v>1</v>
      </c>
      <c r="J5900" s="221">
        <v>10237.129999999999</v>
      </c>
      <c r="K5900" s="221">
        <v>10237.129999999999</v>
      </c>
      <c r="L5900" s="218">
        <v>0</v>
      </c>
      <c r="M5900" s="218">
        <f t="shared" si="172"/>
        <v>4094.8519999999999</v>
      </c>
      <c r="N5900" s="216" t="str">
        <f t="shared" si="171"/>
        <v>stvarna uporabna</v>
      </c>
    </row>
    <row r="5901" spans="1:14" x14ac:dyDescent="0.25">
      <c r="A5901" s="220">
        <v>1</v>
      </c>
      <c r="B5901" s="219" t="s">
        <v>4506</v>
      </c>
      <c r="C5901" s="219" t="s">
        <v>2553</v>
      </c>
      <c r="D5901" s="219">
        <v>102858</v>
      </c>
      <c r="E5901" s="217" t="s">
        <v>171</v>
      </c>
      <c r="F5901" s="217" t="s">
        <v>4644</v>
      </c>
      <c r="G5901" s="217" t="s">
        <v>454</v>
      </c>
      <c r="H5901" s="217" t="s">
        <v>139</v>
      </c>
      <c r="I5901" s="219">
        <v>1</v>
      </c>
      <c r="J5901" s="221">
        <v>5415.01</v>
      </c>
      <c r="K5901" s="221">
        <v>4151.5</v>
      </c>
      <c r="L5901" s="221">
        <v>1263.51</v>
      </c>
      <c r="M5901" s="218">
        <f t="shared" si="172"/>
        <v>2166.0040000000004</v>
      </c>
      <c r="N5901" s="216" t="str">
        <f t="shared" si="171"/>
        <v>stvarna uporabna</v>
      </c>
    </row>
    <row r="5902" spans="1:14" x14ac:dyDescent="0.25">
      <c r="A5902" s="220">
        <v>1</v>
      </c>
      <c r="B5902" s="219" t="s">
        <v>4506</v>
      </c>
      <c r="C5902" s="219" t="s">
        <v>2553</v>
      </c>
      <c r="D5902" s="219">
        <v>102860</v>
      </c>
      <c r="E5902" s="217" t="s">
        <v>171</v>
      </c>
      <c r="F5902" s="217" t="s">
        <v>4645</v>
      </c>
      <c r="G5902" s="217" t="s">
        <v>660</v>
      </c>
      <c r="H5902" s="217" t="s">
        <v>139</v>
      </c>
      <c r="I5902" s="219">
        <v>1</v>
      </c>
      <c r="J5902" s="221">
        <v>4975.7299999999996</v>
      </c>
      <c r="K5902" s="221">
        <v>2322.02</v>
      </c>
      <c r="L5902" s="221">
        <v>2653.71</v>
      </c>
      <c r="M5902" s="218">
        <f t="shared" si="172"/>
        <v>2653.71</v>
      </c>
      <c r="N5902" s="216" t="str">
        <f t="shared" si="171"/>
        <v>nova vrijednost</v>
      </c>
    </row>
    <row r="5903" spans="1:14" x14ac:dyDescent="0.25">
      <c r="A5903" s="216">
        <v>1</v>
      </c>
      <c r="B5903" s="219" t="s">
        <v>4506</v>
      </c>
      <c r="C5903" s="219" t="s">
        <v>2553</v>
      </c>
      <c r="D5903" s="219">
        <v>102881</v>
      </c>
      <c r="E5903" s="217" t="s">
        <v>171</v>
      </c>
      <c r="F5903" s="217" t="s">
        <v>4646</v>
      </c>
      <c r="G5903" s="218">
        <v>10.039999999999999</v>
      </c>
      <c r="H5903" s="217" t="s">
        <v>139</v>
      </c>
      <c r="I5903" s="219">
        <v>1</v>
      </c>
      <c r="J5903" s="221">
        <v>3154.94</v>
      </c>
      <c r="K5903" s="221">
        <v>3154.94</v>
      </c>
      <c r="L5903" s="218">
        <v>0</v>
      </c>
      <c r="M5903" s="218">
        <f t="shared" si="172"/>
        <v>1261.9760000000001</v>
      </c>
      <c r="N5903" s="216" t="str">
        <f t="shared" si="171"/>
        <v>stvarna uporabna</v>
      </c>
    </row>
    <row r="5904" spans="1:14" x14ac:dyDescent="0.25">
      <c r="A5904" s="216">
        <v>1</v>
      </c>
      <c r="B5904" s="219" t="s">
        <v>4506</v>
      </c>
      <c r="C5904" s="219" t="s">
        <v>2553</v>
      </c>
      <c r="D5904" s="219">
        <v>102882</v>
      </c>
      <c r="E5904" s="217" t="s">
        <v>171</v>
      </c>
      <c r="F5904" s="217" t="s">
        <v>4647</v>
      </c>
      <c r="G5904" s="218">
        <v>10.039999999999999</v>
      </c>
      <c r="H5904" s="217" t="s">
        <v>139</v>
      </c>
      <c r="I5904" s="219">
        <v>1</v>
      </c>
      <c r="J5904" s="221">
        <v>4528.16</v>
      </c>
      <c r="K5904" s="221">
        <v>4528.16</v>
      </c>
      <c r="L5904" s="218">
        <v>0</v>
      </c>
      <c r="M5904" s="218">
        <f t="shared" si="172"/>
        <v>1811.2640000000001</v>
      </c>
      <c r="N5904" s="216" t="str">
        <f t="shared" si="171"/>
        <v>stvarna uporabna</v>
      </c>
    </row>
    <row r="5905" spans="1:14" x14ac:dyDescent="0.25">
      <c r="A5905" s="216">
        <v>1</v>
      </c>
      <c r="B5905" s="219" t="s">
        <v>4506</v>
      </c>
      <c r="C5905" s="219" t="s">
        <v>2553</v>
      </c>
      <c r="D5905" s="219">
        <v>102883</v>
      </c>
      <c r="E5905" s="217" t="s">
        <v>171</v>
      </c>
      <c r="F5905" s="217" t="s">
        <v>4648</v>
      </c>
      <c r="G5905" s="218">
        <v>10.039999999999999</v>
      </c>
      <c r="H5905" s="217" t="s">
        <v>139</v>
      </c>
      <c r="I5905" s="219">
        <v>1</v>
      </c>
      <c r="J5905" s="221">
        <v>55057.01</v>
      </c>
      <c r="K5905" s="221">
        <v>55057.01</v>
      </c>
      <c r="L5905" s="218">
        <v>0</v>
      </c>
      <c r="M5905" s="218">
        <f t="shared" si="172"/>
        <v>22022.804000000004</v>
      </c>
      <c r="N5905" s="216" t="str">
        <f t="shared" si="171"/>
        <v>stvarna uporabna</v>
      </c>
    </row>
    <row r="5906" spans="1:14" x14ac:dyDescent="0.25">
      <c r="A5906" s="220">
        <v>1</v>
      </c>
      <c r="B5906" s="219" t="s">
        <v>4506</v>
      </c>
      <c r="C5906" s="219" t="s">
        <v>2553</v>
      </c>
      <c r="D5906" s="219">
        <v>102885</v>
      </c>
      <c r="E5906" s="217" t="s">
        <v>171</v>
      </c>
      <c r="F5906" s="217" t="s">
        <v>4649</v>
      </c>
      <c r="G5906" s="218">
        <v>10.039999999999999</v>
      </c>
      <c r="H5906" s="217" t="s">
        <v>139</v>
      </c>
      <c r="I5906" s="219">
        <v>1</v>
      </c>
      <c r="J5906" s="221">
        <v>11724.22</v>
      </c>
      <c r="K5906" s="221">
        <v>11724.22</v>
      </c>
      <c r="L5906" s="218">
        <v>0</v>
      </c>
      <c r="M5906" s="218">
        <f t="shared" si="172"/>
        <v>4689.6880000000001</v>
      </c>
      <c r="N5906" s="216" t="str">
        <f t="shared" si="171"/>
        <v>stvarna uporabna</v>
      </c>
    </row>
    <row r="5907" spans="1:14" x14ac:dyDescent="0.25">
      <c r="A5907" s="220">
        <v>1</v>
      </c>
      <c r="B5907" s="219" t="s">
        <v>4506</v>
      </c>
      <c r="C5907" s="219" t="s">
        <v>2553</v>
      </c>
      <c r="D5907" s="219">
        <v>102886</v>
      </c>
      <c r="E5907" s="217" t="s">
        <v>171</v>
      </c>
      <c r="F5907" s="217" t="s">
        <v>4650</v>
      </c>
      <c r="G5907" s="218">
        <v>10.039999999999999</v>
      </c>
      <c r="H5907" s="217" t="s">
        <v>139</v>
      </c>
      <c r="I5907" s="219">
        <v>1</v>
      </c>
      <c r="J5907" s="221">
        <v>11088.69</v>
      </c>
      <c r="K5907" s="221">
        <v>11088.69</v>
      </c>
      <c r="L5907" s="218">
        <v>0</v>
      </c>
      <c r="M5907" s="218">
        <f t="shared" si="172"/>
        <v>4435.4760000000006</v>
      </c>
      <c r="N5907" s="216" t="str">
        <f t="shared" si="171"/>
        <v>stvarna uporabna</v>
      </c>
    </row>
    <row r="5908" spans="1:14" x14ac:dyDescent="0.25">
      <c r="A5908" s="216">
        <v>1</v>
      </c>
      <c r="B5908" s="219" t="s">
        <v>4506</v>
      </c>
      <c r="C5908" s="219" t="s">
        <v>2553</v>
      </c>
      <c r="D5908" s="219">
        <v>102887</v>
      </c>
      <c r="E5908" s="217" t="s">
        <v>171</v>
      </c>
      <c r="F5908" s="217" t="s">
        <v>4651</v>
      </c>
      <c r="G5908" s="218">
        <v>10.039999999999999</v>
      </c>
      <c r="H5908" s="217" t="s">
        <v>139</v>
      </c>
      <c r="I5908" s="219">
        <v>1</v>
      </c>
      <c r="J5908" s="221">
        <v>3599.06</v>
      </c>
      <c r="K5908" s="221">
        <v>3599.06</v>
      </c>
      <c r="L5908" s="218">
        <v>0</v>
      </c>
      <c r="M5908" s="218">
        <f t="shared" si="172"/>
        <v>1439.624</v>
      </c>
      <c r="N5908" s="216" t="str">
        <f t="shared" si="171"/>
        <v>stvarna uporabna</v>
      </c>
    </row>
    <row r="5909" spans="1:14" x14ac:dyDescent="0.25">
      <c r="A5909" s="216">
        <v>1</v>
      </c>
      <c r="B5909" s="219" t="s">
        <v>4506</v>
      </c>
      <c r="C5909" s="219" t="s">
        <v>2553</v>
      </c>
      <c r="D5909" s="219">
        <v>102888</v>
      </c>
      <c r="E5909" s="217" t="s">
        <v>171</v>
      </c>
      <c r="F5909" s="217" t="s">
        <v>4652</v>
      </c>
      <c r="G5909" s="218">
        <v>10.039999999999999</v>
      </c>
      <c r="H5909" s="217" t="s">
        <v>139</v>
      </c>
      <c r="I5909" s="219">
        <v>1</v>
      </c>
      <c r="J5909" s="221">
        <v>4412.07</v>
      </c>
      <c r="K5909" s="221">
        <v>4412.07</v>
      </c>
      <c r="L5909" s="218">
        <v>0</v>
      </c>
      <c r="M5909" s="218">
        <f t="shared" si="172"/>
        <v>1764.828</v>
      </c>
      <c r="N5909" s="216" t="str">
        <f t="shared" si="171"/>
        <v>stvarna uporabna</v>
      </c>
    </row>
    <row r="5910" spans="1:14" x14ac:dyDescent="0.25">
      <c r="A5910" s="216">
        <v>1</v>
      </c>
      <c r="B5910" s="219" t="s">
        <v>4506</v>
      </c>
      <c r="C5910" s="219" t="s">
        <v>2553</v>
      </c>
      <c r="D5910" s="219">
        <v>102890</v>
      </c>
      <c r="E5910" s="217" t="s">
        <v>171</v>
      </c>
      <c r="F5910" s="217" t="s">
        <v>4653</v>
      </c>
      <c r="G5910" s="218">
        <v>10.039999999999999</v>
      </c>
      <c r="H5910" s="217" t="s">
        <v>139</v>
      </c>
      <c r="I5910" s="219">
        <v>1</v>
      </c>
      <c r="J5910" s="221">
        <v>12961.94</v>
      </c>
      <c r="K5910" s="221">
        <v>12961.94</v>
      </c>
      <c r="L5910" s="218">
        <v>0</v>
      </c>
      <c r="M5910" s="218">
        <f t="shared" si="172"/>
        <v>5184.7760000000007</v>
      </c>
      <c r="N5910" s="216" t="str">
        <f t="shared" si="171"/>
        <v>stvarna uporabna</v>
      </c>
    </row>
    <row r="5911" spans="1:14" x14ac:dyDescent="0.25">
      <c r="A5911" s="220">
        <v>1</v>
      </c>
      <c r="B5911" s="219" t="s">
        <v>4506</v>
      </c>
      <c r="C5911" s="219" t="s">
        <v>2553</v>
      </c>
      <c r="D5911" s="219">
        <v>102891</v>
      </c>
      <c r="E5911" s="217" t="s">
        <v>171</v>
      </c>
      <c r="F5911" s="217" t="s">
        <v>4654</v>
      </c>
      <c r="G5911" s="218">
        <v>10.039999999999999</v>
      </c>
      <c r="H5911" s="217" t="s">
        <v>139</v>
      </c>
      <c r="I5911" s="219">
        <v>1</v>
      </c>
      <c r="J5911" s="221">
        <v>12565.19</v>
      </c>
      <c r="K5911" s="221">
        <v>12565.19</v>
      </c>
      <c r="L5911" s="218">
        <v>0</v>
      </c>
      <c r="M5911" s="218">
        <f t="shared" si="172"/>
        <v>5026.0760000000009</v>
      </c>
      <c r="N5911" s="216" t="str">
        <f t="shared" si="171"/>
        <v>stvarna uporabna</v>
      </c>
    </row>
    <row r="5912" spans="1:14" x14ac:dyDescent="0.25">
      <c r="A5912" s="220">
        <v>1</v>
      </c>
      <c r="B5912" s="219" t="s">
        <v>4506</v>
      </c>
      <c r="C5912" s="219" t="s">
        <v>2553</v>
      </c>
      <c r="D5912" s="219">
        <v>102893</v>
      </c>
      <c r="E5912" s="217" t="s">
        <v>171</v>
      </c>
      <c r="F5912" s="217" t="s">
        <v>4655</v>
      </c>
      <c r="G5912" s="218">
        <v>10.039999999999999</v>
      </c>
      <c r="H5912" s="217" t="s">
        <v>139</v>
      </c>
      <c r="I5912" s="219">
        <v>1</v>
      </c>
      <c r="J5912" s="221">
        <v>3653.46</v>
      </c>
      <c r="K5912" s="221">
        <v>3653.46</v>
      </c>
      <c r="L5912" s="218">
        <v>0</v>
      </c>
      <c r="M5912" s="218">
        <f t="shared" si="172"/>
        <v>1461.384</v>
      </c>
      <c r="N5912" s="216" t="str">
        <f t="shared" si="171"/>
        <v>stvarna uporabna</v>
      </c>
    </row>
    <row r="5913" spans="1:14" x14ac:dyDescent="0.25">
      <c r="A5913" s="216">
        <v>1</v>
      </c>
      <c r="B5913" s="219" t="s">
        <v>4506</v>
      </c>
      <c r="C5913" s="219" t="s">
        <v>2553</v>
      </c>
      <c r="D5913" s="219">
        <v>102931</v>
      </c>
      <c r="E5913" s="217" t="s">
        <v>171</v>
      </c>
      <c r="F5913" s="217" t="s">
        <v>4656</v>
      </c>
      <c r="G5913" s="218">
        <v>11.05</v>
      </c>
      <c r="H5913" s="217" t="s">
        <v>139</v>
      </c>
      <c r="I5913" s="219">
        <v>1</v>
      </c>
      <c r="J5913" s="221">
        <v>2860.05</v>
      </c>
      <c r="K5913" s="221">
        <v>2860.05</v>
      </c>
      <c r="L5913" s="218">
        <v>0</v>
      </c>
      <c r="M5913" s="218">
        <f t="shared" si="172"/>
        <v>1144.0200000000002</v>
      </c>
      <c r="N5913" s="216" t="str">
        <f t="shared" si="171"/>
        <v>stvarna uporabna</v>
      </c>
    </row>
    <row r="5914" spans="1:14" x14ac:dyDescent="0.25">
      <c r="A5914" s="216">
        <v>1</v>
      </c>
      <c r="B5914" s="219" t="s">
        <v>4506</v>
      </c>
      <c r="C5914" s="219" t="s">
        <v>2553</v>
      </c>
      <c r="D5914" s="219">
        <v>102932</v>
      </c>
      <c r="E5914" s="217" t="s">
        <v>171</v>
      </c>
      <c r="F5914" s="217" t="s">
        <v>4657</v>
      </c>
      <c r="G5914" s="218">
        <v>11.11</v>
      </c>
      <c r="H5914" s="217" t="s">
        <v>139</v>
      </c>
      <c r="I5914" s="219">
        <v>1</v>
      </c>
      <c r="J5914" s="221">
        <v>1556.35</v>
      </c>
      <c r="K5914" s="221">
        <v>1556.35</v>
      </c>
      <c r="L5914" s="218">
        <v>0</v>
      </c>
      <c r="M5914" s="218">
        <f t="shared" si="172"/>
        <v>622.54</v>
      </c>
      <c r="N5914" s="216" t="str">
        <f t="shared" si="171"/>
        <v>stvarna uporabna</v>
      </c>
    </row>
    <row r="5915" spans="1:14" x14ac:dyDescent="0.25">
      <c r="A5915" s="216">
        <v>1</v>
      </c>
      <c r="B5915" s="219" t="s">
        <v>4506</v>
      </c>
      <c r="C5915" s="219" t="s">
        <v>2553</v>
      </c>
      <c r="D5915" s="219">
        <v>102933</v>
      </c>
      <c r="E5915" s="217" t="s">
        <v>171</v>
      </c>
      <c r="F5915" s="217" t="s">
        <v>4658</v>
      </c>
      <c r="G5915" s="217" t="s">
        <v>235</v>
      </c>
      <c r="H5915" s="217" t="s">
        <v>139</v>
      </c>
      <c r="I5915" s="219">
        <v>1</v>
      </c>
      <c r="J5915" s="221">
        <v>6294.25</v>
      </c>
      <c r="K5915" s="221">
        <v>2098.08</v>
      </c>
      <c r="L5915" s="221">
        <v>4196.17</v>
      </c>
      <c r="M5915" s="218">
        <f t="shared" si="172"/>
        <v>4196.17</v>
      </c>
      <c r="N5915" s="216" t="str">
        <f t="shared" si="171"/>
        <v>nova vrijednost</v>
      </c>
    </row>
    <row r="5916" spans="1:14" x14ac:dyDescent="0.25">
      <c r="A5916" s="220">
        <v>1</v>
      </c>
      <c r="B5916" s="219" t="s">
        <v>4506</v>
      </c>
      <c r="C5916" s="219" t="s">
        <v>2553</v>
      </c>
      <c r="D5916" s="219">
        <v>103060</v>
      </c>
      <c r="E5916" s="217" t="s">
        <v>171</v>
      </c>
      <c r="F5916" s="217" t="s">
        <v>4659</v>
      </c>
      <c r="G5916" s="217" t="s">
        <v>531</v>
      </c>
      <c r="H5916" s="217" t="s">
        <v>139</v>
      </c>
      <c r="I5916" s="219">
        <v>1</v>
      </c>
      <c r="J5916" s="221">
        <v>78493.740000000005</v>
      </c>
      <c r="K5916" s="221">
        <v>39246.870000000003</v>
      </c>
      <c r="L5916" s="221">
        <v>39246.870000000003</v>
      </c>
      <c r="M5916" s="218">
        <f t="shared" si="172"/>
        <v>39246.870000000003</v>
      </c>
      <c r="N5916" s="216" t="str">
        <f t="shared" si="171"/>
        <v>nova vrijednost</v>
      </c>
    </row>
    <row r="5917" spans="1:14" x14ac:dyDescent="0.25">
      <c r="A5917" s="220">
        <v>1</v>
      </c>
      <c r="B5917" s="219" t="s">
        <v>4506</v>
      </c>
      <c r="C5917" s="219" t="s">
        <v>2553</v>
      </c>
      <c r="D5917" s="219">
        <v>103120</v>
      </c>
      <c r="E5917" s="217" t="s">
        <v>171</v>
      </c>
      <c r="F5917" s="217" t="s">
        <v>4660</v>
      </c>
      <c r="G5917" s="217" t="s">
        <v>2204</v>
      </c>
      <c r="H5917" s="217" t="s">
        <v>139</v>
      </c>
      <c r="I5917" s="219">
        <v>1</v>
      </c>
      <c r="J5917" s="221">
        <v>25134.18</v>
      </c>
      <c r="K5917" s="221">
        <v>25134.18</v>
      </c>
      <c r="L5917" s="218">
        <v>0</v>
      </c>
      <c r="M5917" s="218">
        <f t="shared" si="172"/>
        <v>10053.672</v>
      </c>
      <c r="N5917" s="216" t="str">
        <f t="shared" si="171"/>
        <v>stvarna uporabna</v>
      </c>
    </row>
    <row r="5918" spans="1:14" x14ac:dyDescent="0.25">
      <c r="A5918" s="216">
        <v>1</v>
      </c>
      <c r="B5918" s="219" t="s">
        <v>4506</v>
      </c>
      <c r="C5918" s="219" t="s">
        <v>2553</v>
      </c>
      <c r="D5918" s="219">
        <v>103121</v>
      </c>
      <c r="E5918" s="217" t="s">
        <v>171</v>
      </c>
      <c r="F5918" s="217" t="s">
        <v>4661</v>
      </c>
      <c r="G5918" s="217" t="s">
        <v>2204</v>
      </c>
      <c r="H5918" s="217" t="s">
        <v>139</v>
      </c>
      <c r="I5918" s="219">
        <v>1</v>
      </c>
      <c r="J5918" s="221">
        <v>6144.36</v>
      </c>
      <c r="K5918" s="221">
        <v>6144.36</v>
      </c>
      <c r="L5918" s="218">
        <v>0</v>
      </c>
      <c r="M5918" s="218">
        <f t="shared" si="172"/>
        <v>2457.7440000000001</v>
      </c>
      <c r="N5918" s="216" t="str">
        <f t="shared" si="171"/>
        <v>stvarna uporabna</v>
      </c>
    </row>
    <row r="5919" spans="1:14" x14ac:dyDescent="0.25">
      <c r="A5919" s="216">
        <v>1</v>
      </c>
      <c r="B5919" s="219" t="s">
        <v>4506</v>
      </c>
      <c r="C5919" s="219" t="s">
        <v>2553</v>
      </c>
      <c r="D5919" s="219">
        <v>103167</v>
      </c>
      <c r="E5919" s="217" t="s">
        <v>171</v>
      </c>
      <c r="F5919" s="217" t="s">
        <v>4662</v>
      </c>
      <c r="G5919" s="218">
        <v>12.11</v>
      </c>
      <c r="H5919" s="217" t="s">
        <v>139</v>
      </c>
      <c r="I5919" s="219">
        <v>1</v>
      </c>
      <c r="J5919" s="221">
        <v>8194.34</v>
      </c>
      <c r="K5919" s="221">
        <v>8194.34</v>
      </c>
      <c r="L5919" s="218">
        <v>0</v>
      </c>
      <c r="M5919" s="218">
        <f t="shared" si="172"/>
        <v>3277.7360000000003</v>
      </c>
      <c r="N5919" s="216" t="str">
        <f t="shared" si="171"/>
        <v>stvarna uporabna</v>
      </c>
    </row>
    <row r="5920" spans="1:14" x14ac:dyDescent="0.25">
      <c r="A5920" s="216">
        <v>1</v>
      </c>
      <c r="B5920" s="219" t="s">
        <v>4506</v>
      </c>
      <c r="C5920" s="219" t="s">
        <v>2553</v>
      </c>
      <c r="D5920" s="219">
        <v>103170</v>
      </c>
      <c r="E5920" s="217" t="s">
        <v>171</v>
      </c>
      <c r="F5920" s="217" t="s">
        <v>4663</v>
      </c>
      <c r="G5920" s="217" t="s">
        <v>2024</v>
      </c>
      <c r="H5920" s="217" t="s">
        <v>139</v>
      </c>
      <c r="I5920" s="219">
        <v>1</v>
      </c>
      <c r="J5920" s="221">
        <v>70882</v>
      </c>
      <c r="K5920" s="221">
        <v>70882</v>
      </c>
      <c r="L5920" s="218">
        <v>0</v>
      </c>
      <c r="M5920" s="218">
        <f t="shared" si="172"/>
        <v>28352.800000000003</v>
      </c>
      <c r="N5920" s="216" t="str">
        <f t="shared" si="171"/>
        <v>stvarna uporabna</v>
      </c>
    </row>
    <row r="5921" spans="1:14" x14ac:dyDescent="0.25">
      <c r="A5921" s="220">
        <v>1</v>
      </c>
      <c r="B5921" s="219" t="s">
        <v>4506</v>
      </c>
      <c r="C5921" s="219" t="s">
        <v>2553</v>
      </c>
      <c r="D5921" s="219">
        <v>103175</v>
      </c>
      <c r="E5921" s="217" t="s">
        <v>171</v>
      </c>
      <c r="F5921" s="217" t="s">
        <v>4664</v>
      </c>
      <c r="G5921" s="218">
        <v>11.11</v>
      </c>
      <c r="H5921" s="217" t="s">
        <v>139</v>
      </c>
      <c r="I5921" s="219">
        <v>1</v>
      </c>
      <c r="J5921" s="221">
        <v>13248.17</v>
      </c>
      <c r="K5921" s="221">
        <v>13248.17</v>
      </c>
      <c r="L5921" s="218">
        <v>0</v>
      </c>
      <c r="M5921" s="218">
        <f t="shared" si="172"/>
        <v>5299.268</v>
      </c>
      <c r="N5921" s="216" t="str">
        <f t="shared" si="171"/>
        <v>stvarna uporabna</v>
      </c>
    </row>
    <row r="5922" spans="1:14" x14ac:dyDescent="0.25">
      <c r="A5922" s="220">
        <v>1</v>
      </c>
      <c r="B5922" s="219" t="s">
        <v>4506</v>
      </c>
      <c r="C5922" s="219" t="s">
        <v>2553</v>
      </c>
      <c r="D5922" s="219">
        <v>103177</v>
      </c>
      <c r="E5922" s="217" t="s">
        <v>171</v>
      </c>
      <c r="F5922" s="217" t="s">
        <v>4665</v>
      </c>
      <c r="G5922" s="218">
        <v>11.11</v>
      </c>
      <c r="H5922" s="217" t="s">
        <v>139</v>
      </c>
      <c r="I5922" s="219">
        <v>1</v>
      </c>
      <c r="J5922" s="221">
        <v>3146.12</v>
      </c>
      <c r="K5922" s="221">
        <v>3146.12</v>
      </c>
      <c r="L5922" s="218">
        <v>0</v>
      </c>
      <c r="M5922" s="218">
        <f t="shared" si="172"/>
        <v>1258.4480000000001</v>
      </c>
      <c r="N5922" s="216" t="str">
        <f t="shared" si="171"/>
        <v>stvarna uporabna</v>
      </c>
    </row>
    <row r="5923" spans="1:14" x14ac:dyDescent="0.25">
      <c r="A5923" s="216">
        <v>1</v>
      </c>
      <c r="B5923" s="219" t="s">
        <v>4506</v>
      </c>
      <c r="C5923" s="219" t="s">
        <v>2553</v>
      </c>
      <c r="D5923" s="219">
        <v>103180</v>
      </c>
      <c r="E5923" s="217" t="s">
        <v>171</v>
      </c>
      <c r="F5923" s="217" t="s">
        <v>4666</v>
      </c>
      <c r="G5923" s="217" t="s">
        <v>3207</v>
      </c>
      <c r="H5923" s="217" t="s">
        <v>139</v>
      </c>
      <c r="I5923" s="219">
        <v>1</v>
      </c>
      <c r="J5923" s="218">
        <v>838.45</v>
      </c>
      <c r="K5923" s="218">
        <v>838.45</v>
      </c>
      <c r="L5923" s="218">
        <v>0</v>
      </c>
      <c r="M5923" s="218">
        <f t="shared" si="172"/>
        <v>335.38000000000005</v>
      </c>
      <c r="N5923" s="216" t="str">
        <f t="shared" si="171"/>
        <v>stvarna uporabna</v>
      </c>
    </row>
    <row r="5924" spans="1:14" x14ac:dyDescent="0.25">
      <c r="A5924" s="216">
        <v>1</v>
      </c>
      <c r="B5924" s="219" t="s">
        <v>4506</v>
      </c>
      <c r="C5924" s="219" t="s">
        <v>2553</v>
      </c>
      <c r="D5924" s="219">
        <v>103181</v>
      </c>
      <c r="E5924" s="217" t="s">
        <v>171</v>
      </c>
      <c r="F5924" s="217" t="s">
        <v>4667</v>
      </c>
      <c r="G5924" s="218">
        <v>12.06</v>
      </c>
      <c r="H5924" s="217" t="s">
        <v>139</v>
      </c>
      <c r="I5924" s="219">
        <v>1</v>
      </c>
      <c r="J5924" s="221">
        <v>3873.12</v>
      </c>
      <c r="K5924" s="221">
        <v>3873.12</v>
      </c>
      <c r="L5924" s="218">
        <v>0</v>
      </c>
      <c r="M5924" s="218">
        <f t="shared" si="172"/>
        <v>1549.248</v>
      </c>
      <c r="N5924" s="216" t="str">
        <f t="shared" si="171"/>
        <v>stvarna uporabna</v>
      </c>
    </row>
    <row r="5925" spans="1:14" x14ac:dyDescent="0.25">
      <c r="A5925" s="216">
        <v>1</v>
      </c>
      <c r="B5925" s="219" t="s">
        <v>4506</v>
      </c>
      <c r="C5925" s="219" t="s">
        <v>2553</v>
      </c>
      <c r="D5925" s="219">
        <v>103182</v>
      </c>
      <c r="E5925" s="217" t="s">
        <v>171</v>
      </c>
      <c r="F5925" s="217" t="s">
        <v>4668</v>
      </c>
      <c r="G5925" s="217" t="s">
        <v>266</v>
      </c>
      <c r="H5925" s="217" t="s">
        <v>139</v>
      </c>
      <c r="I5925" s="219">
        <v>1</v>
      </c>
      <c r="J5925" s="221">
        <v>83018.87</v>
      </c>
      <c r="K5925" s="221">
        <v>83018.87</v>
      </c>
      <c r="L5925" s="218">
        <v>0</v>
      </c>
      <c r="M5925" s="218">
        <f t="shared" si="172"/>
        <v>33207.548000000003</v>
      </c>
      <c r="N5925" s="216" t="str">
        <f t="shared" si="171"/>
        <v>stvarna uporabna</v>
      </c>
    </row>
    <row r="5926" spans="1:14" x14ac:dyDescent="0.25">
      <c r="A5926" s="220">
        <v>1</v>
      </c>
      <c r="B5926" s="219" t="s">
        <v>4506</v>
      </c>
      <c r="C5926" s="219" t="s">
        <v>2553</v>
      </c>
      <c r="D5926" s="219">
        <v>103183</v>
      </c>
      <c r="E5926" s="217" t="s">
        <v>171</v>
      </c>
      <c r="F5926" s="217" t="s">
        <v>4669</v>
      </c>
      <c r="G5926" s="217" t="s">
        <v>2188</v>
      </c>
      <c r="H5926" s="217" t="s">
        <v>139</v>
      </c>
      <c r="I5926" s="219">
        <v>1</v>
      </c>
      <c r="J5926" s="221">
        <v>2537.6</v>
      </c>
      <c r="K5926" s="221">
        <v>2537.6</v>
      </c>
      <c r="L5926" s="218">
        <v>0</v>
      </c>
      <c r="M5926" s="218">
        <f t="shared" si="172"/>
        <v>1015.04</v>
      </c>
      <c r="N5926" s="216" t="str">
        <f t="shared" si="171"/>
        <v>stvarna uporabna</v>
      </c>
    </row>
    <row r="5927" spans="1:14" x14ac:dyDescent="0.25">
      <c r="A5927" s="220">
        <v>1</v>
      </c>
      <c r="B5927" s="219" t="s">
        <v>4506</v>
      </c>
      <c r="C5927" s="219" t="s">
        <v>2553</v>
      </c>
      <c r="D5927" s="219">
        <v>103184</v>
      </c>
      <c r="E5927" s="217" t="s">
        <v>171</v>
      </c>
      <c r="F5927" s="217" t="s">
        <v>4670</v>
      </c>
      <c r="G5927" s="217" t="s">
        <v>2188</v>
      </c>
      <c r="H5927" s="217" t="s">
        <v>139</v>
      </c>
      <c r="I5927" s="219">
        <v>1</v>
      </c>
      <c r="J5927" s="221">
        <v>2684</v>
      </c>
      <c r="K5927" s="221">
        <v>2684</v>
      </c>
      <c r="L5927" s="218">
        <v>0</v>
      </c>
      <c r="M5927" s="218">
        <f t="shared" si="172"/>
        <v>1073.6000000000001</v>
      </c>
      <c r="N5927" s="216" t="str">
        <f t="shared" si="171"/>
        <v>stvarna uporabna</v>
      </c>
    </row>
    <row r="5928" spans="1:14" x14ac:dyDescent="0.25">
      <c r="A5928" s="216">
        <v>1</v>
      </c>
      <c r="B5928" s="219" t="s">
        <v>4506</v>
      </c>
      <c r="C5928" s="219" t="s">
        <v>2553</v>
      </c>
      <c r="D5928" s="219">
        <v>103185</v>
      </c>
      <c r="E5928" s="217" t="s">
        <v>171</v>
      </c>
      <c r="F5928" s="217" t="s">
        <v>4671</v>
      </c>
      <c r="G5928" s="217" t="s">
        <v>2188</v>
      </c>
      <c r="H5928" s="217" t="s">
        <v>139</v>
      </c>
      <c r="I5928" s="219">
        <v>1</v>
      </c>
      <c r="J5928" s="221">
        <v>2147.1999999999998</v>
      </c>
      <c r="K5928" s="221">
        <v>2147.1999999999998</v>
      </c>
      <c r="L5928" s="218">
        <v>0</v>
      </c>
      <c r="M5928" s="218">
        <f t="shared" si="172"/>
        <v>858.88</v>
      </c>
      <c r="N5928" s="216" t="str">
        <f t="shared" si="171"/>
        <v>stvarna uporabna</v>
      </c>
    </row>
    <row r="5929" spans="1:14" x14ac:dyDescent="0.25">
      <c r="A5929" s="216">
        <v>1</v>
      </c>
      <c r="B5929" s="219" t="s">
        <v>4506</v>
      </c>
      <c r="C5929" s="219" t="s">
        <v>2553</v>
      </c>
      <c r="D5929" s="219">
        <v>103188</v>
      </c>
      <c r="E5929" s="217" t="s">
        <v>171</v>
      </c>
      <c r="F5929" s="217" t="s">
        <v>4672</v>
      </c>
      <c r="G5929" s="217" t="s">
        <v>281</v>
      </c>
      <c r="H5929" s="217" t="s">
        <v>139</v>
      </c>
      <c r="I5929" s="219">
        <v>1</v>
      </c>
      <c r="J5929" s="221">
        <v>31910.62</v>
      </c>
      <c r="K5929" s="221">
        <v>31910.62</v>
      </c>
      <c r="L5929" s="218">
        <v>0</v>
      </c>
      <c r="M5929" s="218">
        <f t="shared" si="172"/>
        <v>12764.248</v>
      </c>
      <c r="N5929" s="216" t="str">
        <f t="shared" si="171"/>
        <v>stvarna uporabna</v>
      </c>
    </row>
    <row r="5930" spans="1:14" x14ac:dyDescent="0.25">
      <c r="A5930" s="216">
        <v>1</v>
      </c>
      <c r="B5930" s="219" t="s">
        <v>4506</v>
      </c>
      <c r="C5930" s="219" t="s">
        <v>2553</v>
      </c>
      <c r="D5930" s="219">
        <v>103266</v>
      </c>
      <c r="E5930" s="217" t="s">
        <v>171</v>
      </c>
      <c r="F5930" s="217" t="s">
        <v>4673</v>
      </c>
      <c r="G5930" s="218">
        <v>12.1</v>
      </c>
      <c r="H5930" s="219">
        <v>26</v>
      </c>
      <c r="I5930" s="219">
        <v>1</v>
      </c>
      <c r="J5930" s="221">
        <v>52778.77</v>
      </c>
      <c r="K5930" s="221">
        <v>52778.77</v>
      </c>
      <c r="L5930" s="218">
        <v>0</v>
      </c>
      <c r="M5930" s="218">
        <f t="shared" si="172"/>
        <v>21111.508000000002</v>
      </c>
      <c r="N5930" s="216" t="str">
        <f t="shared" si="171"/>
        <v>stvarna uporabna</v>
      </c>
    </row>
    <row r="5931" spans="1:14" x14ac:dyDescent="0.25">
      <c r="A5931" s="220">
        <v>1</v>
      </c>
      <c r="B5931" s="219" t="s">
        <v>4506</v>
      </c>
      <c r="C5931" s="219" t="s">
        <v>2553</v>
      </c>
      <c r="D5931" s="219">
        <v>103270</v>
      </c>
      <c r="E5931" s="217" t="s">
        <v>171</v>
      </c>
      <c r="F5931" s="217" t="s">
        <v>4674</v>
      </c>
      <c r="G5931" s="217" t="s">
        <v>454</v>
      </c>
      <c r="H5931" s="217" t="s">
        <v>139</v>
      </c>
      <c r="I5931" s="219">
        <v>1</v>
      </c>
      <c r="J5931" s="221">
        <v>31248.03</v>
      </c>
      <c r="K5931" s="221">
        <v>24060.84</v>
      </c>
      <c r="L5931" s="221">
        <v>7187.19</v>
      </c>
      <c r="M5931" s="218">
        <f t="shared" si="172"/>
        <v>12499.212</v>
      </c>
      <c r="N5931" s="216" t="str">
        <f t="shared" si="171"/>
        <v>stvarna uporabna</v>
      </c>
    </row>
    <row r="5932" spans="1:14" x14ac:dyDescent="0.25">
      <c r="A5932" s="220">
        <v>1</v>
      </c>
      <c r="B5932" s="219" t="s">
        <v>4506</v>
      </c>
      <c r="C5932" s="219" t="s">
        <v>2553</v>
      </c>
      <c r="D5932" s="219">
        <v>103271</v>
      </c>
      <c r="E5932" s="217" t="s">
        <v>171</v>
      </c>
      <c r="F5932" s="217" t="s">
        <v>4675</v>
      </c>
      <c r="G5932" s="217" t="s">
        <v>534</v>
      </c>
      <c r="H5932" s="217" t="s">
        <v>139</v>
      </c>
      <c r="I5932" s="219">
        <v>1</v>
      </c>
      <c r="J5932" s="221">
        <v>16163.61</v>
      </c>
      <c r="K5932" s="221">
        <v>6196.05</v>
      </c>
      <c r="L5932" s="221">
        <v>9967.56</v>
      </c>
      <c r="M5932" s="218">
        <f t="shared" si="172"/>
        <v>9967.56</v>
      </c>
      <c r="N5932" s="216" t="str">
        <f t="shared" si="171"/>
        <v>nova vrijednost</v>
      </c>
    </row>
    <row r="5933" spans="1:14" x14ac:dyDescent="0.25">
      <c r="A5933" s="216">
        <v>1</v>
      </c>
      <c r="B5933" s="219" t="s">
        <v>4506</v>
      </c>
      <c r="C5933" s="219" t="s">
        <v>2553</v>
      </c>
      <c r="D5933" s="219">
        <v>103397</v>
      </c>
      <c r="E5933" s="217" t="s">
        <v>171</v>
      </c>
      <c r="F5933" s="217" t="s">
        <v>4661</v>
      </c>
      <c r="G5933" s="217" t="s">
        <v>2204</v>
      </c>
      <c r="H5933" s="217" t="s">
        <v>139</v>
      </c>
      <c r="I5933" s="219">
        <v>1</v>
      </c>
      <c r="J5933" s="221">
        <v>6144.36</v>
      </c>
      <c r="K5933" s="221">
        <v>6144.36</v>
      </c>
      <c r="L5933" s="218">
        <v>0</v>
      </c>
      <c r="M5933" s="218">
        <f t="shared" si="172"/>
        <v>2457.7440000000001</v>
      </c>
      <c r="N5933" s="216" t="str">
        <f t="shared" si="171"/>
        <v>stvarna uporabna</v>
      </c>
    </row>
    <row r="5934" spans="1:14" x14ac:dyDescent="0.25">
      <c r="A5934" s="216">
        <v>1</v>
      </c>
      <c r="B5934" s="219" t="s">
        <v>4506</v>
      </c>
      <c r="C5934" s="219" t="s">
        <v>2553</v>
      </c>
      <c r="D5934" s="219">
        <v>103542</v>
      </c>
      <c r="E5934" s="217" t="s">
        <v>171</v>
      </c>
      <c r="F5934" s="217" t="s">
        <v>4676</v>
      </c>
      <c r="G5934" s="217" t="s">
        <v>1415</v>
      </c>
      <c r="H5934" s="217" t="s">
        <v>139</v>
      </c>
      <c r="I5934" s="219">
        <v>1</v>
      </c>
      <c r="J5934" s="221">
        <v>43051.360000000001</v>
      </c>
      <c r="K5934" s="221">
        <v>43051.360000000001</v>
      </c>
      <c r="L5934" s="218">
        <v>0</v>
      </c>
      <c r="M5934" s="218">
        <f t="shared" si="172"/>
        <v>17220.544000000002</v>
      </c>
      <c r="N5934" s="216" t="str">
        <f t="shared" si="171"/>
        <v>stvarna uporabna</v>
      </c>
    </row>
    <row r="5935" spans="1:14" x14ac:dyDescent="0.25">
      <c r="A5935" s="216">
        <v>1</v>
      </c>
      <c r="B5935" s="219" t="s">
        <v>4506</v>
      </c>
      <c r="C5935" s="219" t="s">
        <v>2553</v>
      </c>
      <c r="D5935" s="219">
        <v>103543</v>
      </c>
      <c r="E5935" s="217" t="s">
        <v>171</v>
      </c>
      <c r="F5935" s="217" t="s">
        <v>4677</v>
      </c>
      <c r="G5935" s="217" t="s">
        <v>223</v>
      </c>
      <c r="H5935" s="217" t="s">
        <v>139</v>
      </c>
      <c r="I5935" s="219">
        <v>1</v>
      </c>
      <c r="J5935" s="221">
        <v>38572.74</v>
      </c>
      <c r="K5935" s="221">
        <v>38572.74</v>
      </c>
      <c r="L5935" s="218">
        <v>0</v>
      </c>
      <c r="M5935" s="218">
        <f t="shared" si="172"/>
        <v>15429.096</v>
      </c>
      <c r="N5935" s="216" t="str">
        <f t="shared" si="171"/>
        <v>stvarna uporabna</v>
      </c>
    </row>
    <row r="5936" spans="1:14" x14ac:dyDescent="0.25">
      <c r="A5936" s="220">
        <v>1</v>
      </c>
      <c r="B5936" s="219" t="s">
        <v>4506</v>
      </c>
      <c r="C5936" s="219" t="s">
        <v>2553</v>
      </c>
      <c r="D5936" s="219">
        <v>103725</v>
      </c>
      <c r="E5936" s="217" t="s">
        <v>162</v>
      </c>
      <c r="F5936" s="217" t="s">
        <v>4678</v>
      </c>
      <c r="G5936" s="217" t="s">
        <v>538</v>
      </c>
      <c r="H5936" s="217" t="s">
        <v>139</v>
      </c>
      <c r="I5936" s="219">
        <v>1</v>
      </c>
      <c r="J5936" s="221">
        <v>1915.04</v>
      </c>
      <c r="K5936" s="218">
        <v>542.6</v>
      </c>
      <c r="L5936" s="221">
        <v>1372.44</v>
      </c>
      <c r="M5936" s="218">
        <f t="shared" si="172"/>
        <v>1372.44</v>
      </c>
      <c r="N5936" s="216" t="str">
        <f t="shared" si="171"/>
        <v>nova vrijednost</v>
      </c>
    </row>
    <row r="5937" spans="1:14" x14ac:dyDescent="0.25">
      <c r="A5937" s="220">
        <v>1</v>
      </c>
      <c r="B5937" s="219" t="s">
        <v>4506</v>
      </c>
      <c r="C5937" s="219" t="s">
        <v>2553</v>
      </c>
      <c r="D5937" s="219">
        <v>103761</v>
      </c>
      <c r="E5937" s="217" t="s">
        <v>162</v>
      </c>
      <c r="F5937" s="217" t="s">
        <v>4679</v>
      </c>
      <c r="G5937" s="218">
        <v>12.14</v>
      </c>
      <c r="H5937" s="217" t="s">
        <v>139</v>
      </c>
      <c r="I5937" s="219">
        <v>1</v>
      </c>
      <c r="J5937" s="221">
        <v>3550</v>
      </c>
      <c r="K5937" s="221">
        <v>1420</v>
      </c>
      <c r="L5937" s="221">
        <v>2130</v>
      </c>
      <c r="M5937" s="218">
        <f t="shared" si="172"/>
        <v>2130</v>
      </c>
      <c r="N5937" s="216" t="str">
        <f t="shared" si="171"/>
        <v>nova vrijednost</v>
      </c>
    </row>
    <row r="5938" spans="1:14" x14ac:dyDescent="0.25">
      <c r="A5938" s="216">
        <v>1</v>
      </c>
      <c r="B5938" s="219" t="s">
        <v>4506</v>
      </c>
      <c r="C5938" s="219" t="s">
        <v>2553</v>
      </c>
      <c r="D5938" s="219">
        <v>103762</v>
      </c>
      <c r="E5938" s="217" t="s">
        <v>162</v>
      </c>
      <c r="F5938" s="217" t="s">
        <v>4680</v>
      </c>
      <c r="G5938" s="218">
        <v>12.14</v>
      </c>
      <c r="H5938" s="217" t="s">
        <v>139</v>
      </c>
      <c r="I5938" s="219">
        <v>1</v>
      </c>
      <c r="J5938" s="221">
        <v>3448.75</v>
      </c>
      <c r="K5938" s="221">
        <v>1379.5</v>
      </c>
      <c r="L5938" s="221">
        <v>2069.25</v>
      </c>
      <c r="M5938" s="218">
        <f t="shared" si="172"/>
        <v>2069.25</v>
      </c>
      <c r="N5938" s="216" t="str">
        <f t="shared" si="171"/>
        <v>nova vrijednost</v>
      </c>
    </row>
    <row r="5939" spans="1:14" x14ac:dyDescent="0.25">
      <c r="A5939" s="216">
        <v>1</v>
      </c>
      <c r="B5939" s="219" t="s">
        <v>4506</v>
      </c>
      <c r="C5939" s="219" t="s">
        <v>2553</v>
      </c>
      <c r="D5939" s="219">
        <v>103763</v>
      </c>
      <c r="E5939" s="217" t="s">
        <v>162</v>
      </c>
      <c r="F5939" s="217" t="s">
        <v>4681</v>
      </c>
      <c r="G5939" s="218">
        <v>12.14</v>
      </c>
      <c r="H5939" s="217" t="s">
        <v>139</v>
      </c>
      <c r="I5939" s="219">
        <v>1</v>
      </c>
      <c r="J5939" s="221">
        <v>5150</v>
      </c>
      <c r="K5939" s="221">
        <v>2060</v>
      </c>
      <c r="L5939" s="221">
        <v>3090</v>
      </c>
      <c r="M5939" s="218">
        <f t="shared" si="172"/>
        <v>3090</v>
      </c>
      <c r="N5939" s="216" t="str">
        <f t="shared" si="171"/>
        <v>nova vrijednost</v>
      </c>
    </row>
    <row r="5940" spans="1:14" x14ac:dyDescent="0.25">
      <c r="A5940" s="216">
        <v>1</v>
      </c>
      <c r="B5940" s="219" t="s">
        <v>4506</v>
      </c>
      <c r="C5940" s="219" t="s">
        <v>2553</v>
      </c>
      <c r="D5940" s="219">
        <v>103790</v>
      </c>
      <c r="E5940" s="217" t="s">
        <v>162</v>
      </c>
      <c r="F5940" s="217" t="s">
        <v>4682</v>
      </c>
      <c r="G5940" s="217" t="s">
        <v>414</v>
      </c>
      <c r="H5940" s="217" t="s">
        <v>139</v>
      </c>
      <c r="I5940" s="219">
        <v>1</v>
      </c>
      <c r="J5940" s="221">
        <v>3352.5</v>
      </c>
      <c r="K5940" s="221">
        <v>3184.88</v>
      </c>
      <c r="L5940" s="218">
        <v>167.62</v>
      </c>
      <c r="M5940" s="218">
        <f t="shared" si="172"/>
        <v>1341</v>
      </c>
      <c r="N5940" s="216" t="str">
        <f t="shared" si="171"/>
        <v>stvarna uporabna</v>
      </c>
    </row>
    <row r="5941" spans="1:14" x14ac:dyDescent="0.25">
      <c r="A5941" s="220">
        <v>1</v>
      </c>
      <c r="B5941" s="219" t="s">
        <v>4506</v>
      </c>
      <c r="C5941" s="219" t="s">
        <v>2553</v>
      </c>
      <c r="D5941" s="219">
        <v>104117</v>
      </c>
      <c r="E5941" s="217" t="s">
        <v>137</v>
      </c>
      <c r="F5941" s="217" t="s">
        <v>4683</v>
      </c>
      <c r="G5941" s="217" t="s">
        <v>725</v>
      </c>
      <c r="H5941" s="217" t="s">
        <v>139</v>
      </c>
      <c r="I5941" s="219">
        <v>1</v>
      </c>
      <c r="J5941" s="221">
        <v>55041.25</v>
      </c>
      <c r="K5941" s="221">
        <v>10703.27</v>
      </c>
      <c r="L5941" s="221">
        <v>44337.98</v>
      </c>
      <c r="M5941" s="218">
        <f t="shared" si="172"/>
        <v>44337.98</v>
      </c>
      <c r="N5941" s="216" t="str">
        <f t="shared" si="171"/>
        <v>nova vrijednost</v>
      </c>
    </row>
    <row r="5942" spans="1:14" x14ac:dyDescent="0.25">
      <c r="A5942" s="220">
        <v>1</v>
      </c>
      <c r="B5942" s="219" t="s">
        <v>4506</v>
      </c>
      <c r="C5942" s="219" t="s">
        <v>2553</v>
      </c>
      <c r="D5942" s="219">
        <v>104170</v>
      </c>
      <c r="E5942" s="217" t="s">
        <v>162</v>
      </c>
      <c r="F5942" s="217" t="s">
        <v>4684</v>
      </c>
      <c r="G5942" s="217" t="s">
        <v>3362</v>
      </c>
      <c r="H5942" s="217" t="s">
        <v>139</v>
      </c>
      <c r="I5942" s="219">
        <v>1</v>
      </c>
      <c r="J5942" s="221">
        <v>5739.7</v>
      </c>
      <c r="K5942" s="221">
        <v>5739.7</v>
      </c>
      <c r="L5942" s="218">
        <v>0</v>
      </c>
      <c r="M5942" s="218">
        <f t="shared" si="172"/>
        <v>2295.88</v>
      </c>
      <c r="N5942" s="216" t="str">
        <f t="shared" si="171"/>
        <v>stvarna uporabna</v>
      </c>
    </row>
    <row r="5943" spans="1:14" x14ac:dyDescent="0.25">
      <c r="A5943" s="216">
        <v>1</v>
      </c>
      <c r="B5943" s="219" t="s">
        <v>4506</v>
      </c>
      <c r="C5943" s="219" t="s">
        <v>2553</v>
      </c>
      <c r="D5943" s="219">
        <v>104173</v>
      </c>
      <c r="E5943" s="217" t="s">
        <v>162</v>
      </c>
      <c r="F5943" s="217" t="s">
        <v>4684</v>
      </c>
      <c r="G5943" s="217" t="s">
        <v>3362</v>
      </c>
      <c r="H5943" s="217" t="s">
        <v>139</v>
      </c>
      <c r="I5943" s="219">
        <v>1</v>
      </c>
      <c r="J5943" s="221">
        <v>5315.57</v>
      </c>
      <c r="K5943" s="221">
        <v>5315.57</v>
      </c>
      <c r="L5943" s="218">
        <v>0</v>
      </c>
      <c r="M5943" s="218">
        <f t="shared" si="172"/>
        <v>2126.2280000000001</v>
      </c>
      <c r="N5943" s="216" t="str">
        <f t="shared" si="171"/>
        <v>stvarna uporabna</v>
      </c>
    </row>
    <row r="5944" spans="1:14" x14ac:dyDescent="0.25">
      <c r="A5944" s="216">
        <v>1</v>
      </c>
      <c r="B5944" s="219" t="s">
        <v>4506</v>
      </c>
      <c r="C5944" s="219" t="s">
        <v>2553</v>
      </c>
      <c r="D5944" s="219">
        <v>104190</v>
      </c>
      <c r="E5944" s="217" t="s">
        <v>162</v>
      </c>
      <c r="F5944" s="217" t="s">
        <v>4685</v>
      </c>
      <c r="G5944" s="218">
        <v>10.08</v>
      </c>
      <c r="H5944" s="217" t="s">
        <v>139</v>
      </c>
      <c r="I5944" s="219">
        <v>1</v>
      </c>
      <c r="J5944" s="221">
        <v>53683.86</v>
      </c>
      <c r="K5944" s="221">
        <v>53683.86</v>
      </c>
      <c r="L5944" s="218">
        <v>0</v>
      </c>
      <c r="M5944" s="218">
        <f t="shared" si="172"/>
        <v>21473.544000000002</v>
      </c>
      <c r="N5944" s="216" t="str">
        <f t="shared" si="171"/>
        <v>stvarna uporabna</v>
      </c>
    </row>
    <row r="5945" spans="1:14" x14ac:dyDescent="0.25">
      <c r="A5945" s="216">
        <v>1</v>
      </c>
      <c r="B5945" s="219" t="s">
        <v>4506</v>
      </c>
      <c r="C5945" s="219" t="s">
        <v>2553</v>
      </c>
      <c r="D5945" s="219">
        <v>104251</v>
      </c>
      <c r="E5945" s="217" t="s">
        <v>162</v>
      </c>
      <c r="F5945" s="217" t="s">
        <v>4686</v>
      </c>
      <c r="G5945" s="218">
        <v>11.05</v>
      </c>
      <c r="H5945" s="217" t="s">
        <v>139</v>
      </c>
      <c r="I5945" s="219">
        <v>1</v>
      </c>
      <c r="J5945" s="221">
        <v>152866</v>
      </c>
      <c r="K5945" s="221">
        <v>152866</v>
      </c>
      <c r="L5945" s="218">
        <v>0</v>
      </c>
      <c r="M5945" s="218">
        <f t="shared" si="172"/>
        <v>61146.400000000001</v>
      </c>
      <c r="N5945" s="216" t="str">
        <f t="shared" si="171"/>
        <v>stvarna uporabna</v>
      </c>
    </row>
    <row r="5946" spans="1:14" x14ac:dyDescent="0.25">
      <c r="A5946" s="220">
        <v>1</v>
      </c>
      <c r="B5946" s="219" t="s">
        <v>4506</v>
      </c>
      <c r="C5946" s="219" t="s">
        <v>2553</v>
      </c>
      <c r="D5946" s="219">
        <v>104392</v>
      </c>
      <c r="E5946" s="217" t="s">
        <v>162</v>
      </c>
      <c r="F5946" s="217" t="s">
        <v>4687</v>
      </c>
      <c r="G5946" s="217" t="s">
        <v>538</v>
      </c>
      <c r="H5946" s="217" t="s">
        <v>139</v>
      </c>
      <c r="I5946" s="219">
        <v>1</v>
      </c>
      <c r="J5946" s="221">
        <v>25995.599999999999</v>
      </c>
      <c r="K5946" s="221">
        <v>7365.42</v>
      </c>
      <c r="L5946" s="221">
        <v>18630.18</v>
      </c>
      <c r="M5946" s="218">
        <f t="shared" si="172"/>
        <v>18630.18</v>
      </c>
      <c r="N5946" s="216" t="str">
        <f t="shared" si="171"/>
        <v>nova vrijednost</v>
      </c>
    </row>
    <row r="5947" spans="1:14" x14ac:dyDescent="0.25">
      <c r="A5947" s="220">
        <v>1</v>
      </c>
      <c r="B5947" s="219" t="s">
        <v>4506</v>
      </c>
      <c r="C5947" s="219" t="s">
        <v>2553</v>
      </c>
      <c r="D5947" s="219">
        <v>104393</v>
      </c>
      <c r="E5947" s="217" t="s">
        <v>162</v>
      </c>
      <c r="F5947" s="217" t="s">
        <v>4678</v>
      </c>
      <c r="G5947" s="217" t="s">
        <v>538</v>
      </c>
      <c r="H5947" s="217" t="s">
        <v>139</v>
      </c>
      <c r="I5947" s="219">
        <v>1</v>
      </c>
      <c r="J5947" s="221">
        <v>1915.04</v>
      </c>
      <c r="K5947" s="218">
        <v>542.6</v>
      </c>
      <c r="L5947" s="221">
        <v>1372.44</v>
      </c>
      <c r="M5947" s="218">
        <f t="shared" si="172"/>
        <v>1372.44</v>
      </c>
      <c r="N5947" s="216" t="str">
        <f t="shared" ref="N5947:N6010" si="173">IF(L5947&lt;J5947*0.4,"stvarna uporabna", "nova vrijednost")</f>
        <v>nova vrijednost</v>
      </c>
    </row>
    <row r="5948" spans="1:14" x14ac:dyDescent="0.25">
      <c r="A5948" s="216">
        <v>1</v>
      </c>
      <c r="B5948" s="219" t="s">
        <v>4506</v>
      </c>
      <c r="C5948" s="219" t="s">
        <v>2553</v>
      </c>
      <c r="D5948" s="219">
        <v>104417</v>
      </c>
      <c r="E5948" s="217" t="s">
        <v>162</v>
      </c>
      <c r="F5948" s="217" t="s">
        <v>4688</v>
      </c>
      <c r="G5948" s="217" t="s">
        <v>854</v>
      </c>
      <c r="H5948" s="217" t="s">
        <v>139</v>
      </c>
      <c r="I5948" s="219">
        <v>1</v>
      </c>
      <c r="J5948" s="221">
        <v>2950.23</v>
      </c>
      <c r="K5948" s="221">
        <v>2950.23</v>
      </c>
      <c r="L5948" s="218">
        <v>0</v>
      </c>
      <c r="M5948" s="218">
        <f t="shared" si="172"/>
        <v>1180.0920000000001</v>
      </c>
      <c r="N5948" s="216" t="str">
        <f t="shared" si="173"/>
        <v>stvarna uporabna</v>
      </c>
    </row>
    <row r="5949" spans="1:14" x14ac:dyDescent="0.25">
      <c r="A5949" s="216">
        <v>1</v>
      </c>
      <c r="B5949" s="219" t="s">
        <v>4506</v>
      </c>
      <c r="C5949" s="219" t="s">
        <v>2553</v>
      </c>
      <c r="D5949" s="219">
        <v>104421</v>
      </c>
      <c r="E5949" s="217" t="s">
        <v>162</v>
      </c>
      <c r="F5949" s="217" t="s">
        <v>4689</v>
      </c>
      <c r="G5949" s="217" t="s">
        <v>223</v>
      </c>
      <c r="H5949" s="217" t="s">
        <v>139</v>
      </c>
      <c r="I5949" s="219">
        <v>1</v>
      </c>
      <c r="J5949" s="221">
        <v>17018.7</v>
      </c>
      <c r="K5949" s="221">
        <v>17018.7</v>
      </c>
      <c r="L5949" s="218">
        <v>0</v>
      </c>
      <c r="M5949" s="218">
        <f t="shared" si="172"/>
        <v>6807.4800000000005</v>
      </c>
      <c r="N5949" s="216" t="str">
        <f t="shared" si="173"/>
        <v>stvarna uporabna</v>
      </c>
    </row>
    <row r="5950" spans="1:14" x14ac:dyDescent="0.25">
      <c r="A5950" s="216">
        <v>1</v>
      </c>
      <c r="B5950" s="219" t="s">
        <v>4506</v>
      </c>
      <c r="C5950" s="219" t="s">
        <v>2553</v>
      </c>
      <c r="D5950" s="219">
        <v>104422</v>
      </c>
      <c r="E5950" s="217" t="s">
        <v>162</v>
      </c>
      <c r="F5950" s="217" t="s">
        <v>4685</v>
      </c>
      <c r="G5950" s="217" t="s">
        <v>223</v>
      </c>
      <c r="H5950" s="217" t="s">
        <v>139</v>
      </c>
      <c r="I5950" s="219">
        <v>1</v>
      </c>
      <c r="J5950" s="221">
        <v>57427.95</v>
      </c>
      <c r="K5950" s="221">
        <v>57427.95</v>
      </c>
      <c r="L5950" s="218">
        <v>0</v>
      </c>
      <c r="M5950" s="218">
        <f t="shared" si="172"/>
        <v>22971.18</v>
      </c>
      <c r="N5950" s="216" t="str">
        <f t="shared" si="173"/>
        <v>stvarna uporabna</v>
      </c>
    </row>
    <row r="5951" spans="1:14" x14ac:dyDescent="0.25">
      <c r="A5951" s="220">
        <v>1</v>
      </c>
      <c r="B5951" s="219" t="s">
        <v>4506</v>
      </c>
      <c r="C5951" s="219" t="s">
        <v>2553</v>
      </c>
      <c r="D5951" s="219">
        <v>104430</v>
      </c>
      <c r="E5951" s="217" t="s">
        <v>162</v>
      </c>
      <c r="F5951" s="217" t="s">
        <v>4690</v>
      </c>
      <c r="G5951" s="217" t="s">
        <v>1991</v>
      </c>
      <c r="H5951" s="217" t="s">
        <v>139</v>
      </c>
      <c r="I5951" s="219">
        <v>1</v>
      </c>
      <c r="J5951" s="221">
        <v>7640.86</v>
      </c>
      <c r="K5951" s="221">
        <v>7640.86</v>
      </c>
      <c r="L5951" s="218">
        <v>0</v>
      </c>
      <c r="M5951" s="218">
        <f t="shared" si="172"/>
        <v>3056.3440000000001</v>
      </c>
      <c r="N5951" s="216" t="str">
        <f t="shared" si="173"/>
        <v>stvarna uporabna</v>
      </c>
    </row>
    <row r="5952" spans="1:14" x14ac:dyDescent="0.25">
      <c r="A5952" s="220">
        <v>1</v>
      </c>
      <c r="B5952" s="219" t="s">
        <v>4506</v>
      </c>
      <c r="C5952" s="219" t="s">
        <v>2553</v>
      </c>
      <c r="D5952" s="219">
        <v>104459</v>
      </c>
      <c r="E5952" s="217" t="s">
        <v>162</v>
      </c>
      <c r="F5952" s="217" t="s">
        <v>4691</v>
      </c>
      <c r="G5952" s="217" t="s">
        <v>235</v>
      </c>
      <c r="H5952" s="217" t="s">
        <v>139</v>
      </c>
      <c r="I5952" s="219">
        <v>1</v>
      </c>
      <c r="J5952" s="221">
        <v>1112.45</v>
      </c>
      <c r="K5952" s="218">
        <v>370.82</v>
      </c>
      <c r="L5952" s="218">
        <v>741.63</v>
      </c>
      <c r="M5952" s="218">
        <f t="shared" si="172"/>
        <v>741.63</v>
      </c>
      <c r="N5952" s="216" t="str">
        <f t="shared" si="173"/>
        <v>nova vrijednost</v>
      </c>
    </row>
    <row r="5953" spans="1:14" x14ac:dyDescent="0.25">
      <c r="A5953" s="216">
        <v>1</v>
      </c>
      <c r="B5953" s="219" t="s">
        <v>4506</v>
      </c>
      <c r="C5953" s="219" t="s">
        <v>2553</v>
      </c>
      <c r="D5953" s="219">
        <v>104460</v>
      </c>
      <c r="E5953" s="217" t="s">
        <v>162</v>
      </c>
      <c r="F5953" s="217" t="s">
        <v>4692</v>
      </c>
      <c r="G5953" s="217" t="s">
        <v>235</v>
      </c>
      <c r="H5953" s="217" t="s">
        <v>139</v>
      </c>
      <c r="I5953" s="219">
        <v>1</v>
      </c>
      <c r="J5953" s="221">
        <v>4601.82</v>
      </c>
      <c r="K5953" s="221">
        <v>1533.94</v>
      </c>
      <c r="L5953" s="221">
        <v>3067.88</v>
      </c>
      <c r="M5953" s="218">
        <f t="shared" si="172"/>
        <v>3067.88</v>
      </c>
      <c r="N5953" s="216" t="str">
        <f t="shared" si="173"/>
        <v>nova vrijednost</v>
      </c>
    </row>
    <row r="5954" spans="1:14" x14ac:dyDescent="0.25">
      <c r="A5954" s="216">
        <v>1</v>
      </c>
      <c r="B5954" s="219" t="s">
        <v>4506</v>
      </c>
      <c r="C5954" s="219" t="s">
        <v>2553</v>
      </c>
      <c r="D5954" s="219">
        <v>104461</v>
      </c>
      <c r="E5954" s="217" t="s">
        <v>162</v>
      </c>
      <c r="F5954" s="217" t="s">
        <v>4692</v>
      </c>
      <c r="G5954" s="217" t="s">
        <v>235</v>
      </c>
      <c r="H5954" s="217" t="s">
        <v>139</v>
      </c>
      <c r="I5954" s="219">
        <v>1</v>
      </c>
      <c r="J5954" s="221">
        <v>4601.82</v>
      </c>
      <c r="K5954" s="221">
        <v>1533.94</v>
      </c>
      <c r="L5954" s="221">
        <v>3067.88</v>
      </c>
      <c r="M5954" s="218">
        <f t="shared" ref="M5954:M6017" si="174">IF(L5954&lt;J5954*0.4,J5954*0.4,L5954)</f>
        <v>3067.88</v>
      </c>
      <c r="N5954" s="216" t="str">
        <f t="shared" si="173"/>
        <v>nova vrijednost</v>
      </c>
    </row>
    <row r="5955" spans="1:14" x14ac:dyDescent="0.25">
      <c r="A5955" s="216">
        <v>1</v>
      </c>
      <c r="B5955" s="219" t="s">
        <v>4506</v>
      </c>
      <c r="C5955" s="219" t="s">
        <v>2553</v>
      </c>
      <c r="D5955" s="219">
        <v>104462</v>
      </c>
      <c r="E5955" s="217" t="s">
        <v>162</v>
      </c>
      <c r="F5955" s="217" t="s">
        <v>4692</v>
      </c>
      <c r="G5955" s="217" t="s">
        <v>235</v>
      </c>
      <c r="H5955" s="217" t="s">
        <v>139</v>
      </c>
      <c r="I5955" s="219">
        <v>1</v>
      </c>
      <c r="J5955" s="221">
        <v>4601.82</v>
      </c>
      <c r="K5955" s="221">
        <v>1533.94</v>
      </c>
      <c r="L5955" s="221">
        <v>3067.88</v>
      </c>
      <c r="M5955" s="218">
        <f t="shared" si="174"/>
        <v>3067.88</v>
      </c>
      <c r="N5955" s="216" t="str">
        <f t="shared" si="173"/>
        <v>nova vrijednost</v>
      </c>
    </row>
    <row r="5956" spans="1:14" x14ac:dyDescent="0.25">
      <c r="A5956" s="220">
        <v>1</v>
      </c>
      <c r="B5956" s="219" t="s">
        <v>4506</v>
      </c>
      <c r="C5956" s="219" t="s">
        <v>2553</v>
      </c>
      <c r="D5956" s="219">
        <v>104463</v>
      </c>
      <c r="E5956" s="217" t="s">
        <v>162</v>
      </c>
      <c r="F5956" s="217" t="s">
        <v>4692</v>
      </c>
      <c r="G5956" s="217" t="s">
        <v>235</v>
      </c>
      <c r="H5956" s="217" t="s">
        <v>139</v>
      </c>
      <c r="I5956" s="219">
        <v>1</v>
      </c>
      <c r="J5956" s="221">
        <v>4601.82</v>
      </c>
      <c r="K5956" s="221">
        <v>1533.94</v>
      </c>
      <c r="L5956" s="221">
        <v>3067.88</v>
      </c>
      <c r="M5956" s="218">
        <f t="shared" si="174"/>
        <v>3067.88</v>
      </c>
      <c r="N5956" s="216" t="str">
        <f t="shared" si="173"/>
        <v>nova vrijednost</v>
      </c>
    </row>
    <row r="5957" spans="1:14" x14ac:dyDescent="0.25">
      <c r="A5957" s="220">
        <v>1</v>
      </c>
      <c r="B5957" s="219" t="s">
        <v>4506</v>
      </c>
      <c r="C5957" s="219" t="s">
        <v>2553</v>
      </c>
      <c r="D5957" s="219">
        <v>104464</v>
      </c>
      <c r="E5957" s="217" t="s">
        <v>162</v>
      </c>
      <c r="F5957" s="217" t="s">
        <v>4692</v>
      </c>
      <c r="G5957" s="217" t="s">
        <v>235</v>
      </c>
      <c r="H5957" s="217" t="s">
        <v>139</v>
      </c>
      <c r="I5957" s="219">
        <v>1</v>
      </c>
      <c r="J5957" s="221">
        <v>4601.82</v>
      </c>
      <c r="K5957" s="221">
        <v>1533.94</v>
      </c>
      <c r="L5957" s="221">
        <v>3067.88</v>
      </c>
      <c r="M5957" s="218">
        <f t="shared" si="174"/>
        <v>3067.88</v>
      </c>
      <c r="N5957" s="216" t="str">
        <f t="shared" si="173"/>
        <v>nova vrijednost</v>
      </c>
    </row>
    <row r="5958" spans="1:14" x14ac:dyDescent="0.25">
      <c r="A5958" s="216">
        <v>1</v>
      </c>
      <c r="B5958" s="219" t="s">
        <v>4506</v>
      </c>
      <c r="C5958" s="219" t="s">
        <v>2553</v>
      </c>
      <c r="D5958" s="219">
        <v>104465</v>
      </c>
      <c r="E5958" s="217" t="s">
        <v>162</v>
      </c>
      <c r="F5958" s="217" t="s">
        <v>4692</v>
      </c>
      <c r="G5958" s="217" t="s">
        <v>235</v>
      </c>
      <c r="H5958" s="217" t="s">
        <v>139</v>
      </c>
      <c r="I5958" s="219">
        <v>1</v>
      </c>
      <c r="J5958" s="221">
        <v>4601.82</v>
      </c>
      <c r="K5958" s="221">
        <v>1533.94</v>
      </c>
      <c r="L5958" s="221">
        <v>3067.88</v>
      </c>
      <c r="M5958" s="218">
        <f t="shared" si="174"/>
        <v>3067.88</v>
      </c>
      <c r="N5958" s="216" t="str">
        <f t="shared" si="173"/>
        <v>nova vrijednost</v>
      </c>
    </row>
    <row r="5959" spans="1:14" x14ac:dyDescent="0.25">
      <c r="A5959" s="216">
        <v>1</v>
      </c>
      <c r="B5959" s="219" t="s">
        <v>4506</v>
      </c>
      <c r="C5959" s="219" t="s">
        <v>2553</v>
      </c>
      <c r="D5959" s="219">
        <v>104466</v>
      </c>
      <c r="E5959" s="217" t="s">
        <v>162</v>
      </c>
      <c r="F5959" s="217" t="s">
        <v>4692</v>
      </c>
      <c r="G5959" s="217" t="s">
        <v>235</v>
      </c>
      <c r="H5959" s="217" t="s">
        <v>139</v>
      </c>
      <c r="I5959" s="219">
        <v>1</v>
      </c>
      <c r="J5959" s="221">
        <v>4601.82</v>
      </c>
      <c r="K5959" s="221">
        <v>1533.94</v>
      </c>
      <c r="L5959" s="221">
        <v>3067.88</v>
      </c>
      <c r="M5959" s="218">
        <f t="shared" si="174"/>
        <v>3067.88</v>
      </c>
      <c r="N5959" s="216" t="str">
        <f t="shared" si="173"/>
        <v>nova vrijednost</v>
      </c>
    </row>
    <row r="5960" spans="1:14" x14ac:dyDescent="0.25">
      <c r="A5960" s="216">
        <v>1</v>
      </c>
      <c r="B5960" s="219" t="s">
        <v>4506</v>
      </c>
      <c r="C5960" s="219" t="s">
        <v>2553</v>
      </c>
      <c r="D5960" s="219">
        <v>104467</v>
      </c>
      <c r="E5960" s="217" t="s">
        <v>162</v>
      </c>
      <c r="F5960" s="217" t="s">
        <v>4692</v>
      </c>
      <c r="G5960" s="217" t="s">
        <v>235</v>
      </c>
      <c r="H5960" s="217" t="s">
        <v>139</v>
      </c>
      <c r="I5960" s="219">
        <v>1</v>
      </c>
      <c r="J5960" s="221">
        <v>4601.82</v>
      </c>
      <c r="K5960" s="221">
        <v>1533.94</v>
      </c>
      <c r="L5960" s="221">
        <v>3067.88</v>
      </c>
      <c r="M5960" s="218">
        <f t="shared" si="174"/>
        <v>3067.88</v>
      </c>
      <c r="N5960" s="216" t="str">
        <f t="shared" si="173"/>
        <v>nova vrijednost</v>
      </c>
    </row>
    <row r="5961" spans="1:14" x14ac:dyDescent="0.25">
      <c r="A5961" s="220">
        <v>1</v>
      </c>
      <c r="B5961" s="219" t="s">
        <v>4506</v>
      </c>
      <c r="C5961" s="219" t="s">
        <v>2553</v>
      </c>
      <c r="D5961" s="219">
        <v>104468</v>
      </c>
      <c r="E5961" s="217" t="s">
        <v>162</v>
      </c>
      <c r="F5961" s="217" t="s">
        <v>4692</v>
      </c>
      <c r="G5961" s="217" t="s">
        <v>235</v>
      </c>
      <c r="H5961" s="217" t="s">
        <v>139</v>
      </c>
      <c r="I5961" s="219">
        <v>1</v>
      </c>
      <c r="J5961" s="221">
        <v>4601.82</v>
      </c>
      <c r="K5961" s="221">
        <v>1533.94</v>
      </c>
      <c r="L5961" s="221">
        <v>3067.88</v>
      </c>
      <c r="M5961" s="218">
        <f t="shared" si="174"/>
        <v>3067.88</v>
      </c>
      <c r="N5961" s="216" t="str">
        <f t="shared" si="173"/>
        <v>nova vrijednost</v>
      </c>
    </row>
    <row r="5962" spans="1:14" x14ac:dyDescent="0.25">
      <c r="A5962" s="220">
        <v>1</v>
      </c>
      <c r="B5962" s="219" t="s">
        <v>4506</v>
      </c>
      <c r="C5962" s="219" t="s">
        <v>2553</v>
      </c>
      <c r="D5962" s="219">
        <v>104469</v>
      </c>
      <c r="E5962" s="217" t="s">
        <v>162</v>
      </c>
      <c r="F5962" s="217" t="s">
        <v>4692</v>
      </c>
      <c r="G5962" s="217" t="s">
        <v>235</v>
      </c>
      <c r="H5962" s="217" t="s">
        <v>139</v>
      </c>
      <c r="I5962" s="219">
        <v>1</v>
      </c>
      <c r="J5962" s="221">
        <v>4601.82</v>
      </c>
      <c r="K5962" s="221">
        <v>1533.94</v>
      </c>
      <c r="L5962" s="221">
        <v>3067.88</v>
      </c>
      <c r="M5962" s="218">
        <f t="shared" si="174"/>
        <v>3067.88</v>
      </c>
      <c r="N5962" s="216" t="str">
        <f t="shared" si="173"/>
        <v>nova vrijednost</v>
      </c>
    </row>
    <row r="5963" spans="1:14" x14ac:dyDescent="0.25">
      <c r="A5963" s="216">
        <v>1</v>
      </c>
      <c r="B5963" s="219" t="s">
        <v>4506</v>
      </c>
      <c r="C5963" s="219" t="s">
        <v>2553</v>
      </c>
      <c r="D5963" s="219">
        <v>104470</v>
      </c>
      <c r="E5963" s="217" t="s">
        <v>162</v>
      </c>
      <c r="F5963" s="217" t="s">
        <v>4692</v>
      </c>
      <c r="G5963" s="217" t="s">
        <v>235</v>
      </c>
      <c r="H5963" s="217" t="s">
        <v>139</v>
      </c>
      <c r="I5963" s="219">
        <v>1</v>
      </c>
      <c r="J5963" s="221">
        <v>4601.82</v>
      </c>
      <c r="K5963" s="221">
        <v>1533.94</v>
      </c>
      <c r="L5963" s="221">
        <v>3067.88</v>
      </c>
      <c r="M5963" s="218">
        <f t="shared" si="174"/>
        <v>3067.88</v>
      </c>
      <c r="N5963" s="216" t="str">
        <f t="shared" si="173"/>
        <v>nova vrijednost</v>
      </c>
    </row>
    <row r="5964" spans="1:14" x14ac:dyDescent="0.25">
      <c r="A5964" s="216">
        <v>1</v>
      </c>
      <c r="B5964" s="219" t="s">
        <v>4506</v>
      </c>
      <c r="C5964" s="219" t="s">
        <v>2553</v>
      </c>
      <c r="D5964" s="219">
        <v>104471</v>
      </c>
      <c r="E5964" s="217" t="s">
        <v>162</v>
      </c>
      <c r="F5964" s="217" t="s">
        <v>4692</v>
      </c>
      <c r="G5964" s="217" t="s">
        <v>235</v>
      </c>
      <c r="H5964" s="217" t="s">
        <v>139</v>
      </c>
      <c r="I5964" s="219">
        <v>1</v>
      </c>
      <c r="J5964" s="221">
        <v>4601.82</v>
      </c>
      <c r="K5964" s="221">
        <v>1533.94</v>
      </c>
      <c r="L5964" s="221">
        <v>3067.88</v>
      </c>
      <c r="M5964" s="218">
        <f t="shared" si="174"/>
        <v>3067.88</v>
      </c>
      <c r="N5964" s="216" t="str">
        <f t="shared" si="173"/>
        <v>nova vrijednost</v>
      </c>
    </row>
    <row r="5965" spans="1:14" x14ac:dyDescent="0.25">
      <c r="A5965" s="216">
        <v>1</v>
      </c>
      <c r="B5965" s="219" t="s">
        <v>4506</v>
      </c>
      <c r="C5965" s="219" t="s">
        <v>2553</v>
      </c>
      <c r="D5965" s="219">
        <v>104472</v>
      </c>
      <c r="E5965" s="217" t="s">
        <v>162</v>
      </c>
      <c r="F5965" s="217" t="s">
        <v>4692</v>
      </c>
      <c r="G5965" s="217" t="s">
        <v>235</v>
      </c>
      <c r="H5965" s="217" t="s">
        <v>139</v>
      </c>
      <c r="I5965" s="219">
        <v>1</v>
      </c>
      <c r="J5965" s="221">
        <v>4601.82</v>
      </c>
      <c r="K5965" s="221">
        <v>1533.94</v>
      </c>
      <c r="L5965" s="221">
        <v>3067.88</v>
      </c>
      <c r="M5965" s="218">
        <f t="shared" si="174"/>
        <v>3067.88</v>
      </c>
      <c r="N5965" s="216" t="str">
        <f t="shared" si="173"/>
        <v>nova vrijednost</v>
      </c>
    </row>
    <row r="5966" spans="1:14" x14ac:dyDescent="0.25">
      <c r="A5966" s="220">
        <v>1</v>
      </c>
      <c r="B5966" s="219" t="s">
        <v>4506</v>
      </c>
      <c r="C5966" s="219" t="s">
        <v>2553</v>
      </c>
      <c r="D5966" s="219">
        <v>104473</v>
      </c>
      <c r="E5966" s="217" t="s">
        <v>162</v>
      </c>
      <c r="F5966" s="217" t="s">
        <v>4692</v>
      </c>
      <c r="G5966" s="217" t="s">
        <v>235</v>
      </c>
      <c r="H5966" s="217" t="s">
        <v>139</v>
      </c>
      <c r="I5966" s="219">
        <v>1</v>
      </c>
      <c r="J5966" s="221">
        <v>4601.82</v>
      </c>
      <c r="K5966" s="221">
        <v>1533.94</v>
      </c>
      <c r="L5966" s="221">
        <v>3067.88</v>
      </c>
      <c r="M5966" s="218">
        <f t="shared" si="174"/>
        <v>3067.88</v>
      </c>
      <c r="N5966" s="216" t="str">
        <f t="shared" si="173"/>
        <v>nova vrijednost</v>
      </c>
    </row>
    <row r="5967" spans="1:14" x14ac:dyDescent="0.25">
      <c r="A5967" s="220">
        <v>1</v>
      </c>
      <c r="B5967" s="219" t="s">
        <v>4506</v>
      </c>
      <c r="C5967" s="219" t="s">
        <v>2553</v>
      </c>
      <c r="D5967" s="219">
        <v>104474</v>
      </c>
      <c r="E5967" s="217" t="s">
        <v>162</v>
      </c>
      <c r="F5967" s="217" t="s">
        <v>4692</v>
      </c>
      <c r="G5967" s="217" t="s">
        <v>235</v>
      </c>
      <c r="H5967" s="217" t="s">
        <v>139</v>
      </c>
      <c r="I5967" s="219">
        <v>1</v>
      </c>
      <c r="J5967" s="221">
        <v>4603</v>
      </c>
      <c r="K5967" s="221">
        <v>1534.33</v>
      </c>
      <c r="L5967" s="221">
        <v>3068.67</v>
      </c>
      <c r="M5967" s="218">
        <f t="shared" si="174"/>
        <v>3068.67</v>
      </c>
      <c r="N5967" s="216" t="str">
        <f t="shared" si="173"/>
        <v>nova vrijednost</v>
      </c>
    </row>
    <row r="5968" spans="1:14" x14ac:dyDescent="0.25">
      <c r="A5968" s="216">
        <v>1</v>
      </c>
      <c r="B5968" s="219" t="s">
        <v>4506</v>
      </c>
      <c r="C5968" s="219" t="s">
        <v>2553</v>
      </c>
      <c r="D5968" s="219">
        <v>104477</v>
      </c>
      <c r="E5968" s="217" t="s">
        <v>162</v>
      </c>
      <c r="F5968" s="217" t="s">
        <v>4693</v>
      </c>
      <c r="G5968" s="217" t="s">
        <v>398</v>
      </c>
      <c r="H5968" s="217" t="s">
        <v>139</v>
      </c>
      <c r="I5968" s="219">
        <v>1</v>
      </c>
      <c r="J5968" s="221">
        <v>14842.92</v>
      </c>
      <c r="K5968" s="221">
        <v>14842.92</v>
      </c>
      <c r="L5968" s="218">
        <v>0</v>
      </c>
      <c r="M5968" s="218">
        <f t="shared" si="174"/>
        <v>5937.1680000000006</v>
      </c>
      <c r="N5968" s="216" t="str">
        <f t="shared" si="173"/>
        <v>stvarna uporabna</v>
      </c>
    </row>
    <row r="5969" spans="1:14" x14ac:dyDescent="0.25">
      <c r="A5969" s="216">
        <v>1</v>
      </c>
      <c r="B5969" s="219" t="s">
        <v>4506</v>
      </c>
      <c r="C5969" s="219" t="s">
        <v>2553</v>
      </c>
      <c r="D5969" s="219">
        <v>104478</v>
      </c>
      <c r="E5969" s="217" t="s">
        <v>162</v>
      </c>
      <c r="F5969" s="217" t="s">
        <v>4693</v>
      </c>
      <c r="G5969" s="217" t="s">
        <v>398</v>
      </c>
      <c r="H5969" s="217" t="s">
        <v>139</v>
      </c>
      <c r="I5969" s="219">
        <v>1</v>
      </c>
      <c r="J5969" s="221">
        <v>17837.93</v>
      </c>
      <c r="K5969" s="221">
        <v>17837.93</v>
      </c>
      <c r="L5969" s="218">
        <v>0</v>
      </c>
      <c r="M5969" s="218">
        <f t="shared" si="174"/>
        <v>7135.1720000000005</v>
      </c>
      <c r="N5969" s="216" t="str">
        <f t="shared" si="173"/>
        <v>stvarna uporabna</v>
      </c>
    </row>
    <row r="5970" spans="1:14" x14ac:dyDescent="0.25">
      <c r="A5970" s="216">
        <v>1</v>
      </c>
      <c r="B5970" s="219" t="s">
        <v>4506</v>
      </c>
      <c r="C5970" s="219" t="s">
        <v>2553</v>
      </c>
      <c r="D5970" s="219">
        <v>104479</v>
      </c>
      <c r="E5970" s="217" t="s">
        <v>162</v>
      </c>
      <c r="F5970" s="217" t="s">
        <v>4694</v>
      </c>
      <c r="G5970" s="217" t="s">
        <v>398</v>
      </c>
      <c r="H5970" s="217" t="s">
        <v>139</v>
      </c>
      <c r="I5970" s="219">
        <v>1</v>
      </c>
      <c r="J5970" s="221">
        <v>37784.82</v>
      </c>
      <c r="K5970" s="221">
        <v>37784.82</v>
      </c>
      <c r="L5970" s="218">
        <v>0</v>
      </c>
      <c r="M5970" s="218">
        <f t="shared" si="174"/>
        <v>15113.928</v>
      </c>
      <c r="N5970" s="216" t="str">
        <f t="shared" si="173"/>
        <v>stvarna uporabna</v>
      </c>
    </row>
    <row r="5971" spans="1:14" x14ac:dyDescent="0.25">
      <c r="A5971" s="220">
        <v>1</v>
      </c>
      <c r="B5971" s="219" t="s">
        <v>4506</v>
      </c>
      <c r="C5971" s="219" t="s">
        <v>2553</v>
      </c>
      <c r="D5971" s="219">
        <v>104480</v>
      </c>
      <c r="E5971" s="217" t="s">
        <v>162</v>
      </c>
      <c r="F5971" s="217" t="s">
        <v>4694</v>
      </c>
      <c r="G5971" s="217" t="s">
        <v>398</v>
      </c>
      <c r="H5971" s="217" t="s">
        <v>139</v>
      </c>
      <c r="I5971" s="219">
        <v>1</v>
      </c>
      <c r="J5971" s="221">
        <v>41809.69</v>
      </c>
      <c r="K5971" s="221">
        <v>41809.69</v>
      </c>
      <c r="L5971" s="218">
        <v>0</v>
      </c>
      <c r="M5971" s="218">
        <f t="shared" si="174"/>
        <v>16723.876</v>
      </c>
      <c r="N5971" s="216" t="str">
        <f t="shared" si="173"/>
        <v>stvarna uporabna</v>
      </c>
    </row>
    <row r="5972" spans="1:14" x14ac:dyDescent="0.25">
      <c r="A5972" s="220">
        <v>1</v>
      </c>
      <c r="B5972" s="219" t="s">
        <v>4506</v>
      </c>
      <c r="C5972" s="219" t="s">
        <v>2553</v>
      </c>
      <c r="D5972" s="219">
        <v>104481</v>
      </c>
      <c r="E5972" s="217" t="s">
        <v>162</v>
      </c>
      <c r="F5972" s="217" t="s">
        <v>4695</v>
      </c>
      <c r="G5972" s="217" t="s">
        <v>142</v>
      </c>
      <c r="H5972" s="217" t="s">
        <v>139</v>
      </c>
      <c r="I5972" s="219">
        <v>1</v>
      </c>
      <c r="J5972" s="221">
        <v>9349.3700000000008</v>
      </c>
      <c r="K5972" s="221">
        <v>9349.3700000000008</v>
      </c>
      <c r="L5972" s="218">
        <v>0</v>
      </c>
      <c r="M5972" s="218">
        <f t="shared" si="174"/>
        <v>3739.7480000000005</v>
      </c>
      <c r="N5972" s="216" t="str">
        <f t="shared" si="173"/>
        <v>stvarna uporabna</v>
      </c>
    </row>
    <row r="5973" spans="1:14" x14ac:dyDescent="0.25">
      <c r="A5973" s="216">
        <v>1</v>
      </c>
      <c r="B5973" s="219" t="s">
        <v>4506</v>
      </c>
      <c r="C5973" s="219" t="s">
        <v>2553</v>
      </c>
      <c r="D5973" s="219">
        <v>104482</v>
      </c>
      <c r="E5973" s="217" t="s">
        <v>162</v>
      </c>
      <c r="F5973" s="217" t="s">
        <v>4696</v>
      </c>
      <c r="G5973" s="217" t="s">
        <v>142</v>
      </c>
      <c r="H5973" s="217" t="s">
        <v>139</v>
      </c>
      <c r="I5973" s="219">
        <v>1</v>
      </c>
      <c r="J5973" s="221">
        <v>3984.77</v>
      </c>
      <c r="K5973" s="221">
        <v>3984.77</v>
      </c>
      <c r="L5973" s="218">
        <v>0</v>
      </c>
      <c r="M5973" s="218">
        <f t="shared" si="174"/>
        <v>1593.9080000000001</v>
      </c>
      <c r="N5973" s="216" t="str">
        <f t="shared" si="173"/>
        <v>stvarna uporabna</v>
      </c>
    </row>
    <row r="5974" spans="1:14" x14ac:dyDescent="0.25">
      <c r="A5974" s="216">
        <v>1</v>
      </c>
      <c r="B5974" s="219" t="s">
        <v>4506</v>
      </c>
      <c r="C5974" s="219" t="s">
        <v>2553</v>
      </c>
      <c r="D5974" s="219">
        <v>104483</v>
      </c>
      <c r="E5974" s="217" t="s">
        <v>162</v>
      </c>
      <c r="F5974" s="217" t="s">
        <v>4697</v>
      </c>
      <c r="G5974" s="217" t="s">
        <v>142</v>
      </c>
      <c r="H5974" s="217" t="s">
        <v>139</v>
      </c>
      <c r="I5974" s="219">
        <v>1</v>
      </c>
      <c r="J5974" s="221">
        <v>3984.78</v>
      </c>
      <c r="K5974" s="221">
        <v>3984.78</v>
      </c>
      <c r="L5974" s="218">
        <v>0</v>
      </c>
      <c r="M5974" s="218">
        <f t="shared" si="174"/>
        <v>1593.9120000000003</v>
      </c>
      <c r="N5974" s="216" t="str">
        <f t="shared" si="173"/>
        <v>stvarna uporabna</v>
      </c>
    </row>
    <row r="5975" spans="1:14" x14ac:dyDescent="0.25">
      <c r="A5975" s="216">
        <v>1</v>
      </c>
      <c r="B5975" s="219" t="s">
        <v>4506</v>
      </c>
      <c r="C5975" s="219" t="s">
        <v>2553</v>
      </c>
      <c r="D5975" s="219">
        <v>104484</v>
      </c>
      <c r="E5975" s="217" t="s">
        <v>162</v>
      </c>
      <c r="F5975" s="217" t="s">
        <v>4698</v>
      </c>
      <c r="G5975" s="217" t="s">
        <v>142</v>
      </c>
      <c r="H5975" s="217" t="s">
        <v>139</v>
      </c>
      <c r="I5975" s="219">
        <v>1</v>
      </c>
      <c r="J5975" s="221">
        <v>5907.35</v>
      </c>
      <c r="K5975" s="221">
        <v>5907.35</v>
      </c>
      <c r="L5975" s="218">
        <v>0</v>
      </c>
      <c r="M5975" s="218">
        <f t="shared" si="174"/>
        <v>2362.94</v>
      </c>
      <c r="N5975" s="216" t="str">
        <f t="shared" si="173"/>
        <v>stvarna uporabna</v>
      </c>
    </row>
    <row r="5976" spans="1:14" x14ac:dyDescent="0.25">
      <c r="A5976" s="220">
        <v>1</v>
      </c>
      <c r="B5976" s="219" t="s">
        <v>4506</v>
      </c>
      <c r="C5976" s="219" t="s">
        <v>2553</v>
      </c>
      <c r="D5976" s="219">
        <v>104485</v>
      </c>
      <c r="E5976" s="217" t="s">
        <v>162</v>
      </c>
      <c r="F5976" s="217" t="s">
        <v>4698</v>
      </c>
      <c r="G5976" s="217" t="s">
        <v>142</v>
      </c>
      <c r="H5976" s="217" t="s">
        <v>139</v>
      </c>
      <c r="I5976" s="219">
        <v>1</v>
      </c>
      <c r="J5976" s="221">
        <v>5907.35</v>
      </c>
      <c r="K5976" s="221">
        <v>5907.35</v>
      </c>
      <c r="L5976" s="218">
        <v>0</v>
      </c>
      <c r="M5976" s="218">
        <f t="shared" si="174"/>
        <v>2362.94</v>
      </c>
      <c r="N5976" s="216" t="str">
        <f t="shared" si="173"/>
        <v>stvarna uporabna</v>
      </c>
    </row>
    <row r="5977" spans="1:14" x14ac:dyDescent="0.25">
      <c r="A5977" s="220">
        <v>1</v>
      </c>
      <c r="B5977" s="219" t="s">
        <v>4506</v>
      </c>
      <c r="C5977" s="219" t="s">
        <v>2553</v>
      </c>
      <c r="D5977" s="219">
        <v>104487</v>
      </c>
      <c r="E5977" s="217" t="s">
        <v>162</v>
      </c>
      <c r="F5977" s="217" t="s">
        <v>4699</v>
      </c>
      <c r="G5977" s="217" t="s">
        <v>142</v>
      </c>
      <c r="H5977" s="217" t="s">
        <v>139</v>
      </c>
      <c r="I5977" s="219">
        <v>1</v>
      </c>
      <c r="J5977" s="221">
        <v>3041.07</v>
      </c>
      <c r="K5977" s="221">
        <v>3041.07</v>
      </c>
      <c r="L5977" s="218">
        <v>0</v>
      </c>
      <c r="M5977" s="218">
        <f t="shared" si="174"/>
        <v>1216.4280000000001</v>
      </c>
      <c r="N5977" s="216" t="str">
        <f t="shared" si="173"/>
        <v>stvarna uporabna</v>
      </c>
    </row>
    <row r="5978" spans="1:14" x14ac:dyDescent="0.25">
      <c r="A5978" s="216">
        <v>1</v>
      </c>
      <c r="B5978" s="219" t="s">
        <v>4506</v>
      </c>
      <c r="C5978" s="219" t="s">
        <v>2553</v>
      </c>
      <c r="D5978" s="219">
        <v>104488</v>
      </c>
      <c r="E5978" s="217" t="s">
        <v>162</v>
      </c>
      <c r="F5978" s="217" t="s">
        <v>4699</v>
      </c>
      <c r="G5978" s="217" t="s">
        <v>142</v>
      </c>
      <c r="H5978" s="217" t="s">
        <v>139</v>
      </c>
      <c r="I5978" s="219">
        <v>1</v>
      </c>
      <c r="J5978" s="221">
        <v>3041.07</v>
      </c>
      <c r="K5978" s="221">
        <v>3041.07</v>
      </c>
      <c r="L5978" s="218">
        <v>0</v>
      </c>
      <c r="M5978" s="218">
        <f t="shared" si="174"/>
        <v>1216.4280000000001</v>
      </c>
      <c r="N5978" s="216" t="str">
        <f t="shared" si="173"/>
        <v>stvarna uporabna</v>
      </c>
    </row>
    <row r="5979" spans="1:14" x14ac:dyDescent="0.25">
      <c r="A5979" s="216">
        <v>1</v>
      </c>
      <c r="B5979" s="219" t="s">
        <v>4506</v>
      </c>
      <c r="C5979" s="219" t="s">
        <v>2553</v>
      </c>
      <c r="D5979" s="219">
        <v>104489</v>
      </c>
      <c r="E5979" s="217" t="s">
        <v>162</v>
      </c>
      <c r="F5979" s="217" t="s">
        <v>4700</v>
      </c>
      <c r="G5979" s="217" t="s">
        <v>142</v>
      </c>
      <c r="H5979" s="217" t="s">
        <v>139</v>
      </c>
      <c r="I5979" s="219">
        <v>1</v>
      </c>
      <c r="J5979" s="221">
        <v>3392.18</v>
      </c>
      <c r="K5979" s="221">
        <v>3392.18</v>
      </c>
      <c r="L5979" s="218">
        <v>0</v>
      </c>
      <c r="M5979" s="218">
        <f t="shared" si="174"/>
        <v>1356.8720000000001</v>
      </c>
      <c r="N5979" s="216" t="str">
        <f t="shared" si="173"/>
        <v>stvarna uporabna</v>
      </c>
    </row>
    <row r="5980" spans="1:14" x14ac:dyDescent="0.25">
      <c r="A5980" s="216">
        <v>1</v>
      </c>
      <c r="B5980" s="219" t="s">
        <v>4506</v>
      </c>
      <c r="C5980" s="219" t="s">
        <v>2553</v>
      </c>
      <c r="D5980" s="219">
        <v>104490</v>
      </c>
      <c r="E5980" s="217" t="s">
        <v>162</v>
      </c>
      <c r="F5980" s="217" t="s">
        <v>4700</v>
      </c>
      <c r="G5980" s="217" t="s">
        <v>142</v>
      </c>
      <c r="H5980" s="217" t="s">
        <v>139</v>
      </c>
      <c r="I5980" s="219">
        <v>1</v>
      </c>
      <c r="J5980" s="221">
        <v>3392.18</v>
      </c>
      <c r="K5980" s="221">
        <v>3392.18</v>
      </c>
      <c r="L5980" s="218">
        <v>0</v>
      </c>
      <c r="M5980" s="218">
        <f t="shared" si="174"/>
        <v>1356.8720000000001</v>
      </c>
      <c r="N5980" s="216" t="str">
        <f t="shared" si="173"/>
        <v>stvarna uporabna</v>
      </c>
    </row>
    <row r="5981" spans="1:14" x14ac:dyDescent="0.25">
      <c r="A5981" s="220">
        <v>1</v>
      </c>
      <c r="B5981" s="219" t="s">
        <v>4506</v>
      </c>
      <c r="C5981" s="219" t="s">
        <v>2553</v>
      </c>
      <c r="D5981" s="219">
        <v>104491</v>
      </c>
      <c r="E5981" s="217" t="s">
        <v>162</v>
      </c>
      <c r="F5981" s="217" t="s">
        <v>4701</v>
      </c>
      <c r="G5981" s="217" t="s">
        <v>142</v>
      </c>
      <c r="H5981" s="217" t="s">
        <v>139</v>
      </c>
      <c r="I5981" s="219">
        <v>1</v>
      </c>
      <c r="J5981" s="218">
        <v>715.11</v>
      </c>
      <c r="K5981" s="218">
        <v>715.11</v>
      </c>
      <c r="L5981" s="218">
        <v>0</v>
      </c>
      <c r="M5981" s="218">
        <f t="shared" si="174"/>
        <v>286.04400000000004</v>
      </c>
      <c r="N5981" s="216" t="str">
        <f t="shared" si="173"/>
        <v>stvarna uporabna</v>
      </c>
    </row>
    <row r="5982" spans="1:14" x14ac:dyDescent="0.25">
      <c r="A5982" s="220">
        <v>1</v>
      </c>
      <c r="B5982" s="219" t="s">
        <v>4506</v>
      </c>
      <c r="C5982" s="219" t="s">
        <v>2553</v>
      </c>
      <c r="D5982" s="219">
        <v>104492</v>
      </c>
      <c r="E5982" s="217" t="s">
        <v>162</v>
      </c>
      <c r="F5982" s="217" t="s">
        <v>4702</v>
      </c>
      <c r="G5982" s="217" t="s">
        <v>142</v>
      </c>
      <c r="H5982" s="217" t="s">
        <v>139</v>
      </c>
      <c r="I5982" s="219">
        <v>1</v>
      </c>
      <c r="J5982" s="221">
        <v>4229.83</v>
      </c>
      <c r="K5982" s="221">
        <v>4229.83</v>
      </c>
      <c r="L5982" s="218">
        <v>0</v>
      </c>
      <c r="M5982" s="218">
        <f t="shared" si="174"/>
        <v>1691.932</v>
      </c>
      <c r="N5982" s="216" t="str">
        <f t="shared" si="173"/>
        <v>stvarna uporabna</v>
      </c>
    </row>
    <row r="5983" spans="1:14" x14ac:dyDescent="0.25">
      <c r="A5983" s="216">
        <v>1</v>
      </c>
      <c r="B5983" s="219" t="s">
        <v>4506</v>
      </c>
      <c r="C5983" s="219" t="s">
        <v>2553</v>
      </c>
      <c r="D5983" s="219">
        <v>104493</v>
      </c>
      <c r="E5983" s="217" t="s">
        <v>162</v>
      </c>
      <c r="F5983" s="217" t="s">
        <v>4702</v>
      </c>
      <c r="G5983" s="217" t="s">
        <v>142</v>
      </c>
      <c r="H5983" s="217" t="s">
        <v>139</v>
      </c>
      <c r="I5983" s="219">
        <v>1</v>
      </c>
      <c r="J5983" s="221">
        <v>4229.83</v>
      </c>
      <c r="K5983" s="221">
        <v>4229.83</v>
      </c>
      <c r="L5983" s="218">
        <v>0</v>
      </c>
      <c r="M5983" s="218">
        <f t="shared" si="174"/>
        <v>1691.932</v>
      </c>
      <c r="N5983" s="216" t="str">
        <f t="shared" si="173"/>
        <v>stvarna uporabna</v>
      </c>
    </row>
    <row r="5984" spans="1:14" x14ac:dyDescent="0.25">
      <c r="A5984" s="216">
        <v>1</v>
      </c>
      <c r="B5984" s="219" t="s">
        <v>4506</v>
      </c>
      <c r="C5984" s="219" t="s">
        <v>2553</v>
      </c>
      <c r="D5984" s="219">
        <v>104494</v>
      </c>
      <c r="E5984" s="217" t="s">
        <v>162</v>
      </c>
      <c r="F5984" s="217" t="s">
        <v>4702</v>
      </c>
      <c r="G5984" s="217" t="s">
        <v>142</v>
      </c>
      <c r="H5984" s="217" t="s">
        <v>139</v>
      </c>
      <c r="I5984" s="219">
        <v>1</v>
      </c>
      <c r="J5984" s="221">
        <v>4229.83</v>
      </c>
      <c r="K5984" s="221">
        <v>4229.83</v>
      </c>
      <c r="L5984" s="218">
        <v>0</v>
      </c>
      <c r="M5984" s="218">
        <f t="shared" si="174"/>
        <v>1691.932</v>
      </c>
      <c r="N5984" s="216" t="str">
        <f t="shared" si="173"/>
        <v>stvarna uporabna</v>
      </c>
    </row>
    <row r="5985" spans="1:14" x14ac:dyDescent="0.25">
      <c r="A5985" s="216">
        <v>1</v>
      </c>
      <c r="B5985" s="219" t="s">
        <v>4506</v>
      </c>
      <c r="C5985" s="219" t="s">
        <v>2553</v>
      </c>
      <c r="D5985" s="219">
        <v>104495</v>
      </c>
      <c r="E5985" s="217" t="s">
        <v>162</v>
      </c>
      <c r="F5985" s="217" t="s">
        <v>4702</v>
      </c>
      <c r="G5985" s="217" t="s">
        <v>142</v>
      </c>
      <c r="H5985" s="217" t="s">
        <v>139</v>
      </c>
      <c r="I5985" s="219">
        <v>1</v>
      </c>
      <c r="J5985" s="221">
        <v>4229.83</v>
      </c>
      <c r="K5985" s="221">
        <v>4229.83</v>
      </c>
      <c r="L5985" s="218">
        <v>0</v>
      </c>
      <c r="M5985" s="218">
        <f t="shared" si="174"/>
        <v>1691.932</v>
      </c>
      <c r="N5985" s="216" t="str">
        <f t="shared" si="173"/>
        <v>stvarna uporabna</v>
      </c>
    </row>
    <row r="5986" spans="1:14" x14ac:dyDescent="0.25">
      <c r="A5986" s="220">
        <v>1</v>
      </c>
      <c r="B5986" s="219" t="s">
        <v>4506</v>
      </c>
      <c r="C5986" s="219" t="s">
        <v>2553</v>
      </c>
      <c r="D5986" s="219">
        <v>104496</v>
      </c>
      <c r="E5986" s="217" t="s">
        <v>162</v>
      </c>
      <c r="F5986" s="217" t="s">
        <v>4703</v>
      </c>
      <c r="G5986" s="217" t="s">
        <v>142</v>
      </c>
      <c r="H5986" s="217" t="s">
        <v>139</v>
      </c>
      <c r="I5986" s="219">
        <v>1</v>
      </c>
      <c r="J5986" s="221">
        <v>13824.62</v>
      </c>
      <c r="K5986" s="221">
        <v>13824.62</v>
      </c>
      <c r="L5986" s="218">
        <v>0</v>
      </c>
      <c r="M5986" s="218">
        <f t="shared" si="174"/>
        <v>5529.8480000000009</v>
      </c>
      <c r="N5986" s="216" t="str">
        <f t="shared" si="173"/>
        <v>stvarna uporabna</v>
      </c>
    </row>
    <row r="5987" spans="1:14" x14ac:dyDescent="0.25">
      <c r="A5987" s="220">
        <v>1</v>
      </c>
      <c r="B5987" s="219" t="s">
        <v>4506</v>
      </c>
      <c r="C5987" s="219" t="s">
        <v>2553</v>
      </c>
      <c r="D5987" s="219">
        <v>104497</v>
      </c>
      <c r="E5987" s="217" t="s">
        <v>162</v>
      </c>
      <c r="F5987" s="217" t="s">
        <v>4704</v>
      </c>
      <c r="G5987" s="217" t="s">
        <v>252</v>
      </c>
      <c r="H5987" s="217" t="s">
        <v>139</v>
      </c>
      <c r="I5987" s="219">
        <v>1</v>
      </c>
      <c r="J5987" s="221">
        <v>5044.92</v>
      </c>
      <c r="K5987" s="221">
        <v>5044.92</v>
      </c>
      <c r="L5987" s="218">
        <v>0</v>
      </c>
      <c r="M5987" s="218">
        <f t="shared" si="174"/>
        <v>2017.9680000000001</v>
      </c>
      <c r="N5987" s="216" t="str">
        <f t="shared" si="173"/>
        <v>stvarna uporabna</v>
      </c>
    </row>
    <row r="5988" spans="1:14" x14ac:dyDescent="0.25">
      <c r="A5988" s="216">
        <v>1</v>
      </c>
      <c r="B5988" s="219" t="s">
        <v>4506</v>
      </c>
      <c r="C5988" s="219" t="s">
        <v>2553</v>
      </c>
      <c r="D5988" s="219">
        <v>104498</v>
      </c>
      <c r="E5988" s="217" t="s">
        <v>162</v>
      </c>
      <c r="F5988" s="217" t="s">
        <v>4704</v>
      </c>
      <c r="G5988" s="217" t="s">
        <v>252</v>
      </c>
      <c r="H5988" s="217" t="s">
        <v>139</v>
      </c>
      <c r="I5988" s="219">
        <v>1</v>
      </c>
      <c r="J5988" s="221">
        <v>5044.92</v>
      </c>
      <c r="K5988" s="221">
        <v>5044.92</v>
      </c>
      <c r="L5988" s="218">
        <v>0</v>
      </c>
      <c r="M5988" s="218">
        <f t="shared" si="174"/>
        <v>2017.9680000000001</v>
      </c>
      <c r="N5988" s="216" t="str">
        <f t="shared" si="173"/>
        <v>stvarna uporabna</v>
      </c>
    </row>
    <row r="5989" spans="1:14" x14ac:dyDescent="0.25">
      <c r="A5989" s="216">
        <v>1</v>
      </c>
      <c r="B5989" s="219" t="s">
        <v>4506</v>
      </c>
      <c r="C5989" s="219" t="s">
        <v>2553</v>
      </c>
      <c r="D5989" s="219">
        <v>104499</v>
      </c>
      <c r="E5989" s="217" t="s">
        <v>162</v>
      </c>
      <c r="F5989" s="217" t="s">
        <v>4705</v>
      </c>
      <c r="G5989" s="217" t="s">
        <v>252</v>
      </c>
      <c r="H5989" s="217" t="s">
        <v>139</v>
      </c>
      <c r="I5989" s="219">
        <v>1</v>
      </c>
      <c r="J5989" s="221">
        <v>4054.87</v>
      </c>
      <c r="K5989" s="221">
        <v>4054.87</v>
      </c>
      <c r="L5989" s="218">
        <v>0</v>
      </c>
      <c r="M5989" s="218">
        <f t="shared" si="174"/>
        <v>1621.9480000000001</v>
      </c>
      <c r="N5989" s="216" t="str">
        <f t="shared" si="173"/>
        <v>stvarna uporabna</v>
      </c>
    </row>
    <row r="5990" spans="1:14" x14ac:dyDescent="0.25">
      <c r="A5990" s="216">
        <v>1</v>
      </c>
      <c r="B5990" s="219" t="s">
        <v>4506</v>
      </c>
      <c r="C5990" s="219" t="s">
        <v>2553</v>
      </c>
      <c r="D5990" s="219">
        <v>104500</v>
      </c>
      <c r="E5990" s="217" t="s">
        <v>162</v>
      </c>
      <c r="F5990" s="217" t="s">
        <v>4705</v>
      </c>
      <c r="G5990" s="217" t="s">
        <v>252</v>
      </c>
      <c r="H5990" s="217" t="s">
        <v>139</v>
      </c>
      <c r="I5990" s="219">
        <v>1</v>
      </c>
      <c r="J5990" s="221">
        <v>4054.87</v>
      </c>
      <c r="K5990" s="221">
        <v>4054.87</v>
      </c>
      <c r="L5990" s="218">
        <v>0</v>
      </c>
      <c r="M5990" s="218">
        <f t="shared" si="174"/>
        <v>1621.9480000000001</v>
      </c>
      <c r="N5990" s="216" t="str">
        <f t="shared" si="173"/>
        <v>stvarna uporabna</v>
      </c>
    </row>
    <row r="5991" spans="1:14" x14ac:dyDescent="0.25">
      <c r="A5991" s="220">
        <v>1</v>
      </c>
      <c r="B5991" s="219" t="s">
        <v>4506</v>
      </c>
      <c r="C5991" s="219" t="s">
        <v>2553</v>
      </c>
      <c r="D5991" s="219">
        <v>104501</v>
      </c>
      <c r="E5991" s="217" t="s">
        <v>162</v>
      </c>
      <c r="F5991" s="217" t="s">
        <v>4705</v>
      </c>
      <c r="G5991" s="217" t="s">
        <v>252</v>
      </c>
      <c r="H5991" s="217" t="s">
        <v>139</v>
      </c>
      <c r="I5991" s="219">
        <v>1</v>
      </c>
      <c r="J5991" s="221">
        <v>4054.87</v>
      </c>
      <c r="K5991" s="221">
        <v>4054.87</v>
      </c>
      <c r="L5991" s="218">
        <v>0</v>
      </c>
      <c r="M5991" s="218">
        <f t="shared" si="174"/>
        <v>1621.9480000000001</v>
      </c>
      <c r="N5991" s="216" t="str">
        <f t="shared" si="173"/>
        <v>stvarna uporabna</v>
      </c>
    </row>
    <row r="5992" spans="1:14" x14ac:dyDescent="0.25">
      <c r="A5992" s="220">
        <v>1</v>
      </c>
      <c r="B5992" s="219" t="s">
        <v>4506</v>
      </c>
      <c r="C5992" s="219" t="s">
        <v>2553</v>
      </c>
      <c r="D5992" s="219">
        <v>104502</v>
      </c>
      <c r="E5992" s="217" t="s">
        <v>162</v>
      </c>
      <c r="F5992" s="217" t="s">
        <v>4705</v>
      </c>
      <c r="G5992" s="217" t="s">
        <v>252</v>
      </c>
      <c r="H5992" s="217" t="s">
        <v>139</v>
      </c>
      <c r="I5992" s="219">
        <v>1</v>
      </c>
      <c r="J5992" s="221">
        <v>4054.87</v>
      </c>
      <c r="K5992" s="221">
        <v>4054.87</v>
      </c>
      <c r="L5992" s="218">
        <v>0</v>
      </c>
      <c r="M5992" s="218">
        <f t="shared" si="174"/>
        <v>1621.9480000000001</v>
      </c>
      <c r="N5992" s="216" t="str">
        <f t="shared" si="173"/>
        <v>stvarna uporabna</v>
      </c>
    </row>
    <row r="5993" spans="1:14" x14ac:dyDescent="0.25">
      <c r="A5993" s="216">
        <v>1</v>
      </c>
      <c r="B5993" s="219" t="s">
        <v>4506</v>
      </c>
      <c r="C5993" s="219" t="s">
        <v>2553</v>
      </c>
      <c r="D5993" s="219">
        <v>104503</v>
      </c>
      <c r="E5993" s="217" t="s">
        <v>162</v>
      </c>
      <c r="F5993" s="217" t="s">
        <v>4705</v>
      </c>
      <c r="G5993" s="217" t="s">
        <v>252</v>
      </c>
      <c r="H5993" s="217" t="s">
        <v>139</v>
      </c>
      <c r="I5993" s="219">
        <v>1</v>
      </c>
      <c r="J5993" s="221">
        <v>4054.87</v>
      </c>
      <c r="K5993" s="221">
        <v>4054.87</v>
      </c>
      <c r="L5993" s="218">
        <v>0</v>
      </c>
      <c r="M5993" s="218">
        <f t="shared" si="174"/>
        <v>1621.9480000000001</v>
      </c>
      <c r="N5993" s="216" t="str">
        <f t="shared" si="173"/>
        <v>stvarna uporabna</v>
      </c>
    </row>
    <row r="5994" spans="1:14" x14ac:dyDescent="0.25">
      <c r="A5994" s="216">
        <v>1</v>
      </c>
      <c r="B5994" s="219" t="s">
        <v>4506</v>
      </c>
      <c r="C5994" s="219" t="s">
        <v>2553</v>
      </c>
      <c r="D5994" s="219">
        <v>104504</v>
      </c>
      <c r="E5994" s="217" t="s">
        <v>162</v>
      </c>
      <c r="F5994" s="217" t="s">
        <v>4705</v>
      </c>
      <c r="G5994" s="217" t="s">
        <v>252</v>
      </c>
      <c r="H5994" s="217" t="s">
        <v>139</v>
      </c>
      <c r="I5994" s="219">
        <v>1</v>
      </c>
      <c r="J5994" s="221">
        <v>4054.87</v>
      </c>
      <c r="K5994" s="221">
        <v>4054.87</v>
      </c>
      <c r="L5994" s="218">
        <v>0</v>
      </c>
      <c r="M5994" s="218">
        <f t="shared" si="174"/>
        <v>1621.9480000000001</v>
      </c>
      <c r="N5994" s="216" t="str">
        <f t="shared" si="173"/>
        <v>stvarna uporabna</v>
      </c>
    </row>
    <row r="5995" spans="1:14" x14ac:dyDescent="0.25">
      <c r="A5995" s="216">
        <v>1</v>
      </c>
      <c r="B5995" s="219" t="s">
        <v>4506</v>
      </c>
      <c r="C5995" s="219" t="s">
        <v>2553</v>
      </c>
      <c r="D5995" s="219">
        <v>104505</v>
      </c>
      <c r="E5995" s="217" t="s">
        <v>162</v>
      </c>
      <c r="F5995" s="217" t="s">
        <v>4705</v>
      </c>
      <c r="G5995" s="217" t="s">
        <v>252</v>
      </c>
      <c r="H5995" s="217" t="s">
        <v>139</v>
      </c>
      <c r="I5995" s="219">
        <v>1</v>
      </c>
      <c r="J5995" s="221">
        <v>4054.87</v>
      </c>
      <c r="K5995" s="221">
        <v>4054.87</v>
      </c>
      <c r="L5995" s="218">
        <v>0</v>
      </c>
      <c r="M5995" s="218">
        <f t="shared" si="174"/>
        <v>1621.9480000000001</v>
      </c>
      <c r="N5995" s="216" t="str">
        <f t="shared" si="173"/>
        <v>stvarna uporabna</v>
      </c>
    </row>
    <row r="5996" spans="1:14" x14ac:dyDescent="0.25">
      <c r="A5996" s="216">
        <v>1</v>
      </c>
      <c r="B5996" s="219" t="s">
        <v>4506</v>
      </c>
      <c r="C5996" s="219" t="s">
        <v>2553</v>
      </c>
      <c r="D5996" s="219">
        <v>104506</v>
      </c>
      <c r="E5996" s="217" t="s">
        <v>162</v>
      </c>
      <c r="F5996" s="217" t="s">
        <v>4705</v>
      </c>
      <c r="G5996" s="217" t="s">
        <v>252</v>
      </c>
      <c r="H5996" s="217" t="s">
        <v>139</v>
      </c>
      <c r="I5996" s="219">
        <v>1</v>
      </c>
      <c r="J5996" s="221">
        <v>4054.87</v>
      </c>
      <c r="K5996" s="221">
        <v>4054.87</v>
      </c>
      <c r="L5996" s="218">
        <v>0</v>
      </c>
      <c r="M5996" s="218">
        <f t="shared" si="174"/>
        <v>1621.9480000000001</v>
      </c>
      <c r="N5996" s="216" t="str">
        <f t="shared" si="173"/>
        <v>stvarna uporabna</v>
      </c>
    </row>
    <row r="5997" spans="1:14" x14ac:dyDescent="0.25">
      <c r="A5997" s="220">
        <v>1</v>
      </c>
      <c r="B5997" s="219" t="s">
        <v>4506</v>
      </c>
      <c r="C5997" s="219" t="s">
        <v>2553</v>
      </c>
      <c r="D5997" s="219">
        <v>104507</v>
      </c>
      <c r="E5997" s="217" t="s">
        <v>162</v>
      </c>
      <c r="F5997" s="217" t="s">
        <v>4705</v>
      </c>
      <c r="G5997" s="217" t="s">
        <v>252</v>
      </c>
      <c r="H5997" s="217" t="s">
        <v>139</v>
      </c>
      <c r="I5997" s="219">
        <v>1</v>
      </c>
      <c r="J5997" s="221">
        <v>4054.87</v>
      </c>
      <c r="K5997" s="221">
        <v>4054.87</v>
      </c>
      <c r="L5997" s="218">
        <v>0</v>
      </c>
      <c r="M5997" s="218">
        <f t="shared" si="174"/>
        <v>1621.9480000000001</v>
      </c>
      <c r="N5997" s="216" t="str">
        <f t="shared" si="173"/>
        <v>stvarna uporabna</v>
      </c>
    </row>
    <row r="5998" spans="1:14" x14ac:dyDescent="0.25">
      <c r="A5998" s="220">
        <v>1</v>
      </c>
      <c r="B5998" s="219" t="s">
        <v>4506</v>
      </c>
      <c r="C5998" s="219" t="s">
        <v>2553</v>
      </c>
      <c r="D5998" s="219">
        <v>104508</v>
      </c>
      <c r="E5998" s="217" t="s">
        <v>162</v>
      </c>
      <c r="F5998" s="217" t="s">
        <v>4705</v>
      </c>
      <c r="G5998" s="217" t="s">
        <v>252</v>
      </c>
      <c r="H5998" s="217" t="s">
        <v>139</v>
      </c>
      <c r="I5998" s="219">
        <v>1</v>
      </c>
      <c r="J5998" s="221">
        <v>4054.87</v>
      </c>
      <c r="K5998" s="221">
        <v>4054.87</v>
      </c>
      <c r="L5998" s="218">
        <v>0</v>
      </c>
      <c r="M5998" s="218">
        <f t="shared" si="174"/>
        <v>1621.9480000000001</v>
      </c>
      <c r="N5998" s="216" t="str">
        <f t="shared" si="173"/>
        <v>stvarna uporabna</v>
      </c>
    </row>
    <row r="5999" spans="1:14" x14ac:dyDescent="0.25">
      <c r="A5999" s="216">
        <v>1</v>
      </c>
      <c r="B5999" s="219" t="s">
        <v>4506</v>
      </c>
      <c r="C5999" s="219" t="s">
        <v>2553</v>
      </c>
      <c r="D5999" s="219">
        <v>104509</v>
      </c>
      <c r="E5999" s="217" t="s">
        <v>162</v>
      </c>
      <c r="F5999" s="217" t="s">
        <v>4705</v>
      </c>
      <c r="G5999" s="217" t="s">
        <v>252</v>
      </c>
      <c r="H5999" s="217" t="s">
        <v>139</v>
      </c>
      <c r="I5999" s="219">
        <v>1</v>
      </c>
      <c r="J5999" s="221">
        <v>4054.87</v>
      </c>
      <c r="K5999" s="221">
        <v>4054.87</v>
      </c>
      <c r="L5999" s="218">
        <v>0</v>
      </c>
      <c r="M5999" s="218">
        <f t="shared" si="174"/>
        <v>1621.9480000000001</v>
      </c>
      <c r="N5999" s="216" t="str">
        <f t="shared" si="173"/>
        <v>stvarna uporabna</v>
      </c>
    </row>
    <row r="6000" spans="1:14" x14ac:dyDescent="0.25">
      <c r="A6000" s="216">
        <v>1</v>
      </c>
      <c r="B6000" s="219" t="s">
        <v>4506</v>
      </c>
      <c r="C6000" s="219" t="s">
        <v>2553</v>
      </c>
      <c r="D6000" s="219">
        <v>104510</v>
      </c>
      <c r="E6000" s="217" t="s">
        <v>162</v>
      </c>
      <c r="F6000" s="217" t="s">
        <v>4705</v>
      </c>
      <c r="G6000" s="217" t="s">
        <v>252</v>
      </c>
      <c r="H6000" s="217" t="s">
        <v>139</v>
      </c>
      <c r="I6000" s="219">
        <v>1</v>
      </c>
      <c r="J6000" s="221">
        <v>2768.14</v>
      </c>
      <c r="K6000" s="221">
        <v>2768.14</v>
      </c>
      <c r="L6000" s="218">
        <v>0</v>
      </c>
      <c r="M6000" s="218">
        <f t="shared" si="174"/>
        <v>1107.2560000000001</v>
      </c>
      <c r="N6000" s="216" t="str">
        <f t="shared" si="173"/>
        <v>stvarna uporabna</v>
      </c>
    </row>
    <row r="6001" spans="1:14" x14ac:dyDescent="0.25">
      <c r="A6001" s="216">
        <v>1</v>
      </c>
      <c r="B6001" s="219" t="s">
        <v>4506</v>
      </c>
      <c r="C6001" s="219" t="s">
        <v>2553</v>
      </c>
      <c r="D6001" s="219">
        <v>104511</v>
      </c>
      <c r="E6001" s="217" t="s">
        <v>162</v>
      </c>
      <c r="F6001" s="217" t="s">
        <v>4706</v>
      </c>
      <c r="G6001" s="217" t="s">
        <v>252</v>
      </c>
      <c r="H6001" s="217" t="s">
        <v>139</v>
      </c>
      <c r="I6001" s="219">
        <v>1</v>
      </c>
      <c r="J6001" s="221">
        <v>1384.08</v>
      </c>
      <c r="K6001" s="221">
        <v>1384.08</v>
      </c>
      <c r="L6001" s="218">
        <v>0</v>
      </c>
      <c r="M6001" s="218">
        <f t="shared" si="174"/>
        <v>553.63199999999995</v>
      </c>
      <c r="N6001" s="216" t="str">
        <f t="shared" si="173"/>
        <v>stvarna uporabna</v>
      </c>
    </row>
    <row r="6002" spans="1:14" x14ac:dyDescent="0.25">
      <c r="A6002" s="220">
        <v>1</v>
      </c>
      <c r="B6002" s="219" t="s">
        <v>4506</v>
      </c>
      <c r="C6002" s="219" t="s">
        <v>2553</v>
      </c>
      <c r="D6002" s="219">
        <v>104512</v>
      </c>
      <c r="E6002" s="217" t="s">
        <v>162</v>
      </c>
      <c r="F6002" s="217" t="s">
        <v>4707</v>
      </c>
      <c r="G6002" s="218">
        <v>12.08</v>
      </c>
      <c r="H6002" s="217" t="s">
        <v>139</v>
      </c>
      <c r="I6002" s="219">
        <v>1</v>
      </c>
      <c r="J6002" s="221">
        <v>3672.9</v>
      </c>
      <c r="K6002" s="221">
        <v>3672.9</v>
      </c>
      <c r="L6002" s="218">
        <v>0</v>
      </c>
      <c r="M6002" s="218">
        <f t="shared" si="174"/>
        <v>1469.16</v>
      </c>
      <c r="N6002" s="216" t="str">
        <f t="shared" si="173"/>
        <v>stvarna uporabna</v>
      </c>
    </row>
    <row r="6003" spans="1:14" x14ac:dyDescent="0.25">
      <c r="A6003" s="220">
        <v>1</v>
      </c>
      <c r="B6003" s="219" t="s">
        <v>4506</v>
      </c>
      <c r="C6003" s="219" t="s">
        <v>2553</v>
      </c>
      <c r="D6003" s="219">
        <v>104513</v>
      </c>
      <c r="E6003" s="217" t="s">
        <v>162</v>
      </c>
      <c r="F6003" s="217" t="s">
        <v>4708</v>
      </c>
      <c r="G6003" s="218">
        <v>12.07</v>
      </c>
      <c r="H6003" s="217" t="s">
        <v>139</v>
      </c>
      <c r="I6003" s="219">
        <v>1</v>
      </c>
      <c r="J6003" s="221">
        <v>39231.360000000001</v>
      </c>
      <c r="K6003" s="221">
        <v>39231.360000000001</v>
      </c>
      <c r="L6003" s="218">
        <v>0</v>
      </c>
      <c r="M6003" s="218">
        <f t="shared" si="174"/>
        <v>15692.544000000002</v>
      </c>
      <c r="N6003" s="216" t="str">
        <f t="shared" si="173"/>
        <v>stvarna uporabna</v>
      </c>
    </row>
    <row r="6004" spans="1:14" x14ac:dyDescent="0.25">
      <c r="A6004" s="216">
        <v>1</v>
      </c>
      <c r="B6004" s="219" t="s">
        <v>4506</v>
      </c>
      <c r="C6004" s="219" t="s">
        <v>2553</v>
      </c>
      <c r="D6004" s="219">
        <v>104570</v>
      </c>
      <c r="E6004" s="217" t="s">
        <v>162</v>
      </c>
      <c r="F6004" s="217" t="s">
        <v>4709</v>
      </c>
      <c r="G6004" s="218">
        <v>12.07</v>
      </c>
      <c r="H6004" s="217" t="s">
        <v>139</v>
      </c>
      <c r="I6004" s="219">
        <v>1</v>
      </c>
      <c r="J6004" s="221">
        <v>47088.1</v>
      </c>
      <c r="K6004" s="221">
        <v>47088.1</v>
      </c>
      <c r="L6004" s="218">
        <v>0</v>
      </c>
      <c r="M6004" s="218">
        <f t="shared" si="174"/>
        <v>18835.240000000002</v>
      </c>
      <c r="N6004" s="216" t="str">
        <f t="shared" si="173"/>
        <v>stvarna uporabna</v>
      </c>
    </row>
    <row r="6005" spans="1:14" x14ac:dyDescent="0.25">
      <c r="A6005" s="216">
        <v>1</v>
      </c>
      <c r="B6005" s="219" t="s">
        <v>4506</v>
      </c>
      <c r="C6005" s="219" t="s">
        <v>2553</v>
      </c>
      <c r="D6005" s="219">
        <v>104572</v>
      </c>
      <c r="E6005" s="217" t="s">
        <v>162</v>
      </c>
      <c r="F6005" s="217" t="s">
        <v>4710</v>
      </c>
      <c r="G6005" s="217" t="s">
        <v>4711</v>
      </c>
      <c r="H6005" s="217" t="s">
        <v>139</v>
      </c>
      <c r="I6005" s="219">
        <v>1</v>
      </c>
      <c r="J6005" s="221">
        <v>7942.85</v>
      </c>
      <c r="K6005" s="221">
        <v>5295.23</v>
      </c>
      <c r="L6005" s="221">
        <v>2647.62</v>
      </c>
      <c r="M6005" s="218">
        <f t="shared" si="174"/>
        <v>3177.1400000000003</v>
      </c>
      <c r="N6005" s="216" t="str">
        <f t="shared" si="173"/>
        <v>stvarna uporabna</v>
      </c>
    </row>
    <row r="6006" spans="1:14" x14ac:dyDescent="0.25">
      <c r="A6006" s="216">
        <v>1</v>
      </c>
      <c r="B6006" s="219" t="s">
        <v>4506</v>
      </c>
      <c r="C6006" s="219" t="s">
        <v>2553</v>
      </c>
      <c r="D6006" s="219">
        <v>104574</v>
      </c>
      <c r="E6006" s="217" t="s">
        <v>162</v>
      </c>
      <c r="F6006" s="217" t="s">
        <v>4712</v>
      </c>
      <c r="G6006" s="217" t="s">
        <v>538</v>
      </c>
      <c r="H6006" s="217" t="s">
        <v>139</v>
      </c>
      <c r="I6006" s="219">
        <v>1</v>
      </c>
      <c r="J6006" s="221">
        <v>2954.27</v>
      </c>
      <c r="K6006" s="218">
        <v>837.04</v>
      </c>
      <c r="L6006" s="221">
        <v>2117.23</v>
      </c>
      <c r="M6006" s="218">
        <f t="shared" si="174"/>
        <v>2117.23</v>
      </c>
      <c r="N6006" s="216" t="str">
        <f t="shared" si="173"/>
        <v>nova vrijednost</v>
      </c>
    </row>
    <row r="6007" spans="1:14" x14ac:dyDescent="0.25">
      <c r="A6007" s="220">
        <v>1</v>
      </c>
      <c r="B6007" s="219" t="s">
        <v>4506</v>
      </c>
      <c r="C6007" s="219" t="s">
        <v>2553</v>
      </c>
      <c r="D6007" s="219">
        <v>104575</v>
      </c>
      <c r="E6007" s="217" t="s">
        <v>162</v>
      </c>
      <c r="F6007" s="217" t="s">
        <v>4712</v>
      </c>
      <c r="G6007" s="217" t="s">
        <v>538</v>
      </c>
      <c r="H6007" s="217" t="s">
        <v>139</v>
      </c>
      <c r="I6007" s="219">
        <v>1</v>
      </c>
      <c r="J6007" s="221">
        <v>2954.27</v>
      </c>
      <c r="K6007" s="218">
        <v>837.04</v>
      </c>
      <c r="L6007" s="221">
        <v>2117.23</v>
      </c>
      <c r="M6007" s="218">
        <f t="shared" si="174"/>
        <v>2117.23</v>
      </c>
      <c r="N6007" s="216" t="str">
        <f t="shared" si="173"/>
        <v>nova vrijednost</v>
      </c>
    </row>
    <row r="6008" spans="1:14" x14ac:dyDescent="0.25">
      <c r="A6008" s="220">
        <v>1</v>
      </c>
      <c r="B6008" s="219" t="s">
        <v>4506</v>
      </c>
      <c r="C6008" s="219" t="s">
        <v>2553</v>
      </c>
      <c r="D6008" s="219">
        <v>104602</v>
      </c>
      <c r="E6008" s="217" t="s">
        <v>162</v>
      </c>
      <c r="F6008" s="217" t="s">
        <v>4713</v>
      </c>
      <c r="G6008" s="217" t="s">
        <v>779</v>
      </c>
      <c r="H6008" s="217" t="s">
        <v>139</v>
      </c>
      <c r="I6008" s="219">
        <v>1</v>
      </c>
      <c r="J6008" s="221">
        <v>2444.1</v>
      </c>
      <c r="K6008" s="221">
        <v>2199.69</v>
      </c>
      <c r="L6008" s="218">
        <v>244.41</v>
      </c>
      <c r="M6008" s="218">
        <f t="shared" si="174"/>
        <v>977.64</v>
      </c>
      <c r="N6008" s="216" t="str">
        <f t="shared" si="173"/>
        <v>stvarna uporabna</v>
      </c>
    </row>
    <row r="6009" spans="1:14" x14ac:dyDescent="0.25">
      <c r="A6009" s="216">
        <v>1</v>
      </c>
      <c r="B6009" s="219" t="s">
        <v>4506</v>
      </c>
      <c r="C6009" s="219" t="s">
        <v>2553</v>
      </c>
      <c r="D6009" s="219">
        <v>104606</v>
      </c>
      <c r="E6009" s="217" t="s">
        <v>162</v>
      </c>
      <c r="F6009" s="217" t="s">
        <v>4714</v>
      </c>
      <c r="G6009" s="218">
        <v>10.09</v>
      </c>
      <c r="H6009" s="217" t="s">
        <v>139</v>
      </c>
      <c r="I6009" s="219">
        <v>1</v>
      </c>
      <c r="J6009" s="221">
        <v>2873.34</v>
      </c>
      <c r="K6009" s="221">
        <v>2873.34</v>
      </c>
      <c r="L6009" s="218">
        <v>0</v>
      </c>
      <c r="M6009" s="218">
        <f t="shared" si="174"/>
        <v>1149.336</v>
      </c>
      <c r="N6009" s="216" t="str">
        <f t="shared" si="173"/>
        <v>stvarna uporabna</v>
      </c>
    </row>
    <row r="6010" spans="1:14" x14ac:dyDescent="0.25">
      <c r="A6010" s="216">
        <v>1</v>
      </c>
      <c r="B6010" s="219" t="s">
        <v>4506</v>
      </c>
      <c r="C6010" s="219" t="s">
        <v>2553</v>
      </c>
      <c r="D6010" s="219">
        <v>104607</v>
      </c>
      <c r="E6010" s="217" t="s">
        <v>162</v>
      </c>
      <c r="F6010" s="217" t="s">
        <v>4685</v>
      </c>
      <c r="G6010" s="218">
        <v>10.07</v>
      </c>
      <c r="H6010" s="217" t="s">
        <v>139</v>
      </c>
      <c r="I6010" s="219">
        <v>1</v>
      </c>
      <c r="J6010" s="221">
        <v>53683.86</v>
      </c>
      <c r="K6010" s="221">
        <v>53683.86</v>
      </c>
      <c r="L6010" s="218">
        <v>0</v>
      </c>
      <c r="M6010" s="218">
        <f t="shared" si="174"/>
        <v>21473.544000000002</v>
      </c>
      <c r="N6010" s="216" t="str">
        <f t="shared" si="173"/>
        <v>stvarna uporabna</v>
      </c>
    </row>
    <row r="6011" spans="1:14" x14ac:dyDescent="0.25">
      <c r="A6011" s="216">
        <v>1</v>
      </c>
      <c r="B6011" s="219" t="s">
        <v>4506</v>
      </c>
      <c r="C6011" s="219" t="s">
        <v>2553</v>
      </c>
      <c r="D6011" s="219">
        <v>104641</v>
      </c>
      <c r="E6011" s="217" t="s">
        <v>162</v>
      </c>
      <c r="F6011" s="217" t="s">
        <v>4715</v>
      </c>
      <c r="G6011" s="217" t="s">
        <v>275</v>
      </c>
      <c r="H6011" s="217" t="s">
        <v>139</v>
      </c>
      <c r="I6011" s="219">
        <v>1</v>
      </c>
      <c r="J6011" s="221">
        <v>5148.3999999999996</v>
      </c>
      <c r="K6011" s="221">
        <v>5148.3999999999996</v>
      </c>
      <c r="L6011" s="218">
        <v>0</v>
      </c>
      <c r="M6011" s="218">
        <f t="shared" si="174"/>
        <v>2059.36</v>
      </c>
      <c r="N6011" s="216" t="str">
        <f t="shared" ref="N6011:N6074" si="175">IF(L6011&lt;J6011*0.4,"stvarna uporabna", "nova vrijednost")</f>
        <v>stvarna uporabna</v>
      </c>
    </row>
    <row r="6012" spans="1:14" x14ac:dyDescent="0.25">
      <c r="A6012" s="220">
        <v>1</v>
      </c>
      <c r="B6012" s="219" t="s">
        <v>4506</v>
      </c>
      <c r="C6012" s="219" t="s">
        <v>2553</v>
      </c>
      <c r="D6012" s="219">
        <v>104642</v>
      </c>
      <c r="E6012" s="217" t="s">
        <v>162</v>
      </c>
      <c r="F6012" s="217" t="s">
        <v>4716</v>
      </c>
      <c r="G6012" s="217" t="s">
        <v>1440</v>
      </c>
      <c r="H6012" s="217" t="s">
        <v>139</v>
      </c>
      <c r="I6012" s="219">
        <v>1</v>
      </c>
      <c r="J6012" s="221">
        <v>2842.6</v>
      </c>
      <c r="K6012" s="221">
        <v>2842.6</v>
      </c>
      <c r="L6012" s="218">
        <v>0</v>
      </c>
      <c r="M6012" s="218">
        <f t="shared" si="174"/>
        <v>1137.04</v>
      </c>
      <c r="N6012" s="216" t="str">
        <f t="shared" si="175"/>
        <v>stvarna uporabna</v>
      </c>
    </row>
    <row r="6013" spans="1:14" x14ac:dyDescent="0.25">
      <c r="A6013" s="220">
        <v>1</v>
      </c>
      <c r="B6013" s="219" t="s">
        <v>4506</v>
      </c>
      <c r="C6013" s="219" t="s">
        <v>2553</v>
      </c>
      <c r="D6013" s="219">
        <v>104643</v>
      </c>
      <c r="E6013" s="217" t="s">
        <v>162</v>
      </c>
      <c r="F6013" s="217" t="s">
        <v>4716</v>
      </c>
      <c r="G6013" s="217" t="s">
        <v>1440</v>
      </c>
      <c r="H6013" s="217" t="s">
        <v>139</v>
      </c>
      <c r="I6013" s="219">
        <v>1</v>
      </c>
      <c r="J6013" s="221">
        <v>2842.6</v>
      </c>
      <c r="K6013" s="221">
        <v>2842.6</v>
      </c>
      <c r="L6013" s="218">
        <v>0</v>
      </c>
      <c r="M6013" s="218">
        <f t="shared" si="174"/>
        <v>1137.04</v>
      </c>
      <c r="N6013" s="216" t="str">
        <f t="shared" si="175"/>
        <v>stvarna uporabna</v>
      </c>
    </row>
    <row r="6014" spans="1:14" x14ac:dyDescent="0.25">
      <c r="A6014" s="216">
        <v>1</v>
      </c>
      <c r="B6014" s="219" t="s">
        <v>4506</v>
      </c>
      <c r="C6014" s="219" t="s">
        <v>2553</v>
      </c>
      <c r="D6014" s="219">
        <v>105011</v>
      </c>
      <c r="E6014" s="217" t="s">
        <v>137</v>
      </c>
      <c r="F6014" s="217" t="s">
        <v>4717</v>
      </c>
      <c r="G6014" s="217" t="s">
        <v>1125</v>
      </c>
      <c r="H6014" s="217" t="s">
        <v>139</v>
      </c>
      <c r="I6014" s="219">
        <v>1</v>
      </c>
      <c r="J6014" s="221">
        <v>46360</v>
      </c>
      <c r="K6014" s="221">
        <v>46360</v>
      </c>
      <c r="L6014" s="218">
        <v>0</v>
      </c>
      <c r="M6014" s="218">
        <f t="shared" si="174"/>
        <v>18544</v>
      </c>
      <c r="N6014" s="216" t="str">
        <f t="shared" si="175"/>
        <v>stvarna uporabna</v>
      </c>
    </row>
    <row r="6015" spans="1:14" x14ac:dyDescent="0.25">
      <c r="A6015" s="216">
        <v>1</v>
      </c>
      <c r="B6015" s="219" t="s">
        <v>4506</v>
      </c>
      <c r="C6015" s="219" t="s">
        <v>2553</v>
      </c>
      <c r="D6015" s="219">
        <v>105018</v>
      </c>
      <c r="E6015" s="217" t="s">
        <v>137</v>
      </c>
      <c r="F6015" s="217" t="s">
        <v>4718</v>
      </c>
      <c r="G6015" s="217" t="s">
        <v>142</v>
      </c>
      <c r="H6015" s="217" t="s">
        <v>139</v>
      </c>
      <c r="I6015" s="219">
        <v>1</v>
      </c>
      <c r="J6015" s="221">
        <v>16876</v>
      </c>
      <c r="K6015" s="221">
        <v>16876</v>
      </c>
      <c r="L6015" s="218">
        <v>0</v>
      </c>
      <c r="M6015" s="218">
        <f t="shared" si="174"/>
        <v>6750.4000000000005</v>
      </c>
      <c r="N6015" s="216" t="str">
        <f t="shared" si="175"/>
        <v>stvarna uporabna</v>
      </c>
    </row>
    <row r="6016" spans="1:14" x14ac:dyDescent="0.25">
      <c r="A6016" s="216">
        <v>1</v>
      </c>
      <c r="B6016" s="219" t="s">
        <v>4506</v>
      </c>
      <c r="C6016" s="219" t="s">
        <v>2553</v>
      </c>
      <c r="D6016" s="219">
        <v>105025</v>
      </c>
      <c r="E6016" s="217" t="s">
        <v>137</v>
      </c>
      <c r="F6016" s="217" t="s">
        <v>4719</v>
      </c>
      <c r="G6016" s="217" t="s">
        <v>2226</v>
      </c>
      <c r="H6016" s="217" t="s">
        <v>139</v>
      </c>
      <c r="I6016" s="219">
        <v>1</v>
      </c>
      <c r="J6016" s="221">
        <v>4694.8599999999997</v>
      </c>
      <c r="K6016" s="221">
        <v>4694.8599999999997</v>
      </c>
      <c r="L6016" s="218">
        <v>0</v>
      </c>
      <c r="M6016" s="218">
        <f t="shared" si="174"/>
        <v>1877.944</v>
      </c>
      <c r="N6016" s="216" t="str">
        <f t="shared" si="175"/>
        <v>stvarna uporabna</v>
      </c>
    </row>
    <row r="6017" spans="1:14" x14ac:dyDescent="0.25">
      <c r="A6017" s="220">
        <v>1</v>
      </c>
      <c r="B6017" s="219" t="s">
        <v>4506</v>
      </c>
      <c r="C6017" s="219" t="s">
        <v>2553</v>
      </c>
      <c r="D6017" s="219">
        <v>105066</v>
      </c>
      <c r="E6017" s="217" t="s">
        <v>137</v>
      </c>
      <c r="F6017" s="217" t="s">
        <v>4720</v>
      </c>
      <c r="G6017" s="217" t="s">
        <v>854</v>
      </c>
      <c r="H6017" s="217" t="s">
        <v>139</v>
      </c>
      <c r="I6017" s="219">
        <v>1</v>
      </c>
      <c r="J6017" s="221">
        <v>2224.87</v>
      </c>
      <c r="K6017" s="221">
        <v>2224.87</v>
      </c>
      <c r="L6017" s="218">
        <v>0</v>
      </c>
      <c r="M6017" s="218">
        <f t="shared" si="174"/>
        <v>889.94799999999998</v>
      </c>
      <c r="N6017" s="216" t="str">
        <f t="shared" si="175"/>
        <v>stvarna uporabna</v>
      </c>
    </row>
    <row r="6018" spans="1:14" x14ac:dyDescent="0.25">
      <c r="A6018" s="220">
        <v>1</v>
      </c>
      <c r="B6018" s="219" t="s">
        <v>4506</v>
      </c>
      <c r="C6018" s="219" t="s">
        <v>2553</v>
      </c>
      <c r="D6018" s="219">
        <v>105111</v>
      </c>
      <c r="E6018" s="217" t="s">
        <v>137</v>
      </c>
      <c r="F6018" s="217" t="s">
        <v>4721</v>
      </c>
      <c r="G6018" s="217" t="s">
        <v>367</v>
      </c>
      <c r="H6018" s="217" t="s">
        <v>139</v>
      </c>
      <c r="I6018" s="219">
        <v>1</v>
      </c>
      <c r="J6018" s="221">
        <v>17510</v>
      </c>
      <c r="K6018" s="221">
        <v>17510</v>
      </c>
      <c r="L6018" s="218">
        <v>0</v>
      </c>
      <c r="M6018" s="218">
        <f t="shared" ref="M6018:M6081" si="176">IF(L6018&lt;J6018*0.4,J6018*0.4,L6018)</f>
        <v>7004</v>
      </c>
      <c r="N6018" s="216" t="str">
        <f t="shared" si="175"/>
        <v>stvarna uporabna</v>
      </c>
    </row>
    <row r="6019" spans="1:14" x14ac:dyDescent="0.25">
      <c r="A6019" s="216">
        <v>1</v>
      </c>
      <c r="B6019" s="219" t="s">
        <v>4506</v>
      </c>
      <c r="C6019" s="219" t="s">
        <v>2553</v>
      </c>
      <c r="D6019" s="219">
        <v>105116</v>
      </c>
      <c r="E6019" s="217" t="s">
        <v>162</v>
      </c>
      <c r="F6019" s="217" t="s">
        <v>4722</v>
      </c>
      <c r="G6019" s="217" t="s">
        <v>142</v>
      </c>
      <c r="H6019" s="217" t="s">
        <v>139</v>
      </c>
      <c r="I6019" s="219">
        <v>1</v>
      </c>
      <c r="J6019" s="221">
        <v>2414.2199999999998</v>
      </c>
      <c r="K6019" s="221">
        <v>2414.2199999999998</v>
      </c>
      <c r="L6019" s="218">
        <v>0</v>
      </c>
      <c r="M6019" s="218">
        <f t="shared" si="176"/>
        <v>965.68799999999999</v>
      </c>
      <c r="N6019" s="216" t="str">
        <f t="shared" si="175"/>
        <v>stvarna uporabna</v>
      </c>
    </row>
    <row r="6020" spans="1:14" x14ac:dyDescent="0.25">
      <c r="A6020" s="216">
        <v>1</v>
      </c>
      <c r="B6020" s="219" t="s">
        <v>4506</v>
      </c>
      <c r="C6020" s="219" t="s">
        <v>2553</v>
      </c>
      <c r="D6020" s="219">
        <v>105118</v>
      </c>
      <c r="E6020" s="217" t="s">
        <v>137</v>
      </c>
      <c r="F6020" s="217" t="s">
        <v>4723</v>
      </c>
      <c r="G6020" s="217" t="s">
        <v>179</v>
      </c>
      <c r="H6020" s="217" t="s">
        <v>139</v>
      </c>
      <c r="I6020" s="219">
        <v>1</v>
      </c>
      <c r="J6020" s="221">
        <v>20081.689999999999</v>
      </c>
      <c r="K6020" s="221">
        <v>20081.689999999999</v>
      </c>
      <c r="L6020" s="218">
        <v>0</v>
      </c>
      <c r="M6020" s="218">
        <f t="shared" si="176"/>
        <v>8032.6759999999995</v>
      </c>
      <c r="N6020" s="216" t="str">
        <f t="shared" si="175"/>
        <v>stvarna uporabna</v>
      </c>
    </row>
    <row r="6021" spans="1:14" x14ac:dyDescent="0.25">
      <c r="A6021" s="216">
        <v>1</v>
      </c>
      <c r="B6021" s="219" t="s">
        <v>4506</v>
      </c>
      <c r="C6021" s="219" t="s">
        <v>2553</v>
      </c>
      <c r="D6021" s="219">
        <v>105119</v>
      </c>
      <c r="E6021" s="217" t="s">
        <v>137</v>
      </c>
      <c r="F6021" s="217" t="s">
        <v>4724</v>
      </c>
      <c r="G6021" s="217" t="s">
        <v>2614</v>
      </c>
      <c r="H6021" s="217" t="s">
        <v>139</v>
      </c>
      <c r="I6021" s="219">
        <v>1</v>
      </c>
      <c r="J6021" s="221">
        <v>2200</v>
      </c>
      <c r="K6021" s="221">
        <v>2200</v>
      </c>
      <c r="L6021" s="218">
        <v>0</v>
      </c>
      <c r="M6021" s="218">
        <f t="shared" si="176"/>
        <v>880</v>
      </c>
      <c r="N6021" s="216" t="str">
        <f t="shared" si="175"/>
        <v>stvarna uporabna</v>
      </c>
    </row>
    <row r="6022" spans="1:14" x14ac:dyDescent="0.25">
      <c r="A6022" s="220">
        <v>1</v>
      </c>
      <c r="B6022" s="219" t="s">
        <v>4506</v>
      </c>
      <c r="C6022" s="219" t="s">
        <v>2553</v>
      </c>
      <c r="D6022" s="219">
        <v>105120</v>
      </c>
      <c r="E6022" s="217" t="s">
        <v>137</v>
      </c>
      <c r="F6022" s="217" t="s">
        <v>4725</v>
      </c>
      <c r="G6022" s="217" t="s">
        <v>531</v>
      </c>
      <c r="H6022" s="217" t="s">
        <v>139</v>
      </c>
      <c r="I6022" s="219">
        <v>1</v>
      </c>
      <c r="J6022" s="221">
        <v>5500</v>
      </c>
      <c r="K6022" s="221">
        <v>2750</v>
      </c>
      <c r="L6022" s="221">
        <v>2750</v>
      </c>
      <c r="M6022" s="218">
        <f t="shared" si="176"/>
        <v>2750</v>
      </c>
      <c r="N6022" s="216" t="str">
        <f t="shared" si="175"/>
        <v>nova vrijednost</v>
      </c>
    </row>
    <row r="6023" spans="1:14" x14ac:dyDescent="0.25">
      <c r="A6023" s="220">
        <v>1</v>
      </c>
      <c r="B6023" s="219" t="s">
        <v>4506</v>
      </c>
      <c r="C6023" s="219" t="s">
        <v>2553</v>
      </c>
      <c r="D6023" s="219">
        <v>105121</v>
      </c>
      <c r="E6023" s="217" t="s">
        <v>137</v>
      </c>
      <c r="F6023" s="217" t="s">
        <v>4726</v>
      </c>
      <c r="G6023" s="217" t="s">
        <v>235</v>
      </c>
      <c r="H6023" s="217" t="s">
        <v>139</v>
      </c>
      <c r="I6023" s="219">
        <v>1</v>
      </c>
      <c r="J6023" s="221">
        <v>5414.06</v>
      </c>
      <c r="K6023" s="221">
        <v>1804.68</v>
      </c>
      <c r="L6023" s="221">
        <v>3609.38</v>
      </c>
      <c r="M6023" s="218">
        <f t="shared" si="176"/>
        <v>3609.38</v>
      </c>
      <c r="N6023" s="216" t="str">
        <f t="shared" si="175"/>
        <v>nova vrijednost</v>
      </c>
    </row>
    <row r="6024" spans="1:14" x14ac:dyDescent="0.25">
      <c r="A6024" s="216">
        <v>1</v>
      </c>
      <c r="B6024" s="219" t="s">
        <v>4506</v>
      </c>
      <c r="C6024" s="219" t="s">
        <v>2553</v>
      </c>
      <c r="D6024" s="219">
        <v>105122</v>
      </c>
      <c r="E6024" s="217" t="s">
        <v>137</v>
      </c>
      <c r="F6024" s="217" t="s">
        <v>4727</v>
      </c>
      <c r="G6024" s="217" t="s">
        <v>321</v>
      </c>
      <c r="H6024" s="217" t="s">
        <v>139</v>
      </c>
      <c r="I6024" s="219">
        <v>1</v>
      </c>
      <c r="J6024" s="221">
        <v>19166.97</v>
      </c>
      <c r="K6024" s="221">
        <v>19166.97</v>
      </c>
      <c r="L6024" s="218">
        <v>0</v>
      </c>
      <c r="M6024" s="218">
        <f t="shared" si="176"/>
        <v>7666.7880000000005</v>
      </c>
      <c r="N6024" s="216" t="str">
        <f t="shared" si="175"/>
        <v>stvarna uporabna</v>
      </c>
    </row>
    <row r="6025" spans="1:14" x14ac:dyDescent="0.25">
      <c r="A6025" s="216">
        <v>1</v>
      </c>
      <c r="B6025" s="219" t="s">
        <v>4506</v>
      </c>
      <c r="C6025" s="219" t="s">
        <v>2553</v>
      </c>
      <c r="D6025" s="219">
        <v>105125</v>
      </c>
      <c r="E6025" s="217" t="s">
        <v>137</v>
      </c>
      <c r="F6025" s="217" t="s">
        <v>4728</v>
      </c>
      <c r="G6025" s="218">
        <v>11.04</v>
      </c>
      <c r="H6025" s="217" t="s">
        <v>139</v>
      </c>
      <c r="I6025" s="219">
        <v>1</v>
      </c>
      <c r="J6025" s="221">
        <v>157414.91</v>
      </c>
      <c r="K6025" s="221">
        <v>157414.91</v>
      </c>
      <c r="L6025" s="218">
        <v>0</v>
      </c>
      <c r="M6025" s="218">
        <f t="shared" si="176"/>
        <v>62965.964000000007</v>
      </c>
      <c r="N6025" s="216" t="str">
        <f t="shared" si="175"/>
        <v>stvarna uporabna</v>
      </c>
    </row>
    <row r="6026" spans="1:14" x14ac:dyDescent="0.25">
      <c r="A6026" s="216">
        <v>1</v>
      </c>
      <c r="B6026" s="219" t="s">
        <v>4506</v>
      </c>
      <c r="C6026" s="219" t="s">
        <v>2553</v>
      </c>
      <c r="D6026" s="219">
        <v>105134</v>
      </c>
      <c r="E6026" s="217" t="s">
        <v>137</v>
      </c>
      <c r="F6026" s="217" t="s">
        <v>4729</v>
      </c>
      <c r="G6026" s="217" t="s">
        <v>382</v>
      </c>
      <c r="H6026" s="217" t="s">
        <v>139</v>
      </c>
      <c r="I6026" s="219">
        <v>1</v>
      </c>
      <c r="J6026" s="221">
        <v>3418.16</v>
      </c>
      <c r="K6026" s="221">
        <v>3418.16</v>
      </c>
      <c r="L6026" s="218">
        <v>0</v>
      </c>
      <c r="M6026" s="218">
        <f t="shared" si="176"/>
        <v>1367.2640000000001</v>
      </c>
      <c r="N6026" s="216" t="str">
        <f t="shared" si="175"/>
        <v>stvarna uporabna</v>
      </c>
    </row>
    <row r="6027" spans="1:14" x14ac:dyDescent="0.25">
      <c r="A6027" s="220">
        <v>1</v>
      </c>
      <c r="B6027" s="219" t="s">
        <v>4506</v>
      </c>
      <c r="C6027" s="219" t="s">
        <v>2553</v>
      </c>
      <c r="D6027" s="219">
        <v>105150</v>
      </c>
      <c r="E6027" s="217" t="s">
        <v>137</v>
      </c>
      <c r="F6027" s="217" t="s">
        <v>4730</v>
      </c>
      <c r="G6027" s="217" t="s">
        <v>202</v>
      </c>
      <c r="H6027" s="217" t="s">
        <v>139</v>
      </c>
      <c r="I6027" s="219">
        <v>1</v>
      </c>
      <c r="J6027" s="221">
        <v>4833.75</v>
      </c>
      <c r="K6027" s="221">
        <v>4189.25</v>
      </c>
      <c r="L6027" s="218">
        <v>644.5</v>
      </c>
      <c r="M6027" s="218">
        <f t="shared" si="176"/>
        <v>1933.5</v>
      </c>
      <c r="N6027" s="216" t="str">
        <f t="shared" si="175"/>
        <v>stvarna uporabna</v>
      </c>
    </row>
    <row r="6028" spans="1:14" x14ac:dyDescent="0.25">
      <c r="A6028" s="220">
        <v>1</v>
      </c>
      <c r="B6028" s="219" t="s">
        <v>4506</v>
      </c>
      <c r="C6028" s="219" t="s">
        <v>2553</v>
      </c>
      <c r="D6028" s="219">
        <v>105151</v>
      </c>
      <c r="E6028" s="217" t="s">
        <v>137</v>
      </c>
      <c r="F6028" s="217" t="s">
        <v>4731</v>
      </c>
      <c r="G6028" s="217" t="s">
        <v>202</v>
      </c>
      <c r="H6028" s="217" t="s">
        <v>139</v>
      </c>
      <c r="I6028" s="219">
        <v>1</v>
      </c>
      <c r="J6028" s="221">
        <v>10017</v>
      </c>
      <c r="K6028" s="221">
        <v>8681.4</v>
      </c>
      <c r="L6028" s="221">
        <v>1335.6</v>
      </c>
      <c r="M6028" s="218">
        <f t="shared" si="176"/>
        <v>4006.8</v>
      </c>
      <c r="N6028" s="216" t="str">
        <f t="shared" si="175"/>
        <v>stvarna uporabna</v>
      </c>
    </row>
    <row r="6029" spans="1:14" x14ac:dyDescent="0.25">
      <c r="A6029" s="216">
        <v>1</v>
      </c>
      <c r="B6029" s="219" t="s">
        <v>4506</v>
      </c>
      <c r="C6029" s="219" t="s">
        <v>2553</v>
      </c>
      <c r="D6029" s="219">
        <v>105155</v>
      </c>
      <c r="E6029" s="217" t="s">
        <v>137</v>
      </c>
      <c r="F6029" s="217" t="s">
        <v>4732</v>
      </c>
      <c r="G6029" s="217" t="s">
        <v>779</v>
      </c>
      <c r="H6029" s="217" t="s">
        <v>139</v>
      </c>
      <c r="I6029" s="219">
        <v>1</v>
      </c>
      <c r="J6029" s="221">
        <v>4993.75</v>
      </c>
      <c r="K6029" s="221">
        <v>4494.38</v>
      </c>
      <c r="L6029" s="218">
        <v>499.37</v>
      </c>
      <c r="M6029" s="218">
        <f t="shared" si="176"/>
        <v>1997.5</v>
      </c>
      <c r="N6029" s="216" t="str">
        <f t="shared" si="175"/>
        <v>stvarna uporabna</v>
      </c>
    </row>
    <row r="6030" spans="1:14" x14ac:dyDescent="0.25">
      <c r="A6030" s="216">
        <v>1</v>
      </c>
      <c r="B6030" s="219" t="s">
        <v>4506</v>
      </c>
      <c r="C6030" s="219" t="s">
        <v>2553</v>
      </c>
      <c r="D6030" s="219">
        <v>105159</v>
      </c>
      <c r="E6030" s="217" t="s">
        <v>137</v>
      </c>
      <c r="F6030" s="217" t="s">
        <v>4733</v>
      </c>
      <c r="G6030" s="217" t="s">
        <v>2383</v>
      </c>
      <c r="H6030" s="217" t="s">
        <v>139</v>
      </c>
      <c r="I6030" s="219">
        <v>1</v>
      </c>
      <c r="J6030" s="221">
        <v>48800</v>
      </c>
      <c r="K6030" s="221">
        <v>48800</v>
      </c>
      <c r="L6030" s="218">
        <v>0</v>
      </c>
      <c r="M6030" s="218">
        <f t="shared" si="176"/>
        <v>19520</v>
      </c>
      <c r="N6030" s="216" t="str">
        <f t="shared" si="175"/>
        <v>stvarna uporabna</v>
      </c>
    </row>
    <row r="6031" spans="1:14" x14ac:dyDescent="0.25">
      <c r="A6031" s="216">
        <v>1</v>
      </c>
      <c r="B6031" s="219" t="s">
        <v>4506</v>
      </c>
      <c r="C6031" s="219" t="s">
        <v>2553</v>
      </c>
      <c r="D6031" s="219">
        <v>105160</v>
      </c>
      <c r="E6031" s="217" t="s">
        <v>137</v>
      </c>
      <c r="F6031" s="217" t="s">
        <v>4510</v>
      </c>
      <c r="G6031" s="218">
        <v>10.08</v>
      </c>
      <c r="H6031" s="217" t="s">
        <v>139</v>
      </c>
      <c r="I6031" s="219">
        <v>1</v>
      </c>
      <c r="J6031" s="221">
        <v>3553.13</v>
      </c>
      <c r="K6031" s="221">
        <v>3553.13</v>
      </c>
      <c r="L6031" s="218">
        <v>0</v>
      </c>
      <c r="M6031" s="218">
        <f t="shared" si="176"/>
        <v>1421.2520000000002</v>
      </c>
      <c r="N6031" s="216" t="str">
        <f t="shared" si="175"/>
        <v>stvarna uporabna</v>
      </c>
    </row>
    <row r="6032" spans="1:14" x14ac:dyDescent="0.25">
      <c r="A6032" s="220">
        <v>1</v>
      </c>
      <c r="B6032" s="219" t="s">
        <v>4506</v>
      </c>
      <c r="C6032" s="219" t="s">
        <v>2553</v>
      </c>
      <c r="D6032" s="219">
        <v>105236</v>
      </c>
      <c r="E6032" s="217" t="s">
        <v>137</v>
      </c>
      <c r="F6032" s="217" t="s">
        <v>4734</v>
      </c>
      <c r="G6032" s="217" t="s">
        <v>2024</v>
      </c>
      <c r="H6032" s="217" t="s">
        <v>139</v>
      </c>
      <c r="I6032" s="219">
        <v>1</v>
      </c>
      <c r="J6032" s="221">
        <v>9760</v>
      </c>
      <c r="K6032" s="221">
        <v>9760</v>
      </c>
      <c r="L6032" s="218">
        <v>0</v>
      </c>
      <c r="M6032" s="218">
        <f t="shared" si="176"/>
        <v>3904</v>
      </c>
      <c r="N6032" s="216" t="str">
        <f t="shared" si="175"/>
        <v>stvarna uporabna</v>
      </c>
    </row>
    <row r="6033" spans="1:14" x14ac:dyDescent="0.25">
      <c r="A6033" s="220">
        <v>1</v>
      </c>
      <c r="B6033" s="219" t="s">
        <v>4506</v>
      </c>
      <c r="C6033" s="219" t="s">
        <v>2553</v>
      </c>
      <c r="D6033" s="219">
        <v>105269</v>
      </c>
      <c r="E6033" s="217" t="s">
        <v>137</v>
      </c>
      <c r="F6033" s="217" t="s">
        <v>4735</v>
      </c>
      <c r="G6033" s="217" t="s">
        <v>1440</v>
      </c>
      <c r="H6033" s="217" t="s">
        <v>139</v>
      </c>
      <c r="I6033" s="219">
        <v>1</v>
      </c>
      <c r="J6033" s="221">
        <v>1342</v>
      </c>
      <c r="K6033" s="221">
        <v>1342</v>
      </c>
      <c r="L6033" s="218">
        <v>0</v>
      </c>
      <c r="M6033" s="218">
        <f t="shared" si="176"/>
        <v>536.80000000000007</v>
      </c>
      <c r="N6033" s="216" t="str">
        <f t="shared" si="175"/>
        <v>stvarna uporabna</v>
      </c>
    </row>
    <row r="6034" spans="1:14" x14ac:dyDescent="0.25">
      <c r="A6034" s="216">
        <v>1</v>
      </c>
      <c r="B6034" s="219" t="s">
        <v>4506</v>
      </c>
      <c r="C6034" s="219" t="s">
        <v>2553</v>
      </c>
      <c r="D6034" s="219">
        <v>105272</v>
      </c>
      <c r="E6034" s="217" t="s">
        <v>137</v>
      </c>
      <c r="F6034" s="217" t="s">
        <v>4736</v>
      </c>
      <c r="G6034" s="218">
        <v>12.15</v>
      </c>
      <c r="H6034" s="217" t="s">
        <v>139</v>
      </c>
      <c r="I6034" s="219">
        <v>1</v>
      </c>
      <c r="J6034" s="221">
        <v>41625</v>
      </c>
      <c r="K6034" s="221">
        <v>8325</v>
      </c>
      <c r="L6034" s="221">
        <v>33300</v>
      </c>
      <c r="M6034" s="218">
        <f t="shared" si="176"/>
        <v>33300</v>
      </c>
      <c r="N6034" s="216" t="str">
        <f t="shared" si="175"/>
        <v>nova vrijednost</v>
      </c>
    </row>
    <row r="6035" spans="1:14" x14ac:dyDescent="0.25">
      <c r="A6035" s="216">
        <v>1</v>
      </c>
      <c r="B6035" s="219" t="s">
        <v>4506</v>
      </c>
      <c r="C6035" s="219" t="s">
        <v>2553</v>
      </c>
      <c r="D6035" s="219">
        <v>105296</v>
      </c>
      <c r="E6035" s="217" t="s">
        <v>137</v>
      </c>
      <c r="F6035" s="217" t="s">
        <v>4737</v>
      </c>
      <c r="G6035" s="217" t="s">
        <v>259</v>
      </c>
      <c r="H6035" s="217" t="s">
        <v>139</v>
      </c>
      <c r="I6035" s="219">
        <v>1</v>
      </c>
      <c r="J6035" s="221">
        <v>496315.08</v>
      </c>
      <c r="K6035" s="221">
        <v>485231.75</v>
      </c>
      <c r="L6035" s="221">
        <v>11083.33</v>
      </c>
      <c r="M6035" s="218">
        <f t="shared" si="176"/>
        <v>198526.03200000001</v>
      </c>
      <c r="N6035" s="216" t="str">
        <f t="shared" si="175"/>
        <v>stvarna uporabna</v>
      </c>
    </row>
    <row r="6036" spans="1:14" x14ac:dyDescent="0.25">
      <c r="A6036" s="216">
        <v>1</v>
      </c>
      <c r="B6036" s="219" t="s">
        <v>4506</v>
      </c>
      <c r="C6036" s="219" t="s">
        <v>2553</v>
      </c>
      <c r="D6036" s="219">
        <v>105304</v>
      </c>
      <c r="E6036" s="217" t="s">
        <v>137</v>
      </c>
      <c r="F6036" s="217" t="s">
        <v>4738</v>
      </c>
      <c r="G6036" s="217" t="s">
        <v>160</v>
      </c>
      <c r="H6036" s="217" t="s">
        <v>139</v>
      </c>
      <c r="I6036" s="219">
        <v>1</v>
      </c>
      <c r="J6036" s="221">
        <v>71898.990000000005</v>
      </c>
      <c r="K6036" s="221">
        <v>71898.990000000005</v>
      </c>
      <c r="L6036" s="218">
        <v>0</v>
      </c>
      <c r="M6036" s="218">
        <f t="shared" si="176"/>
        <v>28759.596000000005</v>
      </c>
      <c r="N6036" s="216" t="str">
        <f t="shared" si="175"/>
        <v>stvarna uporabna</v>
      </c>
    </row>
    <row r="6037" spans="1:14" x14ac:dyDescent="0.25">
      <c r="A6037" s="220">
        <v>1</v>
      </c>
      <c r="B6037" s="219" t="s">
        <v>4506</v>
      </c>
      <c r="C6037" s="219" t="s">
        <v>2553</v>
      </c>
      <c r="D6037" s="219">
        <v>105306</v>
      </c>
      <c r="E6037" s="217" t="s">
        <v>137</v>
      </c>
      <c r="F6037" s="217" t="s">
        <v>4739</v>
      </c>
      <c r="G6037" s="218">
        <v>12.09</v>
      </c>
      <c r="H6037" s="217" t="s">
        <v>139</v>
      </c>
      <c r="I6037" s="219">
        <v>1</v>
      </c>
      <c r="J6037" s="221">
        <v>4833</v>
      </c>
      <c r="K6037" s="221">
        <v>4833</v>
      </c>
      <c r="L6037" s="218">
        <v>0</v>
      </c>
      <c r="M6037" s="218">
        <f t="shared" si="176"/>
        <v>1933.2</v>
      </c>
      <c r="N6037" s="216" t="str">
        <f t="shared" si="175"/>
        <v>stvarna uporabna</v>
      </c>
    </row>
    <row r="6038" spans="1:14" x14ac:dyDescent="0.25">
      <c r="A6038" s="220">
        <v>1</v>
      </c>
      <c r="B6038" s="219" t="s">
        <v>4506</v>
      </c>
      <c r="C6038" s="219" t="s">
        <v>2553</v>
      </c>
      <c r="D6038" s="219">
        <v>105356</v>
      </c>
      <c r="E6038" s="217" t="s">
        <v>137</v>
      </c>
      <c r="F6038" s="217" t="s">
        <v>4740</v>
      </c>
      <c r="G6038" s="217" t="s">
        <v>2024</v>
      </c>
      <c r="H6038" s="217" t="s">
        <v>139</v>
      </c>
      <c r="I6038" s="219">
        <v>1</v>
      </c>
      <c r="J6038" s="221">
        <v>1055.5</v>
      </c>
      <c r="K6038" s="221">
        <v>1055.5</v>
      </c>
      <c r="L6038" s="218">
        <v>0</v>
      </c>
      <c r="M6038" s="218">
        <f t="shared" si="176"/>
        <v>422.20000000000005</v>
      </c>
      <c r="N6038" s="216" t="str">
        <f t="shared" si="175"/>
        <v>stvarna uporabna</v>
      </c>
    </row>
    <row r="6039" spans="1:14" x14ac:dyDescent="0.25">
      <c r="A6039" s="216">
        <v>1</v>
      </c>
      <c r="B6039" s="219" t="s">
        <v>4506</v>
      </c>
      <c r="C6039" s="219" t="s">
        <v>2553</v>
      </c>
      <c r="D6039" s="219">
        <v>105357</v>
      </c>
      <c r="E6039" s="217" t="s">
        <v>137</v>
      </c>
      <c r="F6039" s="217" t="s">
        <v>4741</v>
      </c>
      <c r="G6039" s="218">
        <v>10.039999999999999</v>
      </c>
      <c r="H6039" s="217" t="s">
        <v>139</v>
      </c>
      <c r="I6039" s="219">
        <v>1</v>
      </c>
      <c r="J6039" s="221">
        <v>5124</v>
      </c>
      <c r="K6039" s="221">
        <v>5124</v>
      </c>
      <c r="L6039" s="218">
        <v>0</v>
      </c>
      <c r="M6039" s="218">
        <f t="shared" si="176"/>
        <v>2049.6</v>
      </c>
      <c r="N6039" s="216" t="str">
        <f t="shared" si="175"/>
        <v>stvarna uporabna</v>
      </c>
    </row>
    <row r="6040" spans="1:14" x14ac:dyDescent="0.25">
      <c r="A6040" s="216">
        <v>1</v>
      </c>
      <c r="B6040" s="219" t="s">
        <v>4506</v>
      </c>
      <c r="C6040" s="219" t="s">
        <v>2553</v>
      </c>
      <c r="D6040" s="219">
        <v>105358</v>
      </c>
      <c r="E6040" s="217" t="s">
        <v>137</v>
      </c>
      <c r="F6040" s="217" t="s">
        <v>4742</v>
      </c>
      <c r="G6040" s="217" t="s">
        <v>2809</v>
      </c>
      <c r="H6040" s="217" t="s">
        <v>139</v>
      </c>
      <c r="I6040" s="219">
        <v>1</v>
      </c>
      <c r="J6040" s="221">
        <v>107861.66</v>
      </c>
      <c r="K6040" s="221">
        <v>107861.66</v>
      </c>
      <c r="L6040" s="218">
        <v>0</v>
      </c>
      <c r="M6040" s="218">
        <f t="shared" si="176"/>
        <v>43144.664000000004</v>
      </c>
      <c r="N6040" s="216" t="str">
        <f t="shared" si="175"/>
        <v>stvarna uporabna</v>
      </c>
    </row>
    <row r="6041" spans="1:14" x14ac:dyDescent="0.25">
      <c r="A6041" s="216">
        <v>1</v>
      </c>
      <c r="B6041" s="219" t="s">
        <v>4506</v>
      </c>
      <c r="C6041" s="219" t="s">
        <v>2553</v>
      </c>
      <c r="D6041" s="219">
        <v>105428</v>
      </c>
      <c r="E6041" s="217" t="s">
        <v>137</v>
      </c>
      <c r="F6041" s="217" t="s">
        <v>4733</v>
      </c>
      <c r="G6041" s="217" t="s">
        <v>2383</v>
      </c>
      <c r="H6041" s="217" t="s">
        <v>139</v>
      </c>
      <c r="I6041" s="219">
        <v>1</v>
      </c>
      <c r="J6041" s="221">
        <v>48800</v>
      </c>
      <c r="K6041" s="221">
        <v>48800</v>
      </c>
      <c r="L6041" s="218">
        <v>0</v>
      </c>
      <c r="M6041" s="218">
        <f t="shared" si="176"/>
        <v>19520</v>
      </c>
      <c r="N6041" s="216" t="str">
        <f t="shared" si="175"/>
        <v>stvarna uporabna</v>
      </c>
    </row>
    <row r="6042" spans="1:14" x14ac:dyDescent="0.25">
      <c r="A6042" s="220">
        <v>1</v>
      </c>
      <c r="B6042" s="219" t="s">
        <v>4506</v>
      </c>
      <c r="C6042" s="219" t="s">
        <v>2553</v>
      </c>
      <c r="D6042" s="219">
        <v>105431</v>
      </c>
      <c r="E6042" s="217" t="s">
        <v>137</v>
      </c>
      <c r="F6042" s="217" t="s">
        <v>4733</v>
      </c>
      <c r="G6042" s="217" t="s">
        <v>2383</v>
      </c>
      <c r="H6042" s="217" t="s">
        <v>139</v>
      </c>
      <c r="I6042" s="219">
        <v>1</v>
      </c>
      <c r="J6042" s="221">
        <v>48800</v>
      </c>
      <c r="K6042" s="221">
        <v>48800</v>
      </c>
      <c r="L6042" s="218">
        <v>0</v>
      </c>
      <c r="M6042" s="218">
        <f t="shared" si="176"/>
        <v>19520</v>
      </c>
      <c r="N6042" s="216" t="str">
        <f t="shared" si="175"/>
        <v>stvarna uporabna</v>
      </c>
    </row>
    <row r="6043" spans="1:14" x14ac:dyDescent="0.25">
      <c r="A6043" s="220">
        <v>1</v>
      </c>
      <c r="B6043" s="219" t="s">
        <v>4506</v>
      </c>
      <c r="C6043" s="219" t="s">
        <v>2553</v>
      </c>
      <c r="D6043" s="219">
        <v>105502</v>
      </c>
      <c r="E6043" s="217" t="s">
        <v>137</v>
      </c>
      <c r="F6043" s="217" t="s">
        <v>4733</v>
      </c>
      <c r="G6043" s="217" t="s">
        <v>2383</v>
      </c>
      <c r="H6043" s="217" t="s">
        <v>139</v>
      </c>
      <c r="I6043" s="219">
        <v>1</v>
      </c>
      <c r="J6043" s="221">
        <v>48800</v>
      </c>
      <c r="K6043" s="221">
        <v>48800</v>
      </c>
      <c r="L6043" s="218">
        <v>0</v>
      </c>
      <c r="M6043" s="218">
        <f t="shared" si="176"/>
        <v>19520</v>
      </c>
      <c r="N6043" s="216" t="str">
        <f t="shared" si="175"/>
        <v>stvarna uporabna</v>
      </c>
    </row>
    <row r="6044" spans="1:14" x14ac:dyDescent="0.25">
      <c r="A6044" s="216">
        <v>1</v>
      </c>
      <c r="B6044" s="219" t="s">
        <v>4506</v>
      </c>
      <c r="C6044" s="219" t="s">
        <v>2553</v>
      </c>
      <c r="D6044" s="219">
        <v>105683</v>
      </c>
      <c r="E6044" s="217" t="s">
        <v>595</v>
      </c>
      <c r="F6044" s="217" t="s">
        <v>4743</v>
      </c>
      <c r="G6044" s="218">
        <v>12.09</v>
      </c>
      <c r="H6044" s="217" t="s">
        <v>139</v>
      </c>
      <c r="I6044" s="219">
        <v>1</v>
      </c>
      <c r="J6044" s="221">
        <v>153630.87</v>
      </c>
      <c r="K6044" s="221">
        <v>153630.87</v>
      </c>
      <c r="L6044" s="218">
        <v>0</v>
      </c>
      <c r="M6044" s="218">
        <f t="shared" si="176"/>
        <v>61452.347999999998</v>
      </c>
      <c r="N6044" s="216" t="str">
        <f t="shared" si="175"/>
        <v>stvarna uporabna</v>
      </c>
    </row>
    <row r="6045" spans="1:14" x14ac:dyDescent="0.25">
      <c r="A6045" s="216">
        <v>1</v>
      </c>
      <c r="B6045" s="219" t="s">
        <v>4506</v>
      </c>
      <c r="C6045" s="219" t="s">
        <v>2553</v>
      </c>
      <c r="D6045" s="219">
        <v>105684</v>
      </c>
      <c r="E6045" s="217" t="s">
        <v>595</v>
      </c>
      <c r="F6045" s="217" t="s">
        <v>4744</v>
      </c>
      <c r="G6045" s="217" t="s">
        <v>173</v>
      </c>
      <c r="H6045" s="217" t="s">
        <v>139</v>
      </c>
      <c r="I6045" s="219">
        <v>1</v>
      </c>
      <c r="J6045" s="221">
        <v>1573.8</v>
      </c>
      <c r="K6045" s="221">
        <v>1573.8</v>
      </c>
      <c r="L6045" s="218">
        <v>0</v>
      </c>
      <c r="M6045" s="218">
        <f t="shared" si="176"/>
        <v>629.52</v>
      </c>
      <c r="N6045" s="216" t="str">
        <f t="shared" si="175"/>
        <v>stvarna uporabna</v>
      </c>
    </row>
    <row r="6046" spans="1:14" x14ac:dyDescent="0.25">
      <c r="A6046" s="216">
        <v>1</v>
      </c>
      <c r="B6046" s="219" t="s">
        <v>4506</v>
      </c>
      <c r="C6046" s="219" t="s">
        <v>2553</v>
      </c>
      <c r="D6046" s="219">
        <v>105776</v>
      </c>
      <c r="E6046" s="217" t="s">
        <v>595</v>
      </c>
      <c r="F6046" s="217" t="s">
        <v>4745</v>
      </c>
      <c r="G6046" s="217" t="s">
        <v>401</v>
      </c>
      <c r="H6046" s="217" t="s">
        <v>139</v>
      </c>
      <c r="I6046" s="219">
        <v>1</v>
      </c>
      <c r="J6046" s="221">
        <v>19461.63</v>
      </c>
      <c r="K6046" s="221">
        <v>19461.63</v>
      </c>
      <c r="L6046" s="218">
        <v>0</v>
      </c>
      <c r="M6046" s="218">
        <f t="shared" si="176"/>
        <v>7784.652000000001</v>
      </c>
      <c r="N6046" s="216" t="str">
        <f t="shared" si="175"/>
        <v>stvarna uporabna</v>
      </c>
    </row>
    <row r="6047" spans="1:14" x14ac:dyDescent="0.25">
      <c r="A6047" s="220">
        <v>1</v>
      </c>
      <c r="B6047" s="219" t="s">
        <v>4506</v>
      </c>
      <c r="C6047" s="219" t="s">
        <v>2553</v>
      </c>
      <c r="D6047" s="219">
        <v>105777</v>
      </c>
      <c r="E6047" s="217" t="s">
        <v>595</v>
      </c>
      <c r="F6047" s="217" t="s">
        <v>4746</v>
      </c>
      <c r="G6047" s="217" t="s">
        <v>417</v>
      </c>
      <c r="H6047" s="217" t="s">
        <v>139</v>
      </c>
      <c r="I6047" s="219">
        <v>1</v>
      </c>
      <c r="J6047" s="221">
        <v>64396.35</v>
      </c>
      <c r="K6047" s="221">
        <v>56883.44</v>
      </c>
      <c r="L6047" s="221">
        <v>7512.91</v>
      </c>
      <c r="M6047" s="218">
        <f t="shared" si="176"/>
        <v>25758.54</v>
      </c>
      <c r="N6047" s="216" t="str">
        <f t="shared" si="175"/>
        <v>stvarna uporabna</v>
      </c>
    </row>
    <row r="6048" spans="1:14" x14ac:dyDescent="0.25">
      <c r="A6048" s="220">
        <v>1</v>
      </c>
      <c r="B6048" s="219" t="s">
        <v>4506</v>
      </c>
      <c r="C6048" s="219" t="s">
        <v>2553</v>
      </c>
      <c r="D6048" s="219">
        <v>105778</v>
      </c>
      <c r="E6048" s="217" t="s">
        <v>595</v>
      </c>
      <c r="F6048" s="217" t="s">
        <v>4747</v>
      </c>
      <c r="G6048" s="217" t="s">
        <v>417</v>
      </c>
      <c r="H6048" s="217" t="s">
        <v>139</v>
      </c>
      <c r="I6048" s="219">
        <v>1</v>
      </c>
      <c r="J6048" s="221">
        <v>78885.53</v>
      </c>
      <c r="K6048" s="221">
        <v>69682.23</v>
      </c>
      <c r="L6048" s="221">
        <v>9203.2999999999993</v>
      </c>
      <c r="M6048" s="218">
        <f t="shared" si="176"/>
        <v>31554.212</v>
      </c>
      <c r="N6048" s="216" t="str">
        <f t="shared" si="175"/>
        <v>stvarna uporabna</v>
      </c>
    </row>
    <row r="6049" spans="1:14" x14ac:dyDescent="0.25">
      <c r="A6049" s="216">
        <v>1</v>
      </c>
      <c r="B6049" s="219" t="s">
        <v>4506</v>
      </c>
      <c r="C6049" s="219" t="s">
        <v>2553</v>
      </c>
      <c r="D6049" s="219">
        <v>105780</v>
      </c>
      <c r="E6049" s="217" t="s">
        <v>595</v>
      </c>
      <c r="F6049" s="217" t="s">
        <v>4748</v>
      </c>
      <c r="G6049" s="218">
        <v>12.09</v>
      </c>
      <c r="H6049" s="217" t="s">
        <v>139</v>
      </c>
      <c r="I6049" s="219">
        <v>1</v>
      </c>
      <c r="J6049" s="221">
        <v>37500.65</v>
      </c>
      <c r="K6049" s="221">
        <v>37500.65</v>
      </c>
      <c r="L6049" s="218">
        <v>0</v>
      </c>
      <c r="M6049" s="218">
        <f t="shared" si="176"/>
        <v>15000.260000000002</v>
      </c>
      <c r="N6049" s="216" t="str">
        <f t="shared" si="175"/>
        <v>stvarna uporabna</v>
      </c>
    </row>
    <row r="6050" spans="1:14" x14ac:dyDescent="0.25">
      <c r="A6050" s="216">
        <v>1</v>
      </c>
      <c r="B6050" s="219" t="s">
        <v>4506</v>
      </c>
      <c r="C6050" s="219" t="s">
        <v>2553</v>
      </c>
      <c r="D6050" s="219">
        <v>105784</v>
      </c>
      <c r="E6050" s="217" t="s">
        <v>595</v>
      </c>
      <c r="F6050" s="217" t="s">
        <v>4749</v>
      </c>
      <c r="G6050" s="217" t="s">
        <v>321</v>
      </c>
      <c r="H6050" s="217" t="s">
        <v>139</v>
      </c>
      <c r="I6050" s="219">
        <v>1</v>
      </c>
      <c r="J6050" s="221">
        <v>193549.6</v>
      </c>
      <c r="K6050" s="221">
        <v>193549.6</v>
      </c>
      <c r="L6050" s="218">
        <v>0</v>
      </c>
      <c r="M6050" s="218">
        <f t="shared" si="176"/>
        <v>77419.840000000011</v>
      </c>
      <c r="N6050" s="216" t="str">
        <f t="shared" si="175"/>
        <v>stvarna uporabna</v>
      </c>
    </row>
    <row r="6051" spans="1:14" x14ac:dyDescent="0.25">
      <c r="A6051" s="216">
        <v>1</v>
      </c>
      <c r="B6051" s="219" t="s">
        <v>4506</v>
      </c>
      <c r="C6051" s="219" t="s">
        <v>2553</v>
      </c>
      <c r="D6051" s="219">
        <v>105787</v>
      </c>
      <c r="E6051" s="217" t="s">
        <v>595</v>
      </c>
      <c r="F6051" s="217" t="s">
        <v>4750</v>
      </c>
      <c r="G6051" s="218">
        <v>10.06</v>
      </c>
      <c r="H6051" s="217" t="s">
        <v>139</v>
      </c>
      <c r="I6051" s="219">
        <v>1</v>
      </c>
      <c r="J6051" s="221">
        <v>451760.05</v>
      </c>
      <c r="K6051" s="221">
        <v>451760.05</v>
      </c>
      <c r="L6051" s="218">
        <v>0</v>
      </c>
      <c r="M6051" s="218">
        <f t="shared" si="176"/>
        <v>180704.02000000002</v>
      </c>
      <c r="N6051" s="216" t="str">
        <f t="shared" si="175"/>
        <v>stvarna uporabna</v>
      </c>
    </row>
    <row r="6052" spans="1:14" x14ac:dyDescent="0.25">
      <c r="A6052" s="220">
        <v>1</v>
      </c>
      <c r="B6052" s="219" t="s">
        <v>4506</v>
      </c>
      <c r="C6052" s="219" t="s">
        <v>2553</v>
      </c>
      <c r="D6052" s="219">
        <v>105788</v>
      </c>
      <c r="E6052" s="217" t="s">
        <v>595</v>
      </c>
      <c r="F6052" s="217" t="s">
        <v>4751</v>
      </c>
      <c r="G6052" s="218">
        <v>10.07</v>
      </c>
      <c r="H6052" s="217" t="s">
        <v>139</v>
      </c>
      <c r="I6052" s="219">
        <v>1</v>
      </c>
      <c r="J6052" s="221">
        <v>217250.8</v>
      </c>
      <c r="K6052" s="221">
        <v>217250.8</v>
      </c>
      <c r="L6052" s="218">
        <v>0</v>
      </c>
      <c r="M6052" s="218">
        <f t="shared" si="176"/>
        <v>86900.32</v>
      </c>
      <c r="N6052" s="216" t="str">
        <f t="shared" si="175"/>
        <v>stvarna uporabna</v>
      </c>
    </row>
    <row r="6053" spans="1:14" x14ac:dyDescent="0.25">
      <c r="A6053" s="220">
        <v>1</v>
      </c>
      <c r="B6053" s="219" t="s">
        <v>4506</v>
      </c>
      <c r="C6053" s="219" t="s">
        <v>2553</v>
      </c>
      <c r="D6053" s="219">
        <v>105789</v>
      </c>
      <c r="E6053" s="217" t="s">
        <v>595</v>
      </c>
      <c r="F6053" s="217" t="s">
        <v>4752</v>
      </c>
      <c r="G6053" s="217" t="s">
        <v>1122</v>
      </c>
      <c r="H6053" s="217" t="s">
        <v>139</v>
      </c>
      <c r="I6053" s="219">
        <v>1</v>
      </c>
      <c r="J6053" s="221">
        <v>61063.5</v>
      </c>
      <c r="K6053" s="221">
        <v>61063.5</v>
      </c>
      <c r="L6053" s="218">
        <v>0</v>
      </c>
      <c r="M6053" s="218">
        <f t="shared" si="176"/>
        <v>24425.4</v>
      </c>
      <c r="N6053" s="216" t="str">
        <f t="shared" si="175"/>
        <v>stvarna uporabna</v>
      </c>
    </row>
    <row r="6054" spans="1:14" x14ac:dyDescent="0.25">
      <c r="A6054" s="216">
        <v>1</v>
      </c>
      <c r="B6054" s="219" t="s">
        <v>4506</v>
      </c>
      <c r="C6054" s="219" t="s">
        <v>2553</v>
      </c>
      <c r="D6054" s="219">
        <v>105807</v>
      </c>
      <c r="E6054" s="217" t="s">
        <v>595</v>
      </c>
      <c r="F6054" s="217" t="s">
        <v>4753</v>
      </c>
      <c r="G6054" s="217" t="s">
        <v>2471</v>
      </c>
      <c r="H6054" s="217" t="s">
        <v>139</v>
      </c>
      <c r="I6054" s="219">
        <v>1</v>
      </c>
      <c r="J6054" s="221">
        <v>32370.45</v>
      </c>
      <c r="K6054" s="221">
        <v>32370.45</v>
      </c>
      <c r="L6054" s="218">
        <v>0</v>
      </c>
      <c r="M6054" s="218">
        <f t="shared" si="176"/>
        <v>12948.18</v>
      </c>
      <c r="N6054" s="216" t="str">
        <f t="shared" si="175"/>
        <v>stvarna uporabna</v>
      </c>
    </row>
    <row r="6055" spans="1:14" x14ac:dyDescent="0.25">
      <c r="A6055" s="216">
        <v>1</v>
      </c>
      <c r="B6055" s="219" t="s">
        <v>4506</v>
      </c>
      <c r="C6055" s="219" t="s">
        <v>2553</v>
      </c>
      <c r="D6055" s="219">
        <v>105808</v>
      </c>
      <c r="E6055" s="217" t="s">
        <v>595</v>
      </c>
      <c r="F6055" s="217" t="s">
        <v>4754</v>
      </c>
      <c r="G6055" s="217" t="s">
        <v>2024</v>
      </c>
      <c r="H6055" s="217" t="s">
        <v>139</v>
      </c>
      <c r="I6055" s="219">
        <v>1</v>
      </c>
      <c r="J6055" s="221">
        <v>319680.44</v>
      </c>
      <c r="K6055" s="221">
        <v>319680.44</v>
      </c>
      <c r="L6055" s="218">
        <v>0</v>
      </c>
      <c r="M6055" s="218">
        <f t="shared" si="176"/>
        <v>127872.17600000001</v>
      </c>
      <c r="N6055" s="216" t="str">
        <f t="shared" si="175"/>
        <v>stvarna uporabna</v>
      </c>
    </row>
    <row r="6056" spans="1:14" x14ac:dyDescent="0.25">
      <c r="A6056" s="216">
        <v>1</v>
      </c>
      <c r="B6056" s="219" t="s">
        <v>4506</v>
      </c>
      <c r="C6056" s="219" t="s">
        <v>2553</v>
      </c>
      <c r="D6056" s="219">
        <v>105809</v>
      </c>
      <c r="E6056" s="217" t="s">
        <v>595</v>
      </c>
      <c r="F6056" s="217" t="s">
        <v>4755</v>
      </c>
      <c r="G6056" s="217" t="s">
        <v>3515</v>
      </c>
      <c r="H6056" s="217" t="s">
        <v>139</v>
      </c>
      <c r="I6056" s="219">
        <v>1</v>
      </c>
      <c r="J6056" s="221">
        <v>206437.27</v>
      </c>
      <c r="K6056" s="221">
        <v>206437.27</v>
      </c>
      <c r="L6056" s="218">
        <v>0</v>
      </c>
      <c r="M6056" s="218">
        <f t="shared" si="176"/>
        <v>82574.907999999996</v>
      </c>
      <c r="N6056" s="216" t="str">
        <f t="shared" si="175"/>
        <v>stvarna uporabna</v>
      </c>
    </row>
    <row r="6057" spans="1:14" x14ac:dyDescent="0.25">
      <c r="A6057" s="220">
        <v>1</v>
      </c>
      <c r="B6057" s="219" t="s">
        <v>4506</v>
      </c>
      <c r="C6057" s="219" t="s">
        <v>2553</v>
      </c>
      <c r="D6057" s="219">
        <v>105944</v>
      </c>
      <c r="E6057" s="217" t="s">
        <v>595</v>
      </c>
      <c r="F6057" s="217" t="s">
        <v>4756</v>
      </c>
      <c r="G6057" s="217" t="s">
        <v>199</v>
      </c>
      <c r="H6057" s="217" t="s">
        <v>139</v>
      </c>
      <c r="I6057" s="219">
        <v>1</v>
      </c>
      <c r="J6057" s="221">
        <v>2959</v>
      </c>
      <c r="K6057" s="221">
        <v>2712.42</v>
      </c>
      <c r="L6057" s="218">
        <v>246.58</v>
      </c>
      <c r="M6057" s="218">
        <f t="shared" si="176"/>
        <v>1183.6000000000001</v>
      </c>
      <c r="N6057" s="216" t="str">
        <f t="shared" si="175"/>
        <v>stvarna uporabna</v>
      </c>
    </row>
    <row r="6058" spans="1:14" x14ac:dyDescent="0.25">
      <c r="A6058" s="220">
        <v>1</v>
      </c>
      <c r="B6058" s="219" t="s">
        <v>4506</v>
      </c>
      <c r="C6058" s="219" t="s">
        <v>2553</v>
      </c>
      <c r="D6058" s="219">
        <v>110006</v>
      </c>
      <c r="E6058" s="217" t="s">
        <v>218</v>
      </c>
      <c r="F6058" s="217" t="s">
        <v>4757</v>
      </c>
      <c r="G6058" s="217" t="s">
        <v>877</v>
      </c>
      <c r="H6058" s="217" t="s">
        <v>139</v>
      </c>
      <c r="I6058" s="219">
        <v>1</v>
      </c>
      <c r="J6058" s="221">
        <v>50872.33</v>
      </c>
      <c r="K6058" s="221">
        <v>9326.59</v>
      </c>
      <c r="L6058" s="221">
        <v>41545.74</v>
      </c>
      <c r="M6058" s="218">
        <f t="shared" si="176"/>
        <v>41545.74</v>
      </c>
      <c r="N6058" s="216" t="str">
        <f t="shared" si="175"/>
        <v>nova vrijednost</v>
      </c>
    </row>
    <row r="6059" spans="1:14" x14ac:dyDescent="0.25">
      <c r="A6059" s="216">
        <v>1</v>
      </c>
      <c r="B6059" s="219" t="s">
        <v>4506</v>
      </c>
      <c r="C6059" s="219" t="s">
        <v>2553</v>
      </c>
      <c r="D6059" s="219">
        <v>110022</v>
      </c>
      <c r="E6059" s="217" t="s">
        <v>171</v>
      </c>
      <c r="F6059" s="217" t="s">
        <v>4758</v>
      </c>
      <c r="G6059" s="217" t="s">
        <v>882</v>
      </c>
      <c r="H6059" s="217" t="s">
        <v>139</v>
      </c>
      <c r="I6059" s="219">
        <v>1</v>
      </c>
      <c r="J6059" s="221">
        <v>17436.25</v>
      </c>
      <c r="K6059" s="221">
        <v>2906.04</v>
      </c>
      <c r="L6059" s="221">
        <v>14530.21</v>
      </c>
      <c r="M6059" s="218">
        <f t="shared" si="176"/>
        <v>14530.21</v>
      </c>
      <c r="N6059" s="216" t="str">
        <f t="shared" si="175"/>
        <v>nova vrijednost</v>
      </c>
    </row>
    <row r="6060" spans="1:14" x14ac:dyDescent="0.25">
      <c r="A6060" s="216">
        <v>1</v>
      </c>
      <c r="B6060" s="219" t="s">
        <v>4506</v>
      </c>
      <c r="C6060" s="219" t="s">
        <v>2553</v>
      </c>
      <c r="D6060" s="219">
        <v>110023</v>
      </c>
      <c r="E6060" s="217" t="s">
        <v>171</v>
      </c>
      <c r="F6060" s="217" t="s">
        <v>4759</v>
      </c>
      <c r="G6060" s="217" t="s">
        <v>882</v>
      </c>
      <c r="H6060" s="217" t="s">
        <v>139</v>
      </c>
      <c r="I6060" s="219">
        <v>1</v>
      </c>
      <c r="J6060" s="221">
        <v>30891.88</v>
      </c>
      <c r="K6060" s="221">
        <v>5148.6499999999996</v>
      </c>
      <c r="L6060" s="221">
        <v>25743.23</v>
      </c>
      <c r="M6060" s="218">
        <f t="shared" si="176"/>
        <v>25743.23</v>
      </c>
      <c r="N6060" s="216" t="str">
        <f t="shared" si="175"/>
        <v>nova vrijednost</v>
      </c>
    </row>
    <row r="6061" spans="1:14" x14ac:dyDescent="0.25">
      <c r="A6061" s="216">
        <v>1</v>
      </c>
      <c r="B6061" s="219" t="s">
        <v>4506</v>
      </c>
      <c r="C6061" s="219" t="s">
        <v>2553</v>
      </c>
      <c r="D6061" s="219">
        <v>110038</v>
      </c>
      <c r="E6061" s="217" t="s">
        <v>137</v>
      </c>
      <c r="F6061" s="217" t="s">
        <v>4760</v>
      </c>
      <c r="G6061" s="217" t="s">
        <v>891</v>
      </c>
      <c r="H6061" s="217" t="s">
        <v>139</v>
      </c>
      <c r="I6061" s="219">
        <v>1</v>
      </c>
      <c r="J6061" s="221">
        <v>21084.38</v>
      </c>
      <c r="K6061" s="221">
        <v>2811.25</v>
      </c>
      <c r="L6061" s="221">
        <v>18273.13</v>
      </c>
      <c r="M6061" s="218">
        <f t="shared" si="176"/>
        <v>18273.13</v>
      </c>
      <c r="N6061" s="216" t="str">
        <f t="shared" si="175"/>
        <v>nova vrijednost</v>
      </c>
    </row>
    <row r="6062" spans="1:14" x14ac:dyDescent="0.25">
      <c r="A6062" s="220">
        <v>1</v>
      </c>
      <c r="B6062" s="219" t="s">
        <v>4506</v>
      </c>
      <c r="C6062" s="219" t="s">
        <v>2553</v>
      </c>
      <c r="D6062" s="219">
        <v>110079</v>
      </c>
      <c r="E6062" s="217" t="s">
        <v>171</v>
      </c>
      <c r="F6062" s="217" t="s">
        <v>4761</v>
      </c>
      <c r="G6062" s="217" t="s">
        <v>895</v>
      </c>
      <c r="H6062" s="217" t="s">
        <v>139</v>
      </c>
      <c r="I6062" s="219">
        <v>1</v>
      </c>
      <c r="J6062" s="221">
        <v>11253.34</v>
      </c>
      <c r="K6062" s="221">
        <v>1365.12</v>
      </c>
      <c r="L6062" s="221">
        <v>9888.2199999999993</v>
      </c>
      <c r="M6062" s="218">
        <f t="shared" si="176"/>
        <v>9888.2199999999993</v>
      </c>
      <c r="N6062" s="216" t="str">
        <f t="shared" si="175"/>
        <v>nova vrijednost</v>
      </c>
    </row>
    <row r="6063" spans="1:14" x14ac:dyDescent="0.25">
      <c r="A6063" s="220">
        <v>1</v>
      </c>
      <c r="B6063" s="219" t="s">
        <v>4506</v>
      </c>
      <c r="C6063" s="219" t="s">
        <v>2553</v>
      </c>
      <c r="D6063" s="219">
        <v>110094</v>
      </c>
      <c r="E6063" s="217" t="s">
        <v>171</v>
      </c>
      <c r="F6063" s="217" t="s">
        <v>4762</v>
      </c>
      <c r="G6063" s="217" t="s">
        <v>2524</v>
      </c>
      <c r="H6063" s="217" t="s">
        <v>139</v>
      </c>
      <c r="I6063" s="219">
        <v>1</v>
      </c>
      <c r="J6063" s="221">
        <v>1072.32</v>
      </c>
      <c r="K6063" s="218">
        <v>107.23</v>
      </c>
      <c r="L6063" s="218">
        <v>965.09</v>
      </c>
      <c r="M6063" s="218">
        <f t="shared" si="176"/>
        <v>965.09</v>
      </c>
      <c r="N6063" s="216" t="str">
        <f t="shared" si="175"/>
        <v>nova vrijednost</v>
      </c>
    </row>
    <row r="6064" spans="1:14" x14ac:dyDescent="0.25">
      <c r="A6064" s="216">
        <v>1</v>
      </c>
      <c r="B6064" s="219" t="s">
        <v>4506</v>
      </c>
      <c r="C6064" s="219" t="s">
        <v>2553</v>
      </c>
      <c r="D6064" s="219">
        <v>110095</v>
      </c>
      <c r="E6064" s="217" t="s">
        <v>171</v>
      </c>
      <c r="F6064" s="217" t="s">
        <v>4762</v>
      </c>
      <c r="G6064" s="217" t="s">
        <v>2524</v>
      </c>
      <c r="H6064" s="217" t="s">
        <v>139</v>
      </c>
      <c r="I6064" s="219">
        <v>1</v>
      </c>
      <c r="J6064" s="221">
        <v>1072.31</v>
      </c>
      <c r="K6064" s="218">
        <v>107.23</v>
      </c>
      <c r="L6064" s="218">
        <v>965.08</v>
      </c>
      <c r="M6064" s="218">
        <f t="shared" si="176"/>
        <v>965.08</v>
      </c>
      <c r="N6064" s="216" t="str">
        <f t="shared" si="175"/>
        <v>nova vrijednost</v>
      </c>
    </row>
    <row r="6065" spans="1:14" x14ac:dyDescent="0.25">
      <c r="A6065" s="216">
        <v>1</v>
      </c>
      <c r="B6065" s="219" t="s">
        <v>4506</v>
      </c>
      <c r="C6065" s="219" t="s">
        <v>2553</v>
      </c>
      <c r="D6065" s="219">
        <v>110125</v>
      </c>
      <c r="E6065" s="217" t="s">
        <v>162</v>
      </c>
      <c r="F6065" s="217" t="s">
        <v>4763</v>
      </c>
      <c r="G6065" s="217" t="s">
        <v>898</v>
      </c>
      <c r="H6065" s="217" t="s">
        <v>139</v>
      </c>
      <c r="I6065" s="219">
        <v>1</v>
      </c>
      <c r="J6065" s="221">
        <v>2299.1799999999998</v>
      </c>
      <c r="K6065" s="218">
        <v>191.6</v>
      </c>
      <c r="L6065" s="221">
        <v>2107.58</v>
      </c>
      <c r="M6065" s="218">
        <f t="shared" si="176"/>
        <v>2107.58</v>
      </c>
      <c r="N6065" s="216" t="str">
        <f t="shared" si="175"/>
        <v>nova vrijednost</v>
      </c>
    </row>
    <row r="6066" spans="1:14" x14ac:dyDescent="0.25">
      <c r="A6066" s="216">
        <v>1</v>
      </c>
      <c r="B6066" s="219" t="s">
        <v>4506</v>
      </c>
      <c r="C6066" s="219" t="s">
        <v>2553</v>
      </c>
      <c r="D6066" s="219">
        <v>110182</v>
      </c>
      <c r="E6066" s="217" t="s">
        <v>171</v>
      </c>
      <c r="F6066" s="217" t="s">
        <v>4764</v>
      </c>
      <c r="G6066" s="218">
        <v>11.16</v>
      </c>
      <c r="H6066" s="217" t="s">
        <v>139</v>
      </c>
      <c r="I6066" s="219">
        <v>1</v>
      </c>
      <c r="J6066" s="221">
        <v>13647.88</v>
      </c>
      <c r="K6066" s="218">
        <v>227.46</v>
      </c>
      <c r="L6066" s="221">
        <v>13420.42</v>
      </c>
      <c r="M6066" s="218">
        <f t="shared" si="176"/>
        <v>13420.42</v>
      </c>
      <c r="N6066" s="216" t="str">
        <f t="shared" si="175"/>
        <v>nova vrijednost</v>
      </c>
    </row>
    <row r="6067" spans="1:14" x14ac:dyDescent="0.25">
      <c r="A6067" s="220">
        <v>1</v>
      </c>
      <c r="B6067" s="219" t="s">
        <v>4506</v>
      </c>
      <c r="C6067" s="219" t="s">
        <v>2553</v>
      </c>
      <c r="D6067" s="219">
        <v>110211</v>
      </c>
      <c r="E6067" s="217" t="s">
        <v>162</v>
      </c>
      <c r="F6067" s="217" t="s">
        <v>4765</v>
      </c>
      <c r="G6067" s="218">
        <v>11.16</v>
      </c>
      <c r="H6067" s="217" t="s">
        <v>139</v>
      </c>
      <c r="I6067" s="219">
        <v>1</v>
      </c>
      <c r="J6067" s="221">
        <v>9129.64</v>
      </c>
      <c r="K6067" s="218">
        <v>152.16</v>
      </c>
      <c r="L6067" s="221">
        <v>8977.48</v>
      </c>
      <c r="M6067" s="218">
        <f t="shared" si="176"/>
        <v>8977.48</v>
      </c>
      <c r="N6067" s="216" t="str">
        <f t="shared" si="175"/>
        <v>nova vrijednost</v>
      </c>
    </row>
    <row r="6068" spans="1:14" x14ac:dyDescent="0.25">
      <c r="A6068" s="220">
        <v>1</v>
      </c>
      <c r="B6068" s="219" t="s">
        <v>4506</v>
      </c>
      <c r="C6068" s="219" t="s">
        <v>2553</v>
      </c>
      <c r="D6068" s="219">
        <v>110230</v>
      </c>
      <c r="E6068" s="217" t="s">
        <v>171</v>
      </c>
      <c r="F6068" s="217" t="s">
        <v>4766</v>
      </c>
      <c r="G6068" s="218">
        <v>12.16</v>
      </c>
      <c r="H6068" s="217" t="s">
        <v>139</v>
      </c>
      <c r="I6068" s="219">
        <v>1</v>
      </c>
      <c r="J6068" s="221">
        <v>13673.5</v>
      </c>
      <c r="K6068" s="218">
        <v>0</v>
      </c>
      <c r="L6068" s="221">
        <v>13673.5</v>
      </c>
      <c r="M6068" s="218">
        <f t="shared" si="176"/>
        <v>13673.5</v>
      </c>
      <c r="N6068" s="216" t="str">
        <f t="shared" si="175"/>
        <v>nova vrijednost</v>
      </c>
    </row>
    <row r="6069" spans="1:14" x14ac:dyDescent="0.25">
      <c r="A6069" s="216">
        <v>1</v>
      </c>
      <c r="B6069" s="219" t="s">
        <v>4506</v>
      </c>
      <c r="C6069" s="219" t="s">
        <v>2553</v>
      </c>
      <c r="D6069" s="219">
        <v>110233</v>
      </c>
      <c r="E6069" s="217" t="s">
        <v>162</v>
      </c>
      <c r="F6069" s="217" t="s">
        <v>4767</v>
      </c>
      <c r="G6069" s="218">
        <v>12.16</v>
      </c>
      <c r="H6069" s="217" t="s">
        <v>139</v>
      </c>
      <c r="I6069" s="219">
        <v>1</v>
      </c>
      <c r="J6069" s="221">
        <v>4980.32</v>
      </c>
      <c r="K6069" s="218">
        <v>0</v>
      </c>
      <c r="L6069" s="221">
        <v>4980.32</v>
      </c>
      <c r="M6069" s="218">
        <f t="shared" si="176"/>
        <v>4980.32</v>
      </c>
      <c r="N6069" s="216" t="str">
        <f t="shared" si="175"/>
        <v>nova vrijednost</v>
      </c>
    </row>
    <row r="6070" spans="1:14" x14ac:dyDescent="0.25">
      <c r="A6070" s="216">
        <v>1</v>
      </c>
      <c r="B6070" s="219" t="s">
        <v>4506</v>
      </c>
      <c r="C6070" s="219" t="s">
        <v>2553</v>
      </c>
      <c r="D6070" s="219">
        <v>110234</v>
      </c>
      <c r="E6070" s="217" t="s">
        <v>162</v>
      </c>
      <c r="F6070" s="217" t="s">
        <v>4767</v>
      </c>
      <c r="G6070" s="218">
        <v>12.16</v>
      </c>
      <c r="H6070" s="217" t="s">
        <v>139</v>
      </c>
      <c r="I6070" s="219">
        <v>1</v>
      </c>
      <c r="J6070" s="221">
        <v>4980.32</v>
      </c>
      <c r="K6070" s="218">
        <v>0</v>
      </c>
      <c r="L6070" s="221">
        <v>4980.32</v>
      </c>
      <c r="M6070" s="218">
        <f t="shared" si="176"/>
        <v>4980.32</v>
      </c>
      <c r="N6070" s="216" t="str">
        <f t="shared" si="175"/>
        <v>nova vrijednost</v>
      </c>
    </row>
    <row r="6071" spans="1:14" x14ac:dyDescent="0.25">
      <c r="A6071" s="216">
        <v>1</v>
      </c>
      <c r="B6071" s="219" t="s">
        <v>4506</v>
      </c>
      <c r="C6071" s="219" t="s">
        <v>2553</v>
      </c>
      <c r="D6071" s="219">
        <v>110235</v>
      </c>
      <c r="E6071" s="217" t="s">
        <v>162</v>
      </c>
      <c r="F6071" s="217" t="s">
        <v>4767</v>
      </c>
      <c r="G6071" s="218">
        <v>12.16</v>
      </c>
      <c r="H6071" s="217" t="s">
        <v>139</v>
      </c>
      <c r="I6071" s="219">
        <v>1</v>
      </c>
      <c r="J6071" s="221">
        <v>4980.32</v>
      </c>
      <c r="K6071" s="218">
        <v>0</v>
      </c>
      <c r="L6071" s="221">
        <v>4980.32</v>
      </c>
      <c r="M6071" s="218">
        <f t="shared" si="176"/>
        <v>4980.32</v>
      </c>
      <c r="N6071" s="216" t="str">
        <f t="shared" si="175"/>
        <v>nova vrijednost</v>
      </c>
    </row>
    <row r="6072" spans="1:14" x14ac:dyDescent="0.25">
      <c r="A6072" s="220">
        <v>1</v>
      </c>
      <c r="B6072" s="219" t="s">
        <v>4506</v>
      </c>
      <c r="C6072" s="219" t="s">
        <v>2553</v>
      </c>
      <c r="D6072" s="219">
        <v>110236</v>
      </c>
      <c r="E6072" s="217" t="s">
        <v>162</v>
      </c>
      <c r="F6072" s="217" t="s">
        <v>4767</v>
      </c>
      <c r="G6072" s="218">
        <v>12.16</v>
      </c>
      <c r="H6072" s="217" t="s">
        <v>139</v>
      </c>
      <c r="I6072" s="219">
        <v>1</v>
      </c>
      <c r="J6072" s="221">
        <v>4980.32</v>
      </c>
      <c r="K6072" s="218">
        <v>0</v>
      </c>
      <c r="L6072" s="221">
        <v>4980.32</v>
      </c>
      <c r="M6072" s="218">
        <f t="shared" si="176"/>
        <v>4980.32</v>
      </c>
      <c r="N6072" s="216" t="str">
        <f t="shared" si="175"/>
        <v>nova vrijednost</v>
      </c>
    </row>
    <row r="6073" spans="1:14" x14ac:dyDescent="0.25">
      <c r="A6073" s="220">
        <v>1</v>
      </c>
      <c r="B6073" s="219" t="s">
        <v>4506</v>
      </c>
      <c r="C6073" s="219" t="s">
        <v>2553</v>
      </c>
      <c r="D6073" s="219">
        <v>110237</v>
      </c>
      <c r="E6073" s="217" t="s">
        <v>171</v>
      </c>
      <c r="F6073" s="217" t="s">
        <v>4768</v>
      </c>
      <c r="G6073" s="218">
        <v>11.16</v>
      </c>
      <c r="H6073" s="217" t="s">
        <v>139</v>
      </c>
      <c r="I6073" s="219">
        <v>1</v>
      </c>
      <c r="J6073" s="221">
        <v>5474.7</v>
      </c>
      <c r="K6073" s="218">
        <v>91.25</v>
      </c>
      <c r="L6073" s="221">
        <v>5383.45</v>
      </c>
      <c r="M6073" s="218">
        <f t="shared" si="176"/>
        <v>5383.45</v>
      </c>
      <c r="N6073" s="216" t="str">
        <f t="shared" si="175"/>
        <v>nova vrijednost</v>
      </c>
    </row>
    <row r="6074" spans="1:14" x14ac:dyDescent="0.25">
      <c r="A6074" s="216">
        <v>1</v>
      </c>
      <c r="B6074" s="219" t="s">
        <v>4506</v>
      </c>
      <c r="C6074" s="219" t="s">
        <v>2553</v>
      </c>
      <c r="D6074" s="219">
        <v>110240</v>
      </c>
      <c r="E6074" s="217" t="s">
        <v>171</v>
      </c>
      <c r="F6074" s="217" t="s">
        <v>4769</v>
      </c>
      <c r="G6074" s="218">
        <v>12.16</v>
      </c>
      <c r="H6074" s="217" t="s">
        <v>139</v>
      </c>
      <c r="I6074" s="219">
        <v>1</v>
      </c>
      <c r="J6074" s="221">
        <v>10375</v>
      </c>
      <c r="K6074" s="218">
        <v>0</v>
      </c>
      <c r="L6074" s="221">
        <v>10375</v>
      </c>
      <c r="M6074" s="218">
        <f t="shared" si="176"/>
        <v>10375</v>
      </c>
      <c r="N6074" s="216" t="str">
        <f t="shared" si="175"/>
        <v>nova vrijednost</v>
      </c>
    </row>
    <row r="6075" spans="1:14" x14ac:dyDescent="0.25">
      <c r="A6075" s="216">
        <v>1</v>
      </c>
      <c r="B6075" s="219" t="s">
        <v>4506</v>
      </c>
      <c r="C6075" s="219" t="s">
        <v>2553</v>
      </c>
      <c r="D6075" s="219">
        <v>110244</v>
      </c>
      <c r="E6075" s="217" t="s">
        <v>171</v>
      </c>
      <c r="F6075" s="217" t="s">
        <v>4770</v>
      </c>
      <c r="G6075" s="218">
        <v>12.16</v>
      </c>
      <c r="H6075" s="217" t="s">
        <v>139</v>
      </c>
      <c r="I6075" s="219">
        <v>1</v>
      </c>
      <c r="J6075" s="221">
        <v>1597.68</v>
      </c>
      <c r="K6075" s="218">
        <v>0</v>
      </c>
      <c r="L6075" s="221">
        <v>1597.68</v>
      </c>
      <c r="M6075" s="218">
        <f t="shared" si="176"/>
        <v>1597.68</v>
      </c>
      <c r="N6075" s="216" t="str">
        <f t="shared" ref="N6075:N6138" si="177">IF(L6075&lt;J6075*0.4,"stvarna uporabna", "nova vrijednost")</f>
        <v>nova vrijednost</v>
      </c>
    </row>
    <row r="6076" spans="1:14" x14ac:dyDescent="0.25">
      <c r="A6076" s="216">
        <v>1</v>
      </c>
      <c r="B6076" s="219" t="s">
        <v>4506</v>
      </c>
      <c r="C6076" s="219" t="s">
        <v>2553</v>
      </c>
      <c r="D6076" s="219">
        <v>110245</v>
      </c>
      <c r="E6076" s="217" t="s">
        <v>171</v>
      </c>
      <c r="F6076" s="217" t="s">
        <v>4771</v>
      </c>
      <c r="G6076" s="218">
        <v>12.16</v>
      </c>
      <c r="H6076" s="217" t="s">
        <v>139</v>
      </c>
      <c r="I6076" s="219">
        <v>1</v>
      </c>
      <c r="J6076" s="221">
        <v>2575.65</v>
      </c>
      <c r="K6076" s="218">
        <v>0</v>
      </c>
      <c r="L6076" s="221">
        <v>2575.65</v>
      </c>
      <c r="M6076" s="218">
        <f t="shared" si="176"/>
        <v>2575.65</v>
      </c>
      <c r="N6076" s="216" t="str">
        <f t="shared" si="177"/>
        <v>nova vrijednost</v>
      </c>
    </row>
    <row r="6077" spans="1:14" x14ac:dyDescent="0.25">
      <c r="A6077" s="216">
        <v>1</v>
      </c>
      <c r="B6077" s="217" t="s">
        <v>4772</v>
      </c>
      <c r="C6077" s="217" t="s">
        <v>2553</v>
      </c>
      <c r="D6077" s="217" t="s">
        <v>4773</v>
      </c>
      <c r="E6077" s="217" t="s">
        <v>218</v>
      </c>
      <c r="F6077" s="217" t="s">
        <v>4774</v>
      </c>
      <c r="G6077" s="217" t="s">
        <v>2468</v>
      </c>
      <c r="H6077" s="217" t="s">
        <v>139</v>
      </c>
      <c r="I6077" s="219">
        <v>1</v>
      </c>
      <c r="J6077" s="221">
        <v>1329.8</v>
      </c>
      <c r="K6077" s="221">
        <v>1329.8</v>
      </c>
      <c r="L6077" s="218">
        <v>0</v>
      </c>
      <c r="M6077" s="218">
        <f t="shared" si="176"/>
        <v>531.91999999999996</v>
      </c>
      <c r="N6077" s="216" t="str">
        <f t="shared" si="177"/>
        <v>stvarna uporabna</v>
      </c>
    </row>
    <row r="6078" spans="1:14" x14ac:dyDescent="0.25">
      <c r="A6078" s="216">
        <v>1</v>
      </c>
      <c r="B6078" s="217" t="s">
        <v>4772</v>
      </c>
      <c r="C6078" s="217" t="s">
        <v>2553</v>
      </c>
      <c r="D6078" s="217" t="s">
        <v>4775</v>
      </c>
      <c r="E6078" s="217" t="s">
        <v>233</v>
      </c>
      <c r="F6078" s="217" t="s">
        <v>4776</v>
      </c>
      <c r="G6078" s="217" t="s">
        <v>2468</v>
      </c>
      <c r="H6078" s="217" t="s">
        <v>139</v>
      </c>
      <c r="I6078" s="219">
        <v>1</v>
      </c>
      <c r="J6078" s="221">
        <v>1720.2</v>
      </c>
      <c r="K6078" s="221">
        <v>1720.2</v>
      </c>
      <c r="L6078" s="218">
        <v>0</v>
      </c>
      <c r="M6078" s="218">
        <f t="shared" si="176"/>
        <v>688.08</v>
      </c>
      <c r="N6078" s="216" t="str">
        <f t="shared" si="177"/>
        <v>stvarna uporabna</v>
      </c>
    </row>
    <row r="6079" spans="1:14" x14ac:dyDescent="0.25">
      <c r="A6079" s="216">
        <v>1</v>
      </c>
      <c r="B6079" s="217" t="s">
        <v>4772</v>
      </c>
      <c r="C6079" s="217" t="s">
        <v>2553</v>
      </c>
      <c r="D6079" s="217" t="s">
        <v>4777</v>
      </c>
      <c r="E6079" s="217" t="s">
        <v>233</v>
      </c>
      <c r="F6079" s="217" t="s">
        <v>4774</v>
      </c>
      <c r="G6079" s="217" t="s">
        <v>2468</v>
      </c>
      <c r="H6079" s="217" t="s">
        <v>139</v>
      </c>
      <c r="I6079" s="219">
        <v>1</v>
      </c>
      <c r="J6079" s="221">
        <v>1329.8</v>
      </c>
      <c r="K6079" s="221">
        <v>1329.8</v>
      </c>
      <c r="L6079" s="218">
        <v>0</v>
      </c>
      <c r="M6079" s="218">
        <f t="shared" si="176"/>
        <v>531.91999999999996</v>
      </c>
      <c r="N6079" s="216" t="str">
        <f t="shared" si="177"/>
        <v>stvarna uporabna</v>
      </c>
    </row>
    <row r="6080" spans="1:14" x14ac:dyDescent="0.25">
      <c r="A6080" s="220">
        <v>1</v>
      </c>
      <c r="B6080" s="217" t="s">
        <v>4772</v>
      </c>
      <c r="C6080" s="217" t="s">
        <v>2553</v>
      </c>
      <c r="D6080" s="217" t="s">
        <v>4778</v>
      </c>
      <c r="E6080" s="217" t="s">
        <v>218</v>
      </c>
      <c r="F6080" s="217" t="s">
        <v>4774</v>
      </c>
      <c r="G6080" s="217" t="s">
        <v>2468</v>
      </c>
      <c r="H6080" s="217" t="s">
        <v>139</v>
      </c>
      <c r="I6080" s="219">
        <v>1</v>
      </c>
      <c r="J6080" s="221">
        <v>1329.8</v>
      </c>
      <c r="K6080" s="221">
        <v>1329.8</v>
      </c>
      <c r="L6080" s="218">
        <v>0</v>
      </c>
      <c r="M6080" s="218">
        <f t="shared" si="176"/>
        <v>531.91999999999996</v>
      </c>
      <c r="N6080" s="216" t="str">
        <f t="shared" si="177"/>
        <v>stvarna uporabna</v>
      </c>
    </row>
    <row r="6081" spans="1:14" x14ac:dyDescent="0.25">
      <c r="A6081" s="220">
        <v>1</v>
      </c>
      <c r="B6081" s="217" t="s">
        <v>4772</v>
      </c>
      <c r="C6081" s="217" t="s">
        <v>2553</v>
      </c>
      <c r="D6081" s="217" t="s">
        <v>4779</v>
      </c>
      <c r="E6081" s="217" t="s">
        <v>218</v>
      </c>
      <c r="F6081" s="217" t="s">
        <v>4774</v>
      </c>
      <c r="G6081" s="217" t="s">
        <v>2468</v>
      </c>
      <c r="H6081" s="217" t="s">
        <v>139</v>
      </c>
      <c r="I6081" s="219">
        <v>1</v>
      </c>
      <c r="J6081" s="221">
        <v>1329.8</v>
      </c>
      <c r="K6081" s="221">
        <v>1329.8</v>
      </c>
      <c r="L6081" s="218">
        <v>0</v>
      </c>
      <c r="M6081" s="218">
        <f t="shared" si="176"/>
        <v>531.91999999999996</v>
      </c>
      <c r="N6081" s="216" t="str">
        <f t="shared" si="177"/>
        <v>stvarna uporabna</v>
      </c>
    </row>
    <row r="6082" spans="1:14" x14ac:dyDescent="0.25">
      <c r="A6082" s="216">
        <v>1</v>
      </c>
      <c r="B6082" s="217" t="s">
        <v>4772</v>
      </c>
      <c r="C6082" s="217" t="s">
        <v>2553</v>
      </c>
      <c r="D6082" s="217" t="s">
        <v>4780</v>
      </c>
      <c r="E6082" s="217" t="s">
        <v>218</v>
      </c>
      <c r="F6082" s="217" t="s">
        <v>4774</v>
      </c>
      <c r="G6082" s="217" t="s">
        <v>2468</v>
      </c>
      <c r="H6082" s="217" t="s">
        <v>139</v>
      </c>
      <c r="I6082" s="219">
        <v>1</v>
      </c>
      <c r="J6082" s="221">
        <v>1329.8</v>
      </c>
      <c r="K6082" s="221">
        <v>1329.8</v>
      </c>
      <c r="L6082" s="218">
        <v>0</v>
      </c>
      <c r="M6082" s="218">
        <f t="shared" ref="M6082:M6145" si="178">IF(L6082&lt;J6082*0.4,J6082*0.4,L6082)</f>
        <v>531.91999999999996</v>
      </c>
      <c r="N6082" s="216" t="str">
        <f t="shared" si="177"/>
        <v>stvarna uporabna</v>
      </c>
    </row>
    <row r="6083" spans="1:14" x14ac:dyDescent="0.25">
      <c r="A6083" s="216">
        <v>1</v>
      </c>
      <c r="B6083" s="217" t="s">
        <v>4772</v>
      </c>
      <c r="C6083" s="217" t="s">
        <v>2553</v>
      </c>
      <c r="D6083" s="217" t="s">
        <v>4781</v>
      </c>
      <c r="E6083" s="217" t="s">
        <v>233</v>
      </c>
      <c r="F6083" s="217" t="s">
        <v>4782</v>
      </c>
      <c r="G6083" s="217" t="s">
        <v>454</v>
      </c>
      <c r="H6083" s="217" t="s">
        <v>139</v>
      </c>
      <c r="I6083" s="219">
        <v>1</v>
      </c>
      <c r="J6083" s="218">
        <v>620.58000000000004</v>
      </c>
      <c r="K6083" s="218">
        <v>475.79</v>
      </c>
      <c r="L6083" s="218">
        <v>144.79</v>
      </c>
      <c r="M6083" s="218">
        <f t="shared" si="178"/>
        <v>248.23200000000003</v>
      </c>
      <c r="N6083" s="216" t="str">
        <f t="shared" si="177"/>
        <v>stvarna uporabna</v>
      </c>
    </row>
    <row r="6084" spans="1:14" x14ac:dyDescent="0.25">
      <c r="A6084" s="220">
        <v>1</v>
      </c>
      <c r="B6084" s="219" t="s">
        <v>98</v>
      </c>
      <c r="C6084" s="219" t="s">
        <v>98</v>
      </c>
      <c r="D6084" s="219">
        <v>105123</v>
      </c>
      <c r="E6084" s="217" t="s">
        <v>137</v>
      </c>
      <c r="F6084" s="217" t="s">
        <v>4783</v>
      </c>
      <c r="G6084" s="217" t="s">
        <v>275</v>
      </c>
      <c r="H6084" s="217" t="s">
        <v>139</v>
      </c>
      <c r="I6084" s="219">
        <v>1</v>
      </c>
      <c r="J6084" s="221">
        <v>12139</v>
      </c>
      <c r="K6084" s="221">
        <v>12139</v>
      </c>
      <c r="L6084" s="218">
        <v>0</v>
      </c>
      <c r="M6084" s="218">
        <f t="shared" si="178"/>
        <v>4855.6000000000004</v>
      </c>
      <c r="N6084" s="216" t="str">
        <f t="shared" si="177"/>
        <v>stvarna uporabna</v>
      </c>
    </row>
    <row r="6085" spans="1:14" x14ac:dyDescent="0.25">
      <c r="A6085" s="216">
        <v>1</v>
      </c>
      <c r="B6085" s="217" t="s">
        <v>98</v>
      </c>
      <c r="C6085" s="217" t="s">
        <v>98</v>
      </c>
      <c r="D6085" s="217" t="s">
        <v>4784</v>
      </c>
      <c r="E6085" s="217" t="s">
        <v>233</v>
      </c>
      <c r="F6085" s="217" t="s">
        <v>4785</v>
      </c>
      <c r="G6085" s="217" t="s">
        <v>401</v>
      </c>
      <c r="H6085" s="217" t="s">
        <v>139</v>
      </c>
      <c r="I6085" s="219">
        <v>1</v>
      </c>
      <c r="J6085" s="221">
        <v>3271.8</v>
      </c>
      <c r="K6085" s="221">
        <v>3271.8</v>
      </c>
      <c r="L6085" s="218">
        <v>0</v>
      </c>
      <c r="M6085" s="218">
        <f t="shared" si="178"/>
        <v>1308.7200000000003</v>
      </c>
      <c r="N6085" s="216" t="str">
        <f t="shared" si="177"/>
        <v>stvarna uporabna</v>
      </c>
    </row>
    <row r="6086" spans="1:14" x14ac:dyDescent="0.25">
      <c r="A6086" s="216">
        <v>1</v>
      </c>
      <c r="B6086" s="217" t="s">
        <v>98</v>
      </c>
      <c r="C6086" s="217" t="s">
        <v>98</v>
      </c>
      <c r="D6086" s="217" t="s">
        <v>4786</v>
      </c>
      <c r="E6086" s="217" t="s">
        <v>162</v>
      </c>
      <c r="F6086" s="217" t="s">
        <v>4787</v>
      </c>
      <c r="G6086" s="217" t="s">
        <v>772</v>
      </c>
      <c r="H6086" s="217" t="s">
        <v>139</v>
      </c>
      <c r="I6086" s="219">
        <v>1</v>
      </c>
      <c r="J6086" s="221">
        <v>15000</v>
      </c>
      <c r="K6086" s="221">
        <v>14500</v>
      </c>
      <c r="L6086" s="218">
        <v>500</v>
      </c>
      <c r="M6086" s="218">
        <f t="shared" si="178"/>
        <v>6000</v>
      </c>
      <c r="N6086" s="216" t="str">
        <f t="shared" si="177"/>
        <v>stvarna uporabna</v>
      </c>
    </row>
    <row r="6087" spans="1:14" x14ac:dyDescent="0.25">
      <c r="A6087" s="216">
        <v>1</v>
      </c>
      <c r="B6087" s="217" t="s">
        <v>98</v>
      </c>
      <c r="C6087" s="217" t="s">
        <v>98</v>
      </c>
      <c r="D6087" s="217" t="s">
        <v>4788</v>
      </c>
      <c r="E6087" s="217" t="s">
        <v>162</v>
      </c>
      <c r="F6087" s="217" t="s">
        <v>4789</v>
      </c>
      <c r="G6087" s="217" t="s">
        <v>772</v>
      </c>
      <c r="H6087" s="217" t="s">
        <v>139</v>
      </c>
      <c r="I6087" s="219">
        <v>1</v>
      </c>
      <c r="J6087" s="221">
        <v>2497.1799999999998</v>
      </c>
      <c r="K6087" s="221">
        <v>2413.96</v>
      </c>
      <c r="L6087" s="218">
        <v>83.22</v>
      </c>
      <c r="M6087" s="218">
        <f t="shared" si="178"/>
        <v>998.87199999999996</v>
      </c>
      <c r="N6087" s="216" t="str">
        <f t="shared" si="177"/>
        <v>stvarna uporabna</v>
      </c>
    </row>
    <row r="6088" spans="1:14" x14ac:dyDescent="0.25">
      <c r="A6088" s="216">
        <v>1</v>
      </c>
      <c r="B6088" s="219" t="s">
        <v>98</v>
      </c>
      <c r="C6088" s="219" t="s">
        <v>98</v>
      </c>
      <c r="D6088" s="219">
        <v>103699</v>
      </c>
      <c r="E6088" s="217" t="s">
        <v>162</v>
      </c>
      <c r="F6088" s="217" t="s">
        <v>4790</v>
      </c>
      <c r="G6088" s="217" t="s">
        <v>772</v>
      </c>
      <c r="H6088" s="217" t="s">
        <v>139</v>
      </c>
      <c r="I6088" s="219">
        <v>1</v>
      </c>
      <c r="J6088" s="221">
        <v>9701.89</v>
      </c>
      <c r="K6088" s="221">
        <v>9378.5</v>
      </c>
      <c r="L6088" s="218">
        <v>323.39</v>
      </c>
      <c r="M6088" s="218">
        <f t="shared" si="178"/>
        <v>3880.7559999999999</v>
      </c>
      <c r="N6088" s="216" t="str">
        <f t="shared" si="177"/>
        <v>stvarna uporabna</v>
      </c>
    </row>
    <row r="6089" spans="1:14" x14ac:dyDescent="0.25">
      <c r="A6089" s="220">
        <v>1</v>
      </c>
      <c r="B6089" s="219" t="s">
        <v>98</v>
      </c>
      <c r="C6089" s="219" t="s">
        <v>98</v>
      </c>
      <c r="D6089" s="219">
        <v>103732</v>
      </c>
      <c r="E6089" s="217" t="s">
        <v>162</v>
      </c>
      <c r="F6089" s="217" t="s">
        <v>4787</v>
      </c>
      <c r="G6089" s="217" t="s">
        <v>772</v>
      </c>
      <c r="H6089" s="217" t="s">
        <v>139</v>
      </c>
      <c r="I6089" s="219">
        <v>1</v>
      </c>
      <c r="J6089" s="221">
        <v>15000</v>
      </c>
      <c r="K6089" s="221">
        <v>14500</v>
      </c>
      <c r="L6089" s="218">
        <v>500</v>
      </c>
      <c r="M6089" s="218">
        <f t="shared" si="178"/>
        <v>6000</v>
      </c>
      <c r="N6089" s="216" t="str">
        <f t="shared" si="177"/>
        <v>stvarna uporabna</v>
      </c>
    </row>
    <row r="6090" spans="1:14" x14ac:dyDescent="0.25">
      <c r="A6090" s="220">
        <v>1</v>
      </c>
      <c r="B6090" s="219" t="s">
        <v>98</v>
      </c>
      <c r="C6090" s="219" t="s">
        <v>98</v>
      </c>
      <c r="D6090" s="219">
        <v>104197</v>
      </c>
      <c r="E6090" s="217" t="s">
        <v>162</v>
      </c>
      <c r="F6090" s="217" t="s">
        <v>4790</v>
      </c>
      <c r="G6090" s="217" t="s">
        <v>772</v>
      </c>
      <c r="H6090" s="217" t="s">
        <v>139</v>
      </c>
      <c r="I6090" s="219">
        <v>1</v>
      </c>
      <c r="J6090" s="221">
        <v>9701.89</v>
      </c>
      <c r="K6090" s="221">
        <v>9378.5</v>
      </c>
      <c r="L6090" s="218">
        <v>323.39</v>
      </c>
      <c r="M6090" s="218">
        <f t="shared" si="178"/>
        <v>3880.7559999999999</v>
      </c>
      <c r="N6090" s="216" t="str">
        <f t="shared" si="177"/>
        <v>stvarna uporabna</v>
      </c>
    </row>
    <row r="6091" spans="1:14" x14ac:dyDescent="0.25">
      <c r="A6091" s="216">
        <v>1</v>
      </c>
      <c r="B6091" s="219" t="s">
        <v>98</v>
      </c>
      <c r="C6091" s="219" t="s">
        <v>98</v>
      </c>
      <c r="D6091" s="219">
        <v>104199</v>
      </c>
      <c r="E6091" s="217" t="s">
        <v>162</v>
      </c>
      <c r="F6091" s="217" t="s">
        <v>4791</v>
      </c>
      <c r="G6091" s="217" t="s">
        <v>777</v>
      </c>
      <c r="H6091" s="217" t="s">
        <v>139</v>
      </c>
      <c r="I6091" s="219">
        <v>1</v>
      </c>
      <c r="J6091" s="221">
        <v>20634.03</v>
      </c>
      <c r="K6091" s="221">
        <v>15475.54</v>
      </c>
      <c r="L6091" s="221">
        <v>5158.49</v>
      </c>
      <c r="M6091" s="218">
        <f t="shared" si="178"/>
        <v>8253.6119999999992</v>
      </c>
      <c r="N6091" s="216" t="str">
        <f t="shared" si="177"/>
        <v>stvarna uporabna</v>
      </c>
    </row>
    <row r="6092" spans="1:14" x14ac:dyDescent="0.25">
      <c r="A6092" s="216">
        <v>1</v>
      </c>
      <c r="B6092" s="219" t="s">
        <v>98</v>
      </c>
      <c r="C6092" s="219" t="s">
        <v>98</v>
      </c>
      <c r="D6092" s="219">
        <v>104200</v>
      </c>
      <c r="E6092" s="217" t="s">
        <v>162</v>
      </c>
      <c r="F6092" s="217" t="s">
        <v>4792</v>
      </c>
      <c r="G6092" s="218">
        <v>12.13</v>
      </c>
      <c r="H6092" s="217" t="s">
        <v>139</v>
      </c>
      <c r="I6092" s="219">
        <v>1</v>
      </c>
      <c r="J6092" s="221">
        <v>6051.98</v>
      </c>
      <c r="K6092" s="221">
        <v>4740.7299999999996</v>
      </c>
      <c r="L6092" s="221">
        <v>1311.25</v>
      </c>
      <c r="M6092" s="218">
        <f t="shared" si="178"/>
        <v>2420.7919999999999</v>
      </c>
      <c r="N6092" s="216" t="str">
        <f t="shared" si="177"/>
        <v>stvarna uporabna</v>
      </c>
    </row>
    <row r="6093" spans="1:14" x14ac:dyDescent="0.25">
      <c r="A6093" s="216">
        <v>1</v>
      </c>
      <c r="B6093" s="219" t="s">
        <v>98</v>
      </c>
      <c r="C6093" s="219" t="s">
        <v>98</v>
      </c>
      <c r="D6093" s="219">
        <v>104201</v>
      </c>
      <c r="E6093" s="217" t="s">
        <v>162</v>
      </c>
      <c r="F6093" s="217" t="s">
        <v>4792</v>
      </c>
      <c r="G6093" s="218">
        <v>12.13</v>
      </c>
      <c r="H6093" s="217" t="s">
        <v>139</v>
      </c>
      <c r="I6093" s="219">
        <v>1</v>
      </c>
      <c r="J6093" s="221">
        <v>6052</v>
      </c>
      <c r="K6093" s="221">
        <v>4740.7299999999996</v>
      </c>
      <c r="L6093" s="221">
        <v>1311.27</v>
      </c>
      <c r="M6093" s="218">
        <f t="shared" si="178"/>
        <v>2420.8000000000002</v>
      </c>
      <c r="N6093" s="216" t="str">
        <f t="shared" si="177"/>
        <v>stvarna uporabna</v>
      </c>
    </row>
    <row r="6094" spans="1:14" x14ac:dyDescent="0.25">
      <c r="A6094" s="216">
        <v>1</v>
      </c>
      <c r="B6094" s="219" t="s">
        <v>98</v>
      </c>
      <c r="C6094" s="219" t="s">
        <v>98</v>
      </c>
      <c r="D6094" s="219">
        <v>104202</v>
      </c>
      <c r="E6094" s="217" t="s">
        <v>162</v>
      </c>
      <c r="F6094" s="217" t="s">
        <v>4792</v>
      </c>
      <c r="G6094" s="218">
        <v>12.13</v>
      </c>
      <c r="H6094" s="217" t="s">
        <v>139</v>
      </c>
      <c r="I6094" s="219">
        <v>1</v>
      </c>
      <c r="J6094" s="221">
        <v>6052</v>
      </c>
      <c r="K6094" s="221">
        <v>4740.7299999999996</v>
      </c>
      <c r="L6094" s="221">
        <v>1311.27</v>
      </c>
      <c r="M6094" s="218">
        <f t="shared" si="178"/>
        <v>2420.8000000000002</v>
      </c>
      <c r="N6094" s="216" t="str">
        <f t="shared" si="177"/>
        <v>stvarna uporabna</v>
      </c>
    </row>
    <row r="6095" spans="1:14" x14ac:dyDescent="0.25">
      <c r="A6095" s="220">
        <v>1</v>
      </c>
      <c r="B6095" s="219" t="s">
        <v>98</v>
      </c>
      <c r="C6095" s="219" t="s">
        <v>98</v>
      </c>
      <c r="D6095" s="219">
        <v>104203</v>
      </c>
      <c r="E6095" s="217" t="s">
        <v>162</v>
      </c>
      <c r="F6095" s="217" t="s">
        <v>4792</v>
      </c>
      <c r="G6095" s="218">
        <v>12.13</v>
      </c>
      <c r="H6095" s="217" t="s">
        <v>139</v>
      </c>
      <c r="I6095" s="219">
        <v>1</v>
      </c>
      <c r="J6095" s="221">
        <v>6052</v>
      </c>
      <c r="K6095" s="221">
        <v>4740.7299999999996</v>
      </c>
      <c r="L6095" s="221">
        <v>1311.27</v>
      </c>
      <c r="M6095" s="218">
        <f t="shared" si="178"/>
        <v>2420.8000000000002</v>
      </c>
      <c r="N6095" s="216" t="str">
        <f t="shared" si="177"/>
        <v>stvarna uporabna</v>
      </c>
    </row>
    <row r="6096" spans="1:14" x14ac:dyDescent="0.25">
      <c r="A6096" s="220">
        <v>1</v>
      </c>
      <c r="B6096" s="219" t="s">
        <v>98</v>
      </c>
      <c r="C6096" s="219" t="s">
        <v>98</v>
      </c>
      <c r="D6096" s="219">
        <v>104204</v>
      </c>
      <c r="E6096" s="217" t="s">
        <v>162</v>
      </c>
      <c r="F6096" s="217" t="s">
        <v>4793</v>
      </c>
      <c r="G6096" s="218">
        <v>12.13</v>
      </c>
      <c r="H6096" s="217" t="s">
        <v>139</v>
      </c>
      <c r="I6096" s="219">
        <v>1</v>
      </c>
      <c r="J6096" s="221">
        <v>6052</v>
      </c>
      <c r="K6096" s="221">
        <v>4740.7299999999996</v>
      </c>
      <c r="L6096" s="221">
        <v>1311.27</v>
      </c>
      <c r="M6096" s="218">
        <f t="shared" si="178"/>
        <v>2420.8000000000002</v>
      </c>
      <c r="N6096" s="216" t="str">
        <f t="shared" si="177"/>
        <v>stvarna uporabna</v>
      </c>
    </row>
    <row r="6097" spans="1:14" x14ac:dyDescent="0.25">
      <c r="A6097" s="216">
        <v>1</v>
      </c>
      <c r="B6097" s="219" t="s">
        <v>98</v>
      </c>
      <c r="C6097" s="219" t="s">
        <v>98</v>
      </c>
      <c r="D6097" s="219">
        <v>104207</v>
      </c>
      <c r="E6097" s="217" t="s">
        <v>162</v>
      </c>
      <c r="F6097" s="217" t="s">
        <v>4794</v>
      </c>
      <c r="G6097" s="218">
        <v>12.13</v>
      </c>
      <c r="H6097" s="217" t="s">
        <v>139</v>
      </c>
      <c r="I6097" s="219">
        <v>1</v>
      </c>
      <c r="J6097" s="221">
        <v>32600</v>
      </c>
      <c r="K6097" s="221">
        <v>19016.669999999998</v>
      </c>
      <c r="L6097" s="221">
        <v>13583.33</v>
      </c>
      <c r="M6097" s="218">
        <f t="shared" si="178"/>
        <v>13583.33</v>
      </c>
      <c r="N6097" s="216" t="str">
        <f t="shared" si="177"/>
        <v>nova vrijednost</v>
      </c>
    </row>
    <row r="6098" spans="1:14" x14ac:dyDescent="0.25">
      <c r="A6098" s="216">
        <v>1</v>
      </c>
      <c r="B6098" s="219" t="s">
        <v>98</v>
      </c>
      <c r="C6098" s="219" t="s">
        <v>98</v>
      </c>
      <c r="D6098" s="219">
        <v>104208</v>
      </c>
      <c r="E6098" s="217" t="s">
        <v>162</v>
      </c>
      <c r="F6098" s="217" t="s">
        <v>4795</v>
      </c>
      <c r="G6098" s="218">
        <v>12.13</v>
      </c>
      <c r="H6098" s="217" t="s">
        <v>139</v>
      </c>
      <c r="I6098" s="219">
        <v>1</v>
      </c>
      <c r="J6098" s="221">
        <v>1640.85</v>
      </c>
      <c r="K6098" s="218">
        <v>957.16</v>
      </c>
      <c r="L6098" s="218">
        <v>683.69</v>
      </c>
      <c r="M6098" s="218">
        <f t="shared" si="178"/>
        <v>683.69</v>
      </c>
      <c r="N6098" s="216" t="str">
        <f t="shared" si="177"/>
        <v>nova vrijednost</v>
      </c>
    </row>
    <row r="6099" spans="1:14" x14ac:dyDescent="0.25">
      <c r="A6099" s="216">
        <v>1</v>
      </c>
      <c r="B6099" s="219" t="s">
        <v>98</v>
      </c>
      <c r="C6099" s="219" t="s">
        <v>98</v>
      </c>
      <c r="D6099" s="219">
        <v>104209</v>
      </c>
      <c r="E6099" s="217" t="s">
        <v>162</v>
      </c>
      <c r="F6099" s="217" t="s">
        <v>4795</v>
      </c>
      <c r="G6099" s="218">
        <v>12.13</v>
      </c>
      <c r="H6099" s="217" t="s">
        <v>139</v>
      </c>
      <c r="I6099" s="219">
        <v>1</v>
      </c>
      <c r="J6099" s="221">
        <v>1640.83</v>
      </c>
      <c r="K6099" s="218">
        <v>957.16</v>
      </c>
      <c r="L6099" s="218">
        <v>683.67</v>
      </c>
      <c r="M6099" s="218">
        <f t="shared" si="178"/>
        <v>683.67</v>
      </c>
      <c r="N6099" s="216" t="str">
        <f t="shared" si="177"/>
        <v>nova vrijednost</v>
      </c>
    </row>
    <row r="6100" spans="1:14" x14ac:dyDescent="0.25">
      <c r="A6100" s="220">
        <v>1</v>
      </c>
      <c r="B6100" s="219" t="s">
        <v>98</v>
      </c>
      <c r="C6100" s="219" t="s">
        <v>98</v>
      </c>
      <c r="D6100" s="219">
        <v>104210</v>
      </c>
      <c r="E6100" s="217" t="s">
        <v>162</v>
      </c>
      <c r="F6100" s="217" t="s">
        <v>4795</v>
      </c>
      <c r="G6100" s="218">
        <v>12.13</v>
      </c>
      <c r="H6100" s="217" t="s">
        <v>139</v>
      </c>
      <c r="I6100" s="219">
        <v>1</v>
      </c>
      <c r="J6100" s="218">
        <v>924.31</v>
      </c>
      <c r="K6100" s="218">
        <v>539.17999999999995</v>
      </c>
      <c r="L6100" s="218">
        <v>385.13</v>
      </c>
      <c r="M6100" s="218">
        <f t="shared" si="178"/>
        <v>385.13</v>
      </c>
      <c r="N6100" s="216" t="str">
        <f t="shared" si="177"/>
        <v>nova vrijednost</v>
      </c>
    </row>
    <row r="6101" spans="1:14" x14ac:dyDescent="0.25">
      <c r="A6101" s="220">
        <v>1</v>
      </c>
      <c r="B6101" s="219" t="s">
        <v>98</v>
      </c>
      <c r="C6101" s="219" t="s">
        <v>98</v>
      </c>
      <c r="D6101" s="219">
        <v>104211</v>
      </c>
      <c r="E6101" s="217" t="s">
        <v>162</v>
      </c>
      <c r="F6101" s="217" t="s">
        <v>4795</v>
      </c>
      <c r="G6101" s="218">
        <v>12.13</v>
      </c>
      <c r="H6101" s="217" t="s">
        <v>139</v>
      </c>
      <c r="I6101" s="219">
        <v>1</v>
      </c>
      <c r="J6101" s="218">
        <v>924.31</v>
      </c>
      <c r="K6101" s="218">
        <v>539.17999999999995</v>
      </c>
      <c r="L6101" s="218">
        <v>385.13</v>
      </c>
      <c r="M6101" s="218">
        <f t="shared" si="178"/>
        <v>385.13</v>
      </c>
      <c r="N6101" s="216" t="str">
        <f t="shared" si="177"/>
        <v>nova vrijednost</v>
      </c>
    </row>
    <row r="6102" spans="1:14" x14ac:dyDescent="0.25">
      <c r="A6102" s="216">
        <v>1</v>
      </c>
      <c r="B6102" s="219" t="s">
        <v>98</v>
      </c>
      <c r="C6102" s="219" t="s">
        <v>98</v>
      </c>
      <c r="D6102" s="219">
        <v>104212</v>
      </c>
      <c r="E6102" s="217" t="s">
        <v>162</v>
      </c>
      <c r="F6102" s="217" t="s">
        <v>4795</v>
      </c>
      <c r="G6102" s="218">
        <v>12.13</v>
      </c>
      <c r="H6102" s="217" t="s">
        <v>139</v>
      </c>
      <c r="I6102" s="219">
        <v>1</v>
      </c>
      <c r="J6102" s="218">
        <v>924.31</v>
      </c>
      <c r="K6102" s="218">
        <v>539.17999999999995</v>
      </c>
      <c r="L6102" s="218">
        <v>385.13</v>
      </c>
      <c r="M6102" s="218">
        <f t="shared" si="178"/>
        <v>385.13</v>
      </c>
      <c r="N6102" s="216" t="str">
        <f t="shared" si="177"/>
        <v>nova vrijednost</v>
      </c>
    </row>
    <row r="6103" spans="1:14" x14ac:dyDescent="0.25">
      <c r="A6103" s="216">
        <v>1</v>
      </c>
      <c r="B6103" s="219" t="s">
        <v>98</v>
      </c>
      <c r="C6103" s="219" t="s">
        <v>98</v>
      </c>
      <c r="D6103" s="219">
        <v>104213</v>
      </c>
      <c r="E6103" s="217" t="s">
        <v>162</v>
      </c>
      <c r="F6103" s="217" t="s">
        <v>4795</v>
      </c>
      <c r="G6103" s="218">
        <v>12.13</v>
      </c>
      <c r="H6103" s="217" t="s">
        <v>139</v>
      </c>
      <c r="I6103" s="219">
        <v>1</v>
      </c>
      <c r="J6103" s="218">
        <v>924.31</v>
      </c>
      <c r="K6103" s="218">
        <v>539.17999999999995</v>
      </c>
      <c r="L6103" s="218">
        <v>385.13</v>
      </c>
      <c r="M6103" s="218">
        <f t="shared" si="178"/>
        <v>385.13</v>
      </c>
      <c r="N6103" s="216" t="str">
        <f t="shared" si="177"/>
        <v>nova vrijednost</v>
      </c>
    </row>
    <row r="6104" spans="1:14" x14ac:dyDescent="0.25">
      <c r="A6104" s="216">
        <v>1</v>
      </c>
      <c r="B6104" s="219" t="s">
        <v>98</v>
      </c>
      <c r="C6104" s="219" t="s">
        <v>98</v>
      </c>
      <c r="D6104" s="219">
        <v>104214</v>
      </c>
      <c r="E6104" s="217" t="s">
        <v>162</v>
      </c>
      <c r="F6104" s="217" t="s">
        <v>4795</v>
      </c>
      <c r="G6104" s="218">
        <v>12.13</v>
      </c>
      <c r="H6104" s="217" t="s">
        <v>139</v>
      </c>
      <c r="I6104" s="219">
        <v>1</v>
      </c>
      <c r="J6104" s="218">
        <v>924.31</v>
      </c>
      <c r="K6104" s="218">
        <v>539.17999999999995</v>
      </c>
      <c r="L6104" s="218">
        <v>385.13</v>
      </c>
      <c r="M6104" s="218">
        <f t="shared" si="178"/>
        <v>385.13</v>
      </c>
      <c r="N6104" s="216" t="str">
        <f t="shared" si="177"/>
        <v>nova vrijednost</v>
      </c>
    </row>
    <row r="6105" spans="1:14" x14ac:dyDescent="0.25">
      <c r="A6105" s="220">
        <v>1</v>
      </c>
      <c r="B6105" s="219" t="s">
        <v>98</v>
      </c>
      <c r="C6105" s="219" t="s">
        <v>98</v>
      </c>
      <c r="D6105" s="219">
        <v>104215</v>
      </c>
      <c r="E6105" s="217" t="s">
        <v>162</v>
      </c>
      <c r="F6105" s="217" t="s">
        <v>4796</v>
      </c>
      <c r="G6105" s="218">
        <v>12.13</v>
      </c>
      <c r="H6105" s="217" t="s">
        <v>139</v>
      </c>
      <c r="I6105" s="219">
        <v>1</v>
      </c>
      <c r="J6105" s="221">
        <v>5732.17</v>
      </c>
      <c r="K6105" s="221">
        <v>3343.76</v>
      </c>
      <c r="L6105" s="221">
        <v>2388.41</v>
      </c>
      <c r="M6105" s="218">
        <f t="shared" si="178"/>
        <v>2388.41</v>
      </c>
      <c r="N6105" s="216" t="str">
        <f t="shared" si="177"/>
        <v>nova vrijednost</v>
      </c>
    </row>
    <row r="6106" spans="1:14" x14ac:dyDescent="0.25">
      <c r="A6106" s="220">
        <v>1</v>
      </c>
      <c r="B6106" s="219" t="s">
        <v>98</v>
      </c>
      <c r="C6106" s="219" t="s">
        <v>98</v>
      </c>
      <c r="D6106" s="219">
        <v>104216</v>
      </c>
      <c r="E6106" s="217" t="s">
        <v>162</v>
      </c>
      <c r="F6106" s="217" t="s">
        <v>4797</v>
      </c>
      <c r="G6106" s="218">
        <v>12.13</v>
      </c>
      <c r="H6106" s="217" t="s">
        <v>139</v>
      </c>
      <c r="I6106" s="219">
        <v>1</v>
      </c>
      <c r="J6106" s="221">
        <v>22438.59</v>
      </c>
      <c r="K6106" s="221">
        <v>13089.18</v>
      </c>
      <c r="L6106" s="221">
        <v>9349.41</v>
      </c>
      <c r="M6106" s="218">
        <f t="shared" si="178"/>
        <v>9349.41</v>
      </c>
      <c r="N6106" s="216" t="str">
        <f t="shared" si="177"/>
        <v>nova vrijednost</v>
      </c>
    </row>
    <row r="6107" spans="1:14" x14ac:dyDescent="0.25">
      <c r="A6107" s="216">
        <v>1</v>
      </c>
      <c r="B6107" s="219" t="s">
        <v>98</v>
      </c>
      <c r="C6107" s="219" t="s">
        <v>98</v>
      </c>
      <c r="D6107" s="219">
        <v>104217</v>
      </c>
      <c r="E6107" s="217" t="s">
        <v>162</v>
      </c>
      <c r="F6107" s="217" t="s">
        <v>4797</v>
      </c>
      <c r="G6107" s="218">
        <v>12.13</v>
      </c>
      <c r="H6107" s="217" t="s">
        <v>139</v>
      </c>
      <c r="I6107" s="219">
        <v>1</v>
      </c>
      <c r="J6107" s="221">
        <v>22438.57</v>
      </c>
      <c r="K6107" s="221">
        <v>13089.16</v>
      </c>
      <c r="L6107" s="221">
        <v>9349.41</v>
      </c>
      <c r="M6107" s="218">
        <f t="shared" si="178"/>
        <v>9349.41</v>
      </c>
      <c r="N6107" s="216" t="str">
        <f t="shared" si="177"/>
        <v>nova vrijednost</v>
      </c>
    </row>
    <row r="6108" spans="1:14" x14ac:dyDescent="0.25">
      <c r="A6108" s="216">
        <v>1</v>
      </c>
      <c r="B6108" s="219" t="s">
        <v>98</v>
      </c>
      <c r="C6108" s="219" t="s">
        <v>98</v>
      </c>
      <c r="D6108" s="219">
        <v>104218</v>
      </c>
      <c r="E6108" s="217" t="s">
        <v>162</v>
      </c>
      <c r="F6108" s="217" t="s">
        <v>4797</v>
      </c>
      <c r="G6108" s="218">
        <v>12.13</v>
      </c>
      <c r="H6108" s="217" t="s">
        <v>139</v>
      </c>
      <c r="I6108" s="219">
        <v>1</v>
      </c>
      <c r="J6108" s="221">
        <v>22438.57</v>
      </c>
      <c r="K6108" s="221">
        <v>13089.16</v>
      </c>
      <c r="L6108" s="221">
        <v>9349.41</v>
      </c>
      <c r="M6108" s="218">
        <f t="shared" si="178"/>
        <v>9349.41</v>
      </c>
      <c r="N6108" s="216" t="str">
        <f t="shared" si="177"/>
        <v>nova vrijednost</v>
      </c>
    </row>
    <row r="6109" spans="1:14" x14ac:dyDescent="0.25">
      <c r="A6109" s="216">
        <v>1</v>
      </c>
      <c r="B6109" s="219" t="s">
        <v>98</v>
      </c>
      <c r="C6109" s="219" t="s">
        <v>98</v>
      </c>
      <c r="D6109" s="219">
        <v>104219</v>
      </c>
      <c r="E6109" s="217" t="s">
        <v>162</v>
      </c>
      <c r="F6109" s="217" t="s">
        <v>4797</v>
      </c>
      <c r="G6109" s="218">
        <v>12.13</v>
      </c>
      <c r="H6109" s="217" t="s">
        <v>139</v>
      </c>
      <c r="I6109" s="219">
        <v>1</v>
      </c>
      <c r="J6109" s="221">
        <v>22438.57</v>
      </c>
      <c r="K6109" s="221">
        <v>13089.16</v>
      </c>
      <c r="L6109" s="221">
        <v>9349.41</v>
      </c>
      <c r="M6109" s="218">
        <f t="shared" si="178"/>
        <v>9349.41</v>
      </c>
      <c r="N6109" s="216" t="str">
        <f t="shared" si="177"/>
        <v>nova vrijednost</v>
      </c>
    </row>
    <row r="6110" spans="1:14" x14ac:dyDescent="0.25">
      <c r="A6110" s="220">
        <v>1</v>
      </c>
      <c r="B6110" s="219" t="s">
        <v>98</v>
      </c>
      <c r="C6110" s="219" t="s">
        <v>98</v>
      </c>
      <c r="D6110" s="219">
        <v>104220</v>
      </c>
      <c r="E6110" s="217" t="s">
        <v>162</v>
      </c>
      <c r="F6110" s="217" t="s">
        <v>4797</v>
      </c>
      <c r="G6110" s="218">
        <v>12.13</v>
      </c>
      <c r="H6110" s="217" t="s">
        <v>139</v>
      </c>
      <c r="I6110" s="219">
        <v>1</v>
      </c>
      <c r="J6110" s="221">
        <v>22438.57</v>
      </c>
      <c r="K6110" s="221">
        <v>13089.16</v>
      </c>
      <c r="L6110" s="221">
        <v>9349.41</v>
      </c>
      <c r="M6110" s="218">
        <f t="shared" si="178"/>
        <v>9349.41</v>
      </c>
      <c r="N6110" s="216" t="str">
        <f t="shared" si="177"/>
        <v>nova vrijednost</v>
      </c>
    </row>
    <row r="6111" spans="1:14" x14ac:dyDescent="0.25">
      <c r="A6111" s="220">
        <v>1</v>
      </c>
      <c r="B6111" s="219" t="s">
        <v>98</v>
      </c>
      <c r="C6111" s="219" t="s">
        <v>98</v>
      </c>
      <c r="D6111" s="219">
        <v>104221</v>
      </c>
      <c r="E6111" s="217" t="s">
        <v>162</v>
      </c>
      <c r="F6111" s="217" t="s">
        <v>4797</v>
      </c>
      <c r="G6111" s="218">
        <v>12.13</v>
      </c>
      <c r="H6111" s="217" t="s">
        <v>139</v>
      </c>
      <c r="I6111" s="219">
        <v>1</v>
      </c>
      <c r="J6111" s="221">
        <v>22438.57</v>
      </c>
      <c r="K6111" s="221">
        <v>13089.16</v>
      </c>
      <c r="L6111" s="221">
        <v>9349.41</v>
      </c>
      <c r="M6111" s="218">
        <f t="shared" si="178"/>
        <v>9349.41</v>
      </c>
      <c r="N6111" s="216" t="str">
        <f t="shared" si="177"/>
        <v>nova vrijednost</v>
      </c>
    </row>
    <row r="6112" spans="1:14" x14ac:dyDescent="0.25">
      <c r="A6112" s="216">
        <v>1</v>
      </c>
      <c r="B6112" s="219" t="s">
        <v>98</v>
      </c>
      <c r="C6112" s="219" t="s">
        <v>98</v>
      </c>
      <c r="D6112" s="219">
        <v>104222</v>
      </c>
      <c r="E6112" s="217" t="s">
        <v>162</v>
      </c>
      <c r="F6112" s="217" t="s">
        <v>4797</v>
      </c>
      <c r="G6112" s="218">
        <v>12.13</v>
      </c>
      <c r="H6112" s="217" t="s">
        <v>139</v>
      </c>
      <c r="I6112" s="219">
        <v>1</v>
      </c>
      <c r="J6112" s="221">
        <v>22438.57</v>
      </c>
      <c r="K6112" s="221">
        <v>13089.16</v>
      </c>
      <c r="L6112" s="221">
        <v>9349.41</v>
      </c>
      <c r="M6112" s="218">
        <f t="shared" si="178"/>
        <v>9349.41</v>
      </c>
      <c r="N6112" s="216" t="str">
        <f t="shared" si="177"/>
        <v>nova vrijednost</v>
      </c>
    </row>
    <row r="6113" spans="1:14" x14ac:dyDescent="0.25">
      <c r="A6113" s="216">
        <v>1</v>
      </c>
      <c r="B6113" s="219" t="s">
        <v>98</v>
      </c>
      <c r="C6113" s="219" t="s">
        <v>98</v>
      </c>
      <c r="D6113" s="219">
        <v>104223</v>
      </c>
      <c r="E6113" s="217" t="s">
        <v>162</v>
      </c>
      <c r="F6113" s="217" t="s">
        <v>4797</v>
      </c>
      <c r="G6113" s="218">
        <v>12.13</v>
      </c>
      <c r="H6113" s="217" t="s">
        <v>139</v>
      </c>
      <c r="I6113" s="219">
        <v>1</v>
      </c>
      <c r="J6113" s="221">
        <v>22438.57</v>
      </c>
      <c r="K6113" s="221">
        <v>13089.16</v>
      </c>
      <c r="L6113" s="221">
        <v>9349.41</v>
      </c>
      <c r="M6113" s="218">
        <f t="shared" si="178"/>
        <v>9349.41</v>
      </c>
      <c r="N6113" s="216" t="str">
        <f t="shared" si="177"/>
        <v>nova vrijednost</v>
      </c>
    </row>
    <row r="6114" spans="1:14" x14ac:dyDescent="0.25">
      <c r="A6114" s="216">
        <v>1</v>
      </c>
      <c r="B6114" s="219" t="s">
        <v>98</v>
      </c>
      <c r="C6114" s="219" t="s">
        <v>98</v>
      </c>
      <c r="D6114" s="219">
        <v>104224</v>
      </c>
      <c r="E6114" s="217" t="s">
        <v>162</v>
      </c>
      <c r="F6114" s="217" t="s">
        <v>4797</v>
      </c>
      <c r="G6114" s="218">
        <v>12.13</v>
      </c>
      <c r="H6114" s="217" t="s">
        <v>139</v>
      </c>
      <c r="I6114" s="219">
        <v>1</v>
      </c>
      <c r="J6114" s="221">
        <v>22438.57</v>
      </c>
      <c r="K6114" s="221">
        <v>13089.16</v>
      </c>
      <c r="L6114" s="221">
        <v>9349.41</v>
      </c>
      <c r="M6114" s="218">
        <f t="shared" si="178"/>
        <v>9349.41</v>
      </c>
      <c r="N6114" s="216" t="str">
        <f t="shared" si="177"/>
        <v>nova vrijednost</v>
      </c>
    </row>
    <row r="6115" spans="1:14" x14ac:dyDescent="0.25">
      <c r="A6115" s="220">
        <v>1</v>
      </c>
      <c r="B6115" s="219" t="s">
        <v>98</v>
      </c>
      <c r="C6115" s="219" t="s">
        <v>98</v>
      </c>
      <c r="D6115" s="219">
        <v>104225</v>
      </c>
      <c r="E6115" s="217" t="s">
        <v>162</v>
      </c>
      <c r="F6115" s="217" t="s">
        <v>4797</v>
      </c>
      <c r="G6115" s="218">
        <v>12.13</v>
      </c>
      <c r="H6115" s="217" t="s">
        <v>139</v>
      </c>
      <c r="I6115" s="219">
        <v>1</v>
      </c>
      <c r="J6115" s="221">
        <v>22438.57</v>
      </c>
      <c r="K6115" s="221">
        <v>13089.16</v>
      </c>
      <c r="L6115" s="221">
        <v>9349.41</v>
      </c>
      <c r="M6115" s="218">
        <f t="shared" si="178"/>
        <v>9349.41</v>
      </c>
      <c r="N6115" s="216" t="str">
        <f t="shared" si="177"/>
        <v>nova vrijednost</v>
      </c>
    </row>
    <row r="6116" spans="1:14" x14ac:dyDescent="0.25">
      <c r="A6116" s="220">
        <v>1</v>
      </c>
      <c r="B6116" s="219" t="s">
        <v>98</v>
      </c>
      <c r="C6116" s="219" t="s">
        <v>98</v>
      </c>
      <c r="D6116" s="219">
        <v>104226</v>
      </c>
      <c r="E6116" s="217" t="s">
        <v>162</v>
      </c>
      <c r="F6116" s="217" t="s">
        <v>4798</v>
      </c>
      <c r="G6116" s="218">
        <v>12.13</v>
      </c>
      <c r="H6116" s="217" t="s">
        <v>139</v>
      </c>
      <c r="I6116" s="219">
        <v>1</v>
      </c>
      <c r="J6116" s="221">
        <v>17913.009999999998</v>
      </c>
      <c r="K6116" s="221">
        <v>10449.25</v>
      </c>
      <c r="L6116" s="221">
        <v>7463.76</v>
      </c>
      <c r="M6116" s="218">
        <f t="shared" si="178"/>
        <v>7463.76</v>
      </c>
      <c r="N6116" s="216" t="str">
        <f t="shared" si="177"/>
        <v>nova vrijednost</v>
      </c>
    </row>
    <row r="6117" spans="1:14" x14ac:dyDescent="0.25">
      <c r="A6117" s="216">
        <v>1</v>
      </c>
      <c r="B6117" s="219" t="s">
        <v>98</v>
      </c>
      <c r="C6117" s="219" t="s">
        <v>98</v>
      </c>
      <c r="D6117" s="219">
        <v>104227</v>
      </c>
      <c r="E6117" s="217" t="s">
        <v>162</v>
      </c>
      <c r="F6117" s="217" t="s">
        <v>4798</v>
      </c>
      <c r="G6117" s="218">
        <v>12.13</v>
      </c>
      <c r="H6117" s="217" t="s">
        <v>139</v>
      </c>
      <c r="I6117" s="219">
        <v>1</v>
      </c>
      <c r="J6117" s="221">
        <v>17913.03</v>
      </c>
      <c r="K6117" s="221">
        <v>10449.280000000001</v>
      </c>
      <c r="L6117" s="221">
        <v>7463.75</v>
      </c>
      <c r="M6117" s="218">
        <f t="shared" si="178"/>
        <v>7463.75</v>
      </c>
      <c r="N6117" s="216" t="str">
        <f t="shared" si="177"/>
        <v>nova vrijednost</v>
      </c>
    </row>
    <row r="6118" spans="1:14" x14ac:dyDescent="0.25">
      <c r="A6118" s="216">
        <v>1</v>
      </c>
      <c r="B6118" s="219" t="s">
        <v>98</v>
      </c>
      <c r="C6118" s="219" t="s">
        <v>98</v>
      </c>
      <c r="D6118" s="219">
        <v>104228</v>
      </c>
      <c r="E6118" s="217" t="s">
        <v>162</v>
      </c>
      <c r="F6118" s="217" t="s">
        <v>4798</v>
      </c>
      <c r="G6118" s="218">
        <v>12.13</v>
      </c>
      <c r="H6118" s="217" t="s">
        <v>139</v>
      </c>
      <c r="I6118" s="219">
        <v>1</v>
      </c>
      <c r="J6118" s="221">
        <v>17913.03</v>
      </c>
      <c r="K6118" s="221">
        <v>10449.280000000001</v>
      </c>
      <c r="L6118" s="221">
        <v>7463.75</v>
      </c>
      <c r="M6118" s="218">
        <f t="shared" si="178"/>
        <v>7463.75</v>
      </c>
      <c r="N6118" s="216" t="str">
        <f t="shared" si="177"/>
        <v>nova vrijednost</v>
      </c>
    </row>
    <row r="6119" spans="1:14" x14ac:dyDescent="0.25">
      <c r="A6119" s="216">
        <v>1</v>
      </c>
      <c r="B6119" s="219" t="s">
        <v>98</v>
      </c>
      <c r="C6119" s="219" t="s">
        <v>98</v>
      </c>
      <c r="D6119" s="219">
        <v>104229</v>
      </c>
      <c r="E6119" s="217" t="s">
        <v>162</v>
      </c>
      <c r="F6119" s="217" t="s">
        <v>4798</v>
      </c>
      <c r="G6119" s="218">
        <v>12.13</v>
      </c>
      <c r="H6119" s="217" t="s">
        <v>139</v>
      </c>
      <c r="I6119" s="219">
        <v>1</v>
      </c>
      <c r="J6119" s="221">
        <v>17913.03</v>
      </c>
      <c r="K6119" s="221">
        <v>10449.280000000001</v>
      </c>
      <c r="L6119" s="221">
        <v>7463.75</v>
      </c>
      <c r="M6119" s="218">
        <f t="shared" si="178"/>
        <v>7463.75</v>
      </c>
      <c r="N6119" s="216" t="str">
        <f t="shared" si="177"/>
        <v>nova vrijednost</v>
      </c>
    </row>
    <row r="6120" spans="1:14" x14ac:dyDescent="0.25">
      <c r="A6120" s="220">
        <v>1</v>
      </c>
      <c r="B6120" s="219" t="s">
        <v>98</v>
      </c>
      <c r="C6120" s="219" t="s">
        <v>98</v>
      </c>
      <c r="D6120" s="219">
        <v>104230</v>
      </c>
      <c r="E6120" s="217" t="s">
        <v>162</v>
      </c>
      <c r="F6120" s="217" t="s">
        <v>4798</v>
      </c>
      <c r="G6120" s="218">
        <v>12.13</v>
      </c>
      <c r="H6120" s="217" t="s">
        <v>139</v>
      </c>
      <c r="I6120" s="219">
        <v>1</v>
      </c>
      <c r="J6120" s="221">
        <v>64486.89</v>
      </c>
      <c r="K6120" s="221">
        <v>37617.360000000001</v>
      </c>
      <c r="L6120" s="221">
        <v>26869.53</v>
      </c>
      <c r="M6120" s="218">
        <f t="shared" si="178"/>
        <v>26869.53</v>
      </c>
      <c r="N6120" s="216" t="str">
        <f t="shared" si="177"/>
        <v>nova vrijednost</v>
      </c>
    </row>
    <row r="6121" spans="1:14" x14ac:dyDescent="0.25">
      <c r="A6121" s="220">
        <v>1</v>
      </c>
      <c r="B6121" s="219" t="s">
        <v>98</v>
      </c>
      <c r="C6121" s="219" t="s">
        <v>98</v>
      </c>
      <c r="D6121" s="219">
        <v>104231</v>
      </c>
      <c r="E6121" s="217" t="s">
        <v>162</v>
      </c>
      <c r="F6121" s="217" t="s">
        <v>4798</v>
      </c>
      <c r="G6121" s="218">
        <v>12.13</v>
      </c>
      <c r="H6121" s="217" t="s">
        <v>139</v>
      </c>
      <c r="I6121" s="219">
        <v>1</v>
      </c>
      <c r="J6121" s="221">
        <v>64486.89</v>
      </c>
      <c r="K6121" s="221">
        <v>37617.360000000001</v>
      </c>
      <c r="L6121" s="221">
        <v>26869.53</v>
      </c>
      <c r="M6121" s="218">
        <f t="shared" si="178"/>
        <v>26869.53</v>
      </c>
      <c r="N6121" s="216" t="str">
        <f t="shared" si="177"/>
        <v>nova vrijednost</v>
      </c>
    </row>
    <row r="6122" spans="1:14" x14ac:dyDescent="0.25">
      <c r="A6122" s="216">
        <v>1</v>
      </c>
      <c r="B6122" s="219" t="s">
        <v>98</v>
      </c>
      <c r="C6122" s="219" t="s">
        <v>98</v>
      </c>
      <c r="D6122" s="219">
        <v>104232</v>
      </c>
      <c r="E6122" s="217" t="s">
        <v>162</v>
      </c>
      <c r="F6122" s="217" t="s">
        <v>4798</v>
      </c>
      <c r="G6122" s="218">
        <v>12.13</v>
      </c>
      <c r="H6122" s="217" t="s">
        <v>139</v>
      </c>
      <c r="I6122" s="219">
        <v>1</v>
      </c>
      <c r="J6122" s="221">
        <v>64486.89</v>
      </c>
      <c r="K6122" s="221">
        <v>37617.360000000001</v>
      </c>
      <c r="L6122" s="221">
        <v>26869.53</v>
      </c>
      <c r="M6122" s="218">
        <f t="shared" si="178"/>
        <v>26869.53</v>
      </c>
      <c r="N6122" s="216" t="str">
        <f t="shared" si="177"/>
        <v>nova vrijednost</v>
      </c>
    </row>
    <row r="6123" spans="1:14" x14ac:dyDescent="0.25">
      <c r="A6123" s="216">
        <v>1</v>
      </c>
      <c r="B6123" s="219" t="s">
        <v>98</v>
      </c>
      <c r="C6123" s="219" t="s">
        <v>98</v>
      </c>
      <c r="D6123" s="219">
        <v>104610</v>
      </c>
      <c r="E6123" s="217" t="s">
        <v>162</v>
      </c>
      <c r="F6123" s="217" t="s">
        <v>4799</v>
      </c>
      <c r="G6123" s="218">
        <v>12.12</v>
      </c>
      <c r="H6123" s="217" t="s">
        <v>139</v>
      </c>
      <c r="I6123" s="219">
        <v>1</v>
      </c>
      <c r="J6123" s="221">
        <v>1767.5</v>
      </c>
      <c r="K6123" s="221">
        <v>1320.83</v>
      </c>
      <c r="L6123" s="218">
        <v>446.67</v>
      </c>
      <c r="M6123" s="218">
        <f t="shared" si="178"/>
        <v>707</v>
      </c>
      <c r="N6123" s="216" t="str">
        <f t="shared" si="177"/>
        <v>stvarna uporabna</v>
      </c>
    </row>
    <row r="6124" spans="1:14" x14ac:dyDescent="0.25">
      <c r="A6124" s="216">
        <v>1</v>
      </c>
      <c r="B6124" s="219" t="s">
        <v>98</v>
      </c>
      <c r="C6124" s="219" t="s">
        <v>98</v>
      </c>
      <c r="D6124" s="219">
        <v>104611</v>
      </c>
      <c r="E6124" s="217" t="s">
        <v>162</v>
      </c>
      <c r="F6124" s="217" t="s">
        <v>4800</v>
      </c>
      <c r="G6124" s="217" t="s">
        <v>657</v>
      </c>
      <c r="H6124" s="217" t="s">
        <v>139</v>
      </c>
      <c r="I6124" s="219">
        <v>1</v>
      </c>
      <c r="J6124" s="221">
        <v>1774.37</v>
      </c>
      <c r="K6124" s="221">
        <v>1367.42</v>
      </c>
      <c r="L6124" s="218">
        <v>406.95</v>
      </c>
      <c r="M6124" s="218">
        <f t="shared" si="178"/>
        <v>709.74800000000005</v>
      </c>
      <c r="N6124" s="216" t="str">
        <f t="shared" si="177"/>
        <v>stvarna uporabna</v>
      </c>
    </row>
    <row r="6125" spans="1:14" x14ac:dyDescent="0.25">
      <c r="A6125" s="220">
        <v>1</v>
      </c>
      <c r="B6125" s="219" t="s">
        <v>98</v>
      </c>
      <c r="C6125" s="219" t="s">
        <v>98</v>
      </c>
      <c r="D6125" s="219">
        <v>104612</v>
      </c>
      <c r="E6125" s="217" t="s">
        <v>162</v>
      </c>
      <c r="F6125" s="217" t="s">
        <v>4801</v>
      </c>
      <c r="G6125" s="218">
        <v>12.13</v>
      </c>
      <c r="H6125" s="217" t="s">
        <v>139</v>
      </c>
      <c r="I6125" s="219">
        <v>1</v>
      </c>
      <c r="J6125" s="221">
        <v>5835</v>
      </c>
      <c r="K6125" s="221">
        <v>3403.75</v>
      </c>
      <c r="L6125" s="221">
        <v>2431.25</v>
      </c>
      <c r="M6125" s="218">
        <f t="shared" si="178"/>
        <v>2431.25</v>
      </c>
      <c r="N6125" s="216" t="str">
        <f t="shared" si="177"/>
        <v>nova vrijednost</v>
      </c>
    </row>
    <row r="6126" spans="1:14" x14ac:dyDescent="0.25">
      <c r="A6126" s="220">
        <v>1</v>
      </c>
      <c r="B6126" s="219" t="s">
        <v>98</v>
      </c>
      <c r="C6126" s="219" t="s">
        <v>98</v>
      </c>
      <c r="D6126" s="219">
        <v>104613</v>
      </c>
      <c r="E6126" s="217" t="s">
        <v>162</v>
      </c>
      <c r="F6126" s="217" t="s">
        <v>4801</v>
      </c>
      <c r="G6126" s="218">
        <v>12.13</v>
      </c>
      <c r="H6126" s="217" t="s">
        <v>139</v>
      </c>
      <c r="I6126" s="219">
        <v>1</v>
      </c>
      <c r="J6126" s="221">
        <v>5835</v>
      </c>
      <c r="K6126" s="221">
        <v>3403.75</v>
      </c>
      <c r="L6126" s="221">
        <v>2431.25</v>
      </c>
      <c r="M6126" s="218">
        <f t="shared" si="178"/>
        <v>2431.25</v>
      </c>
      <c r="N6126" s="216" t="str">
        <f t="shared" si="177"/>
        <v>nova vrijednost</v>
      </c>
    </row>
    <row r="6127" spans="1:14" x14ac:dyDescent="0.25">
      <c r="A6127" s="216">
        <v>1</v>
      </c>
      <c r="B6127" s="219" t="s">
        <v>98</v>
      </c>
      <c r="C6127" s="219" t="s">
        <v>98</v>
      </c>
      <c r="D6127" s="219">
        <v>104614</v>
      </c>
      <c r="E6127" s="217" t="s">
        <v>162</v>
      </c>
      <c r="F6127" s="217" t="s">
        <v>4802</v>
      </c>
      <c r="G6127" s="218">
        <v>12.13</v>
      </c>
      <c r="H6127" s="217" t="s">
        <v>139</v>
      </c>
      <c r="I6127" s="219">
        <v>1</v>
      </c>
      <c r="J6127" s="221">
        <v>1950</v>
      </c>
      <c r="K6127" s="221">
        <v>1527.5</v>
      </c>
      <c r="L6127" s="218">
        <v>422.5</v>
      </c>
      <c r="M6127" s="218">
        <f t="shared" si="178"/>
        <v>780</v>
      </c>
      <c r="N6127" s="216" t="str">
        <f t="shared" si="177"/>
        <v>stvarna uporabna</v>
      </c>
    </row>
    <row r="6128" spans="1:14" x14ac:dyDescent="0.25">
      <c r="A6128" s="216">
        <v>1</v>
      </c>
      <c r="B6128" s="219" t="s">
        <v>98</v>
      </c>
      <c r="C6128" s="219" t="s">
        <v>98</v>
      </c>
      <c r="D6128" s="219">
        <v>104615</v>
      </c>
      <c r="E6128" s="217" t="s">
        <v>162</v>
      </c>
      <c r="F6128" s="217" t="s">
        <v>4803</v>
      </c>
      <c r="G6128" s="217" t="s">
        <v>772</v>
      </c>
      <c r="H6128" s="217" t="s">
        <v>139</v>
      </c>
      <c r="I6128" s="219">
        <v>1</v>
      </c>
      <c r="J6128" s="221">
        <v>15505.39</v>
      </c>
      <c r="K6128" s="221">
        <v>14988.55</v>
      </c>
      <c r="L6128" s="218">
        <v>516.84</v>
      </c>
      <c r="M6128" s="218">
        <f t="shared" si="178"/>
        <v>6202.1559999999999</v>
      </c>
      <c r="N6128" s="216" t="str">
        <f t="shared" si="177"/>
        <v>stvarna uporabna</v>
      </c>
    </row>
    <row r="6129" spans="1:14" x14ac:dyDescent="0.25">
      <c r="A6129" s="216">
        <v>1</v>
      </c>
      <c r="B6129" s="219" t="s">
        <v>98</v>
      </c>
      <c r="C6129" s="219" t="s">
        <v>98</v>
      </c>
      <c r="D6129" s="219">
        <v>104616</v>
      </c>
      <c r="E6129" s="217" t="s">
        <v>162</v>
      </c>
      <c r="F6129" s="217" t="s">
        <v>4804</v>
      </c>
      <c r="G6129" s="217" t="s">
        <v>772</v>
      </c>
      <c r="H6129" s="217" t="s">
        <v>139</v>
      </c>
      <c r="I6129" s="219">
        <v>1</v>
      </c>
      <c r="J6129" s="221">
        <v>3663.2</v>
      </c>
      <c r="K6129" s="221">
        <v>3541.09</v>
      </c>
      <c r="L6129" s="218">
        <v>122.11</v>
      </c>
      <c r="M6129" s="218">
        <f t="shared" si="178"/>
        <v>1465.28</v>
      </c>
      <c r="N6129" s="216" t="str">
        <f t="shared" si="177"/>
        <v>stvarna uporabna</v>
      </c>
    </row>
    <row r="6130" spans="1:14" x14ac:dyDescent="0.25">
      <c r="A6130" s="220">
        <v>1</v>
      </c>
      <c r="B6130" s="219" t="s">
        <v>98</v>
      </c>
      <c r="C6130" s="219" t="s">
        <v>98</v>
      </c>
      <c r="D6130" s="219">
        <v>104617</v>
      </c>
      <c r="E6130" s="217" t="s">
        <v>162</v>
      </c>
      <c r="F6130" s="217" t="s">
        <v>4805</v>
      </c>
      <c r="G6130" s="218">
        <v>12.12</v>
      </c>
      <c r="H6130" s="217" t="s">
        <v>139</v>
      </c>
      <c r="I6130" s="219">
        <v>1</v>
      </c>
      <c r="J6130" s="221">
        <v>1767.5</v>
      </c>
      <c r="K6130" s="221">
        <v>1320.83</v>
      </c>
      <c r="L6130" s="218">
        <v>446.67</v>
      </c>
      <c r="M6130" s="218">
        <f t="shared" si="178"/>
        <v>707</v>
      </c>
      <c r="N6130" s="216" t="str">
        <f t="shared" si="177"/>
        <v>stvarna uporabna</v>
      </c>
    </row>
    <row r="6131" spans="1:14" x14ac:dyDescent="0.25">
      <c r="A6131" s="220">
        <v>1</v>
      </c>
      <c r="B6131" s="219" t="s">
        <v>98</v>
      </c>
      <c r="C6131" s="219" t="s">
        <v>98</v>
      </c>
      <c r="D6131" s="219">
        <v>104618</v>
      </c>
      <c r="E6131" s="217" t="s">
        <v>162</v>
      </c>
      <c r="F6131" s="217" t="s">
        <v>4800</v>
      </c>
      <c r="G6131" s="217" t="s">
        <v>657</v>
      </c>
      <c r="H6131" s="217" t="s">
        <v>139</v>
      </c>
      <c r="I6131" s="219">
        <v>1</v>
      </c>
      <c r="J6131" s="221">
        <v>1774.38</v>
      </c>
      <c r="K6131" s="221">
        <v>1367.45</v>
      </c>
      <c r="L6131" s="218">
        <v>406.93</v>
      </c>
      <c r="M6131" s="218">
        <f t="shared" si="178"/>
        <v>709.75200000000007</v>
      </c>
      <c r="N6131" s="216" t="str">
        <f t="shared" si="177"/>
        <v>stvarna uporabna</v>
      </c>
    </row>
    <row r="6132" spans="1:14" x14ac:dyDescent="0.25">
      <c r="A6132" s="216">
        <v>1</v>
      </c>
      <c r="B6132" s="219" t="s">
        <v>98</v>
      </c>
      <c r="C6132" s="219" t="s">
        <v>98</v>
      </c>
      <c r="D6132" s="219">
        <v>104619</v>
      </c>
      <c r="E6132" s="217" t="s">
        <v>162</v>
      </c>
      <c r="F6132" s="217" t="s">
        <v>4806</v>
      </c>
      <c r="G6132" s="217" t="s">
        <v>772</v>
      </c>
      <c r="H6132" s="217" t="s">
        <v>139</v>
      </c>
      <c r="I6132" s="219">
        <v>1</v>
      </c>
      <c r="J6132" s="221">
        <v>11538.9</v>
      </c>
      <c r="K6132" s="221">
        <v>11154.27</v>
      </c>
      <c r="L6132" s="218">
        <v>384.63</v>
      </c>
      <c r="M6132" s="218">
        <f t="shared" si="178"/>
        <v>4615.5600000000004</v>
      </c>
      <c r="N6132" s="216" t="str">
        <f t="shared" si="177"/>
        <v>stvarna uporabna</v>
      </c>
    </row>
    <row r="6133" spans="1:14" x14ac:dyDescent="0.25">
      <c r="A6133" s="216">
        <v>1</v>
      </c>
      <c r="B6133" s="219" t="s">
        <v>98</v>
      </c>
      <c r="C6133" s="219" t="s">
        <v>98</v>
      </c>
      <c r="D6133" s="219">
        <v>104620</v>
      </c>
      <c r="E6133" s="217" t="s">
        <v>162</v>
      </c>
      <c r="F6133" s="217" t="s">
        <v>4807</v>
      </c>
      <c r="G6133" s="217" t="s">
        <v>772</v>
      </c>
      <c r="H6133" s="217" t="s">
        <v>139</v>
      </c>
      <c r="I6133" s="219">
        <v>1</v>
      </c>
      <c r="J6133" s="221">
        <v>9735.94</v>
      </c>
      <c r="K6133" s="221">
        <v>9411.42</v>
      </c>
      <c r="L6133" s="218">
        <v>324.52</v>
      </c>
      <c r="M6133" s="218">
        <f t="shared" si="178"/>
        <v>3894.3760000000002</v>
      </c>
      <c r="N6133" s="216" t="str">
        <f t="shared" si="177"/>
        <v>stvarna uporabna</v>
      </c>
    </row>
    <row r="6134" spans="1:14" x14ac:dyDescent="0.25">
      <c r="A6134" s="216">
        <v>1</v>
      </c>
      <c r="B6134" s="219" t="s">
        <v>98</v>
      </c>
      <c r="C6134" s="219" t="s">
        <v>98</v>
      </c>
      <c r="D6134" s="219">
        <v>104621</v>
      </c>
      <c r="E6134" s="217" t="s">
        <v>162</v>
      </c>
      <c r="F6134" s="217" t="s">
        <v>4806</v>
      </c>
      <c r="G6134" s="217" t="s">
        <v>772</v>
      </c>
      <c r="H6134" s="217" t="s">
        <v>139</v>
      </c>
      <c r="I6134" s="219">
        <v>1</v>
      </c>
      <c r="J6134" s="221">
        <v>11538.9</v>
      </c>
      <c r="K6134" s="221">
        <v>11154.27</v>
      </c>
      <c r="L6134" s="218">
        <v>384.63</v>
      </c>
      <c r="M6134" s="218">
        <f t="shared" si="178"/>
        <v>4615.5600000000004</v>
      </c>
      <c r="N6134" s="216" t="str">
        <f t="shared" si="177"/>
        <v>stvarna uporabna</v>
      </c>
    </row>
    <row r="6135" spans="1:14" x14ac:dyDescent="0.25">
      <c r="A6135" s="220">
        <v>1</v>
      </c>
      <c r="B6135" s="219" t="s">
        <v>98</v>
      </c>
      <c r="C6135" s="219" t="s">
        <v>98</v>
      </c>
      <c r="D6135" s="219">
        <v>104622</v>
      </c>
      <c r="E6135" s="217" t="s">
        <v>162</v>
      </c>
      <c r="F6135" s="217" t="s">
        <v>4807</v>
      </c>
      <c r="G6135" s="217" t="s">
        <v>772</v>
      </c>
      <c r="H6135" s="217" t="s">
        <v>139</v>
      </c>
      <c r="I6135" s="219">
        <v>1</v>
      </c>
      <c r="J6135" s="221">
        <v>9735.94</v>
      </c>
      <c r="K6135" s="221">
        <v>9411.42</v>
      </c>
      <c r="L6135" s="218">
        <v>324.52</v>
      </c>
      <c r="M6135" s="218">
        <f t="shared" si="178"/>
        <v>3894.3760000000002</v>
      </c>
      <c r="N6135" s="216" t="str">
        <f t="shared" si="177"/>
        <v>stvarna uporabna</v>
      </c>
    </row>
    <row r="6136" spans="1:14" x14ac:dyDescent="0.25">
      <c r="A6136" s="220">
        <v>1</v>
      </c>
      <c r="B6136" s="219" t="s">
        <v>98</v>
      </c>
      <c r="C6136" s="219" t="s">
        <v>98</v>
      </c>
      <c r="D6136" s="219">
        <v>104623</v>
      </c>
      <c r="E6136" s="217" t="s">
        <v>162</v>
      </c>
      <c r="F6136" s="217" t="s">
        <v>4804</v>
      </c>
      <c r="G6136" s="217" t="s">
        <v>772</v>
      </c>
      <c r="H6136" s="217" t="s">
        <v>139</v>
      </c>
      <c r="I6136" s="219">
        <v>1</v>
      </c>
      <c r="J6136" s="221">
        <v>3663.2</v>
      </c>
      <c r="K6136" s="221">
        <v>3541.09</v>
      </c>
      <c r="L6136" s="218">
        <v>122.11</v>
      </c>
      <c r="M6136" s="218">
        <f t="shared" si="178"/>
        <v>1465.28</v>
      </c>
      <c r="N6136" s="216" t="str">
        <f t="shared" si="177"/>
        <v>stvarna uporabna</v>
      </c>
    </row>
    <row r="6137" spans="1:14" x14ac:dyDescent="0.25">
      <c r="A6137" s="216">
        <v>1</v>
      </c>
      <c r="B6137" s="219" t="s">
        <v>98</v>
      </c>
      <c r="C6137" s="219" t="s">
        <v>98</v>
      </c>
      <c r="D6137" s="219">
        <v>104674</v>
      </c>
      <c r="E6137" s="217" t="s">
        <v>162</v>
      </c>
      <c r="F6137" s="217" t="s">
        <v>4808</v>
      </c>
      <c r="G6137" s="217" t="s">
        <v>772</v>
      </c>
      <c r="H6137" s="217" t="s">
        <v>139</v>
      </c>
      <c r="I6137" s="219">
        <v>1</v>
      </c>
      <c r="J6137" s="221">
        <v>19200.830000000002</v>
      </c>
      <c r="K6137" s="221">
        <v>18507.419999999998</v>
      </c>
      <c r="L6137" s="218">
        <v>693.41</v>
      </c>
      <c r="M6137" s="218">
        <f t="shared" si="178"/>
        <v>7680.3320000000012</v>
      </c>
      <c r="N6137" s="216" t="str">
        <f t="shared" si="177"/>
        <v>stvarna uporabna</v>
      </c>
    </row>
    <row r="6138" spans="1:14" x14ac:dyDescent="0.25">
      <c r="A6138" s="216">
        <v>1</v>
      </c>
      <c r="B6138" s="219" t="s">
        <v>98</v>
      </c>
      <c r="C6138" s="219" t="s">
        <v>98</v>
      </c>
      <c r="D6138" s="219">
        <v>104676</v>
      </c>
      <c r="E6138" s="217" t="s">
        <v>162</v>
      </c>
      <c r="F6138" s="217" t="s">
        <v>4564</v>
      </c>
      <c r="G6138" s="218">
        <v>11.12</v>
      </c>
      <c r="H6138" s="217" t="s">
        <v>139</v>
      </c>
      <c r="I6138" s="219">
        <v>1</v>
      </c>
      <c r="J6138" s="221">
        <v>78977.64</v>
      </c>
      <c r="K6138" s="221">
        <v>64498.41</v>
      </c>
      <c r="L6138" s="221">
        <v>14479.23</v>
      </c>
      <c r="M6138" s="218">
        <f t="shared" si="178"/>
        <v>31591.056</v>
      </c>
      <c r="N6138" s="216" t="str">
        <f t="shared" si="177"/>
        <v>stvarna uporabna</v>
      </c>
    </row>
    <row r="6139" spans="1:14" x14ac:dyDescent="0.25">
      <c r="A6139" s="216">
        <v>1</v>
      </c>
      <c r="B6139" s="219" t="s">
        <v>98</v>
      </c>
      <c r="C6139" s="219" t="s">
        <v>98</v>
      </c>
      <c r="D6139" s="219">
        <v>104677</v>
      </c>
      <c r="E6139" s="217" t="s">
        <v>162</v>
      </c>
      <c r="F6139" s="217" t="s">
        <v>4809</v>
      </c>
      <c r="G6139" s="218">
        <v>10.119999999999999</v>
      </c>
      <c r="H6139" s="217" t="s">
        <v>139</v>
      </c>
      <c r="I6139" s="219">
        <v>1</v>
      </c>
      <c r="J6139" s="218">
        <v>436.67</v>
      </c>
      <c r="K6139" s="218">
        <v>363.88</v>
      </c>
      <c r="L6139" s="218">
        <v>72.790000000000006</v>
      </c>
      <c r="M6139" s="218">
        <f t="shared" si="178"/>
        <v>174.66800000000001</v>
      </c>
      <c r="N6139" s="216" t="str">
        <f t="shared" ref="N6139:N6202" si="179">IF(L6139&lt;J6139*0.4,"stvarna uporabna", "nova vrijednost")</f>
        <v>stvarna uporabna</v>
      </c>
    </row>
    <row r="6140" spans="1:14" x14ac:dyDescent="0.25">
      <c r="A6140" s="220">
        <v>1</v>
      </c>
      <c r="B6140" s="219" t="s">
        <v>98</v>
      </c>
      <c r="C6140" s="219" t="s">
        <v>98</v>
      </c>
      <c r="D6140" s="219">
        <v>104678</v>
      </c>
      <c r="E6140" s="217" t="s">
        <v>162</v>
      </c>
      <c r="F6140" s="217" t="s">
        <v>4810</v>
      </c>
      <c r="G6140" s="218">
        <v>10.119999999999999</v>
      </c>
      <c r="H6140" s="217" t="s">
        <v>139</v>
      </c>
      <c r="I6140" s="219">
        <v>1</v>
      </c>
      <c r="J6140" s="218">
        <v>124.48</v>
      </c>
      <c r="K6140" s="218">
        <v>103.75</v>
      </c>
      <c r="L6140" s="218">
        <v>20.73</v>
      </c>
      <c r="M6140" s="218">
        <f t="shared" si="178"/>
        <v>49.792000000000002</v>
      </c>
      <c r="N6140" s="216" t="str">
        <f t="shared" si="179"/>
        <v>stvarna uporabna</v>
      </c>
    </row>
    <row r="6141" spans="1:14" x14ac:dyDescent="0.25">
      <c r="A6141" s="220">
        <v>1</v>
      </c>
      <c r="B6141" s="219" t="s">
        <v>98</v>
      </c>
      <c r="C6141" s="219" t="s">
        <v>98</v>
      </c>
      <c r="D6141" s="219">
        <v>104679</v>
      </c>
      <c r="E6141" s="217" t="s">
        <v>162</v>
      </c>
      <c r="F6141" s="217" t="s">
        <v>4801</v>
      </c>
      <c r="G6141" s="218">
        <v>12.13</v>
      </c>
      <c r="H6141" s="217" t="s">
        <v>139</v>
      </c>
      <c r="I6141" s="219">
        <v>1</v>
      </c>
      <c r="J6141" s="221">
        <v>2362.4</v>
      </c>
      <c r="K6141" s="221">
        <v>1378.07</v>
      </c>
      <c r="L6141" s="218">
        <v>984.33</v>
      </c>
      <c r="M6141" s="218">
        <f t="shared" si="178"/>
        <v>984.33</v>
      </c>
      <c r="N6141" s="216" t="str">
        <f t="shared" si="179"/>
        <v>nova vrijednost</v>
      </c>
    </row>
    <row r="6142" spans="1:14" x14ac:dyDescent="0.25">
      <c r="A6142" s="216">
        <v>1</v>
      </c>
      <c r="B6142" s="219" t="s">
        <v>98</v>
      </c>
      <c r="C6142" s="219" t="s">
        <v>98</v>
      </c>
      <c r="D6142" s="219">
        <v>104680</v>
      </c>
      <c r="E6142" s="217" t="s">
        <v>162</v>
      </c>
      <c r="F6142" s="217" t="s">
        <v>4808</v>
      </c>
      <c r="G6142" s="217" t="s">
        <v>772</v>
      </c>
      <c r="H6142" s="217" t="s">
        <v>139</v>
      </c>
      <c r="I6142" s="219">
        <v>1</v>
      </c>
      <c r="J6142" s="221">
        <v>19200.830000000002</v>
      </c>
      <c r="K6142" s="221">
        <v>18507.419999999998</v>
      </c>
      <c r="L6142" s="218">
        <v>693.41</v>
      </c>
      <c r="M6142" s="218">
        <f t="shared" si="178"/>
        <v>7680.3320000000012</v>
      </c>
      <c r="N6142" s="216" t="str">
        <f t="shared" si="179"/>
        <v>stvarna uporabna</v>
      </c>
    </row>
    <row r="6143" spans="1:14" x14ac:dyDescent="0.25">
      <c r="A6143" s="216">
        <v>1</v>
      </c>
      <c r="B6143" s="219" t="s">
        <v>98</v>
      </c>
      <c r="C6143" s="219" t="s">
        <v>98</v>
      </c>
      <c r="D6143" s="219">
        <v>104681</v>
      </c>
      <c r="E6143" s="217" t="s">
        <v>162</v>
      </c>
      <c r="F6143" s="217" t="s">
        <v>4808</v>
      </c>
      <c r="G6143" s="217" t="s">
        <v>772</v>
      </c>
      <c r="H6143" s="217" t="s">
        <v>139</v>
      </c>
      <c r="I6143" s="219">
        <v>1</v>
      </c>
      <c r="J6143" s="221">
        <v>19200.84</v>
      </c>
      <c r="K6143" s="221">
        <v>18507.419999999998</v>
      </c>
      <c r="L6143" s="218">
        <v>693.42</v>
      </c>
      <c r="M6143" s="218">
        <f t="shared" si="178"/>
        <v>7680.3360000000002</v>
      </c>
      <c r="N6143" s="216" t="str">
        <f t="shared" si="179"/>
        <v>stvarna uporabna</v>
      </c>
    </row>
    <row r="6144" spans="1:14" x14ac:dyDescent="0.25">
      <c r="A6144" s="216">
        <v>1</v>
      </c>
      <c r="B6144" s="219" t="s">
        <v>98</v>
      </c>
      <c r="C6144" s="219" t="s">
        <v>98</v>
      </c>
      <c r="D6144" s="219">
        <v>104682</v>
      </c>
      <c r="E6144" s="217" t="s">
        <v>162</v>
      </c>
      <c r="F6144" s="217" t="s">
        <v>4801</v>
      </c>
      <c r="G6144" s="218">
        <v>12.13</v>
      </c>
      <c r="H6144" s="217" t="s">
        <v>139</v>
      </c>
      <c r="I6144" s="219">
        <v>1</v>
      </c>
      <c r="J6144" s="221">
        <v>2362.4</v>
      </c>
      <c r="K6144" s="221">
        <v>1378.07</v>
      </c>
      <c r="L6144" s="218">
        <v>984.33</v>
      </c>
      <c r="M6144" s="218">
        <f t="shared" si="178"/>
        <v>984.33</v>
      </c>
      <c r="N6144" s="216" t="str">
        <f t="shared" si="179"/>
        <v>nova vrijednost</v>
      </c>
    </row>
    <row r="6145" spans="1:14" x14ac:dyDescent="0.25">
      <c r="A6145" s="220">
        <v>1</v>
      </c>
      <c r="B6145" s="219" t="s">
        <v>98</v>
      </c>
      <c r="C6145" s="219" t="s">
        <v>98</v>
      </c>
      <c r="D6145" s="219">
        <v>104683</v>
      </c>
      <c r="E6145" s="217" t="s">
        <v>162</v>
      </c>
      <c r="F6145" s="217" t="s">
        <v>4811</v>
      </c>
      <c r="G6145" s="218">
        <v>11.12</v>
      </c>
      <c r="H6145" s="217" t="s">
        <v>139</v>
      </c>
      <c r="I6145" s="219">
        <v>1</v>
      </c>
      <c r="J6145" s="221">
        <v>19083.64</v>
      </c>
      <c r="K6145" s="221">
        <v>15584.98</v>
      </c>
      <c r="L6145" s="221">
        <v>3498.66</v>
      </c>
      <c r="M6145" s="218">
        <f t="shared" si="178"/>
        <v>7633.4560000000001</v>
      </c>
      <c r="N6145" s="216" t="str">
        <f t="shared" si="179"/>
        <v>stvarna uporabna</v>
      </c>
    </row>
    <row r="6146" spans="1:14" x14ac:dyDescent="0.25">
      <c r="A6146" s="220">
        <v>1</v>
      </c>
      <c r="B6146" s="219" t="s">
        <v>98</v>
      </c>
      <c r="C6146" s="219" t="s">
        <v>98</v>
      </c>
      <c r="D6146" s="219">
        <v>104684</v>
      </c>
      <c r="E6146" s="217" t="s">
        <v>162</v>
      </c>
      <c r="F6146" s="217" t="s">
        <v>4812</v>
      </c>
      <c r="G6146" s="218">
        <v>12.13</v>
      </c>
      <c r="H6146" s="217" t="s">
        <v>139</v>
      </c>
      <c r="I6146" s="219">
        <v>1</v>
      </c>
      <c r="J6146" s="221">
        <v>14985.11</v>
      </c>
      <c r="K6146" s="221">
        <v>8741.31</v>
      </c>
      <c r="L6146" s="221">
        <v>6243.8</v>
      </c>
      <c r="M6146" s="218">
        <f t="shared" ref="M6146:M6209" si="180">IF(L6146&lt;J6146*0.4,J6146*0.4,L6146)</f>
        <v>6243.8</v>
      </c>
      <c r="N6146" s="216" t="str">
        <f t="shared" si="179"/>
        <v>nova vrijednost</v>
      </c>
    </row>
    <row r="6147" spans="1:14" x14ac:dyDescent="0.25">
      <c r="A6147" s="216">
        <v>1</v>
      </c>
      <c r="B6147" s="219" t="s">
        <v>98</v>
      </c>
      <c r="C6147" s="219" t="s">
        <v>98</v>
      </c>
      <c r="D6147" s="219">
        <v>104685</v>
      </c>
      <c r="E6147" s="217" t="s">
        <v>162</v>
      </c>
      <c r="F6147" s="217" t="s">
        <v>4801</v>
      </c>
      <c r="G6147" s="218">
        <v>12.13</v>
      </c>
      <c r="H6147" s="217" t="s">
        <v>139</v>
      </c>
      <c r="I6147" s="219">
        <v>1</v>
      </c>
      <c r="J6147" s="221">
        <v>2362.4</v>
      </c>
      <c r="K6147" s="221">
        <v>1378.07</v>
      </c>
      <c r="L6147" s="218">
        <v>984.33</v>
      </c>
      <c r="M6147" s="218">
        <f t="shared" si="180"/>
        <v>984.33</v>
      </c>
      <c r="N6147" s="216" t="str">
        <f t="shared" si="179"/>
        <v>nova vrijednost</v>
      </c>
    </row>
    <row r="6148" spans="1:14" x14ac:dyDescent="0.25">
      <c r="A6148" s="216">
        <v>1</v>
      </c>
      <c r="B6148" s="219" t="s">
        <v>98</v>
      </c>
      <c r="C6148" s="219" t="s">
        <v>98</v>
      </c>
      <c r="D6148" s="219">
        <v>104686</v>
      </c>
      <c r="E6148" s="217" t="s">
        <v>162</v>
      </c>
      <c r="F6148" s="217" t="s">
        <v>4812</v>
      </c>
      <c r="G6148" s="218">
        <v>12.13</v>
      </c>
      <c r="H6148" s="217" t="s">
        <v>139</v>
      </c>
      <c r="I6148" s="219">
        <v>1</v>
      </c>
      <c r="J6148" s="221">
        <v>14985.11</v>
      </c>
      <c r="K6148" s="221">
        <v>8741.31</v>
      </c>
      <c r="L6148" s="221">
        <v>6243.8</v>
      </c>
      <c r="M6148" s="218">
        <f t="shared" si="180"/>
        <v>6243.8</v>
      </c>
      <c r="N6148" s="216" t="str">
        <f t="shared" si="179"/>
        <v>nova vrijednost</v>
      </c>
    </row>
    <row r="6149" spans="1:14" x14ac:dyDescent="0.25">
      <c r="A6149" s="216">
        <v>1</v>
      </c>
      <c r="B6149" s="219" t="s">
        <v>98</v>
      </c>
      <c r="C6149" s="219" t="s">
        <v>98</v>
      </c>
      <c r="D6149" s="219">
        <v>104687</v>
      </c>
      <c r="E6149" s="217" t="s">
        <v>162</v>
      </c>
      <c r="F6149" s="217" t="s">
        <v>4812</v>
      </c>
      <c r="G6149" s="218">
        <v>12.13</v>
      </c>
      <c r="H6149" s="217" t="s">
        <v>139</v>
      </c>
      <c r="I6149" s="219">
        <v>1</v>
      </c>
      <c r="J6149" s="221">
        <v>14985.11</v>
      </c>
      <c r="K6149" s="221">
        <v>8741.31</v>
      </c>
      <c r="L6149" s="221">
        <v>6243.8</v>
      </c>
      <c r="M6149" s="218">
        <f t="shared" si="180"/>
        <v>6243.8</v>
      </c>
      <c r="N6149" s="216" t="str">
        <f t="shared" si="179"/>
        <v>nova vrijednost</v>
      </c>
    </row>
    <row r="6150" spans="1:14" x14ac:dyDescent="0.25">
      <c r="A6150" s="220">
        <v>1</v>
      </c>
      <c r="B6150" s="219" t="s">
        <v>98</v>
      </c>
      <c r="C6150" s="219" t="s">
        <v>98</v>
      </c>
      <c r="D6150" s="219">
        <v>104688</v>
      </c>
      <c r="E6150" s="217" t="s">
        <v>162</v>
      </c>
      <c r="F6150" s="217" t="s">
        <v>4801</v>
      </c>
      <c r="G6150" s="218">
        <v>12.13</v>
      </c>
      <c r="H6150" s="217" t="s">
        <v>139</v>
      </c>
      <c r="I6150" s="219">
        <v>1</v>
      </c>
      <c r="J6150" s="221">
        <v>2362.4</v>
      </c>
      <c r="K6150" s="221">
        <v>1378.07</v>
      </c>
      <c r="L6150" s="218">
        <v>984.33</v>
      </c>
      <c r="M6150" s="218">
        <f t="shared" si="180"/>
        <v>984.33</v>
      </c>
      <c r="N6150" s="216" t="str">
        <f t="shared" si="179"/>
        <v>nova vrijednost</v>
      </c>
    </row>
    <row r="6151" spans="1:14" x14ac:dyDescent="0.25">
      <c r="A6151" s="220">
        <v>1</v>
      </c>
      <c r="B6151" s="219" t="s">
        <v>98</v>
      </c>
      <c r="C6151" s="219" t="s">
        <v>98</v>
      </c>
      <c r="D6151" s="219">
        <v>104689</v>
      </c>
      <c r="E6151" s="217" t="s">
        <v>162</v>
      </c>
      <c r="F6151" s="217" t="s">
        <v>4801</v>
      </c>
      <c r="G6151" s="218">
        <v>12.13</v>
      </c>
      <c r="H6151" s="217" t="s">
        <v>139</v>
      </c>
      <c r="I6151" s="219">
        <v>1</v>
      </c>
      <c r="J6151" s="221">
        <v>2362.4</v>
      </c>
      <c r="K6151" s="221">
        <v>1378.07</v>
      </c>
      <c r="L6151" s="218">
        <v>984.33</v>
      </c>
      <c r="M6151" s="218">
        <f t="shared" si="180"/>
        <v>984.33</v>
      </c>
      <c r="N6151" s="216" t="str">
        <f t="shared" si="179"/>
        <v>nova vrijednost</v>
      </c>
    </row>
    <row r="6152" spans="1:14" x14ac:dyDescent="0.25">
      <c r="A6152" s="216">
        <v>1</v>
      </c>
      <c r="B6152" s="219" t="s">
        <v>98</v>
      </c>
      <c r="C6152" s="219" t="s">
        <v>98</v>
      </c>
      <c r="D6152" s="219">
        <v>104690</v>
      </c>
      <c r="E6152" s="217" t="s">
        <v>162</v>
      </c>
      <c r="F6152" s="217" t="s">
        <v>4801</v>
      </c>
      <c r="G6152" s="218">
        <v>12.13</v>
      </c>
      <c r="H6152" s="217" t="s">
        <v>139</v>
      </c>
      <c r="I6152" s="219">
        <v>1</v>
      </c>
      <c r="J6152" s="221">
        <v>2362.4</v>
      </c>
      <c r="K6152" s="221">
        <v>1378.07</v>
      </c>
      <c r="L6152" s="218">
        <v>984.33</v>
      </c>
      <c r="M6152" s="218">
        <f t="shared" si="180"/>
        <v>984.33</v>
      </c>
      <c r="N6152" s="216" t="str">
        <f t="shared" si="179"/>
        <v>nova vrijednost</v>
      </c>
    </row>
    <row r="6153" spans="1:14" x14ac:dyDescent="0.25">
      <c r="A6153" s="216">
        <v>1</v>
      </c>
      <c r="B6153" s="219" t="s">
        <v>98</v>
      </c>
      <c r="C6153" s="219" t="s">
        <v>98</v>
      </c>
      <c r="D6153" s="219">
        <v>104818</v>
      </c>
      <c r="E6153" s="217" t="s">
        <v>162</v>
      </c>
      <c r="F6153" s="217" t="s">
        <v>4564</v>
      </c>
      <c r="G6153" s="218">
        <v>11.12</v>
      </c>
      <c r="H6153" s="217" t="s">
        <v>139</v>
      </c>
      <c r="I6153" s="219">
        <v>1</v>
      </c>
      <c r="J6153" s="221">
        <v>78977.69</v>
      </c>
      <c r="K6153" s="221">
        <v>64498.45</v>
      </c>
      <c r="L6153" s="221">
        <v>14479.24</v>
      </c>
      <c r="M6153" s="218">
        <f t="shared" si="180"/>
        <v>31591.076000000001</v>
      </c>
      <c r="N6153" s="216" t="str">
        <f t="shared" si="179"/>
        <v>stvarna uporabna</v>
      </c>
    </row>
    <row r="6154" spans="1:14" x14ac:dyDescent="0.25">
      <c r="A6154" s="216">
        <v>1</v>
      </c>
      <c r="B6154" s="219" t="s">
        <v>98</v>
      </c>
      <c r="C6154" s="219" t="s">
        <v>98</v>
      </c>
      <c r="D6154" s="219">
        <v>104819</v>
      </c>
      <c r="E6154" s="217" t="s">
        <v>162</v>
      </c>
      <c r="F6154" s="217" t="s">
        <v>4809</v>
      </c>
      <c r="G6154" s="218">
        <v>10.119999999999999</v>
      </c>
      <c r="H6154" s="217" t="s">
        <v>139</v>
      </c>
      <c r="I6154" s="219">
        <v>1</v>
      </c>
      <c r="J6154" s="218">
        <v>436.66</v>
      </c>
      <c r="K6154" s="218">
        <v>363.88</v>
      </c>
      <c r="L6154" s="218">
        <v>72.78</v>
      </c>
      <c r="M6154" s="218">
        <f t="shared" si="180"/>
        <v>174.66400000000002</v>
      </c>
      <c r="N6154" s="216" t="str">
        <f t="shared" si="179"/>
        <v>stvarna uporabna</v>
      </c>
    </row>
    <row r="6155" spans="1:14" x14ac:dyDescent="0.25">
      <c r="A6155" s="220">
        <v>1</v>
      </c>
      <c r="B6155" s="219" t="s">
        <v>98</v>
      </c>
      <c r="C6155" s="219" t="s">
        <v>98</v>
      </c>
      <c r="D6155" s="219">
        <v>104820</v>
      </c>
      <c r="E6155" s="217" t="s">
        <v>162</v>
      </c>
      <c r="F6155" s="217" t="s">
        <v>4810</v>
      </c>
      <c r="G6155" s="218">
        <v>10.119999999999999</v>
      </c>
      <c r="H6155" s="217" t="s">
        <v>139</v>
      </c>
      <c r="I6155" s="219">
        <v>1</v>
      </c>
      <c r="J6155" s="218">
        <v>124.49</v>
      </c>
      <c r="K6155" s="218">
        <v>103.75</v>
      </c>
      <c r="L6155" s="218">
        <v>20.74</v>
      </c>
      <c r="M6155" s="218">
        <f t="shared" si="180"/>
        <v>49.795999999999999</v>
      </c>
      <c r="N6155" s="216" t="str">
        <f t="shared" si="179"/>
        <v>stvarna uporabna</v>
      </c>
    </row>
    <row r="6156" spans="1:14" x14ac:dyDescent="0.25">
      <c r="A6156" s="220">
        <v>1</v>
      </c>
      <c r="B6156" s="219" t="s">
        <v>98</v>
      </c>
      <c r="C6156" s="219" t="s">
        <v>98</v>
      </c>
      <c r="D6156" s="219">
        <v>104821</v>
      </c>
      <c r="E6156" s="217" t="s">
        <v>162</v>
      </c>
      <c r="F6156" s="217" t="s">
        <v>4813</v>
      </c>
      <c r="G6156" s="218">
        <v>11.12</v>
      </c>
      <c r="H6156" s="217" t="s">
        <v>139</v>
      </c>
      <c r="I6156" s="219">
        <v>1</v>
      </c>
      <c r="J6156" s="221">
        <v>1967.97</v>
      </c>
      <c r="K6156" s="221">
        <v>1607.16</v>
      </c>
      <c r="L6156" s="218">
        <v>360.81</v>
      </c>
      <c r="M6156" s="218">
        <f t="shared" si="180"/>
        <v>787.1880000000001</v>
      </c>
      <c r="N6156" s="216" t="str">
        <f t="shared" si="179"/>
        <v>stvarna uporabna</v>
      </c>
    </row>
    <row r="6157" spans="1:14" x14ac:dyDescent="0.25">
      <c r="A6157" s="216">
        <v>1</v>
      </c>
      <c r="B6157" s="219" t="s">
        <v>98</v>
      </c>
      <c r="C6157" s="219" t="s">
        <v>98</v>
      </c>
      <c r="D6157" s="219">
        <v>104822</v>
      </c>
      <c r="E6157" s="217" t="s">
        <v>162</v>
      </c>
      <c r="F6157" s="217" t="s">
        <v>4564</v>
      </c>
      <c r="G6157" s="218">
        <v>11.12</v>
      </c>
      <c r="H6157" s="217" t="s">
        <v>139</v>
      </c>
      <c r="I6157" s="219">
        <v>1</v>
      </c>
      <c r="J6157" s="221">
        <v>78977.69</v>
      </c>
      <c r="K6157" s="221">
        <v>64529.61</v>
      </c>
      <c r="L6157" s="221">
        <v>14448.08</v>
      </c>
      <c r="M6157" s="218">
        <f t="shared" si="180"/>
        <v>31591.076000000001</v>
      </c>
      <c r="N6157" s="216" t="str">
        <f t="shared" si="179"/>
        <v>stvarna uporabna</v>
      </c>
    </row>
    <row r="6158" spans="1:14" x14ac:dyDescent="0.25">
      <c r="A6158" s="216">
        <v>1</v>
      </c>
      <c r="B6158" s="219" t="s">
        <v>98</v>
      </c>
      <c r="C6158" s="219" t="s">
        <v>98</v>
      </c>
      <c r="D6158" s="219">
        <v>104823</v>
      </c>
      <c r="E6158" s="217" t="s">
        <v>162</v>
      </c>
      <c r="F6158" s="217" t="s">
        <v>4809</v>
      </c>
      <c r="G6158" s="218">
        <v>10.119999999999999</v>
      </c>
      <c r="H6158" s="217" t="s">
        <v>139</v>
      </c>
      <c r="I6158" s="219">
        <v>1</v>
      </c>
      <c r="J6158" s="218">
        <v>436.66</v>
      </c>
      <c r="K6158" s="218">
        <v>363.88</v>
      </c>
      <c r="L6158" s="218">
        <v>72.78</v>
      </c>
      <c r="M6158" s="218">
        <f t="shared" si="180"/>
        <v>174.66400000000002</v>
      </c>
      <c r="N6158" s="216" t="str">
        <f t="shared" si="179"/>
        <v>stvarna uporabna</v>
      </c>
    </row>
    <row r="6159" spans="1:14" x14ac:dyDescent="0.25">
      <c r="A6159" s="216">
        <v>1</v>
      </c>
      <c r="B6159" s="219" t="s">
        <v>98</v>
      </c>
      <c r="C6159" s="219" t="s">
        <v>98</v>
      </c>
      <c r="D6159" s="219">
        <v>104824</v>
      </c>
      <c r="E6159" s="217" t="s">
        <v>162</v>
      </c>
      <c r="F6159" s="217" t="s">
        <v>4810</v>
      </c>
      <c r="G6159" s="218">
        <v>10.119999999999999</v>
      </c>
      <c r="H6159" s="217" t="s">
        <v>139</v>
      </c>
      <c r="I6159" s="219">
        <v>1</v>
      </c>
      <c r="J6159" s="218">
        <v>124.49</v>
      </c>
      <c r="K6159" s="218">
        <v>103.75</v>
      </c>
      <c r="L6159" s="218">
        <v>20.74</v>
      </c>
      <c r="M6159" s="218">
        <f t="shared" si="180"/>
        <v>49.795999999999999</v>
      </c>
      <c r="N6159" s="216" t="str">
        <f t="shared" si="179"/>
        <v>stvarna uporabna</v>
      </c>
    </row>
    <row r="6160" spans="1:14" x14ac:dyDescent="0.25">
      <c r="A6160" s="220">
        <v>1</v>
      </c>
      <c r="B6160" s="219" t="s">
        <v>98</v>
      </c>
      <c r="C6160" s="219" t="s">
        <v>98</v>
      </c>
      <c r="D6160" s="219">
        <v>104825</v>
      </c>
      <c r="E6160" s="217" t="s">
        <v>162</v>
      </c>
      <c r="F6160" s="217" t="s">
        <v>4813</v>
      </c>
      <c r="G6160" s="218">
        <v>11.12</v>
      </c>
      <c r="H6160" s="217" t="s">
        <v>139</v>
      </c>
      <c r="I6160" s="219">
        <v>1</v>
      </c>
      <c r="J6160" s="221">
        <v>1967.97</v>
      </c>
      <c r="K6160" s="221">
        <v>1607.16</v>
      </c>
      <c r="L6160" s="218">
        <v>360.81</v>
      </c>
      <c r="M6160" s="218">
        <f t="shared" si="180"/>
        <v>787.1880000000001</v>
      </c>
      <c r="N6160" s="216" t="str">
        <f t="shared" si="179"/>
        <v>stvarna uporabna</v>
      </c>
    </row>
    <row r="6161" spans="1:14" x14ac:dyDescent="0.25">
      <c r="A6161" s="220">
        <v>1</v>
      </c>
      <c r="B6161" s="219" t="s">
        <v>98</v>
      </c>
      <c r="C6161" s="219" t="s">
        <v>98</v>
      </c>
      <c r="D6161" s="219">
        <v>104826</v>
      </c>
      <c r="E6161" s="217" t="s">
        <v>162</v>
      </c>
      <c r="F6161" s="217" t="s">
        <v>4564</v>
      </c>
      <c r="G6161" s="218">
        <v>11.12</v>
      </c>
      <c r="H6161" s="217" t="s">
        <v>139</v>
      </c>
      <c r="I6161" s="219">
        <v>1</v>
      </c>
      <c r="J6161" s="221">
        <v>78977.69</v>
      </c>
      <c r="K6161" s="221">
        <v>64498.45</v>
      </c>
      <c r="L6161" s="221">
        <v>14479.24</v>
      </c>
      <c r="M6161" s="218">
        <f t="shared" si="180"/>
        <v>31591.076000000001</v>
      </c>
      <c r="N6161" s="216" t="str">
        <f t="shared" si="179"/>
        <v>stvarna uporabna</v>
      </c>
    </row>
    <row r="6162" spans="1:14" x14ac:dyDescent="0.25">
      <c r="A6162" s="216">
        <v>1</v>
      </c>
      <c r="B6162" s="219" t="s">
        <v>98</v>
      </c>
      <c r="C6162" s="219" t="s">
        <v>98</v>
      </c>
      <c r="D6162" s="219">
        <v>104827</v>
      </c>
      <c r="E6162" s="217" t="s">
        <v>162</v>
      </c>
      <c r="F6162" s="217" t="s">
        <v>4809</v>
      </c>
      <c r="G6162" s="218">
        <v>10.119999999999999</v>
      </c>
      <c r="H6162" s="217" t="s">
        <v>139</v>
      </c>
      <c r="I6162" s="219">
        <v>1</v>
      </c>
      <c r="J6162" s="218">
        <v>436.66</v>
      </c>
      <c r="K6162" s="218">
        <v>363.88</v>
      </c>
      <c r="L6162" s="218">
        <v>72.78</v>
      </c>
      <c r="M6162" s="218">
        <f t="shared" si="180"/>
        <v>174.66400000000002</v>
      </c>
      <c r="N6162" s="216" t="str">
        <f t="shared" si="179"/>
        <v>stvarna uporabna</v>
      </c>
    </row>
    <row r="6163" spans="1:14" x14ac:dyDescent="0.25">
      <c r="A6163" s="216">
        <v>1</v>
      </c>
      <c r="B6163" s="219" t="s">
        <v>98</v>
      </c>
      <c r="C6163" s="219" t="s">
        <v>98</v>
      </c>
      <c r="D6163" s="219">
        <v>104828</v>
      </c>
      <c r="E6163" s="217" t="s">
        <v>162</v>
      </c>
      <c r="F6163" s="217" t="s">
        <v>4810</v>
      </c>
      <c r="G6163" s="218">
        <v>10.119999999999999</v>
      </c>
      <c r="H6163" s="217" t="s">
        <v>139</v>
      </c>
      <c r="I6163" s="219">
        <v>1</v>
      </c>
      <c r="J6163" s="218">
        <v>124.49</v>
      </c>
      <c r="K6163" s="218">
        <v>103.75</v>
      </c>
      <c r="L6163" s="218">
        <v>20.74</v>
      </c>
      <c r="M6163" s="218">
        <f t="shared" si="180"/>
        <v>49.795999999999999</v>
      </c>
      <c r="N6163" s="216" t="str">
        <f t="shared" si="179"/>
        <v>stvarna uporabna</v>
      </c>
    </row>
    <row r="6164" spans="1:14" x14ac:dyDescent="0.25">
      <c r="A6164" s="216">
        <v>1</v>
      </c>
      <c r="B6164" s="219" t="s">
        <v>98</v>
      </c>
      <c r="C6164" s="219" t="s">
        <v>98</v>
      </c>
      <c r="D6164" s="219">
        <v>104829</v>
      </c>
      <c r="E6164" s="217" t="s">
        <v>162</v>
      </c>
      <c r="F6164" s="217" t="s">
        <v>4813</v>
      </c>
      <c r="G6164" s="218">
        <v>11.12</v>
      </c>
      <c r="H6164" s="217" t="s">
        <v>139</v>
      </c>
      <c r="I6164" s="219">
        <v>1</v>
      </c>
      <c r="J6164" s="221">
        <v>1967.97</v>
      </c>
      <c r="K6164" s="221">
        <v>1607.16</v>
      </c>
      <c r="L6164" s="218">
        <v>360.81</v>
      </c>
      <c r="M6164" s="218">
        <f t="shared" si="180"/>
        <v>787.1880000000001</v>
      </c>
      <c r="N6164" s="216" t="str">
        <f t="shared" si="179"/>
        <v>stvarna uporabna</v>
      </c>
    </row>
    <row r="6165" spans="1:14" x14ac:dyDescent="0.25">
      <c r="A6165" s="220">
        <v>1</v>
      </c>
      <c r="B6165" s="219" t="s">
        <v>98</v>
      </c>
      <c r="C6165" s="219" t="s">
        <v>98</v>
      </c>
      <c r="D6165" s="219">
        <v>104830</v>
      </c>
      <c r="E6165" s="217" t="s">
        <v>162</v>
      </c>
      <c r="F6165" s="217" t="s">
        <v>4564</v>
      </c>
      <c r="G6165" s="218">
        <v>11.12</v>
      </c>
      <c r="H6165" s="217" t="s">
        <v>139</v>
      </c>
      <c r="I6165" s="219">
        <v>1</v>
      </c>
      <c r="J6165" s="221">
        <v>78977.69</v>
      </c>
      <c r="K6165" s="221">
        <v>64498.45</v>
      </c>
      <c r="L6165" s="221">
        <v>14479.24</v>
      </c>
      <c r="M6165" s="218">
        <f t="shared" si="180"/>
        <v>31591.076000000001</v>
      </c>
      <c r="N6165" s="216" t="str">
        <f t="shared" si="179"/>
        <v>stvarna uporabna</v>
      </c>
    </row>
    <row r="6166" spans="1:14" x14ac:dyDescent="0.25">
      <c r="A6166" s="220">
        <v>1</v>
      </c>
      <c r="B6166" s="219" t="s">
        <v>98</v>
      </c>
      <c r="C6166" s="219" t="s">
        <v>98</v>
      </c>
      <c r="D6166" s="219">
        <v>104831</v>
      </c>
      <c r="E6166" s="217" t="s">
        <v>162</v>
      </c>
      <c r="F6166" s="217" t="s">
        <v>4809</v>
      </c>
      <c r="G6166" s="218">
        <v>10.119999999999999</v>
      </c>
      <c r="H6166" s="217" t="s">
        <v>139</v>
      </c>
      <c r="I6166" s="219">
        <v>1</v>
      </c>
      <c r="J6166" s="218">
        <v>436.66</v>
      </c>
      <c r="K6166" s="218">
        <v>363.88</v>
      </c>
      <c r="L6166" s="218">
        <v>72.78</v>
      </c>
      <c r="M6166" s="218">
        <f t="shared" si="180"/>
        <v>174.66400000000002</v>
      </c>
      <c r="N6166" s="216" t="str">
        <f t="shared" si="179"/>
        <v>stvarna uporabna</v>
      </c>
    </row>
    <row r="6167" spans="1:14" x14ac:dyDescent="0.25">
      <c r="A6167" s="216">
        <v>1</v>
      </c>
      <c r="B6167" s="219" t="s">
        <v>98</v>
      </c>
      <c r="C6167" s="219" t="s">
        <v>98</v>
      </c>
      <c r="D6167" s="219">
        <v>104832</v>
      </c>
      <c r="E6167" s="217" t="s">
        <v>162</v>
      </c>
      <c r="F6167" s="217" t="s">
        <v>4810</v>
      </c>
      <c r="G6167" s="218">
        <v>10.119999999999999</v>
      </c>
      <c r="H6167" s="217" t="s">
        <v>139</v>
      </c>
      <c r="I6167" s="219">
        <v>1</v>
      </c>
      <c r="J6167" s="218">
        <v>124.49</v>
      </c>
      <c r="K6167" s="218">
        <v>103.75</v>
      </c>
      <c r="L6167" s="218">
        <v>20.74</v>
      </c>
      <c r="M6167" s="218">
        <f t="shared" si="180"/>
        <v>49.795999999999999</v>
      </c>
      <c r="N6167" s="216" t="str">
        <f t="shared" si="179"/>
        <v>stvarna uporabna</v>
      </c>
    </row>
    <row r="6168" spans="1:14" x14ac:dyDescent="0.25">
      <c r="A6168" s="216">
        <v>1</v>
      </c>
      <c r="B6168" s="219" t="s">
        <v>98</v>
      </c>
      <c r="C6168" s="219" t="s">
        <v>98</v>
      </c>
      <c r="D6168" s="219">
        <v>104833</v>
      </c>
      <c r="E6168" s="217" t="s">
        <v>162</v>
      </c>
      <c r="F6168" s="217" t="s">
        <v>4808</v>
      </c>
      <c r="G6168" s="217" t="s">
        <v>772</v>
      </c>
      <c r="H6168" s="217" t="s">
        <v>139</v>
      </c>
      <c r="I6168" s="219">
        <v>1</v>
      </c>
      <c r="J6168" s="221">
        <v>19200.830000000002</v>
      </c>
      <c r="K6168" s="221">
        <v>18507.419999999998</v>
      </c>
      <c r="L6168" s="218">
        <v>693.41</v>
      </c>
      <c r="M6168" s="218">
        <f t="shared" si="180"/>
        <v>7680.3320000000012</v>
      </c>
      <c r="N6168" s="216" t="str">
        <f t="shared" si="179"/>
        <v>stvarna uporabna</v>
      </c>
    </row>
    <row r="6169" spans="1:14" x14ac:dyDescent="0.25">
      <c r="A6169" s="216">
        <v>1</v>
      </c>
      <c r="B6169" s="219" t="s">
        <v>98</v>
      </c>
      <c r="C6169" s="219" t="s">
        <v>98</v>
      </c>
      <c r="D6169" s="219">
        <v>104834</v>
      </c>
      <c r="E6169" s="217" t="s">
        <v>162</v>
      </c>
      <c r="F6169" s="217" t="s">
        <v>4814</v>
      </c>
      <c r="G6169" s="218">
        <v>12.12</v>
      </c>
      <c r="H6169" s="217" t="s">
        <v>139</v>
      </c>
      <c r="I6169" s="219">
        <v>1</v>
      </c>
      <c r="J6169" s="221">
        <v>1767.5</v>
      </c>
      <c r="K6169" s="221">
        <v>1320.83</v>
      </c>
      <c r="L6169" s="218">
        <v>446.67</v>
      </c>
      <c r="M6169" s="218">
        <f t="shared" si="180"/>
        <v>707</v>
      </c>
      <c r="N6169" s="216" t="str">
        <f t="shared" si="179"/>
        <v>stvarna uporabna</v>
      </c>
    </row>
    <row r="6170" spans="1:14" x14ac:dyDescent="0.25">
      <c r="A6170" s="220">
        <v>1</v>
      </c>
      <c r="B6170" s="219" t="s">
        <v>98</v>
      </c>
      <c r="C6170" s="219" t="s">
        <v>98</v>
      </c>
      <c r="D6170" s="219">
        <v>104835</v>
      </c>
      <c r="E6170" s="217" t="s">
        <v>162</v>
      </c>
      <c r="F6170" s="217" t="s">
        <v>4813</v>
      </c>
      <c r="G6170" s="218">
        <v>11.12</v>
      </c>
      <c r="H6170" s="217" t="s">
        <v>139</v>
      </c>
      <c r="I6170" s="219">
        <v>1</v>
      </c>
      <c r="J6170" s="221">
        <v>1967.97</v>
      </c>
      <c r="K6170" s="221">
        <v>1607.16</v>
      </c>
      <c r="L6170" s="218">
        <v>360.81</v>
      </c>
      <c r="M6170" s="218">
        <f t="shared" si="180"/>
        <v>787.1880000000001</v>
      </c>
      <c r="N6170" s="216" t="str">
        <f t="shared" si="179"/>
        <v>stvarna uporabna</v>
      </c>
    </row>
    <row r="6171" spans="1:14" x14ac:dyDescent="0.25">
      <c r="A6171" s="220">
        <v>1</v>
      </c>
      <c r="B6171" s="219" t="s">
        <v>98</v>
      </c>
      <c r="C6171" s="219" t="s">
        <v>98</v>
      </c>
      <c r="D6171" s="219">
        <v>104836</v>
      </c>
      <c r="E6171" s="217" t="s">
        <v>162</v>
      </c>
      <c r="F6171" s="217" t="s">
        <v>4813</v>
      </c>
      <c r="G6171" s="218">
        <v>11.12</v>
      </c>
      <c r="H6171" s="217" t="s">
        <v>139</v>
      </c>
      <c r="I6171" s="219">
        <v>1</v>
      </c>
      <c r="J6171" s="221">
        <v>1967.97</v>
      </c>
      <c r="K6171" s="221">
        <v>1607.16</v>
      </c>
      <c r="L6171" s="218">
        <v>360.81</v>
      </c>
      <c r="M6171" s="218">
        <f t="shared" si="180"/>
        <v>787.1880000000001</v>
      </c>
      <c r="N6171" s="216" t="str">
        <f t="shared" si="179"/>
        <v>stvarna uporabna</v>
      </c>
    </row>
    <row r="6172" spans="1:14" x14ac:dyDescent="0.25">
      <c r="A6172" s="216">
        <v>1</v>
      </c>
      <c r="B6172" s="219" t="s">
        <v>98</v>
      </c>
      <c r="C6172" s="219" t="s">
        <v>98</v>
      </c>
      <c r="D6172" s="219">
        <v>104837</v>
      </c>
      <c r="E6172" s="217" t="s">
        <v>162</v>
      </c>
      <c r="F6172" s="217" t="s">
        <v>4564</v>
      </c>
      <c r="G6172" s="218">
        <v>11.12</v>
      </c>
      <c r="H6172" s="217" t="s">
        <v>139</v>
      </c>
      <c r="I6172" s="219">
        <v>1</v>
      </c>
      <c r="J6172" s="221">
        <v>78977.69</v>
      </c>
      <c r="K6172" s="221">
        <v>64535.59</v>
      </c>
      <c r="L6172" s="221">
        <v>14442.1</v>
      </c>
      <c r="M6172" s="218">
        <f t="shared" si="180"/>
        <v>31591.076000000001</v>
      </c>
      <c r="N6172" s="216" t="str">
        <f t="shared" si="179"/>
        <v>stvarna uporabna</v>
      </c>
    </row>
    <row r="6173" spans="1:14" x14ac:dyDescent="0.25">
      <c r="A6173" s="216">
        <v>1</v>
      </c>
      <c r="B6173" s="219" t="s">
        <v>98</v>
      </c>
      <c r="C6173" s="219" t="s">
        <v>98</v>
      </c>
      <c r="D6173" s="219">
        <v>104838</v>
      </c>
      <c r="E6173" s="217" t="s">
        <v>162</v>
      </c>
      <c r="F6173" s="217" t="s">
        <v>4809</v>
      </c>
      <c r="G6173" s="218">
        <v>10.119999999999999</v>
      </c>
      <c r="H6173" s="217" t="s">
        <v>139</v>
      </c>
      <c r="I6173" s="219">
        <v>1</v>
      </c>
      <c r="J6173" s="218">
        <v>436.66</v>
      </c>
      <c r="K6173" s="218">
        <v>363.88</v>
      </c>
      <c r="L6173" s="218">
        <v>72.78</v>
      </c>
      <c r="M6173" s="218">
        <f t="shared" si="180"/>
        <v>174.66400000000002</v>
      </c>
      <c r="N6173" s="216" t="str">
        <f t="shared" si="179"/>
        <v>stvarna uporabna</v>
      </c>
    </row>
    <row r="6174" spans="1:14" x14ac:dyDescent="0.25">
      <c r="A6174" s="216">
        <v>1</v>
      </c>
      <c r="B6174" s="219" t="s">
        <v>98</v>
      </c>
      <c r="C6174" s="219" t="s">
        <v>98</v>
      </c>
      <c r="D6174" s="219">
        <v>104839</v>
      </c>
      <c r="E6174" s="217" t="s">
        <v>162</v>
      </c>
      <c r="F6174" s="217" t="s">
        <v>4810</v>
      </c>
      <c r="G6174" s="218">
        <v>10.119999999999999</v>
      </c>
      <c r="H6174" s="217" t="s">
        <v>139</v>
      </c>
      <c r="I6174" s="219">
        <v>1</v>
      </c>
      <c r="J6174" s="218">
        <v>124.49</v>
      </c>
      <c r="K6174" s="218">
        <v>103.75</v>
      </c>
      <c r="L6174" s="218">
        <v>20.74</v>
      </c>
      <c r="M6174" s="218">
        <f t="shared" si="180"/>
        <v>49.795999999999999</v>
      </c>
      <c r="N6174" s="216" t="str">
        <f t="shared" si="179"/>
        <v>stvarna uporabna</v>
      </c>
    </row>
    <row r="6175" spans="1:14" x14ac:dyDescent="0.25">
      <c r="A6175" s="220">
        <v>1</v>
      </c>
      <c r="B6175" s="219" t="s">
        <v>98</v>
      </c>
      <c r="C6175" s="219" t="s">
        <v>98</v>
      </c>
      <c r="D6175" s="219">
        <v>104840</v>
      </c>
      <c r="E6175" s="217" t="s">
        <v>162</v>
      </c>
      <c r="F6175" s="217" t="s">
        <v>4813</v>
      </c>
      <c r="G6175" s="218">
        <v>11.12</v>
      </c>
      <c r="H6175" s="217" t="s">
        <v>139</v>
      </c>
      <c r="I6175" s="219">
        <v>1</v>
      </c>
      <c r="J6175" s="221">
        <v>1967.97</v>
      </c>
      <c r="K6175" s="221">
        <v>1607.16</v>
      </c>
      <c r="L6175" s="218">
        <v>360.81</v>
      </c>
      <c r="M6175" s="218">
        <f t="shared" si="180"/>
        <v>787.1880000000001</v>
      </c>
      <c r="N6175" s="216" t="str">
        <f t="shared" si="179"/>
        <v>stvarna uporabna</v>
      </c>
    </row>
    <row r="6176" spans="1:14" x14ac:dyDescent="0.25">
      <c r="A6176" s="220">
        <v>1</v>
      </c>
      <c r="B6176" s="219" t="s">
        <v>98</v>
      </c>
      <c r="C6176" s="219" t="s">
        <v>98</v>
      </c>
      <c r="D6176" s="219">
        <v>104841</v>
      </c>
      <c r="E6176" s="217" t="s">
        <v>162</v>
      </c>
      <c r="F6176" s="217" t="s">
        <v>4564</v>
      </c>
      <c r="G6176" s="218">
        <v>11.12</v>
      </c>
      <c r="H6176" s="217" t="s">
        <v>139</v>
      </c>
      <c r="I6176" s="219">
        <v>1</v>
      </c>
      <c r="J6176" s="221">
        <v>78977.679999999993</v>
      </c>
      <c r="K6176" s="221">
        <v>64498.45</v>
      </c>
      <c r="L6176" s="221">
        <v>14479.23</v>
      </c>
      <c r="M6176" s="218">
        <f t="shared" si="180"/>
        <v>31591.072</v>
      </c>
      <c r="N6176" s="216" t="str">
        <f t="shared" si="179"/>
        <v>stvarna uporabna</v>
      </c>
    </row>
    <row r="6177" spans="1:14" x14ac:dyDescent="0.25">
      <c r="A6177" s="216">
        <v>1</v>
      </c>
      <c r="B6177" s="219" t="s">
        <v>98</v>
      </c>
      <c r="C6177" s="219" t="s">
        <v>98</v>
      </c>
      <c r="D6177" s="219">
        <v>104842</v>
      </c>
      <c r="E6177" s="217" t="s">
        <v>162</v>
      </c>
      <c r="F6177" s="217" t="s">
        <v>4809</v>
      </c>
      <c r="G6177" s="218">
        <v>10.119999999999999</v>
      </c>
      <c r="H6177" s="217" t="s">
        <v>139</v>
      </c>
      <c r="I6177" s="219">
        <v>1</v>
      </c>
      <c r="J6177" s="218">
        <v>436.66</v>
      </c>
      <c r="K6177" s="218">
        <v>363.88</v>
      </c>
      <c r="L6177" s="218">
        <v>72.78</v>
      </c>
      <c r="M6177" s="218">
        <f t="shared" si="180"/>
        <v>174.66400000000002</v>
      </c>
      <c r="N6177" s="216" t="str">
        <f t="shared" si="179"/>
        <v>stvarna uporabna</v>
      </c>
    </row>
    <row r="6178" spans="1:14" x14ac:dyDescent="0.25">
      <c r="A6178" s="216">
        <v>1</v>
      </c>
      <c r="B6178" s="219" t="s">
        <v>98</v>
      </c>
      <c r="C6178" s="219" t="s">
        <v>98</v>
      </c>
      <c r="D6178" s="219">
        <v>104843</v>
      </c>
      <c r="E6178" s="217" t="s">
        <v>162</v>
      </c>
      <c r="F6178" s="217" t="s">
        <v>4810</v>
      </c>
      <c r="G6178" s="218">
        <v>10.119999999999999</v>
      </c>
      <c r="H6178" s="217" t="s">
        <v>139</v>
      </c>
      <c r="I6178" s="219">
        <v>1</v>
      </c>
      <c r="J6178" s="218">
        <v>124.49</v>
      </c>
      <c r="K6178" s="218">
        <v>103.75</v>
      </c>
      <c r="L6178" s="218">
        <v>20.74</v>
      </c>
      <c r="M6178" s="218">
        <f t="shared" si="180"/>
        <v>49.795999999999999</v>
      </c>
      <c r="N6178" s="216" t="str">
        <f t="shared" si="179"/>
        <v>stvarna uporabna</v>
      </c>
    </row>
    <row r="6179" spans="1:14" x14ac:dyDescent="0.25">
      <c r="A6179" s="216">
        <v>1</v>
      </c>
      <c r="B6179" s="219" t="s">
        <v>98</v>
      </c>
      <c r="C6179" s="219" t="s">
        <v>98</v>
      </c>
      <c r="D6179" s="219">
        <v>104844</v>
      </c>
      <c r="E6179" s="217" t="s">
        <v>162</v>
      </c>
      <c r="F6179" s="217" t="s">
        <v>4813</v>
      </c>
      <c r="G6179" s="218">
        <v>11.12</v>
      </c>
      <c r="H6179" s="217" t="s">
        <v>139</v>
      </c>
      <c r="I6179" s="219">
        <v>1</v>
      </c>
      <c r="J6179" s="221">
        <v>1967.98</v>
      </c>
      <c r="K6179" s="221">
        <v>1607.2</v>
      </c>
      <c r="L6179" s="218">
        <v>360.78</v>
      </c>
      <c r="M6179" s="218">
        <f t="shared" si="180"/>
        <v>787.19200000000001</v>
      </c>
      <c r="N6179" s="216" t="str">
        <f t="shared" si="179"/>
        <v>stvarna uporabna</v>
      </c>
    </row>
    <row r="6180" spans="1:14" x14ac:dyDescent="0.25">
      <c r="A6180" s="220">
        <v>1</v>
      </c>
      <c r="B6180" s="219" t="s">
        <v>98</v>
      </c>
      <c r="C6180" s="219" t="s">
        <v>98</v>
      </c>
      <c r="D6180" s="219">
        <v>104845</v>
      </c>
      <c r="E6180" s="217" t="s">
        <v>162</v>
      </c>
      <c r="F6180" s="217" t="s">
        <v>4564</v>
      </c>
      <c r="G6180" s="218">
        <v>11.12</v>
      </c>
      <c r="H6180" s="217" t="s">
        <v>139</v>
      </c>
      <c r="I6180" s="219">
        <v>1</v>
      </c>
      <c r="J6180" s="221">
        <v>78977.67</v>
      </c>
      <c r="K6180" s="221">
        <v>64498.41</v>
      </c>
      <c r="L6180" s="221">
        <v>14479.26</v>
      </c>
      <c r="M6180" s="218">
        <f t="shared" si="180"/>
        <v>31591.067999999999</v>
      </c>
      <c r="N6180" s="216" t="str">
        <f t="shared" si="179"/>
        <v>stvarna uporabna</v>
      </c>
    </row>
    <row r="6181" spans="1:14" x14ac:dyDescent="0.25">
      <c r="A6181" s="220">
        <v>1</v>
      </c>
      <c r="B6181" s="219" t="s">
        <v>98</v>
      </c>
      <c r="C6181" s="219" t="s">
        <v>98</v>
      </c>
      <c r="D6181" s="219">
        <v>104846</v>
      </c>
      <c r="E6181" s="217" t="s">
        <v>162</v>
      </c>
      <c r="F6181" s="217" t="s">
        <v>4809</v>
      </c>
      <c r="G6181" s="218">
        <v>10.119999999999999</v>
      </c>
      <c r="H6181" s="217" t="s">
        <v>139</v>
      </c>
      <c r="I6181" s="219">
        <v>1</v>
      </c>
      <c r="J6181" s="218">
        <v>436.66</v>
      </c>
      <c r="K6181" s="218">
        <v>363.88</v>
      </c>
      <c r="L6181" s="218">
        <v>72.78</v>
      </c>
      <c r="M6181" s="218">
        <f t="shared" si="180"/>
        <v>174.66400000000002</v>
      </c>
      <c r="N6181" s="216" t="str">
        <f t="shared" si="179"/>
        <v>stvarna uporabna</v>
      </c>
    </row>
    <row r="6182" spans="1:14" x14ac:dyDescent="0.25">
      <c r="A6182" s="216">
        <v>1</v>
      </c>
      <c r="B6182" s="219" t="s">
        <v>98</v>
      </c>
      <c r="C6182" s="219" t="s">
        <v>98</v>
      </c>
      <c r="D6182" s="219">
        <v>104847</v>
      </c>
      <c r="E6182" s="217" t="s">
        <v>162</v>
      </c>
      <c r="F6182" s="217" t="s">
        <v>4810</v>
      </c>
      <c r="G6182" s="218">
        <v>10.119999999999999</v>
      </c>
      <c r="H6182" s="217" t="s">
        <v>139</v>
      </c>
      <c r="I6182" s="219">
        <v>1</v>
      </c>
      <c r="J6182" s="218">
        <v>124.49</v>
      </c>
      <c r="K6182" s="218">
        <v>103.75</v>
      </c>
      <c r="L6182" s="218">
        <v>20.74</v>
      </c>
      <c r="M6182" s="218">
        <f t="shared" si="180"/>
        <v>49.795999999999999</v>
      </c>
      <c r="N6182" s="216" t="str">
        <f t="shared" si="179"/>
        <v>stvarna uporabna</v>
      </c>
    </row>
    <row r="6183" spans="1:14" x14ac:dyDescent="0.25">
      <c r="A6183" s="216">
        <v>1</v>
      </c>
      <c r="B6183" s="219" t="s">
        <v>98</v>
      </c>
      <c r="C6183" s="219" t="s">
        <v>98</v>
      </c>
      <c r="D6183" s="219">
        <v>104848</v>
      </c>
      <c r="E6183" s="217" t="s">
        <v>162</v>
      </c>
      <c r="F6183" s="217" t="s">
        <v>4815</v>
      </c>
      <c r="G6183" s="218">
        <v>12.13</v>
      </c>
      <c r="H6183" s="217" t="s">
        <v>139</v>
      </c>
      <c r="I6183" s="219">
        <v>1</v>
      </c>
      <c r="J6183" s="221">
        <v>2455.61</v>
      </c>
      <c r="K6183" s="221">
        <v>1432.44</v>
      </c>
      <c r="L6183" s="221">
        <v>1023.17</v>
      </c>
      <c r="M6183" s="218">
        <f t="shared" si="180"/>
        <v>1023.17</v>
      </c>
      <c r="N6183" s="216" t="str">
        <f t="shared" si="179"/>
        <v>nova vrijednost</v>
      </c>
    </row>
    <row r="6184" spans="1:14" x14ac:dyDescent="0.25">
      <c r="A6184" s="216">
        <v>1</v>
      </c>
      <c r="B6184" s="219" t="s">
        <v>98</v>
      </c>
      <c r="C6184" s="219" t="s">
        <v>98</v>
      </c>
      <c r="D6184" s="219">
        <v>104849</v>
      </c>
      <c r="E6184" s="217" t="s">
        <v>162</v>
      </c>
      <c r="F6184" s="217" t="s">
        <v>4564</v>
      </c>
      <c r="G6184" s="218">
        <v>11.12</v>
      </c>
      <c r="H6184" s="217" t="s">
        <v>139</v>
      </c>
      <c r="I6184" s="219">
        <v>1</v>
      </c>
      <c r="J6184" s="221">
        <v>78977.67</v>
      </c>
      <c r="K6184" s="221">
        <v>64509.63</v>
      </c>
      <c r="L6184" s="221">
        <v>14468.04</v>
      </c>
      <c r="M6184" s="218">
        <f t="shared" si="180"/>
        <v>31591.067999999999</v>
      </c>
      <c r="N6184" s="216" t="str">
        <f t="shared" si="179"/>
        <v>stvarna uporabna</v>
      </c>
    </row>
    <row r="6185" spans="1:14" x14ac:dyDescent="0.25">
      <c r="A6185" s="220">
        <v>1</v>
      </c>
      <c r="B6185" s="219" t="s">
        <v>98</v>
      </c>
      <c r="C6185" s="219" t="s">
        <v>98</v>
      </c>
      <c r="D6185" s="219">
        <v>104850</v>
      </c>
      <c r="E6185" s="217" t="s">
        <v>162</v>
      </c>
      <c r="F6185" s="217" t="s">
        <v>4816</v>
      </c>
      <c r="G6185" s="218">
        <v>12.12</v>
      </c>
      <c r="H6185" s="217" t="s">
        <v>139</v>
      </c>
      <c r="I6185" s="219">
        <v>1</v>
      </c>
      <c r="J6185" s="221">
        <v>17337.5</v>
      </c>
      <c r="K6185" s="221">
        <v>10403.33</v>
      </c>
      <c r="L6185" s="221">
        <v>6934.17</v>
      </c>
      <c r="M6185" s="218">
        <f t="shared" si="180"/>
        <v>6935</v>
      </c>
      <c r="N6185" s="216" t="str">
        <f t="shared" si="179"/>
        <v>stvarna uporabna</v>
      </c>
    </row>
    <row r="6186" spans="1:14" x14ac:dyDescent="0.25">
      <c r="A6186" s="220">
        <v>1</v>
      </c>
      <c r="B6186" s="219" t="s">
        <v>98</v>
      </c>
      <c r="C6186" s="219" t="s">
        <v>98</v>
      </c>
      <c r="D6186" s="219">
        <v>104851</v>
      </c>
      <c r="E6186" s="217" t="s">
        <v>162</v>
      </c>
      <c r="F6186" s="217" t="s">
        <v>4817</v>
      </c>
      <c r="G6186" s="218">
        <v>12.12</v>
      </c>
      <c r="H6186" s="217" t="s">
        <v>139</v>
      </c>
      <c r="I6186" s="219">
        <v>1</v>
      </c>
      <c r="J6186" s="221">
        <v>4737.5</v>
      </c>
      <c r="K6186" s="221">
        <v>3053.33</v>
      </c>
      <c r="L6186" s="221">
        <v>1684.17</v>
      </c>
      <c r="M6186" s="218">
        <f t="shared" si="180"/>
        <v>1895</v>
      </c>
      <c r="N6186" s="216" t="str">
        <f t="shared" si="179"/>
        <v>stvarna uporabna</v>
      </c>
    </row>
    <row r="6187" spans="1:14" x14ac:dyDescent="0.25">
      <c r="A6187" s="216">
        <v>1</v>
      </c>
      <c r="B6187" s="219" t="s">
        <v>98</v>
      </c>
      <c r="C6187" s="219" t="s">
        <v>98</v>
      </c>
      <c r="D6187" s="219">
        <v>104852</v>
      </c>
      <c r="E6187" s="217" t="s">
        <v>162</v>
      </c>
      <c r="F6187" s="217" t="s">
        <v>4818</v>
      </c>
      <c r="G6187" s="218">
        <v>12.12</v>
      </c>
      <c r="H6187" s="217" t="s">
        <v>139</v>
      </c>
      <c r="I6187" s="219">
        <v>1</v>
      </c>
      <c r="J6187" s="221">
        <v>1697.5</v>
      </c>
      <c r="K6187" s="221">
        <v>1280</v>
      </c>
      <c r="L6187" s="218">
        <v>417.5</v>
      </c>
      <c r="M6187" s="218">
        <f t="shared" si="180"/>
        <v>679</v>
      </c>
      <c r="N6187" s="216" t="str">
        <f t="shared" si="179"/>
        <v>stvarna uporabna</v>
      </c>
    </row>
    <row r="6188" spans="1:14" x14ac:dyDescent="0.25">
      <c r="A6188" s="216">
        <v>1</v>
      </c>
      <c r="B6188" s="219" t="s">
        <v>98</v>
      </c>
      <c r="C6188" s="219" t="s">
        <v>98</v>
      </c>
      <c r="D6188" s="219">
        <v>104853</v>
      </c>
      <c r="E6188" s="217" t="s">
        <v>162</v>
      </c>
      <c r="F6188" s="217" t="s">
        <v>4819</v>
      </c>
      <c r="G6188" s="217" t="s">
        <v>772</v>
      </c>
      <c r="H6188" s="217" t="s">
        <v>139</v>
      </c>
      <c r="I6188" s="219">
        <v>1</v>
      </c>
      <c r="J6188" s="221">
        <v>7342.52</v>
      </c>
      <c r="K6188" s="221">
        <v>7097.75</v>
      </c>
      <c r="L6188" s="218">
        <v>244.77</v>
      </c>
      <c r="M6188" s="218">
        <f t="shared" si="180"/>
        <v>2937.0080000000003</v>
      </c>
      <c r="N6188" s="216" t="str">
        <f t="shared" si="179"/>
        <v>stvarna uporabna</v>
      </c>
    </row>
    <row r="6189" spans="1:14" x14ac:dyDescent="0.25">
      <c r="A6189" s="216">
        <v>1</v>
      </c>
      <c r="B6189" s="219" t="s">
        <v>98</v>
      </c>
      <c r="C6189" s="219" t="s">
        <v>98</v>
      </c>
      <c r="D6189" s="219">
        <v>104854</v>
      </c>
      <c r="E6189" s="217" t="s">
        <v>162</v>
      </c>
      <c r="F6189" s="217" t="s">
        <v>4807</v>
      </c>
      <c r="G6189" s="217" t="s">
        <v>772</v>
      </c>
      <c r="H6189" s="217" t="s">
        <v>139</v>
      </c>
      <c r="I6189" s="219">
        <v>1</v>
      </c>
      <c r="J6189" s="221">
        <v>9030.92</v>
      </c>
      <c r="K6189" s="221">
        <v>8729.8700000000008</v>
      </c>
      <c r="L6189" s="218">
        <v>301.05</v>
      </c>
      <c r="M6189" s="218">
        <f t="shared" si="180"/>
        <v>3612.3680000000004</v>
      </c>
      <c r="N6189" s="216" t="str">
        <f t="shared" si="179"/>
        <v>stvarna uporabna</v>
      </c>
    </row>
    <row r="6190" spans="1:14" x14ac:dyDescent="0.25">
      <c r="A6190" s="220">
        <v>1</v>
      </c>
      <c r="B6190" s="219" t="s">
        <v>98</v>
      </c>
      <c r="C6190" s="219" t="s">
        <v>98</v>
      </c>
      <c r="D6190" s="219">
        <v>104855</v>
      </c>
      <c r="E6190" s="217" t="s">
        <v>162</v>
      </c>
      <c r="F6190" s="217" t="s">
        <v>4820</v>
      </c>
      <c r="G6190" s="217" t="s">
        <v>772</v>
      </c>
      <c r="H6190" s="217" t="s">
        <v>139</v>
      </c>
      <c r="I6190" s="219">
        <v>1</v>
      </c>
      <c r="J6190" s="221">
        <v>12114.52</v>
      </c>
      <c r="K6190" s="221">
        <v>11710.69</v>
      </c>
      <c r="L6190" s="218">
        <v>403.83</v>
      </c>
      <c r="M6190" s="218">
        <f t="shared" si="180"/>
        <v>4845.808</v>
      </c>
      <c r="N6190" s="216" t="str">
        <f t="shared" si="179"/>
        <v>stvarna uporabna</v>
      </c>
    </row>
    <row r="6191" spans="1:14" x14ac:dyDescent="0.25">
      <c r="A6191" s="220">
        <v>1</v>
      </c>
      <c r="B6191" s="219" t="s">
        <v>98</v>
      </c>
      <c r="C6191" s="219" t="s">
        <v>98</v>
      </c>
      <c r="D6191" s="219">
        <v>104856</v>
      </c>
      <c r="E6191" s="217" t="s">
        <v>162</v>
      </c>
      <c r="F6191" s="217" t="s">
        <v>4807</v>
      </c>
      <c r="G6191" s="217" t="s">
        <v>772</v>
      </c>
      <c r="H6191" s="217" t="s">
        <v>139</v>
      </c>
      <c r="I6191" s="219">
        <v>1</v>
      </c>
      <c r="J6191" s="221">
        <v>9030.92</v>
      </c>
      <c r="K6191" s="221">
        <v>8729.8700000000008</v>
      </c>
      <c r="L6191" s="218">
        <v>301.05</v>
      </c>
      <c r="M6191" s="218">
        <f t="shared" si="180"/>
        <v>3612.3680000000004</v>
      </c>
      <c r="N6191" s="216" t="str">
        <f t="shared" si="179"/>
        <v>stvarna uporabna</v>
      </c>
    </row>
    <row r="6192" spans="1:14" x14ac:dyDescent="0.25">
      <c r="A6192" s="216">
        <v>1</v>
      </c>
      <c r="B6192" s="219" t="s">
        <v>98</v>
      </c>
      <c r="C6192" s="219" t="s">
        <v>98</v>
      </c>
      <c r="D6192" s="219">
        <v>104857</v>
      </c>
      <c r="E6192" s="217" t="s">
        <v>162</v>
      </c>
      <c r="F6192" s="217" t="s">
        <v>4821</v>
      </c>
      <c r="G6192" s="218">
        <v>12.13</v>
      </c>
      <c r="H6192" s="217" t="s">
        <v>139</v>
      </c>
      <c r="I6192" s="219">
        <v>1</v>
      </c>
      <c r="J6192" s="221">
        <v>5534.68</v>
      </c>
      <c r="K6192" s="221">
        <v>3228.57</v>
      </c>
      <c r="L6192" s="221">
        <v>2306.11</v>
      </c>
      <c r="M6192" s="218">
        <f t="shared" si="180"/>
        <v>2306.11</v>
      </c>
      <c r="N6192" s="216" t="str">
        <f t="shared" si="179"/>
        <v>nova vrijednost</v>
      </c>
    </row>
    <row r="6193" spans="1:14" x14ac:dyDescent="0.25">
      <c r="A6193" s="216">
        <v>1</v>
      </c>
      <c r="B6193" s="219" t="s">
        <v>98</v>
      </c>
      <c r="C6193" s="219" t="s">
        <v>98</v>
      </c>
      <c r="D6193" s="219">
        <v>104858</v>
      </c>
      <c r="E6193" s="217" t="s">
        <v>162</v>
      </c>
      <c r="F6193" s="217" t="s">
        <v>4822</v>
      </c>
      <c r="G6193" s="218">
        <v>12.13</v>
      </c>
      <c r="H6193" s="217" t="s">
        <v>139</v>
      </c>
      <c r="I6193" s="219">
        <v>1</v>
      </c>
      <c r="J6193" s="221">
        <v>5295.51</v>
      </c>
      <c r="K6193" s="221">
        <v>3089.04</v>
      </c>
      <c r="L6193" s="221">
        <v>2206.4699999999998</v>
      </c>
      <c r="M6193" s="218">
        <f t="shared" si="180"/>
        <v>2206.4699999999998</v>
      </c>
      <c r="N6193" s="216" t="str">
        <f t="shared" si="179"/>
        <v>nova vrijednost</v>
      </c>
    </row>
    <row r="6194" spans="1:14" x14ac:dyDescent="0.25">
      <c r="A6194" s="216">
        <v>1</v>
      </c>
      <c r="B6194" s="219" t="s">
        <v>98</v>
      </c>
      <c r="C6194" s="219" t="s">
        <v>98</v>
      </c>
      <c r="D6194" s="219">
        <v>104859</v>
      </c>
      <c r="E6194" s="217" t="s">
        <v>162</v>
      </c>
      <c r="F6194" s="217" t="s">
        <v>4823</v>
      </c>
      <c r="G6194" s="218">
        <v>12.13</v>
      </c>
      <c r="H6194" s="217" t="s">
        <v>139</v>
      </c>
      <c r="I6194" s="219">
        <v>1</v>
      </c>
      <c r="J6194" s="221">
        <v>4888.93</v>
      </c>
      <c r="K6194" s="221">
        <v>2851.88</v>
      </c>
      <c r="L6194" s="221">
        <v>2037.05</v>
      </c>
      <c r="M6194" s="218">
        <f t="shared" si="180"/>
        <v>2037.05</v>
      </c>
      <c r="N6194" s="216" t="str">
        <f t="shared" si="179"/>
        <v>nova vrijednost</v>
      </c>
    </row>
    <row r="6195" spans="1:14" x14ac:dyDescent="0.25">
      <c r="A6195" s="220">
        <v>1</v>
      </c>
      <c r="B6195" s="219" t="s">
        <v>98</v>
      </c>
      <c r="C6195" s="219" t="s">
        <v>98</v>
      </c>
      <c r="D6195" s="219">
        <v>104860</v>
      </c>
      <c r="E6195" s="217" t="s">
        <v>162</v>
      </c>
      <c r="F6195" s="217" t="s">
        <v>4824</v>
      </c>
      <c r="G6195" s="218">
        <v>12.13</v>
      </c>
      <c r="H6195" s="217" t="s">
        <v>139</v>
      </c>
      <c r="I6195" s="219">
        <v>1</v>
      </c>
      <c r="J6195" s="221">
        <v>7875.02</v>
      </c>
      <c r="K6195" s="221">
        <v>4593.75</v>
      </c>
      <c r="L6195" s="221">
        <v>3281.27</v>
      </c>
      <c r="M6195" s="218">
        <f t="shared" si="180"/>
        <v>3281.27</v>
      </c>
      <c r="N6195" s="216" t="str">
        <f t="shared" si="179"/>
        <v>nova vrijednost</v>
      </c>
    </row>
    <row r="6196" spans="1:14" x14ac:dyDescent="0.25">
      <c r="A6196" s="220">
        <v>1</v>
      </c>
      <c r="B6196" s="219" t="s">
        <v>98</v>
      </c>
      <c r="C6196" s="219" t="s">
        <v>98</v>
      </c>
      <c r="D6196" s="219">
        <v>104861</v>
      </c>
      <c r="E6196" s="217" t="s">
        <v>162</v>
      </c>
      <c r="F6196" s="217" t="s">
        <v>4824</v>
      </c>
      <c r="G6196" s="218">
        <v>12.13</v>
      </c>
      <c r="H6196" s="217" t="s">
        <v>139</v>
      </c>
      <c r="I6196" s="219">
        <v>1</v>
      </c>
      <c r="J6196" s="221">
        <v>7875.02</v>
      </c>
      <c r="K6196" s="221">
        <v>4593.75</v>
      </c>
      <c r="L6196" s="221">
        <v>3281.27</v>
      </c>
      <c r="M6196" s="218">
        <f t="shared" si="180"/>
        <v>3281.27</v>
      </c>
      <c r="N6196" s="216" t="str">
        <f t="shared" si="179"/>
        <v>nova vrijednost</v>
      </c>
    </row>
    <row r="6197" spans="1:14" x14ac:dyDescent="0.25">
      <c r="A6197" s="216">
        <v>1</v>
      </c>
      <c r="B6197" s="219" t="s">
        <v>98</v>
      </c>
      <c r="C6197" s="219" t="s">
        <v>98</v>
      </c>
      <c r="D6197" s="219">
        <v>104862</v>
      </c>
      <c r="E6197" s="217" t="s">
        <v>162</v>
      </c>
      <c r="F6197" s="217" t="s">
        <v>4824</v>
      </c>
      <c r="G6197" s="218">
        <v>12.13</v>
      </c>
      <c r="H6197" s="217" t="s">
        <v>139</v>
      </c>
      <c r="I6197" s="219">
        <v>1</v>
      </c>
      <c r="J6197" s="221">
        <v>7875.02</v>
      </c>
      <c r="K6197" s="221">
        <v>4593.75</v>
      </c>
      <c r="L6197" s="221">
        <v>3281.27</v>
      </c>
      <c r="M6197" s="218">
        <f t="shared" si="180"/>
        <v>3281.27</v>
      </c>
      <c r="N6197" s="216" t="str">
        <f t="shared" si="179"/>
        <v>nova vrijednost</v>
      </c>
    </row>
    <row r="6198" spans="1:14" x14ac:dyDescent="0.25">
      <c r="A6198" s="216">
        <v>1</v>
      </c>
      <c r="B6198" s="219" t="s">
        <v>98</v>
      </c>
      <c r="C6198" s="219" t="s">
        <v>98</v>
      </c>
      <c r="D6198" s="219">
        <v>104863</v>
      </c>
      <c r="E6198" s="217" t="s">
        <v>162</v>
      </c>
      <c r="F6198" s="217" t="s">
        <v>4825</v>
      </c>
      <c r="G6198" s="218">
        <v>12.13</v>
      </c>
      <c r="H6198" s="217" t="s">
        <v>139</v>
      </c>
      <c r="I6198" s="219">
        <v>1</v>
      </c>
      <c r="J6198" s="221">
        <v>17298.78</v>
      </c>
      <c r="K6198" s="221">
        <v>10090.959999999999</v>
      </c>
      <c r="L6198" s="221">
        <v>7207.82</v>
      </c>
      <c r="M6198" s="218">
        <f t="shared" si="180"/>
        <v>7207.82</v>
      </c>
      <c r="N6198" s="216" t="str">
        <f t="shared" si="179"/>
        <v>nova vrijednost</v>
      </c>
    </row>
    <row r="6199" spans="1:14" x14ac:dyDescent="0.25">
      <c r="A6199" s="216">
        <v>1</v>
      </c>
      <c r="B6199" s="219" t="s">
        <v>98</v>
      </c>
      <c r="C6199" s="219" t="s">
        <v>98</v>
      </c>
      <c r="D6199" s="219">
        <v>104864</v>
      </c>
      <c r="E6199" s="217" t="s">
        <v>162</v>
      </c>
      <c r="F6199" s="217" t="s">
        <v>4825</v>
      </c>
      <c r="G6199" s="218">
        <v>12.13</v>
      </c>
      <c r="H6199" s="217" t="s">
        <v>139</v>
      </c>
      <c r="I6199" s="219">
        <v>1</v>
      </c>
      <c r="J6199" s="221">
        <v>17298.8</v>
      </c>
      <c r="K6199" s="221">
        <v>10090.969999999999</v>
      </c>
      <c r="L6199" s="221">
        <v>7207.83</v>
      </c>
      <c r="M6199" s="218">
        <f t="shared" si="180"/>
        <v>7207.83</v>
      </c>
      <c r="N6199" s="216" t="str">
        <f t="shared" si="179"/>
        <v>nova vrijednost</v>
      </c>
    </row>
    <row r="6200" spans="1:14" x14ac:dyDescent="0.25">
      <c r="A6200" s="216">
        <v>1</v>
      </c>
      <c r="B6200" s="219" t="s">
        <v>98</v>
      </c>
      <c r="C6200" s="219" t="s">
        <v>98</v>
      </c>
      <c r="D6200" s="219">
        <v>104865</v>
      </c>
      <c r="E6200" s="217" t="s">
        <v>162</v>
      </c>
      <c r="F6200" s="217" t="s">
        <v>4825</v>
      </c>
      <c r="G6200" s="218">
        <v>12.13</v>
      </c>
      <c r="H6200" s="217" t="s">
        <v>139</v>
      </c>
      <c r="I6200" s="219">
        <v>1</v>
      </c>
      <c r="J6200" s="221">
        <v>17298.8</v>
      </c>
      <c r="K6200" s="221">
        <v>10090.969999999999</v>
      </c>
      <c r="L6200" s="221">
        <v>7207.83</v>
      </c>
      <c r="M6200" s="218">
        <f t="shared" si="180"/>
        <v>7207.83</v>
      </c>
      <c r="N6200" s="216" t="str">
        <f t="shared" si="179"/>
        <v>nova vrijednost</v>
      </c>
    </row>
    <row r="6201" spans="1:14" x14ac:dyDescent="0.25">
      <c r="A6201" s="220">
        <v>1</v>
      </c>
      <c r="B6201" s="219" t="s">
        <v>98</v>
      </c>
      <c r="C6201" s="219" t="s">
        <v>98</v>
      </c>
      <c r="D6201" s="219">
        <v>104866</v>
      </c>
      <c r="E6201" s="217" t="s">
        <v>162</v>
      </c>
      <c r="F6201" s="217" t="s">
        <v>4825</v>
      </c>
      <c r="G6201" s="218">
        <v>12.13</v>
      </c>
      <c r="H6201" s="217" t="s">
        <v>139</v>
      </c>
      <c r="I6201" s="219">
        <v>1</v>
      </c>
      <c r="J6201" s="221">
        <v>17298.8</v>
      </c>
      <c r="K6201" s="221">
        <v>10090.969999999999</v>
      </c>
      <c r="L6201" s="221">
        <v>7207.83</v>
      </c>
      <c r="M6201" s="218">
        <f t="shared" si="180"/>
        <v>7207.83</v>
      </c>
      <c r="N6201" s="216" t="str">
        <f t="shared" si="179"/>
        <v>nova vrijednost</v>
      </c>
    </row>
    <row r="6202" spans="1:14" x14ac:dyDescent="0.25">
      <c r="A6202" s="220">
        <v>1</v>
      </c>
      <c r="B6202" s="219" t="s">
        <v>98</v>
      </c>
      <c r="C6202" s="219" t="s">
        <v>98</v>
      </c>
      <c r="D6202" s="219">
        <v>104867</v>
      </c>
      <c r="E6202" s="217" t="s">
        <v>162</v>
      </c>
      <c r="F6202" s="217" t="s">
        <v>4826</v>
      </c>
      <c r="G6202" s="217" t="s">
        <v>772</v>
      </c>
      <c r="H6202" s="217" t="s">
        <v>139</v>
      </c>
      <c r="I6202" s="219">
        <v>1</v>
      </c>
      <c r="J6202" s="221">
        <v>3192.7</v>
      </c>
      <c r="K6202" s="221">
        <v>3086.28</v>
      </c>
      <c r="L6202" s="218">
        <v>106.42</v>
      </c>
      <c r="M6202" s="218">
        <f t="shared" si="180"/>
        <v>1277.08</v>
      </c>
      <c r="N6202" s="216" t="str">
        <f t="shared" si="179"/>
        <v>stvarna uporabna</v>
      </c>
    </row>
    <row r="6203" spans="1:14" x14ac:dyDescent="0.25">
      <c r="A6203" s="216">
        <v>1</v>
      </c>
      <c r="B6203" s="219" t="s">
        <v>98</v>
      </c>
      <c r="C6203" s="219" t="s">
        <v>98</v>
      </c>
      <c r="D6203" s="219">
        <v>104868</v>
      </c>
      <c r="E6203" s="217" t="s">
        <v>162</v>
      </c>
      <c r="F6203" s="217" t="s">
        <v>4827</v>
      </c>
      <c r="G6203" s="217" t="s">
        <v>772</v>
      </c>
      <c r="H6203" s="217" t="s">
        <v>139</v>
      </c>
      <c r="I6203" s="219">
        <v>1</v>
      </c>
      <c r="J6203" s="221">
        <v>3315.53</v>
      </c>
      <c r="K6203" s="221">
        <v>3205.03</v>
      </c>
      <c r="L6203" s="218">
        <v>110.5</v>
      </c>
      <c r="M6203" s="218">
        <f t="shared" si="180"/>
        <v>1326.2120000000002</v>
      </c>
      <c r="N6203" s="216" t="str">
        <f t="shared" ref="N6203:N6240" si="181">IF(L6203&lt;J6203*0.4,"stvarna uporabna", "nova vrijednost")</f>
        <v>stvarna uporabna</v>
      </c>
    </row>
    <row r="6204" spans="1:14" x14ac:dyDescent="0.25">
      <c r="A6204" s="216">
        <v>1</v>
      </c>
      <c r="B6204" s="219" t="s">
        <v>98</v>
      </c>
      <c r="C6204" s="219" t="s">
        <v>98</v>
      </c>
      <c r="D6204" s="219">
        <v>104869</v>
      </c>
      <c r="E6204" s="217" t="s">
        <v>162</v>
      </c>
      <c r="F6204" s="217" t="s">
        <v>4828</v>
      </c>
      <c r="G6204" s="217" t="s">
        <v>772</v>
      </c>
      <c r="H6204" s="217" t="s">
        <v>139</v>
      </c>
      <c r="I6204" s="219">
        <v>1</v>
      </c>
      <c r="J6204" s="221">
        <v>3315.53</v>
      </c>
      <c r="K6204" s="221">
        <v>3205.03</v>
      </c>
      <c r="L6204" s="218">
        <v>110.5</v>
      </c>
      <c r="M6204" s="218">
        <f t="shared" si="180"/>
        <v>1326.2120000000002</v>
      </c>
      <c r="N6204" s="216" t="str">
        <f t="shared" si="181"/>
        <v>stvarna uporabna</v>
      </c>
    </row>
    <row r="6205" spans="1:14" x14ac:dyDescent="0.25">
      <c r="A6205" s="216">
        <v>1</v>
      </c>
      <c r="B6205" s="219" t="s">
        <v>98</v>
      </c>
      <c r="C6205" s="219" t="s">
        <v>98</v>
      </c>
      <c r="D6205" s="219">
        <v>104870</v>
      </c>
      <c r="E6205" s="217" t="s">
        <v>162</v>
      </c>
      <c r="F6205" s="217" t="s">
        <v>4829</v>
      </c>
      <c r="G6205" s="217" t="s">
        <v>772</v>
      </c>
      <c r="H6205" s="217" t="s">
        <v>139</v>
      </c>
      <c r="I6205" s="219">
        <v>1</v>
      </c>
      <c r="J6205" s="221">
        <v>5000</v>
      </c>
      <c r="K6205" s="221">
        <v>4833.33</v>
      </c>
      <c r="L6205" s="218">
        <v>166.67</v>
      </c>
      <c r="M6205" s="218">
        <f t="shared" si="180"/>
        <v>2000</v>
      </c>
      <c r="N6205" s="216" t="str">
        <f t="shared" si="181"/>
        <v>stvarna uporabna</v>
      </c>
    </row>
    <row r="6206" spans="1:14" x14ac:dyDescent="0.25">
      <c r="A6206" s="220">
        <v>1</v>
      </c>
      <c r="B6206" s="219" t="s">
        <v>98</v>
      </c>
      <c r="C6206" s="219" t="s">
        <v>98</v>
      </c>
      <c r="D6206" s="219">
        <v>104871</v>
      </c>
      <c r="E6206" s="217" t="s">
        <v>162</v>
      </c>
      <c r="F6206" s="217" t="s">
        <v>4815</v>
      </c>
      <c r="G6206" s="218">
        <v>12.13</v>
      </c>
      <c r="H6206" s="217" t="s">
        <v>139</v>
      </c>
      <c r="I6206" s="219">
        <v>1</v>
      </c>
      <c r="J6206" s="221">
        <v>2455.61</v>
      </c>
      <c r="K6206" s="221">
        <v>1432.44</v>
      </c>
      <c r="L6206" s="221">
        <v>1023.17</v>
      </c>
      <c r="M6206" s="218">
        <f t="shared" si="180"/>
        <v>1023.17</v>
      </c>
      <c r="N6206" s="216" t="str">
        <f t="shared" si="181"/>
        <v>nova vrijednost</v>
      </c>
    </row>
    <row r="6207" spans="1:14" x14ac:dyDescent="0.25">
      <c r="A6207" s="220">
        <v>1</v>
      </c>
      <c r="B6207" s="219" t="s">
        <v>98</v>
      </c>
      <c r="C6207" s="219" t="s">
        <v>98</v>
      </c>
      <c r="D6207" s="219">
        <v>104872</v>
      </c>
      <c r="E6207" s="217" t="s">
        <v>162</v>
      </c>
      <c r="F6207" s="217" t="s">
        <v>4815</v>
      </c>
      <c r="G6207" s="218">
        <v>12.13</v>
      </c>
      <c r="H6207" s="217" t="s">
        <v>139</v>
      </c>
      <c r="I6207" s="219">
        <v>1</v>
      </c>
      <c r="J6207" s="221">
        <v>2455.61</v>
      </c>
      <c r="K6207" s="221">
        <v>1432.44</v>
      </c>
      <c r="L6207" s="221">
        <v>1023.17</v>
      </c>
      <c r="M6207" s="218">
        <f t="shared" si="180"/>
        <v>1023.17</v>
      </c>
      <c r="N6207" s="216" t="str">
        <f t="shared" si="181"/>
        <v>nova vrijednost</v>
      </c>
    </row>
    <row r="6208" spans="1:14" x14ac:dyDescent="0.25">
      <c r="A6208" s="216">
        <v>1</v>
      </c>
      <c r="B6208" s="219" t="s">
        <v>98</v>
      </c>
      <c r="C6208" s="219" t="s">
        <v>98</v>
      </c>
      <c r="D6208" s="219">
        <v>104873</v>
      </c>
      <c r="E6208" s="217" t="s">
        <v>162</v>
      </c>
      <c r="F6208" s="217" t="s">
        <v>4801</v>
      </c>
      <c r="G6208" s="218">
        <v>12.13</v>
      </c>
      <c r="H6208" s="217" t="s">
        <v>139</v>
      </c>
      <c r="I6208" s="219">
        <v>1</v>
      </c>
      <c r="J6208" s="221">
        <v>2455.61</v>
      </c>
      <c r="K6208" s="221">
        <v>1432.44</v>
      </c>
      <c r="L6208" s="221">
        <v>1023.17</v>
      </c>
      <c r="M6208" s="218">
        <f t="shared" si="180"/>
        <v>1023.17</v>
      </c>
      <c r="N6208" s="216" t="str">
        <f t="shared" si="181"/>
        <v>nova vrijednost</v>
      </c>
    </row>
    <row r="6209" spans="1:14" x14ac:dyDescent="0.25">
      <c r="A6209" s="216">
        <v>1</v>
      </c>
      <c r="B6209" s="219" t="s">
        <v>98</v>
      </c>
      <c r="C6209" s="219" t="s">
        <v>98</v>
      </c>
      <c r="D6209" s="219">
        <v>104874</v>
      </c>
      <c r="E6209" s="217" t="s">
        <v>162</v>
      </c>
      <c r="F6209" s="217" t="s">
        <v>4830</v>
      </c>
      <c r="G6209" s="218">
        <v>11.12</v>
      </c>
      <c r="H6209" s="217" t="s">
        <v>139</v>
      </c>
      <c r="I6209" s="219">
        <v>1</v>
      </c>
      <c r="J6209" s="221">
        <v>22420</v>
      </c>
      <c r="K6209" s="221">
        <v>18309.669999999998</v>
      </c>
      <c r="L6209" s="221">
        <v>4110.33</v>
      </c>
      <c r="M6209" s="218">
        <f t="shared" si="180"/>
        <v>8968</v>
      </c>
      <c r="N6209" s="216" t="str">
        <f t="shared" si="181"/>
        <v>stvarna uporabna</v>
      </c>
    </row>
    <row r="6210" spans="1:14" x14ac:dyDescent="0.25">
      <c r="A6210" s="216">
        <v>1</v>
      </c>
      <c r="B6210" s="219" t="s">
        <v>98</v>
      </c>
      <c r="C6210" s="219" t="s">
        <v>98</v>
      </c>
      <c r="D6210" s="219">
        <v>104875</v>
      </c>
      <c r="E6210" s="217" t="s">
        <v>162</v>
      </c>
      <c r="F6210" s="217" t="s">
        <v>4564</v>
      </c>
      <c r="G6210" s="218">
        <v>11.12</v>
      </c>
      <c r="H6210" s="217" t="s">
        <v>139</v>
      </c>
      <c r="I6210" s="219">
        <v>1</v>
      </c>
      <c r="J6210" s="221">
        <v>78977.66</v>
      </c>
      <c r="K6210" s="221">
        <v>64529.57</v>
      </c>
      <c r="L6210" s="221">
        <v>14448.09</v>
      </c>
      <c r="M6210" s="218">
        <f t="shared" ref="M6210:M6241" si="182">IF(L6210&lt;J6210*0.4,J6210*0.4,L6210)</f>
        <v>31591.064000000002</v>
      </c>
      <c r="N6210" s="216" t="str">
        <f t="shared" si="181"/>
        <v>stvarna uporabna</v>
      </c>
    </row>
    <row r="6211" spans="1:14" x14ac:dyDescent="0.25">
      <c r="A6211" s="220">
        <v>1</v>
      </c>
      <c r="B6211" s="219" t="s">
        <v>98</v>
      </c>
      <c r="C6211" s="219" t="s">
        <v>98</v>
      </c>
      <c r="D6211" s="219">
        <v>104876</v>
      </c>
      <c r="E6211" s="217" t="s">
        <v>162</v>
      </c>
      <c r="F6211" s="217" t="s">
        <v>4809</v>
      </c>
      <c r="G6211" s="218">
        <v>10.119999999999999</v>
      </c>
      <c r="H6211" s="217" t="s">
        <v>139</v>
      </c>
      <c r="I6211" s="219">
        <v>1</v>
      </c>
      <c r="J6211" s="218">
        <v>436.66</v>
      </c>
      <c r="K6211" s="218">
        <v>363.88</v>
      </c>
      <c r="L6211" s="218">
        <v>72.78</v>
      </c>
      <c r="M6211" s="218">
        <f t="shared" si="182"/>
        <v>174.66400000000002</v>
      </c>
      <c r="N6211" s="216" t="str">
        <f t="shared" si="181"/>
        <v>stvarna uporabna</v>
      </c>
    </row>
    <row r="6212" spans="1:14" x14ac:dyDescent="0.25">
      <c r="A6212" s="220">
        <v>1</v>
      </c>
      <c r="B6212" s="219" t="s">
        <v>98</v>
      </c>
      <c r="C6212" s="219" t="s">
        <v>98</v>
      </c>
      <c r="D6212" s="219">
        <v>104877</v>
      </c>
      <c r="E6212" s="217" t="s">
        <v>162</v>
      </c>
      <c r="F6212" s="217" t="s">
        <v>4810</v>
      </c>
      <c r="G6212" s="218">
        <v>10.119999999999999</v>
      </c>
      <c r="H6212" s="217" t="s">
        <v>139</v>
      </c>
      <c r="I6212" s="219">
        <v>1</v>
      </c>
      <c r="J6212" s="218">
        <v>124.49</v>
      </c>
      <c r="K6212" s="218">
        <v>103.75</v>
      </c>
      <c r="L6212" s="218">
        <v>20.74</v>
      </c>
      <c r="M6212" s="218">
        <f t="shared" si="182"/>
        <v>49.795999999999999</v>
      </c>
      <c r="N6212" s="216" t="str">
        <f t="shared" si="181"/>
        <v>stvarna uporabna</v>
      </c>
    </row>
    <row r="6213" spans="1:14" x14ac:dyDescent="0.25">
      <c r="A6213" s="216">
        <v>1</v>
      </c>
      <c r="B6213" s="219" t="s">
        <v>98</v>
      </c>
      <c r="C6213" s="219" t="s">
        <v>98</v>
      </c>
      <c r="D6213" s="219">
        <v>104878</v>
      </c>
      <c r="E6213" s="217" t="s">
        <v>162</v>
      </c>
      <c r="F6213" s="217" t="s">
        <v>4801</v>
      </c>
      <c r="G6213" s="218">
        <v>12.13</v>
      </c>
      <c r="H6213" s="217" t="s">
        <v>139</v>
      </c>
      <c r="I6213" s="219">
        <v>1</v>
      </c>
      <c r="J6213" s="221">
        <v>1739.4</v>
      </c>
      <c r="K6213" s="221">
        <v>1014.65</v>
      </c>
      <c r="L6213" s="218">
        <v>724.75</v>
      </c>
      <c r="M6213" s="218">
        <f t="shared" si="182"/>
        <v>724.75</v>
      </c>
      <c r="N6213" s="216" t="str">
        <f t="shared" si="181"/>
        <v>nova vrijednost</v>
      </c>
    </row>
    <row r="6214" spans="1:14" x14ac:dyDescent="0.25">
      <c r="A6214" s="216">
        <v>1</v>
      </c>
      <c r="B6214" s="219" t="s">
        <v>98</v>
      </c>
      <c r="C6214" s="219" t="s">
        <v>98</v>
      </c>
      <c r="D6214" s="219">
        <v>104879</v>
      </c>
      <c r="E6214" s="217" t="s">
        <v>162</v>
      </c>
      <c r="F6214" s="217" t="s">
        <v>4564</v>
      </c>
      <c r="G6214" s="218">
        <v>11.12</v>
      </c>
      <c r="H6214" s="217" t="s">
        <v>139</v>
      </c>
      <c r="I6214" s="219">
        <v>1</v>
      </c>
      <c r="J6214" s="221">
        <v>78977.66</v>
      </c>
      <c r="K6214" s="221">
        <v>64498.41</v>
      </c>
      <c r="L6214" s="221">
        <v>14479.25</v>
      </c>
      <c r="M6214" s="218">
        <f t="shared" si="182"/>
        <v>31591.064000000002</v>
      </c>
      <c r="N6214" s="216" t="str">
        <f t="shared" si="181"/>
        <v>stvarna uporabna</v>
      </c>
    </row>
    <row r="6215" spans="1:14" x14ac:dyDescent="0.25">
      <c r="A6215" s="216">
        <v>1</v>
      </c>
      <c r="B6215" s="219" t="s">
        <v>98</v>
      </c>
      <c r="C6215" s="219" t="s">
        <v>98</v>
      </c>
      <c r="D6215" s="219">
        <v>104880</v>
      </c>
      <c r="E6215" s="217" t="s">
        <v>162</v>
      </c>
      <c r="F6215" s="217" t="s">
        <v>4809</v>
      </c>
      <c r="G6215" s="218">
        <v>10.119999999999999</v>
      </c>
      <c r="H6215" s="217" t="s">
        <v>139</v>
      </c>
      <c r="I6215" s="219">
        <v>1</v>
      </c>
      <c r="J6215" s="218">
        <v>436.66</v>
      </c>
      <c r="K6215" s="218">
        <v>363.88</v>
      </c>
      <c r="L6215" s="218">
        <v>72.78</v>
      </c>
      <c r="M6215" s="218">
        <f t="shared" si="182"/>
        <v>174.66400000000002</v>
      </c>
      <c r="N6215" s="216" t="str">
        <f t="shared" si="181"/>
        <v>stvarna uporabna</v>
      </c>
    </row>
    <row r="6216" spans="1:14" x14ac:dyDescent="0.25">
      <c r="A6216" s="220">
        <v>1</v>
      </c>
      <c r="B6216" s="219" t="s">
        <v>98</v>
      </c>
      <c r="C6216" s="219" t="s">
        <v>98</v>
      </c>
      <c r="D6216" s="219">
        <v>104881</v>
      </c>
      <c r="E6216" s="217" t="s">
        <v>162</v>
      </c>
      <c r="F6216" s="217" t="s">
        <v>4831</v>
      </c>
      <c r="G6216" s="218">
        <v>10.119999999999999</v>
      </c>
      <c r="H6216" s="217" t="s">
        <v>139</v>
      </c>
      <c r="I6216" s="219">
        <v>1</v>
      </c>
      <c r="J6216" s="218">
        <v>124.49</v>
      </c>
      <c r="K6216" s="218">
        <v>103.75</v>
      </c>
      <c r="L6216" s="218">
        <v>20.74</v>
      </c>
      <c r="M6216" s="218">
        <f t="shared" si="182"/>
        <v>49.795999999999999</v>
      </c>
      <c r="N6216" s="216" t="str">
        <f t="shared" si="181"/>
        <v>stvarna uporabna</v>
      </c>
    </row>
    <row r="6217" spans="1:14" x14ac:dyDescent="0.25">
      <c r="A6217" s="220">
        <v>1</v>
      </c>
      <c r="B6217" s="219" t="s">
        <v>98</v>
      </c>
      <c r="C6217" s="219" t="s">
        <v>98</v>
      </c>
      <c r="D6217" s="219">
        <v>104882</v>
      </c>
      <c r="E6217" s="217" t="s">
        <v>162</v>
      </c>
      <c r="F6217" s="217" t="s">
        <v>4801</v>
      </c>
      <c r="G6217" s="218">
        <v>12.13</v>
      </c>
      <c r="H6217" s="217" t="s">
        <v>139</v>
      </c>
      <c r="I6217" s="219">
        <v>1</v>
      </c>
      <c r="J6217" s="221">
        <v>2362.4</v>
      </c>
      <c r="K6217" s="221">
        <v>1378.07</v>
      </c>
      <c r="L6217" s="218">
        <v>984.33</v>
      </c>
      <c r="M6217" s="218">
        <f t="shared" si="182"/>
        <v>984.33</v>
      </c>
      <c r="N6217" s="216" t="str">
        <f t="shared" si="181"/>
        <v>nova vrijednost</v>
      </c>
    </row>
    <row r="6218" spans="1:14" x14ac:dyDescent="0.25">
      <c r="A6218" s="216">
        <v>1</v>
      </c>
      <c r="B6218" s="219" t="s">
        <v>98</v>
      </c>
      <c r="C6218" s="219" t="s">
        <v>98</v>
      </c>
      <c r="D6218" s="219">
        <v>104883</v>
      </c>
      <c r="E6218" s="217" t="s">
        <v>162</v>
      </c>
      <c r="F6218" s="217" t="s">
        <v>4564</v>
      </c>
      <c r="G6218" s="218">
        <v>11.12</v>
      </c>
      <c r="H6218" s="217" t="s">
        <v>139</v>
      </c>
      <c r="I6218" s="219">
        <v>1</v>
      </c>
      <c r="J6218" s="221">
        <v>78977.66</v>
      </c>
      <c r="K6218" s="221">
        <v>64498.41</v>
      </c>
      <c r="L6218" s="221">
        <v>14479.25</v>
      </c>
      <c r="M6218" s="218">
        <f t="shared" si="182"/>
        <v>31591.064000000002</v>
      </c>
      <c r="N6218" s="216" t="str">
        <f t="shared" si="181"/>
        <v>stvarna uporabna</v>
      </c>
    </row>
    <row r="6219" spans="1:14" x14ac:dyDescent="0.25">
      <c r="A6219" s="216">
        <v>1</v>
      </c>
      <c r="B6219" s="219" t="s">
        <v>98</v>
      </c>
      <c r="C6219" s="219" t="s">
        <v>98</v>
      </c>
      <c r="D6219" s="219">
        <v>104884</v>
      </c>
      <c r="E6219" s="217" t="s">
        <v>162</v>
      </c>
      <c r="F6219" s="217" t="s">
        <v>4809</v>
      </c>
      <c r="G6219" s="218">
        <v>10.119999999999999</v>
      </c>
      <c r="H6219" s="217" t="s">
        <v>139</v>
      </c>
      <c r="I6219" s="219">
        <v>1</v>
      </c>
      <c r="J6219" s="218">
        <v>436.66</v>
      </c>
      <c r="K6219" s="218">
        <v>363.88</v>
      </c>
      <c r="L6219" s="218">
        <v>72.78</v>
      </c>
      <c r="M6219" s="218">
        <f t="shared" si="182"/>
        <v>174.66400000000002</v>
      </c>
      <c r="N6219" s="216" t="str">
        <f t="shared" si="181"/>
        <v>stvarna uporabna</v>
      </c>
    </row>
    <row r="6220" spans="1:14" x14ac:dyDescent="0.25">
      <c r="A6220" s="216">
        <v>1</v>
      </c>
      <c r="B6220" s="219" t="s">
        <v>98</v>
      </c>
      <c r="C6220" s="219" t="s">
        <v>98</v>
      </c>
      <c r="D6220" s="219">
        <v>104885</v>
      </c>
      <c r="E6220" s="217" t="s">
        <v>162</v>
      </c>
      <c r="F6220" s="217" t="s">
        <v>4810</v>
      </c>
      <c r="G6220" s="218">
        <v>10.119999999999999</v>
      </c>
      <c r="H6220" s="217" t="s">
        <v>139</v>
      </c>
      <c r="I6220" s="219">
        <v>1</v>
      </c>
      <c r="J6220" s="218">
        <v>124.49</v>
      </c>
      <c r="K6220" s="218">
        <v>103.75</v>
      </c>
      <c r="L6220" s="218">
        <v>20.74</v>
      </c>
      <c r="M6220" s="218">
        <f t="shared" si="182"/>
        <v>49.795999999999999</v>
      </c>
      <c r="N6220" s="216" t="str">
        <f t="shared" si="181"/>
        <v>stvarna uporabna</v>
      </c>
    </row>
    <row r="6221" spans="1:14" x14ac:dyDescent="0.25">
      <c r="A6221" s="220">
        <v>1</v>
      </c>
      <c r="B6221" s="219" t="s">
        <v>98</v>
      </c>
      <c r="C6221" s="219" t="s">
        <v>98</v>
      </c>
      <c r="D6221" s="219">
        <v>104886</v>
      </c>
      <c r="E6221" s="217" t="s">
        <v>162</v>
      </c>
      <c r="F6221" s="217" t="s">
        <v>4801</v>
      </c>
      <c r="G6221" s="218">
        <v>12.13</v>
      </c>
      <c r="H6221" s="217" t="s">
        <v>139</v>
      </c>
      <c r="I6221" s="219">
        <v>1</v>
      </c>
      <c r="J6221" s="221">
        <v>2362.4</v>
      </c>
      <c r="K6221" s="221">
        <v>1378.07</v>
      </c>
      <c r="L6221" s="218">
        <v>984.33</v>
      </c>
      <c r="M6221" s="218">
        <f t="shared" si="182"/>
        <v>984.33</v>
      </c>
      <c r="N6221" s="216" t="str">
        <f t="shared" si="181"/>
        <v>nova vrijednost</v>
      </c>
    </row>
    <row r="6222" spans="1:14" x14ac:dyDescent="0.25">
      <c r="A6222" s="220">
        <v>1</v>
      </c>
      <c r="B6222" s="219" t="s">
        <v>98</v>
      </c>
      <c r="C6222" s="219" t="s">
        <v>98</v>
      </c>
      <c r="D6222" s="219">
        <v>104887</v>
      </c>
      <c r="E6222" s="217" t="s">
        <v>162</v>
      </c>
      <c r="F6222" s="217" t="s">
        <v>4564</v>
      </c>
      <c r="G6222" s="218">
        <v>11.12</v>
      </c>
      <c r="H6222" s="217" t="s">
        <v>139</v>
      </c>
      <c r="I6222" s="219">
        <v>1</v>
      </c>
      <c r="J6222" s="221">
        <v>78977.66</v>
      </c>
      <c r="K6222" s="221">
        <v>64498.41</v>
      </c>
      <c r="L6222" s="221">
        <v>14479.25</v>
      </c>
      <c r="M6222" s="218">
        <f t="shared" si="182"/>
        <v>31591.064000000002</v>
      </c>
      <c r="N6222" s="216" t="str">
        <f t="shared" si="181"/>
        <v>stvarna uporabna</v>
      </c>
    </row>
    <row r="6223" spans="1:14" x14ac:dyDescent="0.25">
      <c r="A6223" s="216">
        <v>1</v>
      </c>
      <c r="B6223" s="219" t="s">
        <v>98</v>
      </c>
      <c r="C6223" s="219" t="s">
        <v>98</v>
      </c>
      <c r="D6223" s="219">
        <v>104888</v>
      </c>
      <c r="E6223" s="217" t="s">
        <v>162</v>
      </c>
      <c r="F6223" s="217" t="s">
        <v>4809</v>
      </c>
      <c r="G6223" s="218">
        <v>10.119999999999999</v>
      </c>
      <c r="H6223" s="217" t="s">
        <v>139</v>
      </c>
      <c r="I6223" s="219">
        <v>1</v>
      </c>
      <c r="J6223" s="218">
        <v>436.66</v>
      </c>
      <c r="K6223" s="218">
        <v>363.88</v>
      </c>
      <c r="L6223" s="218">
        <v>72.78</v>
      </c>
      <c r="M6223" s="218">
        <f t="shared" si="182"/>
        <v>174.66400000000002</v>
      </c>
      <c r="N6223" s="216" t="str">
        <f t="shared" si="181"/>
        <v>stvarna uporabna</v>
      </c>
    </row>
    <row r="6224" spans="1:14" x14ac:dyDescent="0.25">
      <c r="A6224" s="216">
        <v>1</v>
      </c>
      <c r="B6224" s="219" t="s">
        <v>98</v>
      </c>
      <c r="C6224" s="219" t="s">
        <v>98</v>
      </c>
      <c r="D6224" s="219">
        <v>104889</v>
      </c>
      <c r="E6224" s="217" t="s">
        <v>162</v>
      </c>
      <c r="F6224" s="217" t="s">
        <v>4810</v>
      </c>
      <c r="G6224" s="218">
        <v>10.119999999999999</v>
      </c>
      <c r="H6224" s="217" t="s">
        <v>139</v>
      </c>
      <c r="I6224" s="219">
        <v>1</v>
      </c>
      <c r="J6224" s="218">
        <v>124.49</v>
      </c>
      <c r="K6224" s="218">
        <v>103.75</v>
      </c>
      <c r="L6224" s="218">
        <v>20.74</v>
      </c>
      <c r="M6224" s="218">
        <f t="shared" si="182"/>
        <v>49.795999999999999</v>
      </c>
      <c r="N6224" s="216" t="str">
        <f t="shared" si="181"/>
        <v>stvarna uporabna</v>
      </c>
    </row>
    <row r="6225" spans="1:14" x14ac:dyDescent="0.25">
      <c r="A6225" s="216">
        <v>1</v>
      </c>
      <c r="B6225" s="219" t="s">
        <v>98</v>
      </c>
      <c r="C6225" s="219" t="s">
        <v>98</v>
      </c>
      <c r="D6225" s="219">
        <v>104890</v>
      </c>
      <c r="E6225" s="217" t="s">
        <v>162</v>
      </c>
      <c r="F6225" s="217" t="s">
        <v>4801</v>
      </c>
      <c r="G6225" s="218">
        <v>12.13</v>
      </c>
      <c r="H6225" s="217" t="s">
        <v>139</v>
      </c>
      <c r="I6225" s="219">
        <v>1</v>
      </c>
      <c r="J6225" s="221">
        <v>2362.4</v>
      </c>
      <c r="K6225" s="221">
        <v>1378.07</v>
      </c>
      <c r="L6225" s="218">
        <v>984.33</v>
      </c>
      <c r="M6225" s="218">
        <f t="shared" si="182"/>
        <v>984.33</v>
      </c>
      <c r="N6225" s="216" t="str">
        <f t="shared" si="181"/>
        <v>nova vrijednost</v>
      </c>
    </row>
    <row r="6226" spans="1:14" x14ac:dyDescent="0.25">
      <c r="A6226" s="220">
        <v>1</v>
      </c>
      <c r="B6226" s="219" t="s">
        <v>98</v>
      </c>
      <c r="C6226" s="219" t="s">
        <v>98</v>
      </c>
      <c r="D6226" s="219">
        <v>104891</v>
      </c>
      <c r="E6226" s="217" t="s">
        <v>162</v>
      </c>
      <c r="F6226" s="217" t="s">
        <v>4564</v>
      </c>
      <c r="G6226" s="218">
        <v>11.12</v>
      </c>
      <c r="H6226" s="217" t="s">
        <v>139</v>
      </c>
      <c r="I6226" s="219">
        <v>1</v>
      </c>
      <c r="J6226" s="221">
        <v>78977.66</v>
      </c>
      <c r="K6226" s="221">
        <v>64498.3</v>
      </c>
      <c r="L6226" s="221">
        <v>14479.36</v>
      </c>
      <c r="M6226" s="218">
        <f t="shared" si="182"/>
        <v>31591.064000000002</v>
      </c>
      <c r="N6226" s="216" t="str">
        <f t="shared" si="181"/>
        <v>stvarna uporabna</v>
      </c>
    </row>
    <row r="6227" spans="1:14" x14ac:dyDescent="0.25">
      <c r="A6227" s="220">
        <v>1</v>
      </c>
      <c r="B6227" s="219" t="s">
        <v>98</v>
      </c>
      <c r="C6227" s="219" t="s">
        <v>98</v>
      </c>
      <c r="D6227" s="219">
        <v>104892</v>
      </c>
      <c r="E6227" s="217" t="s">
        <v>162</v>
      </c>
      <c r="F6227" s="217" t="s">
        <v>4809</v>
      </c>
      <c r="G6227" s="218">
        <v>10.119999999999999</v>
      </c>
      <c r="H6227" s="217" t="s">
        <v>139</v>
      </c>
      <c r="I6227" s="219">
        <v>1</v>
      </c>
      <c r="J6227" s="218">
        <v>436.67</v>
      </c>
      <c r="K6227" s="218">
        <v>363.88</v>
      </c>
      <c r="L6227" s="218">
        <v>72.790000000000006</v>
      </c>
      <c r="M6227" s="218">
        <f t="shared" si="182"/>
        <v>174.66800000000001</v>
      </c>
      <c r="N6227" s="216" t="str">
        <f t="shared" si="181"/>
        <v>stvarna uporabna</v>
      </c>
    </row>
    <row r="6228" spans="1:14" x14ac:dyDescent="0.25">
      <c r="A6228" s="216">
        <v>1</v>
      </c>
      <c r="B6228" s="219" t="s">
        <v>98</v>
      </c>
      <c r="C6228" s="219" t="s">
        <v>98</v>
      </c>
      <c r="D6228" s="219">
        <v>104893</v>
      </c>
      <c r="E6228" s="217" t="s">
        <v>162</v>
      </c>
      <c r="F6228" s="217" t="s">
        <v>4810</v>
      </c>
      <c r="G6228" s="218">
        <v>10.119999999999999</v>
      </c>
      <c r="H6228" s="217" t="s">
        <v>139</v>
      </c>
      <c r="I6228" s="219">
        <v>1</v>
      </c>
      <c r="J6228" s="218">
        <v>124.48</v>
      </c>
      <c r="K6228" s="218">
        <v>103.75</v>
      </c>
      <c r="L6228" s="218">
        <v>20.73</v>
      </c>
      <c r="M6228" s="218">
        <f t="shared" si="182"/>
        <v>49.792000000000002</v>
      </c>
      <c r="N6228" s="216" t="str">
        <f t="shared" si="181"/>
        <v>stvarna uporabna</v>
      </c>
    </row>
    <row r="6229" spans="1:14" x14ac:dyDescent="0.25">
      <c r="A6229" s="216">
        <v>1</v>
      </c>
      <c r="B6229" s="219" t="s">
        <v>98</v>
      </c>
      <c r="C6229" s="219" t="s">
        <v>98</v>
      </c>
      <c r="D6229" s="219">
        <v>104894</v>
      </c>
      <c r="E6229" s="217" t="s">
        <v>162</v>
      </c>
      <c r="F6229" s="217" t="s">
        <v>4801</v>
      </c>
      <c r="G6229" s="218">
        <v>12.13</v>
      </c>
      <c r="H6229" s="217" t="s">
        <v>139</v>
      </c>
      <c r="I6229" s="219">
        <v>1</v>
      </c>
      <c r="J6229" s="221">
        <v>2362.4</v>
      </c>
      <c r="K6229" s="221">
        <v>1378.07</v>
      </c>
      <c r="L6229" s="218">
        <v>984.33</v>
      </c>
      <c r="M6229" s="218">
        <f t="shared" si="182"/>
        <v>984.33</v>
      </c>
      <c r="N6229" s="216" t="str">
        <f t="shared" si="181"/>
        <v>nova vrijednost</v>
      </c>
    </row>
    <row r="6230" spans="1:14" x14ac:dyDescent="0.25">
      <c r="A6230" s="216">
        <v>1</v>
      </c>
      <c r="B6230" s="219" t="s">
        <v>98</v>
      </c>
      <c r="C6230" s="219" t="s">
        <v>98</v>
      </c>
      <c r="D6230" s="219">
        <v>104895</v>
      </c>
      <c r="E6230" s="217" t="s">
        <v>162</v>
      </c>
      <c r="F6230" s="217" t="s">
        <v>4564</v>
      </c>
      <c r="G6230" s="218">
        <v>11.12</v>
      </c>
      <c r="H6230" s="217" t="s">
        <v>139</v>
      </c>
      <c r="I6230" s="219">
        <v>1</v>
      </c>
      <c r="J6230" s="221">
        <v>78977.649999999994</v>
      </c>
      <c r="K6230" s="221">
        <v>64498.41</v>
      </c>
      <c r="L6230" s="221">
        <v>14479.24</v>
      </c>
      <c r="M6230" s="218">
        <f t="shared" si="182"/>
        <v>31591.059999999998</v>
      </c>
      <c r="N6230" s="216" t="str">
        <f t="shared" si="181"/>
        <v>stvarna uporabna</v>
      </c>
    </row>
    <row r="6231" spans="1:14" x14ac:dyDescent="0.25">
      <c r="A6231" s="220">
        <v>1</v>
      </c>
      <c r="B6231" s="219" t="s">
        <v>98</v>
      </c>
      <c r="C6231" s="219" t="s">
        <v>98</v>
      </c>
      <c r="D6231" s="219">
        <v>104896</v>
      </c>
      <c r="E6231" s="217" t="s">
        <v>162</v>
      </c>
      <c r="F6231" s="217" t="s">
        <v>4809</v>
      </c>
      <c r="G6231" s="218">
        <v>10.119999999999999</v>
      </c>
      <c r="H6231" s="217" t="s">
        <v>139</v>
      </c>
      <c r="I6231" s="219">
        <v>1</v>
      </c>
      <c r="J6231" s="218">
        <v>436.67</v>
      </c>
      <c r="K6231" s="218">
        <v>363.88</v>
      </c>
      <c r="L6231" s="218">
        <v>72.790000000000006</v>
      </c>
      <c r="M6231" s="218">
        <f t="shared" si="182"/>
        <v>174.66800000000001</v>
      </c>
      <c r="N6231" s="216" t="str">
        <f t="shared" si="181"/>
        <v>stvarna uporabna</v>
      </c>
    </row>
    <row r="6232" spans="1:14" x14ac:dyDescent="0.25">
      <c r="A6232" s="220">
        <v>1</v>
      </c>
      <c r="B6232" s="219" t="s">
        <v>98</v>
      </c>
      <c r="C6232" s="219" t="s">
        <v>98</v>
      </c>
      <c r="D6232" s="219">
        <v>104897</v>
      </c>
      <c r="E6232" s="217" t="s">
        <v>162</v>
      </c>
      <c r="F6232" s="217" t="s">
        <v>4810</v>
      </c>
      <c r="G6232" s="218">
        <v>10.119999999999999</v>
      </c>
      <c r="H6232" s="217" t="s">
        <v>139</v>
      </c>
      <c r="I6232" s="219">
        <v>1</v>
      </c>
      <c r="J6232" s="218">
        <v>124.48</v>
      </c>
      <c r="K6232" s="218">
        <v>103.75</v>
      </c>
      <c r="L6232" s="218">
        <v>20.73</v>
      </c>
      <c r="M6232" s="218">
        <f t="shared" si="182"/>
        <v>49.792000000000002</v>
      </c>
      <c r="N6232" s="216" t="str">
        <f t="shared" si="181"/>
        <v>stvarna uporabna</v>
      </c>
    </row>
    <row r="6233" spans="1:14" x14ac:dyDescent="0.25">
      <c r="A6233" s="216">
        <v>1</v>
      </c>
      <c r="B6233" s="219" t="s">
        <v>98</v>
      </c>
      <c r="C6233" s="219" t="s">
        <v>98</v>
      </c>
      <c r="D6233" s="219">
        <v>104898</v>
      </c>
      <c r="E6233" s="217" t="s">
        <v>162</v>
      </c>
      <c r="F6233" s="217" t="s">
        <v>4832</v>
      </c>
      <c r="G6233" s="218">
        <v>12.12</v>
      </c>
      <c r="H6233" s="217" t="s">
        <v>139</v>
      </c>
      <c r="I6233" s="219">
        <v>1</v>
      </c>
      <c r="J6233" s="221">
        <v>1767.5</v>
      </c>
      <c r="K6233" s="221">
        <v>1320.83</v>
      </c>
      <c r="L6233" s="218">
        <v>446.67</v>
      </c>
      <c r="M6233" s="218">
        <f t="shared" si="182"/>
        <v>707</v>
      </c>
      <c r="N6233" s="216" t="str">
        <f t="shared" si="181"/>
        <v>stvarna uporabna</v>
      </c>
    </row>
    <row r="6234" spans="1:14" x14ac:dyDescent="0.25">
      <c r="A6234" s="216">
        <v>1</v>
      </c>
      <c r="B6234" s="219" t="s">
        <v>98</v>
      </c>
      <c r="C6234" s="219" t="s">
        <v>98</v>
      </c>
      <c r="D6234" s="219">
        <v>104899</v>
      </c>
      <c r="E6234" s="217" t="s">
        <v>162</v>
      </c>
      <c r="F6234" s="217" t="s">
        <v>4801</v>
      </c>
      <c r="G6234" s="218">
        <v>12.13</v>
      </c>
      <c r="H6234" s="217" t="s">
        <v>139</v>
      </c>
      <c r="I6234" s="219">
        <v>1</v>
      </c>
      <c r="J6234" s="221">
        <v>2362.4</v>
      </c>
      <c r="K6234" s="221">
        <v>1378.07</v>
      </c>
      <c r="L6234" s="218">
        <v>984.33</v>
      </c>
      <c r="M6234" s="218">
        <f t="shared" si="182"/>
        <v>984.33</v>
      </c>
      <c r="N6234" s="216" t="str">
        <f t="shared" si="181"/>
        <v>nova vrijednost</v>
      </c>
    </row>
    <row r="6235" spans="1:14" x14ac:dyDescent="0.25">
      <c r="A6235" s="220">
        <v>1</v>
      </c>
      <c r="B6235" s="219" t="s">
        <v>98</v>
      </c>
      <c r="C6235" s="219" t="s">
        <v>98</v>
      </c>
      <c r="D6235" s="219">
        <v>103700</v>
      </c>
      <c r="E6235" s="217" t="s">
        <v>162</v>
      </c>
      <c r="F6235" s="217" t="s">
        <v>4833</v>
      </c>
      <c r="G6235" s="217" t="s">
        <v>772</v>
      </c>
      <c r="H6235" s="217" t="s">
        <v>139</v>
      </c>
      <c r="I6235" s="219">
        <v>1</v>
      </c>
      <c r="J6235" s="221">
        <v>16500</v>
      </c>
      <c r="K6235" s="221">
        <v>16500</v>
      </c>
      <c r="L6235" s="218">
        <v>0</v>
      </c>
      <c r="M6235" s="218">
        <f t="shared" si="182"/>
        <v>6600</v>
      </c>
      <c r="N6235" s="216" t="str">
        <f t="shared" si="181"/>
        <v>stvarna uporabna</v>
      </c>
    </row>
    <row r="6236" spans="1:14" x14ac:dyDescent="0.25">
      <c r="A6236" s="216">
        <v>1</v>
      </c>
      <c r="B6236" s="219" t="s">
        <v>98</v>
      </c>
      <c r="C6236" s="219" t="s">
        <v>98</v>
      </c>
      <c r="D6236" s="219">
        <v>103701</v>
      </c>
      <c r="E6236" s="217" t="s">
        <v>162</v>
      </c>
      <c r="F6236" s="217" t="s">
        <v>4834</v>
      </c>
      <c r="G6236" s="217" t="s">
        <v>772</v>
      </c>
      <c r="H6236" s="217" t="s">
        <v>139</v>
      </c>
      <c r="I6236" s="219">
        <v>1</v>
      </c>
      <c r="J6236" s="221">
        <v>18800</v>
      </c>
      <c r="K6236" s="221">
        <v>18800</v>
      </c>
      <c r="L6236" s="218">
        <v>0</v>
      </c>
      <c r="M6236" s="218">
        <f t="shared" si="182"/>
        <v>7520</v>
      </c>
      <c r="N6236" s="216" t="str">
        <f t="shared" si="181"/>
        <v>stvarna uporabna</v>
      </c>
    </row>
    <row r="6237" spans="1:14" x14ac:dyDescent="0.25">
      <c r="A6237" s="216">
        <v>1</v>
      </c>
      <c r="B6237" s="219" t="s">
        <v>98</v>
      </c>
      <c r="C6237" s="219" t="s">
        <v>98</v>
      </c>
      <c r="D6237" s="219">
        <v>104236</v>
      </c>
      <c r="E6237" s="217" t="s">
        <v>162</v>
      </c>
      <c r="F6237" s="217" t="s">
        <v>4835</v>
      </c>
      <c r="G6237" s="218">
        <v>11.12</v>
      </c>
      <c r="H6237" s="217" t="s">
        <v>139</v>
      </c>
      <c r="I6237" s="219">
        <v>1</v>
      </c>
      <c r="J6237" s="221">
        <v>73460</v>
      </c>
      <c r="K6237" s="221">
        <v>73460</v>
      </c>
      <c r="L6237" s="218">
        <v>0</v>
      </c>
      <c r="M6237" s="218">
        <f t="shared" si="182"/>
        <v>29384</v>
      </c>
      <c r="N6237" s="216" t="str">
        <f t="shared" si="181"/>
        <v>stvarna uporabna</v>
      </c>
    </row>
    <row r="6238" spans="1:14" x14ac:dyDescent="0.25">
      <c r="A6238" s="216">
        <v>1</v>
      </c>
      <c r="B6238" s="219" t="s">
        <v>98</v>
      </c>
      <c r="C6238" s="219" t="s">
        <v>98</v>
      </c>
      <c r="D6238" s="219">
        <v>104237</v>
      </c>
      <c r="E6238" s="217" t="s">
        <v>162</v>
      </c>
      <c r="F6238" s="217" t="s">
        <v>4836</v>
      </c>
      <c r="G6238" s="217" t="s">
        <v>772</v>
      </c>
      <c r="H6238" s="217" t="s">
        <v>139</v>
      </c>
      <c r="I6238" s="219">
        <v>1</v>
      </c>
      <c r="J6238" s="221">
        <v>9000</v>
      </c>
      <c r="K6238" s="221">
        <v>9000</v>
      </c>
      <c r="L6238" s="218">
        <v>0</v>
      </c>
      <c r="M6238" s="218">
        <f t="shared" si="182"/>
        <v>3600</v>
      </c>
      <c r="N6238" s="216" t="str">
        <f t="shared" si="181"/>
        <v>stvarna uporabna</v>
      </c>
    </row>
    <row r="6239" spans="1:14" x14ac:dyDescent="0.25">
      <c r="A6239" s="216">
        <v>1</v>
      </c>
      <c r="B6239" s="217" t="s">
        <v>4303</v>
      </c>
      <c r="C6239" s="217" t="s">
        <v>4304</v>
      </c>
      <c r="D6239" s="217" t="s">
        <v>4837</v>
      </c>
      <c r="E6239" s="217" t="s">
        <v>233</v>
      </c>
      <c r="F6239" s="217" t="s">
        <v>4838</v>
      </c>
      <c r="G6239" s="217" t="s">
        <v>534</v>
      </c>
      <c r="H6239" s="217" t="s">
        <v>139</v>
      </c>
      <c r="I6239" s="219">
        <v>1</v>
      </c>
      <c r="J6239" s="221">
        <v>843949.89</v>
      </c>
      <c r="K6239" s="221">
        <v>393165.3</v>
      </c>
      <c r="L6239" s="221">
        <v>450784.59</v>
      </c>
      <c r="M6239" s="218">
        <f t="shared" si="182"/>
        <v>450784.59</v>
      </c>
      <c r="N6239" s="216" t="str">
        <f t="shared" si="181"/>
        <v>nova vrijednost</v>
      </c>
    </row>
    <row r="6240" spans="1:14" x14ac:dyDescent="0.25">
      <c r="A6240" s="216">
        <v>1</v>
      </c>
      <c r="B6240" s="219" t="s">
        <v>4303</v>
      </c>
      <c r="C6240" s="219" t="s">
        <v>4304</v>
      </c>
      <c r="D6240" s="219">
        <v>104128</v>
      </c>
      <c r="E6240" s="217" t="s">
        <v>362</v>
      </c>
      <c r="F6240" s="217" t="s">
        <v>4839</v>
      </c>
      <c r="G6240" s="217" t="s">
        <v>538</v>
      </c>
      <c r="H6240" s="217" t="s">
        <v>139</v>
      </c>
      <c r="I6240" s="219">
        <v>1</v>
      </c>
      <c r="J6240" s="221">
        <v>21483.15</v>
      </c>
      <c r="K6240" s="221">
        <v>6086.89</v>
      </c>
      <c r="L6240" s="221">
        <v>15396.26</v>
      </c>
      <c r="M6240" s="218">
        <f t="shared" si="182"/>
        <v>15396.26</v>
      </c>
      <c r="N6240" s="216" t="str">
        <f t="shared" si="181"/>
        <v>nova vrijednost</v>
      </c>
    </row>
    <row r="6241" spans="1:14" x14ac:dyDescent="0.25">
      <c r="A6241" s="220">
        <v>1</v>
      </c>
      <c r="B6241" s="217" t="s">
        <v>4840</v>
      </c>
      <c r="C6241" s="217" t="s">
        <v>4840</v>
      </c>
      <c r="D6241" s="217" t="s">
        <v>4841</v>
      </c>
      <c r="E6241" s="217" t="s">
        <v>233</v>
      </c>
      <c r="F6241" s="217" t="s">
        <v>4842</v>
      </c>
      <c r="G6241" s="217" t="s">
        <v>929</v>
      </c>
      <c r="H6241" s="217" t="s">
        <v>139</v>
      </c>
      <c r="I6241" s="219">
        <v>2</v>
      </c>
      <c r="J6241" s="221">
        <v>24208316.399999999</v>
      </c>
      <c r="K6241" s="221">
        <v>8138347.0300000003</v>
      </c>
      <c r="L6241" s="221">
        <v>16069969.369999999</v>
      </c>
      <c r="M6241" s="218">
        <f t="shared" si="182"/>
        <v>16069969.369999999</v>
      </c>
      <c r="N6241" s="220" t="s">
        <v>4843</v>
      </c>
    </row>
  </sheetData>
  <mergeCells count="1">
    <mergeCell ref="G5761:L576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85"/>
  <sheetViews>
    <sheetView workbookViewId="0">
      <selection activeCell="B25" sqref="B25"/>
    </sheetView>
  </sheetViews>
  <sheetFormatPr defaultRowHeight="12.75" x14ac:dyDescent="0.2"/>
  <cols>
    <col min="1" max="1" width="21.7109375" customWidth="1"/>
    <col min="2" max="2" width="27.140625" style="108" customWidth="1"/>
    <col min="3" max="3" width="16.140625" style="108" customWidth="1"/>
    <col min="4" max="4" width="12.7109375" style="108" customWidth="1"/>
    <col min="7" max="7" width="20.140625" hidden="1" customWidth="1"/>
    <col min="8" max="9" width="13.28515625" hidden="1" customWidth="1"/>
    <col min="10" max="10" width="14.42578125" hidden="1" customWidth="1"/>
    <col min="11" max="11" width="13.5703125" hidden="1" customWidth="1"/>
    <col min="15" max="15" width="13.7109375" customWidth="1"/>
  </cols>
  <sheetData>
    <row r="2" spans="1:15" x14ac:dyDescent="0.2">
      <c r="B2"/>
      <c r="C2"/>
      <c r="D2"/>
      <c r="G2" s="272"/>
      <c r="H2" s="423">
        <v>2017</v>
      </c>
      <c r="I2" s="424"/>
      <c r="J2" s="425"/>
      <c r="K2" s="272"/>
    </row>
    <row r="3" spans="1:15" ht="30" customHeight="1" x14ac:dyDescent="0.2">
      <c r="D3"/>
      <c r="G3" s="276"/>
      <c r="H3" s="275" t="s">
        <v>4848</v>
      </c>
      <c r="I3" s="280" t="s">
        <v>4849</v>
      </c>
      <c r="J3" s="281" t="s">
        <v>4855</v>
      </c>
      <c r="K3" s="282">
        <v>2016</v>
      </c>
    </row>
    <row r="4" spans="1:15" x14ac:dyDescent="0.2">
      <c r="A4" s="231" t="s">
        <v>4844</v>
      </c>
      <c r="B4" s="108" t="s">
        <v>4846</v>
      </c>
      <c r="C4" s="108" t="s">
        <v>4845</v>
      </c>
      <c r="D4"/>
      <c r="G4" s="277" t="s">
        <v>4304</v>
      </c>
      <c r="H4" s="273">
        <v>928832.24</v>
      </c>
      <c r="I4" s="274">
        <v>177625.81199999995</v>
      </c>
      <c r="J4" s="283">
        <f>SUM(H4:I4)</f>
        <v>1106458.0519999999</v>
      </c>
      <c r="K4" s="284">
        <v>1493211.62</v>
      </c>
      <c r="M4" s="297"/>
      <c r="N4" s="297"/>
      <c r="O4" s="297"/>
    </row>
    <row r="5" spans="1:15" x14ac:dyDescent="0.2">
      <c r="A5" s="227" t="s">
        <v>15</v>
      </c>
      <c r="B5" s="108">
        <v>2643549.8699999996</v>
      </c>
      <c r="C5" s="108">
        <v>4486418.6500000022</v>
      </c>
      <c r="G5" s="278" t="s">
        <v>926</v>
      </c>
      <c r="H5" s="269">
        <v>244106.59000000005</v>
      </c>
      <c r="I5" s="225">
        <v>1822832.7039999873</v>
      </c>
      <c r="J5" s="285">
        <f t="shared" ref="J5:J9" si="0">SUM(H5:I5)</f>
        <v>2066939.2939999874</v>
      </c>
      <c r="K5" s="286"/>
      <c r="M5" s="297"/>
      <c r="N5" s="297">
        <f>N9/7.5</f>
        <v>666.66666666666663</v>
      </c>
      <c r="O5" s="297"/>
    </row>
    <row r="6" spans="1:15" x14ac:dyDescent="0.2">
      <c r="A6" s="229" t="s">
        <v>4304</v>
      </c>
      <c r="B6" s="108">
        <v>503936.20999999996</v>
      </c>
      <c r="C6" s="108">
        <v>928832.24000000011</v>
      </c>
      <c r="G6" s="278" t="s">
        <v>2553</v>
      </c>
      <c r="H6" s="269">
        <v>1869451.4000000008</v>
      </c>
      <c r="I6" s="225">
        <v>7265158.54</v>
      </c>
      <c r="J6" s="285">
        <f t="shared" si="0"/>
        <v>9134609.9400000013</v>
      </c>
      <c r="K6" s="286"/>
      <c r="M6" s="297"/>
      <c r="N6" s="297"/>
      <c r="O6" s="297"/>
    </row>
    <row r="7" spans="1:15" x14ac:dyDescent="0.2">
      <c r="A7" s="229" t="s">
        <v>926</v>
      </c>
      <c r="B7" s="108">
        <v>180983.42999999979</v>
      </c>
      <c r="C7" s="108">
        <v>244106.59000000005</v>
      </c>
      <c r="G7" s="278" t="s">
        <v>98</v>
      </c>
      <c r="H7" s="269">
        <v>934870.62000000069</v>
      </c>
      <c r="I7" s="225">
        <v>809983.47599999979</v>
      </c>
      <c r="J7" s="285">
        <f t="shared" si="0"/>
        <v>1744854.0960000004</v>
      </c>
      <c r="K7" s="286">
        <f>549386+249709+2646666+2492142</f>
        <v>5937903</v>
      </c>
      <c r="M7" s="297"/>
      <c r="N7" s="297"/>
      <c r="O7" s="297"/>
    </row>
    <row r="8" spans="1:15" x14ac:dyDescent="0.2">
      <c r="A8" s="229" t="s">
        <v>2553</v>
      </c>
      <c r="B8" s="108">
        <v>1322935.3699999994</v>
      </c>
      <c r="C8" s="108">
        <v>1869451.4000000008</v>
      </c>
      <c r="G8" s="278" t="s">
        <v>135</v>
      </c>
      <c r="H8" s="269">
        <v>509157.8000000008</v>
      </c>
      <c r="I8" s="225"/>
      <c r="J8" s="285">
        <f t="shared" si="0"/>
        <v>509157.8000000008</v>
      </c>
      <c r="K8" s="286"/>
      <c r="M8" s="297"/>
      <c r="N8" s="297"/>
      <c r="O8" s="297"/>
    </row>
    <row r="9" spans="1:15" x14ac:dyDescent="0.2">
      <c r="A9" s="229" t="s">
        <v>98</v>
      </c>
      <c r="B9" s="108">
        <v>432031.74000000005</v>
      </c>
      <c r="C9" s="108">
        <v>934870.62</v>
      </c>
      <c r="G9" s="279" t="s">
        <v>4840</v>
      </c>
      <c r="H9" s="270"/>
      <c r="I9" s="271">
        <f>'podjela po načinu osiguranja'!M26</f>
        <v>43991500</v>
      </c>
      <c r="J9" s="287">
        <f t="shared" si="0"/>
        <v>43991500</v>
      </c>
      <c r="K9" s="288">
        <v>14443219</v>
      </c>
      <c r="M9" s="297">
        <v>8758</v>
      </c>
      <c r="N9" s="297">
        <v>5000</v>
      </c>
      <c r="O9" s="298">
        <f>N9*M9</f>
        <v>43790000</v>
      </c>
    </row>
    <row r="10" spans="1:15" x14ac:dyDescent="0.2">
      <c r="A10" s="229" t="s">
        <v>135</v>
      </c>
      <c r="B10" s="108">
        <v>203663.12000000023</v>
      </c>
      <c r="C10" s="108">
        <v>509157.8000000008</v>
      </c>
      <c r="J10" s="268"/>
      <c r="K10" s="268"/>
      <c r="M10" s="297">
        <v>637</v>
      </c>
      <c r="N10" s="297">
        <v>5000</v>
      </c>
      <c r="O10" s="298">
        <f>N10*M10</f>
        <v>3185000</v>
      </c>
    </row>
    <row r="11" spans="1:15" ht="15" x14ac:dyDescent="0.25">
      <c r="A11" s="227" t="s">
        <v>99</v>
      </c>
      <c r="B11" s="108">
        <v>10075600.535999987</v>
      </c>
      <c r="C11" s="108">
        <v>25189001.339999977</v>
      </c>
      <c r="J11" s="228">
        <f>SUM(J4:J10)</f>
        <v>58553519.181999989</v>
      </c>
      <c r="K11" s="228">
        <f>SUM(K4:K10)</f>
        <v>21874333.620000001</v>
      </c>
      <c r="M11" s="297">
        <f>SUM(M9:M10)</f>
        <v>9395</v>
      </c>
      <c r="N11" s="297"/>
      <c r="O11" s="298">
        <f>SUM(O9:O10)</f>
        <v>46975000</v>
      </c>
    </row>
    <row r="12" spans="1:15" x14ac:dyDescent="0.2">
      <c r="A12" s="229" t="s">
        <v>4304</v>
      </c>
      <c r="B12" s="108">
        <v>177625.81199999995</v>
      </c>
      <c r="C12" s="108">
        <v>444064.52999999997</v>
      </c>
      <c r="M12" s="297"/>
      <c r="N12" s="297"/>
      <c r="O12" s="297"/>
    </row>
    <row r="13" spans="1:15" ht="15" x14ac:dyDescent="0.25">
      <c r="A13" s="229" t="s">
        <v>926</v>
      </c>
      <c r="B13" s="108">
        <v>1822832.7039999873</v>
      </c>
      <c r="C13" s="108">
        <v>4557081.7600000128</v>
      </c>
      <c r="J13" s="230"/>
      <c r="M13" s="297"/>
      <c r="N13" s="297"/>
      <c r="O13" s="297"/>
    </row>
    <row r="14" spans="1:15" x14ac:dyDescent="0.2">
      <c r="A14" s="229" t="s">
        <v>2553</v>
      </c>
      <c r="B14" s="108">
        <v>7265158.5439999998</v>
      </c>
      <c r="C14" s="108">
        <v>18162896.359999966</v>
      </c>
      <c r="D14"/>
      <c r="M14" s="297">
        <v>14443219.5</v>
      </c>
      <c r="N14" s="297"/>
      <c r="O14" s="297"/>
    </row>
    <row r="15" spans="1:15" x14ac:dyDescent="0.2">
      <c r="A15" s="229" t="s">
        <v>98</v>
      </c>
      <c r="B15" s="108">
        <v>809983.47600000014</v>
      </c>
      <c r="C15" s="108">
        <v>2024958.6899999981</v>
      </c>
      <c r="D15"/>
      <c r="M15" s="297">
        <f>M14/M11</f>
        <v>1537.3304417243214</v>
      </c>
      <c r="N15" s="297"/>
      <c r="O15" s="297"/>
    </row>
    <row r="16" spans="1:15" x14ac:dyDescent="0.2">
      <c r="A16" s="227" t="s">
        <v>4843</v>
      </c>
      <c r="B16" s="108">
        <v>16069969.369999999</v>
      </c>
      <c r="C16" s="108">
        <v>24208316.399999999</v>
      </c>
      <c r="D16"/>
      <c r="M16" s="297"/>
      <c r="N16" s="297"/>
      <c r="O16" s="297"/>
    </row>
    <row r="17" spans="1:4" x14ac:dyDescent="0.2">
      <c r="A17" s="229" t="s">
        <v>4840</v>
      </c>
      <c r="B17" s="108">
        <v>16069969.369999999</v>
      </c>
      <c r="C17" s="108">
        <v>24208316.399999999</v>
      </c>
      <c r="D17"/>
    </row>
    <row r="18" spans="1:4" x14ac:dyDescent="0.2">
      <c r="A18" s="227" t="s">
        <v>0</v>
      </c>
      <c r="B18" s="108">
        <v>28789119.775999986</v>
      </c>
      <c r="C18" s="108">
        <v>53883736.389999978</v>
      </c>
      <c r="D18"/>
    </row>
    <row r="19" spans="1:4" x14ac:dyDescent="0.2">
      <c r="B19"/>
      <c r="C19"/>
      <c r="D19"/>
    </row>
    <row r="20" spans="1:4" x14ac:dyDescent="0.2">
      <c r="B20"/>
      <c r="C20"/>
      <c r="D20"/>
    </row>
    <row r="21" spans="1:4" x14ac:dyDescent="0.2">
      <c r="B21"/>
      <c r="C21"/>
      <c r="D21"/>
    </row>
    <row r="22" spans="1:4" x14ac:dyDescent="0.2">
      <c r="B22"/>
      <c r="C22"/>
      <c r="D22"/>
    </row>
    <row r="23" spans="1:4" x14ac:dyDescent="0.2">
      <c r="B23"/>
      <c r="C23"/>
      <c r="D23"/>
    </row>
    <row r="24" spans="1:4" x14ac:dyDescent="0.2">
      <c r="B24"/>
      <c r="C24"/>
      <c r="D24"/>
    </row>
    <row r="25" spans="1:4" x14ac:dyDescent="0.2">
      <c r="B25"/>
      <c r="C25"/>
      <c r="D25"/>
    </row>
    <row r="26" spans="1:4" x14ac:dyDescent="0.2">
      <c r="B26"/>
      <c r="C26"/>
      <c r="D26"/>
    </row>
    <row r="27" spans="1:4" x14ac:dyDescent="0.2">
      <c r="B27"/>
      <c r="C27"/>
      <c r="D27"/>
    </row>
    <row r="28" spans="1:4" x14ac:dyDescent="0.2">
      <c r="B28"/>
      <c r="C28"/>
      <c r="D28"/>
    </row>
    <row r="29" spans="1:4" x14ac:dyDescent="0.2">
      <c r="B29"/>
      <c r="C29"/>
      <c r="D29"/>
    </row>
    <row r="30" spans="1:4" x14ac:dyDescent="0.2">
      <c r="B30"/>
      <c r="C30"/>
      <c r="D30"/>
    </row>
    <row r="31" spans="1:4" x14ac:dyDescent="0.2">
      <c r="B31"/>
      <c r="C31"/>
      <c r="D31"/>
    </row>
    <row r="32" spans="1:4" x14ac:dyDescent="0.2">
      <c r="B32"/>
      <c r="C32"/>
      <c r="D32"/>
    </row>
    <row r="33" spans="2:4" x14ac:dyDescent="0.2">
      <c r="B33"/>
      <c r="C33"/>
      <c r="D33"/>
    </row>
    <row r="34" spans="2:4" x14ac:dyDescent="0.2">
      <c r="B34"/>
      <c r="C34"/>
      <c r="D34"/>
    </row>
    <row r="35" spans="2:4" x14ac:dyDescent="0.2">
      <c r="B35"/>
      <c r="C35"/>
      <c r="D35"/>
    </row>
    <row r="36" spans="2:4" x14ac:dyDescent="0.2">
      <c r="B36"/>
      <c r="C36"/>
      <c r="D36"/>
    </row>
    <row r="37" spans="2:4" x14ac:dyDescent="0.2">
      <c r="B37"/>
      <c r="C37"/>
      <c r="D37"/>
    </row>
    <row r="38" spans="2:4" x14ac:dyDescent="0.2">
      <c r="B38"/>
      <c r="C38"/>
      <c r="D38"/>
    </row>
    <row r="39" spans="2:4" x14ac:dyDescent="0.2">
      <c r="B39"/>
      <c r="C39"/>
      <c r="D39"/>
    </row>
    <row r="40" spans="2:4" x14ac:dyDescent="0.2">
      <c r="B40"/>
      <c r="C40"/>
      <c r="D40"/>
    </row>
    <row r="41" spans="2:4" x14ac:dyDescent="0.2">
      <c r="B41"/>
      <c r="C41"/>
      <c r="D41"/>
    </row>
    <row r="42" spans="2:4" x14ac:dyDescent="0.2">
      <c r="B42"/>
      <c r="C42"/>
      <c r="D42"/>
    </row>
    <row r="43" spans="2:4" x14ac:dyDescent="0.2">
      <c r="B43"/>
      <c r="C43"/>
      <c r="D43"/>
    </row>
    <row r="44" spans="2:4" x14ac:dyDescent="0.2">
      <c r="B44"/>
      <c r="C44"/>
      <c r="D44"/>
    </row>
    <row r="45" spans="2:4" x14ac:dyDescent="0.2">
      <c r="B45"/>
      <c r="C45"/>
      <c r="D45"/>
    </row>
    <row r="46" spans="2:4" x14ac:dyDescent="0.2">
      <c r="B46"/>
      <c r="C46"/>
      <c r="D46"/>
    </row>
    <row r="47" spans="2:4" x14ac:dyDescent="0.2">
      <c r="B47"/>
      <c r="C47"/>
      <c r="D47"/>
    </row>
    <row r="48" spans="2:4" x14ac:dyDescent="0.2">
      <c r="B48"/>
      <c r="C48"/>
      <c r="D48"/>
    </row>
    <row r="49" spans="2:4" x14ac:dyDescent="0.2">
      <c r="B49"/>
      <c r="C49"/>
      <c r="D49"/>
    </row>
    <row r="50" spans="2:4" x14ac:dyDescent="0.2">
      <c r="B50"/>
      <c r="C50"/>
      <c r="D50"/>
    </row>
    <row r="51" spans="2:4" x14ac:dyDescent="0.2">
      <c r="B51"/>
      <c r="C51"/>
      <c r="D51"/>
    </row>
    <row r="52" spans="2:4" x14ac:dyDescent="0.2">
      <c r="B52"/>
      <c r="C52"/>
      <c r="D52"/>
    </row>
    <row r="53" spans="2:4" x14ac:dyDescent="0.2">
      <c r="B53"/>
      <c r="C53"/>
      <c r="D53"/>
    </row>
    <row r="54" spans="2:4" x14ac:dyDescent="0.2">
      <c r="B54"/>
      <c r="C54"/>
      <c r="D54"/>
    </row>
    <row r="55" spans="2:4" x14ac:dyDescent="0.2">
      <c r="B55"/>
      <c r="C55"/>
      <c r="D55"/>
    </row>
    <row r="56" spans="2:4" x14ac:dyDescent="0.2">
      <c r="B56"/>
      <c r="C56"/>
      <c r="D56"/>
    </row>
    <row r="57" spans="2:4" x14ac:dyDescent="0.2">
      <c r="B57"/>
      <c r="C57"/>
      <c r="D57"/>
    </row>
    <row r="58" spans="2:4" x14ac:dyDescent="0.2">
      <c r="B58"/>
      <c r="C58"/>
      <c r="D58"/>
    </row>
    <row r="59" spans="2:4" x14ac:dyDescent="0.2">
      <c r="B59"/>
      <c r="C59"/>
      <c r="D59"/>
    </row>
    <row r="60" spans="2:4" x14ac:dyDescent="0.2">
      <c r="B60"/>
      <c r="C60"/>
      <c r="D60"/>
    </row>
    <row r="61" spans="2:4" x14ac:dyDescent="0.2">
      <c r="B61"/>
      <c r="C61"/>
      <c r="D61"/>
    </row>
    <row r="62" spans="2:4" x14ac:dyDescent="0.2">
      <c r="B62"/>
      <c r="C62"/>
      <c r="D62"/>
    </row>
    <row r="63" spans="2:4" x14ac:dyDescent="0.2">
      <c r="B63"/>
      <c r="C63"/>
      <c r="D63"/>
    </row>
    <row r="64" spans="2:4" x14ac:dyDescent="0.2">
      <c r="B64"/>
      <c r="C64"/>
      <c r="D64"/>
    </row>
    <row r="65" spans="2:4" x14ac:dyDescent="0.2">
      <c r="B65"/>
      <c r="C65"/>
      <c r="D65"/>
    </row>
    <row r="66" spans="2:4" x14ac:dyDescent="0.2">
      <c r="B66"/>
      <c r="C66"/>
      <c r="D66"/>
    </row>
    <row r="67" spans="2:4" x14ac:dyDescent="0.2">
      <c r="B67"/>
      <c r="C67"/>
      <c r="D67"/>
    </row>
    <row r="68" spans="2:4" x14ac:dyDescent="0.2">
      <c r="B68"/>
      <c r="C68"/>
      <c r="D68"/>
    </row>
    <row r="69" spans="2:4" x14ac:dyDescent="0.2">
      <c r="B69"/>
      <c r="C69"/>
      <c r="D69"/>
    </row>
    <row r="70" spans="2:4" x14ac:dyDescent="0.2">
      <c r="B70"/>
      <c r="C70"/>
      <c r="D70"/>
    </row>
    <row r="71" spans="2:4" x14ac:dyDescent="0.2">
      <c r="B71"/>
      <c r="C71"/>
      <c r="D71"/>
    </row>
    <row r="72" spans="2:4" x14ac:dyDescent="0.2">
      <c r="B72"/>
      <c r="C72"/>
      <c r="D72"/>
    </row>
    <row r="73" spans="2:4" x14ac:dyDescent="0.2">
      <c r="B73"/>
      <c r="C73"/>
      <c r="D73"/>
    </row>
    <row r="74" spans="2:4" x14ac:dyDescent="0.2">
      <c r="B74"/>
      <c r="C74"/>
      <c r="D74"/>
    </row>
    <row r="75" spans="2:4" x14ac:dyDescent="0.2">
      <c r="B75"/>
      <c r="C75"/>
      <c r="D75"/>
    </row>
    <row r="76" spans="2:4" x14ac:dyDescent="0.2">
      <c r="B76"/>
      <c r="C76"/>
      <c r="D76"/>
    </row>
    <row r="77" spans="2:4" x14ac:dyDescent="0.2">
      <c r="B77"/>
      <c r="C77"/>
      <c r="D77"/>
    </row>
    <row r="78" spans="2:4" x14ac:dyDescent="0.2">
      <c r="B78"/>
      <c r="C78"/>
      <c r="D78"/>
    </row>
    <row r="79" spans="2:4" x14ac:dyDescent="0.2">
      <c r="B79"/>
      <c r="C79"/>
      <c r="D79"/>
    </row>
    <row r="80" spans="2:4" x14ac:dyDescent="0.2">
      <c r="B80"/>
      <c r="C80"/>
      <c r="D80"/>
    </row>
    <row r="81" spans="2:4" x14ac:dyDescent="0.2">
      <c r="B81"/>
      <c r="C81"/>
      <c r="D81"/>
    </row>
    <row r="82" spans="2:4" x14ac:dyDescent="0.2">
      <c r="B82"/>
      <c r="C82"/>
      <c r="D82"/>
    </row>
    <row r="83" spans="2:4" x14ac:dyDescent="0.2">
      <c r="B83"/>
      <c r="C83"/>
      <c r="D83"/>
    </row>
    <row r="84" spans="2:4" x14ac:dyDescent="0.2">
      <c r="B84"/>
      <c r="C84"/>
      <c r="D84"/>
    </row>
    <row r="85" spans="2:4" x14ac:dyDescent="0.2">
      <c r="B85"/>
      <c r="C85"/>
      <c r="D85"/>
    </row>
    <row r="86" spans="2:4" x14ac:dyDescent="0.2">
      <c r="B86"/>
      <c r="C86"/>
      <c r="D86"/>
    </row>
    <row r="87" spans="2:4" x14ac:dyDescent="0.2">
      <c r="B87"/>
      <c r="C87"/>
      <c r="D87"/>
    </row>
    <row r="88" spans="2:4" x14ac:dyDescent="0.2">
      <c r="B88"/>
      <c r="C88"/>
      <c r="D88"/>
    </row>
    <row r="89" spans="2:4" x14ac:dyDescent="0.2">
      <c r="B89"/>
      <c r="C89"/>
      <c r="D89"/>
    </row>
    <row r="90" spans="2:4" x14ac:dyDescent="0.2">
      <c r="B90"/>
      <c r="C90"/>
      <c r="D90"/>
    </row>
    <row r="91" spans="2:4" x14ac:dyDescent="0.2">
      <c r="B91"/>
      <c r="C91"/>
      <c r="D91"/>
    </row>
    <row r="92" spans="2:4" x14ac:dyDescent="0.2">
      <c r="B92"/>
      <c r="C92"/>
      <c r="D92"/>
    </row>
    <row r="93" spans="2:4" x14ac:dyDescent="0.2">
      <c r="B93"/>
      <c r="C93"/>
      <c r="D93"/>
    </row>
    <row r="94" spans="2:4" x14ac:dyDescent="0.2">
      <c r="B94"/>
      <c r="C94"/>
      <c r="D94"/>
    </row>
    <row r="95" spans="2:4" x14ac:dyDescent="0.2">
      <c r="B95"/>
      <c r="C95"/>
      <c r="D95"/>
    </row>
    <row r="96" spans="2:4" x14ac:dyDescent="0.2">
      <c r="B96"/>
      <c r="C96"/>
      <c r="D96"/>
    </row>
    <row r="97" spans="2:4" x14ac:dyDescent="0.2">
      <c r="B97"/>
      <c r="C97"/>
      <c r="D97"/>
    </row>
    <row r="98" spans="2:4" x14ac:dyDescent="0.2">
      <c r="B98"/>
      <c r="C98"/>
      <c r="D98"/>
    </row>
    <row r="99" spans="2:4" x14ac:dyDescent="0.2">
      <c r="B99"/>
      <c r="C99"/>
      <c r="D99"/>
    </row>
    <row r="100" spans="2:4" x14ac:dyDescent="0.2">
      <c r="B100"/>
      <c r="C100"/>
      <c r="D100"/>
    </row>
    <row r="101" spans="2:4" x14ac:dyDescent="0.2">
      <c r="B101"/>
      <c r="C101"/>
      <c r="D101"/>
    </row>
    <row r="102" spans="2:4" x14ac:dyDescent="0.2">
      <c r="B102"/>
      <c r="C102"/>
      <c r="D102"/>
    </row>
    <row r="103" spans="2:4" x14ac:dyDescent="0.2">
      <c r="B103"/>
      <c r="C103"/>
      <c r="D103"/>
    </row>
    <row r="104" spans="2:4" x14ac:dyDescent="0.2">
      <c r="B104"/>
      <c r="C104"/>
      <c r="D104"/>
    </row>
    <row r="105" spans="2:4" x14ac:dyDescent="0.2">
      <c r="B105"/>
      <c r="C105"/>
      <c r="D105"/>
    </row>
    <row r="106" spans="2:4" x14ac:dyDescent="0.2">
      <c r="B106"/>
      <c r="C106"/>
      <c r="D106"/>
    </row>
    <row r="107" spans="2:4" x14ac:dyDescent="0.2">
      <c r="B107"/>
      <c r="C107"/>
      <c r="D107"/>
    </row>
    <row r="108" spans="2:4" x14ac:dyDescent="0.2">
      <c r="B108"/>
      <c r="C108"/>
      <c r="D108"/>
    </row>
    <row r="109" spans="2:4" x14ac:dyDescent="0.2">
      <c r="B109"/>
      <c r="C109"/>
      <c r="D109"/>
    </row>
    <row r="110" spans="2:4" x14ac:dyDescent="0.2">
      <c r="B110"/>
      <c r="C110"/>
      <c r="D110"/>
    </row>
    <row r="111" spans="2:4" x14ac:dyDescent="0.2">
      <c r="B111"/>
      <c r="C111"/>
      <c r="D111"/>
    </row>
    <row r="112" spans="2:4" x14ac:dyDescent="0.2">
      <c r="B112"/>
      <c r="C112"/>
      <c r="D112"/>
    </row>
    <row r="113" spans="2:4" x14ac:dyDescent="0.2">
      <c r="B113"/>
      <c r="C113"/>
      <c r="D113"/>
    </row>
    <row r="114" spans="2:4" x14ac:dyDescent="0.2">
      <c r="B114"/>
      <c r="C114"/>
      <c r="D114"/>
    </row>
    <row r="115" spans="2:4" x14ac:dyDescent="0.2">
      <c r="B115"/>
      <c r="C115"/>
      <c r="D115"/>
    </row>
    <row r="116" spans="2:4" x14ac:dyDescent="0.2">
      <c r="B116"/>
      <c r="C116"/>
      <c r="D116"/>
    </row>
    <row r="117" spans="2:4" x14ac:dyDescent="0.2">
      <c r="B117"/>
      <c r="C117"/>
      <c r="D117"/>
    </row>
    <row r="118" spans="2:4" x14ac:dyDescent="0.2">
      <c r="B118"/>
      <c r="C118"/>
      <c r="D118"/>
    </row>
    <row r="119" spans="2:4" x14ac:dyDescent="0.2">
      <c r="B119"/>
      <c r="C119"/>
      <c r="D119"/>
    </row>
    <row r="120" spans="2:4" x14ac:dyDescent="0.2">
      <c r="B120"/>
      <c r="C120"/>
      <c r="D120"/>
    </row>
    <row r="121" spans="2:4" x14ac:dyDescent="0.2">
      <c r="B121"/>
      <c r="C121"/>
      <c r="D121"/>
    </row>
    <row r="122" spans="2:4" x14ac:dyDescent="0.2">
      <c r="B122"/>
      <c r="C122"/>
      <c r="D122"/>
    </row>
    <row r="123" spans="2:4" x14ac:dyDescent="0.2">
      <c r="B123"/>
      <c r="C123"/>
      <c r="D123"/>
    </row>
    <row r="124" spans="2:4" x14ac:dyDescent="0.2">
      <c r="B124"/>
      <c r="C124"/>
      <c r="D124"/>
    </row>
    <row r="125" spans="2:4" x14ac:dyDescent="0.2">
      <c r="B125"/>
      <c r="C125"/>
      <c r="D125"/>
    </row>
    <row r="126" spans="2:4" x14ac:dyDescent="0.2">
      <c r="B126"/>
      <c r="C126"/>
      <c r="D126"/>
    </row>
    <row r="127" spans="2:4" x14ac:dyDescent="0.2">
      <c r="B127"/>
      <c r="C127"/>
      <c r="D127"/>
    </row>
    <row r="128" spans="2:4" x14ac:dyDescent="0.2">
      <c r="B128"/>
      <c r="C128"/>
      <c r="D128"/>
    </row>
    <row r="129" spans="2:4" x14ac:dyDescent="0.2">
      <c r="B129"/>
      <c r="C129"/>
      <c r="D129"/>
    </row>
    <row r="130" spans="2:4" x14ac:dyDescent="0.2">
      <c r="B130"/>
      <c r="C130"/>
      <c r="D130"/>
    </row>
    <row r="131" spans="2:4" x14ac:dyDescent="0.2">
      <c r="B131"/>
      <c r="C131"/>
      <c r="D131"/>
    </row>
    <row r="132" spans="2:4" x14ac:dyDescent="0.2">
      <c r="B132"/>
      <c r="C132"/>
      <c r="D132"/>
    </row>
    <row r="133" spans="2:4" x14ac:dyDescent="0.2">
      <c r="B133"/>
      <c r="C133"/>
      <c r="D133"/>
    </row>
    <row r="134" spans="2:4" x14ac:dyDescent="0.2">
      <c r="B134"/>
      <c r="C134"/>
      <c r="D134"/>
    </row>
    <row r="135" spans="2:4" x14ac:dyDescent="0.2">
      <c r="B135"/>
      <c r="C135"/>
      <c r="D135"/>
    </row>
    <row r="136" spans="2:4" x14ac:dyDescent="0.2">
      <c r="B136"/>
      <c r="C136"/>
      <c r="D136"/>
    </row>
    <row r="137" spans="2:4" x14ac:dyDescent="0.2">
      <c r="B137"/>
      <c r="C137"/>
      <c r="D137"/>
    </row>
    <row r="138" spans="2:4" x14ac:dyDescent="0.2">
      <c r="B138"/>
      <c r="C138"/>
      <c r="D138"/>
    </row>
    <row r="139" spans="2:4" x14ac:dyDescent="0.2">
      <c r="B139"/>
      <c r="C139"/>
      <c r="D139"/>
    </row>
    <row r="140" spans="2:4" x14ac:dyDescent="0.2">
      <c r="B140"/>
      <c r="C140"/>
      <c r="D140"/>
    </row>
    <row r="141" spans="2:4" x14ac:dyDescent="0.2">
      <c r="B141"/>
      <c r="C141"/>
      <c r="D141"/>
    </row>
    <row r="142" spans="2:4" x14ac:dyDescent="0.2">
      <c r="B142"/>
      <c r="C142"/>
      <c r="D142"/>
    </row>
    <row r="143" spans="2:4" x14ac:dyDescent="0.2">
      <c r="B143"/>
      <c r="C143"/>
      <c r="D143"/>
    </row>
    <row r="144" spans="2:4" x14ac:dyDescent="0.2">
      <c r="B144"/>
      <c r="C144"/>
      <c r="D144"/>
    </row>
    <row r="145" spans="2:4" x14ac:dyDescent="0.2">
      <c r="B145"/>
      <c r="C145"/>
      <c r="D145"/>
    </row>
    <row r="146" spans="2:4" x14ac:dyDescent="0.2">
      <c r="B146"/>
      <c r="C146"/>
      <c r="D146"/>
    </row>
    <row r="147" spans="2:4" x14ac:dyDescent="0.2">
      <c r="B147"/>
      <c r="C147"/>
      <c r="D147"/>
    </row>
    <row r="148" spans="2:4" x14ac:dyDescent="0.2">
      <c r="B148"/>
      <c r="C148"/>
      <c r="D148"/>
    </row>
    <row r="149" spans="2:4" x14ac:dyDescent="0.2">
      <c r="B149"/>
      <c r="C149"/>
      <c r="D149"/>
    </row>
    <row r="150" spans="2:4" x14ac:dyDescent="0.2">
      <c r="B150"/>
      <c r="C150"/>
      <c r="D150"/>
    </row>
    <row r="151" spans="2:4" x14ac:dyDescent="0.2">
      <c r="B151"/>
      <c r="C151"/>
      <c r="D151"/>
    </row>
    <row r="152" spans="2:4" x14ac:dyDescent="0.2">
      <c r="B152"/>
      <c r="C152"/>
      <c r="D152"/>
    </row>
    <row r="153" spans="2:4" x14ac:dyDescent="0.2">
      <c r="B153"/>
      <c r="C153"/>
      <c r="D153"/>
    </row>
    <row r="154" spans="2:4" x14ac:dyDescent="0.2">
      <c r="B154"/>
      <c r="C154"/>
      <c r="D154"/>
    </row>
    <row r="155" spans="2:4" x14ac:dyDescent="0.2">
      <c r="B155"/>
      <c r="C155"/>
      <c r="D155"/>
    </row>
    <row r="156" spans="2:4" x14ac:dyDescent="0.2">
      <c r="B156"/>
      <c r="C156"/>
      <c r="D156"/>
    </row>
    <row r="157" spans="2:4" x14ac:dyDescent="0.2">
      <c r="B157"/>
      <c r="C157"/>
      <c r="D157"/>
    </row>
    <row r="158" spans="2:4" x14ac:dyDescent="0.2">
      <c r="B158"/>
      <c r="C158"/>
      <c r="D158"/>
    </row>
    <row r="159" spans="2:4" x14ac:dyDescent="0.2">
      <c r="B159"/>
      <c r="C159"/>
      <c r="D159"/>
    </row>
    <row r="160" spans="2:4" x14ac:dyDescent="0.2">
      <c r="B160"/>
      <c r="C160"/>
      <c r="D160"/>
    </row>
    <row r="161" spans="2:4" x14ac:dyDescent="0.2">
      <c r="B161"/>
      <c r="C161"/>
      <c r="D161"/>
    </row>
    <row r="162" spans="2:4" x14ac:dyDescent="0.2">
      <c r="B162"/>
      <c r="C162"/>
      <c r="D162"/>
    </row>
    <row r="163" spans="2:4" x14ac:dyDescent="0.2">
      <c r="B163"/>
      <c r="C163"/>
      <c r="D163"/>
    </row>
    <row r="164" spans="2:4" x14ac:dyDescent="0.2">
      <c r="B164"/>
      <c r="C164"/>
      <c r="D164"/>
    </row>
    <row r="165" spans="2:4" x14ac:dyDescent="0.2">
      <c r="B165"/>
      <c r="C165"/>
      <c r="D165"/>
    </row>
    <row r="166" spans="2:4" x14ac:dyDescent="0.2">
      <c r="B166"/>
      <c r="C166"/>
      <c r="D166"/>
    </row>
    <row r="167" spans="2:4" x14ac:dyDescent="0.2">
      <c r="B167"/>
      <c r="C167"/>
      <c r="D167"/>
    </row>
    <row r="168" spans="2:4" x14ac:dyDescent="0.2">
      <c r="B168"/>
      <c r="C168"/>
      <c r="D168"/>
    </row>
    <row r="169" spans="2:4" x14ac:dyDescent="0.2">
      <c r="B169"/>
      <c r="C169"/>
      <c r="D169"/>
    </row>
    <row r="170" spans="2:4" x14ac:dyDescent="0.2">
      <c r="B170"/>
      <c r="C170"/>
      <c r="D170"/>
    </row>
    <row r="171" spans="2:4" x14ac:dyDescent="0.2">
      <c r="B171"/>
      <c r="C171"/>
      <c r="D171"/>
    </row>
    <row r="172" spans="2:4" x14ac:dyDescent="0.2">
      <c r="B172"/>
      <c r="C172"/>
      <c r="D172"/>
    </row>
    <row r="173" spans="2:4" x14ac:dyDescent="0.2">
      <c r="B173"/>
      <c r="C173"/>
      <c r="D173"/>
    </row>
    <row r="174" spans="2:4" x14ac:dyDescent="0.2">
      <c r="B174"/>
      <c r="C174"/>
      <c r="D174"/>
    </row>
    <row r="175" spans="2:4" x14ac:dyDescent="0.2">
      <c r="B175"/>
      <c r="C175"/>
      <c r="D175"/>
    </row>
    <row r="176" spans="2:4" x14ac:dyDescent="0.2">
      <c r="B176"/>
      <c r="C176"/>
      <c r="D176"/>
    </row>
    <row r="177" spans="2:4" x14ac:dyDescent="0.2">
      <c r="B177"/>
      <c r="C177"/>
      <c r="D177"/>
    </row>
    <row r="178" spans="2:4" x14ac:dyDescent="0.2">
      <c r="B178"/>
      <c r="C178"/>
      <c r="D178"/>
    </row>
    <row r="179" spans="2:4" x14ac:dyDescent="0.2">
      <c r="B179"/>
      <c r="C179"/>
      <c r="D179"/>
    </row>
    <row r="180" spans="2:4" x14ac:dyDescent="0.2">
      <c r="B180"/>
      <c r="C180"/>
      <c r="D180"/>
    </row>
    <row r="181" spans="2:4" x14ac:dyDescent="0.2">
      <c r="B181"/>
      <c r="C181"/>
      <c r="D181"/>
    </row>
    <row r="182" spans="2:4" x14ac:dyDescent="0.2">
      <c r="B182"/>
      <c r="C182"/>
      <c r="D182"/>
    </row>
    <row r="183" spans="2:4" x14ac:dyDescent="0.2">
      <c r="B183"/>
      <c r="C183"/>
      <c r="D183"/>
    </row>
    <row r="184" spans="2:4" x14ac:dyDescent="0.2">
      <c r="B184"/>
      <c r="C184"/>
      <c r="D184"/>
    </row>
    <row r="185" spans="2:4" x14ac:dyDescent="0.2">
      <c r="B185"/>
      <c r="C185"/>
      <c r="D185"/>
    </row>
    <row r="186" spans="2:4" x14ac:dyDescent="0.2">
      <c r="B186"/>
      <c r="C186"/>
      <c r="D186"/>
    </row>
    <row r="187" spans="2:4" x14ac:dyDescent="0.2">
      <c r="B187"/>
      <c r="C187"/>
      <c r="D187"/>
    </row>
    <row r="188" spans="2:4" x14ac:dyDescent="0.2">
      <c r="B188"/>
      <c r="C188"/>
      <c r="D188"/>
    </row>
    <row r="189" spans="2:4" x14ac:dyDescent="0.2">
      <c r="B189"/>
      <c r="C189"/>
      <c r="D189"/>
    </row>
    <row r="190" spans="2:4" x14ac:dyDescent="0.2">
      <c r="B190"/>
      <c r="C190"/>
      <c r="D190"/>
    </row>
    <row r="191" spans="2:4" x14ac:dyDescent="0.2">
      <c r="B191"/>
      <c r="C191"/>
      <c r="D191"/>
    </row>
    <row r="192" spans="2:4" x14ac:dyDescent="0.2">
      <c r="B192"/>
      <c r="C192"/>
      <c r="D192"/>
    </row>
    <row r="193" spans="2:4" x14ac:dyDescent="0.2">
      <c r="B193"/>
      <c r="C193"/>
      <c r="D193"/>
    </row>
    <row r="194" spans="2:4" x14ac:dyDescent="0.2">
      <c r="B194"/>
      <c r="C194"/>
      <c r="D194"/>
    </row>
    <row r="195" spans="2:4" x14ac:dyDescent="0.2">
      <c r="B195"/>
      <c r="C195"/>
      <c r="D195"/>
    </row>
    <row r="196" spans="2:4" x14ac:dyDescent="0.2">
      <c r="B196"/>
      <c r="C196"/>
      <c r="D196"/>
    </row>
    <row r="197" spans="2:4" x14ac:dyDescent="0.2">
      <c r="B197"/>
      <c r="C197"/>
      <c r="D197"/>
    </row>
    <row r="198" spans="2:4" x14ac:dyDescent="0.2">
      <c r="B198"/>
      <c r="C198"/>
      <c r="D198"/>
    </row>
    <row r="199" spans="2:4" x14ac:dyDescent="0.2">
      <c r="B199"/>
      <c r="C199"/>
      <c r="D199"/>
    </row>
    <row r="200" spans="2:4" x14ac:dyDescent="0.2">
      <c r="B200"/>
      <c r="C200"/>
      <c r="D200"/>
    </row>
    <row r="201" spans="2:4" x14ac:dyDescent="0.2">
      <c r="B201"/>
      <c r="C201"/>
      <c r="D201"/>
    </row>
    <row r="202" spans="2:4" x14ac:dyDescent="0.2">
      <c r="B202"/>
      <c r="C202"/>
      <c r="D202"/>
    </row>
    <row r="203" spans="2:4" x14ac:dyDescent="0.2">
      <c r="B203"/>
      <c r="C203"/>
      <c r="D203"/>
    </row>
    <row r="204" spans="2:4" x14ac:dyDescent="0.2">
      <c r="B204"/>
      <c r="C204"/>
      <c r="D204"/>
    </row>
    <row r="205" spans="2:4" x14ac:dyDescent="0.2">
      <c r="B205"/>
      <c r="C205"/>
      <c r="D205"/>
    </row>
    <row r="206" spans="2:4" x14ac:dyDescent="0.2">
      <c r="B206"/>
      <c r="C206"/>
      <c r="D206"/>
    </row>
    <row r="207" spans="2:4" x14ac:dyDescent="0.2">
      <c r="B207"/>
      <c r="C207"/>
      <c r="D207"/>
    </row>
    <row r="208" spans="2:4" x14ac:dyDescent="0.2">
      <c r="B208"/>
      <c r="C208"/>
      <c r="D208"/>
    </row>
    <row r="209" spans="2:4" x14ac:dyDescent="0.2">
      <c r="B209"/>
      <c r="C209"/>
      <c r="D209"/>
    </row>
    <row r="210" spans="2:4" x14ac:dyDescent="0.2">
      <c r="B210"/>
      <c r="C210"/>
      <c r="D210"/>
    </row>
    <row r="211" spans="2:4" x14ac:dyDescent="0.2">
      <c r="B211"/>
      <c r="C211"/>
      <c r="D211"/>
    </row>
    <row r="212" spans="2:4" x14ac:dyDescent="0.2">
      <c r="B212"/>
      <c r="C212"/>
      <c r="D212"/>
    </row>
    <row r="213" spans="2:4" x14ac:dyDescent="0.2">
      <c r="B213"/>
      <c r="C213"/>
      <c r="D213"/>
    </row>
    <row r="214" spans="2:4" x14ac:dyDescent="0.2">
      <c r="B214"/>
      <c r="C214"/>
      <c r="D214"/>
    </row>
    <row r="215" spans="2:4" x14ac:dyDescent="0.2">
      <c r="B215"/>
      <c r="C215"/>
      <c r="D215"/>
    </row>
    <row r="216" spans="2:4" x14ac:dyDescent="0.2">
      <c r="B216"/>
      <c r="C216"/>
      <c r="D216"/>
    </row>
    <row r="217" spans="2:4" x14ac:dyDescent="0.2">
      <c r="B217"/>
      <c r="C217"/>
      <c r="D217"/>
    </row>
    <row r="218" spans="2:4" x14ac:dyDescent="0.2">
      <c r="B218"/>
      <c r="C218"/>
      <c r="D218"/>
    </row>
    <row r="219" spans="2:4" x14ac:dyDescent="0.2">
      <c r="B219"/>
      <c r="C219"/>
      <c r="D219"/>
    </row>
    <row r="220" spans="2:4" x14ac:dyDescent="0.2">
      <c r="B220"/>
      <c r="C220"/>
      <c r="D220"/>
    </row>
    <row r="221" spans="2:4" x14ac:dyDescent="0.2">
      <c r="B221"/>
      <c r="C221"/>
      <c r="D221"/>
    </row>
    <row r="222" spans="2:4" x14ac:dyDescent="0.2">
      <c r="B222"/>
      <c r="C222"/>
      <c r="D222"/>
    </row>
    <row r="223" spans="2:4" x14ac:dyDescent="0.2">
      <c r="B223"/>
      <c r="C223"/>
      <c r="D223"/>
    </row>
    <row r="224" spans="2:4" x14ac:dyDescent="0.2">
      <c r="B224"/>
      <c r="C224"/>
      <c r="D224"/>
    </row>
    <row r="225" spans="2:4" x14ac:dyDescent="0.2">
      <c r="B225"/>
      <c r="C225"/>
      <c r="D225"/>
    </row>
    <row r="226" spans="2:4" x14ac:dyDescent="0.2">
      <c r="B226"/>
      <c r="C226"/>
      <c r="D226"/>
    </row>
    <row r="227" spans="2:4" x14ac:dyDescent="0.2">
      <c r="B227"/>
      <c r="C227"/>
      <c r="D227"/>
    </row>
    <row r="228" spans="2:4" x14ac:dyDescent="0.2">
      <c r="B228"/>
      <c r="C228"/>
      <c r="D228"/>
    </row>
    <row r="229" spans="2:4" x14ac:dyDescent="0.2">
      <c r="B229"/>
      <c r="C229"/>
      <c r="D229"/>
    </row>
    <row r="230" spans="2:4" x14ac:dyDescent="0.2">
      <c r="B230"/>
      <c r="C230"/>
      <c r="D230"/>
    </row>
    <row r="231" spans="2:4" x14ac:dyDescent="0.2">
      <c r="B231"/>
      <c r="C231"/>
      <c r="D231"/>
    </row>
    <row r="232" spans="2:4" x14ac:dyDescent="0.2">
      <c r="B232"/>
      <c r="C232"/>
      <c r="D232"/>
    </row>
    <row r="233" spans="2:4" x14ac:dyDescent="0.2">
      <c r="B233"/>
      <c r="C233"/>
      <c r="D233"/>
    </row>
    <row r="234" spans="2:4" x14ac:dyDescent="0.2">
      <c r="B234"/>
      <c r="C234"/>
      <c r="D234"/>
    </row>
    <row r="235" spans="2:4" x14ac:dyDescent="0.2">
      <c r="B235"/>
      <c r="C235"/>
      <c r="D235"/>
    </row>
    <row r="236" spans="2:4" x14ac:dyDescent="0.2">
      <c r="B236"/>
      <c r="C236"/>
      <c r="D236"/>
    </row>
    <row r="237" spans="2:4" x14ac:dyDescent="0.2">
      <c r="B237"/>
      <c r="C237"/>
      <c r="D237"/>
    </row>
    <row r="238" spans="2:4" x14ac:dyDescent="0.2">
      <c r="B238"/>
      <c r="C238"/>
      <c r="D238"/>
    </row>
    <row r="239" spans="2:4" x14ac:dyDescent="0.2">
      <c r="B239"/>
      <c r="C239"/>
      <c r="D239"/>
    </row>
    <row r="240" spans="2:4" x14ac:dyDescent="0.2">
      <c r="B240"/>
      <c r="C240"/>
      <c r="D240"/>
    </row>
    <row r="241" spans="2:4" x14ac:dyDescent="0.2">
      <c r="B241"/>
      <c r="C241"/>
      <c r="D241"/>
    </row>
    <row r="242" spans="2:4" x14ac:dyDescent="0.2">
      <c r="B242"/>
      <c r="C242"/>
      <c r="D242"/>
    </row>
    <row r="243" spans="2:4" x14ac:dyDescent="0.2">
      <c r="B243"/>
      <c r="C243"/>
      <c r="D243"/>
    </row>
    <row r="244" spans="2:4" x14ac:dyDescent="0.2">
      <c r="B244"/>
      <c r="C244"/>
      <c r="D244"/>
    </row>
    <row r="245" spans="2:4" x14ac:dyDescent="0.2">
      <c r="B245"/>
      <c r="C245"/>
      <c r="D245"/>
    </row>
    <row r="246" spans="2:4" x14ac:dyDescent="0.2">
      <c r="B246"/>
      <c r="C246"/>
      <c r="D246"/>
    </row>
    <row r="247" spans="2:4" x14ac:dyDescent="0.2">
      <c r="B247"/>
      <c r="C247"/>
      <c r="D247"/>
    </row>
    <row r="248" spans="2:4" x14ac:dyDescent="0.2">
      <c r="B248"/>
      <c r="C248"/>
      <c r="D248"/>
    </row>
    <row r="249" spans="2:4" x14ac:dyDescent="0.2">
      <c r="B249"/>
      <c r="C249"/>
      <c r="D249"/>
    </row>
    <row r="250" spans="2:4" x14ac:dyDescent="0.2">
      <c r="B250"/>
      <c r="C250"/>
      <c r="D250"/>
    </row>
    <row r="251" spans="2:4" x14ac:dyDescent="0.2">
      <c r="B251"/>
      <c r="C251"/>
      <c r="D251"/>
    </row>
    <row r="252" spans="2:4" x14ac:dyDescent="0.2">
      <c r="B252"/>
      <c r="C252"/>
      <c r="D252"/>
    </row>
    <row r="253" spans="2:4" x14ac:dyDescent="0.2">
      <c r="B253"/>
      <c r="C253"/>
      <c r="D253"/>
    </row>
    <row r="254" spans="2:4" x14ac:dyDescent="0.2">
      <c r="B254"/>
      <c r="C254"/>
      <c r="D254"/>
    </row>
    <row r="255" spans="2:4" x14ac:dyDescent="0.2">
      <c r="B255"/>
      <c r="C255"/>
      <c r="D255"/>
    </row>
    <row r="256" spans="2:4" x14ac:dyDescent="0.2">
      <c r="B256"/>
      <c r="C256"/>
      <c r="D256"/>
    </row>
    <row r="257" spans="2:4" x14ac:dyDescent="0.2">
      <c r="B257"/>
      <c r="C257"/>
      <c r="D257"/>
    </row>
    <row r="258" spans="2:4" x14ac:dyDescent="0.2">
      <c r="B258"/>
      <c r="C258"/>
      <c r="D258"/>
    </row>
    <row r="259" spans="2:4" x14ac:dyDescent="0.2">
      <c r="B259"/>
      <c r="C259"/>
      <c r="D259"/>
    </row>
    <row r="260" spans="2:4" x14ac:dyDescent="0.2">
      <c r="B260"/>
      <c r="C260"/>
      <c r="D260"/>
    </row>
    <row r="261" spans="2:4" x14ac:dyDescent="0.2">
      <c r="B261"/>
      <c r="C261"/>
      <c r="D261"/>
    </row>
    <row r="262" spans="2:4" x14ac:dyDescent="0.2">
      <c r="B262"/>
      <c r="C262"/>
      <c r="D262"/>
    </row>
    <row r="263" spans="2:4" x14ac:dyDescent="0.2">
      <c r="B263"/>
      <c r="C263"/>
      <c r="D263"/>
    </row>
    <row r="264" spans="2:4" x14ac:dyDescent="0.2">
      <c r="B264"/>
      <c r="C264"/>
      <c r="D264"/>
    </row>
    <row r="265" spans="2:4" x14ac:dyDescent="0.2">
      <c r="B265"/>
      <c r="C265"/>
      <c r="D265"/>
    </row>
    <row r="266" spans="2:4" x14ac:dyDescent="0.2">
      <c r="B266"/>
      <c r="C266"/>
      <c r="D266"/>
    </row>
    <row r="267" spans="2:4" x14ac:dyDescent="0.2">
      <c r="B267"/>
      <c r="C267"/>
      <c r="D267"/>
    </row>
    <row r="268" spans="2:4" x14ac:dyDescent="0.2">
      <c r="B268"/>
      <c r="C268"/>
      <c r="D268"/>
    </row>
    <row r="269" spans="2:4" x14ac:dyDescent="0.2">
      <c r="B269"/>
      <c r="C269"/>
      <c r="D269"/>
    </row>
    <row r="270" spans="2:4" x14ac:dyDescent="0.2">
      <c r="B270"/>
      <c r="C270"/>
      <c r="D270"/>
    </row>
    <row r="271" spans="2:4" x14ac:dyDescent="0.2">
      <c r="B271"/>
      <c r="C271"/>
      <c r="D271"/>
    </row>
    <row r="272" spans="2:4" x14ac:dyDescent="0.2">
      <c r="B272"/>
      <c r="C272"/>
      <c r="D272"/>
    </row>
    <row r="273" spans="2:4" x14ac:dyDescent="0.2">
      <c r="B273"/>
      <c r="C273"/>
      <c r="D273"/>
    </row>
    <row r="274" spans="2:4" x14ac:dyDescent="0.2">
      <c r="B274"/>
      <c r="C274"/>
      <c r="D274"/>
    </row>
    <row r="275" spans="2:4" x14ac:dyDescent="0.2">
      <c r="B275"/>
      <c r="C275"/>
      <c r="D275"/>
    </row>
    <row r="276" spans="2:4" x14ac:dyDescent="0.2">
      <c r="B276"/>
      <c r="C276"/>
      <c r="D276"/>
    </row>
    <row r="277" spans="2:4" x14ac:dyDescent="0.2">
      <c r="B277"/>
      <c r="C277"/>
      <c r="D277"/>
    </row>
    <row r="278" spans="2:4" x14ac:dyDescent="0.2">
      <c r="B278"/>
      <c r="C278"/>
      <c r="D278"/>
    </row>
    <row r="279" spans="2:4" x14ac:dyDescent="0.2">
      <c r="B279"/>
      <c r="C279"/>
      <c r="D279"/>
    </row>
    <row r="280" spans="2:4" x14ac:dyDescent="0.2">
      <c r="B280"/>
      <c r="C280"/>
      <c r="D280"/>
    </row>
    <row r="281" spans="2:4" x14ac:dyDescent="0.2">
      <c r="B281"/>
      <c r="C281"/>
      <c r="D281"/>
    </row>
    <row r="282" spans="2:4" x14ac:dyDescent="0.2">
      <c r="B282"/>
      <c r="C282"/>
      <c r="D282"/>
    </row>
    <row r="283" spans="2:4" x14ac:dyDescent="0.2">
      <c r="B283"/>
      <c r="C283"/>
      <c r="D283"/>
    </row>
    <row r="284" spans="2:4" x14ac:dyDescent="0.2">
      <c r="B284"/>
      <c r="C284"/>
      <c r="D284"/>
    </row>
    <row r="285" spans="2:4" x14ac:dyDescent="0.2">
      <c r="B285"/>
      <c r="C285"/>
      <c r="D285"/>
    </row>
    <row r="286" spans="2:4" x14ac:dyDescent="0.2">
      <c r="B286"/>
      <c r="C286"/>
      <c r="D286"/>
    </row>
    <row r="287" spans="2:4" x14ac:dyDescent="0.2">
      <c r="B287"/>
      <c r="C287"/>
      <c r="D287"/>
    </row>
    <row r="288" spans="2:4" x14ac:dyDescent="0.2">
      <c r="B288"/>
      <c r="C288"/>
      <c r="D288"/>
    </row>
    <row r="289" spans="2:4" x14ac:dyDescent="0.2">
      <c r="B289"/>
      <c r="C289"/>
      <c r="D289"/>
    </row>
    <row r="290" spans="2:4" x14ac:dyDescent="0.2">
      <c r="B290"/>
      <c r="C290"/>
      <c r="D290"/>
    </row>
    <row r="291" spans="2:4" x14ac:dyDescent="0.2">
      <c r="B291"/>
      <c r="C291"/>
      <c r="D291"/>
    </row>
    <row r="292" spans="2:4" x14ac:dyDescent="0.2">
      <c r="B292"/>
      <c r="C292"/>
      <c r="D292"/>
    </row>
    <row r="293" spans="2:4" x14ac:dyDescent="0.2">
      <c r="B293"/>
      <c r="C293"/>
      <c r="D293"/>
    </row>
    <row r="294" spans="2:4" x14ac:dyDescent="0.2">
      <c r="B294"/>
      <c r="C294"/>
      <c r="D294"/>
    </row>
    <row r="295" spans="2:4" x14ac:dyDescent="0.2">
      <c r="B295"/>
      <c r="C295"/>
      <c r="D295"/>
    </row>
    <row r="296" spans="2:4" x14ac:dyDescent="0.2">
      <c r="B296"/>
      <c r="C296"/>
      <c r="D296"/>
    </row>
    <row r="297" spans="2:4" x14ac:dyDescent="0.2">
      <c r="B297"/>
      <c r="C297"/>
      <c r="D297"/>
    </row>
    <row r="298" spans="2:4" x14ac:dyDescent="0.2">
      <c r="B298"/>
      <c r="C298"/>
      <c r="D298"/>
    </row>
    <row r="299" spans="2:4" x14ac:dyDescent="0.2">
      <c r="B299"/>
      <c r="C299"/>
      <c r="D299"/>
    </row>
    <row r="300" spans="2:4" x14ac:dyDescent="0.2">
      <c r="B300"/>
      <c r="C300"/>
      <c r="D300"/>
    </row>
    <row r="301" spans="2:4" x14ac:dyDescent="0.2">
      <c r="B301"/>
      <c r="C301"/>
      <c r="D301"/>
    </row>
    <row r="302" spans="2:4" x14ac:dyDescent="0.2">
      <c r="B302"/>
      <c r="C302"/>
      <c r="D302"/>
    </row>
    <row r="303" spans="2:4" x14ac:dyDescent="0.2">
      <c r="B303"/>
      <c r="C303"/>
      <c r="D303"/>
    </row>
    <row r="304" spans="2:4" x14ac:dyDescent="0.2">
      <c r="B304"/>
      <c r="C304"/>
      <c r="D304"/>
    </row>
    <row r="305" spans="2:4" x14ac:dyDescent="0.2">
      <c r="B305"/>
      <c r="C305"/>
      <c r="D305"/>
    </row>
    <row r="306" spans="2:4" x14ac:dyDescent="0.2">
      <c r="B306"/>
      <c r="C306"/>
      <c r="D306"/>
    </row>
    <row r="307" spans="2:4" x14ac:dyDescent="0.2">
      <c r="B307"/>
      <c r="C307"/>
      <c r="D307"/>
    </row>
    <row r="308" spans="2:4" x14ac:dyDescent="0.2">
      <c r="B308"/>
      <c r="C308"/>
      <c r="D308"/>
    </row>
    <row r="309" spans="2:4" x14ac:dyDescent="0.2">
      <c r="B309"/>
      <c r="C309"/>
      <c r="D309"/>
    </row>
    <row r="310" spans="2:4" x14ac:dyDescent="0.2">
      <c r="B310"/>
      <c r="C310"/>
      <c r="D310"/>
    </row>
    <row r="311" spans="2:4" x14ac:dyDescent="0.2">
      <c r="B311"/>
      <c r="C311"/>
      <c r="D311"/>
    </row>
    <row r="312" spans="2:4" x14ac:dyDescent="0.2">
      <c r="B312"/>
      <c r="C312"/>
      <c r="D312"/>
    </row>
    <row r="313" spans="2:4" x14ac:dyDescent="0.2">
      <c r="B313"/>
      <c r="C313"/>
      <c r="D313"/>
    </row>
    <row r="314" spans="2:4" x14ac:dyDescent="0.2">
      <c r="B314"/>
      <c r="C314"/>
      <c r="D314"/>
    </row>
    <row r="315" spans="2:4" x14ac:dyDescent="0.2">
      <c r="B315"/>
      <c r="C315"/>
      <c r="D315"/>
    </row>
    <row r="316" spans="2:4" x14ac:dyDescent="0.2">
      <c r="B316"/>
      <c r="C316"/>
      <c r="D316"/>
    </row>
    <row r="317" spans="2:4" x14ac:dyDescent="0.2">
      <c r="B317"/>
      <c r="C317"/>
      <c r="D317"/>
    </row>
    <row r="318" spans="2:4" x14ac:dyDescent="0.2">
      <c r="B318"/>
      <c r="C318"/>
      <c r="D318"/>
    </row>
    <row r="319" spans="2:4" x14ac:dyDescent="0.2">
      <c r="B319"/>
      <c r="C319"/>
      <c r="D319"/>
    </row>
    <row r="320" spans="2:4" x14ac:dyDescent="0.2">
      <c r="B320"/>
      <c r="C320"/>
      <c r="D320"/>
    </row>
    <row r="321" spans="2:4" x14ac:dyDescent="0.2">
      <c r="B321"/>
      <c r="C321"/>
      <c r="D321"/>
    </row>
    <row r="322" spans="2:4" x14ac:dyDescent="0.2">
      <c r="B322"/>
      <c r="C322"/>
      <c r="D322"/>
    </row>
    <row r="323" spans="2:4" x14ac:dyDescent="0.2">
      <c r="B323"/>
      <c r="C323"/>
      <c r="D323"/>
    </row>
    <row r="324" spans="2:4" x14ac:dyDescent="0.2">
      <c r="B324"/>
      <c r="C324"/>
      <c r="D324"/>
    </row>
    <row r="325" spans="2:4" x14ac:dyDescent="0.2">
      <c r="B325"/>
      <c r="C325"/>
      <c r="D325"/>
    </row>
    <row r="326" spans="2:4" x14ac:dyDescent="0.2">
      <c r="B326"/>
      <c r="C326"/>
      <c r="D326"/>
    </row>
    <row r="327" spans="2:4" x14ac:dyDescent="0.2">
      <c r="B327"/>
      <c r="C327"/>
      <c r="D327"/>
    </row>
    <row r="328" spans="2:4" x14ac:dyDescent="0.2">
      <c r="B328"/>
      <c r="C328"/>
      <c r="D328"/>
    </row>
    <row r="329" spans="2:4" x14ac:dyDescent="0.2">
      <c r="B329"/>
      <c r="C329"/>
      <c r="D329"/>
    </row>
    <row r="330" spans="2:4" x14ac:dyDescent="0.2">
      <c r="B330"/>
      <c r="C330"/>
      <c r="D330"/>
    </row>
    <row r="331" spans="2:4" x14ac:dyDescent="0.2">
      <c r="B331"/>
      <c r="C331"/>
      <c r="D331"/>
    </row>
    <row r="332" spans="2:4" x14ac:dyDescent="0.2">
      <c r="B332"/>
      <c r="C332"/>
      <c r="D332"/>
    </row>
    <row r="333" spans="2:4" x14ac:dyDescent="0.2">
      <c r="B333"/>
      <c r="C333"/>
      <c r="D333"/>
    </row>
    <row r="334" spans="2:4" x14ac:dyDescent="0.2">
      <c r="B334"/>
      <c r="C334"/>
      <c r="D334"/>
    </row>
    <row r="335" spans="2:4" x14ac:dyDescent="0.2">
      <c r="B335"/>
      <c r="C335"/>
      <c r="D335"/>
    </row>
    <row r="336" spans="2:4" x14ac:dyDescent="0.2">
      <c r="B336"/>
      <c r="C336"/>
      <c r="D336"/>
    </row>
    <row r="337" spans="2:4" x14ac:dyDescent="0.2">
      <c r="B337"/>
      <c r="C337"/>
      <c r="D337"/>
    </row>
    <row r="338" spans="2:4" x14ac:dyDescent="0.2">
      <c r="B338"/>
      <c r="C338"/>
      <c r="D338"/>
    </row>
    <row r="339" spans="2:4" x14ac:dyDescent="0.2">
      <c r="B339"/>
      <c r="C339"/>
      <c r="D339"/>
    </row>
    <row r="340" spans="2:4" x14ac:dyDescent="0.2">
      <c r="B340"/>
      <c r="C340"/>
      <c r="D340"/>
    </row>
    <row r="341" spans="2:4" x14ac:dyDescent="0.2">
      <c r="B341"/>
      <c r="C341"/>
      <c r="D341"/>
    </row>
    <row r="342" spans="2:4" x14ac:dyDescent="0.2">
      <c r="B342"/>
      <c r="C342"/>
      <c r="D342"/>
    </row>
    <row r="343" spans="2:4" x14ac:dyDescent="0.2">
      <c r="B343"/>
      <c r="C343"/>
      <c r="D343"/>
    </row>
    <row r="344" spans="2:4" x14ac:dyDescent="0.2">
      <c r="B344"/>
      <c r="C344"/>
      <c r="D344"/>
    </row>
    <row r="345" spans="2:4" x14ac:dyDescent="0.2">
      <c r="B345"/>
      <c r="C345"/>
      <c r="D345"/>
    </row>
    <row r="346" spans="2:4" x14ac:dyDescent="0.2">
      <c r="B346"/>
      <c r="C346"/>
      <c r="D346"/>
    </row>
    <row r="347" spans="2:4" x14ac:dyDescent="0.2">
      <c r="B347"/>
      <c r="C347"/>
      <c r="D347"/>
    </row>
    <row r="348" spans="2:4" x14ac:dyDescent="0.2">
      <c r="B348"/>
      <c r="C348"/>
      <c r="D348"/>
    </row>
    <row r="349" spans="2:4" x14ac:dyDescent="0.2">
      <c r="B349"/>
      <c r="C349"/>
      <c r="D349"/>
    </row>
    <row r="350" spans="2:4" x14ac:dyDescent="0.2">
      <c r="B350"/>
      <c r="C350"/>
      <c r="D350"/>
    </row>
    <row r="351" spans="2:4" x14ac:dyDescent="0.2">
      <c r="B351"/>
      <c r="C351"/>
      <c r="D351"/>
    </row>
    <row r="352" spans="2:4" x14ac:dyDescent="0.2">
      <c r="B352"/>
      <c r="C352"/>
      <c r="D352"/>
    </row>
    <row r="353" spans="2:4" x14ac:dyDescent="0.2">
      <c r="B353"/>
      <c r="C353"/>
      <c r="D353"/>
    </row>
    <row r="354" spans="2:4" x14ac:dyDescent="0.2">
      <c r="B354"/>
      <c r="C354"/>
      <c r="D354"/>
    </row>
    <row r="355" spans="2:4" x14ac:dyDescent="0.2">
      <c r="B355"/>
      <c r="C355"/>
      <c r="D355"/>
    </row>
    <row r="356" spans="2:4" x14ac:dyDescent="0.2">
      <c r="B356"/>
      <c r="C356"/>
      <c r="D356"/>
    </row>
    <row r="357" spans="2:4" x14ac:dyDescent="0.2">
      <c r="B357"/>
      <c r="C357"/>
      <c r="D357"/>
    </row>
    <row r="358" spans="2:4" x14ac:dyDescent="0.2">
      <c r="B358"/>
      <c r="C358"/>
      <c r="D358"/>
    </row>
    <row r="359" spans="2:4" x14ac:dyDescent="0.2">
      <c r="B359"/>
      <c r="C359"/>
      <c r="D359"/>
    </row>
    <row r="360" spans="2:4" x14ac:dyDescent="0.2">
      <c r="B360"/>
      <c r="C360"/>
      <c r="D360"/>
    </row>
    <row r="361" spans="2:4" x14ac:dyDescent="0.2">
      <c r="B361"/>
      <c r="C361"/>
      <c r="D361"/>
    </row>
    <row r="362" spans="2:4" x14ac:dyDescent="0.2">
      <c r="B362"/>
      <c r="C362"/>
      <c r="D362"/>
    </row>
    <row r="363" spans="2:4" x14ac:dyDescent="0.2">
      <c r="B363"/>
      <c r="C363"/>
      <c r="D363"/>
    </row>
    <row r="364" spans="2:4" x14ac:dyDescent="0.2">
      <c r="B364"/>
      <c r="C364"/>
      <c r="D364"/>
    </row>
    <row r="365" spans="2:4" x14ac:dyDescent="0.2">
      <c r="B365"/>
      <c r="C365"/>
      <c r="D365"/>
    </row>
    <row r="366" spans="2:4" x14ac:dyDescent="0.2">
      <c r="B366"/>
      <c r="C366"/>
      <c r="D366"/>
    </row>
    <row r="367" spans="2:4" x14ac:dyDescent="0.2">
      <c r="B367"/>
      <c r="C367"/>
      <c r="D367"/>
    </row>
    <row r="368" spans="2:4" x14ac:dyDescent="0.2">
      <c r="B368"/>
      <c r="C368"/>
      <c r="D368"/>
    </row>
    <row r="369" spans="2:4" x14ac:dyDescent="0.2">
      <c r="B369"/>
      <c r="C369"/>
      <c r="D369"/>
    </row>
    <row r="370" spans="2:4" x14ac:dyDescent="0.2">
      <c r="B370"/>
      <c r="C370"/>
      <c r="D370"/>
    </row>
    <row r="371" spans="2:4" x14ac:dyDescent="0.2">
      <c r="B371"/>
      <c r="C371"/>
      <c r="D371"/>
    </row>
    <row r="372" spans="2:4" x14ac:dyDescent="0.2">
      <c r="B372"/>
      <c r="C372"/>
      <c r="D372"/>
    </row>
    <row r="373" spans="2:4" x14ac:dyDescent="0.2">
      <c r="B373"/>
      <c r="C373"/>
      <c r="D373"/>
    </row>
    <row r="374" spans="2:4" x14ac:dyDescent="0.2">
      <c r="B374"/>
      <c r="C374"/>
      <c r="D374"/>
    </row>
    <row r="375" spans="2:4" x14ac:dyDescent="0.2">
      <c r="B375"/>
      <c r="C375"/>
      <c r="D375"/>
    </row>
    <row r="376" spans="2:4" x14ac:dyDescent="0.2">
      <c r="B376"/>
      <c r="C376"/>
      <c r="D376"/>
    </row>
    <row r="377" spans="2:4" x14ac:dyDescent="0.2">
      <c r="B377"/>
      <c r="C377"/>
      <c r="D377"/>
    </row>
    <row r="378" spans="2:4" x14ac:dyDescent="0.2">
      <c r="B378"/>
      <c r="C378"/>
      <c r="D378"/>
    </row>
    <row r="379" spans="2:4" x14ac:dyDescent="0.2">
      <c r="B379"/>
      <c r="C379"/>
      <c r="D379"/>
    </row>
    <row r="380" spans="2:4" x14ac:dyDescent="0.2">
      <c r="B380"/>
      <c r="C380"/>
      <c r="D380"/>
    </row>
    <row r="381" spans="2:4" x14ac:dyDescent="0.2">
      <c r="B381"/>
      <c r="C381"/>
      <c r="D381"/>
    </row>
    <row r="382" spans="2:4" x14ac:dyDescent="0.2">
      <c r="B382"/>
      <c r="C382"/>
      <c r="D382"/>
    </row>
    <row r="383" spans="2:4" x14ac:dyDescent="0.2">
      <c r="B383"/>
      <c r="C383"/>
      <c r="D383"/>
    </row>
    <row r="384" spans="2:4" x14ac:dyDescent="0.2">
      <c r="B384"/>
      <c r="C384"/>
      <c r="D384"/>
    </row>
    <row r="385" spans="2:4" x14ac:dyDescent="0.2">
      <c r="B385"/>
      <c r="C385"/>
      <c r="D385"/>
    </row>
    <row r="386" spans="2:4" x14ac:dyDescent="0.2">
      <c r="B386"/>
      <c r="C386"/>
      <c r="D386"/>
    </row>
    <row r="387" spans="2:4" x14ac:dyDescent="0.2">
      <c r="B387"/>
      <c r="C387"/>
      <c r="D387"/>
    </row>
    <row r="388" spans="2:4" x14ac:dyDescent="0.2">
      <c r="B388"/>
      <c r="C388"/>
      <c r="D388"/>
    </row>
    <row r="389" spans="2:4" x14ac:dyDescent="0.2">
      <c r="B389"/>
      <c r="C389"/>
      <c r="D389"/>
    </row>
    <row r="390" spans="2:4" x14ac:dyDescent="0.2">
      <c r="B390"/>
      <c r="C390"/>
      <c r="D390"/>
    </row>
    <row r="391" spans="2:4" x14ac:dyDescent="0.2">
      <c r="B391"/>
      <c r="C391"/>
      <c r="D391"/>
    </row>
    <row r="392" spans="2:4" x14ac:dyDescent="0.2">
      <c r="B392"/>
      <c r="C392"/>
      <c r="D392"/>
    </row>
    <row r="393" spans="2:4" x14ac:dyDescent="0.2">
      <c r="B393"/>
      <c r="C393"/>
      <c r="D393"/>
    </row>
    <row r="394" spans="2:4" x14ac:dyDescent="0.2">
      <c r="B394"/>
      <c r="C394"/>
      <c r="D394"/>
    </row>
    <row r="395" spans="2:4" x14ac:dyDescent="0.2">
      <c r="B395"/>
      <c r="C395"/>
      <c r="D395"/>
    </row>
    <row r="396" spans="2:4" x14ac:dyDescent="0.2">
      <c r="B396"/>
      <c r="C396"/>
      <c r="D396"/>
    </row>
    <row r="397" spans="2:4" x14ac:dyDescent="0.2">
      <c r="B397"/>
      <c r="C397"/>
      <c r="D397"/>
    </row>
    <row r="398" spans="2:4" x14ac:dyDescent="0.2">
      <c r="B398"/>
      <c r="C398"/>
      <c r="D398"/>
    </row>
    <row r="399" spans="2:4" x14ac:dyDescent="0.2">
      <c r="B399"/>
      <c r="C399"/>
      <c r="D399"/>
    </row>
    <row r="400" spans="2:4" x14ac:dyDescent="0.2">
      <c r="B400"/>
      <c r="C400"/>
      <c r="D400"/>
    </row>
    <row r="401" spans="2:4" x14ac:dyDescent="0.2">
      <c r="B401"/>
      <c r="C401"/>
      <c r="D401"/>
    </row>
    <row r="402" spans="2:4" x14ac:dyDescent="0.2">
      <c r="B402"/>
      <c r="C402"/>
      <c r="D402"/>
    </row>
    <row r="403" spans="2:4" x14ac:dyDescent="0.2">
      <c r="B403"/>
      <c r="C403"/>
      <c r="D403"/>
    </row>
    <row r="404" spans="2:4" x14ac:dyDescent="0.2">
      <c r="B404"/>
      <c r="C404"/>
      <c r="D404"/>
    </row>
    <row r="405" spans="2:4" x14ac:dyDescent="0.2">
      <c r="B405"/>
      <c r="C405"/>
      <c r="D405"/>
    </row>
    <row r="406" spans="2:4" x14ac:dyDescent="0.2">
      <c r="B406"/>
      <c r="C406"/>
      <c r="D406"/>
    </row>
    <row r="407" spans="2:4" x14ac:dyDescent="0.2">
      <c r="B407"/>
      <c r="C407"/>
      <c r="D407"/>
    </row>
    <row r="408" spans="2:4" x14ac:dyDescent="0.2">
      <c r="B408"/>
      <c r="C408"/>
      <c r="D408"/>
    </row>
    <row r="409" spans="2:4" x14ac:dyDescent="0.2">
      <c r="B409"/>
      <c r="C409"/>
      <c r="D409"/>
    </row>
    <row r="410" spans="2:4" x14ac:dyDescent="0.2">
      <c r="B410"/>
      <c r="C410"/>
      <c r="D410"/>
    </row>
    <row r="411" spans="2:4" x14ac:dyDescent="0.2">
      <c r="B411"/>
      <c r="C411"/>
      <c r="D411"/>
    </row>
    <row r="412" spans="2:4" x14ac:dyDescent="0.2">
      <c r="B412"/>
      <c r="C412"/>
      <c r="D412"/>
    </row>
    <row r="413" spans="2:4" x14ac:dyDescent="0.2">
      <c r="B413"/>
      <c r="C413"/>
      <c r="D413"/>
    </row>
    <row r="414" spans="2:4" x14ac:dyDescent="0.2">
      <c r="B414"/>
      <c r="C414"/>
      <c r="D414"/>
    </row>
    <row r="415" spans="2:4" x14ac:dyDescent="0.2">
      <c r="B415"/>
      <c r="C415"/>
      <c r="D415"/>
    </row>
    <row r="416" spans="2:4" x14ac:dyDescent="0.2">
      <c r="B416"/>
      <c r="C416"/>
      <c r="D416"/>
    </row>
    <row r="417" spans="2:4" x14ac:dyDescent="0.2">
      <c r="B417"/>
      <c r="C417"/>
      <c r="D417"/>
    </row>
    <row r="418" spans="2:4" x14ac:dyDescent="0.2">
      <c r="B418"/>
      <c r="C418"/>
      <c r="D418"/>
    </row>
    <row r="419" spans="2:4" x14ac:dyDescent="0.2">
      <c r="B419"/>
      <c r="C419"/>
      <c r="D419"/>
    </row>
    <row r="420" spans="2:4" x14ac:dyDescent="0.2">
      <c r="B420"/>
      <c r="C420"/>
      <c r="D420"/>
    </row>
    <row r="421" spans="2:4" x14ac:dyDescent="0.2">
      <c r="B421"/>
      <c r="C421"/>
      <c r="D421"/>
    </row>
    <row r="422" spans="2:4" x14ac:dyDescent="0.2">
      <c r="B422"/>
      <c r="C422"/>
      <c r="D422"/>
    </row>
    <row r="423" spans="2:4" x14ac:dyDescent="0.2">
      <c r="B423"/>
      <c r="C423"/>
      <c r="D423"/>
    </row>
    <row r="424" spans="2:4" x14ac:dyDescent="0.2">
      <c r="B424"/>
      <c r="C424"/>
      <c r="D424"/>
    </row>
    <row r="425" spans="2:4" x14ac:dyDescent="0.2">
      <c r="B425"/>
      <c r="C425"/>
      <c r="D425"/>
    </row>
    <row r="426" spans="2:4" x14ac:dyDescent="0.2">
      <c r="B426"/>
      <c r="C426"/>
      <c r="D426"/>
    </row>
    <row r="427" spans="2:4" x14ac:dyDescent="0.2">
      <c r="B427"/>
      <c r="C427"/>
      <c r="D427"/>
    </row>
    <row r="428" spans="2:4" x14ac:dyDescent="0.2">
      <c r="B428"/>
      <c r="C428"/>
      <c r="D428"/>
    </row>
    <row r="429" spans="2:4" x14ac:dyDescent="0.2">
      <c r="B429"/>
      <c r="C429"/>
      <c r="D429"/>
    </row>
    <row r="430" spans="2:4" x14ac:dyDescent="0.2">
      <c r="B430"/>
      <c r="C430"/>
      <c r="D430"/>
    </row>
    <row r="431" spans="2:4" x14ac:dyDescent="0.2">
      <c r="B431"/>
      <c r="C431"/>
      <c r="D431"/>
    </row>
    <row r="432" spans="2:4" x14ac:dyDescent="0.2">
      <c r="B432"/>
      <c r="C432"/>
      <c r="D432"/>
    </row>
    <row r="433" spans="2:4" x14ac:dyDescent="0.2">
      <c r="B433"/>
      <c r="C433"/>
      <c r="D433"/>
    </row>
    <row r="434" spans="2:4" x14ac:dyDescent="0.2">
      <c r="B434"/>
      <c r="C434"/>
      <c r="D434"/>
    </row>
    <row r="435" spans="2:4" x14ac:dyDescent="0.2">
      <c r="B435"/>
      <c r="C435"/>
      <c r="D435"/>
    </row>
    <row r="436" spans="2:4" x14ac:dyDescent="0.2">
      <c r="B436"/>
      <c r="C436"/>
      <c r="D436"/>
    </row>
    <row r="437" spans="2:4" x14ac:dyDescent="0.2">
      <c r="B437"/>
      <c r="C437"/>
      <c r="D437"/>
    </row>
    <row r="438" spans="2:4" x14ac:dyDescent="0.2">
      <c r="B438"/>
      <c r="C438"/>
      <c r="D438"/>
    </row>
    <row r="439" spans="2:4" x14ac:dyDescent="0.2">
      <c r="B439"/>
      <c r="C439"/>
      <c r="D439"/>
    </row>
    <row r="440" spans="2:4" x14ac:dyDescent="0.2">
      <c r="B440"/>
      <c r="C440"/>
      <c r="D440"/>
    </row>
    <row r="441" spans="2:4" x14ac:dyDescent="0.2">
      <c r="B441"/>
      <c r="C441"/>
      <c r="D441"/>
    </row>
    <row r="442" spans="2:4" x14ac:dyDescent="0.2">
      <c r="B442"/>
      <c r="C442"/>
      <c r="D442"/>
    </row>
    <row r="443" spans="2:4" x14ac:dyDescent="0.2">
      <c r="B443"/>
      <c r="C443"/>
      <c r="D443"/>
    </row>
    <row r="444" spans="2:4" x14ac:dyDescent="0.2">
      <c r="B444"/>
      <c r="C444"/>
      <c r="D444"/>
    </row>
    <row r="445" spans="2:4" x14ac:dyDescent="0.2">
      <c r="B445"/>
      <c r="C445"/>
      <c r="D445"/>
    </row>
    <row r="446" spans="2:4" x14ac:dyDescent="0.2">
      <c r="B446"/>
      <c r="C446"/>
      <c r="D446"/>
    </row>
    <row r="447" spans="2:4" x14ac:dyDescent="0.2">
      <c r="B447"/>
      <c r="C447"/>
      <c r="D447"/>
    </row>
    <row r="448" spans="2:4" x14ac:dyDescent="0.2">
      <c r="B448"/>
      <c r="C448"/>
      <c r="D448"/>
    </row>
    <row r="449" spans="2:4" x14ac:dyDescent="0.2">
      <c r="B449"/>
      <c r="C449"/>
      <c r="D449"/>
    </row>
    <row r="450" spans="2:4" x14ac:dyDescent="0.2">
      <c r="B450"/>
      <c r="C450"/>
      <c r="D450"/>
    </row>
    <row r="451" spans="2:4" x14ac:dyDescent="0.2">
      <c r="B451"/>
      <c r="C451"/>
      <c r="D451"/>
    </row>
    <row r="452" spans="2:4" x14ac:dyDescent="0.2">
      <c r="B452"/>
      <c r="C452"/>
      <c r="D452"/>
    </row>
    <row r="453" spans="2:4" x14ac:dyDescent="0.2">
      <c r="B453"/>
      <c r="C453"/>
      <c r="D453"/>
    </row>
    <row r="454" spans="2:4" x14ac:dyDescent="0.2">
      <c r="B454"/>
      <c r="C454"/>
      <c r="D454"/>
    </row>
    <row r="455" spans="2:4" x14ac:dyDescent="0.2">
      <c r="B455"/>
      <c r="C455"/>
      <c r="D455"/>
    </row>
    <row r="456" spans="2:4" x14ac:dyDescent="0.2">
      <c r="B456"/>
      <c r="C456"/>
      <c r="D456"/>
    </row>
    <row r="457" spans="2:4" x14ac:dyDescent="0.2">
      <c r="B457"/>
      <c r="C457"/>
      <c r="D457"/>
    </row>
    <row r="458" spans="2:4" x14ac:dyDescent="0.2">
      <c r="B458"/>
      <c r="C458"/>
      <c r="D458"/>
    </row>
    <row r="459" spans="2:4" x14ac:dyDescent="0.2">
      <c r="B459"/>
      <c r="C459"/>
      <c r="D459"/>
    </row>
    <row r="460" spans="2:4" x14ac:dyDescent="0.2">
      <c r="B460"/>
      <c r="C460"/>
      <c r="D460"/>
    </row>
    <row r="461" spans="2:4" x14ac:dyDescent="0.2">
      <c r="B461"/>
      <c r="C461"/>
      <c r="D461"/>
    </row>
    <row r="462" spans="2:4" x14ac:dyDescent="0.2">
      <c r="B462"/>
      <c r="C462"/>
      <c r="D462"/>
    </row>
    <row r="463" spans="2:4" x14ac:dyDescent="0.2">
      <c r="B463"/>
      <c r="C463"/>
      <c r="D463"/>
    </row>
    <row r="464" spans="2:4" x14ac:dyDescent="0.2">
      <c r="B464"/>
      <c r="C464"/>
      <c r="D464"/>
    </row>
    <row r="465" spans="2:4" x14ac:dyDescent="0.2">
      <c r="B465"/>
      <c r="C465"/>
      <c r="D465"/>
    </row>
    <row r="466" spans="2:4" x14ac:dyDescent="0.2">
      <c r="B466"/>
      <c r="C466"/>
      <c r="D466"/>
    </row>
    <row r="467" spans="2:4" x14ac:dyDescent="0.2">
      <c r="B467"/>
      <c r="C467"/>
      <c r="D467"/>
    </row>
    <row r="468" spans="2:4" x14ac:dyDescent="0.2">
      <c r="B468"/>
      <c r="C468"/>
      <c r="D468"/>
    </row>
    <row r="469" spans="2:4" x14ac:dyDescent="0.2">
      <c r="B469"/>
      <c r="C469"/>
      <c r="D469"/>
    </row>
    <row r="470" spans="2:4" x14ac:dyDescent="0.2">
      <c r="B470"/>
      <c r="C470"/>
      <c r="D470"/>
    </row>
    <row r="471" spans="2:4" x14ac:dyDescent="0.2">
      <c r="B471"/>
      <c r="C471"/>
      <c r="D471"/>
    </row>
    <row r="472" spans="2:4" x14ac:dyDescent="0.2">
      <c r="B472"/>
      <c r="C472"/>
      <c r="D472"/>
    </row>
    <row r="473" spans="2:4" x14ac:dyDescent="0.2">
      <c r="B473"/>
      <c r="C473"/>
      <c r="D473"/>
    </row>
    <row r="474" spans="2:4" x14ac:dyDescent="0.2">
      <c r="B474"/>
      <c r="C474"/>
      <c r="D474"/>
    </row>
    <row r="475" spans="2:4" x14ac:dyDescent="0.2">
      <c r="B475"/>
      <c r="C475"/>
      <c r="D475"/>
    </row>
    <row r="476" spans="2:4" x14ac:dyDescent="0.2">
      <c r="B476"/>
      <c r="C476"/>
      <c r="D476"/>
    </row>
    <row r="477" spans="2:4" x14ac:dyDescent="0.2">
      <c r="B477"/>
      <c r="C477"/>
      <c r="D477"/>
    </row>
    <row r="478" spans="2:4" x14ac:dyDescent="0.2">
      <c r="B478"/>
      <c r="C478"/>
      <c r="D478"/>
    </row>
    <row r="479" spans="2:4" x14ac:dyDescent="0.2">
      <c r="B479"/>
      <c r="C479"/>
      <c r="D479"/>
    </row>
    <row r="480" spans="2:4" x14ac:dyDescent="0.2">
      <c r="B480"/>
      <c r="C480"/>
      <c r="D480"/>
    </row>
    <row r="481" spans="2:4" x14ac:dyDescent="0.2">
      <c r="B481"/>
      <c r="C481"/>
      <c r="D481"/>
    </row>
    <row r="482" spans="2:4" x14ac:dyDescent="0.2">
      <c r="B482"/>
      <c r="C482"/>
      <c r="D482"/>
    </row>
    <row r="483" spans="2:4" x14ac:dyDescent="0.2">
      <c r="B483"/>
      <c r="C483"/>
      <c r="D483"/>
    </row>
    <row r="484" spans="2:4" x14ac:dyDescent="0.2">
      <c r="B484"/>
      <c r="C484"/>
      <c r="D484"/>
    </row>
    <row r="485" spans="2:4" x14ac:dyDescent="0.2">
      <c r="B485"/>
      <c r="C485"/>
      <c r="D485"/>
    </row>
    <row r="486" spans="2:4" x14ac:dyDescent="0.2">
      <c r="B486"/>
      <c r="C486"/>
      <c r="D486"/>
    </row>
    <row r="487" spans="2:4" x14ac:dyDescent="0.2">
      <c r="B487"/>
      <c r="C487"/>
      <c r="D487"/>
    </row>
    <row r="488" spans="2:4" x14ac:dyDescent="0.2">
      <c r="B488"/>
      <c r="C488"/>
      <c r="D488"/>
    </row>
    <row r="489" spans="2:4" x14ac:dyDescent="0.2">
      <c r="B489"/>
      <c r="C489"/>
      <c r="D489"/>
    </row>
    <row r="490" spans="2:4" x14ac:dyDescent="0.2">
      <c r="B490"/>
      <c r="C490"/>
      <c r="D490"/>
    </row>
    <row r="491" spans="2:4" x14ac:dyDescent="0.2">
      <c r="B491"/>
      <c r="C491"/>
      <c r="D491"/>
    </row>
    <row r="492" spans="2:4" x14ac:dyDescent="0.2">
      <c r="B492"/>
      <c r="C492"/>
      <c r="D492"/>
    </row>
    <row r="493" spans="2:4" x14ac:dyDescent="0.2">
      <c r="B493"/>
      <c r="C493"/>
      <c r="D493"/>
    </row>
    <row r="494" spans="2:4" x14ac:dyDescent="0.2">
      <c r="B494"/>
      <c r="C494"/>
      <c r="D494"/>
    </row>
    <row r="495" spans="2:4" x14ac:dyDescent="0.2">
      <c r="B495"/>
      <c r="C495"/>
      <c r="D495"/>
    </row>
    <row r="496" spans="2:4" x14ac:dyDescent="0.2">
      <c r="B496"/>
      <c r="C496"/>
      <c r="D496"/>
    </row>
    <row r="497" spans="2:4" x14ac:dyDescent="0.2">
      <c r="B497"/>
      <c r="C497"/>
      <c r="D497"/>
    </row>
    <row r="498" spans="2:4" x14ac:dyDescent="0.2">
      <c r="B498"/>
      <c r="C498"/>
      <c r="D498"/>
    </row>
    <row r="499" spans="2:4" x14ac:dyDescent="0.2">
      <c r="B499"/>
      <c r="C499"/>
      <c r="D499"/>
    </row>
    <row r="500" spans="2:4" x14ac:dyDescent="0.2">
      <c r="B500"/>
      <c r="C500"/>
      <c r="D500"/>
    </row>
    <row r="501" spans="2:4" x14ac:dyDescent="0.2">
      <c r="B501"/>
      <c r="C501"/>
      <c r="D501"/>
    </row>
    <row r="502" spans="2:4" x14ac:dyDescent="0.2">
      <c r="B502"/>
      <c r="C502"/>
      <c r="D502"/>
    </row>
    <row r="503" spans="2:4" x14ac:dyDescent="0.2">
      <c r="B503"/>
      <c r="C503"/>
      <c r="D503"/>
    </row>
    <row r="504" spans="2:4" x14ac:dyDescent="0.2">
      <c r="B504"/>
      <c r="C504"/>
      <c r="D504"/>
    </row>
    <row r="505" spans="2:4" x14ac:dyDescent="0.2">
      <c r="B505"/>
      <c r="C505"/>
      <c r="D505"/>
    </row>
    <row r="506" spans="2:4" x14ac:dyDescent="0.2">
      <c r="B506"/>
      <c r="C506"/>
      <c r="D506"/>
    </row>
    <row r="507" spans="2:4" x14ac:dyDescent="0.2">
      <c r="B507"/>
      <c r="C507"/>
      <c r="D507"/>
    </row>
    <row r="508" spans="2:4" x14ac:dyDescent="0.2">
      <c r="B508"/>
      <c r="C508"/>
      <c r="D508"/>
    </row>
    <row r="509" spans="2:4" x14ac:dyDescent="0.2">
      <c r="B509"/>
      <c r="C509"/>
      <c r="D509"/>
    </row>
    <row r="510" spans="2:4" x14ac:dyDescent="0.2">
      <c r="B510"/>
      <c r="C510"/>
      <c r="D510"/>
    </row>
    <row r="511" spans="2:4" x14ac:dyDescent="0.2">
      <c r="B511"/>
      <c r="C511"/>
      <c r="D511"/>
    </row>
    <row r="512" spans="2:4" x14ac:dyDescent="0.2">
      <c r="B512"/>
      <c r="C512"/>
      <c r="D512"/>
    </row>
    <row r="513" spans="2:4" x14ac:dyDescent="0.2">
      <c r="B513"/>
      <c r="C513"/>
      <c r="D513"/>
    </row>
    <row r="514" spans="2:4" x14ac:dyDescent="0.2">
      <c r="B514"/>
      <c r="C514"/>
      <c r="D514"/>
    </row>
    <row r="515" spans="2:4" x14ac:dyDescent="0.2">
      <c r="B515"/>
      <c r="C515"/>
      <c r="D515"/>
    </row>
    <row r="516" spans="2:4" x14ac:dyDescent="0.2">
      <c r="B516"/>
      <c r="C516"/>
      <c r="D516"/>
    </row>
    <row r="517" spans="2:4" x14ac:dyDescent="0.2">
      <c r="B517"/>
      <c r="C517"/>
      <c r="D517"/>
    </row>
    <row r="518" spans="2:4" x14ac:dyDescent="0.2">
      <c r="B518"/>
      <c r="C518"/>
      <c r="D518"/>
    </row>
    <row r="519" spans="2:4" x14ac:dyDescent="0.2">
      <c r="B519"/>
      <c r="C519"/>
      <c r="D519"/>
    </row>
    <row r="520" spans="2:4" x14ac:dyDescent="0.2">
      <c r="B520"/>
      <c r="C520"/>
      <c r="D520"/>
    </row>
    <row r="521" spans="2:4" x14ac:dyDescent="0.2">
      <c r="B521"/>
      <c r="C521"/>
      <c r="D521"/>
    </row>
    <row r="522" spans="2:4" x14ac:dyDescent="0.2">
      <c r="B522"/>
      <c r="C522"/>
      <c r="D522"/>
    </row>
    <row r="523" spans="2:4" x14ac:dyDescent="0.2">
      <c r="B523"/>
      <c r="C523"/>
      <c r="D523"/>
    </row>
    <row r="524" spans="2:4" x14ac:dyDescent="0.2">
      <c r="B524"/>
      <c r="C524"/>
      <c r="D524"/>
    </row>
    <row r="525" spans="2:4" x14ac:dyDescent="0.2">
      <c r="B525"/>
      <c r="C525"/>
      <c r="D525"/>
    </row>
    <row r="526" spans="2:4" x14ac:dyDescent="0.2">
      <c r="B526"/>
      <c r="C526"/>
      <c r="D526"/>
    </row>
    <row r="527" spans="2:4" x14ac:dyDescent="0.2">
      <c r="B527"/>
      <c r="C527"/>
      <c r="D527"/>
    </row>
    <row r="528" spans="2:4" x14ac:dyDescent="0.2">
      <c r="B528"/>
      <c r="C528"/>
      <c r="D528"/>
    </row>
    <row r="529" spans="2:4" x14ac:dyDescent="0.2">
      <c r="B529"/>
      <c r="C529"/>
      <c r="D529"/>
    </row>
    <row r="530" spans="2:4" x14ac:dyDescent="0.2">
      <c r="B530"/>
      <c r="C530"/>
      <c r="D530"/>
    </row>
    <row r="531" spans="2:4" x14ac:dyDescent="0.2">
      <c r="B531"/>
      <c r="C531"/>
      <c r="D531"/>
    </row>
    <row r="532" spans="2:4" x14ac:dyDescent="0.2">
      <c r="B532"/>
      <c r="C532"/>
      <c r="D532"/>
    </row>
    <row r="533" spans="2:4" x14ac:dyDescent="0.2">
      <c r="B533"/>
      <c r="C533"/>
      <c r="D533"/>
    </row>
    <row r="534" spans="2:4" x14ac:dyDescent="0.2">
      <c r="B534"/>
      <c r="C534"/>
      <c r="D534"/>
    </row>
    <row r="535" spans="2:4" x14ac:dyDescent="0.2">
      <c r="B535"/>
      <c r="C535"/>
      <c r="D535"/>
    </row>
    <row r="536" spans="2:4" x14ac:dyDescent="0.2">
      <c r="B536"/>
      <c r="C536"/>
      <c r="D536"/>
    </row>
    <row r="537" spans="2:4" x14ac:dyDescent="0.2">
      <c r="B537"/>
      <c r="C537"/>
      <c r="D537"/>
    </row>
    <row r="538" spans="2:4" x14ac:dyDescent="0.2">
      <c r="B538"/>
      <c r="C538"/>
      <c r="D538"/>
    </row>
    <row r="539" spans="2:4" x14ac:dyDescent="0.2">
      <c r="B539"/>
      <c r="C539"/>
      <c r="D539"/>
    </row>
    <row r="540" spans="2:4" x14ac:dyDescent="0.2">
      <c r="B540"/>
      <c r="C540"/>
      <c r="D540"/>
    </row>
    <row r="541" spans="2:4" x14ac:dyDescent="0.2">
      <c r="B541"/>
      <c r="C541"/>
      <c r="D541"/>
    </row>
    <row r="542" spans="2:4" x14ac:dyDescent="0.2">
      <c r="B542"/>
      <c r="C542"/>
      <c r="D542"/>
    </row>
    <row r="543" spans="2:4" x14ac:dyDescent="0.2">
      <c r="B543"/>
      <c r="C543"/>
      <c r="D543"/>
    </row>
    <row r="544" spans="2:4" x14ac:dyDescent="0.2">
      <c r="B544"/>
      <c r="C544"/>
      <c r="D544"/>
    </row>
    <row r="545" spans="2:4" x14ac:dyDescent="0.2">
      <c r="B545"/>
      <c r="C545"/>
      <c r="D545"/>
    </row>
    <row r="546" spans="2:4" x14ac:dyDescent="0.2">
      <c r="B546"/>
      <c r="C546"/>
      <c r="D546"/>
    </row>
    <row r="547" spans="2:4" x14ac:dyDescent="0.2">
      <c r="B547"/>
      <c r="C547"/>
      <c r="D547"/>
    </row>
    <row r="548" spans="2:4" x14ac:dyDescent="0.2">
      <c r="B548"/>
      <c r="C548"/>
      <c r="D548"/>
    </row>
    <row r="549" spans="2:4" x14ac:dyDescent="0.2">
      <c r="B549"/>
      <c r="C549"/>
      <c r="D549"/>
    </row>
    <row r="550" spans="2:4" x14ac:dyDescent="0.2">
      <c r="B550"/>
      <c r="C550"/>
      <c r="D550"/>
    </row>
    <row r="551" spans="2:4" x14ac:dyDescent="0.2">
      <c r="B551"/>
      <c r="C551"/>
      <c r="D551"/>
    </row>
    <row r="552" spans="2:4" x14ac:dyDescent="0.2">
      <c r="B552"/>
      <c r="C552"/>
      <c r="D552"/>
    </row>
    <row r="553" spans="2:4" x14ac:dyDescent="0.2">
      <c r="B553"/>
      <c r="C553"/>
      <c r="D553"/>
    </row>
    <row r="554" spans="2:4" x14ac:dyDescent="0.2">
      <c r="B554"/>
      <c r="C554"/>
      <c r="D554"/>
    </row>
    <row r="555" spans="2:4" x14ac:dyDescent="0.2">
      <c r="B555"/>
      <c r="C555"/>
      <c r="D555"/>
    </row>
    <row r="556" spans="2:4" x14ac:dyDescent="0.2">
      <c r="B556"/>
      <c r="C556"/>
      <c r="D556"/>
    </row>
    <row r="557" spans="2:4" x14ac:dyDescent="0.2">
      <c r="B557"/>
      <c r="C557"/>
      <c r="D557"/>
    </row>
    <row r="558" spans="2:4" x14ac:dyDescent="0.2">
      <c r="B558"/>
      <c r="C558"/>
      <c r="D558"/>
    </row>
    <row r="559" spans="2:4" x14ac:dyDescent="0.2">
      <c r="B559"/>
      <c r="C559"/>
      <c r="D559"/>
    </row>
    <row r="560" spans="2:4" x14ac:dyDescent="0.2">
      <c r="B560"/>
      <c r="C560"/>
      <c r="D560"/>
    </row>
    <row r="561" spans="2:4" x14ac:dyDescent="0.2">
      <c r="B561"/>
      <c r="C561"/>
      <c r="D561"/>
    </row>
    <row r="562" spans="2:4" x14ac:dyDescent="0.2">
      <c r="B562"/>
      <c r="C562"/>
      <c r="D562"/>
    </row>
    <row r="563" spans="2:4" x14ac:dyDescent="0.2">
      <c r="B563"/>
      <c r="C563"/>
      <c r="D563"/>
    </row>
    <row r="564" spans="2:4" x14ac:dyDescent="0.2">
      <c r="B564"/>
      <c r="C564"/>
      <c r="D564"/>
    </row>
    <row r="565" spans="2:4" x14ac:dyDescent="0.2">
      <c r="B565"/>
      <c r="C565"/>
      <c r="D565"/>
    </row>
    <row r="566" spans="2:4" x14ac:dyDescent="0.2">
      <c r="B566"/>
      <c r="C566"/>
      <c r="D566"/>
    </row>
    <row r="567" spans="2:4" x14ac:dyDescent="0.2">
      <c r="B567"/>
      <c r="C567"/>
      <c r="D567"/>
    </row>
    <row r="568" spans="2:4" x14ac:dyDescent="0.2">
      <c r="B568"/>
      <c r="C568"/>
      <c r="D568"/>
    </row>
    <row r="569" spans="2:4" x14ac:dyDescent="0.2">
      <c r="B569"/>
      <c r="C569"/>
      <c r="D569"/>
    </row>
    <row r="570" spans="2:4" x14ac:dyDescent="0.2">
      <c r="B570"/>
      <c r="C570"/>
      <c r="D570"/>
    </row>
    <row r="571" spans="2:4" x14ac:dyDescent="0.2">
      <c r="B571"/>
      <c r="C571"/>
      <c r="D571"/>
    </row>
    <row r="572" spans="2:4" x14ac:dyDescent="0.2">
      <c r="B572"/>
      <c r="C572"/>
      <c r="D572"/>
    </row>
    <row r="573" spans="2:4" x14ac:dyDescent="0.2">
      <c r="B573"/>
      <c r="C573"/>
      <c r="D573"/>
    </row>
    <row r="574" spans="2:4" x14ac:dyDescent="0.2">
      <c r="B574"/>
      <c r="C574"/>
      <c r="D574"/>
    </row>
    <row r="575" spans="2:4" x14ac:dyDescent="0.2">
      <c r="B575"/>
      <c r="C575"/>
      <c r="D575"/>
    </row>
    <row r="576" spans="2:4" x14ac:dyDescent="0.2">
      <c r="B576"/>
      <c r="C576"/>
      <c r="D576"/>
    </row>
    <row r="577" spans="2:4" x14ac:dyDescent="0.2">
      <c r="B577"/>
      <c r="C577"/>
      <c r="D577"/>
    </row>
    <row r="578" spans="2:4" x14ac:dyDescent="0.2">
      <c r="B578"/>
      <c r="C578"/>
      <c r="D578"/>
    </row>
    <row r="579" spans="2:4" x14ac:dyDescent="0.2">
      <c r="B579"/>
      <c r="C579"/>
      <c r="D579"/>
    </row>
    <row r="580" spans="2:4" x14ac:dyDescent="0.2">
      <c r="B580"/>
      <c r="C580"/>
      <c r="D580"/>
    </row>
    <row r="581" spans="2:4" x14ac:dyDescent="0.2">
      <c r="B581"/>
      <c r="C581"/>
      <c r="D581"/>
    </row>
    <row r="582" spans="2:4" x14ac:dyDescent="0.2">
      <c r="B582"/>
      <c r="C582"/>
      <c r="D582"/>
    </row>
    <row r="583" spans="2:4" x14ac:dyDescent="0.2">
      <c r="B583"/>
      <c r="C583"/>
      <c r="D583"/>
    </row>
    <row r="584" spans="2:4" x14ac:dyDescent="0.2">
      <c r="B584"/>
      <c r="C584"/>
      <c r="D584"/>
    </row>
    <row r="585" spans="2:4" x14ac:dyDescent="0.2">
      <c r="B585"/>
      <c r="C585"/>
      <c r="D585"/>
    </row>
    <row r="586" spans="2:4" x14ac:dyDescent="0.2">
      <c r="B586"/>
      <c r="C586"/>
      <c r="D586"/>
    </row>
    <row r="587" spans="2:4" x14ac:dyDescent="0.2">
      <c r="B587"/>
      <c r="C587"/>
      <c r="D587"/>
    </row>
    <row r="588" spans="2:4" x14ac:dyDescent="0.2">
      <c r="B588"/>
      <c r="C588"/>
      <c r="D588"/>
    </row>
    <row r="589" spans="2:4" x14ac:dyDescent="0.2">
      <c r="B589"/>
      <c r="C589"/>
      <c r="D589"/>
    </row>
    <row r="590" spans="2:4" x14ac:dyDescent="0.2">
      <c r="B590"/>
      <c r="C590"/>
      <c r="D590"/>
    </row>
    <row r="591" spans="2:4" x14ac:dyDescent="0.2">
      <c r="B591"/>
      <c r="C591"/>
      <c r="D591"/>
    </row>
    <row r="592" spans="2:4" x14ac:dyDescent="0.2">
      <c r="B592"/>
      <c r="C592"/>
      <c r="D592"/>
    </row>
    <row r="593" spans="2:4" x14ac:dyDescent="0.2">
      <c r="B593"/>
      <c r="C593"/>
      <c r="D593"/>
    </row>
    <row r="594" spans="2:4" x14ac:dyDescent="0.2">
      <c r="B594"/>
      <c r="C594"/>
      <c r="D594"/>
    </row>
    <row r="595" spans="2:4" x14ac:dyDescent="0.2">
      <c r="B595"/>
      <c r="C595"/>
      <c r="D595"/>
    </row>
    <row r="596" spans="2:4" x14ac:dyDescent="0.2">
      <c r="B596"/>
      <c r="C596"/>
      <c r="D596"/>
    </row>
    <row r="597" spans="2:4" x14ac:dyDescent="0.2">
      <c r="B597"/>
      <c r="C597"/>
      <c r="D597"/>
    </row>
    <row r="598" spans="2:4" x14ac:dyDescent="0.2">
      <c r="B598"/>
      <c r="C598"/>
      <c r="D598"/>
    </row>
    <row r="599" spans="2:4" x14ac:dyDescent="0.2">
      <c r="B599"/>
      <c r="C599"/>
      <c r="D599"/>
    </row>
    <row r="600" spans="2:4" x14ac:dyDescent="0.2">
      <c r="B600"/>
      <c r="C600"/>
      <c r="D600"/>
    </row>
    <row r="601" spans="2:4" x14ac:dyDescent="0.2">
      <c r="B601"/>
      <c r="C601"/>
      <c r="D601"/>
    </row>
    <row r="602" spans="2:4" x14ac:dyDescent="0.2">
      <c r="B602"/>
      <c r="C602"/>
      <c r="D602"/>
    </row>
    <row r="603" spans="2:4" x14ac:dyDescent="0.2">
      <c r="B603"/>
      <c r="C603"/>
      <c r="D603"/>
    </row>
    <row r="604" spans="2:4" x14ac:dyDescent="0.2">
      <c r="B604"/>
      <c r="C604"/>
      <c r="D604"/>
    </row>
    <row r="605" spans="2:4" x14ac:dyDescent="0.2">
      <c r="B605"/>
      <c r="C605"/>
      <c r="D605"/>
    </row>
    <row r="606" spans="2:4" x14ac:dyDescent="0.2">
      <c r="B606"/>
      <c r="C606"/>
      <c r="D606"/>
    </row>
    <row r="607" spans="2:4" x14ac:dyDescent="0.2">
      <c r="B607"/>
      <c r="C607"/>
      <c r="D607"/>
    </row>
    <row r="608" spans="2:4" x14ac:dyDescent="0.2">
      <c r="B608"/>
      <c r="C608"/>
      <c r="D608"/>
    </row>
    <row r="609" spans="2:4" x14ac:dyDescent="0.2">
      <c r="B609"/>
      <c r="C609"/>
      <c r="D609"/>
    </row>
    <row r="610" spans="2:4" x14ac:dyDescent="0.2">
      <c r="B610"/>
      <c r="C610"/>
      <c r="D610"/>
    </row>
    <row r="611" spans="2:4" x14ac:dyDescent="0.2">
      <c r="B611"/>
      <c r="C611"/>
      <c r="D611"/>
    </row>
    <row r="612" spans="2:4" x14ac:dyDescent="0.2">
      <c r="B612"/>
      <c r="C612"/>
      <c r="D612"/>
    </row>
    <row r="613" spans="2:4" x14ac:dyDescent="0.2">
      <c r="B613"/>
      <c r="C613"/>
      <c r="D613"/>
    </row>
    <row r="614" spans="2:4" x14ac:dyDescent="0.2">
      <c r="B614"/>
      <c r="C614"/>
      <c r="D614"/>
    </row>
    <row r="615" spans="2:4" x14ac:dyDescent="0.2">
      <c r="B615"/>
      <c r="C615"/>
      <c r="D615"/>
    </row>
    <row r="616" spans="2:4" x14ac:dyDescent="0.2">
      <c r="B616"/>
      <c r="C616"/>
      <c r="D616"/>
    </row>
    <row r="617" spans="2:4" x14ac:dyDescent="0.2">
      <c r="B617"/>
      <c r="C617"/>
      <c r="D617"/>
    </row>
    <row r="618" spans="2:4" x14ac:dyDescent="0.2">
      <c r="B618"/>
      <c r="C618"/>
      <c r="D618"/>
    </row>
    <row r="619" spans="2:4" x14ac:dyDescent="0.2">
      <c r="B619"/>
      <c r="C619"/>
      <c r="D619"/>
    </row>
    <row r="620" spans="2:4" x14ac:dyDescent="0.2">
      <c r="B620"/>
      <c r="C620"/>
      <c r="D620"/>
    </row>
    <row r="621" spans="2:4" x14ac:dyDescent="0.2">
      <c r="B621"/>
      <c r="C621"/>
      <c r="D621"/>
    </row>
    <row r="622" spans="2:4" x14ac:dyDescent="0.2">
      <c r="B622"/>
      <c r="C622"/>
      <c r="D622"/>
    </row>
    <row r="623" spans="2:4" x14ac:dyDescent="0.2">
      <c r="B623"/>
      <c r="C623"/>
      <c r="D623"/>
    </row>
    <row r="624" spans="2:4" x14ac:dyDescent="0.2">
      <c r="B624"/>
      <c r="C624"/>
      <c r="D624"/>
    </row>
    <row r="625" spans="2:4" x14ac:dyDescent="0.2">
      <c r="B625"/>
      <c r="C625"/>
      <c r="D625"/>
    </row>
    <row r="626" spans="2:4" x14ac:dyDescent="0.2">
      <c r="B626"/>
      <c r="C626"/>
      <c r="D626"/>
    </row>
    <row r="627" spans="2:4" x14ac:dyDescent="0.2">
      <c r="B627"/>
      <c r="C627"/>
      <c r="D627"/>
    </row>
    <row r="628" spans="2:4" x14ac:dyDescent="0.2">
      <c r="B628"/>
      <c r="C628"/>
      <c r="D628"/>
    </row>
    <row r="629" spans="2:4" x14ac:dyDescent="0.2">
      <c r="B629"/>
      <c r="C629"/>
      <c r="D629"/>
    </row>
    <row r="630" spans="2:4" x14ac:dyDescent="0.2">
      <c r="B630"/>
      <c r="C630"/>
      <c r="D630"/>
    </row>
    <row r="631" spans="2:4" x14ac:dyDescent="0.2">
      <c r="B631"/>
      <c r="C631"/>
      <c r="D631"/>
    </row>
    <row r="632" spans="2:4" x14ac:dyDescent="0.2">
      <c r="B632"/>
      <c r="C632"/>
      <c r="D632"/>
    </row>
    <row r="633" spans="2:4" x14ac:dyDescent="0.2">
      <c r="B633"/>
      <c r="C633"/>
      <c r="D633"/>
    </row>
    <row r="634" spans="2:4" x14ac:dyDescent="0.2">
      <c r="B634"/>
      <c r="C634"/>
      <c r="D634"/>
    </row>
    <row r="635" spans="2:4" x14ac:dyDescent="0.2">
      <c r="B635"/>
      <c r="C635"/>
      <c r="D635"/>
    </row>
    <row r="636" spans="2:4" x14ac:dyDescent="0.2">
      <c r="B636"/>
      <c r="C636"/>
      <c r="D636"/>
    </row>
    <row r="637" spans="2:4" x14ac:dyDescent="0.2">
      <c r="B637"/>
      <c r="C637"/>
      <c r="D637"/>
    </row>
    <row r="638" spans="2:4" x14ac:dyDescent="0.2">
      <c r="B638"/>
      <c r="C638"/>
      <c r="D638"/>
    </row>
    <row r="639" spans="2:4" x14ac:dyDescent="0.2">
      <c r="B639"/>
      <c r="C639"/>
      <c r="D639"/>
    </row>
    <row r="640" spans="2:4" x14ac:dyDescent="0.2">
      <c r="B640"/>
      <c r="C640"/>
      <c r="D640"/>
    </row>
    <row r="641" spans="2:4" x14ac:dyDescent="0.2">
      <c r="B641"/>
      <c r="C641"/>
      <c r="D641"/>
    </row>
    <row r="642" spans="2:4" x14ac:dyDescent="0.2">
      <c r="B642"/>
      <c r="C642"/>
      <c r="D642"/>
    </row>
    <row r="643" spans="2:4" x14ac:dyDescent="0.2">
      <c r="B643"/>
      <c r="C643"/>
      <c r="D643"/>
    </row>
    <row r="644" spans="2:4" x14ac:dyDescent="0.2">
      <c r="B644"/>
      <c r="C644"/>
      <c r="D644"/>
    </row>
    <row r="645" spans="2:4" x14ac:dyDescent="0.2">
      <c r="B645"/>
      <c r="C645"/>
      <c r="D645"/>
    </row>
    <row r="646" spans="2:4" x14ac:dyDescent="0.2">
      <c r="B646"/>
      <c r="C646"/>
      <c r="D646"/>
    </row>
    <row r="647" spans="2:4" x14ac:dyDescent="0.2">
      <c r="B647"/>
      <c r="C647"/>
      <c r="D647"/>
    </row>
    <row r="648" spans="2:4" x14ac:dyDescent="0.2">
      <c r="B648"/>
      <c r="C648"/>
      <c r="D648"/>
    </row>
    <row r="649" spans="2:4" x14ac:dyDescent="0.2">
      <c r="B649"/>
      <c r="C649"/>
      <c r="D649"/>
    </row>
    <row r="650" spans="2:4" x14ac:dyDescent="0.2">
      <c r="B650"/>
      <c r="C650"/>
      <c r="D650"/>
    </row>
    <row r="651" spans="2:4" x14ac:dyDescent="0.2">
      <c r="B651"/>
      <c r="C651"/>
      <c r="D651"/>
    </row>
    <row r="652" spans="2:4" x14ac:dyDescent="0.2">
      <c r="B652"/>
      <c r="C652"/>
      <c r="D652"/>
    </row>
    <row r="653" spans="2:4" x14ac:dyDescent="0.2">
      <c r="B653"/>
      <c r="C653"/>
      <c r="D653"/>
    </row>
    <row r="654" spans="2:4" x14ac:dyDescent="0.2">
      <c r="B654"/>
      <c r="C654"/>
      <c r="D654"/>
    </row>
    <row r="655" spans="2:4" x14ac:dyDescent="0.2">
      <c r="B655"/>
      <c r="C655"/>
      <c r="D655"/>
    </row>
    <row r="656" spans="2:4" x14ac:dyDescent="0.2">
      <c r="B656"/>
      <c r="C656"/>
      <c r="D656"/>
    </row>
    <row r="657" spans="2:4" x14ac:dyDescent="0.2">
      <c r="B657"/>
      <c r="C657"/>
      <c r="D657"/>
    </row>
    <row r="658" spans="2:4" x14ac:dyDescent="0.2">
      <c r="B658"/>
      <c r="C658"/>
      <c r="D658"/>
    </row>
    <row r="659" spans="2:4" x14ac:dyDescent="0.2">
      <c r="B659"/>
      <c r="C659"/>
      <c r="D659"/>
    </row>
    <row r="660" spans="2:4" x14ac:dyDescent="0.2">
      <c r="B660"/>
      <c r="C660"/>
      <c r="D660"/>
    </row>
    <row r="661" spans="2:4" x14ac:dyDescent="0.2">
      <c r="B661"/>
      <c r="C661"/>
      <c r="D661"/>
    </row>
    <row r="662" spans="2:4" x14ac:dyDescent="0.2">
      <c r="B662"/>
      <c r="C662"/>
      <c r="D662"/>
    </row>
    <row r="663" spans="2:4" x14ac:dyDescent="0.2">
      <c r="B663"/>
      <c r="C663"/>
      <c r="D663"/>
    </row>
    <row r="664" spans="2:4" x14ac:dyDescent="0.2">
      <c r="B664"/>
      <c r="C664"/>
      <c r="D664"/>
    </row>
    <row r="665" spans="2:4" x14ac:dyDescent="0.2">
      <c r="B665"/>
      <c r="C665"/>
      <c r="D665"/>
    </row>
    <row r="666" spans="2:4" x14ac:dyDescent="0.2">
      <c r="B666"/>
      <c r="C666"/>
      <c r="D666"/>
    </row>
    <row r="667" spans="2:4" x14ac:dyDescent="0.2">
      <c r="B667"/>
      <c r="C667"/>
      <c r="D667"/>
    </row>
    <row r="668" spans="2:4" x14ac:dyDescent="0.2">
      <c r="B668"/>
      <c r="C668"/>
      <c r="D668"/>
    </row>
    <row r="669" spans="2:4" x14ac:dyDescent="0.2">
      <c r="B669"/>
      <c r="C669"/>
      <c r="D669"/>
    </row>
    <row r="670" spans="2:4" x14ac:dyDescent="0.2">
      <c r="B670"/>
      <c r="C670"/>
      <c r="D670"/>
    </row>
    <row r="671" spans="2:4" x14ac:dyDescent="0.2">
      <c r="B671"/>
      <c r="C671"/>
      <c r="D671"/>
    </row>
    <row r="672" spans="2:4" x14ac:dyDescent="0.2">
      <c r="B672"/>
      <c r="C672"/>
      <c r="D672"/>
    </row>
    <row r="673" spans="2:4" x14ac:dyDescent="0.2">
      <c r="B673"/>
      <c r="C673"/>
      <c r="D673"/>
    </row>
    <row r="674" spans="2:4" x14ac:dyDescent="0.2">
      <c r="B674"/>
      <c r="C674"/>
      <c r="D674"/>
    </row>
    <row r="675" spans="2:4" x14ac:dyDescent="0.2">
      <c r="B675"/>
      <c r="C675"/>
      <c r="D675"/>
    </row>
    <row r="676" spans="2:4" x14ac:dyDescent="0.2">
      <c r="B676"/>
      <c r="C676"/>
      <c r="D676"/>
    </row>
    <row r="677" spans="2:4" x14ac:dyDescent="0.2">
      <c r="B677"/>
      <c r="C677"/>
      <c r="D677"/>
    </row>
    <row r="678" spans="2:4" x14ac:dyDescent="0.2">
      <c r="B678"/>
      <c r="C678"/>
      <c r="D678"/>
    </row>
    <row r="679" spans="2:4" x14ac:dyDescent="0.2">
      <c r="B679"/>
      <c r="C679"/>
      <c r="D679"/>
    </row>
    <row r="680" spans="2:4" x14ac:dyDescent="0.2">
      <c r="B680"/>
      <c r="C680"/>
      <c r="D680"/>
    </row>
    <row r="681" spans="2:4" x14ac:dyDescent="0.2">
      <c r="B681"/>
      <c r="C681"/>
      <c r="D681"/>
    </row>
    <row r="682" spans="2:4" x14ac:dyDescent="0.2">
      <c r="B682"/>
      <c r="C682"/>
      <c r="D682"/>
    </row>
    <row r="683" spans="2:4" x14ac:dyDescent="0.2">
      <c r="B683"/>
      <c r="C683"/>
      <c r="D683"/>
    </row>
    <row r="684" spans="2:4" x14ac:dyDescent="0.2">
      <c r="B684"/>
      <c r="C684"/>
      <c r="D684"/>
    </row>
    <row r="685" spans="2:4" x14ac:dyDescent="0.2">
      <c r="D685"/>
    </row>
  </sheetData>
  <mergeCells count="1">
    <mergeCell ref="H2:J2"/>
  </mergeCells>
  <pageMargins left="0.7" right="0.7" top="0.75" bottom="0.75" header="0.3" footer="0.3"/>
  <pageSetup paperSize="9"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0" sqref="D10"/>
    </sheetView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6"/>
  <sheetViews>
    <sheetView showGridLines="0" topLeftCell="A16" zoomScaleNormal="100" workbookViewId="0">
      <selection activeCell="E15" sqref="E15"/>
    </sheetView>
  </sheetViews>
  <sheetFormatPr defaultRowHeight="12.75" x14ac:dyDescent="0.2"/>
  <cols>
    <col min="1" max="1" width="5.140625" style="21" customWidth="1"/>
    <col min="2" max="2" width="98" style="21" customWidth="1"/>
    <col min="3" max="4" width="16.7109375" style="21" customWidth="1"/>
    <col min="5" max="5" width="19.42578125" style="21" customWidth="1"/>
    <col min="6" max="6" width="11.85546875" style="21" customWidth="1"/>
    <col min="7" max="7" width="12.5703125" style="21" customWidth="1"/>
    <col min="8" max="8" width="16.140625" style="21" customWidth="1"/>
    <col min="9" max="9" width="3.85546875" style="21" customWidth="1"/>
    <col min="10" max="10" width="63.7109375" style="21" customWidth="1"/>
    <col min="11" max="236" width="9.140625" style="21"/>
    <col min="237" max="237" width="5.140625" style="21" customWidth="1"/>
    <col min="238" max="238" width="38.42578125" style="21" customWidth="1"/>
    <col min="239" max="240" width="16.7109375" style="21" customWidth="1"/>
    <col min="241" max="241" width="13.42578125" style="21" customWidth="1"/>
    <col min="242" max="242" width="15.7109375" style="21" customWidth="1"/>
    <col min="243" max="243" width="13.7109375" style="21" customWidth="1"/>
    <col min="244" max="244" width="15.28515625" style="21" customWidth="1"/>
    <col min="245" max="492" width="9.140625" style="21"/>
    <col min="493" max="493" width="5.140625" style="21" customWidth="1"/>
    <col min="494" max="494" width="38.42578125" style="21" customWidth="1"/>
    <col min="495" max="496" width="16.7109375" style="21" customWidth="1"/>
    <col min="497" max="497" width="13.42578125" style="21" customWidth="1"/>
    <col min="498" max="498" width="15.7109375" style="21" customWidth="1"/>
    <col min="499" max="499" width="13.7109375" style="21" customWidth="1"/>
    <col min="500" max="500" width="15.28515625" style="21" customWidth="1"/>
    <col min="501" max="748" width="9.140625" style="21"/>
    <col min="749" max="749" width="5.140625" style="21" customWidth="1"/>
    <col min="750" max="750" width="38.42578125" style="21" customWidth="1"/>
    <col min="751" max="752" width="16.7109375" style="21" customWidth="1"/>
    <col min="753" max="753" width="13.42578125" style="21" customWidth="1"/>
    <col min="754" max="754" width="15.7109375" style="21" customWidth="1"/>
    <col min="755" max="755" width="13.7109375" style="21" customWidth="1"/>
    <col min="756" max="756" width="15.28515625" style="21" customWidth="1"/>
    <col min="757" max="1004" width="9.140625" style="21"/>
    <col min="1005" max="1005" width="5.140625" style="21" customWidth="1"/>
    <col min="1006" max="1006" width="38.42578125" style="21" customWidth="1"/>
    <col min="1007" max="1008" width="16.7109375" style="21" customWidth="1"/>
    <col min="1009" max="1009" width="13.42578125" style="21" customWidth="1"/>
    <col min="1010" max="1010" width="15.7109375" style="21" customWidth="1"/>
    <col min="1011" max="1011" width="13.7109375" style="21" customWidth="1"/>
    <col min="1012" max="1012" width="15.28515625" style="21" customWidth="1"/>
    <col min="1013" max="1260" width="9.140625" style="21"/>
    <col min="1261" max="1261" width="5.140625" style="21" customWidth="1"/>
    <col min="1262" max="1262" width="38.42578125" style="21" customWidth="1"/>
    <col min="1263" max="1264" width="16.7109375" style="21" customWidth="1"/>
    <col min="1265" max="1265" width="13.42578125" style="21" customWidth="1"/>
    <col min="1266" max="1266" width="15.7109375" style="21" customWidth="1"/>
    <col min="1267" max="1267" width="13.7109375" style="21" customWidth="1"/>
    <col min="1268" max="1268" width="15.28515625" style="21" customWidth="1"/>
    <col min="1269" max="1516" width="9.140625" style="21"/>
    <col min="1517" max="1517" width="5.140625" style="21" customWidth="1"/>
    <col min="1518" max="1518" width="38.42578125" style="21" customWidth="1"/>
    <col min="1519" max="1520" width="16.7109375" style="21" customWidth="1"/>
    <col min="1521" max="1521" width="13.42578125" style="21" customWidth="1"/>
    <col min="1522" max="1522" width="15.7109375" style="21" customWidth="1"/>
    <col min="1523" max="1523" width="13.7109375" style="21" customWidth="1"/>
    <col min="1524" max="1524" width="15.28515625" style="21" customWidth="1"/>
    <col min="1525" max="1772" width="9.140625" style="21"/>
    <col min="1773" max="1773" width="5.140625" style="21" customWidth="1"/>
    <col min="1774" max="1774" width="38.42578125" style="21" customWidth="1"/>
    <col min="1775" max="1776" width="16.7109375" style="21" customWidth="1"/>
    <col min="1777" max="1777" width="13.42578125" style="21" customWidth="1"/>
    <col min="1778" max="1778" width="15.7109375" style="21" customWidth="1"/>
    <col min="1779" max="1779" width="13.7109375" style="21" customWidth="1"/>
    <col min="1780" max="1780" width="15.28515625" style="21" customWidth="1"/>
    <col min="1781" max="2028" width="9.140625" style="21"/>
    <col min="2029" max="2029" width="5.140625" style="21" customWidth="1"/>
    <col min="2030" max="2030" width="38.42578125" style="21" customWidth="1"/>
    <col min="2031" max="2032" width="16.7109375" style="21" customWidth="1"/>
    <col min="2033" max="2033" width="13.42578125" style="21" customWidth="1"/>
    <col min="2034" max="2034" width="15.7109375" style="21" customWidth="1"/>
    <col min="2035" max="2035" width="13.7109375" style="21" customWidth="1"/>
    <col min="2036" max="2036" width="15.28515625" style="21" customWidth="1"/>
    <col min="2037" max="2284" width="9.140625" style="21"/>
    <col min="2285" max="2285" width="5.140625" style="21" customWidth="1"/>
    <col min="2286" max="2286" width="38.42578125" style="21" customWidth="1"/>
    <col min="2287" max="2288" width="16.7109375" style="21" customWidth="1"/>
    <col min="2289" max="2289" width="13.42578125" style="21" customWidth="1"/>
    <col min="2290" max="2290" width="15.7109375" style="21" customWidth="1"/>
    <col min="2291" max="2291" width="13.7109375" style="21" customWidth="1"/>
    <col min="2292" max="2292" width="15.28515625" style="21" customWidth="1"/>
    <col min="2293" max="2540" width="9.140625" style="21"/>
    <col min="2541" max="2541" width="5.140625" style="21" customWidth="1"/>
    <col min="2542" max="2542" width="38.42578125" style="21" customWidth="1"/>
    <col min="2543" max="2544" width="16.7109375" style="21" customWidth="1"/>
    <col min="2545" max="2545" width="13.42578125" style="21" customWidth="1"/>
    <col min="2546" max="2546" width="15.7109375" style="21" customWidth="1"/>
    <col min="2547" max="2547" width="13.7109375" style="21" customWidth="1"/>
    <col min="2548" max="2548" width="15.28515625" style="21" customWidth="1"/>
    <col min="2549" max="2796" width="9.140625" style="21"/>
    <col min="2797" max="2797" width="5.140625" style="21" customWidth="1"/>
    <col min="2798" max="2798" width="38.42578125" style="21" customWidth="1"/>
    <col min="2799" max="2800" width="16.7109375" style="21" customWidth="1"/>
    <col min="2801" max="2801" width="13.42578125" style="21" customWidth="1"/>
    <col min="2802" max="2802" width="15.7109375" style="21" customWidth="1"/>
    <col min="2803" max="2803" width="13.7109375" style="21" customWidth="1"/>
    <col min="2804" max="2804" width="15.28515625" style="21" customWidth="1"/>
    <col min="2805" max="3052" width="9.140625" style="21"/>
    <col min="3053" max="3053" width="5.140625" style="21" customWidth="1"/>
    <col min="3054" max="3054" width="38.42578125" style="21" customWidth="1"/>
    <col min="3055" max="3056" width="16.7109375" style="21" customWidth="1"/>
    <col min="3057" max="3057" width="13.42578125" style="21" customWidth="1"/>
    <col min="3058" max="3058" width="15.7109375" style="21" customWidth="1"/>
    <col min="3059" max="3059" width="13.7109375" style="21" customWidth="1"/>
    <col min="3060" max="3060" width="15.28515625" style="21" customWidth="1"/>
    <col min="3061" max="3308" width="9.140625" style="21"/>
    <col min="3309" max="3309" width="5.140625" style="21" customWidth="1"/>
    <col min="3310" max="3310" width="38.42578125" style="21" customWidth="1"/>
    <col min="3311" max="3312" width="16.7109375" style="21" customWidth="1"/>
    <col min="3313" max="3313" width="13.42578125" style="21" customWidth="1"/>
    <col min="3314" max="3314" width="15.7109375" style="21" customWidth="1"/>
    <col min="3315" max="3315" width="13.7109375" style="21" customWidth="1"/>
    <col min="3316" max="3316" width="15.28515625" style="21" customWidth="1"/>
    <col min="3317" max="3564" width="9.140625" style="21"/>
    <col min="3565" max="3565" width="5.140625" style="21" customWidth="1"/>
    <col min="3566" max="3566" width="38.42578125" style="21" customWidth="1"/>
    <col min="3567" max="3568" width="16.7109375" style="21" customWidth="1"/>
    <col min="3569" max="3569" width="13.42578125" style="21" customWidth="1"/>
    <col min="3570" max="3570" width="15.7109375" style="21" customWidth="1"/>
    <col min="3571" max="3571" width="13.7109375" style="21" customWidth="1"/>
    <col min="3572" max="3572" width="15.28515625" style="21" customWidth="1"/>
    <col min="3573" max="3820" width="9.140625" style="21"/>
    <col min="3821" max="3821" width="5.140625" style="21" customWidth="1"/>
    <col min="3822" max="3822" width="38.42578125" style="21" customWidth="1"/>
    <col min="3823" max="3824" width="16.7109375" style="21" customWidth="1"/>
    <col min="3825" max="3825" width="13.42578125" style="21" customWidth="1"/>
    <col min="3826" max="3826" width="15.7109375" style="21" customWidth="1"/>
    <col min="3827" max="3827" width="13.7109375" style="21" customWidth="1"/>
    <col min="3828" max="3828" width="15.28515625" style="21" customWidth="1"/>
    <col min="3829" max="4076" width="9.140625" style="21"/>
    <col min="4077" max="4077" width="5.140625" style="21" customWidth="1"/>
    <col min="4078" max="4078" width="38.42578125" style="21" customWidth="1"/>
    <col min="4079" max="4080" width="16.7109375" style="21" customWidth="1"/>
    <col min="4081" max="4081" width="13.42578125" style="21" customWidth="1"/>
    <col min="4082" max="4082" width="15.7109375" style="21" customWidth="1"/>
    <col min="4083" max="4083" width="13.7109375" style="21" customWidth="1"/>
    <col min="4084" max="4084" width="15.28515625" style="21" customWidth="1"/>
    <col min="4085" max="4332" width="9.140625" style="21"/>
    <col min="4333" max="4333" width="5.140625" style="21" customWidth="1"/>
    <col min="4334" max="4334" width="38.42578125" style="21" customWidth="1"/>
    <col min="4335" max="4336" width="16.7109375" style="21" customWidth="1"/>
    <col min="4337" max="4337" width="13.42578125" style="21" customWidth="1"/>
    <col min="4338" max="4338" width="15.7109375" style="21" customWidth="1"/>
    <col min="4339" max="4339" width="13.7109375" style="21" customWidth="1"/>
    <col min="4340" max="4340" width="15.28515625" style="21" customWidth="1"/>
    <col min="4341" max="4588" width="9.140625" style="21"/>
    <col min="4589" max="4589" width="5.140625" style="21" customWidth="1"/>
    <col min="4590" max="4590" width="38.42578125" style="21" customWidth="1"/>
    <col min="4591" max="4592" width="16.7109375" style="21" customWidth="1"/>
    <col min="4593" max="4593" width="13.42578125" style="21" customWidth="1"/>
    <col min="4594" max="4594" width="15.7109375" style="21" customWidth="1"/>
    <col min="4595" max="4595" width="13.7109375" style="21" customWidth="1"/>
    <col min="4596" max="4596" width="15.28515625" style="21" customWidth="1"/>
    <col min="4597" max="4844" width="9.140625" style="21"/>
    <col min="4845" max="4845" width="5.140625" style="21" customWidth="1"/>
    <col min="4846" max="4846" width="38.42578125" style="21" customWidth="1"/>
    <col min="4847" max="4848" width="16.7109375" style="21" customWidth="1"/>
    <col min="4849" max="4849" width="13.42578125" style="21" customWidth="1"/>
    <col min="4850" max="4850" width="15.7109375" style="21" customWidth="1"/>
    <col min="4851" max="4851" width="13.7109375" style="21" customWidth="1"/>
    <col min="4852" max="4852" width="15.28515625" style="21" customWidth="1"/>
    <col min="4853" max="5100" width="9.140625" style="21"/>
    <col min="5101" max="5101" width="5.140625" style="21" customWidth="1"/>
    <col min="5102" max="5102" width="38.42578125" style="21" customWidth="1"/>
    <col min="5103" max="5104" width="16.7109375" style="21" customWidth="1"/>
    <col min="5105" max="5105" width="13.42578125" style="21" customWidth="1"/>
    <col min="5106" max="5106" width="15.7109375" style="21" customWidth="1"/>
    <col min="5107" max="5107" width="13.7109375" style="21" customWidth="1"/>
    <col min="5108" max="5108" width="15.28515625" style="21" customWidth="1"/>
    <col min="5109" max="5356" width="9.140625" style="21"/>
    <col min="5357" max="5357" width="5.140625" style="21" customWidth="1"/>
    <col min="5358" max="5358" width="38.42578125" style="21" customWidth="1"/>
    <col min="5359" max="5360" width="16.7109375" style="21" customWidth="1"/>
    <col min="5361" max="5361" width="13.42578125" style="21" customWidth="1"/>
    <col min="5362" max="5362" width="15.7109375" style="21" customWidth="1"/>
    <col min="5363" max="5363" width="13.7109375" style="21" customWidth="1"/>
    <col min="5364" max="5364" width="15.28515625" style="21" customWidth="1"/>
    <col min="5365" max="5612" width="9.140625" style="21"/>
    <col min="5613" max="5613" width="5.140625" style="21" customWidth="1"/>
    <col min="5614" max="5614" width="38.42578125" style="21" customWidth="1"/>
    <col min="5615" max="5616" width="16.7109375" style="21" customWidth="1"/>
    <col min="5617" max="5617" width="13.42578125" style="21" customWidth="1"/>
    <col min="5618" max="5618" width="15.7109375" style="21" customWidth="1"/>
    <col min="5619" max="5619" width="13.7109375" style="21" customWidth="1"/>
    <col min="5620" max="5620" width="15.28515625" style="21" customWidth="1"/>
    <col min="5621" max="5868" width="9.140625" style="21"/>
    <col min="5869" max="5869" width="5.140625" style="21" customWidth="1"/>
    <col min="5870" max="5870" width="38.42578125" style="21" customWidth="1"/>
    <col min="5871" max="5872" width="16.7109375" style="21" customWidth="1"/>
    <col min="5873" max="5873" width="13.42578125" style="21" customWidth="1"/>
    <col min="5874" max="5874" width="15.7109375" style="21" customWidth="1"/>
    <col min="5875" max="5875" width="13.7109375" style="21" customWidth="1"/>
    <col min="5876" max="5876" width="15.28515625" style="21" customWidth="1"/>
    <col min="5877" max="6124" width="9.140625" style="21"/>
    <col min="6125" max="6125" width="5.140625" style="21" customWidth="1"/>
    <col min="6126" max="6126" width="38.42578125" style="21" customWidth="1"/>
    <col min="6127" max="6128" width="16.7109375" style="21" customWidth="1"/>
    <col min="6129" max="6129" width="13.42578125" style="21" customWidth="1"/>
    <col min="6130" max="6130" width="15.7109375" style="21" customWidth="1"/>
    <col min="6131" max="6131" width="13.7109375" style="21" customWidth="1"/>
    <col min="6132" max="6132" width="15.28515625" style="21" customWidth="1"/>
    <col min="6133" max="6380" width="9.140625" style="21"/>
    <col min="6381" max="6381" width="5.140625" style="21" customWidth="1"/>
    <col min="6382" max="6382" width="38.42578125" style="21" customWidth="1"/>
    <col min="6383" max="6384" width="16.7109375" style="21" customWidth="1"/>
    <col min="6385" max="6385" width="13.42578125" style="21" customWidth="1"/>
    <col min="6386" max="6386" width="15.7109375" style="21" customWidth="1"/>
    <col min="6387" max="6387" width="13.7109375" style="21" customWidth="1"/>
    <col min="6388" max="6388" width="15.28515625" style="21" customWidth="1"/>
    <col min="6389" max="6636" width="9.140625" style="21"/>
    <col min="6637" max="6637" width="5.140625" style="21" customWidth="1"/>
    <col min="6638" max="6638" width="38.42578125" style="21" customWidth="1"/>
    <col min="6639" max="6640" width="16.7109375" style="21" customWidth="1"/>
    <col min="6641" max="6641" width="13.42578125" style="21" customWidth="1"/>
    <col min="6642" max="6642" width="15.7109375" style="21" customWidth="1"/>
    <col min="6643" max="6643" width="13.7109375" style="21" customWidth="1"/>
    <col min="6644" max="6644" width="15.28515625" style="21" customWidth="1"/>
    <col min="6645" max="6892" width="9.140625" style="21"/>
    <col min="6893" max="6893" width="5.140625" style="21" customWidth="1"/>
    <col min="6894" max="6894" width="38.42578125" style="21" customWidth="1"/>
    <col min="6895" max="6896" width="16.7109375" style="21" customWidth="1"/>
    <col min="6897" max="6897" width="13.42578125" style="21" customWidth="1"/>
    <col min="6898" max="6898" width="15.7109375" style="21" customWidth="1"/>
    <col min="6899" max="6899" width="13.7109375" style="21" customWidth="1"/>
    <col min="6900" max="6900" width="15.28515625" style="21" customWidth="1"/>
    <col min="6901" max="7148" width="9.140625" style="21"/>
    <col min="7149" max="7149" width="5.140625" style="21" customWidth="1"/>
    <col min="7150" max="7150" width="38.42578125" style="21" customWidth="1"/>
    <col min="7151" max="7152" width="16.7109375" style="21" customWidth="1"/>
    <col min="7153" max="7153" width="13.42578125" style="21" customWidth="1"/>
    <col min="7154" max="7154" width="15.7109375" style="21" customWidth="1"/>
    <col min="7155" max="7155" width="13.7109375" style="21" customWidth="1"/>
    <col min="7156" max="7156" width="15.28515625" style="21" customWidth="1"/>
    <col min="7157" max="7404" width="9.140625" style="21"/>
    <col min="7405" max="7405" width="5.140625" style="21" customWidth="1"/>
    <col min="7406" max="7406" width="38.42578125" style="21" customWidth="1"/>
    <col min="7407" max="7408" width="16.7109375" style="21" customWidth="1"/>
    <col min="7409" max="7409" width="13.42578125" style="21" customWidth="1"/>
    <col min="7410" max="7410" width="15.7109375" style="21" customWidth="1"/>
    <col min="7411" max="7411" width="13.7109375" style="21" customWidth="1"/>
    <col min="7412" max="7412" width="15.28515625" style="21" customWidth="1"/>
    <col min="7413" max="7660" width="9.140625" style="21"/>
    <col min="7661" max="7661" width="5.140625" style="21" customWidth="1"/>
    <col min="7662" max="7662" width="38.42578125" style="21" customWidth="1"/>
    <col min="7663" max="7664" width="16.7109375" style="21" customWidth="1"/>
    <col min="7665" max="7665" width="13.42578125" style="21" customWidth="1"/>
    <col min="7666" max="7666" width="15.7109375" style="21" customWidth="1"/>
    <col min="7667" max="7667" width="13.7109375" style="21" customWidth="1"/>
    <col min="7668" max="7668" width="15.28515625" style="21" customWidth="1"/>
    <col min="7669" max="7916" width="9.140625" style="21"/>
    <col min="7917" max="7917" width="5.140625" style="21" customWidth="1"/>
    <col min="7918" max="7918" width="38.42578125" style="21" customWidth="1"/>
    <col min="7919" max="7920" width="16.7109375" style="21" customWidth="1"/>
    <col min="7921" max="7921" width="13.42578125" style="21" customWidth="1"/>
    <col min="7922" max="7922" width="15.7109375" style="21" customWidth="1"/>
    <col min="7923" max="7923" width="13.7109375" style="21" customWidth="1"/>
    <col min="7924" max="7924" width="15.28515625" style="21" customWidth="1"/>
    <col min="7925" max="8172" width="9.140625" style="21"/>
    <col min="8173" max="8173" width="5.140625" style="21" customWidth="1"/>
    <col min="8174" max="8174" width="38.42578125" style="21" customWidth="1"/>
    <col min="8175" max="8176" width="16.7109375" style="21" customWidth="1"/>
    <col min="8177" max="8177" width="13.42578125" style="21" customWidth="1"/>
    <col min="8178" max="8178" width="15.7109375" style="21" customWidth="1"/>
    <col min="8179" max="8179" width="13.7109375" style="21" customWidth="1"/>
    <col min="8180" max="8180" width="15.28515625" style="21" customWidth="1"/>
    <col min="8181" max="8428" width="9.140625" style="21"/>
    <col min="8429" max="8429" width="5.140625" style="21" customWidth="1"/>
    <col min="8430" max="8430" width="38.42578125" style="21" customWidth="1"/>
    <col min="8431" max="8432" width="16.7109375" style="21" customWidth="1"/>
    <col min="8433" max="8433" width="13.42578125" style="21" customWidth="1"/>
    <col min="8434" max="8434" width="15.7109375" style="21" customWidth="1"/>
    <col min="8435" max="8435" width="13.7109375" style="21" customWidth="1"/>
    <col min="8436" max="8436" width="15.28515625" style="21" customWidth="1"/>
    <col min="8437" max="8684" width="9.140625" style="21"/>
    <col min="8685" max="8685" width="5.140625" style="21" customWidth="1"/>
    <col min="8686" max="8686" width="38.42578125" style="21" customWidth="1"/>
    <col min="8687" max="8688" width="16.7109375" style="21" customWidth="1"/>
    <col min="8689" max="8689" width="13.42578125" style="21" customWidth="1"/>
    <col min="8690" max="8690" width="15.7109375" style="21" customWidth="1"/>
    <col min="8691" max="8691" width="13.7109375" style="21" customWidth="1"/>
    <col min="8692" max="8692" width="15.28515625" style="21" customWidth="1"/>
    <col min="8693" max="8940" width="9.140625" style="21"/>
    <col min="8941" max="8941" width="5.140625" style="21" customWidth="1"/>
    <col min="8942" max="8942" width="38.42578125" style="21" customWidth="1"/>
    <col min="8943" max="8944" width="16.7109375" style="21" customWidth="1"/>
    <col min="8945" max="8945" width="13.42578125" style="21" customWidth="1"/>
    <col min="8946" max="8946" width="15.7109375" style="21" customWidth="1"/>
    <col min="8947" max="8947" width="13.7109375" style="21" customWidth="1"/>
    <col min="8948" max="8948" width="15.28515625" style="21" customWidth="1"/>
    <col min="8949" max="9196" width="9.140625" style="21"/>
    <col min="9197" max="9197" width="5.140625" style="21" customWidth="1"/>
    <col min="9198" max="9198" width="38.42578125" style="21" customWidth="1"/>
    <col min="9199" max="9200" width="16.7109375" style="21" customWidth="1"/>
    <col min="9201" max="9201" width="13.42578125" style="21" customWidth="1"/>
    <col min="9202" max="9202" width="15.7109375" style="21" customWidth="1"/>
    <col min="9203" max="9203" width="13.7109375" style="21" customWidth="1"/>
    <col min="9204" max="9204" width="15.28515625" style="21" customWidth="1"/>
    <col min="9205" max="9452" width="9.140625" style="21"/>
    <col min="9453" max="9453" width="5.140625" style="21" customWidth="1"/>
    <col min="9454" max="9454" width="38.42578125" style="21" customWidth="1"/>
    <col min="9455" max="9456" width="16.7109375" style="21" customWidth="1"/>
    <col min="9457" max="9457" width="13.42578125" style="21" customWidth="1"/>
    <col min="9458" max="9458" width="15.7109375" style="21" customWidth="1"/>
    <col min="9459" max="9459" width="13.7109375" style="21" customWidth="1"/>
    <col min="9460" max="9460" width="15.28515625" style="21" customWidth="1"/>
    <col min="9461" max="9708" width="9.140625" style="21"/>
    <col min="9709" max="9709" width="5.140625" style="21" customWidth="1"/>
    <col min="9710" max="9710" width="38.42578125" style="21" customWidth="1"/>
    <col min="9711" max="9712" width="16.7109375" style="21" customWidth="1"/>
    <col min="9713" max="9713" width="13.42578125" style="21" customWidth="1"/>
    <col min="9714" max="9714" width="15.7109375" style="21" customWidth="1"/>
    <col min="9715" max="9715" width="13.7109375" style="21" customWidth="1"/>
    <col min="9716" max="9716" width="15.28515625" style="21" customWidth="1"/>
    <col min="9717" max="9964" width="9.140625" style="21"/>
    <col min="9965" max="9965" width="5.140625" style="21" customWidth="1"/>
    <col min="9966" max="9966" width="38.42578125" style="21" customWidth="1"/>
    <col min="9967" max="9968" width="16.7109375" style="21" customWidth="1"/>
    <col min="9969" max="9969" width="13.42578125" style="21" customWidth="1"/>
    <col min="9970" max="9970" width="15.7109375" style="21" customWidth="1"/>
    <col min="9971" max="9971" width="13.7109375" style="21" customWidth="1"/>
    <col min="9972" max="9972" width="15.28515625" style="21" customWidth="1"/>
    <col min="9973" max="10220" width="9.140625" style="21"/>
    <col min="10221" max="10221" width="5.140625" style="21" customWidth="1"/>
    <col min="10222" max="10222" width="38.42578125" style="21" customWidth="1"/>
    <col min="10223" max="10224" width="16.7109375" style="21" customWidth="1"/>
    <col min="10225" max="10225" width="13.42578125" style="21" customWidth="1"/>
    <col min="10226" max="10226" width="15.7109375" style="21" customWidth="1"/>
    <col min="10227" max="10227" width="13.7109375" style="21" customWidth="1"/>
    <col min="10228" max="10228" width="15.28515625" style="21" customWidth="1"/>
    <col min="10229" max="10476" width="9.140625" style="21"/>
    <col min="10477" max="10477" width="5.140625" style="21" customWidth="1"/>
    <col min="10478" max="10478" width="38.42578125" style="21" customWidth="1"/>
    <col min="10479" max="10480" width="16.7109375" style="21" customWidth="1"/>
    <col min="10481" max="10481" width="13.42578125" style="21" customWidth="1"/>
    <col min="10482" max="10482" width="15.7109375" style="21" customWidth="1"/>
    <col min="10483" max="10483" width="13.7109375" style="21" customWidth="1"/>
    <col min="10484" max="10484" width="15.28515625" style="21" customWidth="1"/>
    <col min="10485" max="10732" width="9.140625" style="21"/>
    <col min="10733" max="10733" width="5.140625" style="21" customWidth="1"/>
    <col min="10734" max="10734" width="38.42578125" style="21" customWidth="1"/>
    <col min="10735" max="10736" width="16.7109375" style="21" customWidth="1"/>
    <col min="10737" max="10737" width="13.42578125" style="21" customWidth="1"/>
    <col min="10738" max="10738" width="15.7109375" style="21" customWidth="1"/>
    <col min="10739" max="10739" width="13.7109375" style="21" customWidth="1"/>
    <col min="10740" max="10740" width="15.28515625" style="21" customWidth="1"/>
    <col min="10741" max="10988" width="9.140625" style="21"/>
    <col min="10989" max="10989" width="5.140625" style="21" customWidth="1"/>
    <col min="10990" max="10990" width="38.42578125" style="21" customWidth="1"/>
    <col min="10991" max="10992" width="16.7109375" style="21" customWidth="1"/>
    <col min="10993" max="10993" width="13.42578125" style="21" customWidth="1"/>
    <col min="10994" max="10994" width="15.7109375" style="21" customWidth="1"/>
    <col min="10995" max="10995" width="13.7109375" style="21" customWidth="1"/>
    <col min="10996" max="10996" width="15.28515625" style="21" customWidth="1"/>
    <col min="10997" max="11244" width="9.140625" style="21"/>
    <col min="11245" max="11245" width="5.140625" style="21" customWidth="1"/>
    <col min="11246" max="11246" width="38.42578125" style="21" customWidth="1"/>
    <col min="11247" max="11248" width="16.7109375" style="21" customWidth="1"/>
    <col min="11249" max="11249" width="13.42578125" style="21" customWidth="1"/>
    <col min="11250" max="11250" width="15.7109375" style="21" customWidth="1"/>
    <col min="11251" max="11251" width="13.7109375" style="21" customWidth="1"/>
    <col min="11252" max="11252" width="15.28515625" style="21" customWidth="1"/>
    <col min="11253" max="11500" width="9.140625" style="21"/>
    <col min="11501" max="11501" width="5.140625" style="21" customWidth="1"/>
    <col min="11502" max="11502" width="38.42578125" style="21" customWidth="1"/>
    <col min="11503" max="11504" width="16.7109375" style="21" customWidth="1"/>
    <col min="11505" max="11505" width="13.42578125" style="21" customWidth="1"/>
    <col min="11506" max="11506" width="15.7109375" style="21" customWidth="1"/>
    <col min="11507" max="11507" width="13.7109375" style="21" customWidth="1"/>
    <col min="11508" max="11508" width="15.28515625" style="21" customWidth="1"/>
    <col min="11509" max="11756" width="9.140625" style="21"/>
    <col min="11757" max="11757" width="5.140625" style="21" customWidth="1"/>
    <col min="11758" max="11758" width="38.42578125" style="21" customWidth="1"/>
    <col min="11759" max="11760" width="16.7109375" style="21" customWidth="1"/>
    <col min="11761" max="11761" width="13.42578125" style="21" customWidth="1"/>
    <col min="11762" max="11762" width="15.7109375" style="21" customWidth="1"/>
    <col min="11763" max="11763" width="13.7109375" style="21" customWidth="1"/>
    <col min="11764" max="11764" width="15.28515625" style="21" customWidth="1"/>
    <col min="11765" max="12012" width="9.140625" style="21"/>
    <col min="12013" max="12013" width="5.140625" style="21" customWidth="1"/>
    <col min="12014" max="12014" width="38.42578125" style="21" customWidth="1"/>
    <col min="12015" max="12016" width="16.7109375" style="21" customWidth="1"/>
    <col min="12017" max="12017" width="13.42578125" style="21" customWidth="1"/>
    <col min="12018" max="12018" width="15.7109375" style="21" customWidth="1"/>
    <col min="12019" max="12019" width="13.7109375" style="21" customWidth="1"/>
    <col min="12020" max="12020" width="15.28515625" style="21" customWidth="1"/>
    <col min="12021" max="12268" width="9.140625" style="21"/>
    <col min="12269" max="12269" width="5.140625" style="21" customWidth="1"/>
    <col min="12270" max="12270" width="38.42578125" style="21" customWidth="1"/>
    <col min="12271" max="12272" width="16.7109375" style="21" customWidth="1"/>
    <col min="12273" max="12273" width="13.42578125" style="21" customWidth="1"/>
    <col min="12274" max="12274" width="15.7109375" style="21" customWidth="1"/>
    <col min="12275" max="12275" width="13.7109375" style="21" customWidth="1"/>
    <col min="12276" max="12276" width="15.28515625" style="21" customWidth="1"/>
    <col min="12277" max="12524" width="9.140625" style="21"/>
    <col min="12525" max="12525" width="5.140625" style="21" customWidth="1"/>
    <col min="12526" max="12526" width="38.42578125" style="21" customWidth="1"/>
    <col min="12527" max="12528" width="16.7109375" style="21" customWidth="1"/>
    <col min="12529" max="12529" width="13.42578125" style="21" customWidth="1"/>
    <col min="12530" max="12530" width="15.7109375" style="21" customWidth="1"/>
    <col min="12531" max="12531" width="13.7109375" style="21" customWidth="1"/>
    <col min="12532" max="12532" width="15.28515625" style="21" customWidth="1"/>
    <col min="12533" max="12780" width="9.140625" style="21"/>
    <col min="12781" max="12781" width="5.140625" style="21" customWidth="1"/>
    <col min="12782" max="12782" width="38.42578125" style="21" customWidth="1"/>
    <col min="12783" max="12784" width="16.7109375" style="21" customWidth="1"/>
    <col min="12785" max="12785" width="13.42578125" style="21" customWidth="1"/>
    <col min="12786" max="12786" width="15.7109375" style="21" customWidth="1"/>
    <col min="12787" max="12787" width="13.7109375" style="21" customWidth="1"/>
    <col min="12788" max="12788" width="15.28515625" style="21" customWidth="1"/>
    <col min="12789" max="13036" width="9.140625" style="21"/>
    <col min="13037" max="13037" width="5.140625" style="21" customWidth="1"/>
    <col min="13038" max="13038" width="38.42578125" style="21" customWidth="1"/>
    <col min="13039" max="13040" width="16.7109375" style="21" customWidth="1"/>
    <col min="13041" max="13041" width="13.42578125" style="21" customWidth="1"/>
    <col min="13042" max="13042" width="15.7109375" style="21" customWidth="1"/>
    <col min="13043" max="13043" width="13.7109375" style="21" customWidth="1"/>
    <col min="13044" max="13044" width="15.28515625" style="21" customWidth="1"/>
    <col min="13045" max="13292" width="9.140625" style="21"/>
    <col min="13293" max="13293" width="5.140625" style="21" customWidth="1"/>
    <col min="13294" max="13294" width="38.42578125" style="21" customWidth="1"/>
    <col min="13295" max="13296" width="16.7109375" style="21" customWidth="1"/>
    <col min="13297" max="13297" width="13.42578125" style="21" customWidth="1"/>
    <col min="13298" max="13298" width="15.7109375" style="21" customWidth="1"/>
    <col min="13299" max="13299" width="13.7109375" style="21" customWidth="1"/>
    <col min="13300" max="13300" width="15.28515625" style="21" customWidth="1"/>
    <col min="13301" max="13548" width="9.140625" style="21"/>
    <col min="13549" max="13549" width="5.140625" style="21" customWidth="1"/>
    <col min="13550" max="13550" width="38.42578125" style="21" customWidth="1"/>
    <col min="13551" max="13552" width="16.7109375" style="21" customWidth="1"/>
    <col min="13553" max="13553" width="13.42578125" style="21" customWidth="1"/>
    <col min="13554" max="13554" width="15.7109375" style="21" customWidth="1"/>
    <col min="13555" max="13555" width="13.7109375" style="21" customWidth="1"/>
    <col min="13556" max="13556" width="15.28515625" style="21" customWidth="1"/>
    <col min="13557" max="13804" width="9.140625" style="21"/>
    <col min="13805" max="13805" width="5.140625" style="21" customWidth="1"/>
    <col min="13806" max="13806" width="38.42578125" style="21" customWidth="1"/>
    <col min="13807" max="13808" width="16.7109375" style="21" customWidth="1"/>
    <col min="13809" max="13809" width="13.42578125" style="21" customWidth="1"/>
    <col min="13810" max="13810" width="15.7109375" style="21" customWidth="1"/>
    <col min="13811" max="13811" width="13.7109375" style="21" customWidth="1"/>
    <col min="13812" max="13812" width="15.28515625" style="21" customWidth="1"/>
    <col min="13813" max="14060" width="9.140625" style="21"/>
    <col min="14061" max="14061" width="5.140625" style="21" customWidth="1"/>
    <col min="14062" max="14062" width="38.42578125" style="21" customWidth="1"/>
    <col min="14063" max="14064" width="16.7109375" style="21" customWidth="1"/>
    <col min="14065" max="14065" width="13.42578125" style="21" customWidth="1"/>
    <col min="14066" max="14066" width="15.7109375" style="21" customWidth="1"/>
    <col min="14067" max="14067" width="13.7109375" style="21" customWidth="1"/>
    <col min="14068" max="14068" width="15.28515625" style="21" customWidth="1"/>
    <col min="14069" max="14316" width="9.140625" style="21"/>
    <col min="14317" max="14317" width="5.140625" style="21" customWidth="1"/>
    <col min="14318" max="14318" width="38.42578125" style="21" customWidth="1"/>
    <col min="14319" max="14320" width="16.7109375" style="21" customWidth="1"/>
    <col min="14321" max="14321" width="13.42578125" style="21" customWidth="1"/>
    <col min="14322" max="14322" width="15.7109375" style="21" customWidth="1"/>
    <col min="14323" max="14323" width="13.7109375" style="21" customWidth="1"/>
    <col min="14324" max="14324" width="15.28515625" style="21" customWidth="1"/>
    <col min="14325" max="14572" width="9.140625" style="21"/>
    <col min="14573" max="14573" width="5.140625" style="21" customWidth="1"/>
    <col min="14574" max="14574" width="38.42578125" style="21" customWidth="1"/>
    <col min="14575" max="14576" width="16.7109375" style="21" customWidth="1"/>
    <col min="14577" max="14577" width="13.42578125" style="21" customWidth="1"/>
    <col min="14578" max="14578" width="15.7109375" style="21" customWidth="1"/>
    <col min="14579" max="14579" width="13.7109375" style="21" customWidth="1"/>
    <col min="14580" max="14580" width="15.28515625" style="21" customWidth="1"/>
    <col min="14581" max="14828" width="9.140625" style="21"/>
    <col min="14829" max="14829" width="5.140625" style="21" customWidth="1"/>
    <col min="14830" max="14830" width="38.42578125" style="21" customWidth="1"/>
    <col min="14831" max="14832" width="16.7109375" style="21" customWidth="1"/>
    <col min="14833" max="14833" width="13.42578125" style="21" customWidth="1"/>
    <col min="14834" max="14834" width="15.7109375" style="21" customWidth="1"/>
    <col min="14835" max="14835" width="13.7109375" style="21" customWidth="1"/>
    <col min="14836" max="14836" width="15.28515625" style="21" customWidth="1"/>
    <col min="14837" max="15084" width="9.140625" style="21"/>
    <col min="15085" max="15085" width="5.140625" style="21" customWidth="1"/>
    <col min="15086" max="15086" width="38.42578125" style="21" customWidth="1"/>
    <col min="15087" max="15088" width="16.7109375" style="21" customWidth="1"/>
    <col min="15089" max="15089" width="13.42578125" style="21" customWidth="1"/>
    <col min="15090" max="15090" width="15.7109375" style="21" customWidth="1"/>
    <col min="15091" max="15091" width="13.7109375" style="21" customWidth="1"/>
    <col min="15092" max="15092" width="15.28515625" style="21" customWidth="1"/>
    <col min="15093" max="15340" width="9.140625" style="21"/>
    <col min="15341" max="15341" width="5.140625" style="21" customWidth="1"/>
    <col min="15342" max="15342" width="38.42578125" style="21" customWidth="1"/>
    <col min="15343" max="15344" width="16.7109375" style="21" customWidth="1"/>
    <col min="15345" max="15345" width="13.42578125" style="21" customWidth="1"/>
    <col min="15346" max="15346" width="15.7109375" style="21" customWidth="1"/>
    <col min="15347" max="15347" width="13.7109375" style="21" customWidth="1"/>
    <col min="15348" max="15348" width="15.28515625" style="21" customWidth="1"/>
    <col min="15349" max="15596" width="9.140625" style="21"/>
    <col min="15597" max="15597" width="5.140625" style="21" customWidth="1"/>
    <col min="15598" max="15598" width="38.42578125" style="21" customWidth="1"/>
    <col min="15599" max="15600" width="16.7109375" style="21" customWidth="1"/>
    <col min="15601" max="15601" width="13.42578125" style="21" customWidth="1"/>
    <col min="15602" max="15602" width="15.7109375" style="21" customWidth="1"/>
    <col min="15603" max="15603" width="13.7109375" style="21" customWidth="1"/>
    <col min="15604" max="15604" width="15.28515625" style="21" customWidth="1"/>
    <col min="15605" max="15852" width="9.140625" style="21"/>
    <col min="15853" max="15853" width="5.140625" style="21" customWidth="1"/>
    <col min="15854" max="15854" width="38.42578125" style="21" customWidth="1"/>
    <col min="15855" max="15856" width="16.7109375" style="21" customWidth="1"/>
    <col min="15857" max="15857" width="13.42578125" style="21" customWidth="1"/>
    <col min="15858" max="15858" width="15.7109375" style="21" customWidth="1"/>
    <col min="15859" max="15859" width="13.7109375" style="21" customWidth="1"/>
    <col min="15860" max="15860" width="15.28515625" style="21" customWidth="1"/>
    <col min="15861" max="16108" width="9.140625" style="21"/>
    <col min="16109" max="16109" width="5.140625" style="21" customWidth="1"/>
    <col min="16110" max="16110" width="38.42578125" style="21" customWidth="1"/>
    <col min="16111" max="16112" width="16.7109375" style="21" customWidth="1"/>
    <col min="16113" max="16113" width="13.42578125" style="21" customWidth="1"/>
    <col min="16114" max="16114" width="15.7109375" style="21" customWidth="1"/>
    <col min="16115" max="16115" width="13.7109375" style="21" customWidth="1"/>
    <col min="16116" max="16116" width="15.28515625" style="21" customWidth="1"/>
    <col min="16117" max="16384" width="9.140625" style="21"/>
  </cols>
  <sheetData>
    <row r="1" spans="1:10" ht="15.75" x14ac:dyDescent="0.25">
      <c r="A1" s="1" t="s">
        <v>36</v>
      </c>
      <c r="B1" s="1"/>
      <c r="C1" s="1"/>
      <c r="D1" s="1"/>
      <c r="E1" s="1"/>
      <c r="F1" s="2"/>
      <c r="G1" s="2"/>
      <c r="H1" s="2"/>
    </row>
    <row r="2" spans="1:10" x14ac:dyDescent="0.2">
      <c r="A2" s="3"/>
      <c r="B2" s="2"/>
      <c r="C2" s="4"/>
      <c r="D2" s="4"/>
      <c r="E2" s="5"/>
      <c r="F2" s="2"/>
      <c r="G2" s="2"/>
      <c r="H2" s="2"/>
    </row>
    <row r="3" spans="1:10" ht="13.5" thickBot="1" x14ac:dyDescent="0.25">
      <c r="C3" s="263">
        <f>SUM(C5:C10)</f>
        <v>65740080.635999985</v>
      </c>
    </row>
    <row r="4" spans="1:10" ht="51.75" thickBot="1" x14ac:dyDescent="0.25">
      <c r="A4" s="6" t="s">
        <v>1</v>
      </c>
      <c r="B4" s="7" t="s">
        <v>2</v>
      </c>
      <c r="C4" s="8" t="s">
        <v>3</v>
      </c>
      <c r="D4" s="8" t="s">
        <v>4</v>
      </c>
      <c r="E4" s="9" t="s">
        <v>116</v>
      </c>
      <c r="F4" s="7" t="s">
        <v>5</v>
      </c>
      <c r="G4" s="7" t="s">
        <v>6</v>
      </c>
      <c r="H4" s="10" t="s">
        <v>7</v>
      </c>
    </row>
    <row r="5" spans="1:10" ht="25.5" x14ac:dyDescent="0.2">
      <c r="A5" s="368">
        <v>1</v>
      </c>
      <c r="B5" s="11" t="s">
        <v>20</v>
      </c>
      <c r="C5" s="12">
        <f>3977260.85+'podjela po načinu osiguranja'!I40+'podjela po načinu osiguranja'!J40-GETPIVOTDATA("nv",Sheet4!$A$3,"predmet osiguranja","PARKING/ULAGANJA")</f>
        <v>5393581.4800000004</v>
      </c>
      <c r="D5" s="12">
        <f t="shared" ref="D5:D10" si="0">C5</f>
        <v>5393581.4800000004</v>
      </c>
      <c r="E5" s="370">
        <v>0</v>
      </c>
      <c r="F5" s="373"/>
      <c r="G5" s="376">
        <v>0</v>
      </c>
      <c r="H5" s="363">
        <f>F5+G5</f>
        <v>0</v>
      </c>
    </row>
    <row r="6" spans="1:10" ht="25.5" x14ac:dyDescent="0.2">
      <c r="A6" s="369"/>
      <c r="B6" s="13" t="s">
        <v>21</v>
      </c>
      <c r="C6" s="14">
        <f>GETPIVOTDATA("Sum of stvarna procijenjena",pivot!$A$4,"način osiguranja","stvarna uporabna")</f>
        <v>10075600.535999987</v>
      </c>
      <c r="D6" s="12">
        <f t="shared" si="0"/>
        <v>10075600.535999987</v>
      </c>
      <c r="E6" s="371"/>
      <c r="F6" s="374"/>
      <c r="G6" s="377"/>
      <c r="H6" s="364"/>
    </row>
    <row r="7" spans="1:10" ht="25.5" x14ac:dyDescent="0.25">
      <c r="A7" s="369"/>
      <c r="B7" s="13" t="s">
        <v>114</v>
      </c>
      <c r="C7" s="20">
        <f>'podjela po načinu osiguranja'!F10+'podjela po načinu osiguranja'!J39</f>
        <v>44563373.25</v>
      </c>
      <c r="D7" s="12">
        <f t="shared" si="0"/>
        <v>44563373.25</v>
      </c>
      <c r="E7" s="371"/>
      <c r="F7" s="374"/>
      <c r="G7" s="377"/>
      <c r="H7" s="364"/>
      <c r="J7" s="213"/>
    </row>
    <row r="8" spans="1:10" ht="25.5" x14ac:dyDescent="0.2">
      <c r="A8" s="369"/>
      <c r="B8" s="13" t="s">
        <v>22</v>
      </c>
      <c r="C8" s="20">
        <v>607525.37</v>
      </c>
      <c r="D8" s="12">
        <f t="shared" si="0"/>
        <v>607525.37</v>
      </c>
      <c r="E8" s="371"/>
      <c r="F8" s="374"/>
      <c r="G8" s="377"/>
      <c r="H8" s="364"/>
    </row>
    <row r="9" spans="1:10" ht="25.5" x14ac:dyDescent="0.2">
      <c r="A9" s="200"/>
      <c r="B9" s="13" t="s">
        <v>4872</v>
      </c>
      <c r="C9" s="20">
        <v>5000000</v>
      </c>
      <c r="D9" s="12">
        <f t="shared" si="0"/>
        <v>5000000</v>
      </c>
      <c r="E9" s="371"/>
      <c r="F9" s="374"/>
      <c r="G9" s="377"/>
      <c r="H9" s="364"/>
    </row>
    <row r="10" spans="1:10" x14ac:dyDescent="0.2">
      <c r="A10" s="200"/>
      <c r="B10" s="13" t="s">
        <v>23</v>
      </c>
      <c r="C10" s="14">
        <v>100000</v>
      </c>
      <c r="D10" s="12">
        <f t="shared" si="0"/>
        <v>100000</v>
      </c>
      <c r="E10" s="372"/>
      <c r="F10" s="375"/>
      <c r="G10" s="378"/>
      <c r="H10" s="365"/>
    </row>
    <row r="11" spans="1:10" x14ac:dyDescent="0.2">
      <c r="A11" s="15">
        <v>2</v>
      </c>
      <c r="B11" s="16" t="s">
        <v>24</v>
      </c>
      <c r="C11" s="17">
        <v>1000000</v>
      </c>
      <c r="D11" s="17">
        <f t="shared" ref="D11:D18" si="1">C11</f>
        <v>1000000</v>
      </c>
      <c r="E11" s="18">
        <v>0</v>
      </c>
      <c r="F11" s="22"/>
      <c r="G11" s="18">
        <v>0</v>
      </c>
      <c r="H11" s="23">
        <f>F11+G11</f>
        <v>0</v>
      </c>
    </row>
    <row r="12" spans="1:10" x14ac:dyDescent="0.2">
      <c r="A12" s="15">
        <v>3</v>
      </c>
      <c r="B12" s="16" t="s">
        <v>8</v>
      </c>
      <c r="C12" s="17">
        <v>7000000</v>
      </c>
      <c r="D12" s="17">
        <f t="shared" si="1"/>
        <v>7000000</v>
      </c>
      <c r="E12" s="18">
        <v>0</v>
      </c>
      <c r="F12" s="22"/>
      <c r="G12" s="18">
        <v>0</v>
      </c>
      <c r="H12" s="23">
        <f t="shared" ref="H12:H23" si="2">F12+G12</f>
        <v>0</v>
      </c>
    </row>
    <row r="13" spans="1:10" x14ac:dyDescent="0.2">
      <c r="A13" s="15">
        <v>4</v>
      </c>
      <c r="B13" s="16" t="s">
        <v>9</v>
      </c>
      <c r="C13" s="17">
        <v>7000000</v>
      </c>
      <c r="D13" s="17">
        <f t="shared" si="1"/>
        <v>7000000</v>
      </c>
      <c r="E13" s="18">
        <v>0</v>
      </c>
      <c r="F13" s="22"/>
      <c r="G13" s="18">
        <v>0</v>
      </c>
      <c r="H13" s="23">
        <f t="shared" si="2"/>
        <v>0</v>
      </c>
    </row>
    <row r="14" spans="1:10" x14ac:dyDescent="0.2">
      <c r="A14" s="15">
        <v>6</v>
      </c>
      <c r="B14" s="16" t="s">
        <v>10</v>
      </c>
      <c r="C14" s="17">
        <v>4000000</v>
      </c>
      <c r="D14" s="17">
        <f t="shared" si="1"/>
        <v>4000000</v>
      </c>
      <c r="E14" s="18">
        <v>0</v>
      </c>
      <c r="F14" s="22"/>
      <c r="G14" s="18">
        <v>0</v>
      </c>
      <c r="H14" s="23">
        <f t="shared" si="2"/>
        <v>0</v>
      </c>
    </row>
    <row r="15" spans="1:10" ht="36.75" customHeight="1" x14ac:dyDescent="0.2">
      <c r="A15" s="15">
        <v>7</v>
      </c>
      <c r="B15" s="16" t="s">
        <v>80</v>
      </c>
      <c r="C15" s="17">
        <v>5000000</v>
      </c>
      <c r="D15" s="17">
        <f t="shared" si="1"/>
        <v>5000000</v>
      </c>
      <c r="E15" s="18">
        <v>0</v>
      </c>
      <c r="F15" s="22"/>
      <c r="G15" s="18">
        <v>0</v>
      </c>
      <c r="H15" s="23">
        <f t="shared" si="2"/>
        <v>0</v>
      </c>
    </row>
    <row r="16" spans="1:10" x14ac:dyDescent="0.2">
      <c r="A16" s="15">
        <v>8</v>
      </c>
      <c r="B16" s="16" t="s">
        <v>11</v>
      </c>
      <c r="C16" s="17">
        <v>4000000</v>
      </c>
      <c r="D16" s="17">
        <f t="shared" si="1"/>
        <v>4000000</v>
      </c>
      <c r="E16" s="18">
        <v>1000</v>
      </c>
      <c r="F16" s="22"/>
      <c r="G16" s="18">
        <v>0</v>
      </c>
      <c r="H16" s="23">
        <f t="shared" si="2"/>
        <v>0</v>
      </c>
    </row>
    <row r="17" spans="1:8" x14ac:dyDescent="0.2">
      <c r="A17" s="15">
        <v>9</v>
      </c>
      <c r="B17" s="16" t="s">
        <v>12</v>
      </c>
      <c r="C17" s="17">
        <v>4000000</v>
      </c>
      <c r="D17" s="17">
        <f t="shared" si="1"/>
        <v>4000000</v>
      </c>
      <c r="E17" s="18">
        <v>1000</v>
      </c>
      <c r="F17" s="22"/>
      <c r="G17" s="18">
        <v>0</v>
      </c>
      <c r="H17" s="23">
        <f t="shared" si="2"/>
        <v>0</v>
      </c>
    </row>
    <row r="18" spans="1:8" x14ac:dyDescent="0.2">
      <c r="A18" s="15">
        <v>10</v>
      </c>
      <c r="B18" s="16" t="s">
        <v>4874</v>
      </c>
      <c r="C18" s="17">
        <f>C7+C6+C5+C8+C9+C10</f>
        <v>65740080.635999985</v>
      </c>
      <c r="D18" s="17">
        <f t="shared" si="1"/>
        <v>65740080.635999985</v>
      </c>
      <c r="E18" s="18" t="s">
        <v>4873</v>
      </c>
      <c r="F18" s="22"/>
      <c r="G18" s="18"/>
      <c r="H18" s="23"/>
    </row>
    <row r="19" spans="1:8" ht="111" customHeight="1" x14ac:dyDescent="0.2">
      <c r="A19" s="15">
        <v>11</v>
      </c>
      <c r="B19" s="16" t="s">
        <v>78</v>
      </c>
      <c r="C19" s="17">
        <v>200000</v>
      </c>
      <c r="D19" s="17">
        <f>C19*2</f>
        <v>400000</v>
      </c>
      <c r="E19" s="18">
        <v>0</v>
      </c>
      <c r="F19" s="22"/>
      <c r="G19" s="18">
        <v>0</v>
      </c>
      <c r="H19" s="23">
        <f t="shared" si="2"/>
        <v>0</v>
      </c>
    </row>
    <row r="20" spans="1:8" ht="46.5" customHeight="1" x14ac:dyDescent="0.2">
      <c r="A20" s="15">
        <v>12</v>
      </c>
      <c r="B20" s="16" t="s">
        <v>79</v>
      </c>
      <c r="C20" s="17">
        <v>3000000</v>
      </c>
      <c r="D20" s="17">
        <f>C20</f>
        <v>3000000</v>
      </c>
      <c r="E20" s="18">
        <v>0</v>
      </c>
      <c r="F20" s="22"/>
      <c r="G20" s="18">
        <v>0</v>
      </c>
      <c r="H20" s="23">
        <f t="shared" si="2"/>
        <v>0</v>
      </c>
    </row>
    <row r="21" spans="1:8" ht="57.75" customHeight="1" x14ac:dyDescent="0.2">
      <c r="A21" s="15">
        <v>13</v>
      </c>
      <c r="B21" s="16" t="s">
        <v>77</v>
      </c>
      <c r="C21" s="17">
        <v>3000000</v>
      </c>
      <c r="D21" s="17">
        <f>C21*3</f>
        <v>9000000</v>
      </c>
      <c r="E21" s="18">
        <v>0</v>
      </c>
      <c r="F21" s="22"/>
      <c r="G21" s="18">
        <v>0</v>
      </c>
      <c r="H21" s="23">
        <f t="shared" si="2"/>
        <v>0</v>
      </c>
    </row>
    <row r="22" spans="1:8" x14ac:dyDescent="0.2">
      <c r="A22" s="15">
        <v>15</v>
      </c>
      <c r="B22" s="16" t="s">
        <v>13</v>
      </c>
      <c r="C22" s="17">
        <v>5000000</v>
      </c>
      <c r="D22" s="17">
        <f t="shared" ref="D22:D23" si="3">C22</f>
        <v>5000000</v>
      </c>
      <c r="E22" s="18">
        <v>0</v>
      </c>
      <c r="F22" s="22"/>
      <c r="G22" s="18">
        <v>0</v>
      </c>
      <c r="H22" s="23">
        <f t="shared" si="2"/>
        <v>0</v>
      </c>
    </row>
    <row r="23" spans="1:8" ht="13.5" thickBot="1" x14ac:dyDescent="0.25">
      <c r="A23" s="15">
        <v>16</v>
      </c>
      <c r="B23" s="16" t="s">
        <v>14</v>
      </c>
      <c r="C23" s="17">
        <v>1000000</v>
      </c>
      <c r="D23" s="17">
        <f t="shared" si="3"/>
        <v>1000000</v>
      </c>
      <c r="E23" s="18">
        <v>1000</v>
      </c>
      <c r="F23" s="22"/>
      <c r="G23" s="18">
        <v>0</v>
      </c>
      <c r="H23" s="23">
        <f t="shared" si="2"/>
        <v>0</v>
      </c>
    </row>
    <row r="24" spans="1:8" ht="13.5" thickBot="1" x14ac:dyDescent="0.25">
      <c r="A24" s="366" t="s">
        <v>25</v>
      </c>
      <c r="B24" s="367"/>
      <c r="C24" s="367"/>
      <c r="D24" s="367"/>
      <c r="E24" s="367"/>
      <c r="F24" s="19">
        <f>SUM(F5:F23)</f>
        <v>0</v>
      </c>
      <c r="G24" s="19">
        <f>SUM(G5:G23)</f>
        <v>0</v>
      </c>
      <c r="H24" s="19">
        <f>SUM(H5:H23)</f>
        <v>0</v>
      </c>
    </row>
    <row r="26" spans="1:8" x14ac:dyDescent="0.2">
      <c r="H26" s="126"/>
    </row>
  </sheetData>
  <mergeCells count="6">
    <mergeCell ref="H5:H10"/>
    <mergeCell ref="A24:E24"/>
    <mergeCell ref="A5:A8"/>
    <mergeCell ref="E5:E10"/>
    <mergeCell ref="F5:F10"/>
    <mergeCell ref="G5:G10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headerFooter>
    <oddFooter>&amp;L&amp;F&amp;C&amp;P&amp;R&amp;A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1"/>
  <sheetViews>
    <sheetView showGridLines="0" topLeftCell="A13" zoomScaleNormal="100" workbookViewId="0">
      <selection activeCell="F14" sqref="F14:F21"/>
    </sheetView>
  </sheetViews>
  <sheetFormatPr defaultRowHeight="12.75" x14ac:dyDescent="0.2"/>
  <cols>
    <col min="1" max="1" width="5.140625" style="21" customWidth="1"/>
    <col min="2" max="2" width="38.42578125" style="21" customWidth="1"/>
    <col min="3" max="4" width="16.7109375" style="21" customWidth="1"/>
    <col min="5" max="5" width="17.42578125" style="21" customWidth="1"/>
    <col min="6" max="6" width="15.7109375" style="21" customWidth="1"/>
    <col min="7" max="7" width="13.7109375" style="21" customWidth="1"/>
    <col min="8" max="8" width="15.28515625" style="21" customWidth="1"/>
    <col min="9" max="10" width="9.140625" style="21"/>
    <col min="11" max="11" width="63.7109375" style="21" customWidth="1"/>
    <col min="12" max="237" width="9.140625" style="21"/>
    <col min="238" max="238" width="5.140625" style="21" customWidth="1"/>
    <col min="239" max="239" width="38.42578125" style="21" customWidth="1"/>
    <col min="240" max="241" width="16.7109375" style="21" customWidth="1"/>
    <col min="242" max="242" width="13.42578125" style="21" customWidth="1"/>
    <col min="243" max="243" width="15.7109375" style="21" customWidth="1"/>
    <col min="244" max="244" width="13.7109375" style="21" customWidth="1"/>
    <col min="245" max="245" width="15.28515625" style="21" customWidth="1"/>
    <col min="246" max="493" width="9.140625" style="21"/>
    <col min="494" max="494" width="5.140625" style="21" customWidth="1"/>
    <col min="495" max="495" width="38.42578125" style="21" customWidth="1"/>
    <col min="496" max="497" width="16.7109375" style="21" customWidth="1"/>
    <col min="498" max="498" width="13.42578125" style="21" customWidth="1"/>
    <col min="499" max="499" width="15.7109375" style="21" customWidth="1"/>
    <col min="500" max="500" width="13.7109375" style="21" customWidth="1"/>
    <col min="501" max="501" width="15.28515625" style="21" customWidth="1"/>
    <col min="502" max="749" width="9.140625" style="21"/>
    <col min="750" max="750" width="5.140625" style="21" customWidth="1"/>
    <col min="751" max="751" width="38.42578125" style="21" customWidth="1"/>
    <col min="752" max="753" width="16.7109375" style="21" customWidth="1"/>
    <col min="754" max="754" width="13.42578125" style="21" customWidth="1"/>
    <col min="755" max="755" width="15.7109375" style="21" customWidth="1"/>
    <col min="756" max="756" width="13.7109375" style="21" customWidth="1"/>
    <col min="757" max="757" width="15.28515625" style="21" customWidth="1"/>
    <col min="758" max="1005" width="9.140625" style="21"/>
    <col min="1006" max="1006" width="5.140625" style="21" customWidth="1"/>
    <col min="1007" max="1007" width="38.42578125" style="21" customWidth="1"/>
    <col min="1008" max="1009" width="16.7109375" style="21" customWidth="1"/>
    <col min="1010" max="1010" width="13.42578125" style="21" customWidth="1"/>
    <col min="1011" max="1011" width="15.7109375" style="21" customWidth="1"/>
    <col min="1012" max="1012" width="13.7109375" style="21" customWidth="1"/>
    <col min="1013" max="1013" width="15.28515625" style="21" customWidth="1"/>
    <col min="1014" max="1261" width="9.140625" style="21"/>
    <col min="1262" max="1262" width="5.140625" style="21" customWidth="1"/>
    <col min="1263" max="1263" width="38.42578125" style="21" customWidth="1"/>
    <col min="1264" max="1265" width="16.7109375" style="21" customWidth="1"/>
    <col min="1266" max="1266" width="13.42578125" style="21" customWidth="1"/>
    <col min="1267" max="1267" width="15.7109375" style="21" customWidth="1"/>
    <col min="1268" max="1268" width="13.7109375" style="21" customWidth="1"/>
    <col min="1269" max="1269" width="15.28515625" style="21" customWidth="1"/>
    <col min="1270" max="1517" width="9.140625" style="21"/>
    <col min="1518" max="1518" width="5.140625" style="21" customWidth="1"/>
    <col min="1519" max="1519" width="38.42578125" style="21" customWidth="1"/>
    <col min="1520" max="1521" width="16.7109375" style="21" customWidth="1"/>
    <col min="1522" max="1522" width="13.42578125" style="21" customWidth="1"/>
    <col min="1523" max="1523" width="15.7109375" style="21" customWidth="1"/>
    <col min="1524" max="1524" width="13.7109375" style="21" customWidth="1"/>
    <col min="1525" max="1525" width="15.28515625" style="21" customWidth="1"/>
    <col min="1526" max="1773" width="9.140625" style="21"/>
    <col min="1774" max="1774" width="5.140625" style="21" customWidth="1"/>
    <col min="1775" max="1775" width="38.42578125" style="21" customWidth="1"/>
    <col min="1776" max="1777" width="16.7109375" style="21" customWidth="1"/>
    <col min="1778" max="1778" width="13.42578125" style="21" customWidth="1"/>
    <col min="1779" max="1779" width="15.7109375" style="21" customWidth="1"/>
    <col min="1780" max="1780" width="13.7109375" style="21" customWidth="1"/>
    <col min="1781" max="1781" width="15.28515625" style="21" customWidth="1"/>
    <col min="1782" max="2029" width="9.140625" style="21"/>
    <col min="2030" max="2030" width="5.140625" style="21" customWidth="1"/>
    <col min="2031" max="2031" width="38.42578125" style="21" customWidth="1"/>
    <col min="2032" max="2033" width="16.7109375" style="21" customWidth="1"/>
    <col min="2034" max="2034" width="13.42578125" style="21" customWidth="1"/>
    <col min="2035" max="2035" width="15.7109375" style="21" customWidth="1"/>
    <col min="2036" max="2036" width="13.7109375" style="21" customWidth="1"/>
    <col min="2037" max="2037" width="15.28515625" style="21" customWidth="1"/>
    <col min="2038" max="2285" width="9.140625" style="21"/>
    <col min="2286" max="2286" width="5.140625" style="21" customWidth="1"/>
    <col min="2287" max="2287" width="38.42578125" style="21" customWidth="1"/>
    <col min="2288" max="2289" width="16.7109375" style="21" customWidth="1"/>
    <col min="2290" max="2290" width="13.42578125" style="21" customWidth="1"/>
    <col min="2291" max="2291" width="15.7109375" style="21" customWidth="1"/>
    <col min="2292" max="2292" width="13.7109375" style="21" customWidth="1"/>
    <col min="2293" max="2293" width="15.28515625" style="21" customWidth="1"/>
    <col min="2294" max="2541" width="9.140625" style="21"/>
    <col min="2542" max="2542" width="5.140625" style="21" customWidth="1"/>
    <col min="2543" max="2543" width="38.42578125" style="21" customWidth="1"/>
    <col min="2544" max="2545" width="16.7109375" style="21" customWidth="1"/>
    <col min="2546" max="2546" width="13.42578125" style="21" customWidth="1"/>
    <col min="2547" max="2547" width="15.7109375" style="21" customWidth="1"/>
    <col min="2548" max="2548" width="13.7109375" style="21" customWidth="1"/>
    <col min="2549" max="2549" width="15.28515625" style="21" customWidth="1"/>
    <col min="2550" max="2797" width="9.140625" style="21"/>
    <col min="2798" max="2798" width="5.140625" style="21" customWidth="1"/>
    <col min="2799" max="2799" width="38.42578125" style="21" customWidth="1"/>
    <col min="2800" max="2801" width="16.7109375" style="21" customWidth="1"/>
    <col min="2802" max="2802" width="13.42578125" style="21" customWidth="1"/>
    <col min="2803" max="2803" width="15.7109375" style="21" customWidth="1"/>
    <col min="2804" max="2804" width="13.7109375" style="21" customWidth="1"/>
    <col min="2805" max="2805" width="15.28515625" style="21" customWidth="1"/>
    <col min="2806" max="3053" width="9.140625" style="21"/>
    <col min="3054" max="3054" width="5.140625" style="21" customWidth="1"/>
    <col min="3055" max="3055" width="38.42578125" style="21" customWidth="1"/>
    <col min="3056" max="3057" width="16.7109375" style="21" customWidth="1"/>
    <col min="3058" max="3058" width="13.42578125" style="21" customWidth="1"/>
    <col min="3059" max="3059" width="15.7109375" style="21" customWidth="1"/>
    <col min="3060" max="3060" width="13.7109375" style="21" customWidth="1"/>
    <col min="3061" max="3061" width="15.28515625" style="21" customWidth="1"/>
    <col min="3062" max="3309" width="9.140625" style="21"/>
    <col min="3310" max="3310" width="5.140625" style="21" customWidth="1"/>
    <col min="3311" max="3311" width="38.42578125" style="21" customWidth="1"/>
    <col min="3312" max="3313" width="16.7109375" style="21" customWidth="1"/>
    <col min="3314" max="3314" width="13.42578125" style="21" customWidth="1"/>
    <col min="3315" max="3315" width="15.7109375" style="21" customWidth="1"/>
    <col min="3316" max="3316" width="13.7109375" style="21" customWidth="1"/>
    <col min="3317" max="3317" width="15.28515625" style="21" customWidth="1"/>
    <col min="3318" max="3565" width="9.140625" style="21"/>
    <col min="3566" max="3566" width="5.140625" style="21" customWidth="1"/>
    <col min="3567" max="3567" width="38.42578125" style="21" customWidth="1"/>
    <col min="3568" max="3569" width="16.7109375" style="21" customWidth="1"/>
    <col min="3570" max="3570" width="13.42578125" style="21" customWidth="1"/>
    <col min="3571" max="3571" width="15.7109375" style="21" customWidth="1"/>
    <col min="3572" max="3572" width="13.7109375" style="21" customWidth="1"/>
    <col min="3573" max="3573" width="15.28515625" style="21" customWidth="1"/>
    <col min="3574" max="3821" width="9.140625" style="21"/>
    <col min="3822" max="3822" width="5.140625" style="21" customWidth="1"/>
    <col min="3823" max="3823" width="38.42578125" style="21" customWidth="1"/>
    <col min="3824" max="3825" width="16.7109375" style="21" customWidth="1"/>
    <col min="3826" max="3826" width="13.42578125" style="21" customWidth="1"/>
    <col min="3827" max="3827" width="15.7109375" style="21" customWidth="1"/>
    <col min="3828" max="3828" width="13.7109375" style="21" customWidth="1"/>
    <col min="3829" max="3829" width="15.28515625" style="21" customWidth="1"/>
    <col min="3830" max="4077" width="9.140625" style="21"/>
    <col min="4078" max="4078" width="5.140625" style="21" customWidth="1"/>
    <col min="4079" max="4079" width="38.42578125" style="21" customWidth="1"/>
    <col min="4080" max="4081" width="16.7109375" style="21" customWidth="1"/>
    <col min="4082" max="4082" width="13.42578125" style="21" customWidth="1"/>
    <col min="4083" max="4083" width="15.7109375" style="21" customWidth="1"/>
    <col min="4084" max="4084" width="13.7109375" style="21" customWidth="1"/>
    <col min="4085" max="4085" width="15.28515625" style="21" customWidth="1"/>
    <col min="4086" max="4333" width="9.140625" style="21"/>
    <col min="4334" max="4334" width="5.140625" style="21" customWidth="1"/>
    <col min="4335" max="4335" width="38.42578125" style="21" customWidth="1"/>
    <col min="4336" max="4337" width="16.7109375" style="21" customWidth="1"/>
    <col min="4338" max="4338" width="13.42578125" style="21" customWidth="1"/>
    <col min="4339" max="4339" width="15.7109375" style="21" customWidth="1"/>
    <col min="4340" max="4340" width="13.7109375" style="21" customWidth="1"/>
    <col min="4341" max="4341" width="15.28515625" style="21" customWidth="1"/>
    <col min="4342" max="4589" width="9.140625" style="21"/>
    <col min="4590" max="4590" width="5.140625" style="21" customWidth="1"/>
    <col min="4591" max="4591" width="38.42578125" style="21" customWidth="1"/>
    <col min="4592" max="4593" width="16.7109375" style="21" customWidth="1"/>
    <col min="4594" max="4594" width="13.42578125" style="21" customWidth="1"/>
    <col min="4595" max="4595" width="15.7109375" style="21" customWidth="1"/>
    <col min="4596" max="4596" width="13.7109375" style="21" customWidth="1"/>
    <col min="4597" max="4597" width="15.28515625" style="21" customWidth="1"/>
    <col min="4598" max="4845" width="9.140625" style="21"/>
    <col min="4846" max="4846" width="5.140625" style="21" customWidth="1"/>
    <col min="4847" max="4847" width="38.42578125" style="21" customWidth="1"/>
    <col min="4848" max="4849" width="16.7109375" style="21" customWidth="1"/>
    <col min="4850" max="4850" width="13.42578125" style="21" customWidth="1"/>
    <col min="4851" max="4851" width="15.7109375" style="21" customWidth="1"/>
    <col min="4852" max="4852" width="13.7109375" style="21" customWidth="1"/>
    <col min="4853" max="4853" width="15.28515625" style="21" customWidth="1"/>
    <col min="4854" max="5101" width="9.140625" style="21"/>
    <col min="5102" max="5102" width="5.140625" style="21" customWidth="1"/>
    <col min="5103" max="5103" width="38.42578125" style="21" customWidth="1"/>
    <col min="5104" max="5105" width="16.7109375" style="21" customWidth="1"/>
    <col min="5106" max="5106" width="13.42578125" style="21" customWidth="1"/>
    <col min="5107" max="5107" width="15.7109375" style="21" customWidth="1"/>
    <col min="5108" max="5108" width="13.7109375" style="21" customWidth="1"/>
    <col min="5109" max="5109" width="15.28515625" style="21" customWidth="1"/>
    <col min="5110" max="5357" width="9.140625" style="21"/>
    <col min="5358" max="5358" width="5.140625" style="21" customWidth="1"/>
    <col min="5359" max="5359" width="38.42578125" style="21" customWidth="1"/>
    <col min="5360" max="5361" width="16.7109375" style="21" customWidth="1"/>
    <col min="5362" max="5362" width="13.42578125" style="21" customWidth="1"/>
    <col min="5363" max="5363" width="15.7109375" style="21" customWidth="1"/>
    <col min="5364" max="5364" width="13.7109375" style="21" customWidth="1"/>
    <col min="5365" max="5365" width="15.28515625" style="21" customWidth="1"/>
    <col min="5366" max="5613" width="9.140625" style="21"/>
    <col min="5614" max="5614" width="5.140625" style="21" customWidth="1"/>
    <col min="5615" max="5615" width="38.42578125" style="21" customWidth="1"/>
    <col min="5616" max="5617" width="16.7109375" style="21" customWidth="1"/>
    <col min="5618" max="5618" width="13.42578125" style="21" customWidth="1"/>
    <col min="5619" max="5619" width="15.7109375" style="21" customWidth="1"/>
    <col min="5620" max="5620" width="13.7109375" style="21" customWidth="1"/>
    <col min="5621" max="5621" width="15.28515625" style="21" customWidth="1"/>
    <col min="5622" max="5869" width="9.140625" style="21"/>
    <col min="5870" max="5870" width="5.140625" style="21" customWidth="1"/>
    <col min="5871" max="5871" width="38.42578125" style="21" customWidth="1"/>
    <col min="5872" max="5873" width="16.7109375" style="21" customWidth="1"/>
    <col min="5874" max="5874" width="13.42578125" style="21" customWidth="1"/>
    <col min="5875" max="5875" width="15.7109375" style="21" customWidth="1"/>
    <col min="5876" max="5876" width="13.7109375" style="21" customWidth="1"/>
    <col min="5877" max="5877" width="15.28515625" style="21" customWidth="1"/>
    <col min="5878" max="6125" width="9.140625" style="21"/>
    <col min="6126" max="6126" width="5.140625" style="21" customWidth="1"/>
    <col min="6127" max="6127" width="38.42578125" style="21" customWidth="1"/>
    <col min="6128" max="6129" width="16.7109375" style="21" customWidth="1"/>
    <col min="6130" max="6130" width="13.42578125" style="21" customWidth="1"/>
    <col min="6131" max="6131" width="15.7109375" style="21" customWidth="1"/>
    <col min="6132" max="6132" width="13.7109375" style="21" customWidth="1"/>
    <col min="6133" max="6133" width="15.28515625" style="21" customWidth="1"/>
    <col min="6134" max="6381" width="9.140625" style="21"/>
    <col min="6382" max="6382" width="5.140625" style="21" customWidth="1"/>
    <col min="6383" max="6383" width="38.42578125" style="21" customWidth="1"/>
    <col min="6384" max="6385" width="16.7109375" style="21" customWidth="1"/>
    <col min="6386" max="6386" width="13.42578125" style="21" customWidth="1"/>
    <col min="6387" max="6387" width="15.7109375" style="21" customWidth="1"/>
    <col min="6388" max="6388" width="13.7109375" style="21" customWidth="1"/>
    <col min="6389" max="6389" width="15.28515625" style="21" customWidth="1"/>
    <col min="6390" max="6637" width="9.140625" style="21"/>
    <col min="6638" max="6638" width="5.140625" style="21" customWidth="1"/>
    <col min="6639" max="6639" width="38.42578125" style="21" customWidth="1"/>
    <col min="6640" max="6641" width="16.7109375" style="21" customWidth="1"/>
    <col min="6642" max="6642" width="13.42578125" style="21" customWidth="1"/>
    <col min="6643" max="6643" width="15.7109375" style="21" customWidth="1"/>
    <col min="6644" max="6644" width="13.7109375" style="21" customWidth="1"/>
    <col min="6645" max="6645" width="15.28515625" style="21" customWidth="1"/>
    <col min="6646" max="6893" width="9.140625" style="21"/>
    <col min="6894" max="6894" width="5.140625" style="21" customWidth="1"/>
    <col min="6895" max="6895" width="38.42578125" style="21" customWidth="1"/>
    <col min="6896" max="6897" width="16.7109375" style="21" customWidth="1"/>
    <col min="6898" max="6898" width="13.42578125" style="21" customWidth="1"/>
    <col min="6899" max="6899" width="15.7109375" style="21" customWidth="1"/>
    <col min="6900" max="6900" width="13.7109375" style="21" customWidth="1"/>
    <col min="6901" max="6901" width="15.28515625" style="21" customWidth="1"/>
    <col min="6902" max="7149" width="9.140625" style="21"/>
    <col min="7150" max="7150" width="5.140625" style="21" customWidth="1"/>
    <col min="7151" max="7151" width="38.42578125" style="21" customWidth="1"/>
    <col min="7152" max="7153" width="16.7109375" style="21" customWidth="1"/>
    <col min="7154" max="7154" width="13.42578125" style="21" customWidth="1"/>
    <col min="7155" max="7155" width="15.7109375" style="21" customWidth="1"/>
    <col min="7156" max="7156" width="13.7109375" style="21" customWidth="1"/>
    <col min="7157" max="7157" width="15.28515625" style="21" customWidth="1"/>
    <col min="7158" max="7405" width="9.140625" style="21"/>
    <col min="7406" max="7406" width="5.140625" style="21" customWidth="1"/>
    <col min="7407" max="7407" width="38.42578125" style="21" customWidth="1"/>
    <col min="7408" max="7409" width="16.7109375" style="21" customWidth="1"/>
    <col min="7410" max="7410" width="13.42578125" style="21" customWidth="1"/>
    <col min="7411" max="7411" width="15.7109375" style="21" customWidth="1"/>
    <col min="7412" max="7412" width="13.7109375" style="21" customWidth="1"/>
    <col min="7413" max="7413" width="15.28515625" style="21" customWidth="1"/>
    <col min="7414" max="7661" width="9.140625" style="21"/>
    <col min="7662" max="7662" width="5.140625" style="21" customWidth="1"/>
    <col min="7663" max="7663" width="38.42578125" style="21" customWidth="1"/>
    <col min="7664" max="7665" width="16.7109375" style="21" customWidth="1"/>
    <col min="7666" max="7666" width="13.42578125" style="21" customWidth="1"/>
    <col min="7667" max="7667" width="15.7109375" style="21" customWidth="1"/>
    <col min="7668" max="7668" width="13.7109375" style="21" customWidth="1"/>
    <col min="7669" max="7669" width="15.28515625" style="21" customWidth="1"/>
    <col min="7670" max="7917" width="9.140625" style="21"/>
    <col min="7918" max="7918" width="5.140625" style="21" customWidth="1"/>
    <col min="7919" max="7919" width="38.42578125" style="21" customWidth="1"/>
    <col min="7920" max="7921" width="16.7109375" style="21" customWidth="1"/>
    <col min="7922" max="7922" width="13.42578125" style="21" customWidth="1"/>
    <col min="7923" max="7923" width="15.7109375" style="21" customWidth="1"/>
    <col min="7924" max="7924" width="13.7109375" style="21" customWidth="1"/>
    <col min="7925" max="7925" width="15.28515625" style="21" customWidth="1"/>
    <col min="7926" max="8173" width="9.140625" style="21"/>
    <col min="8174" max="8174" width="5.140625" style="21" customWidth="1"/>
    <col min="8175" max="8175" width="38.42578125" style="21" customWidth="1"/>
    <col min="8176" max="8177" width="16.7109375" style="21" customWidth="1"/>
    <col min="8178" max="8178" width="13.42578125" style="21" customWidth="1"/>
    <col min="8179" max="8179" width="15.7109375" style="21" customWidth="1"/>
    <col min="8180" max="8180" width="13.7109375" style="21" customWidth="1"/>
    <col min="8181" max="8181" width="15.28515625" style="21" customWidth="1"/>
    <col min="8182" max="8429" width="9.140625" style="21"/>
    <col min="8430" max="8430" width="5.140625" style="21" customWidth="1"/>
    <col min="8431" max="8431" width="38.42578125" style="21" customWidth="1"/>
    <col min="8432" max="8433" width="16.7109375" style="21" customWidth="1"/>
    <col min="8434" max="8434" width="13.42578125" style="21" customWidth="1"/>
    <col min="8435" max="8435" width="15.7109375" style="21" customWidth="1"/>
    <col min="8436" max="8436" width="13.7109375" style="21" customWidth="1"/>
    <col min="8437" max="8437" width="15.28515625" style="21" customWidth="1"/>
    <col min="8438" max="8685" width="9.140625" style="21"/>
    <col min="8686" max="8686" width="5.140625" style="21" customWidth="1"/>
    <col min="8687" max="8687" width="38.42578125" style="21" customWidth="1"/>
    <col min="8688" max="8689" width="16.7109375" style="21" customWidth="1"/>
    <col min="8690" max="8690" width="13.42578125" style="21" customWidth="1"/>
    <col min="8691" max="8691" width="15.7109375" style="21" customWidth="1"/>
    <col min="8692" max="8692" width="13.7109375" style="21" customWidth="1"/>
    <col min="8693" max="8693" width="15.28515625" style="21" customWidth="1"/>
    <col min="8694" max="8941" width="9.140625" style="21"/>
    <col min="8942" max="8942" width="5.140625" style="21" customWidth="1"/>
    <col min="8943" max="8943" width="38.42578125" style="21" customWidth="1"/>
    <col min="8944" max="8945" width="16.7109375" style="21" customWidth="1"/>
    <col min="8946" max="8946" width="13.42578125" style="21" customWidth="1"/>
    <col min="8947" max="8947" width="15.7109375" style="21" customWidth="1"/>
    <col min="8948" max="8948" width="13.7109375" style="21" customWidth="1"/>
    <col min="8949" max="8949" width="15.28515625" style="21" customWidth="1"/>
    <col min="8950" max="9197" width="9.140625" style="21"/>
    <col min="9198" max="9198" width="5.140625" style="21" customWidth="1"/>
    <col min="9199" max="9199" width="38.42578125" style="21" customWidth="1"/>
    <col min="9200" max="9201" width="16.7109375" style="21" customWidth="1"/>
    <col min="9202" max="9202" width="13.42578125" style="21" customWidth="1"/>
    <col min="9203" max="9203" width="15.7109375" style="21" customWidth="1"/>
    <col min="9204" max="9204" width="13.7109375" style="21" customWidth="1"/>
    <col min="9205" max="9205" width="15.28515625" style="21" customWidth="1"/>
    <col min="9206" max="9453" width="9.140625" style="21"/>
    <col min="9454" max="9454" width="5.140625" style="21" customWidth="1"/>
    <col min="9455" max="9455" width="38.42578125" style="21" customWidth="1"/>
    <col min="9456" max="9457" width="16.7109375" style="21" customWidth="1"/>
    <col min="9458" max="9458" width="13.42578125" style="21" customWidth="1"/>
    <col min="9459" max="9459" width="15.7109375" style="21" customWidth="1"/>
    <col min="9460" max="9460" width="13.7109375" style="21" customWidth="1"/>
    <col min="9461" max="9461" width="15.28515625" style="21" customWidth="1"/>
    <col min="9462" max="9709" width="9.140625" style="21"/>
    <col min="9710" max="9710" width="5.140625" style="21" customWidth="1"/>
    <col min="9711" max="9711" width="38.42578125" style="21" customWidth="1"/>
    <col min="9712" max="9713" width="16.7109375" style="21" customWidth="1"/>
    <col min="9714" max="9714" width="13.42578125" style="21" customWidth="1"/>
    <col min="9715" max="9715" width="15.7109375" style="21" customWidth="1"/>
    <col min="9716" max="9716" width="13.7109375" style="21" customWidth="1"/>
    <col min="9717" max="9717" width="15.28515625" style="21" customWidth="1"/>
    <col min="9718" max="9965" width="9.140625" style="21"/>
    <col min="9966" max="9966" width="5.140625" style="21" customWidth="1"/>
    <col min="9967" max="9967" width="38.42578125" style="21" customWidth="1"/>
    <col min="9968" max="9969" width="16.7109375" style="21" customWidth="1"/>
    <col min="9970" max="9970" width="13.42578125" style="21" customWidth="1"/>
    <col min="9971" max="9971" width="15.7109375" style="21" customWidth="1"/>
    <col min="9972" max="9972" width="13.7109375" style="21" customWidth="1"/>
    <col min="9973" max="9973" width="15.28515625" style="21" customWidth="1"/>
    <col min="9974" max="10221" width="9.140625" style="21"/>
    <col min="10222" max="10222" width="5.140625" style="21" customWidth="1"/>
    <col min="10223" max="10223" width="38.42578125" style="21" customWidth="1"/>
    <col min="10224" max="10225" width="16.7109375" style="21" customWidth="1"/>
    <col min="10226" max="10226" width="13.42578125" style="21" customWidth="1"/>
    <col min="10227" max="10227" width="15.7109375" style="21" customWidth="1"/>
    <col min="10228" max="10228" width="13.7109375" style="21" customWidth="1"/>
    <col min="10229" max="10229" width="15.28515625" style="21" customWidth="1"/>
    <col min="10230" max="10477" width="9.140625" style="21"/>
    <col min="10478" max="10478" width="5.140625" style="21" customWidth="1"/>
    <col min="10479" max="10479" width="38.42578125" style="21" customWidth="1"/>
    <col min="10480" max="10481" width="16.7109375" style="21" customWidth="1"/>
    <col min="10482" max="10482" width="13.42578125" style="21" customWidth="1"/>
    <col min="10483" max="10483" width="15.7109375" style="21" customWidth="1"/>
    <col min="10484" max="10484" width="13.7109375" style="21" customWidth="1"/>
    <col min="10485" max="10485" width="15.28515625" style="21" customWidth="1"/>
    <col min="10486" max="10733" width="9.140625" style="21"/>
    <col min="10734" max="10734" width="5.140625" style="21" customWidth="1"/>
    <col min="10735" max="10735" width="38.42578125" style="21" customWidth="1"/>
    <col min="10736" max="10737" width="16.7109375" style="21" customWidth="1"/>
    <col min="10738" max="10738" width="13.42578125" style="21" customWidth="1"/>
    <col min="10739" max="10739" width="15.7109375" style="21" customWidth="1"/>
    <col min="10740" max="10740" width="13.7109375" style="21" customWidth="1"/>
    <col min="10741" max="10741" width="15.28515625" style="21" customWidth="1"/>
    <col min="10742" max="10989" width="9.140625" style="21"/>
    <col min="10990" max="10990" width="5.140625" style="21" customWidth="1"/>
    <col min="10991" max="10991" width="38.42578125" style="21" customWidth="1"/>
    <col min="10992" max="10993" width="16.7109375" style="21" customWidth="1"/>
    <col min="10994" max="10994" width="13.42578125" style="21" customWidth="1"/>
    <col min="10995" max="10995" width="15.7109375" style="21" customWidth="1"/>
    <col min="10996" max="10996" width="13.7109375" style="21" customWidth="1"/>
    <col min="10997" max="10997" width="15.28515625" style="21" customWidth="1"/>
    <col min="10998" max="11245" width="9.140625" style="21"/>
    <col min="11246" max="11246" width="5.140625" style="21" customWidth="1"/>
    <col min="11247" max="11247" width="38.42578125" style="21" customWidth="1"/>
    <col min="11248" max="11249" width="16.7109375" style="21" customWidth="1"/>
    <col min="11250" max="11250" width="13.42578125" style="21" customWidth="1"/>
    <col min="11251" max="11251" width="15.7109375" style="21" customWidth="1"/>
    <col min="11252" max="11252" width="13.7109375" style="21" customWidth="1"/>
    <col min="11253" max="11253" width="15.28515625" style="21" customWidth="1"/>
    <col min="11254" max="11501" width="9.140625" style="21"/>
    <col min="11502" max="11502" width="5.140625" style="21" customWidth="1"/>
    <col min="11503" max="11503" width="38.42578125" style="21" customWidth="1"/>
    <col min="11504" max="11505" width="16.7109375" style="21" customWidth="1"/>
    <col min="11506" max="11506" width="13.42578125" style="21" customWidth="1"/>
    <col min="11507" max="11507" width="15.7109375" style="21" customWidth="1"/>
    <col min="11508" max="11508" width="13.7109375" style="21" customWidth="1"/>
    <col min="11509" max="11509" width="15.28515625" style="21" customWidth="1"/>
    <col min="11510" max="11757" width="9.140625" style="21"/>
    <col min="11758" max="11758" width="5.140625" style="21" customWidth="1"/>
    <col min="11759" max="11759" width="38.42578125" style="21" customWidth="1"/>
    <col min="11760" max="11761" width="16.7109375" style="21" customWidth="1"/>
    <col min="11762" max="11762" width="13.42578125" style="21" customWidth="1"/>
    <col min="11763" max="11763" width="15.7109375" style="21" customWidth="1"/>
    <col min="11764" max="11764" width="13.7109375" style="21" customWidth="1"/>
    <col min="11765" max="11765" width="15.28515625" style="21" customWidth="1"/>
    <col min="11766" max="12013" width="9.140625" style="21"/>
    <col min="12014" max="12014" width="5.140625" style="21" customWidth="1"/>
    <col min="12015" max="12015" width="38.42578125" style="21" customWidth="1"/>
    <col min="12016" max="12017" width="16.7109375" style="21" customWidth="1"/>
    <col min="12018" max="12018" width="13.42578125" style="21" customWidth="1"/>
    <col min="12019" max="12019" width="15.7109375" style="21" customWidth="1"/>
    <col min="12020" max="12020" width="13.7109375" style="21" customWidth="1"/>
    <col min="12021" max="12021" width="15.28515625" style="21" customWidth="1"/>
    <col min="12022" max="12269" width="9.140625" style="21"/>
    <col min="12270" max="12270" width="5.140625" style="21" customWidth="1"/>
    <col min="12271" max="12271" width="38.42578125" style="21" customWidth="1"/>
    <col min="12272" max="12273" width="16.7109375" style="21" customWidth="1"/>
    <col min="12274" max="12274" width="13.42578125" style="21" customWidth="1"/>
    <col min="12275" max="12275" width="15.7109375" style="21" customWidth="1"/>
    <col min="12276" max="12276" width="13.7109375" style="21" customWidth="1"/>
    <col min="12277" max="12277" width="15.28515625" style="21" customWidth="1"/>
    <col min="12278" max="12525" width="9.140625" style="21"/>
    <col min="12526" max="12526" width="5.140625" style="21" customWidth="1"/>
    <col min="12527" max="12527" width="38.42578125" style="21" customWidth="1"/>
    <col min="12528" max="12529" width="16.7109375" style="21" customWidth="1"/>
    <col min="12530" max="12530" width="13.42578125" style="21" customWidth="1"/>
    <col min="12531" max="12531" width="15.7109375" style="21" customWidth="1"/>
    <col min="12532" max="12532" width="13.7109375" style="21" customWidth="1"/>
    <col min="12533" max="12533" width="15.28515625" style="21" customWidth="1"/>
    <col min="12534" max="12781" width="9.140625" style="21"/>
    <col min="12782" max="12782" width="5.140625" style="21" customWidth="1"/>
    <col min="12783" max="12783" width="38.42578125" style="21" customWidth="1"/>
    <col min="12784" max="12785" width="16.7109375" style="21" customWidth="1"/>
    <col min="12786" max="12786" width="13.42578125" style="21" customWidth="1"/>
    <col min="12787" max="12787" width="15.7109375" style="21" customWidth="1"/>
    <col min="12788" max="12788" width="13.7109375" style="21" customWidth="1"/>
    <col min="12789" max="12789" width="15.28515625" style="21" customWidth="1"/>
    <col min="12790" max="13037" width="9.140625" style="21"/>
    <col min="13038" max="13038" width="5.140625" style="21" customWidth="1"/>
    <col min="13039" max="13039" width="38.42578125" style="21" customWidth="1"/>
    <col min="13040" max="13041" width="16.7109375" style="21" customWidth="1"/>
    <col min="13042" max="13042" width="13.42578125" style="21" customWidth="1"/>
    <col min="13043" max="13043" width="15.7109375" style="21" customWidth="1"/>
    <col min="13044" max="13044" width="13.7109375" style="21" customWidth="1"/>
    <col min="13045" max="13045" width="15.28515625" style="21" customWidth="1"/>
    <col min="13046" max="13293" width="9.140625" style="21"/>
    <col min="13294" max="13294" width="5.140625" style="21" customWidth="1"/>
    <col min="13295" max="13295" width="38.42578125" style="21" customWidth="1"/>
    <col min="13296" max="13297" width="16.7109375" style="21" customWidth="1"/>
    <col min="13298" max="13298" width="13.42578125" style="21" customWidth="1"/>
    <col min="13299" max="13299" width="15.7109375" style="21" customWidth="1"/>
    <col min="13300" max="13300" width="13.7109375" style="21" customWidth="1"/>
    <col min="13301" max="13301" width="15.28515625" style="21" customWidth="1"/>
    <col min="13302" max="13549" width="9.140625" style="21"/>
    <col min="13550" max="13550" width="5.140625" style="21" customWidth="1"/>
    <col min="13551" max="13551" width="38.42578125" style="21" customWidth="1"/>
    <col min="13552" max="13553" width="16.7109375" style="21" customWidth="1"/>
    <col min="13554" max="13554" width="13.42578125" style="21" customWidth="1"/>
    <col min="13555" max="13555" width="15.7109375" style="21" customWidth="1"/>
    <col min="13556" max="13556" width="13.7109375" style="21" customWidth="1"/>
    <col min="13557" max="13557" width="15.28515625" style="21" customWidth="1"/>
    <col min="13558" max="13805" width="9.140625" style="21"/>
    <col min="13806" max="13806" width="5.140625" style="21" customWidth="1"/>
    <col min="13807" max="13807" width="38.42578125" style="21" customWidth="1"/>
    <col min="13808" max="13809" width="16.7109375" style="21" customWidth="1"/>
    <col min="13810" max="13810" width="13.42578125" style="21" customWidth="1"/>
    <col min="13811" max="13811" width="15.7109375" style="21" customWidth="1"/>
    <col min="13812" max="13812" width="13.7109375" style="21" customWidth="1"/>
    <col min="13813" max="13813" width="15.28515625" style="21" customWidth="1"/>
    <col min="13814" max="14061" width="9.140625" style="21"/>
    <col min="14062" max="14062" width="5.140625" style="21" customWidth="1"/>
    <col min="14063" max="14063" width="38.42578125" style="21" customWidth="1"/>
    <col min="14064" max="14065" width="16.7109375" style="21" customWidth="1"/>
    <col min="14066" max="14066" width="13.42578125" style="21" customWidth="1"/>
    <col min="14067" max="14067" width="15.7109375" style="21" customWidth="1"/>
    <col min="14068" max="14068" width="13.7109375" style="21" customWidth="1"/>
    <col min="14069" max="14069" width="15.28515625" style="21" customWidth="1"/>
    <col min="14070" max="14317" width="9.140625" style="21"/>
    <col min="14318" max="14318" width="5.140625" style="21" customWidth="1"/>
    <col min="14319" max="14319" width="38.42578125" style="21" customWidth="1"/>
    <col min="14320" max="14321" width="16.7109375" style="21" customWidth="1"/>
    <col min="14322" max="14322" width="13.42578125" style="21" customWidth="1"/>
    <col min="14323" max="14323" width="15.7109375" style="21" customWidth="1"/>
    <col min="14324" max="14324" width="13.7109375" style="21" customWidth="1"/>
    <col min="14325" max="14325" width="15.28515625" style="21" customWidth="1"/>
    <col min="14326" max="14573" width="9.140625" style="21"/>
    <col min="14574" max="14574" width="5.140625" style="21" customWidth="1"/>
    <col min="14575" max="14575" width="38.42578125" style="21" customWidth="1"/>
    <col min="14576" max="14577" width="16.7109375" style="21" customWidth="1"/>
    <col min="14578" max="14578" width="13.42578125" style="21" customWidth="1"/>
    <col min="14579" max="14579" width="15.7109375" style="21" customWidth="1"/>
    <col min="14580" max="14580" width="13.7109375" style="21" customWidth="1"/>
    <col min="14581" max="14581" width="15.28515625" style="21" customWidth="1"/>
    <col min="14582" max="14829" width="9.140625" style="21"/>
    <col min="14830" max="14830" width="5.140625" style="21" customWidth="1"/>
    <col min="14831" max="14831" width="38.42578125" style="21" customWidth="1"/>
    <col min="14832" max="14833" width="16.7109375" style="21" customWidth="1"/>
    <col min="14834" max="14834" width="13.42578125" style="21" customWidth="1"/>
    <col min="14835" max="14835" width="15.7109375" style="21" customWidth="1"/>
    <col min="14836" max="14836" width="13.7109375" style="21" customWidth="1"/>
    <col min="14837" max="14837" width="15.28515625" style="21" customWidth="1"/>
    <col min="14838" max="15085" width="9.140625" style="21"/>
    <col min="15086" max="15086" width="5.140625" style="21" customWidth="1"/>
    <col min="15087" max="15087" width="38.42578125" style="21" customWidth="1"/>
    <col min="15088" max="15089" width="16.7109375" style="21" customWidth="1"/>
    <col min="15090" max="15090" width="13.42578125" style="21" customWidth="1"/>
    <col min="15091" max="15091" width="15.7109375" style="21" customWidth="1"/>
    <col min="15092" max="15092" width="13.7109375" style="21" customWidth="1"/>
    <col min="15093" max="15093" width="15.28515625" style="21" customWidth="1"/>
    <col min="15094" max="15341" width="9.140625" style="21"/>
    <col min="15342" max="15342" width="5.140625" style="21" customWidth="1"/>
    <col min="15343" max="15343" width="38.42578125" style="21" customWidth="1"/>
    <col min="15344" max="15345" width="16.7109375" style="21" customWidth="1"/>
    <col min="15346" max="15346" width="13.42578125" style="21" customWidth="1"/>
    <col min="15347" max="15347" width="15.7109375" style="21" customWidth="1"/>
    <col min="15348" max="15348" width="13.7109375" style="21" customWidth="1"/>
    <col min="15349" max="15349" width="15.28515625" style="21" customWidth="1"/>
    <col min="15350" max="15597" width="9.140625" style="21"/>
    <col min="15598" max="15598" width="5.140625" style="21" customWidth="1"/>
    <col min="15599" max="15599" width="38.42578125" style="21" customWidth="1"/>
    <col min="15600" max="15601" width="16.7109375" style="21" customWidth="1"/>
    <col min="15602" max="15602" width="13.42578125" style="21" customWidth="1"/>
    <col min="15603" max="15603" width="15.7109375" style="21" customWidth="1"/>
    <col min="15604" max="15604" width="13.7109375" style="21" customWidth="1"/>
    <col min="15605" max="15605" width="15.28515625" style="21" customWidth="1"/>
    <col min="15606" max="15853" width="9.140625" style="21"/>
    <col min="15854" max="15854" width="5.140625" style="21" customWidth="1"/>
    <col min="15855" max="15855" width="38.42578125" style="21" customWidth="1"/>
    <col min="15856" max="15857" width="16.7109375" style="21" customWidth="1"/>
    <col min="15858" max="15858" width="13.42578125" style="21" customWidth="1"/>
    <col min="15859" max="15859" width="15.7109375" style="21" customWidth="1"/>
    <col min="15860" max="15860" width="13.7109375" style="21" customWidth="1"/>
    <col min="15861" max="15861" width="15.28515625" style="21" customWidth="1"/>
    <col min="15862" max="16109" width="9.140625" style="21"/>
    <col min="16110" max="16110" width="5.140625" style="21" customWidth="1"/>
    <col min="16111" max="16111" width="38.42578125" style="21" customWidth="1"/>
    <col min="16112" max="16113" width="16.7109375" style="21" customWidth="1"/>
    <col min="16114" max="16114" width="13.42578125" style="21" customWidth="1"/>
    <col min="16115" max="16115" width="15.7109375" style="21" customWidth="1"/>
    <col min="16116" max="16116" width="13.7109375" style="21" customWidth="1"/>
    <col min="16117" max="16117" width="15.28515625" style="21" customWidth="1"/>
    <col min="16118" max="16384" width="9.140625" style="21"/>
  </cols>
  <sheetData>
    <row r="1" spans="1:8" ht="15.75" x14ac:dyDescent="0.25">
      <c r="A1" s="1" t="s">
        <v>89</v>
      </c>
      <c r="B1" s="1"/>
      <c r="C1" s="1"/>
      <c r="D1" s="1"/>
      <c r="E1" s="1"/>
      <c r="F1" s="2"/>
      <c r="G1" s="2"/>
      <c r="H1" s="2"/>
    </row>
    <row r="2" spans="1:8" x14ac:dyDescent="0.2">
      <c r="A2" s="3"/>
      <c r="B2" s="2"/>
      <c r="C2" s="4"/>
      <c r="D2" s="4"/>
      <c r="E2" s="5"/>
      <c r="F2" s="2"/>
      <c r="G2" s="2"/>
      <c r="H2" s="2"/>
    </row>
    <row r="4" spans="1:8" ht="13.5" thickBot="1" x14ac:dyDescent="0.25"/>
    <row r="5" spans="1:8" ht="13.5" thickBot="1" x14ac:dyDescent="0.25">
      <c r="A5" s="26"/>
      <c r="B5" s="27" t="s">
        <v>94</v>
      </c>
      <c r="C5" s="28"/>
      <c r="D5" s="28"/>
      <c r="E5" s="29"/>
      <c r="F5" s="29"/>
      <c r="G5" s="29"/>
      <c r="H5" s="30"/>
    </row>
    <row r="6" spans="1:8" s="41" customFormat="1" x14ac:dyDescent="0.2">
      <c r="A6" s="42"/>
      <c r="B6" s="43" t="s">
        <v>4989</v>
      </c>
      <c r="C6" s="335">
        <v>38969800.57</v>
      </c>
      <c r="D6" s="44"/>
      <c r="E6" s="45"/>
      <c r="F6" s="45"/>
      <c r="G6" s="45"/>
      <c r="H6" s="46"/>
    </row>
    <row r="7" spans="1:8" s="41" customFormat="1" ht="15" x14ac:dyDescent="0.25">
      <c r="A7" s="98"/>
      <c r="B7" s="99" t="s">
        <v>4990</v>
      </c>
      <c r="C7" s="336">
        <v>15894309.189999999</v>
      </c>
      <c r="D7" s="300"/>
      <c r="E7" s="301"/>
      <c r="F7" s="101"/>
      <c r="G7" s="101"/>
      <c r="H7" s="102"/>
    </row>
    <row r="8" spans="1:8" s="41" customFormat="1" x14ac:dyDescent="0.2">
      <c r="A8" s="47"/>
      <c r="B8" s="48" t="s">
        <v>37</v>
      </c>
      <c r="C8" s="357">
        <v>161</v>
      </c>
      <c r="D8" s="49"/>
      <c r="E8" s="50"/>
      <c r="F8" s="50"/>
      <c r="G8" s="50"/>
      <c r="H8" s="51"/>
    </row>
    <row r="9" spans="1:8" s="41" customFormat="1" x14ac:dyDescent="0.2">
      <c r="A9" s="47"/>
      <c r="B9" s="48" t="s">
        <v>4870</v>
      </c>
      <c r="C9" s="357">
        <v>15</v>
      </c>
      <c r="D9" s="100"/>
      <c r="E9" s="101"/>
      <c r="F9" s="101"/>
      <c r="G9" s="101"/>
      <c r="H9" s="101"/>
    </row>
    <row r="10" spans="1:8" s="41" customFormat="1" x14ac:dyDescent="0.2">
      <c r="A10" s="47"/>
      <c r="B10" s="48" t="s">
        <v>4850</v>
      </c>
      <c r="C10" s="357">
        <v>695</v>
      </c>
      <c r="D10" s="127"/>
      <c r="E10" s="127"/>
      <c r="F10" s="127"/>
      <c r="G10" s="127"/>
      <c r="H10" s="127"/>
    </row>
    <row r="11" spans="1:8" s="41" customFormat="1" ht="13.5" thickBot="1" x14ac:dyDescent="0.25">
      <c r="A11" s="111"/>
      <c r="B11" s="112"/>
      <c r="C11" s="113"/>
      <c r="D11" s="113"/>
      <c r="E11" s="114"/>
      <c r="F11" s="114"/>
      <c r="G11" s="114"/>
      <c r="H11" s="115"/>
    </row>
    <row r="12" spans="1:8" ht="39" thickBot="1" x14ac:dyDescent="0.25">
      <c r="A12" s="24" t="s">
        <v>1</v>
      </c>
      <c r="B12" s="24" t="s">
        <v>2</v>
      </c>
      <c r="C12" s="25" t="s">
        <v>26</v>
      </c>
      <c r="D12" s="25" t="s">
        <v>27</v>
      </c>
      <c r="E12" s="24" t="s">
        <v>28</v>
      </c>
      <c r="F12" s="24" t="s">
        <v>29</v>
      </c>
      <c r="G12" s="24" t="s">
        <v>30</v>
      </c>
      <c r="H12" s="24" t="s">
        <v>31</v>
      </c>
    </row>
    <row r="13" spans="1:8" x14ac:dyDescent="0.2">
      <c r="A13" s="109" t="s">
        <v>16</v>
      </c>
      <c r="B13" s="385" t="s">
        <v>32</v>
      </c>
      <c r="C13" s="386"/>
      <c r="D13" s="386"/>
      <c r="E13" s="386"/>
      <c r="F13" s="386"/>
      <c r="G13" s="386"/>
      <c r="H13" s="387"/>
    </row>
    <row r="14" spans="1:8" ht="15" customHeight="1" x14ac:dyDescent="0.2">
      <c r="A14" s="110"/>
      <c r="B14" s="105" t="s">
        <v>32</v>
      </c>
      <c r="C14" s="103">
        <v>1000000</v>
      </c>
      <c r="D14" s="103">
        <v>3000000</v>
      </c>
      <c r="E14" s="381">
        <v>0</v>
      </c>
      <c r="F14" s="379"/>
      <c r="G14" s="381">
        <v>0</v>
      </c>
      <c r="H14" s="383">
        <f>F14+G14</f>
        <v>0</v>
      </c>
    </row>
    <row r="15" spans="1:8" ht="15" customHeight="1" x14ac:dyDescent="0.2">
      <c r="A15" s="110"/>
      <c r="B15" s="106" t="s">
        <v>33</v>
      </c>
      <c r="C15" s="388" t="s">
        <v>85</v>
      </c>
      <c r="D15" s="389"/>
      <c r="E15" s="382"/>
      <c r="F15" s="380"/>
      <c r="G15" s="382"/>
      <c r="H15" s="384"/>
    </row>
    <row r="16" spans="1:8" ht="25.5" x14ac:dyDescent="0.2">
      <c r="A16" s="110"/>
      <c r="B16" s="104" t="s">
        <v>81</v>
      </c>
      <c r="C16" s="390"/>
      <c r="D16" s="391"/>
      <c r="E16" s="382"/>
      <c r="F16" s="380"/>
      <c r="G16" s="382"/>
      <c r="H16" s="384"/>
    </row>
    <row r="17" spans="1:11" ht="25.5" x14ac:dyDescent="0.2">
      <c r="A17" s="110"/>
      <c r="B17" s="104" t="s">
        <v>82</v>
      </c>
      <c r="C17" s="390"/>
      <c r="D17" s="391"/>
      <c r="E17" s="382"/>
      <c r="F17" s="380"/>
      <c r="G17" s="382"/>
      <c r="H17" s="384"/>
      <c r="K17" s="214"/>
    </row>
    <row r="18" spans="1:11" ht="51" x14ac:dyDescent="0.2">
      <c r="A18" s="110"/>
      <c r="B18" s="104" t="s">
        <v>4851</v>
      </c>
      <c r="C18" s="390"/>
      <c r="D18" s="391"/>
      <c r="E18" s="382"/>
      <c r="F18" s="380"/>
      <c r="G18" s="382"/>
      <c r="H18" s="384"/>
      <c r="K18" s="214"/>
    </row>
    <row r="19" spans="1:11" ht="25.5" x14ac:dyDescent="0.2">
      <c r="A19" s="110"/>
      <c r="B19" s="104" t="s">
        <v>83</v>
      </c>
      <c r="C19" s="390"/>
      <c r="D19" s="391"/>
      <c r="E19" s="382"/>
      <c r="F19" s="380"/>
      <c r="G19" s="382"/>
      <c r="H19" s="384"/>
      <c r="K19" s="107"/>
    </row>
    <row r="20" spans="1:11" ht="51" x14ac:dyDescent="0.2">
      <c r="A20" s="110"/>
      <c r="B20" s="104" t="s">
        <v>4852</v>
      </c>
      <c r="C20" s="390"/>
      <c r="D20" s="391"/>
      <c r="E20" s="382"/>
      <c r="F20" s="380"/>
      <c r="G20" s="382"/>
      <c r="H20" s="384"/>
      <c r="K20" s="126"/>
    </row>
    <row r="21" spans="1:11" ht="39" thickBot="1" x14ac:dyDescent="0.25">
      <c r="A21" s="110"/>
      <c r="B21" s="104" t="s">
        <v>84</v>
      </c>
      <c r="C21" s="392"/>
      <c r="D21" s="393"/>
      <c r="E21" s="382"/>
      <c r="F21" s="380"/>
      <c r="G21" s="382"/>
      <c r="H21" s="384"/>
    </row>
    <row r="22" spans="1:11" ht="13.5" thickBot="1" x14ac:dyDescent="0.25">
      <c r="A22" s="396" t="s">
        <v>25</v>
      </c>
      <c r="B22" s="397"/>
      <c r="C22" s="397"/>
      <c r="D22" s="397"/>
      <c r="E22" s="398"/>
      <c r="F22" s="38">
        <f>SUM(F14)</f>
        <v>0</v>
      </c>
      <c r="G22" s="38">
        <f>SUM(G14)</f>
        <v>0</v>
      </c>
      <c r="H22" s="39">
        <f>SUM(H14:H21)</f>
        <v>0</v>
      </c>
    </row>
    <row r="23" spans="1:11" x14ac:dyDescent="0.2">
      <c r="A23" s="295" t="s">
        <v>17</v>
      </c>
      <c r="B23" s="394" t="s">
        <v>35</v>
      </c>
      <c r="C23" s="394"/>
      <c r="D23" s="394"/>
      <c r="E23" s="394"/>
      <c r="F23" s="394"/>
      <c r="G23" s="394"/>
      <c r="H23" s="395"/>
    </row>
    <row r="24" spans="1:11" x14ac:dyDescent="0.2">
      <c r="A24" s="296"/>
      <c r="B24" s="35"/>
      <c r="C24" s="103">
        <v>500000</v>
      </c>
      <c r="D24" s="103">
        <v>1000000</v>
      </c>
      <c r="E24" s="31">
        <v>0</v>
      </c>
      <c r="F24" s="36"/>
      <c r="G24" s="31">
        <v>0</v>
      </c>
      <c r="H24" s="37">
        <f>F24+G24</f>
        <v>0</v>
      </c>
    </row>
    <row r="25" spans="1:11" ht="13.5" thickBot="1" x14ac:dyDescent="0.25">
      <c r="A25" s="296"/>
      <c r="B25" s="289"/>
      <c r="C25" s="290"/>
      <c r="D25" s="290"/>
      <c r="E25" s="291"/>
      <c r="F25" s="292"/>
      <c r="G25" s="293"/>
      <c r="H25" s="294"/>
    </row>
    <row r="26" spans="1:11" ht="13.5" thickBot="1" x14ac:dyDescent="0.25">
      <c r="A26" s="396" t="s">
        <v>34</v>
      </c>
      <c r="B26" s="397"/>
      <c r="C26" s="397"/>
      <c r="D26" s="397"/>
      <c r="E26" s="398"/>
      <c r="F26" s="299">
        <f>SUM(F24:F25)</f>
        <v>0</v>
      </c>
      <c r="G26" s="38"/>
      <c r="H26" s="38">
        <f>SUM(H24:H25)</f>
        <v>0</v>
      </c>
    </row>
    <row r="27" spans="1:11" x14ac:dyDescent="0.2">
      <c r="A27" s="399" t="s">
        <v>18</v>
      </c>
      <c r="B27" s="394" t="s">
        <v>4871</v>
      </c>
      <c r="C27" s="394"/>
      <c r="D27" s="394"/>
      <c r="E27" s="394"/>
      <c r="F27" s="394"/>
      <c r="G27" s="394"/>
      <c r="H27" s="395"/>
    </row>
    <row r="28" spans="1:11" ht="48" customHeight="1" x14ac:dyDescent="0.2">
      <c r="A28" s="400"/>
      <c r="B28" s="260" t="s">
        <v>4875</v>
      </c>
      <c r="C28" s="103">
        <v>1500000</v>
      </c>
      <c r="D28" s="405">
        <f>C28*2</f>
        <v>3000000</v>
      </c>
      <c r="E28" s="31">
        <v>0</v>
      </c>
      <c r="F28" s="36"/>
      <c r="G28" s="31">
        <v>0</v>
      </c>
      <c r="H28" s="37">
        <f>F28+G28</f>
        <v>0</v>
      </c>
    </row>
    <row r="29" spans="1:11" ht="57.75" customHeight="1" x14ac:dyDescent="0.2">
      <c r="A29" s="400"/>
      <c r="B29" s="260" t="s">
        <v>4876</v>
      </c>
      <c r="C29" s="103">
        <v>1500000</v>
      </c>
      <c r="D29" s="406"/>
      <c r="E29" s="31">
        <v>0</v>
      </c>
      <c r="F29" s="36"/>
      <c r="G29" s="31">
        <v>0</v>
      </c>
      <c r="H29" s="37">
        <f>F29+G29</f>
        <v>0</v>
      </c>
    </row>
    <row r="30" spans="1:11" ht="13.5" thickBot="1" x14ac:dyDescent="0.25">
      <c r="A30" s="401"/>
      <c r="B30" s="402" t="s">
        <v>34</v>
      </c>
      <c r="C30" s="403"/>
      <c r="D30" s="403"/>
      <c r="E30" s="404"/>
      <c r="F30" s="32"/>
      <c r="G30" s="33"/>
      <c r="H30" s="34"/>
    </row>
    <row r="31" spans="1:11" ht="13.5" thickBot="1" x14ac:dyDescent="0.25">
      <c r="A31" s="396" t="s">
        <v>25</v>
      </c>
      <c r="B31" s="397"/>
      <c r="C31" s="397"/>
      <c r="D31" s="397"/>
      <c r="E31" s="398"/>
      <c r="F31" s="38">
        <f>SUM(F28:F29)</f>
        <v>0</v>
      </c>
      <c r="G31" s="38">
        <f>G24</f>
        <v>0</v>
      </c>
      <c r="H31" s="39">
        <f>SUM(H28:H29)</f>
        <v>0</v>
      </c>
    </row>
  </sheetData>
  <mergeCells count="14">
    <mergeCell ref="B23:H23"/>
    <mergeCell ref="A31:E31"/>
    <mergeCell ref="A22:E22"/>
    <mergeCell ref="A27:A30"/>
    <mergeCell ref="B27:H27"/>
    <mergeCell ref="B30:E30"/>
    <mergeCell ref="D28:D29"/>
    <mergeCell ref="A26:E26"/>
    <mergeCell ref="F14:F21"/>
    <mergeCell ref="G14:G21"/>
    <mergeCell ref="H14:H21"/>
    <mergeCell ref="B13:H13"/>
    <mergeCell ref="E14:E21"/>
    <mergeCell ref="C15:D21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&amp;L&amp;F&amp;C&amp;P&amp;R&amp;A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5"/>
  <sheetViews>
    <sheetView showGridLines="0" tabSelected="1" zoomScaleNormal="100" workbookViewId="0">
      <selection activeCell="E20" sqref="E20"/>
    </sheetView>
  </sheetViews>
  <sheetFormatPr defaultColWidth="8" defaultRowHeight="11.25" x14ac:dyDescent="0.2"/>
  <cols>
    <col min="1" max="1" width="6.28515625" style="56" customWidth="1"/>
    <col min="2" max="2" width="36.5703125" style="56" customWidth="1"/>
    <col min="3" max="3" width="19.42578125" style="80" customWidth="1"/>
    <col min="4" max="4" width="12.7109375" style="56" customWidth="1"/>
    <col min="5" max="5" width="11.140625" style="85" customWidth="1"/>
    <col min="6" max="6" width="13.7109375" style="56" customWidth="1"/>
    <col min="7" max="7" width="13.85546875" style="56" customWidth="1"/>
    <col min="8" max="8" width="19.7109375" style="56" customWidth="1"/>
    <col min="9" max="9" width="10.85546875" style="80" customWidth="1"/>
    <col min="10" max="10" width="8" style="56"/>
    <col min="11" max="11" width="40.7109375" style="56" customWidth="1"/>
    <col min="12" max="13" width="8" style="56"/>
    <col min="14" max="14" width="32.28515625" style="56" customWidth="1"/>
    <col min="15" max="16384" width="8" style="56"/>
  </cols>
  <sheetData>
    <row r="1" spans="1:11" ht="15.75" x14ac:dyDescent="0.2">
      <c r="A1" s="52" t="s">
        <v>90</v>
      </c>
      <c r="C1" s="53"/>
      <c r="D1" s="53"/>
      <c r="E1" s="54"/>
      <c r="F1" s="53"/>
      <c r="G1" s="53"/>
      <c r="H1" s="53"/>
      <c r="I1" s="55"/>
    </row>
    <row r="2" spans="1:11" ht="12.75" thickBot="1" x14ac:dyDescent="0.25">
      <c r="A2" s="57"/>
      <c r="B2" s="57"/>
      <c r="C2" s="55"/>
      <c r="D2" s="57"/>
      <c r="E2" s="58"/>
      <c r="F2" s="57"/>
      <c r="G2" s="57"/>
      <c r="H2" s="57"/>
      <c r="I2" s="55"/>
    </row>
    <row r="3" spans="1:11" ht="36.75" thickBot="1" x14ac:dyDescent="0.25">
      <c r="A3" s="59" t="s">
        <v>1</v>
      </c>
      <c r="B3" s="59" t="s">
        <v>2</v>
      </c>
      <c r="C3" s="60" t="s">
        <v>56</v>
      </c>
      <c r="D3" s="59" t="s">
        <v>57</v>
      </c>
      <c r="E3" s="61" t="s">
        <v>58</v>
      </c>
      <c r="F3" s="59" t="s">
        <v>59</v>
      </c>
      <c r="G3" s="59" t="s">
        <v>30</v>
      </c>
      <c r="H3" s="59" t="s">
        <v>60</v>
      </c>
      <c r="I3" s="55"/>
    </row>
    <row r="4" spans="1:11" ht="12.75" thickBot="1" x14ac:dyDescent="0.25">
      <c r="A4" s="62"/>
      <c r="B4" s="63" t="s">
        <v>61</v>
      </c>
      <c r="C4" s="64"/>
      <c r="D4" s="65"/>
      <c r="E4" s="66"/>
      <c r="F4" s="67"/>
      <c r="G4" s="67"/>
      <c r="H4" s="68"/>
      <c r="I4" s="55"/>
    </row>
    <row r="5" spans="1:11" ht="12.75" thickBot="1" x14ac:dyDescent="0.25">
      <c r="A5" s="407" t="s">
        <v>17</v>
      </c>
      <c r="B5" s="410" t="s">
        <v>4879</v>
      </c>
      <c r="C5" s="411"/>
      <c r="D5" s="411"/>
      <c r="E5" s="411"/>
      <c r="F5" s="69"/>
      <c r="G5" s="69"/>
      <c r="H5" s="70"/>
      <c r="I5" s="57"/>
    </row>
    <row r="6" spans="1:11" ht="12" x14ac:dyDescent="0.2">
      <c r="A6" s="408"/>
      <c r="B6" s="71" t="s">
        <v>62</v>
      </c>
      <c r="C6" s="261">
        <v>80000</v>
      </c>
      <c r="D6" s="73"/>
      <c r="E6" s="74"/>
      <c r="F6" s="75"/>
      <c r="G6" s="75"/>
      <c r="H6" s="412">
        <v>0</v>
      </c>
      <c r="I6" s="57"/>
    </row>
    <row r="7" spans="1:11" ht="12" x14ac:dyDescent="0.2">
      <c r="A7" s="408"/>
      <c r="B7" s="71" t="s">
        <v>63</v>
      </c>
      <c r="C7" s="72">
        <v>160000</v>
      </c>
      <c r="D7" s="73"/>
      <c r="E7" s="74"/>
      <c r="F7" s="75"/>
      <c r="G7" s="75"/>
      <c r="H7" s="413"/>
      <c r="I7" s="57"/>
    </row>
    <row r="8" spans="1:11" ht="12" x14ac:dyDescent="0.2">
      <c r="A8" s="408"/>
      <c r="B8" s="71" t="s">
        <v>4878</v>
      </c>
      <c r="C8" s="72">
        <v>30000</v>
      </c>
      <c r="D8" s="73"/>
      <c r="E8" s="74"/>
      <c r="F8" s="75"/>
      <c r="G8" s="75"/>
      <c r="H8" s="413"/>
      <c r="I8" s="57"/>
    </row>
    <row r="9" spans="1:11" ht="12.75" thickBot="1" x14ac:dyDescent="0.25">
      <c r="A9" s="408"/>
      <c r="B9" s="71" t="s">
        <v>4859</v>
      </c>
      <c r="C9" s="262">
        <v>70</v>
      </c>
      <c r="D9" s="73"/>
      <c r="E9" s="74"/>
      <c r="F9" s="75"/>
      <c r="G9" s="75"/>
      <c r="H9" s="413"/>
      <c r="I9" s="57"/>
    </row>
    <row r="10" spans="1:11" ht="12.75" thickBot="1" x14ac:dyDescent="0.25">
      <c r="A10" s="409"/>
      <c r="B10" s="76" t="s">
        <v>64</v>
      </c>
      <c r="C10" s="77"/>
      <c r="D10" s="358"/>
      <c r="E10" s="359">
        <f>troskovnik_odgovornost!C8</f>
        <v>161</v>
      </c>
      <c r="F10" s="78">
        <f>D10*E10</f>
        <v>0</v>
      </c>
      <c r="G10" s="78">
        <v>0</v>
      </c>
      <c r="H10" s="79">
        <f>F10+G10</f>
        <v>0</v>
      </c>
      <c r="I10" s="57"/>
      <c r="K10" s="80"/>
    </row>
    <row r="11" spans="1:11" ht="12" x14ac:dyDescent="0.2">
      <c r="A11" s="57"/>
      <c r="B11" s="57"/>
      <c r="C11" s="55"/>
      <c r="D11" s="81"/>
      <c r="E11" s="82"/>
      <c r="F11" s="81"/>
      <c r="G11" s="57"/>
      <c r="H11" s="57"/>
    </row>
    <row r="12" spans="1:11" x14ac:dyDescent="0.2">
      <c r="D12" s="83"/>
      <c r="E12" s="84"/>
      <c r="F12" s="83"/>
    </row>
    <row r="14" spans="1:11" ht="12.75" x14ac:dyDescent="0.2">
      <c r="G14" s="21"/>
      <c r="H14" s="21"/>
      <c r="I14" s="21"/>
    </row>
    <row r="15" spans="1:11" ht="12.75" x14ac:dyDescent="0.2">
      <c r="G15" s="21"/>
      <c r="H15" s="21"/>
      <c r="I15" s="21"/>
    </row>
    <row r="16" spans="1:11" ht="12.75" x14ac:dyDescent="0.2">
      <c r="G16" s="21"/>
      <c r="H16" s="21"/>
      <c r="I16" s="21"/>
    </row>
    <row r="17" spans="7:9" ht="12.75" x14ac:dyDescent="0.2">
      <c r="G17" s="21"/>
      <c r="H17" s="21"/>
      <c r="I17" s="21"/>
    </row>
    <row r="18" spans="7:9" ht="12.75" x14ac:dyDescent="0.2">
      <c r="G18" s="21"/>
      <c r="H18" s="21"/>
      <c r="I18" s="21"/>
    </row>
    <row r="19" spans="7:9" ht="12.75" x14ac:dyDescent="0.2">
      <c r="G19" s="21"/>
      <c r="H19" s="21"/>
      <c r="I19" s="21"/>
    </row>
    <row r="20" spans="7:9" ht="12.75" x14ac:dyDescent="0.2">
      <c r="G20" s="21"/>
      <c r="H20" s="21"/>
    </row>
    <row r="21" spans="7:9" ht="12.75" x14ac:dyDescent="0.2">
      <c r="G21" s="21"/>
      <c r="H21" s="21"/>
    </row>
    <row r="22" spans="7:9" ht="12.75" x14ac:dyDescent="0.2">
      <c r="G22" s="21"/>
      <c r="H22" s="21"/>
    </row>
    <row r="23" spans="7:9" ht="12.75" x14ac:dyDescent="0.2">
      <c r="G23" s="21"/>
      <c r="H23" s="21"/>
    </row>
    <row r="24" spans="7:9" ht="12.75" x14ac:dyDescent="0.2">
      <c r="G24" s="21"/>
      <c r="H24" s="21"/>
    </row>
    <row r="25" spans="7:9" ht="12.75" x14ac:dyDescent="0.2">
      <c r="G25" s="21"/>
      <c r="H25" s="21"/>
    </row>
    <row r="26" spans="7:9" ht="12.75" x14ac:dyDescent="0.2">
      <c r="G26" s="21"/>
      <c r="H26" s="21"/>
    </row>
    <row r="27" spans="7:9" ht="12.75" x14ac:dyDescent="0.2">
      <c r="G27" s="21"/>
      <c r="H27" s="21"/>
    </row>
    <row r="28" spans="7:9" ht="12.75" x14ac:dyDescent="0.2">
      <c r="G28" s="21"/>
      <c r="H28" s="21"/>
    </row>
    <row r="29" spans="7:9" ht="12.75" x14ac:dyDescent="0.2">
      <c r="G29" s="21"/>
      <c r="H29" s="21"/>
    </row>
    <row r="30" spans="7:9" ht="12.75" x14ac:dyDescent="0.2">
      <c r="G30" s="21"/>
      <c r="H30" s="21"/>
    </row>
    <row r="31" spans="7:9" ht="12.75" x14ac:dyDescent="0.2">
      <c r="G31" s="21"/>
      <c r="H31" s="21"/>
    </row>
    <row r="32" spans="7:9" ht="12.75" x14ac:dyDescent="0.2">
      <c r="G32" s="21"/>
      <c r="H32" s="21"/>
    </row>
    <row r="33" spans="7:8" ht="12.75" x14ac:dyDescent="0.2">
      <c r="G33" s="21"/>
      <c r="H33" s="21"/>
    </row>
    <row r="34" spans="7:8" ht="12.75" x14ac:dyDescent="0.2">
      <c r="G34" s="21"/>
      <c r="H34" s="21"/>
    </row>
    <row r="35" spans="7:8" ht="12.75" x14ac:dyDescent="0.2">
      <c r="G35" s="21"/>
      <c r="H35" s="21"/>
    </row>
  </sheetData>
  <mergeCells count="3">
    <mergeCell ref="A5:A10"/>
    <mergeCell ref="B5:E5"/>
    <mergeCell ref="H6:H9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Footer>&amp;L&amp;F&amp;C&amp;P&amp;R&amp;A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8"/>
  <sheetViews>
    <sheetView showGridLines="0" zoomScaleNormal="100" workbookViewId="0">
      <selection activeCell="G8" sqref="G8"/>
    </sheetView>
  </sheetViews>
  <sheetFormatPr defaultColWidth="9.140625" defaultRowHeight="11.25" x14ac:dyDescent="0.2"/>
  <cols>
    <col min="1" max="1" width="6.42578125" style="158" customWidth="1"/>
    <col min="2" max="2" width="23.28515625" style="158" bestFit="1" customWidth="1"/>
    <col min="3" max="3" width="16.42578125" style="183" customWidth="1"/>
    <col min="4" max="4" width="11.28515625" style="184" customWidth="1"/>
    <col min="5" max="5" width="13.42578125" style="184" customWidth="1"/>
    <col min="6" max="6" width="47.5703125" style="183" customWidth="1"/>
    <col min="7" max="7" width="13.5703125" style="184" customWidth="1"/>
    <col min="8" max="8" width="13.5703125" style="183" hidden="1" customWidth="1"/>
    <col min="9" max="9" width="10.85546875" style="185" customWidth="1"/>
    <col min="10" max="10" width="9.85546875" style="186" customWidth="1"/>
    <col min="11" max="11" width="9.85546875" style="183" customWidth="1"/>
    <col min="12" max="13" width="9.85546875" style="186" customWidth="1"/>
    <col min="14" max="15" width="11.7109375" style="183" customWidth="1"/>
    <col min="16" max="17" width="9.85546875" style="183" hidden="1" customWidth="1"/>
    <col min="18" max="19" width="13.140625" style="208" customWidth="1"/>
    <col min="20" max="20" width="12.5703125" style="187" customWidth="1"/>
    <col min="21" max="21" width="12.5703125" style="188" customWidth="1"/>
    <col min="22" max="22" width="12.5703125" style="189" customWidth="1"/>
    <col min="23" max="23" width="12.5703125" style="187" customWidth="1"/>
    <col min="24" max="24" width="12.5703125" style="188" customWidth="1"/>
    <col min="25" max="25" width="12.5703125" style="189" customWidth="1"/>
    <col min="26" max="16384" width="9.140625" style="158"/>
  </cols>
  <sheetData>
    <row r="1" spans="1:25" s="138" customFormat="1" x14ac:dyDescent="0.2">
      <c r="C1" s="139"/>
      <c r="D1" s="140"/>
      <c r="E1" s="140"/>
      <c r="F1" s="139"/>
      <c r="G1" s="140"/>
      <c r="H1" s="139"/>
      <c r="I1" s="141"/>
      <c r="J1" s="142"/>
      <c r="K1" s="139"/>
      <c r="L1" s="142"/>
      <c r="M1" s="142"/>
      <c r="N1" s="139"/>
      <c r="O1" s="139"/>
      <c r="P1" s="139"/>
      <c r="Q1" s="139"/>
      <c r="R1" s="203"/>
      <c r="S1" s="203"/>
      <c r="T1" s="143"/>
      <c r="U1" s="144"/>
      <c r="V1" s="145"/>
      <c r="W1" s="143"/>
      <c r="X1" s="144"/>
      <c r="Y1" s="145"/>
    </row>
    <row r="2" spans="1:25" s="138" customFormat="1" ht="27" customHeight="1" x14ac:dyDescent="0.25">
      <c r="A2" s="1" t="s">
        <v>91</v>
      </c>
      <c r="B2" s="146"/>
      <c r="D2" s="140"/>
      <c r="E2" s="140"/>
      <c r="F2" s="139"/>
      <c r="G2" s="140"/>
      <c r="H2" s="139"/>
      <c r="I2" s="141"/>
      <c r="J2" s="142"/>
      <c r="K2" s="139"/>
      <c r="L2" s="142"/>
      <c r="M2" s="142"/>
      <c r="N2" s="139"/>
      <c r="O2" s="139"/>
      <c r="P2" s="139"/>
      <c r="Q2" s="139"/>
      <c r="R2" s="203"/>
      <c r="S2" s="203"/>
      <c r="T2" s="143"/>
      <c r="U2" s="144"/>
      <c r="V2" s="145"/>
      <c r="W2" s="143"/>
      <c r="X2" s="144"/>
      <c r="Y2" s="145"/>
    </row>
    <row r="3" spans="1:25" s="138" customFormat="1" ht="23.25" customHeight="1" thickBot="1" x14ac:dyDescent="0.25">
      <c r="C3" s="139"/>
      <c r="D3" s="140"/>
      <c r="E3" s="140"/>
      <c r="F3" s="139"/>
      <c r="G3" s="140"/>
      <c r="H3" s="139"/>
      <c r="I3" s="141"/>
      <c r="J3" s="142"/>
      <c r="K3" s="139"/>
      <c r="L3" s="142"/>
      <c r="M3" s="142"/>
      <c r="N3" s="139"/>
      <c r="O3" s="139"/>
      <c r="P3" s="139"/>
      <c r="Q3" s="139"/>
      <c r="R3" s="203"/>
      <c r="S3" s="203"/>
      <c r="T3" s="143"/>
      <c r="U3" s="144"/>
      <c r="V3" s="145"/>
      <c r="W3" s="143"/>
      <c r="X3" s="144"/>
      <c r="Y3" s="145"/>
    </row>
    <row r="4" spans="1:25" s="155" customFormat="1" ht="45.75" thickBot="1" x14ac:dyDescent="0.25">
      <c r="A4" s="147" t="s">
        <v>38</v>
      </c>
      <c r="B4" s="148" t="s">
        <v>39</v>
      </c>
      <c r="C4" s="149" t="s">
        <v>40</v>
      </c>
      <c r="D4" s="149" t="s">
        <v>41</v>
      </c>
      <c r="E4" s="149" t="s">
        <v>42</v>
      </c>
      <c r="F4" s="149" t="s">
        <v>43</v>
      </c>
      <c r="G4" s="197" t="s">
        <v>45</v>
      </c>
      <c r="H4" s="197" t="s">
        <v>65</v>
      </c>
      <c r="I4" s="150" t="s">
        <v>44</v>
      </c>
      <c r="J4" s="151" t="s">
        <v>46</v>
      </c>
      <c r="K4" s="149" t="s">
        <v>87</v>
      </c>
      <c r="L4" s="152" t="s">
        <v>86</v>
      </c>
      <c r="M4" s="152" t="s">
        <v>88</v>
      </c>
      <c r="N4" s="149" t="s">
        <v>45</v>
      </c>
      <c r="O4" s="149" t="s">
        <v>65</v>
      </c>
      <c r="P4" s="149" t="s">
        <v>66</v>
      </c>
      <c r="Q4" s="149" t="s">
        <v>67</v>
      </c>
      <c r="R4" s="149" t="s">
        <v>47</v>
      </c>
      <c r="S4" s="149" t="s">
        <v>48</v>
      </c>
      <c r="T4" s="153" t="s">
        <v>49</v>
      </c>
      <c r="U4" s="153" t="s">
        <v>50</v>
      </c>
      <c r="V4" s="153" t="s">
        <v>51</v>
      </c>
      <c r="W4" s="153" t="s">
        <v>52</v>
      </c>
      <c r="X4" s="153" t="s">
        <v>53</v>
      </c>
      <c r="Y4" s="154" t="s">
        <v>54</v>
      </c>
    </row>
    <row r="5" spans="1:25" s="169" customFormat="1" ht="18" customHeight="1" x14ac:dyDescent="0.2">
      <c r="A5" s="156">
        <v>1</v>
      </c>
      <c r="B5" s="257" t="s">
        <v>4860</v>
      </c>
      <c r="C5" s="157"/>
      <c r="D5" s="201" t="s">
        <v>4862</v>
      </c>
      <c r="E5" s="175"/>
      <c r="F5" s="176" t="s">
        <v>4861</v>
      </c>
      <c r="G5" s="258">
        <v>44261</v>
      </c>
      <c r="H5" s="198"/>
      <c r="I5" s="159"/>
      <c r="J5" s="160"/>
      <c r="K5" s="161"/>
      <c r="L5" s="162"/>
      <c r="M5" s="163"/>
      <c r="N5" s="164"/>
      <c r="O5" s="164"/>
      <c r="P5" s="165"/>
      <c r="Q5" s="163"/>
      <c r="R5" s="204"/>
      <c r="S5" s="205"/>
      <c r="T5" s="166"/>
      <c r="U5" s="167">
        <f>T5*0.1</f>
        <v>0</v>
      </c>
      <c r="V5" s="167">
        <f>T5+U5</f>
        <v>0</v>
      </c>
      <c r="W5" s="168"/>
      <c r="X5" s="167">
        <f>W5*15%</f>
        <v>0</v>
      </c>
      <c r="Y5" s="167">
        <f>W5+X5</f>
        <v>0</v>
      </c>
    </row>
    <row r="6" spans="1:25" s="169" customFormat="1" ht="18" customHeight="1" x14ac:dyDescent="0.2">
      <c r="A6" s="156">
        <v>2</v>
      </c>
      <c r="B6" s="257" t="s">
        <v>4860</v>
      </c>
      <c r="C6" s="170"/>
      <c r="D6" s="201"/>
      <c r="E6" s="171"/>
      <c r="F6" s="176"/>
      <c r="G6" s="259">
        <v>44053</v>
      </c>
      <c r="H6" s="199"/>
      <c r="I6" s="172"/>
      <c r="J6" s="160"/>
      <c r="K6" s="161"/>
      <c r="L6" s="162"/>
      <c r="M6" s="163"/>
      <c r="N6" s="164"/>
      <c r="O6" s="164"/>
      <c r="P6" s="165"/>
      <c r="Q6" s="163"/>
      <c r="R6" s="204"/>
      <c r="S6" s="205"/>
      <c r="T6" s="173"/>
      <c r="U6" s="167">
        <f t="shared" ref="U6:U7" si="0">T6*0.1</f>
        <v>0</v>
      </c>
      <c r="V6" s="167">
        <f t="shared" ref="V6:V7" si="1">T6+U6</f>
        <v>0</v>
      </c>
      <c r="W6" s="174"/>
      <c r="X6" s="167">
        <f t="shared" ref="X6:X7" si="2">W6*15%</f>
        <v>0</v>
      </c>
      <c r="Y6" s="167">
        <f t="shared" ref="Y6:Y7" si="3">W6+X6</f>
        <v>0</v>
      </c>
    </row>
    <row r="7" spans="1:25" s="169" customFormat="1" ht="18" customHeight="1" thickBot="1" x14ac:dyDescent="0.25">
      <c r="A7" s="156">
        <v>3</v>
      </c>
      <c r="B7" s="257" t="s">
        <v>4860</v>
      </c>
      <c r="C7" s="201" t="s">
        <v>4864</v>
      </c>
      <c r="D7" s="201" t="s">
        <v>4863</v>
      </c>
      <c r="F7" s="176"/>
      <c r="G7" s="259">
        <v>44240</v>
      </c>
      <c r="H7" s="199"/>
      <c r="I7" s="177"/>
      <c r="J7" s="160"/>
      <c r="K7" s="161"/>
      <c r="L7" s="162"/>
      <c r="M7" s="163"/>
      <c r="N7" s="164"/>
      <c r="O7" s="164"/>
      <c r="P7" s="165"/>
      <c r="Q7" s="163"/>
      <c r="R7" s="204"/>
      <c r="S7" s="205"/>
      <c r="T7" s="173"/>
      <c r="U7" s="167">
        <f t="shared" si="0"/>
        <v>0</v>
      </c>
      <c r="V7" s="167">
        <f t="shared" si="1"/>
        <v>0</v>
      </c>
      <c r="W7" s="174"/>
      <c r="X7" s="167">
        <f t="shared" si="2"/>
        <v>0</v>
      </c>
      <c r="Y7" s="167">
        <f t="shared" si="3"/>
        <v>0</v>
      </c>
    </row>
    <row r="8" spans="1:25" s="182" customFormat="1" ht="20.25" customHeight="1" thickBot="1" x14ac:dyDescent="0.25">
      <c r="A8" s="414" t="s">
        <v>55</v>
      </c>
      <c r="B8" s="415"/>
      <c r="C8" s="178"/>
      <c r="D8" s="178"/>
      <c r="E8" s="178"/>
      <c r="F8" s="178"/>
      <c r="G8" s="178"/>
      <c r="H8" s="178"/>
      <c r="I8" s="178"/>
      <c r="J8" s="179"/>
      <c r="K8" s="178"/>
      <c r="L8" s="179"/>
      <c r="M8" s="179"/>
      <c r="N8" s="178"/>
      <c r="O8" s="178"/>
      <c r="P8" s="178"/>
      <c r="Q8" s="178"/>
      <c r="R8" s="206"/>
      <c r="S8" s="207"/>
      <c r="T8" s="180">
        <f t="shared" ref="T8:X8" si="4">SUM(T5:T7)</f>
        <v>0</v>
      </c>
      <c r="U8" s="180">
        <f t="shared" si="4"/>
        <v>0</v>
      </c>
      <c r="V8" s="180">
        <f t="shared" si="4"/>
        <v>0</v>
      </c>
      <c r="W8" s="180">
        <f t="shared" si="4"/>
        <v>0</v>
      </c>
      <c r="X8" s="180">
        <f t="shared" si="4"/>
        <v>0</v>
      </c>
      <c r="Y8" s="181">
        <f>SUM(Y5:Y7)</f>
        <v>0</v>
      </c>
    </row>
    <row r="9" spans="1:25" ht="10.5" customHeight="1" x14ac:dyDescent="0.2"/>
    <row r="10" spans="1:25" s="192" customFormat="1" ht="12.75" customHeight="1" x14ac:dyDescent="0.2">
      <c r="A10" s="190"/>
      <c r="B10" s="190"/>
      <c r="C10" s="191"/>
      <c r="E10" s="193"/>
      <c r="F10" s="191"/>
      <c r="G10" s="193"/>
      <c r="H10" s="191"/>
      <c r="I10" s="191"/>
      <c r="J10" s="194"/>
      <c r="K10" s="195"/>
      <c r="L10" s="194"/>
      <c r="M10" s="194"/>
      <c r="N10" s="191"/>
      <c r="O10" s="191"/>
      <c r="P10" s="195"/>
      <c r="Q10" s="195"/>
      <c r="R10" s="209"/>
      <c r="S10" s="209"/>
      <c r="T10" s="196"/>
      <c r="U10" s="196"/>
      <c r="W10" s="196"/>
      <c r="X10" s="196"/>
    </row>
    <row r="20" spans="4:25" x14ac:dyDescent="0.2">
      <c r="D20" s="185"/>
      <c r="E20" s="186"/>
      <c r="G20" s="186"/>
      <c r="H20" s="186"/>
      <c r="I20" s="183"/>
      <c r="J20" s="183"/>
      <c r="L20" s="183"/>
      <c r="M20" s="183"/>
      <c r="Q20" s="187"/>
      <c r="R20" s="202"/>
      <c r="S20" s="202"/>
      <c r="T20" s="188"/>
      <c r="U20" s="189"/>
      <c r="V20" s="158"/>
      <c r="W20" s="158"/>
      <c r="X20" s="158"/>
      <c r="Y20" s="158"/>
    </row>
    <row r="21" spans="4:25" x14ac:dyDescent="0.2">
      <c r="D21" s="185"/>
      <c r="E21" s="186"/>
      <c r="G21" s="186"/>
      <c r="H21" s="186"/>
      <c r="I21" s="183"/>
      <c r="J21" s="183"/>
      <c r="L21" s="183"/>
      <c r="M21" s="183"/>
      <c r="Q21" s="187"/>
      <c r="R21" s="202"/>
      <c r="S21" s="202"/>
      <c r="T21" s="188"/>
      <c r="U21" s="189"/>
      <c r="V21" s="158"/>
      <c r="W21" s="158"/>
      <c r="X21" s="158"/>
      <c r="Y21" s="158"/>
    </row>
    <row r="22" spans="4:25" x14ac:dyDescent="0.2">
      <c r="D22" s="185"/>
      <c r="E22" s="186"/>
      <c r="G22" s="186"/>
      <c r="H22" s="186"/>
      <c r="I22" s="183"/>
      <c r="J22" s="183"/>
      <c r="L22" s="183"/>
      <c r="M22" s="183"/>
      <c r="Q22" s="187"/>
      <c r="R22" s="202"/>
      <c r="S22" s="202"/>
      <c r="T22" s="188"/>
      <c r="U22" s="189"/>
      <c r="V22" s="158"/>
      <c r="W22" s="158"/>
      <c r="X22" s="158"/>
      <c r="Y22" s="158"/>
    </row>
    <row r="23" spans="4:25" x14ac:dyDescent="0.2">
      <c r="D23" s="185"/>
      <c r="E23" s="186"/>
      <c r="G23" s="186"/>
      <c r="H23" s="186"/>
      <c r="I23" s="183"/>
      <c r="J23" s="183"/>
      <c r="L23" s="183"/>
      <c r="M23" s="183"/>
      <c r="Q23" s="187"/>
      <c r="R23" s="202"/>
      <c r="S23" s="202"/>
      <c r="T23" s="188"/>
      <c r="U23" s="189"/>
      <c r="V23" s="158"/>
      <c r="W23" s="158"/>
      <c r="X23" s="158"/>
      <c r="Y23" s="158"/>
    </row>
    <row r="24" spans="4:25" x14ac:dyDescent="0.2">
      <c r="D24" s="185"/>
      <c r="E24" s="186"/>
      <c r="G24" s="186"/>
      <c r="H24" s="186"/>
      <c r="I24" s="183"/>
      <c r="J24" s="183"/>
      <c r="L24" s="183"/>
      <c r="M24" s="183"/>
      <c r="Q24" s="187"/>
      <c r="R24" s="202"/>
      <c r="S24" s="202"/>
      <c r="T24" s="188"/>
      <c r="U24" s="189"/>
      <c r="V24" s="158"/>
      <c r="W24" s="158"/>
      <c r="X24" s="158"/>
      <c r="Y24" s="158"/>
    </row>
    <row r="25" spans="4:25" x14ac:dyDescent="0.2">
      <c r="D25" s="185"/>
      <c r="E25" s="186"/>
      <c r="G25" s="186"/>
      <c r="H25" s="186"/>
      <c r="I25" s="183"/>
      <c r="J25" s="183"/>
      <c r="L25" s="183"/>
      <c r="M25" s="183"/>
      <c r="Q25" s="187"/>
      <c r="R25" s="202"/>
      <c r="S25" s="202"/>
      <c r="T25" s="188"/>
      <c r="U25" s="189"/>
      <c r="V25" s="158"/>
      <c r="W25" s="158"/>
      <c r="X25" s="158"/>
      <c r="Y25" s="158"/>
    </row>
    <row r="26" spans="4:25" x14ac:dyDescent="0.2">
      <c r="D26" s="185"/>
      <c r="E26" s="186"/>
      <c r="G26" s="186"/>
      <c r="H26" s="186"/>
      <c r="I26" s="183"/>
      <c r="J26" s="183"/>
      <c r="L26" s="183"/>
      <c r="M26" s="183"/>
      <c r="Q26" s="187"/>
      <c r="R26" s="202"/>
      <c r="S26" s="202"/>
      <c r="T26" s="188"/>
      <c r="U26" s="189"/>
      <c r="V26" s="158"/>
      <c r="W26" s="158"/>
      <c r="X26" s="158"/>
      <c r="Y26" s="158"/>
    </row>
    <row r="27" spans="4:25" x14ac:dyDescent="0.2">
      <c r="D27" s="185"/>
      <c r="E27" s="186"/>
      <c r="G27" s="186"/>
      <c r="H27" s="186"/>
      <c r="I27" s="183"/>
      <c r="J27" s="183"/>
      <c r="L27" s="183"/>
      <c r="M27" s="183"/>
      <c r="Q27" s="187"/>
      <c r="R27" s="202"/>
      <c r="S27" s="202"/>
      <c r="T27" s="188"/>
      <c r="U27" s="189"/>
      <c r="V27" s="158"/>
      <c r="W27" s="158"/>
      <c r="X27" s="158"/>
      <c r="Y27" s="158"/>
    </row>
    <row r="28" spans="4:25" x14ac:dyDescent="0.2">
      <c r="D28" s="185"/>
      <c r="E28" s="186"/>
      <c r="G28" s="186"/>
      <c r="H28" s="186"/>
      <c r="I28" s="183"/>
      <c r="J28" s="183"/>
      <c r="L28" s="183"/>
      <c r="M28" s="183"/>
      <c r="Q28" s="187"/>
      <c r="R28" s="202"/>
      <c r="S28" s="202"/>
      <c r="T28" s="188"/>
      <c r="U28" s="189"/>
      <c r="V28" s="158"/>
      <c r="W28" s="158"/>
      <c r="X28" s="158"/>
      <c r="Y28" s="158"/>
    </row>
  </sheetData>
  <autoFilter ref="A4:AB8"/>
  <mergeCells count="1">
    <mergeCell ref="A8:B8"/>
  </mergeCells>
  <conditionalFormatting sqref="C8:C1048576 C1:C4">
    <cfRule type="duplicateValues" dxfId="20" priority="60"/>
  </conditionalFormatting>
  <conditionalFormatting sqref="C5:C7">
    <cfRule type="duplicateValues" dxfId="19" priority="70"/>
  </conditionalFormatting>
  <pageMargins left="0.23622047244094491" right="0.23622047244094491" top="0.74803149606299213" bottom="0.74803149606299213" header="0.31496062992125984" footer="0.31496062992125984"/>
  <pageSetup paperSize="9" scale="47" fitToHeight="0" orientation="landscape" r:id="rId1"/>
  <headerFooter>
    <oddFooter>&amp;L&amp;F&amp;C&amp;P&amp;R&amp;A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showGridLines="0" view="pageBreakPreview" zoomScale="80" zoomScaleNormal="100" zoomScaleSheetLayoutView="80" workbookViewId="0">
      <selection activeCell="M25" sqref="M25"/>
    </sheetView>
  </sheetViews>
  <sheetFormatPr defaultRowHeight="12.75" x14ac:dyDescent="0.2"/>
  <cols>
    <col min="1" max="1" width="4.7109375" customWidth="1"/>
    <col min="2" max="2" width="60.28515625" bestFit="1" customWidth="1"/>
    <col min="3" max="3" width="13.85546875" customWidth="1"/>
    <col min="4" max="4" width="14" customWidth="1"/>
    <col min="5" max="5" width="10.85546875" customWidth="1"/>
    <col min="6" max="6" width="14.85546875" customWidth="1"/>
    <col min="7" max="7" width="8" customWidth="1"/>
    <col min="8" max="8" width="14.85546875" customWidth="1"/>
  </cols>
  <sheetData>
    <row r="1" spans="1:9" ht="15.75" x14ac:dyDescent="0.2">
      <c r="A1" s="337"/>
      <c r="B1" s="52" t="s">
        <v>4991</v>
      </c>
      <c r="C1" s="337"/>
      <c r="D1" s="337"/>
      <c r="E1" s="337"/>
      <c r="F1" s="337"/>
      <c r="G1" s="337"/>
      <c r="H1" s="337"/>
      <c r="I1" s="338"/>
    </row>
    <row r="2" spans="1:9" ht="13.5" thickBot="1" x14ac:dyDescent="0.25">
      <c r="A2" s="338"/>
      <c r="B2" s="338"/>
      <c r="C2" s="339"/>
      <c r="D2" s="339"/>
      <c r="E2" s="338"/>
      <c r="F2" s="338"/>
      <c r="G2" s="338"/>
      <c r="H2" s="338"/>
      <c r="I2" s="338"/>
    </row>
    <row r="3" spans="1:9" ht="51.75" thickBot="1" x14ac:dyDescent="0.25">
      <c r="A3" s="340" t="s">
        <v>1</v>
      </c>
      <c r="B3" s="340" t="s">
        <v>2</v>
      </c>
      <c r="C3" s="341" t="s">
        <v>4992</v>
      </c>
      <c r="D3" s="341" t="s">
        <v>27</v>
      </c>
      <c r="E3" s="340" t="s">
        <v>4993</v>
      </c>
      <c r="F3" s="340" t="s">
        <v>29</v>
      </c>
      <c r="G3" s="340" t="s">
        <v>30</v>
      </c>
      <c r="H3" s="340" t="s">
        <v>4994</v>
      </c>
      <c r="I3" s="338"/>
    </row>
    <row r="4" spans="1:9" ht="13.5" thickBot="1" x14ac:dyDescent="0.25">
      <c r="A4" s="342" t="s">
        <v>4995</v>
      </c>
      <c r="B4" s="343" t="s">
        <v>16</v>
      </c>
      <c r="C4" s="343" t="s">
        <v>17</v>
      </c>
      <c r="D4" s="343" t="s">
        <v>18</v>
      </c>
      <c r="E4" s="343" t="s">
        <v>4996</v>
      </c>
      <c r="F4" s="343" t="s">
        <v>4997</v>
      </c>
      <c r="G4" s="343" t="s">
        <v>4998</v>
      </c>
      <c r="H4" s="344" t="s">
        <v>4999</v>
      </c>
      <c r="I4" s="338"/>
    </row>
    <row r="5" spans="1:9" ht="13.5" thickBot="1" x14ac:dyDescent="0.25">
      <c r="A5" s="345"/>
      <c r="B5" s="346" t="s">
        <v>5000</v>
      </c>
      <c r="C5" s="347"/>
      <c r="D5" s="347"/>
      <c r="E5" s="348"/>
      <c r="F5" s="348"/>
      <c r="G5" s="348"/>
      <c r="H5" s="349"/>
      <c r="I5" s="338"/>
    </row>
    <row r="6" spans="1:9" ht="38.25" x14ac:dyDescent="0.2">
      <c r="A6" s="417"/>
      <c r="B6" s="350" t="s">
        <v>5001</v>
      </c>
      <c r="C6" s="418">
        <f>250000*7.5</f>
        <v>1875000</v>
      </c>
      <c r="D6" s="419">
        <f>C6</f>
        <v>1875000</v>
      </c>
      <c r="E6" s="31">
        <v>0</v>
      </c>
      <c r="F6" s="380"/>
      <c r="G6" s="382"/>
      <c r="H6" s="384">
        <f>F6+G6</f>
        <v>0</v>
      </c>
      <c r="I6" s="351"/>
    </row>
    <row r="7" spans="1:9" ht="25.5" x14ac:dyDescent="0.2">
      <c r="A7" s="417"/>
      <c r="B7" s="350" t="s">
        <v>5002</v>
      </c>
      <c r="C7" s="406"/>
      <c r="D7" s="419"/>
      <c r="E7" s="31">
        <v>0</v>
      </c>
      <c r="F7" s="380"/>
      <c r="G7" s="382"/>
      <c r="H7" s="384"/>
      <c r="I7" s="351"/>
    </row>
    <row r="8" spans="1:9" ht="13.5" thickBot="1" x14ac:dyDescent="0.25">
      <c r="A8" s="417"/>
      <c r="B8" s="350" t="s">
        <v>5003</v>
      </c>
      <c r="C8" s="352">
        <f>50000*7.5</f>
        <v>375000</v>
      </c>
      <c r="D8" s="419"/>
      <c r="E8" s="31">
        <v>5000</v>
      </c>
      <c r="F8" s="380"/>
      <c r="G8" s="382"/>
      <c r="H8" s="384"/>
      <c r="I8" s="351"/>
    </row>
    <row r="9" spans="1:9" ht="13.5" thickBot="1" x14ac:dyDescent="0.25">
      <c r="A9" s="396"/>
      <c r="B9" s="397"/>
      <c r="C9" s="397"/>
      <c r="D9" s="397"/>
      <c r="E9" s="398"/>
      <c r="F9" s="38">
        <f>SUM(F6)</f>
        <v>0</v>
      </c>
      <c r="G9" s="38">
        <f>SUM(G6)</f>
        <v>0</v>
      </c>
      <c r="H9" s="39">
        <f>SUM(H6)</f>
        <v>0</v>
      </c>
      <c r="I9" s="338"/>
    </row>
    <row r="10" spans="1:9" x14ac:dyDescent="0.2">
      <c r="A10" s="338"/>
      <c r="B10" s="338"/>
      <c r="C10" s="338"/>
      <c r="D10" s="338"/>
      <c r="E10" s="338"/>
      <c r="F10" s="338"/>
      <c r="G10" s="338"/>
      <c r="H10" s="338"/>
      <c r="I10" s="338"/>
    </row>
    <row r="11" spans="1:9" x14ac:dyDescent="0.2">
      <c r="A11" s="416"/>
      <c r="B11" s="416"/>
      <c r="C11" s="416"/>
      <c r="D11" s="416"/>
      <c r="E11" s="416"/>
      <c r="F11" s="416"/>
      <c r="G11" s="416"/>
      <c r="H11" s="416"/>
      <c r="I11" s="338"/>
    </row>
    <row r="12" spans="1:9" x14ac:dyDescent="0.2">
      <c r="A12" s="338"/>
      <c r="B12" s="338"/>
      <c r="C12" s="339"/>
      <c r="D12" s="339"/>
      <c r="E12" s="338"/>
      <c r="F12" s="338"/>
      <c r="G12" s="338"/>
      <c r="H12" s="338"/>
      <c r="I12" s="338"/>
    </row>
    <row r="13" spans="1:9" x14ac:dyDescent="0.2">
      <c r="A13" s="338"/>
      <c r="B13" s="338"/>
      <c r="C13" s="339"/>
      <c r="D13" s="339"/>
      <c r="E13" s="353" t="s">
        <v>5004</v>
      </c>
      <c r="F13" s="354"/>
      <c r="G13" s="354"/>
      <c r="I13" s="338"/>
    </row>
    <row r="14" spans="1:9" x14ac:dyDescent="0.2">
      <c r="A14" s="338"/>
      <c r="B14" s="338" t="s">
        <v>5005</v>
      </c>
      <c r="C14" s="339"/>
      <c r="D14" s="339"/>
      <c r="E14" s="338"/>
      <c r="F14" s="356" t="s">
        <v>5006</v>
      </c>
      <c r="I14" s="338"/>
    </row>
    <row r="15" spans="1:9" x14ac:dyDescent="0.2">
      <c r="A15" s="338"/>
      <c r="B15" s="355"/>
      <c r="C15" s="339"/>
      <c r="D15" s="339"/>
      <c r="E15" s="338"/>
      <c r="F15" s="338"/>
      <c r="G15" s="338"/>
      <c r="H15" s="338"/>
      <c r="I15" s="338"/>
    </row>
    <row r="16" spans="1:9" x14ac:dyDescent="0.2">
      <c r="A16" s="338"/>
      <c r="B16" s="338"/>
      <c r="C16" s="339"/>
      <c r="D16" s="339"/>
      <c r="E16" s="338"/>
      <c r="F16" s="338"/>
      <c r="G16" s="338"/>
      <c r="H16" s="338"/>
      <c r="I16" s="338"/>
    </row>
  </sheetData>
  <mergeCells count="8">
    <mergeCell ref="F6:F8"/>
    <mergeCell ref="G6:G8"/>
    <mergeCell ref="H6:H8"/>
    <mergeCell ref="A9:E9"/>
    <mergeCell ref="A11:H11"/>
    <mergeCell ref="A6:A8"/>
    <mergeCell ref="C6:C7"/>
    <mergeCell ref="D6:D8"/>
  </mergeCells>
  <pageMargins left="0.7" right="0.7" top="0.75" bottom="0.75" header="0.3" footer="0.3"/>
  <pageSetup paperSize="9" scale="63" orientation="portrait" r:id="rId1"/>
  <colBreaks count="1" manualBreakCount="1">
    <brk id="8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41"/>
  <sheetViews>
    <sheetView showGridLines="0" zoomScaleNormal="100" zoomScaleSheetLayoutView="90" workbookViewId="0">
      <selection activeCell="I37" sqref="I37"/>
    </sheetView>
  </sheetViews>
  <sheetFormatPr defaultRowHeight="12.75" x14ac:dyDescent="0.2"/>
  <cols>
    <col min="3" max="3" width="3" customWidth="1"/>
    <col min="4" max="4" width="19.140625" customWidth="1"/>
    <col min="5" max="5" width="16.140625" customWidth="1"/>
    <col min="6" max="6" width="14.7109375" customWidth="1"/>
    <col min="7" max="7" width="14" customWidth="1"/>
    <col min="8" max="8" width="15.5703125" hidden="1" customWidth="1"/>
    <col min="9" max="9" width="19" bestFit="1" customWidth="1"/>
    <col min="10" max="10" width="13.7109375" customWidth="1"/>
    <col min="11" max="11" width="34.140625" customWidth="1"/>
    <col min="12" max="12" width="15.28515625" customWidth="1"/>
    <col min="13" max="13" width="16.5703125" customWidth="1"/>
    <col min="14" max="14" width="3.7109375" customWidth="1"/>
    <col min="15" max="16" width="12" bestFit="1" customWidth="1"/>
    <col min="17" max="17" width="12.7109375" bestFit="1" customWidth="1"/>
  </cols>
  <sheetData>
    <row r="2" spans="4:13" ht="13.5" thickBot="1" x14ac:dyDescent="0.25"/>
    <row r="3" spans="4:13" x14ac:dyDescent="0.2">
      <c r="D3" s="233"/>
      <c r="E3" s="253"/>
      <c r="F3" s="253"/>
      <c r="G3" s="253"/>
      <c r="H3" s="253"/>
      <c r="I3" s="254"/>
      <c r="K3" s="231" t="s">
        <v>4844</v>
      </c>
      <c r="L3" s="232" t="s">
        <v>4846</v>
      </c>
      <c r="M3" s="108" t="s">
        <v>4845</v>
      </c>
    </row>
    <row r="4" spans="4:13" x14ac:dyDescent="0.2">
      <c r="D4" s="237"/>
      <c r="E4" s="238" t="s">
        <v>4848</v>
      </c>
      <c r="F4" s="238" t="s">
        <v>4849</v>
      </c>
      <c r="G4" s="224">
        <v>2017</v>
      </c>
      <c r="H4" s="224">
        <v>2016</v>
      </c>
      <c r="I4" s="246"/>
      <c r="K4" s="227" t="s">
        <v>15</v>
      </c>
      <c r="L4" s="108">
        <v>2643549.8699999996</v>
      </c>
      <c r="M4" s="108">
        <v>4486418.6500000022</v>
      </c>
    </row>
    <row r="5" spans="4:13" x14ac:dyDescent="0.2">
      <c r="D5" s="255" t="s">
        <v>4304</v>
      </c>
      <c r="E5" s="245">
        <v>928832.24</v>
      </c>
      <c r="F5" s="245">
        <v>177625.81199999995</v>
      </c>
      <c r="G5" s="225">
        <f>SUM(E5:F5)</f>
        <v>1106458.0519999999</v>
      </c>
      <c r="H5" s="225">
        <v>1493211.62</v>
      </c>
      <c r="I5" s="246"/>
      <c r="K5" s="229" t="s">
        <v>4304</v>
      </c>
      <c r="L5" s="108">
        <v>503936.20999999996</v>
      </c>
      <c r="M5" s="108">
        <v>928832.24000000011</v>
      </c>
    </row>
    <row r="6" spans="4:13" x14ac:dyDescent="0.2">
      <c r="D6" s="255" t="s">
        <v>926</v>
      </c>
      <c r="E6" s="245">
        <v>244106.59000000005</v>
      </c>
      <c r="F6" s="245">
        <v>1822832.7039999873</v>
      </c>
      <c r="G6" s="225">
        <f t="shared" ref="G6:G10" si="0">SUM(E6:F6)</f>
        <v>2066939.2939999874</v>
      </c>
      <c r="H6" s="225"/>
      <c r="I6" s="246"/>
      <c r="K6" s="229" t="s">
        <v>926</v>
      </c>
      <c r="L6" s="108">
        <v>180983.42999999979</v>
      </c>
      <c r="M6" s="108">
        <v>244106.59000000005</v>
      </c>
    </row>
    <row r="7" spans="4:13" x14ac:dyDescent="0.2">
      <c r="D7" s="255" t="s">
        <v>2553</v>
      </c>
      <c r="E7" s="245">
        <v>1869451.4000000008</v>
      </c>
      <c r="F7" s="225">
        <v>7265158.54</v>
      </c>
      <c r="G7" s="225">
        <f>SUM(E7:F7)</f>
        <v>9134609.9400000013</v>
      </c>
      <c r="H7" s="225"/>
      <c r="I7" s="246"/>
      <c r="K7" s="229" t="s">
        <v>2553</v>
      </c>
      <c r="L7" s="108">
        <v>1322935.3699999994</v>
      </c>
      <c r="M7" s="108">
        <v>1869451.4000000008</v>
      </c>
    </row>
    <row r="8" spans="4:13" x14ac:dyDescent="0.2">
      <c r="D8" s="255" t="s">
        <v>98</v>
      </c>
      <c r="E8" s="245">
        <v>934870.62000000069</v>
      </c>
      <c r="F8" s="245">
        <v>809983.47599999979</v>
      </c>
      <c r="G8" s="225">
        <f t="shared" si="0"/>
        <v>1744854.0960000004</v>
      </c>
      <c r="H8" s="225">
        <f>549386+249709+2646666+2492142</f>
        <v>5937903</v>
      </c>
      <c r="I8" s="246"/>
      <c r="K8" s="229" t="s">
        <v>98</v>
      </c>
      <c r="L8" s="108">
        <v>432031.74000000005</v>
      </c>
      <c r="M8" s="108">
        <v>934870.62</v>
      </c>
    </row>
    <row r="9" spans="4:13" x14ac:dyDescent="0.2">
      <c r="D9" s="255" t="s">
        <v>135</v>
      </c>
      <c r="E9" s="245">
        <v>509157.8000000008</v>
      </c>
      <c r="F9" s="245"/>
      <c r="G9" s="225">
        <f t="shared" si="0"/>
        <v>509157.8000000008</v>
      </c>
      <c r="H9" s="225"/>
      <c r="I9" s="246"/>
      <c r="K9" s="229" t="s">
        <v>135</v>
      </c>
      <c r="L9" s="108">
        <v>203663.12000000023</v>
      </c>
      <c r="M9" s="108">
        <v>509157.8000000008</v>
      </c>
    </row>
    <row r="10" spans="4:13" x14ac:dyDescent="0.2">
      <c r="D10" s="255" t="s">
        <v>4840</v>
      </c>
      <c r="E10" s="245"/>
      <c r="F10" s="245">
        <f>M26</f>
        <v>43991500</v>
      </c>
      <c r="G10" s="225">
        <f t="shared" si="0"/>
        <v>43991500</v>
      </c>
      <c r="H10" s="225">
        <v>14443219</v>
      </c>
      <c r="I10" s="246"/>
      <c r="K10" s="227" t="s">
        <v>99</v>
      </c>
      <c r="L10" s="108">
        <v>10075600.535999987</v>
      </c>
      <c r="M10" s="108">
        <v>25189001.339999977</v>
      </c>
    </row>
    <row r="11" spans="4:13" x14ac:dyDescent="0.2">
      <c r="D11" s="237"/>
      <c r="E11" s="238"/>
      <c r="F11" s="238"/>
      <c r="G11" s="226"/>
      <c r="H11" s="226"/>
      <c r="I11" s="246"/>
      <c r="K11" s="229" t="s">
        <v>4304</v>
      </c>
      <c r="L11" s="108">
        <v>177625.81199999995</v>
      </c>
      <c r="M11" s="108">
        <v>444064.52999999997</v>
      </c>
    </row>
    <row r="12" spans="4:13" ht="15" x14ac:dyDescent="0.25">
      <c r="D12" s="237"/>
      <c r="E12" s="238"/>
      <c r="F12" s="238"/>
      <c r="G12" s="228">
        <f>SUM(G5:G11)</f>
        <v>58553519.181999989</v>
      </c>
      <c r="H12" s="228">
        <f>SUM(H5:H11)</f>
        <v>21874333.620000001</v>
      </c>
      <c r="I12" s="246"/>
      <c r="K12" s="229" t="s">
        <v>926</v>
      </c>
      <c r="L12" s="108">
        <v>1822832.7039999873</v>
      </c>
      <c r="M12" s="108">
        <v>4557081.7600000128</v>
      </c>
    </row>
    <row r="13" spans="4:13" x14ac:dyDescent="0.2">
      <c r="D13" s="237"/>
      <c r="E13" s="238"/>
      <c r="F13" s="238"/>
      <c r="G13" s="238"/>
      <c r="H13" s="238"/>
      <c r="I13" s="246"/>
      <c r="K13" s="229" t="s">
        <v>2553</v>
      </c>
      <c r="L13" s="108">
        <v>7265158.5439999998</v>
      </c>
      <c r="M13" s="108">
        <v>18162896.359999966</v>
      </c>
    </row>
    <row r="14" spans="4:13" ht="15" x14ac:dyDescent="0.25">
      <c r="D14" s="237"/>
      <c r="E14" s="238"/>
      <c r="F14" s="238"/>
      <c r="G14" s="256"/>
      <c r="H14" s="238"/>
      <c r="I14" s="246"/>
      <c r="K14" s="229" t="s">
        <v>98</v>
      </c>
      <c r="L14" s="108">
        <v>809983.47600000014</v>
      </c>
      <c r="M14" s="108">
        <v>2024958.6899999981</v>
      </c>
    </row>
    <row r="15" spans="4:13" x14ac:dyDescent="0.2">
      <c r="D15" s="237"/>
      <c r="E15" s="238"/>
      <c r="F15" s="238"/>
      <c r="G15" s="238"/>
      <c r="H15" s="238"/>
      <c r="I15" s="246"/>
      <c r="K15" s="227" t="s">
        <v>4843</v>
      </c>
      <c r="L15" s="108">
        <v>16069969.369999999</v>
      </c>
      <c r="M15" s="108">
        <v>24208316.399999999</v>
      </c>
    </row>
    <row r="16" spans="4:13" x14ac:dyDescent="0.2">
      <c r="D16" s="237"/>
      <c r="E16" s="238"/>
      <c r="F16" s="238"/>
      <c r="G16" s="238"/>
      <c r="H16" s="238"/>
      <c r="I16" s="246"/>
      <c r="K16" s="229" t="s">
        <v>4840</v>
      </c>
      <c r="L16" s="108">
        <v>16069969.369999999</v>
      </c>
      <c r="M16" s="108">
        <v>24208316.399999999</v>
      </c>
    </row>
    <row r="17" spans="2:13" ht="13.5" thickBot="1" x14ac:dyDescent="0.25">
      <c r="D17" s="250"/>
      <c r="E17" s="251"/>
      <c r="F17" s="251"/>
      <c r="G17" s="251"/>
      <c r="H17" s="251"/>
      <c r="I17" s="252"/>
      <c r="K17" s="227" t="s">
        <v>0</v>
      </c>
      <c r="L17" s="108">
        <v>28789119.775999986</v>
      </c>
      <c r="M17" s="108">
        <v>53883736.389999978</v>
      </c>
    </row>
    <row r="21" spans="2:13" ht="13.5" thickBot="1" x14ac:dyDescent="0.25"/>
    <row r="22" spans="2:13" ht="13.5" thickBot="1" x14ac:dyDescent="0.25">
      <c r="D22" s="233"/>
      <c r="E22" s="243"/>
      <c r="F22" s="243"/>
      <c r="G22" s="244"/>
      <c r="J22" s="233"/>
      <c r="K22" s="234" t="s">
        <v>4856</v>
      </c>
      <c r="L22" s="235" t="s">
        <v>4857</v>
      </c>
      <c r="M22" s="236" t="s">
        <v>4858</v>
      </c>
    </row>
    <row r="23" spans="2:13" x14ac:dyDescent="0.2">
      <c r="D23" s="264" t="s">
        <v>4844</v>
      </c>
      <c r="E23" s="243" t="s">
        <v>4845</v>
      </c>
      <c r="F23" s="243" t="s">
        <v>4846</v>
      </c>
      <c r="G23" s="254" t="s">
        <v>4847</v>
      </c>
      <c r="J23" s="237" t="s">
        <v>4853</v>
      </c>
      <c r="K23" s="238">
        <v>7711.4</v>
      </c>
      <c r="L23" s="238">
        <v>5000</v>
      </c>
      <c r="M23" s="239">
        <f>L23*K23</f>
        <v>38557000</v>
      </c>
    </row>
    <row r="24" spans="2:13" x14ac:dyDescent="0.2">
      <c r="D24" s="247" t="s">
        <v>15</v>
      </c>
      <c r="E24" s="248">
        <v>509157.8000000008</v>
      </c>
      <c r="F24" s="245">
        <v>203663.12000000023</v>
      </c>
      <c r="G24" s="239">
        <v>0</v>
      </c>
      <c r="J24" s="237" t="s">
        <v>4854</v>
      </c>
      <c r="K24" s="238">
        <v>858.9</v>
      </c>
      <c r="L24" s="238">
        <v>5000</v>
      </c>
      <c r="M24" s="239">
        <f>L24*K24</f>
        <v>4294500</v>
      </c>
    </row>
    <row r="25" spans="2:13" x14ac:dyDescent="0.2">
      <c r="D25" s="249" t="s">
        <v>135</v>
      </c>
      <c r="E25" s="248">
        <v>509157.8000000008</v>
      </c>
      <c r="F25" s="245">
        <v>203663.12000000023</v>
      </c>
      <c r="G25" s="239">
        <v>0</v>
      </c>
      <c r="J25" s="125" t="s">
        <v>4880</v>
      </c>
      <c r="K25">
        <v>760</v>
      </c>
      <c r="L25">
        <v>1500</v>
      </c>
      <c r="M25" s="239">
        <f>L25*K25</f>
        <v>1140000</v>
      </c>
    </row>
    <row r="26" spans="2:13" ht="13.5" thickBot="1" x14ac:dyDescent="0.25">
      <c r="D26" s="265" t="s">
        <v>0</v>
      </c>
      <c r="E26" s="266">
        <v>509157.8000000008</v>
      </c>
      <c r="F26" s="266">
        <v>203663.12000000023</v>
      </c>
      <c r="G26" s="267">
        <v>0</v>
      </c>
      <c r="J26" s="240" t="s">
        <v>4855</v>
      </c>
      <c r="K26" s="241">
        <f>SUM(K23:K25)</f>
        <v>9330.2999999999993</v>
      </c>
      <c r="L26" s="241"/>
      <c r="M26" s="242">
        <f>SUM(M23:M25)</f>
        <v>43991500</v>
      </c>
    </row>
    <row r="27" spans="2:13" ht="13.5" thickBot="1" x14ac:dyDescent="0.25">
      <c r="D27" s="250"/>
      <c r="E27" s="251"/>
      <c r="F27" s="251"/>
      <c r="G27" s="252"/>
    </row>
    <row r="31" spans="2:13" x14ac:dyDescent="0.2">
      <c r="B31" s="303">
        <v>2019</v>
      </c>
      <c r="I31">
        <v>2018</v>
      </c>
      <c r="J31">
        <v>2019</v>
      </c>
    </row>
    <row r="32" spans="2:13" x14ac:dyDescent="0.2">
      <c r="E32" t="s">
        <v>4848</v>
      </c>
      <c r="F32" t="s">
        <v>4849</v>
      </c>
      <c r="G32">
        <v>2017</v>
      </c>
      <c r="H32">
        <v>2016</v>
      </c>
      <c r="I32" s="302" t="s">
        <v>4881</v>
      </c>
      <c r="J32" t="s">
        <v>4881</v>
      </c>
    </row>
    <row r="33" spans="4:10" x14ac:dyDescent="0.2">
      <c r="D33" t="s">
        <v>4304</v>
      </c>
      <c r="E33" s="108">
        <v>928832.24</v>
      </c>
      <c r="F33" s="108">
        <v>177625.81199999995</v>
      </c>
      <c r="G33" s="108">
        <v>1106458.0519999999</v>
      </c>
      <c r="H33">
        <v>1493211.62</v>
      </c>
      <c r="I33" s="108">
        <f>265616.22+9139+20373.43+2638.64+46027.97</f>
        <v>343795.26</v>
      </c>
      <c r="J33" s="108">
        <v>459306.13</v>
      </c>
    </row>
    <row r="34" spans="4:10" x14ac:dyDescent="0.2">
      <c r="D34" t="s">
        <v>926</v>
      </c>
      <c r="E34" s="108">
        <v>244106.59000000005</v>
      </c>
      <c r="F34" s="108">
        <v>1822832.7039999873</v>
      </c>
      <c r="G34" s="108">
        <v>2066939.2939999874</v>
      </c>
      <c r="I34" s="108">
        <v>57473.99</v>
      </c>
      <c r="J34" s="108">
        <v>83445.139999999985</v>
      </c>
    </row>
    <row r="35" spans="4:10" x14ac:dyDescent="0.2">
      <c r="D35" t="s">
        <v>2553</v>
      </c>
      <c r="E35" s="108">
        <v>1869451.4000000008</v>
      </c>
      <c r="F35" s="108">
        <v>7265158.54</v>
      </c>
      <c r="G35" s="108">
        <v>9134609.9400000013</v>
      </c>
      <c r="I35" s="108">
        <f>58383.87+118935.98+56588.06+6035.69+4866.25+54899.62</f>
        <v>299709.47000000003</v>
      </c>
      <c r="J35" s="108">
        <v>172590.64</v>
      </c>
    </row>
    <row r="36" spans="4:10" x14ac:dyDescent="0.2">
      <c r="D36" t="s">
        <v>98</v>
      </c>
      <c r="E36" s="108">
        <v>934870.62000000069</v>
      </c>
      <c r="F36" s="108">
        <v>809983.47599999979</v>
      </c>
      <c r="G36" s="108">
        <v>1744854.0960000004</v>
      </c>
      <c r="H36">
        <v>5937903</v>
      </c>
      <c r="J36" s="108"/>
    </row>
    <row r="37" spans="4:10" x14ac:dyDescent="0.2">
      <c r="D37" t="s">
        <v>135</v>
      </c>
      <c r="E37" s="108">
        <v>509157.8000000008</v>
      </c>
      <c r="F37" s="108"/>
      <c r="G37" s="108">
        <v>509157.8000000008</v>
      </c>
      <c r="J37" s="108"/>
    </row>
    <row r="38" spans="4:10" x14ac:dyDescent="0.2">
      <c r="D38" t="s">
        <v>4840</v>
      </c>
      <c r="E38" s="108"/>
      <c r="F38" s="108">
        <v>43991500</v>
      </c>
      <c r="G38" s="108">
        <v>43991500</v>
      </c>
      <c r="H38">
        <v>14443219</v>
      </c>
      <c r="J38" s="108"/>
    </row>
    <row r="39" spans="4:10" x14ac:dyDescent="0.2">
      <c r="D39" t="s">
        <v>4987</v>
      </c>
      <c r="E39" s="108"/>
      <c r="F39" s="108"/>
      <c r="G39" s="108"/>
      <c r="J39" s="108">
        <v>571873.25</v>
      </c>
    </row>
    <row r="40" spans="4:10" x14ac:dyDescent="0.2">
      <c r="E40" s="108"/>
      <c r="F40" s="108"/>
      <c r="G40" s="108">
        <v>58553519.181999989</v>
      </c>
      <c r="H40">
        <v>21874333.620000001</v>
      </c>
      <c r="I40" s="108">
        <f>SUM(I33:I38)</f>
        <v>700978.72</v>
      </c>
      <c r="J40" s="108">
        <f>SUM(J33:J39)</f>
        <v>1287215.1600000001</v>
      </c>
    </row>
    <row r="41" spans="4:10" x14ac:dyDescent="0.2">
      <c r="E41" s="108"/>
      <c r="F41" s="108"/>
      <c r="G41" s="108"/>
    </row>
  </sheetData>
  <pageMargins left="0.70866141732283472" right="0.70866141732283472" top="0.74803149606299213" bottom="0.74803149606299213" header="0.31496062992125984" footer="0.31496062992125984"/>
  <pageSetup paperSize="9" scale="64" orientation="landscape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91"/>
  <sheetViews>
    <sheetView workbookViewId="0">
      <selection activeCell="D6" sqref="D6"/>
    </sheetView>
  </sheetViews>
  <sheetFormatPr defaultRowHeight="12.75" x14ac:dyDescent="0.2"/>
  <cols>
    <col min="1" max="1" width="25.5703125" customWidth="1"/>
    <col min="2" max="2" width="17.85546875" style="108" customWidth="1"/>
    <col min="3" max="3" width="5" style="108" customWidth="1"/>
    <col min="4" max="4" width="14.7109375" style="108" customWidth="1"/>
  </cols>
  <sheetData>
    <row r="3" spans="1:4" x14ac:dyDescent="0.2">
      <c r="A3" s="231" t="s">
        <v>4844</v>
      </c>
      <c r="B3" t="s">
        <v>4988</v>
      </c>
      <c r="C3"/>
      <c r="D3"/>
    </row>
    <row r="4" spans="1:4" x14ac:dyDescent="0.2">
      <c r="A4" s="227" t="s">
        <v>4986</v>
      </c>
      <c r="B4" s="108">
        <v>459306.13</v>
      </c>
      <c r="C4"/>
      <c r="D4"/>
    </row>
    <row r="5" spans="1:4" x14ac:dyDescent="0.2">
      <c r="A5" s="227" t="s">
        <v>926</v>
      </c>
      <c r="B5" s="108">
        <v>83445.139999999985</v>
      </c>
      <c r="C5"/>
      <c r="D5"/>
    </row>
    <row r="6" spans="1:4" x14ac:dyDescent="0.2">
      <c r="A6" s="227" t="s">
        <v>3892</v>
      </c>
      <c r="B6" s="108">
        <v>27766.909999999996</v>
      </c>
      <c r="C6"/>
      <c r="D6"/>
    </row>
    <row r="7" spans="1:4" x14ac:dyDescent="0.2">
      <c r="A7" s="227" t="s">
        <v>2553</v>
      </c>
      <c r="B7" s="108">
        <v>172590.64</v>
      </c>
      <c r="C7"/>
      <c r="D7"/>
    </row>
    <row r="8" spans="1:4" x14ac:dyDescent="0.2">
      <c r="A8" s="227" t="s">
        <v>4987</v>
      </c>
      <c r="B8" s="108">
        <v>571873.25</v>
      </c>
      <c r="C8"/>
      <c r="D8"/>
    </row>
    <row r="9" spans="1:4" x14ac:dyDescent="0.2">
      <c r="A9" s="227" t="s">
        <v>0</v>
      </c>
      <c r="B9" s="108">
        <v>1314982.07</v>
      </c>
      <c r="C9"/>
      <c r="D9"/>
    </row>
    <row r="10" spans="1:4" x14ac:dyDescent="0.2">
      <c r="B10"/>
      <c r="C10"/>
      <c r="D10"/>
    </row>
    <row r="11" spans="1:4" x14ac:dyDescent="0.2">
      <c r="B11"/>
      <c r="C11"/>
      <c r="D11"/>
    </row>
    <row r="12" spans="1:4" x14ac:dyDescent="0.2">
      <c r="B12"/>
      <c r="C12"/>
      <c r="D12"/>
    </row>
    <row r="13" spans="1:4" x14ac:dyDescent="0.2">
      <c r="B13"/>
      <c r="C13"/>
      <c r="D13"/>
    </row>
    <row r="14" spans="1:4" x14ac:dyDescent="0.2">
      <c r="B14"/>
      <c r="C14"/>
      <c r="D14"/>
    </row>
    <row r="15" spans="1:4" x14ac:dyDescent="0.2">
      <c r="B15"/>
      <c r="C15"/>
      <c r="D15"/>
    </row>
    <row r="16" spans="1:4" x14ac:dyDescent="0.2">
      <c r="B16"/>
      <c r="C16"/>
      <c r="D16"/>
    </row>
    <row r="17" spans="2:4" x14ac:dyDescent="0.2">
      <c r="B17"/>
      <c r="C17"/>
      <c r="D17"/>
    </row>
    <row r="18" spans="2:4" x14ac:dyDescent="0.2">
      <c r="B18"/>
      <c r="C18"/>
      <c r="D18"/>
    </row>
    <row r="19" spans="2:4" x14ac:dyDescent="0.2">
      <c r="B19"/>
      <c r="C19"/>
      <c r="D19"/>
    </row>
    <row r="20" spans="2:4" x14ac:dyDescent="0.2">
      <c r="B20"/>
      <c r="C20"/>
      <c r="D20"/>
    </row>
    <row r="21" spans="2:4" x14ac:dyDescent="0.2">
      <c r="B21"/>
      <c r="C21"/>
      <c r="D21"/>
    </row>
    <row r="22" spans="2:4" x14ac:dyDescent="0.2">
      <c r="B22"/>
      <c r="C22"/>
      <c r="D22"/>
    </row>
    <row r="23" spans="2:4" x14ac:dyDescent="0.2">
      <c r="B23"/>
      <c r="C23"/>
      <c r="D23"/>
    </row>
    <row r="24" spans="2:4" x14ac:dyDescent="0.2">
      <c r="B24"/>
      <c r="C24"/>
      <c r="D24"/>
    </row>
    <row r="25" spans="2:4" x14ac:dyDescent="0.2">
      <c r="B25"/>
      <c r="C25"/>
      <c r="D25"/>
    </row>
    <row r="26" spans="2:4" x14ac:dyDescent="0.2">
      <c r="B26"/>
      <c r="C26"/>
      <c r="D26"/>
    </row>
    <row r="27" spans="2:4" x14ac:dyDescent="0.2">
      <c r="B27"/>
      <c r="C27"/>
      <c r="D27"/>
    </row>
    <row r="28" spans="2:4" x14ac:dyDescent="0.2">
      <c r="B28"/>
      <c r="C28"/>
      <c r="D28"/>
    </row>
    <row r="29" spans="2:4" x14ac:dyDescent="0.2">
      <c r="B29"/>
      <c r="C29"/>
      <c r="D29"/>
    </row>
    <row r="30" spans="2:4" x14ac:dyDescent="0.2">
      <c r="B30"/>
      <c r="C30"/>
      <c r="D30"/>
    </row>
    <row r="31" spans="2:4" x14ac:dyDescent="0.2">
      <c r="B31"/>
      <c r="C31"/>
      <c r="D31"/>
    </row>
    <row r="32" spans="2:4" x14ac:dyDescent="0.2">
      <c r="B32"/>
      <c r="C32"/>
      <c r="D32"/>
    </row>
    <row r="33" spans="2:4" x14ac:dyDescent="0.2">
      <c r="B33"/>
      <c r="C33"/>
      <c r="D33"/>
    </row>
    <row r="34" spans="2:4" x14ac:dyDescent="0.2">
      <c r="B34"/>
      <c r="C34"/>
      <c r="D34"/>
    </row>
    <row r="35" spans="2:4" x14ac:dyDescent="0.2">
      <c r="B35"/>
      <c r="C35"/>
      <c r="D35"/>
    </row>
    <row r="36" spans="2:4" x14ac:dyDescent="0.2">
      <c r="B36"/>
      <c r="C36"/>
      <c r="D36"/>
    </row>
    <row r="37" spans="2:4" x14ac:dyDescent="0.2">
      <c r="B37"/>
      <c r="C37"/>
      <c r="D37"/>
    </row>
    <row r="38" spans="2:4" x14ac:dyDescent="0.2">
      <c r="B38"/>
      <c r="C38"/>
      <c r="D38"/>
    </row>
    <row r="39" spans="2:4" x14ac:dyDescent="0.2">
      <c r="B39"/>
      <c r="C39"/>
      <c r="D39"/>
    </row>
    <row r="40" spans="2:4" x14ac:dyDescent="0.2">
      <c r="B40"/>
      <c r="C40"/>
      <c r="D40"/>
    </row>
    <row r="41" spans="2:4" x14ac:dyDescent="0.2">
      <c r="B41"/>
      <c r="C41"/>
      <c r="D41"/>
    </row>
    <row r="42" spans="2:4" x14ac:dyDescent="0.2">
      <c r="B42"/>
      <c r="C42"/>
      <c r="D42"/>
    </row>
    <row r="43" spans="2:4" x14ac:dyDescent="0.2">
      <c r="B43"/>
      <c r="C43"/>
      <c r="D43"/>
    </row>
    <row r="44" spans="2:4" x14ac:dyDescent="0.2">
      <c r="B44"/>
      <c r="C44"/>
      <c r="D44"/>
    </row>
    <row r="45" spans="2:4" x14ac:dyDescent="0.2">
      <c r="B45"/>
      <c r="C45"/>
      <c r="D45"/>
    </row>
    <row r="46" spans="2:4" x14ac:dyDescent="0.2">
      <c r="B46"/>
      <c r="C46"/>
      <c r="D46"/>
    </row>
    <row r="47" spans="2:4" x14ac:dyDescent="0.2">
      <c r="B47"/>
      <c r="C47"/>
      <c r="D47"/>
    </row>
    <row r="48" spans="2:4" x14ac:dyDescent="0.2">
      <c r="B48"/>
      <c r="C48"/>
      <c r="D48"/>
    </row>
    <row r="49" spans="2:4" x14ac:dyDescent="0.2">
      <c r="B49"/>
      <c r="C49"/>
      <c r="D49"/>
    </row>
    <row r="50" spans="2:4" x14ac:dyDescent="0.2">
      <c r="B50"/>
      <c r="C50"/>
      <c r="D50"/>
    </row>
    <row r="51" spans="2:4" x14ac:dyDescent="0.2">
      <c r="B51"/>
      <c r="C51"/>
      <c r="D51"/>
    </row>
    <row r="52" spans="2:4" x14ac:dyDescent="0.2">
      <c r="B52"/>
      <c r="C52"/>
      <c r="D52"/>
    </row>
    <row r="53" spans="2:4" x14ac:dyDescent="0.2">
      <c r="B53"/>
      <c r="C53"/>
      <c r="D53"/>
    </row>
    <row r="54" spans="2:4" x14ac:dyDescent="0.2">
      <c r="B54"/>
      <c r="C54"/>
      <c r="D54"/>
    </row>
    <row r="55" spans="2:4" x14ac:dyDescent="0.2">
      <c r="B55"/>
      <c r="C55"/>
      <c r="D55"/>
    </row>
    <row r="56" spans="2:4" x14ac:dyDescent="0.2">
      <c r="B56"/>
      <c r="C56"/>
      <c r="D56"/>
    </row>
    <row r="57" spans="2:4" x14ac:dyDescent="0.2">
      <c r="B57"/>
      <c r="C57"/>
      <c r="D57"/>
    </row>
    <row r="58" spans="2:4" x14ac:dyDescent="0.2">
      <c r="B58"/>
      <c r="C58"/>
      <c r="D58"/>
    </row>
    <row r="59" spans="2:4" x14ac:dyDescent="0.2">
      <c r="B59"/>
      <c r="C59"/>
      <c r="D59"/>
    </row>
    <row r="60" spans="2:4" x14ac:dyDescent="0.2">
      <c r="B60"/>
      <c r="C60"/>
      <c r="D60"/>
    </row>
    <row r="61" spans="2:4" x14ac:dyDescent="0.2">
      <c r="B61"/>
      <c r="C61"/>
      <c r="D61"/>
    </row>
    <row r="62" spans="2:4" x14ac:dyDescent="0.2">
      <c r="B62"/>
      <c r="C62"/>
      <c r="D62"/>
    </row>
    <row r="63" spans="2:4" x14ac:dyDescent="0.2">
      <c r="B63"/>
      <c r="C63"/>
      <c r="D63"/>
    </row>
    <row r="64" spans="2:4" x14ac:dyDescent="0.2">
      <c r="B64"/>
      <c r="C64"/>
      <c r="D64"/>
    </row>
    <row r="65" spans="2:4" x14ac:dyDescent="0.2">
      <c r="B65"/>
      <c r="C65"/>
      <c r="D65"/>
    </row>
    <row r="66" spans="2:4" x14ac:dyDescent="0.2">
      <c r="B66"/>
      <c r="C66"/>
      <c r="D66"/>
    </row>
    <row r="67" spans="2:4" x14ac:dyDescent="0.2">
      <c r="B67"/>
      <c r="C67"/>
      <c r="D67"/>
    </row>
    <row r="68" spans="2:4" x14ac:dyDescent="0.2">
      <c r="B68"/>
      <c r="C68"/>
      <c r="D68"/>
    </row>
    <row r="69" spans="2:4" x14ac:dyDescent="0.2">
      <c r="B69"/>
      <c r="C69"/>
      <c r="D69"/>
    </row>
    <row r="70" spans="2:4" x14ac:dyDescent="0.2">
      <c r="B70"/>
      <c r="C70"/>
      <c r="D70"/>
    </row>
    <row r="71" spans="2:4" x14ac:dyDescent="0.2">
      <c r="B71"/>
      <c r="C71"/>
      <c r="D71"/>
    </row>
    <row r="72" spans="2:4" x14ac:dyDescent="0.2">
      <c r="B72"/>
      <c r="C72"/>
      <c r="D72"/>
    </row>
    <row r="73" spans="2:4" x14ac:dyDescent="0.2">
      <c r="B73"/>
      <c r="C73"/>
      <c r="D73"/>
    </row>
    <row r="74" spans="2:4" x14ac:dyDescent="0.2">
      <c r="B74"/>
      <c r="C74"/>
      <c r="D74"/>
    </row>
    <row r="75" spans="2:4" x14ac:dyDescent="0.2">
      <c r="B75"/>
      <c r="C75"/>
      <c r="D75"/>
    </row>
    <row r="76" spans="2:4" x14ac:dyDescent="0.2">
      <c r="B76"/>
      <c r="C76"/>
      <c r="D76"/>
    </row>
    <row r="77" spans="2:4" x14ac:dyDescent="0.2">
      <c r="B77"/>
      <c r="C77"/>
      <c r="D77"/>
    </row>
    <row r="78" spans="2:4" x14ac:dyDescent="0.2">
      <c r="B78"/>
      <c r="C78"/>
      <c r="D78"/>
    </row>
    <row r="79" spans="2:4" x14ac:dyDescent="0.2">
      <c r="B79"/>
      <c r="C79"/>
      <c r="D79"/>
    </row>
    <row r="80" spans="2:4" x14ac:dyDescent="0.2">
      <c r="B80"/>
      <c r="C80"/>
      <c r="D80"/>
    </row>
    <row r="81" spans="2:4" x14ac:dyDescent="0.2">
      <c r="B81"/>
      <c r="C81"/>
      <c r="D81"/>
    </row>
    <row r="82" spans="2:4" x14ac:dyDescent="0.2">
      <c r="B82"/>
      <c r="C82"/>
      <c r="D82"/>
    </row>
    <row r="83" spans="2:4" x14ac:dyDescent="0.2">
      <c r="B83"/>
      <c r="C83"/>
      <c r="D83"/>
    </row>
    <row r="84" spans="2:4" x14ac:dyDescent="0.2">
      <c r="B84"/>
      <c r="C84"/>
      <c r="D84"/>
    </row>
    <row r="85" spans="2:4" x14ac:dyDescent="0.2">
      <c r="B85"/>
      <c r="C85"/>
      <c r="D85"/>
    </row>
    <row r="86" spans="2:4" x14ac:dyDescent="0.2">
      <c r="B86"/>
      <c r="C86"/>
      <c r="D86"/>
    </row>
    <row r="87" spans="2:4" x14ac:dyDescent="0.2">
      <c r="B87"/>
      <c r="C87"/>
      <c r="D87"/>
    </row>
    <row r="88" spans="2:4" x14ac:dyDescent="0.2">
      <c r="B88"/>
      <c r="C88"/>
      <c r="D88"/>
    </row>
    <row r="89" spans="2:4" x14ac:dyDescent="0.2">
      <c r="B89"/>
      <c r="C89"/>
      <c r="D89"/>
    </row>
    <row r="90" spans="2:4" x14ac:dyDescent="0.2">
      <c r="B90"/>
      <c r="C90"/>
      <c r="D90"/>
    </row>
    <row r="91" spans="2:4" x14ac:dyDescent="0.2">
      <c r="B91"/>
      <c r="C91"/>
      <c r="D91"/>
    </row>
  </sheetData>
  <pageMargins left="0.7" right="0.7" top="0.75" bottom="0.75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8"/>
  <sheetViews>
    <sheetView workbookViewId="0">
      <selection activeCell="B9" sqref="B9"/>
    </sheetView>
  </sheetViews>
  <sheetFormatPr defaultRowHeight="12.75" x14ac:dyDescent="0.2"/>
  <cols>
    <col min="1" max="1" width="7" style="306" bestFit="1" customWidth="1"/>
    <col min="2" max="2" width="54.42578125" style="306" customWidth="1"/>
    <col min="3" max="3" width="54.42578125" style="326" customWidth="1"/>
    <col min="4" max="4" width="9.140625" style="306"/>
    <col min="5" max="5" width="9.5703125" style="306" bestFit="1" customWidth="1"/>
    <col min="6" max="8" width="9.140625" style="306"/>
    <col min="9" max="9" width="11.85546875" style="334" bestFit="1" customWidth="1"/>
    <col min="10" max="11" width="12.28515625" style="334" bestFit="1" customWidth="1"/>
    <col min="12" max="16384" width="9.140625" style="306"/>
  </cols>
  <sheetData>
    <row r="1" spans="1:11" ht="15" customHeight="1" x14ac:dyDescent="0.2">
      <c r="A1" s="304" t="s">
        <v>4882</v>
      </c>
      <c r="B1" s="305" t="s">
        <v>4883</v>
      </c>
      <c r="C1" s="308" t="s">
        <v>4884</v>
      </c>
      <c r="D1" s="305" t="s">
        <v>4885</v>
      </c>
      <c r="E1" s="305" t="s">
        <v>4886</v>
      </c>
      <c r="F1" s="305">
        <v>1</v>
      </c>
      <c r="G1" s="305">
        <v>2</v>
      </c>
      <c r="H1" s="305">
        <v>3</v>
      </c>
      <c r="I1" s="327" t="s">
        <v>4887</v>
      </c>
      <c r="J1" s="327" t="s">
        <v>4888</v>
      </c>
      <c r="K1" s="327" t="s">
        <v>4889</v>
      </c>
    </row>
    <row r="2" spans="1:11" ht="15" customHeight="1" x14ac:dyDescent="0.2">
      <c r="A2" s="304">
        <v>111010</v>
      </c>
      <c r="B2" s="307" t="s">
        <v>4890</v>
      </c>
      <c r="C2" s="308" t="s">
        <v>4986</v>
      </c>
      <c r="D2" s="309">
        <v>43502</v>
      </c>
      <c r="E2" s="310">
        <v>25</v>
      </c>
      <c r="F2" s="307" t="s">
        <v>4891</v>
      </c>
      <c r="G2" s="311" t="s">
        <v>4892</v>
      </c>
      <c r="H2" s="312">
        <v>1</v>
      </c>
      <c r="I2" s="328">
        <v>5286.38</v>
      </c>
      <c r="J2" s="328">
        <v>1101.33</v>
      </c>
      <c r="K2" s="329">
        <v>4185.05</v>
      </c>
    </row>
    <row r="3" spans="1:11" ht="15" customHeight="1" x14ac:dyDescent="0.2">
      <c r="A3" s="304">
        <v>111011</v>
      </c>
      <c r="B3" s="307" t="s">
        <v>4890</v>
      </c>
      <c r="C3" s="308" t="s">
        <v>4986</v>
      </c>
      <c r="D3" s="309">
        <v>43502</v>
      </c>
      <c r="E3" s="310">
        <v>25</v>
      </c>
      <c r="F3" s="307" t="s">
        <v>4893</v>
      </c>
      <c r="G3" s="311" t="s">
        <v>4892</v>
      </c>
      <c r="H3" s="312">
        <v>1</v>
      </c>
      <c r="I3" s="328">
        <v>5286.37</v>
      </c>
      <c r="J3" s="328">
        <v>1101.33</v>
      </c>
      <c r="K3" s="329">
        <v>4185.04</v>
      </c>
    </row>
    <row r="4" spans="1:11" ht="14.25" customHeight="1" x14ac:dyDescent="0.2">
      <c r="A4" s="313">
        <v>111012</v>
      </c>
      <c r="B4" s="314" t="s">
        <v>4894</v>
      </c>
      <c r="C4" s="315" t="s">
        <v>4986</v>
      </c>
      <c r="D4" s="316">
        <v>43475</v>
      </c>
      <c r="E4" s="317">
        <v>20</v>
      </c>
      <c r="F4" s="314" t="s">
        <v>4895</v>
      </c>
      <c r="G4" s="318" t="s">
        <v>4892</v>
      </c>
      <c r="H4" s="319">
        <v>1</v>
      </c>
      <c r="I4" s="330">
        <v>6742.21</v>
      </c>
      <c r="J4" s="330">
        <v>1236.07</v>
      </c>
      <c r="K4" s="331">
        <v>5506.14</v>
      </c>
    </row>
    <row r="5" spans="1:11" ht="15" customHeight="1" x14ac:dyDescent="0.2">
      <c r="A5" s="304">
        <v>111013</v>
      </c>
      <c r="B5" s="305" t="s">
        <v>4896</v>
      </c>
      <c r="C5" s="308" t="s">
        <v>2553</v>
      </c>
      <c r="D5" s="309">
        <v>43482</v>
      </c>
      <c r="E5" s="310">
        <v>20</v>
      </c>
      <c r="F5" s="307" t="s">
        <v>4895</v>
      </c>
      <c r="G5" s="311" t="s">
        <v>4892</v>
      </c>
      <c r="H5" s="312">
        <v>1</v>
      </c>
      <c r="I5" s="328">
        <v>16232.54</v>
      </c>
      <c r="J5" s="328">
        <v>2975.97</v>
      </c>
      <c r="K5" s="329">
        <v>13256.57</v>
      </c>
    </row>
    <row r="6" spans="1:11" ht="15" customHeight="1" x14ac:dyDescent="0.2">
      <c r="A6" s="304">
        <v>111015</v>
      </c>
      <c r="B6" s="305" t="s">
        <v>4897</v>
      </c>
      <c r="C6" s="308" t="s">
        <v>2553</v>
      </c>
      <c r="D6" s="309">
        <v>43488</v>
      </c>
      <c r="E6" s="310">
        <v>20</v>
      </c>
      <c r="F6" s="307" t="s">
        <v>4898</v>
      </c>
      <c r="G6" s="311" t="s">
        <v>4892</v>
      </c>
      <c r="H6" s="312">
        <v>1</v>
      </c>
      <c r="I6" s="328">
        <v>4697.41</v>
      </c>
      <c r="J6" s="328">
        <v>861.19</v>
      </c>
      <c r="K6" s="329">
        <v>3836.22</v>
      </c>
    </row>
    <row r="7" spans="1:11" ht="15" customHeight="1" x14ac:dyDescent="0.2">
      <c r="A7" s="304">
        <v>111016</v>
      </c>
      <c r="B7" s="305" t="s">
        <v>4897</v>
      </c>
      <c r="C7" s="308" t="s">
        <v>2553</v>
      </c>
      <c r="D7" s="309">
        <v>43488</v>
      </c>
      <c r="E7" s="310">
        <v>20</v>
      </c>
      <c r="F7" s="307" t="s">
        <v>4898</v>
      </c>
      <c r="G7" s="311" t="s">
        <v>4892</v>
      </c>
      <c r="H7" s="312">
        <v>1</v>
      </c>
      <c r="I7" s="328">
        <v>4697.41</v>
      </c>
      <c r="J7" s="328">
        <v>861.19</v>
      </c>
      <c r="K7" s="329">
        <v>3836.22</v>
      </c>
    </row>
    <row r="8" spans="1:11" ht="15" customHeight="1" x14ac:dyDescent="0.2">
      <c r="A8" s="304">
        <v>111017</v>
      </c>
      <c r="B8" s="305" t="s">
        <v>4897</v>
      </c>
      <c r="C8" s="308" t="s">
        <v>2553</v>
      </c>
      <c r="D8" s="309">
        <v>43488</v>
      </c>
      <c r="E8" s="310">
        <v>20</v>
      </c>
      <c r="F8" s="307" t="s">
        <v>4898</v>
      </c>
      <c r="G8" s="311" t="s">
        <v>4892</v>
      </c>
      <c r="H8" s="312">
        <v>1</v>
      </c>
      <c r="I8" s="328">
        <v>4697.41</v>
      </c>
      <c r="J8" s="328">
        <v>861.19</v>
      </c>
      <c r="K8" s="329">
        <v>3836.22</v>
      </c>
    </row>
    <row r="9" spans="1:11" ht="15" customHeight="1" x14ac:dyDescent="0.2">
      <c r="A9" s="304">
        <v>111018</v>
      </c>
      <c r="B9" s="305" t="s">
        <v>4897</v>
      </c>
      <c r="C9" s="308" t="s">
        <v>2553</v>
      </c>
      <c r="D9" s="309">
        <v>43488</v>
      </c>
      <c r="E9" s="310">
        <v>20</v>
      </c>
      <c r="F9" s="307" t="s">
        <v>4898</v>
      </c>
      <c r="G9" s="311" t="s">
        <v>4892</v>
      </c>
      <c r="H9" s="312">
        <v>1</v>
      </c>
      <c r="I9" s="328">
        <v>4697.3999999999996</v>
      </c>
      <c r="J9" s="328">
        <v>861.19</v>
      </c>
      <c r="K9" s="329">
        <v>3836.21</v>
      </c>
    </row>
    <row r="10" spans="1:11" ht="15" customHeight="1" x14ac:dyDescent="0.2">
      <c r="A10" s="304">
        <v>111020</v>
      </c>
      <c r="B10" s="305" t="s">
        <v>4899</v>
      </c>
      <c r="C10" s="308" t="s">
        <v>926</v>
      </c>
      <c r="D10" s="309">
        <v>43490</v>
      </c>
      <c r="E10" s="320" t="s">
        <v>4900</v>
      </c>
      <c r="F10" s="307" t="s">
        <v>4895</v>
      </c>
      <c r="G10" s="311" t="s">
        <v>4892</v>
      </c>
      <c r="H10" s="312">
        <v>1</v>
      </c>
      <c r="I10" s="328">
        <v>4547.43</v>
      </c>
      <c r="J10" s="328">
        <v>521.05999999999995</v>
      </c>
      <c r="K10" s="329">
        <v>4026.37</v>
      </c>
    </row>
    <row r="11" spans="1:11" ht="15" customHeight="1" x14ac:dyDescent="0.2">
      <c r="A11" s="304">
        <v>111023</v>
      </c>
      <c r="B11" s="305" t="s">
        <v>4901</v>
      </c>
      <c r="C11" s="308" t="s">
        <v>2553</v>
      </c>
      <c r="D11" s="309">
        <v>43504</v>
      </c>
      <c r="E11" s="320" t="s">
        <v>4900</v>
      </c>
      <c r="F11" s="307" t="s">
        <v>4895</v>
      </c>
      <c r="G11" s="311" t="s">
        <v>4892</v>
      </c>
      <c r="H11" s="312">
        <v>1</v>
      </c>
      <c r="I11" s="328">
        <v>7573.5</v>
      </c>
      <c r="J11" s="328">
        <v>788.91</v>
      </c>
      <c r="K11" s="329">
        <v>6784.59</v>
      </c>
    </row>
    <row r="12" spans="1:11" ht="15" customHeight="1" x14ac:dyDescent="0.2">
      <c r="A12" s="304">
        <v>111024</v>
      </c>
      <c r="B12" s="305" t="s">
        <v>4902</v>
      </c>
      <c r="C12" s="308" t="s">
        <v>926</v>
      </c>
      <c r="D12" s="309">
        <v>43510</v>
      </c>
      <c r="E12" s="320" t="s">
        <v>4900</v>
      </c>
      <c r="F12" s="307" t="s">
        <v>4893</v>
      </c>
      <c r="G12" s="311" t="s">
        <v>4892</v>
      </c>
      <c r="H12" s="312">
        <v>1</v>
      </c>
      <c r="I12" s="328">
        <v>1668.73</v>
      </c>
      <c r="J12" s="328">
        <v>173.83</v>
      </c>
      <c r="K12" s="329">
        <v>1494.9</v>
      </c>
    </row>
    <row r="13" spans="1:11" ht="15" customHeight="1" x14ac:dyDescent="0.2">
      <c r="A13" s="304">
        <v>111025</v>
      </c>
      <c r="B13" s="305" t="s">
        <v>4903</v>
      </c>
      <c r="C13" s="308" t="s">
        <v>926</v>
      </c>
      <c r="D13" s="309">
        <v>43510</v>
      </c>
      <c r="E13" s="320" t="s">
        <v>4900</v>
      </c>
      <c r="F13" s="307" t="s">
        <v>4893</v>
      </c>
      <c r="G13" s="311" t="s">
        <v>4892</v>
      </c>
      <c r="H13" s="312">
        <v>1</v>
      </c>
      <c r="I13" s="328">
        <v>849.84</v>
      </c>
      <c r="J13" s="328">
        <v>88.53</v>
      </c>
      <c r="K13" s="329">
        <v>761.31</v>
      </c>
    </row>
    <row r="14" spans="1:11" ht="15" customHeight="1" x14ac:dyDescent="0.2">
      <c r="A14" s="304">
        <v>111029</v>
      </c>
      <c r="B14" s="305" t="s">
        <v>4904</v>
      </c>
      <c r="C14" s="308" t="s">
        <v>926</v>
      </c>
      <c r="D14" s="309">
        <v>43523</v>
      </c>
      <c r="E14" s="320" t="s">
        <v>4900</v>
      </c>
      <c r="F14" s="307" t="s">
        <v>4891</v>
      </c>
      <c r="G14" s="311" t="s">
        <v>4892</v>
      </c>
      <c r="H14" s="312">
        <v>1</v>
      </c>
      <c r="I14" s="328">
        <v>1060.44</v>
      </c>
      <c r="J14" s="328">
        <v>110.46</v>
      </c>
      <c r="K14" s="329">
        <v>949.98</v>
      </c>
    </row>
    <row r="15" spans="1:11" ht="15" customHeight="1" x14ac:dyDescent="0.2">
      <c r="A15" s="304">
        <v>111030</v>
      </c>
      <c r="B15" s="305" t="s">
        <v>4902</v>
      </c>
      <c r="C15" s="308" t="s">
        <v>926</v>
      </c>
      <c r="D15" s="309">
        <v>43510</v>
      </c>
      <c r="E15" s="320" t="s">
        <v>4900</v>
      </c>
      <c r="F15" s="307" t="s">
        <v>4893</v>
      </c>
      <c r="G15" s="311" t="s">
        <v>4892</v>
      </c>
      <c r="H15" s="312">
        <v>1</v>
      </c>
      <c r="I15" s="328">
        <v>1668.73</v>
      </c>
      <c r="J15" s="328">
        <v>173.83</v>
      </c>
      <c r="K15" s="329">
        <v>1494.9</v>
      </c>
    </row>
    <row r="16" spans="1:11" ht="15" customHeight="1" x14ac:dyDescent="0.2">
      <c r="A16" s="304">
        <v>111031</v>
      </c>
      <c r="B16" s="305" t="s">
        <v>4903</v>
      </c>
      <c r="C16" s="308" t="s">
        <v>926</v>
      </c>
      <c r="D16" s="309">
        <v>43510</v>
      </c>
      <c r="E16" s="320" t="s">
        <v>4900</v>
      </c>
      <c r="F16" s="307" t="s">
        <v>4893</v>
      </c>
      <c r="G16" s="311" t="s">
        <v>4892</v>
      </c>
      <c r="H16" s="312">
        <v>1</v>
      </c>
      <c r="I16" s="328">
        <v>849.83</v>
      </c>
      <c r="J16" s="328">
        <v>88.52</v>
      </c>
      <c r="K16" s="329">
        <v>761.31</v>
      </c>
    </row>
    <row r="17" spans="1:11" ht="15" customHeight="1" x14ac:dyDescent="0.2">
      <c r="A17" s="304">
        <v>111032</v>
      </c>
      <c r="B17" s="305" t="s">
        <v>4902</v>
      </c>
      <c r="C17" s="308" t="s">
        <v>926</v>
      </c>
      <c r="D17" s="309">
        <v>43510</v>
      </c>
      <c r="E17" s="320" t="s">
        <v>4900</v>
      </c>
      <c r="F17" s="307" t="s">
        <v>4893</v>
      </c>
      <c r="G17" s="311" t="s">
        <v>4892</v>
      </c>
      <c r="H17" s="312">
        <v>1</v>
      </c>
      <c r="I17" s="328">
        <v>1668.74</v>
      </c>
      <c r="J17" s="328">
        <v>173.83</v>
      </c>
      <c r="K17" s="329">
        <v>1494.91</v>
      </c>
    </row>
    <row r="18" spans="1:11" ht="15" customHeight="1" x14ac:dyDescent="0.2">
      <c r="A18" s="304">
        <v>111033</v>
      </c>
      <c r="B18" s="305" t="s">
        <v>4903</v>
      </c>
      <c r="C18" s="308" t="s">
        <v>926</v>
      </c>
      <c r="D18" s="309">
        <v>43510</v>
      </c>
      <c r="E18" s="320" t="s">
        <v>4900</v>
      </c>
      <c r="F18" s="307" t="s">
        <v>4893</v>
      </c>
      <c r="G18" s="311" t="s">
        <v>4892</v>
      </c>
      <c r="H18" s="312">
        <v>1</v>
      </c>
      <c r="I18" s="328">
        <v>849.83</v>
      </c>
      <c r="J18" s="328">
        <v>88.52</v>
      </c>
      <c r="K18" s="329">
        <v>761.31</v>
      </c>
    </row>
    <row r="19" spans="1:11" ht="15" customHeight="1" x14ac:dyDescent="0.2">
      <c r="A19" s="304">
        <v>111034</v>
      </c>
      <c r="B19" s="305" t="s">
        <v>4905</v>
      </c>
      <c r="C19" s="308" t="s">
        <v>2553</v>
      </c>
      <c r="D19" s="309">
        <v>43524</v>
      </c>
      <c r="E19" s="310">
        <v>20</v>
      </c>
      <c r="F19" s="307" t="s">
        <v>4893</v>
      </c>
      <c r="G19" s="311" t="s">
        <v>4892</v>
      </c>
      <c r="H19" s="312">
        <v>1</v>
      </c>
      <c r="I19" s="328">
        <v>49863.6</v>
      </c>
      <c r="J19" s="328">
        <v>8310.6</v>
      </c>
      <c r="K19" s="329">
        <v>41553</v>
      </c>
    </row>
    <row r="20" spans="1:11" ht="15" customHeight="1" x14ac:dyDescent="0.2">
      <c r="A20" s="304">
        <v>111038</v>
      </c>
      <c r="B20" s="305" t="s">
        <v>4906</v>
      </c>
      <c r="C20" s="308" t="s">
        <v>4986</v>
      </c>
      <c r="D20" s="309">
        <v>43521</v>
      </c>
      <c r="E20" s="310">
        <v>25</v>
      </c>
      <c r="F20" s="307" t="s">
        <v>4891</v>
      </c>
      <c r="G20" s="311" t="s">
        <v>4892</v>
      </c>
      <c r="H20" s="312">
        <v>1</v>
      </c>
      <c r="I20" s="328">
        <v>4989</v>
      </c>
      <c r="J20" s="328">
        <v>1039.3800000000001</v>
      </c>
      <c r="K20" s="329">
        <v>3949.62</v>
      </c>
    </row>
    <row r="21" spans="1:11" ht="15" customHeight="1" x14ac:dyDescent="0.2">
      <c r="A21" s="304">
        <v>111041</v>
      </c>
      <c r="B21" s="305" t="s">
        <v>4907</v>
      </c>
      <c r="C21" s="308" t="s">
        <v>3892</v>
      </c>
      <c r="D21" s="309">
        <v>43537</v>
      </c>
      <c r="E21" s="310">
        <v>25</v>
      </c>
      <c r="F21" s="321">
        <v>5</v>
      </c>
      <c r="G21" s="311" t="s">
        <v>4892</v>
      </c>
      <c r="H21" s="312">
        <v>1</v>
      </c>
      <c r="I21" s="328">
        <v>1699</v>
      </c>
      <c r="J21" s="328">
        <v>318.56</v>
      </c>
      <c r="K21" s="329">
        <v>1380.44</v>
      </c>
    </row>
    <row r="22" spans="1:11" ht="15" customHeight="1" x14ac:dyDescent="0.2">
      <c r="A22" s="304">
        <v>111042</v>
      </c>
      <c r="B22" s="305" t="s">
        <v>4908</v>
      </c>
      <c r="C22" s="308" t="s">
        <v>3892</v>
      </c>
      <c r="D22" s="309">
        <v>43552</v>
      </c>
      <c r="E22" s="310">
        <v>25</v>
      </c>
      <c r="F22" s="307" t="s">
        <v>4895</v>
      </c>
      <c r="G22" s="311" t="s">
        <v>4892</v>
      </c>
      <c r="H22" s="312">
        <v>1</v>
      </c>
      <c r="I22" s="328">
        <v>5481.25</v>
      </c>
      <c r="J22" s="328">
        <v>1027.73</v>
      </c>
      <c r="K22" s="329">
        <v>4453.5200000000004</v>
      </c>
    </row>
    <row r="23" spans="1:11" ht="15" customHeight="1" x14ac:dyDescent="0.2">
      <c r="A23" s="304">
        <v>111043</v>
      </c>
      <c r="B23" s="305" t="s">
        <v>4904</v>
      </c>
      <c r="C23" s="308" t="s">
        <v>926</v>
      </c>
      <c r="D23" s="309">
        <v>43528</v>
      </c>
      <c r="E23" s="320" t="s">
        <v>4900</v>
      </c>
      <c r="F23" s="307" t="s">
        <v>4898</v>
      </c>
      <c r="G23" s="311" t="s">
        <v>4892</v>
      </c>
      <c r="H23" s="312">
        <v>1</v>
      </c>
      <c r="I23" s="328">
        <v>4242.78</v>
      </c>
      <c r="J23" s="328">
        <v>397.76</v>
      </c>
      <c r="K23" s="329">
        <v>3845.02</v>
      </c>
    </row>
    <row r="24" spans="1:11" ht="15" customHeight="1" x14ac:dyDescent="0.2">
      <c r="A24" s="304">
        <v>111045</v>
      </c>
      <c r="B24" s="305" t="s">
        <v>4909</v>
      </c>
      <c r="C24" s="308" t="s">
        <v>926</v>
      </c>
      <c r="D24" s="309">
        <v>43552</v>
      </c>
      <c r="E24" s="320" t="s">
        <v>4900</v>
      </c>
      <c r="F24" s="307" t="s">
        <v>4898</v>
      </c>
      <c r="G24" s="311" t="s">
        <v>4892</v>
      </c>
      <c r="H24" s="312">
        <v>1</v>
      </c>
      <c r="I24" s="328">
        <v>3160.21</v>
      </c>
      <c r="J24" s="328">
        <v>296.27</v>
      </c>
      <c r="K24" s="329">
        <v>2863.94</v>
      </c>
    </row>
    <row r="25" spans="1:11" ht="15" customHeight="1" x14ac:dyDescent="0.2">
      <c r="A25" s="304">
        <v>111053</v>
      </c>
      <c r="B25" s="305" t="s">
        <v>4910</v>
      </c>
      <c r="C25" s="308" t="s">
        <v>926</v>
      </c>
      <c r="D25" s="309">
        <v>43553</v>
      </c>
      <c r="E25" s="320" t="s">
        <v>4900</v>
      </c>
      <c r="F25" s="307" t="s">
        <v>4911</v>
      </c>
      <c r="G25" s="311" t="s">
        <v>4892</v>
      </c>
      <c r="H25" s="312">
        <v>1</v>
      </c>
      <c r="I25" s="328">
        <v>3693.75</v>
      </c>
      <c r="J25" s="328">
        <v>346.29</v>
      </c>
      <c r="K25" s="329">
        <v>3347.46</v>
      </c>
    </row>
    <row r="26" spans="1:11" ht="15" customHeight="1" x14ac:dyDescent="0.2">
      <c r="A26" s="304">
        <v>111054</v>
      </c>
      <c r="B26" s="305" t="s">
        <v>4912</v>
      </c>
      <c r="C26" s="308" t="s">
        <v>4986</v>
      </c>
      <c r="D26" s="309">
        <v>43564</v>
      </c>
      <c r="E26" s="310">
        <v>20</v>
      </c>
      <c r="F26" s="307" t="s">
        <v>4895</v>
      </c>
      <c r="G26" s="311" t="s">
        <v>4892</v>
      </c>
      <c r="H26" s="312">
        <v>1</v>
      </c>
      <c r="I26" s="328">
        <v>5150.63</v>
      </c>
      <c r="J26" s="328">
        <v>686.75</v>
      </c>
      <c r="K26" s="329">
        <v>4463.88</v>
      </c>
    </row>
    <row r="27" spans="1:11" ht="15" customHeight="1" x14ac:dyDescent="0.2">
      <c r="A27" s="304">
        <v>111055</v>
      </c>
      <c r="B27" s="305" t="s">
        <v>4912</v>
      </c>
      <c r="C27" s="308" t="s">
        <v>4986</v>
      </c>
      <c r="D27" s="309">
        <v>43564</v>
      </c>
      <c r="E27" s="310">
        <v>20</v>
      </c>
      <c r="F27" s="307" t="s">
        <v>4895</v>
      </c>
      <c r="G27" s="311" t="s">
        <v>4892</v>
      </c>
      <c r="H27" s="312">
        <v>1</v>
      </c>
      <c r="I27" s="328">
        <v>1068.23</v>
      </c>
      <c r="J27" s="328">
        <v>142.43</v>
      </c>
      <c r="K27" s="329">
        <v>925.8</v>
      </c>
    </row>
    <row r="28" spans="1:11" ht="15" customHeight="1" x14ac:dyDescent="0.2">
      <c r="A28" s="304">
        <v>111056</v>
      </c>
      <c r="B28" s="305" t="s">
        <v>4913</v>
      </c>
      <c r="C28" s="308" t="s">
        <v>4986</v>
      </c>
      <c r="D28" s="309">
        <v>43564</v>
      </c>
      <c r="E28" s="310">
        <v>20</v>
      </c>
      <c r="F28" s="307" t="s">
        <v>4895</v>
      </c>
      <c r="G28" s="311" t="s">
        <v>4892</v>
      </c>
      <c r="H28" s="312">
        <v>1</v>
      </c>
      <c r="I28" s="328">
        <v>3109.43</v>
      </c>
      <c r="J28" s="328">
        <v>414.59</v>
      </c>
      <c r="K28" s="329">
        <v>2694.84</v>
      </c>
    </row>
    <row r="29" spans="1:11" ht="15" customHeight="1" x14ac:dyDescent="0.2">
      <c r="A29" s="304">
        <v>111067</v>
      </c>
      <c r="B29" s="305" t="s">
        <v>4914</v>
      </c>
      <c r="C29" s="308" t="s">
        <v>4986</v>
      </c>
      <c r="D29" s="309">
        <v>43633</v>
      </c>
      <c r="E29" s="310">
        <v>25</v>
      </c>
      <c r="F29" s="307" t="s">
        <v>4895</v>
      </c>
      <c r="G29" s="311" t="s">
        <v>4892</v>
      </c>
      <c r="H29" s="312">
        <v>1</v>
      </c>
      <c r="I29" s="328">
        <v>7706.25</v>
      </c>
      <c r="J29" s="328">
        <v>963.28</v>
      </c>
      <c r="K29" s="329">
        <v>6742.97</v>
      </c>
    </row>
    <row r="30" spans="1:11" ht="15" customHeight="1" x14ac:dyDescent="0.2">
      <c r="A30" s="304">
        <v>111068</v>
      </c>
      <c r="B30" s="305" t="s">
        <v>4914</v>
      </c>
      <c r="C30" s="308" t="s">
        <v>4986</v>
      </c>
      <c r="D30" s="309">
        <v>43633</v>
      </c>
      <c r="E30" s="310">
        <v>25</v>
      </c>
      <c r="F30" s="307" t="s">
        <v>4895</v>
      </c>
      <c r="G30" s="311" t="s">
        <v>4892</v>
      </c>
      <c r="H30" s="312">
        <v>1</v>
      </c>
      <c r="I30" s="328">
        <v>7706.25</v>
      </c>
      <c r="J30" s="328">
        <v>963.28</v>
      </c>
      <c r="K30" s="329">
        <v>6742.97</v>
      </c>
    </row>
    <row r="31" spans="1:11" ht="15" customHeight="1" x14ac:dyDescent="0.2">
      <c r="A31" s="304">
        <v>111069</v>
      </c>
      <c r="B31" s="305" t="s">
        <v>4915</v>
      </c>
      <c r="C31" s="308" t="s">
        <v>4986</v>
      </c>
      <c r="D31" s="309">
        <v>35942</v>
      </c>
      <c r="E31" s="310">
        <v>25</v>
      </c>
      <c r="F31" s="307" t="s">
        <v>4898</v>
      </c>
      <c r="G31" s="311" t="s">
        <v>4892</v>
      </c>
      <c r="H31" s="312">
        <v>1</v>
      </c>
      <c r="I31" s="328">
        <v>999.24</v>
      </c>
      <c r="J31" s="328">
        <v>145.72</v>
      </c>
      <c r="K31" s="329">
        <v>853.52</v>
      </c>
    </row>
    <row r="32" spans="1:11" ht="15" customHeight="1" x14ac:dyDescent="0.2">
      <c r="A32" s="304">
        <v>111070</v>
      </c>
      <c r="B32" s="305" t="s">
        <v>4916</v>
      </c>
      <c r="C32" s="308" t="s">
        <v>4986</v>
      </c>
      <c r="D32" s="309">
        <v>43651</v>
      </c>
      <c r="E32" s="310">
        <v>25</v>
      </c>
      <c r="F32" s="321">
        <v>5</v>
      </c>
      <c r="G32" s="311" t="s">
        <v>4892</v>
      </c>
      <c r="H32" s="312">
        <v>1</v>
      </c>
      <c r="I32" s="328">
        <v>1925</v>
      </c>
      <c r="J32" s="328">
        <v>200.52</v>
      </c>
      <c r="K32" s="329">
        <v>1724.48</v>
      </c>
    </row>
    <row r="33" spans="1:11" ht="14.25" customHeight="1" x14ac:dyDescent="0.2">
      <c r="A33" s="313">
        <v>111071</v>
      </c>
      <c r="B33" s="322" t="s">
        <v>4917</v>
      </c>
      <c r="C33" s="308" t="s">
        <v>4986</v>
      </c>
      <c r="D33" s="316">
        <v>43651</v>
      </c>
      <c r="E33" s="317">
        <v>25</v>
      </c>
      <c r="F33" s="323">
        <v>5</v>
      </c>
      <c r="G33" s="318" t="s">
        <v>4892</v>
      </c>
      <c r="H33" s="319">
        <v>1</v>
      </c>
      <c r="I33" s="330">
        <v>3821.25</v>
      </c>
      <c r="J33" s="330">
        <v>398.05</v>
      </c>
      <c r="K33" s="331">
        <v>3423.2</v>
      </c>
    </row>
    <row r="34" spans="1:11" ht="15" customHeight="1" x14ac:dyDescent="0.2">
      <c r="A34" s="304">
        <v>111073</v>
      </c>
      <c r="B34" s="305" t="s">
        <v>4918</v>
      </c>
      <c r="C34" s="308" t="s">
        <v>4986</v>
      </c>
      <c r="D34" s="309">
        <v>43651</v>
      </c>
      <c r="E34" s="310">
        <v>25</v>
      </c>
      <c r="F34" s="321">
        <v>5</v>
      </c>
      <c r="G34" s="311" t="s">
        <v>4892</v>
      </c>
      <c r="H34" s="312">
        <v>1</v>
      </c>
      <c r="I34" s="328">
        <v>1466.25</v>
      </c>
      <c r="J34" s="328">
        <v>152.72999999999999</v>
      </c>
      <c r="K34" s="329">
        <v>1313.52</v>
      </c>
    </row>
    <row r="35" spans="1:11" ht="15" customHeight="1" x14ac:dyDescent="0.2">
      <c r="A35" s="304">
        <v>111074</v>
      </c>
      <c r="B35" s="305" t="s">
        <v>4918</v>
      </c>
      <c r="C35" s="308" t="s">
        <v>4986</v>
      </c>
      <c r="D35" s="309">
        <v>43657</v>
      </c>
      <c r="E35" s="310">
        <v>25</v>
      </c>
      <c r="F35" s="307" t="s">
        <v>4919</v>
      </c>
      <c r="G35" s="311" t="s">
        <v>4892</v>
      </c>
      <c r="H35" s="312">
        <v>1</v>
      </c>
      <c r="I35" s="328">
        <v>1925</v>
      </c>
      <c r="J35" s="328">
        <v>200.52</v>
      </c>
      <c r="K35" s="329">
        <v>1724.48</v>
      </c>
    </row>
    <row r="36" spans="1:11" ht="15" customHeight="1" x14ac:dyDescent="0.2">
      <c r="A36" s="304">
        <v>111075</v>
      </c>
      <c r="B36" s="305" t="s">
        <v>4914</v>
      </c>
      <c r="C36" s="308" t="s">
        <v>4986</v>
      </c>
      <c r="D36" s="309">
        <v>43657</v>
      </c>
      <c r="E36" s="310">
        <v>25</v>
      </c>
      <c r="F36" s="307" t="s">
        <v>4919</v>
      </c>
      <c r="G36" s="311" t="s">
        <v>4892</v>
      </c>
      <c r="H36" s="312">
        <v>1</v>
      </c>
      <c r="I36" s="328">
        <v>7706.25</v>
      </c>
      <c r="J36" s="328">
        <v>802.73</v>
      </c>
      <c r="K36" s="329">
        <v>6903.52</v>
      </c>
    </row>
    <row r="37" spans="1:11" ht="15" customHeight="1" x14ac:dyDescent="0.2">
      <c r="A37" s="304">
        <v>111076</v>
      </c>
      <c r="B37" s="305" t="s">
        <v>4918</v>
      </c>
      <c r="C37" s="308" t="s">
        <v>4986</v>
      </c>
      <c r="D37" s="309">
        <v>43651</v>
      </c>
      <c r="E37" s="310">
        <v>25</v>
      </c>
      <c r="F37" s="321">
        <v>5</v>
      </c>
      <c r="G37" s="311" t="s">
        <v>4892</v>
      </c>
      <c r="H37" s="312">
        <v>1</v>
      </c>
      <c r="I37" s="328">
        <v>1925</v>
      </c>
      <c r="J37" s="328">
        <v>200.52</v>
      </c>
      <c r="K37" s="329">
        <v>1724.48</v>
      </c>
    </row>
    <row r="38" spans="1:11" ht="15" customHeight="1" x14ac:dyDescent="0.2">
      <c r="A38" s="304">
        <v>111077</v>
      </c>
      <c r="B38" s="305" t="s">
        <v>4914</v>
      </c>
      <c r="C38" s="308" t="s">
        <v>4986</v>
      </c>
      <c r="D38" s="309">
        <v>43651</v>
      </c>
      <c r="E38" s="310">
        <v>25</v>
      </c>
      <c r="F38" s="321">
        <v>5</v>
      </c>
      <c r="G38" s="311" t="s">
        <v>4892</v>
      </c>
      <c r="H38" s="312">
        <v>1</v>
      </c>
      <c r="I38" s="328">
        <v>7706.25</v>
      </c>
      <c r="J38" s="328">
        <v>802.73</v>
      </c>
      <c r="K38" s="329">
        <v>6903.52</v>
      </c>
    </row>
    <row r="39" spans="1:11" ht="15" customHeight="1" x14ac:dyDescent="0.2">
      <c r="A39" s="304">
        <v>111078</v>
      </c>
      <c r="B39" s="305" t="s">
        <v>4918</v>
      </c>
      <c r="C39" s="308" t="s">
        <v>4986</v>
      </c>
      <c r="D39" s="309">
        <v>43651</v>
      </c>
      <c r="E39" s="310">
        <v>25</v>
      </c>
      <c r="F39" s="307" t="s">
        <v>4920</v>
      </c>
      <c r="G39" s="311" t="s">
        <v>4892</v>
      </c>
      <c r="H39" s="312">
        <v>1</v>
      </c>
      <c r="I39" s="328">
        <v>1925</v>
      </c>
      <c r="J39" s="328">
        <v>200.52</v>
      </c>
      <c r="K39" s="329">
        <v>1724.48</v>
      </c>
    </row>
    <row r="40" spans="1:11" ht="15" customHeight="1" x14ac:dyDescent="0.2">
      <c r="A40" s="304">
        <v>111079</v>
      </c>
      <c r="B40" s="305" t="s">
        <v>4914</v>
      </c>
      <c r="C40" s="308" t="s">
        <v>4986</v>
      </c>
      <c r="D40" s="309">
        <v>43651</v>
      </c>
      <c r="E40" s="310">
        <v>25</v>
      </c>
      <c r="F40" s="307" t="s">
        <v>4920</v>
      </c>
      <c r="G40" s="311" t="s">
        <v>4892</v>
      </c>
      <c r="H40" s="312">
        <v>1</v>
      </c>
      <c r="I40" s="328">
        <v>7706.25</v>
      </c>
      <c r="J40" s="328">
        <v>802.73</v>
      </c>
      <c r="K40" s="329">
        <v>6903.52</v>
      </c>
    </row>
    <row r="41" spans="1:11" ht="15" customHeight="1" x14ac:dyDescent="0.2">
      <c r="A41" s="304">
        <v>111080</v>
      </c>
      <c r="B41" s="305" t="s">
        <v>4921</v>
      </c>
      <c r="C41" s="308" t="s">
        <v>4986</v>
      </c>
      <c r="D41" s="309">
        <v>43651</v>
      </c>
      <c r="E41" s="310">
        <v>25</v>
      </c>
      <c r="F41" s="307" t="s">
        <v>4895</v>
      </c>
      <c r="G41" s="311" t="s">
        <v>4892</v>
      </c>
      <c r="H41" s="312">
        <v>1</v>
      </c>
      <c r="I41" s="328">
        <v>7490.47</v>
      </c>
      <c r="J41" s="328">
        <v>780.26</v>
      </c>
      <c r="K41" s="329">
        <v>6710.21</v>
      </c>
    </row>
    <row r="42" spans="1:11" ht="24" customHeight="1" x14ac:dyDescent="0.2">
      <c r="A42" s="324" t="s">
        <v>4922</v>
      </c>
      <c r="B42" s="305" t="s">
        <v>4923</v>
      </c>
      <c r="C42" s="308" t="s">
        <v>4986</v>
      </c>
      <c r="D42" s="309">
        <v>43651</v>
      </c>
      <c r="E42" s="310">
        <v>25</v>
      </c>
      <c r="F42" s="307" t="s">
        <v>4895</v>
      </c>
      <c r="G42" s="311" t="s">
        <v>4892</v>
      </c>
      <c r="H42" s="312">
        <v>1</v>
      </c>
      <c r="I42" s="328">
        <v>2903.85</v>
      </c>
      <c r="J42" s="328">
        <v>302.48</v>
      </c>
      <c r="K42" s="329">
        <v>2601.37</v>
      </c>
    </row>
    <row r="43" spans="1:11" ht="15" customHeight="1" x14ac:dyDescent="0.2">
      <c r="A43" s="304">
        <v>111082</v>
      </c>
      <c r="B43" s="305" t="s">
        <v>4924</v>
      </c>
      <c r="C43" s="308" t="s">
        <v>4986</v>
      </c>
      <c r="D43" s="309">
        <v>43668</v>
      </c>
      <c r="E43" s="310">
        <v>25</v>
      </c>
      <c r="F43" s="307" t="s">
        <v>4895</v>
      </c>
      <c r="G43" s="311" t="s">
        <v>4892</v>
      </c>
      <c r="H43" s="312">
        <v>1</v>
      </c>
      <c r="I43" s="328">
        <v>4477.2700000000004</v>
      </c>
      <c r="J43" s="328">
        <v>466.38</v>
      </c>
      <c r="K43" s="329">
        <v>4010.89</v>
      </c>
    </row>
    <row r="44" spans="1:11" ht="15" customHeight="1" x14ac:dyDescent="0.2">
      <c r="A44" s="304">
        <v>111083</v>
      </c>
      <c r="B44" s="305" t="s">
        <v>4918</v>
      </c>
      <c r="C44" s="308" t="s">
        <v>4986</v>
      </c>
      <c r="D44" s="309">
        <v>43668</v>
      </c>
      <c r="E44" s="310">
        <v>25</v>
      </c>
      <c r="F44" s="307" t="s">
        <v>4895</v>
      </c>
      <c r="G44" s="311" t="s">
        <v>4892</v>
      </c>
      <c r="H44" s="312">
        <v>1</v>
      </c>
      <c r="I44" s="328">
        <v>1871.1</v>
      </c>
      <c r="J44" s="328">
        <v>194.91</v>
      </c>
      <c r="K44" s="329">
        <v>1676.19</v>
      </c>
    </row>
    <row r="45" spans="1:11" ht="15" customHeight="1" x14ac:dyDescent="0.2">
      <c r="A45" s="304">
        <v>111084</v>
      </c>
      <c r="B45" s="305" t="s">
        <v>4918</v>
      </c>
      <c r="C45" s="308" t="s">
        <v>4986</v>
      </c>
      <c r="D45" s="309">
        <v>43637</v>
      </c>
      <c r="E45" s="310">
        <v>25</v>
      </c>
      <c r="F45" s="307" t="s">
        <v>4898</v>
      </c>
      <c r="G45" s="311" t="s">
        <v>4892</v>
      </c>
      <c r="H45" s="312">
        <v>1</v>
      </c>
      <c r="I45" s="328">
        <v>1871.1</v>
      </c>
      <c r="J45" s="328">
        <v>233.89</v>
      </c>
      <c r="K45" s="329">
        <v>1637.21</v>
      </c>
    </row>
    <row r="46" spans="1:11" ht="15" customHeight="1" x14ac:dyDescent="0.2">
      <c r="A46" s="304">
        <v>111085</v>
      </c>
      <c r="B46" s="305" t="s">
        <v>4904</v>
      </c>
      <c r="C46" s="308" t="s">
        <v>926</v>
      </c>
      <c r="D46" s="309">
        <v>43592</v>
      </c>
      <c r="E46" s="320" t="s">
        <v>4900</v>
      </c>
      <c r="F46" s="321">
        <v>5</v>
      </c>
      <c r="G46" s="311" t="s">
        <v>4892</v>
      </c>
      <c r="H46" s="312">
        <v>1</v>
      </c>
      <c r="I46" s="328">
        <v>4242.78</v>
      </c>
      <c r="J46" s="328">
        <v>309.37</v>
      </c>
      <c r="K46" s="329">
        <v>3933.41</v>
      </c>
    </row>
    <row r="47" spans="1:11" ht="24" customHeight="1" x14ac:dyDescent="0.2">
      <c r="A47" s="324" t="s">
        <v>4925</v>
      </c>
      <c r="B47" s="305" t="s">
        <v>4926</v>
      </c>
      <c r="C47" s="308" t="s">
        <v>4987</v>
      </c>
      <c r="D47" s="309">
        <v>43524</v>
      </c>
      <c r="E47" s="310">
        <v>4</v>
      </c>
      <c r="F47" s="321">
        <v>5</v>
      </c>
      <c r="G47" s="311" t="s">
        <v>4892</v>
      </c>
      <c r="H47" s="312">
        <v>1</v>
      </c>
      <c r="I47" s="328">
        <v>479661.01</v>
      </c>
      <c r="J47" s="328">
        <v>15160.43</v>
      </c>
      <c r="K47" s="329">
        <v>464500.58</v>
      </c>
    </row>
    <row r="48" spans="1:11" ht="15" customHeight="1" x14ac:dyDescent="0.2">
      <c r="A48" s="304">
        <v>111119</v>
      </c>
      <c r="B48" s="305" t="s">
        <v>4927</v>
      </c>
      <c r="C48" s="308" t="s">
        <v>4987</v>
      </c>
      <c r="D48" s="309">
        <v>43467</v>
      </c>
      <c r="E48" s="310">
        <v>4</v>
      </c>
      <c r="F48" s="321">
        <v>5</v>
      </c>
      <c r="G48" s="311" t="s">
        <v>4892</v>
      </c>
      <c r="H48" s="312">
        <v>1</v>
      </c>
      <c r="I48" s="328">
        <v>42912.53</v>
      </c>
      <c r="J48" s="328">
        <v>1573.46</v>
      </c>
      <c r="K48" s="329">
        <v>41339.07</v>
      </c>
    </row>
    <row r="49" spans="1:11" ht="15" customHeight="1" x14ac:dyDescent="0.2">
      <c r="A49" s="304">
        <v>111120</v>
      </c>
      <c r="B49" s="305" t="s">
        <v>4928</v>
      </c>
      <c r="C49" s="308" t="s">
        <v>4987</v>
      </c>
      <c r="D49" s="309">
        <v>43600</v>
      </c>
      <c r="E49" s="310">
        <v>4</v>
      </c>
      <c r="F49" s="321">
        <v>5</v>
      </c>
      <c r="G49" s="311" t="s">
        <v>4892</v>
      </c>
      <c r="H49" s="312">
        <v>1</v>
      </c>
      <c r="I49" s="328">
        <v>49299.71</v>
      </c>
      <c r="J49" s="328">
        <v>1771.82</v>
      </c>
      <c r="K49" s="329">
        <v>47527.89</v>
      </c>
    </row>
    <row r="50" spans="1:11" ht="15" customHeight="1" x14ac:dyDescent="0.2">
      <c r="A50" s="304">
        <v>111121</v>
      </c>
      <c r="B50" s="305" t="s">
        <v>4929</v>
      </c>
      <c r="C50" s="308" t="s">
        <v>4986</v>
      </c>
      <c r="D50" s="309">
        <v>43696</v>
      </c>
      <c r="E50" s="310">
        <v>25</v>
      </c>
      <c r="F50" s="307" t="s">
        <v>4893</v>
      </c>
      <c r="G50" s="311" t="s">
        <v>4892</v>
      </c>
      <c r="H50" s="312">
        <v>1</v>
      </c>
      <c r="I50" s="328">
        <v>946.05</v>
      </c>
      <c r="J50" s="328">
        <v>78.84</v>
      </c>
      <c r="K50" s="329">
        <v>867.21</v>
      </c>
    </row>
    <row r="51" spans="1:11" ht="15" customHeight="1" x14ac:dyDescent="0.2">
      <c r="A51" s="304">
        <v>111122</v>
      </c>
      <c r="B51" s="305" t="s">
        <v>4930</v>
      </c>
      <c r="C51" s="308" t="s">
        <v>4986</v>
      </c>
      <c r="D51" s="309">
        <v>43711</v>
      </c>
      <c r="E51" s="310">
        <v>25</v>
      </c>
      <c r="F51" s="307" t="s">
        <v>4891</v>
      </c>
      <c r="G51" s="311" t="s">
        <v>4892</v>
      </c>
      <c r="H51" s="312">
        <v>1</v>
      </c>
      <c r="I51" s="328">
        <v>7490.48</v>
      </c>
      <c r="J51" s="328">
        <v>468.16</v>
      </c>
      <c r="K51" s="329">
        <v>7022.32</v>
      </c>
    </row>
    <row r="52" spans="1:11" ht="15" customHeight="1" x14ac:dyDescent="0.2">
      <c r="A52" s="304">
        <v>111123</v>
      </c>
      <c r="B52" s="305" t="s">
        <v>4931</v>
      </c>
      <c r="C52" s="308" t="s">
        <v>4986</v>
      </c>
      <c r="D52" s="309">
        <v>43711</v>
      </c>
      <c r="E52" s="310">
        <v>25</v>
      </c>
      <c r="F52" s="307" t="s">
        <v>4891</v>
      </c>
      <c r="G52" s="311" t="s">
        <v>4892</v>
      </c>
      <c r="H52" s="312">
        <v>1</v>
      </c>
      <c r="I52" s="328">
        <v>1871.1</v>
      </c>
      <c r="J52" s="328">
        <v>116.94</v>
      </c>
      <c r="K52" s="329">
        <v>1754.16</v>
      </c>
    </row>
    <row r="53" spans="1:11" ht="15" customHeight="1" x14ac:dyDescent="0.2">
      <c r="A53" s="304">
        <v>111124</v>
      </c>
      <c r="B53" s="305" t="s">
        <v>4931</v>
      </c>
      <c r="C53" s="308" t="s">
        <v>4986</v>
      </c>
      <c r="D53" s="309">
        <v>43713</v>
      </c>
      <c r="E53" s="310">
        <v>25</v>
      </c>
      <c r="F53" s="307" t="s">
        <v>4893</v>
      </c>
      <c r="G53" s="311" t="s">
        <v>4892</v>
      </c>
      <c r="H53" s="312">
        <v>1</v>
      </c>
      <c r="I53" s="328">
        <v>1925</v>
      </c>
      <c r="J53" s="328">
        <v>120.31</v>
      </c>
      <c r="K53" s="329">
        <v>1804.69</v>
      </c>
    </row>
    <row r="54" spans="1:11" ht="15" customHeight="1" x14ac:dyDescent="0.2">
      <c r="A54" s="304">
        <v>111125</v>
      </c>
      <c r="B54" s="305" t="s">
        <v>4931</v>
      </c>
      <c r="C54" s="308" t="s">
        <v>4986</v>
      </c>
      <c r="D54" s="309">
        <v>43713</v>
      </c>
      <c r="E54" s="310">
        <v>25</v>
      </c>
      <c r="F54" s="307" t="s">
        <v>4891</v>
      </c>
      <c r="G54" s="311" t="s">
        <v>4892</v>
      </c>
      <c r="H54" s="312">
        <v>1</v>
      </c>
      <c r="I54" s="328">
        <v>1925</v>
      </c>
      <c r="J54" s="328">
        <v>120.31</v>
      </c>
      <c r="K54" s="329">
        <v>1804.69</v>
      </c>
    </row>
    <row r="55" spans="1:11" ht="15" customHeight="1" x14ac:dyDescent="0.2">
      <c r="A55" s="304">
        <v>111126</v>
      </c>
      <c r="B55" s="305" t="s">
        <v>4931</v>
      </c>
      <c r="C55" s="308" t="s">
        <v>4986</v>
      </c>
      <c r="D55" s="309">
        <v>43713</v>
      </c>
      <c r="E55" s="310">
        <v>25</v>
      </c>
      <c r="F55" s="321">
        <v>5</v>
      </c>
      <c r="G55" s="311" t="s">
        <v>4892</v>
      </c>
      <c r="H55" s="312">
        <v>1</v>
      </c>
      <c r="I55" s="328">
        <v>1925</v>
      </c>
      <c r="J55" s="328">
        <v>120.31</v>
      </c>
      <c r="K55" s="329">
        <v>1804.69</v>
      </c>
    </row>
    <row r="56" spans="1:11" ht="15" customHeight="1" x14ac:dyDescent="0.2">
      <c r="A56" s="304">
        <v>111127</v>
      </c>
      <c r="B56" s="305" t="s">
        <v>4930</v>
      </c>
      <c r="C56" s="308" t="s">
        <v>4986</v>
      </c>
      <c r="D56" s="309">
        <v>43711</v>
      </c>
      <c r="E56" s="310">
        <v>25</v>
      </c>
      <c r="F56" s="321">
        <v>5</v>
      </c>
      <c r="G56" s="311" t="s">
        <v>4892</v>
      </c>
      <c r="H56" s="312">
        <v>1</v>
      </c>
      <c r="I56" s="328">
        <v>7490.48</v>
      </c>
      <c r="J56" s="328">
        <v>468.16</v>
      </c>
      <c r="K56" s="329">
        <v>7022.32</v>
      </c>
    </row>
    <row r="57" spans="1:11" ht="15" customHeight="1" x14ac:dyDescent="0.2">
      <c r="A57" s="304">
        <v>111128</v>
      </c>
      <c r="B57" s="305" t="s">
        <v>4931</v>
      </c>
      <c r="C57" s="308" t="s">
        <v>4986</v>
      </c>
      <c r="D57" s="309">
        <v>43711</v>
      </c>
      <c r="E57" s="310">
        <v>25</v>
      </c>
      <c r="F57" s="321">
        <v>5</v>
      </c>
      <c r="G57" s="311" t="s">
        <v>4892</v>
      </c>
      <c r="H57" s="312">
        <v>1</v>
      </c>
      <c r="I57" s="328">
        <v>1871.1</v>
      </c>
      <c r="J57" s="328">
        <v>116.94</v>
      </c>
      <c r="K57" s="329">
        <v>1754.16</v>
      </c>
    </row>
    <row r="58" spans="1:11" ht="15" customHeight="1" x14ac:dyDescent="0.2">
      <c r="A58" s="304">
        <v>111129</v>
      </c>
      <c r="B58" s="305" t="s">
        <v>4932</v>
      </c>
      <c r="C58" s="308" t="s">
        <v>926</v>
      </c>
      <c r="D58" s="309">
        <v>43654</v>
      </c>
      <c r="E58" s="320" t="s">
        <v>4900</v>
      </c>
      <c r="F58" s="307" t="s">
        <v>4911</v>
      </c>
      <c r="G58" s="311" t="s">
        <v>4892</v>
      </c>
      <c r="H58" s="312">
        <v>1</v>
      </c>
      <c r="I58" s="328">
        <v>291.60000000000002</v>
      </c>
      <c r="J58" s="328">
        <v>15.19</v>
      </c>
      <c r="K58" s="329">
        <v>276.41000000000003</v>
      </c>
    </row>
    <row r="59" spans="1:11" ht="15" customHeight="1" x14ac:dyDescent="0.2">
      <c r="A59" s="304">
        <v>111130</v>
      </c>
      <c r="B59" s="305" t="s">
        <v>4932</v>
      </c>
      <c r="C59" s="308" t="s">
        <v>926</v>
      </c>
      <c r="D59" s="309">
        <v>43654</v>
      </c>
      <c r="E59" s="320" t="s">
        <v>4900</v>
      </c>
      <c r="F59" s="307" t="s">
        <v>4911</v>
      </c>
      <c r="G59" s="311" t="s">
        <v>4892</v>
      </c>
      <c r="H59" s="312">
        <v>1</v>
      </c>
      <c r="I59" s="328">
        <v>291.60000000000002</v>
      </c>
      <c r="J59" s="328">
        <v>15.19</v>
      </c>
      <c r="K59" s="329">
        <v>276.41000000000003</v>
      </c>
    </row>
    <row r="60" spans="1:11" ht="15" customHeight="1" x14ac:dyDescent="0.2">
      <c r="A60" s="304">
        <v>111132</v>
      </c>
      <c r="B60" s="305" t="s">
        <v>4933</v>
      </c>
      <c r="C60" s="308" t="s">
        <v>926</v>
      </c>
      <c r="D60" s="309">
        <v>43710</v>
      </c>
      <c r="E60" s="320" t="s">
        <v>4900</v>
      </c>
      <c r="F60" s="321">
        <v>5</v>
      </c>
      <c r="G60" s="311" t="s">
        <v>4892</v>
      </c>
      <c r="H60" s="312">
        <v>1</v>
      </c>
      <c r="I60" s="328">
        <v>20275.919999999998</v>
      </c>
      <c r="J60" s="328">
        <v>633.62</v>
      </c>
      <c r="K60" s="329">
        <v>19642.3</v>
      </c>
    </row>
    <row r="61" spans="1:11" ht="11.25" customHeight="1" x14ac:dyDescent="0.2">
      <c r="A61" s="313">
        <v>111133</v>
      </c>
      <c r="B61" s="322" t="s">
        <v>4934</v>
      </c>
      <c r="C61" s="308" t="s">
        <v>926</v>
      </c>
      <c r="D61" s="316">
        <v>43675</v>
      </c>
      <c r="E61" s="325" t="s">
        <v>4900</v>
      </c>
      <c r="F61" s="314" t="s">
        <v>4898</v>
      </c>
      <c r="G61" s="318" t="s">
        <v>4892</v>
      </c>
      <c r="H61" s="319">
        <v>1</v>
      </c>
      <c r="I61" s="330">
        <v>1780.65</v>
      </c>
      <c r="J61" s="330">
        <v>92.74</v>
      </c>
      <c r="K61" s="331">
        <v>1687.91</v>
      </c>
    </row>
    <row r="62" spans="1:11" ht="15" customHeight="1" x14ac:dyDescent="0.2">
      <c r="A62" s="304">
        <v>111134</v>
      </c>
      <c r="B62" s="307" t="s">
        <v>4934</v>
      </c>
      <c r="C62" s="308" t="s">
        <v>926</v>
      </c>
      <c r="D62" s="309">
        <v>43675</v>
      </c>
      <c r="E62" s="320" t="s">
        <v>4900</v>
      </c>
      <c r="F62" s="307" t="s">
        <v>4898</v>
      </c>
      <c r="G62" s="311" t="s">
        <v>4892</v>
      </c>
      <c r="H62" s="312">
        <v>1</v>
      </c>
      <c r="I62" s="332">
        <v>1780.65</v>
      </c>
      <c r="J62" s="328">
        <v>92.74</v>
      </c>
      <c r="K62" s="329">
        <v>1687.91</v>
      </c>
    </row>
    <row r="63" spans="1:11" ht="15" customHeight="1" x14ac:dyDescent="0.2">
      <c r="A63" s="304">
        <v>111135</v>
      </c>
      <c r="B63" s="307" t="s">
        <v>4934</v>
      </c>
      <c r="C63" s="308" t="s">
        <v>926</v>
      </c>
      <c r="D63" s="309">
        <v>43675</v>
      </c>
      <c r="E63" s="320" t="s">
        <v>4900</v>
      </c>
      <c r="F63" s="307" t="s">
        <v>4898</v>
      </c>
      <c r="G63" s="311" t="s">
        <v>4892</v>
      </c>
      <c r="H63" s="312">
        <v>1</v>
      </c>
      <c r="I63" s="332">
        <v>1780.65</v>
      </c>
      <c r="J63" s="328">
        <v>92.74</v>
      </c>
      <c r="K63" s="329">
        <v>1687.91</v>
      </c>
    </row>
    <row r="64" spans="1:11" ht="15" customHeight="1" x14ac:dyDescent="0.2">
      <c r="A64" s="304">
        <v>111136</v>
      </c>
      <c r="B64" s="307" t="s">
        <v>4935</v>
      </c>
      <c r="C64" s="308" t="s">
        <v>926</v>
      </c>
      <c r="D64" s="309">
        <v>43675</v>
      </c>
      <c r="E64" s="320" t="s">
        <v>4900</v>
      </c>
      <c r="F64" s="307" t="s">
        <v>4898</v>
      </c>
      <c r="G64" s="311" t="s">
        <v>4892</v>
      </c>
      <c r="H64" s="312">
        <v>1</v>
      </c>
      <c r="I64" s="332">
        <v>1556.54</v>
      </c>
      <c r="J64" s="328">
        <v>81.069999999999993</v>
      </c>
      <c r="K64" s="329">
        <v>1475.47</v>
      </c>
    </row>
    <row r="65" spans="1:11" ht="15" customHeight="1" x14ac:dyDescent="0.2">
      <c r="A65" s="304">
        <v>111137</v>
      </c>
      <c r="B65" s="307" t="s">
        <v>4935</v>
      </c>
      <c r="C65" s="308" t="s">
        <v>926</v>
      </c>
      <c r="D65" s="309">
        <v>43675</v>
      </c>
      <c r="E65" s="320" t="s">
        <v>4900</v>
      </c>
      <c r="F65" s="307" t="s">
        <v>4898</v>
      </c>
      <c r="G65" s="311" t="s">
        <v>4892</v>
      </c>
      <c r="H65" s="312">
        <v>1</v>
      </c>
      <c r="I65" s="332">
        <v>1556.54</v>
      </c>
      <c r="J65" s="328">
        <v>81.069999999999993</v>
      </c>
      <c r="K65" s="329">
        <v>1475.47</v>
      </c>
    </row>
    <row r="66" spans="1:11" ht="15" customHeight="1" x14ac:dyDescent="0.2">
      <c r="A66" s="304">
        <v>111138</v>
      </c>
      <c r="B66" s="307" t="s">
        <v>4930</v>
      </c>
      <c r="C66" s="308" t="s">
        <v>4986</v>
      </c>
      <c r="D66" s="309">
        <v>43717</v>
      </c>
      <c r="E66" s="310">
        <v>25</v>
      </c>
      <c r="F66" s="307" t="s">
        <v>4911</v>
      </c>
      <c r="G66" s="311" t="s">
        <v>4892</v>
      </c>
      <c r="H66" s="312">
        <v>1</v>
      </c>
      <c r="I66" s="332">
        <v>7706.25</v>
      </c>
      <c r="J66" s="328">
        <v>481.64</v>
      </c>
      <c r="K66" s="329">
        <v>7224.61</v>
      </c>
    </row>
    <row r="67" spans="1:11" ht="15" customHeight="1" x14ac:dyDescent="0.2">
      <c r="A67" s="304">
        <v>111139</v>
      </c>
      <c r="B67" s="307" t="s">
        <v>4936</v>
      </c>
      <c r="C67" s="308" t="s">
        <v>4986</v>
      </c>
      <c r="D67" s="309">
        <v>43733</v>
      </c>
      <c r="E67" s="310">
        <v>25</v>
      </c>
      <c r="F67" s="321">
        <v>5</v>
      </c>
      <c r="G67" s="311" t="s">
        <v>4892</v>
      </c>
      <c r="H67" s="312">
        <v>1</v>
      </c>
      <c r="I67" s="332">
        <v>1925</v>
      </c>
      <c r="J67" s="328">
        <v>120.31</v>
      </c>
      <c r="K67" s="329">
        <v>1804.69</v>
      </c>
    </row>
    <row r="68" spans="1:11" ht="15" customHeight="1" x14ac:dyDescent="0.2">
      <c r="A68" s="304">
        <v>111140</v>
      </c>
      <c r="B68" s="307" t="s">
        <v>4936</v>
      </c>
      <c r="C68" s="308" t="s">
        <v>4986</v>
      </c>
      <c r="D68" s="309">
        <v>43733</v>
      </c>
      <c r="E68" s="310">
        <v>25</v>
      </c>
      <c r="F68" s="321">
        <v>5</v>
      </c>
      <c r="G68" s="311" t="s">
        <v>4892</v>
      </c>
      <c r="H68" s="312">
        <v>1</v>
      </c>
      <c r="I68" s="332">
        <v>1925</v>
      </c>
      <c r="J68" s="328">
        <v>120.31</v>
      </c>
      <c r="K68" s="329">
        <v>1804.69</v>
      </c>
    </row>
    <row r="69" spans="1:11" ht="15" customHeight="1" x14ac:dyDescent="0.2">
      <c r="A69" s="304">
        <v>111144</v>
      </c>
      <c r="B69" s="307" t="s">
        <v>4930</v>
      </c>
      <c r="C69" s="308" t="s">
        <v>4986</v>
      </c>
      <c r="D69" s="309">
        <v>43726</v>
      </c>
      <c r="E69" s="310">
        <v>25</v>
      </c>
      <c r="F69" s="307" t="s">
        <v>4911</v>
      </c>
      <c r="G69" s="311" t="s">
        <v>4892</v>
      </c>
      <c r="H69" s="312">
        <v>1</v>
      </c>
      <c r="I69" s="332">
        <v>7706.25</v>
      </c>
      <c r="J69" s="328">
        <v>481.64</v>
      </c>
      <c r="K69" s="329">
        <v>7224.61</v>
      </c>
    </row>
    <row r="70" spans="1:11" ht="15" customHeight="1" x14ac:dyDescent="0.2">
      <c r="A70" s="304">
        <v>111145</v>
      </c>
      <c r="B70" s="307" t="s">
        <v>4930</v>
      </c>
      <c r="C70" s="308" t="s">
        <v>4986</v>
      </c>
      <c r="D70" s="309">
        <v>43726</v>
      </c>
      <c r="E70" s="310">
        <v>25</v>
      </c>
      <c r="F70" s="307" t="s">
        <v>4911</v>
      </c>
      <c r="G70" s="311" t="s">
        <v>4892</v>
      </c>
      <c r="H70" s="312">
        <v>1</v>
      </c>
      <c r="I70" s="332">
        <v>7706.25</v>
      </c>
      <c r="J70" s="328">
        <v>481.64</v>
      </c>
      <c r="K70" s="329">
        <v>7224.61</v>
      </c>
    </row>
    <row r="71" spans="1:11" ht="15" customHeight="1" x14ac:dyDescent="0.2">
      <c r="A71" s="304">
        <v>111147</v>
      </c>
      <c r="B71" s="307" t="s">
        <v>4937</v>
      </c>
      <c r="C71" s="308" t="s">
        <v>4986</v>
      </c>
      <c r="D71" s="309">
        <v>43739</v>
      </c>
      <c r="E71" s="310">
        <v>25</v>
      </c>
      <c r="F71" s="307" t="s">
        <v>4895</v>
      </c>
      <c r="G71" s="311" t="s">
        <v>4892</v>
      </c>
      <c r="H71" s="312">
        <v>1</v>
      </c>
      <c r="I71" s="332">
        <v>15681.25</v>
      </c>
      <c r="J71" s="328">
        <v>653.39</v>
      </c>
      <c r="K71" s="329">
        <v>15027.86</v>
      </c>
    </row>
    <row r="72" spans="1:11" ht="15" customHeight="1" x14ac:dyDescent="0.2">
      <c r="A72" s="304">
        <v>111148</v>
      </c>
      <c r="B72" s="307" t="s">
        <v>4938</v>
      </c>
      <c r="C72" s="308" t="s">
        <v>4986</v>
      </c>
      <c r="D72" s="309">
        <v>43740</v>
      </c>
      <c r="E72" s="310">
        <v>25</v>
      </c>
      <c r="F72" s="321">
        <v>5</v>
      </c>
      <c r="G72" s="311" t="s">
        <v>4892</v>
      </c>
      <c r="H72" s="312">
        <v>1</v>
      </c>
      <c r="I72" s="332">
        <v>1466.25</v>
      </c>
      <c r="J72" s="328">
        <v>61.09</v>
      </c>
      <c r="K72" s="329">
        <v>1405.16</v>
      </c>
    </row>
    <row r="73" spans="1:11" ht="15" customHeight="1" x14ac:dyDescent="0.2">
      <c r="A73" s="304">
        <v>111149</v>
      </c>
      <c r="B73" s="307" t="s">
        <v>4939</v>
      </c>
      <c r="C73" s="308" t="s">
        <v>926</v>
      </c>
      <c r="D73" s="309">
        <v>43735</v>
      </c>
      <c r="E73" s="320" t="s">
        <v>4900</v>
      </c>
      <c r="F73" s="307" t="s">
        <v>4895</v>
      </c>
      <c r="G73" s="311" t="s">
        <v>4892</v>
      </c>
      <c r="H73" s="312">
        <v>1</v>
      </c>
      <c r="I73" s="332">
        <v>2369.25</v>
      </c>
      <c r="J73" s="328">
        <v>74.040000000000006</v>
      </c>
      <c r="K73" s="329">
        <v>2295.21</v>
      </c>
    </row>
    <row r="74" spans="1:11" ht="15" customHeight="1" x14ac:dyDescent="0.2">
      <c r="A74" s="304">
        <v>111150</v>
      </c>
      <c r="B74" s="307" t="s">
        <v>4940</v>
      </c>
      <c r="C74" s="308" t="s">
        <v>926</v>
      </c>
      <c r="D74" s="309">
        <v>43735</v>
      </c>
      <c r="E74" s="320" t="s">
        <v>4900</v>
      </c>
      <c r="F74" s="307" t="s">
        <v>4895</v>
      </c>
      <c r="G74" s="311" t="s">
        <v>4892</v>
      </c>
      <c r="H74" s="312">
        <v>1</v>
      </c>
      <c r="I74" s="332">
        <v>2733.75</v>
      </c>
      <c r="J74" s="328">
        <v>85.43</v>
      </c>
      <c r="K74" s="329">
        <v>2648.32</v>
      </c>
    </row>
    <row r="75" spans="1:11" ht="15" customHeight="1" x14ac:dyDescent="0.2">
      <c r="A75" s="304">
        <v>111151</v>
      </c>
      <c r="B75" s="307" t="s">
        <v>4941</v>
      </c>
      <c r="C75" s="308" t="s">
        <v>926</v>
      </c>
      <c r="D75" s="309">
        <v>43735</v>
      </c>
      <c r="E75" s="320" t="s">
        <v>4900</v>
      </c>
      <c r="F75" s="307" t="s">
        <v>4895</v>
      </c>
      <c r="G75" s="311" t="s">
        <v>4892</v>
      </c>
      <c r="H75" s="312">
        <v>1</v>
      </c>
      <c r="I75" s="332">
        <v>1761.75</v>
      </c>
      <c r="J75" s="328">
        <v>55.05</v>
      </c>
      <c r="K75" s="329">
        <v>1706.7</v>
      </c>
    </row>
    <row r="76" spans="1:11" ht="15" customHeight="1" x14ac:dyDescent="0.2">
      <c r="A76" s="304">
        <v>111152</v>
      </c>
      <c r="B76" s="307" t="s">
        <v>4942</v>
      </c>
      <c r="C76" s="308" t="s">
        <v>926</v>
      </c>
      <c r="D76" s="309">
        <v>43735</v>
      </c>
      <c r="E76" s="320" t="s">
        <v>4900</v>
      </c>
      <c r="F76" s="307" t="s">
        <v>4895</v>
      </c>
      <c r="G76" s="311" t="s">
        <v>4892</v>
      </c>
      <c r="H76" s="312">
        <v>1</v>
      </c>
      <c r="I76" s="332">
        <v>1336.5</v>
      </c>
      <c r="J76" s="328">
        <v>41.77</v>
      </c>
      <c r="K76" s="329">
        <v>1294.73</v>
      </c>
    </row>
    <row r="77" spans="1:11" ht="15" customHeight="1" x14ac:dyDescent="0.2">
      <c r="A77" s="304">
        <v>111153</v>
      </c>
      <c r="B77" s="307" t="s">
        <v>4931</v>
      </c>
      <c r="C77" s="308" t="s">
        <v>4986</v>
      </c>
      <c r="D77" s="309">
        <v>43739</v>
      </c>
      <c r="E77" s="310">
        <v>25</v>
      </c>
      <c r="F77" s="307" t="s">
        <v>4895</v>
      </c>
      <c r="G77" s="311" t="s">
        <v>4892</v>
      </c>
      <c r="H77" s="312">
        <v>1</v>
      </c>
      <c r="I77" s="332">
        <v>1925</v>
      </c>
      <c r="J77" s="328">
        <v>80.209999999999994</v>
      </c>
      <c r="K77" s="329">
        <v>1844.79</v>
      </c>
    </row>
    <row r="78" spans="1:11" ht="15" customHeight="1" x14ac:dyDescent="0.2">
      <c r="A78" s="304">
        <v>111154</v>
      </c>
      <c r="B78" s="307" t="s">
        <v>4924</v>
      </c>
      <c r="C78" s="308" t="s">
        <v>4986</v>
      </c>
      <c r="D78" s="309">
        <v>43739</v>
      </c>
      <c r="E78" s="310">
        <v>25</v>
      </c>
      <c r="F78" s="321">
        <v>5</v>
      </c>
      <c r="G78" s="311" t="s">
        <v>4892</v>
      </c>
      <c r="H78" s="312">
        <v>1</v>
      </c>
      <c r="I78" s="332">
        <v>4606.25</v>
      </c>
      <c r="J78" s="328">
        <v>191.93</v>
      </c>
      <c r="K78" s="329">
        <v>4414.32</v>
      </c>
    </row>
    <row r="79" spans="1:11" ht="15" customHeight="1" x14ac:dyDescent="0.2">
      <c r="A79" s="304">
        <v>111155</v>
      </c>
      <c r="B79" s="307" t="s">
        <v>4924</v>
      </c>
      <c r="C79" s="308" t="s">
        <v>4986</v>
      </c>
      <c r="D79" s="309">
        <v>43739</v>
      </c>
      <c r="E79" s="310">
        <v>25</v>
      </c>
      <c r="F79" s="321">
        <v>5</v>
      </c>
      <c r="G79" s="311" t="s">
        <v>4892</v>
      </c>
      <c r="H79" s="312">
        <v>1</v>
      </c>
      <c r="I79" s="332">
        <v>4606.25</v>
      </c>
      <c r="J79" s="328">
        <v>191.93</v>
      </c>
      <c r="K79" s="329">
        <v>4414.32</v>
      </c>
    </row>
    <row r="80" spans="1:11" ht="15" customHeight="1" x14ac:dyDescent="0.2">
      <c r="A80" s="304">
        <v>111156</v>
      </c>
      <c r="B80" s="307" t="s">
        <v>4924</v>
      </c>
      <c r="C80" s="308" t="s">
        <v>4986</v>
      </c>
      <c r="D80" s="309">
        <v>43739</v>
      </c>
      <c r="E80" s="310">
        <v>25</v>
      </c>
      <c r="F80" s="321">
        <v>5</v>
      </c>
      <c r="G80" s="311" t="s">
        <v>4892</v>
      </c>
      <c r="H80" s="312">
        <v>1</v>
      </c>
      <c r="I80" s="332">
        <v>4606.25</v>
      </c>
      <c r="J80" s="328">
        <v>191.93</v>
      </c>
      <c r="K80" s="329">
        <v>4414.32</v>
      </c>
    </row>
    <row r="81" spans="1:11" ht="15" customHeight="1" x14ac:dyDescent="0.2">
      <c r="A81" s="304">
        <v>111157</v>
      </c>
      <c r="B81" s="307" t="s">
        <v>4918</v>
      </c>
      <c r="C81" s="308" t="s">
        <v>4986</v>
      </c>
      <c r="D81" s="309">
        <v>43739</v>
      </c>
      <c r="E81" s="310">
        <v>25</v>
      </c>
      <c r="F81" s="321">
        <v>5</v>
      </c>
      <c r="G81" s="311" t="s">
        <v>4892</v>
      </c>
      <c r="H81" s="312">
        <v>1</v>
      </c>
      <c r="I81" s="332">
        <v>1925</v>
      </c>
      <c r="J81" s="328">
        <v>80.209999999999994</v>
      </c>
      <c r="K81" s="329">
        <v>1844.79</v>
      </c>
    </row>
    <row r="82" spans="1:11" ht="15" customHeight="1" x14ac:dyDescent="0.2">
      <c r="A82" s="304">
        <v>111158</v>
      </c>
      <c r="B82" s="307" t="s">
        <v>4918</v>
      </c>
      <c r="C82" s="308" t="s">
        <v>4986</v>
      </c>
      <c r="D82" s="309">
        <v>43739</v>
      </c>
      <c r="E82" s="310">
        <v>25</v>
      </c>
      <c r="F82" s="321">
        <v>5</v>
      </c>
      <c r="G82" s="311" t="s">
        <v>4892</v>
      </c>
      <c r="H82" s="312">
        <v>1</v>
      </c>
      <c r="I82" s="332">
        <v>1925</v>
      </c>
      <c r="J82" s="328">
        <v>80.209999999999994</v>
      </c>
      <c r="K82" s="329">
        <v>1844.79</v>
      </c>
    </row>
    <row r="83" spans="1:11" ht="15" customHeight="1" x14ac:dyDescent="0.2">
      <c r="A83" s="304">
        <v>111159</v>
      </c>
      <c r="B83" s="307" t="s">
        <v>4924</v>
      </c>
      <c r="C83" s="308" t="s">
        <v>4986</v>
      </c>
      <c r="D83" s="309">
        <v>43739</v>
      </c>
      <c r="E83" s="310">
        <v>25</v>
      </c>
      <c r="F83" s="307" t="s">
        <v>4895</v>
      </c>
      <c r="G83" s="311" t="s">
        <v>4892</v>
      </c>
      <c r="H83" s="312">
        <v>1</v>
      </c>
      <c r="I83" s="332">
        <v>4606.25</v>
      </c>
      <c r="J83" s="328">
        <v>191.93</v>
      </c>
      <c r="K83" s="329">
        <v>4414.32</v>
      </c>
    </row>
    <row r="84" spans="1:11" ht="15" customHeight="1" x14ac:dyDescent="0.2">
      <c r="A84" s="304">
        <v>111160</v>
      </c>
      <c r="B84" s="307" t="s">
        <v>4943</v>
      </c>
      <c r="C84" s="308" t="s">
        <v>2553</v>
      </c>
      <c r="D84" s="309">
        <v>43572</v>
      </c>
      <c r="E84" s="310">
        <v>20</v>
      </c>
      <c r="F84" s="321">
        <v>5</v>
      </c>
      <c r="G84" s="311" t="s">
        <v>4892</v>
      </c>
      <c r="H84" s="312">
        <v>1</v>
      </c>
      <c r="I84" s="332">
        <v>1849.5</v>
      </c>
      <c r="J84" s="328">
        <v>246.6</v>
      </c>
      <c r="K84" s="329">
        <v>1602.9</v>
      </c>
    </row>
    <row r="85" spans="1:11" ht="15" customHeight="1" x14ac:dyDescent="0.2">
      <c r="A85" s="304">
        <v>111161</v>
      </c>
      <c r="B85" s="307" t="s">
        <v>4932</v>
      </c>
      <c r="C85" s="308" t="s">
        <v>926</v>
      </c>
      <c r="D85" s="309">
        <v>43721</v>
      </c>
      <c r="E85" s="320" t="s">
        <v>4900</v>
      </c>
      <c r="F85" s="321">
        <v>5</v>
      </c>
      <c r="G85" s="311" t="s">
        <v>4892</v>
      </c>
      <c r="H85" s="312">
        <v>1</v>
      </c>
      <c r="I85" s="332">
        <v>182.37</v>
      </c>
      <c r="J85" s="328">
        <v>5.7</v>
      </c>
      <c r="K85" s="329">
        <v>176.67</v>
      </c>
    </row>
    <row r="86" spans="1:11" ht="15" customHeight="1" x14ac:dyDescent="0.2">
      <c r="A86" s="304">
        <v>111162</v>
      </c>
      <c r="B86" s="307" t="s">
        <v>4932</v>
      </c>
      <c r="C86" s="308" t="s">
        <v>926</v>
      </c>
      <c r="D86" s="309">
        <v>43721</v>
      </c>
      <c r="E86" s="320" t="s">
        <v>4900</v>
      </c>
      <c r="F86" s="321">
        <v>5</v>
      </c>
      <c r="G86" s="311" t="s">
        <v>4892</v>
      </c>
      <c r="H86" s="312">
        <v>1</v>
      </c>
      <c r="I86" s="332">
        <v>182.37</v>
      </c>
      <c r="J86" s="328">
        <v>5.7</v>
      </c>
      <c r="K86" s="329">
        <v>176.67</v>
      </c>
    </row>
    <row r="87" spans="1:11" ht="15" customHeight="1" x14ac:dyDescent="0.2">
      <c r="A87" s="304">
        <v>111163</v>
      </c>
      <c r="B87" s="307" t="s">
        <v>4944</v>
      </c>
      <c r="C87" s="308" t="s">
        <v>3892</v>
      </c>
      <c r="D87" s="309">
        <v>43573</v>
      </c>
      <c r="E87" s="310">
        <v>25</v>
      </c>
      <c r="F87" s="307" t="s">
        <v>4911</v>
      </c>
      <c r="G87" s="311" t="s">
        <v>4892</v>
      </c>
      <c r="H87" s="312">
        <v>1</v>
      </c>
      <c r="I87" s="332">
        <v>3604.5</v>
      </c>
      <c r="J87" s="328">
        <v>600.75</v>
      </c>
      <c r="K87" s="329">
        <v>3003.75</v>
      </c>
    </row>
    <row r="88" spans="1:11" ht="15" customHeight="1" x14ac:dyDescent="0.2">
      <c r="A88" s="304">
        <v>111164</v>
      </c>
      <c r="B88" s="307" t="s">
        <v>4945</v>
      </c>
      <c r="C88" s="308" t="s">
        <v>3892</v>
      </c>
      <c r="D88" s="309">
        <v>43726</v>
      </c>
      <c r="E88" s="310">
        <v>25</v>
      </c>
      <c r="F88" s="307" t="s">
        <v>4895</v>
      </c>
      <c r="G88" s="311" t="s">
        <v>4892</v>
      </c>
      <c r="H88" s="312">
        <v>1</v>
      </c>
      <c r="I88" s="332">
        <v>4387.6499999999996</v>
      </c>
      <c r="J88" s="328">
        <v>274.23</v>
      </c>
      <c r="K88" s="329">
        <v>4113.42</v>
      </c>
    </row>
    <row r="89" spans="1:11" ht="15" customHeight="1" x14ac:dyDescent="0.2">
      <c r="A89" s="304">
        <v>111165</v>
      </c>
      <c r="B89" s="307" t="s">
        <v>4946</v>
      </c>
      <c r="C89" s="308" t="s">
        <v>3892</v>
      </c>
      <c r="D89" s="309">
        <v>43727</v>
      </c>
      <c r="E89" s="310">
        <v>25</v>
      </c>
      <c r="F89" s="321">
        <v>5</v>
      </c>
      <c r="G89" s="311" t="s">
        <v>4892</v>
      </c>
      <c r="H89" s="312">
        <v>1</v>
      </c>
      <c r="I89" s="332">
        <v>1241.6300000000001</v>
      </c>
      <c r="J89" s="328">
        <v>77.599999999999994</v>
      </c>
      <c r="K89" s="329">
        <v>1164.03</v>
      </c>
    </row>
    <row r="90" spans="1:11" ht="14.25" customHeight="1" x14ac:dyDescent="0.2">
      <c r="A90" s="313">
        <v>111166</v>
      </c>
      <c r="B90" s="314" t="s">
        <v>4947</v>
      </c>
      <c r="C90" s="308" t="s">
        <v>4986</v>
      </c>
      <c r="D90" s="316">
        <v>43748</v>
      </c>
      <c r="E90" s="317">
        <v>25</v>
      </c>
      <c r="F90" s="314" t="s">
        <v>4911</v>
      </c>
      <c r="G90" s="318" t="s">
        <v>4892</v>
      </c>
      <c r="H90" s="319">
        <v>1</v>
      </c>
      <c r="I90" s="333">
        <v>7706.25</v>
      </c>
      <c r="J90" s="330">
        <v>321.08999999999997</v>
      </c>
      <c r="K90" s="331">
        <v>7385.16</v>
      </c>
    </row>
    <row r="91" spans="1:11" ht="15" customHeight="1" x14ac:dyDescent="0.2">
      <c r="A91" s="304">
        <v>111167</v>
      </c>
      <c r="B91" s="307" t="s">
        <v>4924</v>
      </c>
      <c r="C91" s="308" t="s">
        <v>4986</v>
      </c>
      <c r="D91" s="309">
        <v>43752</v>
      </c>
      <c r="E91" s="310">
        <v>25</v>
      </c>
      <c r="F91" s="307" t="s">
        <v>4920</v>
      </c>
      <c r="G91" s="311" t="s">
        <v>4892</v>
      </c>
      <c r="H91" s="312">
        <v>1</v>
      </c>
      <c r="I91" s="332">
        <v>4606.25</v>
      </c>
      <c r="J91" s="328">
        <v>191.93</v>
      </c>
      <c r="K91" s="329">
        <v>4414.32</v>
      </c>
    </row>
    <row r="92" spans="1:11" ht="15" customHeight="1" x14ac:dyDescent="0.2">
      <c r="A92" s="304">
        <v>111168</v>
      </c>
      <c r="B92" s="307" t="s">
        <v>4948</v>
      </c>
      <c r="C92" s="308" t="s">
        <v>4986</v>
      </c>
      <c r="D92" s="309">
        <v>43752</v>
      </c>
      <c r="E92" s="310">
        <v>25</v>
      </c>
      <c r="F92" s="307" t="s">
        <v>4920</v>
      </c>
      <c r="G92" s="311" t="s">
        <v>4892</v>
      </c>
      <c r="H92" s="312">
        <v>1</v>
      </c>
      <c r="I92" s="332">
        <v>1466.25</v>
      </c>
      <c r="J92" s="328">
        <v>61.09</v>
      </c>
      <c r="K92" s="329">
        <v>1405.16</v>
      </c>
    </row>
    <row r="93" spans="1:11" ht="15" customHeight="1" x14ac:dyDescent="0.2">
      <c r="A93" s="304">
        <v>111169</v>
      </c>
      <c r="B93" s="307" t="s">
        <v>4949</v>
      </c>
      <c r="C93" s="308" t="s">
        <v>4986</v>
      </c>
      <c r="D93" s="309">
        <v>43753</v>
      </c>
      <c r="E93" s="310">
        <v>25</v>
      </c>
      <c r="F93" s="307" t="s">
        <v>4920</v>
      </c>
      <c r="G93" s="311" t="s">
        <v>4892</v>
      </c>
      <c r="H93" s="312">
        <v>1</v>
      </c>
      <c r="I93" s="332">
        <v>6978.75</v>
      </c>
      <c r="J93" s="328">
        <v>290.77999999999997</v>
      </c>
      <c r="K93" s="329">
        <v>6687.97</v>
      </c>
    </row>
    <row r="94" spans="1:11" ht="15" customHeight="1" x14ac:dyDescent="0.2">
      <c r="A94" s="304">
        <v>111170</v>
      </c>
      <c r="B94" s="307" t="s">
        <v>4932</v>
      </c>
      <c r="C94" s="308" t="s">
        <v>926</v>
      </c>
      <c r="D94" s="309">
        <v>43735</v>
      </c>
      <c r="E94" s="320" t="s">
        <v>4900</v>
      </c>
      <c r="F94" s="307" t="s">
        <v>4911</v>
      </c>
      <c r="G94" s="311" t="s">
        <v>4892</v>
      </c>
      <c r="H94" s="312">
        <v>1</v>
      </c>
      <c r="I94" s="332">
        <v>382.38</v>
      </c>
      <c r="J94" s="328">
        <v>11.95</v>
      </c>
      <c r="K94" s="329">
        <v>370.43</v>
      </c>
    </row>
    <row r="95" spans="1:11" ht="15" customHeight="1" x14ac:dyDescent="0.2">
      <c r="A95" s="304">
        <v>111171</v>
      </c>
      <c r="B95" s="307" t="s">
        <v>4932</v>
      </c>
      <c r="C95" s="308" t="s">
        <v>926</v>
      </c>
      <c r="D95" s="309">
        <v>43735</v>
      </c>
      <c r="E95" s="320" t="s">
        <v>4900</v>
      </c>
      <c r="F95" s="307" t="s">
        <v>4911</v>
      </c>
      <c r="G95" s="311" t="s">
        <v>4892</v>
      </c>
      <c r="H95" s="312">
        <v>1</v>
      </c>
      <c r="I95" s="332">
        <v>382.37</v>
      </c>
      <c r="J95" s="328">
        <v>11.95</v>
      </c>
      <c r="K95" s="329">
        <v>370.42</v>
      </c>
    </row>
    <row r="96" spans="1:11" ht="15" customHeight="1" x14ac:dyDescent="0.2">
      <c r="A96" s="304">
        <v>111172</v>
      </c>
      <c r="B96" s="307" t="s">
        <v>4950</v>
      </c>
      <c r="C96" s="308" t="s">
        <v>4986</v>
      </c>
      <c r="D96" s="309">
        <v>43735</v>
      </c>
      <c r="E96" s="310">
        <v>20</v>
      </c>
      <c r="F96" s="307" t="s">
        <v>4895</v>
      </c>
      <c r="G96" s="311" t="s">
        <v>4892</v>
      </c>
      <c r="H96" s="312">
        <v>1</v>
      </c>
      <c r="I96" s="332">
        <v>2407.5</v>
      </c>
      <c r="J96" s="328">
        <v>120.38</v>
      </c>
      <c r="K96" s="329">
        <v>2287.12</v>
      </c>
    </row>
    <row r="97" spans="1:11" ht="15" customHeight="1" x14ac:dyDescent="0.2">
      <c r="A97" s="304">
        <v>111173</v>
      </c>
      <c r="B97" s="307" t="s">
        <v>4951</v>
      </c>
      <c r="C97" s="308" t="s">
        <v>4986</v>
      </c>
      <c r="D97" s="309">
        <v>43760</v>
      </c>
      <c r="E97" s="310">
        <v>25</v>
      </c>
      <c r="F97" s="321">
        <v>5</v>
      </c>
      <c r="G97" s="311" t="s">
        <v>4892</v>
      </c>
      <c r="H97" s="312">
        <v>1</v>
      </c>
      <c r="I97" s="332">
        <v>10513.75</v>
      </c>
      <c r="J97" s="328">
        <v>438.07</v>
      </c>
      <c r="K97" s="329">
        <v>10075.68</v>
      </c>
    </row>
    <row r="98" spans="1:11" ht="15" customHeight="1" x14ac:dyDescent="0.2">
      <c r="A98" s="304">
        <v>111174</v>
      </c>
      <c r="B98" s="307" t="s">
        <v>4952</v>
      </c>
      <c r="C98" s="308" t="s">
        <v>4986</v>
      </c>
      <c r="D98" s="309">
        <v>43740</v>
      </c>
      <c r="E98" s="310">
        <v>20</v>
      </c>
      <c r="F98" s="307" t="s">
        <v>4895</v>
      </c>
      <c r="G98" s="311" t="s">
        <v>4892</v>
      </c>
      <c r="H98" s="312">
        <v>1</v>
      </c>
      <c r="I98" s="332">
        <v>4664.63</v>
      </c>
      <c r="J98" s="328">
        <v>155.49</v>
      </c>
      <c r="K98" s="329">
        <v>4509.1400000000003</v>
      </c>
    </row>
    <row r="99" spans="1:11" ht="15" customHeight="1" x14ac:dyDescent="0.2">
      <c r="A99" s="304">
        <v>111175</v>
      </c>
      <c r="B99" s="307" t="s">
        <v>4953</v>
      </c>
      <c r="C99" s="308" t="s">
        <v>4986</v>
      </c>
      <c r="D99" s="309">
        <v>43762</v>
      </c>
      <c r="E99" s="310">
        <v>25</v>
      </c>
      <c r="F99" s="307" t="s">
        <v>4898</v>
      </c>
      <c r="G99" s="311" t="s">
        <v>4892</v>
      </c>
      <c r="H99" s="312">
        <v>1</v>
      </c>
      <c r="I99" s="332">
        <v>1925</v>
      </c>
      <c r="J99" s="328">
        <v>80.209999999999994</v>
      </c>
      <c r="K99" s="329">
        <v>1844.79</v>
      </c>
    </row>
    <row r="100" spans="1:11" ht="15" customHeight="1" x14ac:dyDescent="0.2">
      <c r="A100" s="304">
        <v>111176</v>
      </c>
      <c r="B100" s="307" t="s">
        <v>4904</v>
      </c>
      <c r="C100" s="308" t="s">
        <v>926</v>
      </c>
      <c r="D100" s="309">
        <v>43739</v>
      </c>
      <c r="E100" s="320" t="s">
        <v>4900</v>
      </c>
      <c r="F100" s="307" t="s">
        <v>4895</v>
      </c>
      <c r="G100" s="311" t="s">
        <v>4892</v>
      </c>
      <c r="H100" s="312">
        <v>1</v>
      </c>
      <c r="I100" s="332">
        <v>1060.44</v>
      </c>
      <c r="J100" s="328">
        <v>22.09</v>
      </c>
      <c r="K100" s="329">
        <v>1038.3499999999999</v>
      </c>
    </row>
    <row r="101" spans="1:11" ht="15" customHeight="1" x14ac:dyDescent="0.2">
      <c r="A101" s="304">
        <v>111177</v>
      </c>
      <c r="B101" s="307" t="s">
        <v>4954</v>
      </c>
      <c r="C101" s="308" t="s">
        <v>2553</v>
      </c>
      <c r="D101" s="309">
        <v>43749</v>
      </c>
      <c r="E101" s="310">
        <v>20</v>
      </c>
      <c r="F101" s="307" t="s">
        <v>4895</v>
      </c>
      <c r="G101" s="311" t="s">
        <v>4892</v>
      </c>
      <c r="H101" s="312">
        <v>1</v>
      </c>
      <c r="I101" s="332">
        <v>13806.34</v>
      </c>
      <c r="J101" s="328">
        <v>460.21</v>
      </c>
      <c r="K101" s="329">
        <v>13346.13</v>
      </c>
    </row>
    <row r="102" spans="1:11" ht="15" customHeight="1" x14ac:dyDescent="0.2">
      <c r="A102" s="304">
        <v>111178</v>
      </c>
      <c r="B102" s="307" t="s">
        <v>4918</v>
      </c>
      <c r="C102" s="308" t="s">
        <v>4986</v>
      </c>
      <c r="D102" s="309">
        <v>43745</v>
      </c>
      <c r="E102" s="310">
        <v>25</v>
      </c>
      <c r="F102" s="307" t="s">
        <v>4891</v>
      </c>
      <c r="G102" s="311" t="s">
        <v>4892</v>
      </c>
      <c r="H102" s="312">
        <v>1</v>
      </c>
      <c r="I102" s="332">
        <v>1871.1</v>
      </c>
      <c r="J102" s="328">
        <v>77.959999999999994</v>
      </c>
      <c r="K102" s="329">
        <v>1793.14</v>
      </c>
    </row>
    <row r="103" spans="1:11" ht="15" customHeight="1" x14ac:dyDescent="0.2">
      <c r="A103" s="304">
        <v>111179</v>
      </c>
      <c r="B103" s="307" t="s">
        <v>4955</v>
      </c>
      <c r="C103" s="308" t="s">
        <v>2553</v>
      </c>
      <c r="D103" s="309">
        <v>43745</v>
      </c>
      <c r="E103" s="310">
        <v>20</v>
      </c>
      <c r="F103" s="307" t="s">
        <v>4895</v>
      </c>
      <c r="G103" s="311" t="s">
        <v>4892</v>
      </c>
      <c r="H103" s="312">
        <v>1</v>
      </c>
      <c r="I103" s="332">
        <v>18022</v>
      </c>
      <c r="J103" s="328">
        <v>600.73</v>
      </c>
      <c r="K103" s="329">
        <v>17421.27</v>
      </c>
    </row>
    <row r="104" spans="1:11" ht="15" customHeight="1" x14ac:dyDescent="0.2">
      <c r="A104" s="304">
        <v>111180</v>
      </c>
      <c r="B104" s="307" t="s">
        <v>4956</v>
      </c>
      <c r="C104" s="308" t="s">
        <v>4986</v>
      </c>
      <c r="D104" s="309">
        <v>43742</v>
      </c>
      <c r="E104" s="310">
        <v>20</v>
      </c>
      <c r="F104" s="307" t="s">
        <v>4898</v>
      </c>
      <c r="G104" s="311" t="s">
        <v>4892</v>
      </c>
      <c r="H104" s="312">
        <v>1</v>
      </c>
      <c r="I104" s="332">
        <v>10140</v>
      </c>
      <c r="J104" s="328">
        <v>338</v>
      </c>
      <c r="K104" s="329">
        <v>9802</v>
      </c>
    </row>
    <row r="105" spans="1:11" ht="15" customHeight="1" x14ac:dyDescent="0.2">
      <c r="A105" s="304">
        <v>111182</v>
      </c>
      <c r="B105" s="307" t="s">
        <v>4890</v>
      </c>
      <c r="C105" s="308" t="s">
        <v>4986</v>
      </c>
      <c r="D105" s="309">
        <v>43756</v>
      </c>
      <c r="E105" s="310">
        <v>25</v>
      </c>
      <c r="F105" s="321">
        <v>5</v>
      </c>
      <c r="G105" s="311" t="s">
        <v>4892</v>
      </c>
      <c r="H105" s="312">
        <v>1</v>
      </c>
      <c r="I105" s="332">
        <v>5275</v>
      </c>
      <c r="J105" s="328">
        <v>219.79</v>
      </c>
      <c r="K105" s="329">
        <v>5055.21</v>
      </c>
    </row>
    <row r="106" spans="1:11" ht="15" customHeight="1" x14ac:dyDescent="0.2">
      <c r="A106" s="304">
        <v>111183</v>
      </c>
      <c r="B106" s="307" t="s">
        <v>4890</v>
      </c>
      <c r="C106" s="308" t="s">
        <v>4986</v>
      </c>
      <c r="D106" s="309">
        <v>43756</v>
      </c>
      <c r="E106" s="310">
        <v>25</v>
      </c>
      <c r="F106" s="307" t="s">
        <v>4893</v>
      </c>
      <c r="G106" s="311" t="s">
        <v>4892</v>
      </c>
      <c r="H106" s="312">
        <v>1</v>
      </c>
      <c r="I106" s="332">
        <v>5275</v>
      </c>
      <c r="J106" s="328">
        <v>219.79</v>
      </c>
      <c r="K106" s="329">
        <v>5055.21</v>
      </c>
    </row>
    <row r="107" spans="1:11" ht="15" customHeight="1" x14ac:dyDescent="0.2">
      <c r="A107" s="304">
        <v>111184</v>
      </c>
      <c r="B107" s="307" t="s">
        <v>4957</v>
      </c>
      <c r="C107" s="308" t="s">
        <v>4986</v>
      </c>
      <c r="D107" s="309">
        <v>43775</v>
      </c>
      <c r="E107" s="310">
        <v>25</v>
      </c>
      <c r="F107" s="307" t="s">
        <v>4895</v>
      </c>
      <c r="G107" s="311" t="s">
        <v>4892</v>
      </c>
      <c r="H107" s="312">
        <v>1</v>
      </c>
      <c r="I107" s="332">
        <v>4606.25</v>
      </c>
      <c r="J107" s="328">
        <v>95.96</v>
      </c>
      <c r="K107" s="329">
        <v>4510.29</v>
      </c>
    </row>
    <row r="108" spans="1:11" ht="15" customHeight="1" x14ac:dyDescent="0.2">
      <c r="A108" s="304">
        <v>111185</v>
      </c>
      <c r="B108" s="307" t="s">
        <v>4931</v>
      </c>
      <c r="C108" s="308" t="s">
        <v>4986</v>
      </c>
      <c r="D108" s="309">
        <v>43775</v>
      </c>
      <c r="E108" s="310">
        <v>25</v>
      </c>
      <c r="F108" s="307" t="s">
        <v>4895</v>
      </c>
      <c r="G108" s="311" t="s">
        <v>4892</v>
      </c>
      <c r="H108" s="312">
        <v>1</v>
      </c>
      <c r="I108" s="332">
        <v>1925</v>
      </c>
      <c r="J108" s="328">
        <v>40.1</v>
      </c>
      <c r="K108" s="329">
        <v>1884.9</v>
      </c>
    </row>
    <row r="109" spans="1:11" ht="15" customHeight="1" x14ac:dyDescent="0.2">
      <c r="A109" s="304">
        <v>111188</v>
      </c>
      <c r="B109" s="307" t="s">
        <v>4958</v>
      </c>
      <c r="C109" s="308" t="s">
        <v>926</v>
      </c>
      <c r="D109" s="309">
        <v>43774</v>
      </c>
      <c r="E109" s="320" t="s">
        <v>4900</v>
      </c>
      <c r="F109" s="321">
        <v>5</v>
      </c>
      <c r="G109" s="311" t="s">
        <v>4892</v>
      </c>
      <c r="H109" s="312">
        <v>1</v>
      </c>
      <c r="I109" s="332">
        <v>1547.91</v>
      </c>
      <c r="J109" s="328">
        <v>16.12</v>
      </c>
      <c r="K109" s="329">
        <v>1531.79</v>
      </c>
    </row>
    <row r="110" spans="1:11" ht="15" customHeight="1" x14ac:dyDescent="0.2">
      <c r="A110" s="304">
        <v>111191</v>
      </c>
      <c r="B110" s="307" t="s">
        <v>4959</v>
      </c>
      <c r="C110" s="308" t="s">
        <v>4986</v>
      </c>
      <c r="D110" s="309">
        <v>43781</v>
      </c>
      <c r="E110" s="310">
        <v>25</v>
      </c>
      <c r="F110" s="321">
        <v>5</v>
      </c>
      <c r="G110" s="311" t="s">
        <v>4892</v>
      </c>
      <c r="H110" s="312">
        <v>1</v>
      </c>
      <c r="I110" s="332">
        <v>1925</v>
      </c>
      <c r="J110" s="328">
        <v>40.1</v>
      </c>
      <c r="K110" s="329">
        <v>1884.9</v>
      </c>
    </row>
    <row r="111" spans="1:11" ht="15" customHeight="1" x14ac:dyDescent="0.2">
      <c r="A111" s="304">
        <v>111192</v>
      </c>
      <c r="B111" s="307" t="s">
        <v>4960</v>
      </c>
      <c r="C111" s="308" t="s">
        <v>4986</v>
      </c>
      <c r="D111" s="309">
        <v>43787</v>
      </c>
      <c r="E111" s="310">
        <v>25</v>
      </c>
      <c r="F111" s="307" t="s">
        <v>4961</v>
      </c>
      <c r="G111" s="311" t="s">
        <v>4892</v>
      </c>
      <c r="H111" s="312">
        <v>1</v>
      </c>
      <c r="I111" s="332">
        <v>4606.25</v>
      </c>
      <c r="J111" s="328">
        <v>95.96</v>
      </c>
      <c r="K111" s="329">
        <v>4510.29</v>
      </c>
    </row>
    <row r="112" spans="1:11" ht="15" customHeight="1" x14ac:dyDescent="0.2">
      <c r="A112" s="304">
        <v>111194</v>
      </c>
      <c r="B112" s="307" t="s">
        <v>4924</v>
      </c>
      <c r="C112" s="308" t="s">
        <v>4986</v>
      </c>
      <c r="D112" s="309">
        <v>43780</v>
      </c>
      <c r="E112" s="310">
        <v>25</v>
      </c>
      <c r="F112" s="307" t="s">
        <v>4891</v>
      </c>
      <c r="G112" s="311" t="s">
        <v>4892</v>
      </c>
      <c r="H112" s="312">
        <v>1</v>
      </c>
      <c r="I112" s="332">
        <v>4606.25</v>
      </c>
      <c r="J112" s="328">
        <v>95.96</v>
      </c>
      <c r="K112" s="329">
        <v>4510.29</v>
      </c>
    </row>
    <row r="113" spans="1:11" ht="15" customHeight="1" x14ac:dyDescent="0.2">
      <c r="A113" s="304">
        <v>111195</v>
      </c>
      <c r="B113" s="307" t="s">
        <v>4924</v>
      </c>
      <c r="C113" s="308" t="s">
        <v>4986</v>
      </c>
      <c r="D113" s="309">
        <v>43780</v>
      </c>
      <c r="E113" s="310">
        <v>25</v>
      </c>
      <c r="F113" s="307" t="s">
        <v>4891</v>
      </c>
      <c r="G113" s="311" t="s">
        <v>4892</v>
      </c>
      <c r="H113" s="312">
        <v>1</v>
      </c>
      <c r="I113" s="332">
        <v>4606.25</v>
      </c>
      <c r="J113" s="328">
        <v>95.96</v>
      </c>
      <c r="K113" s="329">
        <v>4510.29</v>
      </c>
    </row>
    <row r="114" spans="1:11" ht="15" customHeight="1" x14ac:dyDescent="0.2">
      <c r="A114" s="304">
        <v>111196</v>
      </c>
      <c r="B114" s="307" t="s">
        <v>4924</v>
      </c>
      <c r="C114" s="308" t="s">
        <v>4986</v>
      </c>
      <c r="D114" s="309">
        <v>43780</v>
      </c>
      <c r="E114" s="310">
        <v>25</v>
      </c>
      <c r="F114" s="307" t="s">
        <v>4891</v>
      </c>
      <c r="G114" s="311" t="s">
        <v>4892</v>
      </c>
      <c r="H114" s="312">
        <v>1</v>
      </c>
      <c r="I114" s="332">
        <v>4606.25</v>
      </c>
      <c r="J114" s="328">
        <v>95.96</v>
      </c>
      <c r="K114" s="329">
        <v>4510.29</v>
      </c>
    </row>
    <row r="115" spans="1:11" ht="15" customHeight="1" x14ac:dyDescent="0.2">
      <c r="A115" s="304">
        <v>111197</v>
      </c>
      <c r="B115" s="307" t="s">
        <v>4924</v>
      </c>
      <c r="C115" s="308" t="s">
        <v>4986</v>
      </c>
      <c r="D115" s="309">
        <v>43780</v>
      </c>
      <c r="E115" s="310">
        <v>25</v>
      </c>
      <c r="F115" s="307" t="s">
        <v>4891</v>
      </c>
      <c r="G115" s="311" t="s">
        <v>4892</v>
      </c>
      <c r="H115" s="312">
        <v>1</v>
      </c>
      <c r="I115" s="332">
        <v>4606.25</v>
      </c>
      <c r="J115" s="328">
        <v>95.96</v>
      </c>
      <c r="K115" s="329">
        <v>4510.29</v>
      </c>
    </row>
    <row r="116" spans="1:11" ht="15" customHeight="1" x14ac:dyDescent="0.2">
      <c r="A116" s="304">
        <v>111198</v>
      </c>
      <c r="B116" s="307" t="s">
        <v>4924</v>
      </c>
      <c r="C116" s="308" t="s">
        <v>4986</v>
      </c>
      <c r="D116" s="309">
        <v>43780</v>
      </c>
      <c r="E116" s="310">
        <v>25</v>
      </c>
      <c r="F116" s="307" t="s">
        <v>4891</v>
      </c>
      <c r="G116" s="311" t="s">
        <v>4892</v>
      </c>
      <c r="H116" s="312">
        <v>1</v>
      </c>
      <c r="I116" s="332">
        <v>4606.25</v>
      </c>
      <c r="J116" s="328">
        <v>95.96</v>
      </c>
      <c r="K116" s="329">
        <v>4510.29</v>
      </c>
    </row>
    <row r="117" spans="1:11" ht="15" customHeight="1" x14ac:dyDescent="0.2">
      <c r="A117" s="304">
        <v>111199</v>
      </c>
      <c r="B117" s="307" t="s">
        <v>4924</v>
      </c>
      <c r="C117" s="308" t="s">
        <v>4986</v>
      </c>
      <c r="D117" s="309">
        <v>43780</v>
      </c>
      <c r="E117" s="310">
        <v>25</v>
      </c>
      <c r="F117" s="307" t="s">
        <v>4891</v>
      </c>
      <c r="G117" s="311" t="s">
        <v>4892</v>
      </c>
      <c r="H117" s="312">
        <v>1</v>
      </c>
      <c r="I117" s="332">
        <v>4606.25</v>
      </c>
      <c r="J117" s="328">
        <v>95.96</v>
      </c>
      <c r="K117" s="329">
        <v>4510.29</v>
      </c>
    </row>
    <row r="118" spans="1:11" ht="15" customHeight="1" x14ac:dyDescent="0.2">
      <c r="A118" s="304">
        <v>111200</v>
      </c>
      <c r="B118" s="307" t="s">
        <v>4924</v>
      </c>
      <c r="C118" s="308" t="s">
        <v>4986</v>
      </c>
      <c r="D118" s="309">
        <v>43780</v>
      </c>
      <c r="E118" s="310">
        <v>25</v>
      </c>
      <c r="F118" s="307" t="s">
        <v>4891</v>
      </c>
      <c r="G118" s="311" t="s">
        <v>4892</v>
      </c>
      <c r="H118" s="312">
        <v>1</v>
      </c>
      <c r="I118" s="332">
        <v>4606.25</v>
      </c>
      <c r="J118" s="328">
        <v>95.96</v>
      </c>
      <c r="K118" s="329">
        <v>4510.29</v>
      </c>
    </row>
    <row r="119" spans="1:11" ht="14.25" customHeight="1" x14ac:dyDescent="0.2">
      <c r="A119" s="313">
        <v>111201</v>
      </c>
      <c r="B119" s="314" t="s">
        <v>4924</v>
      </c>
      <c r="C119" s="308" t="s">
        <v>4986</v>
      </c>
      <c r="D119" s="316">
        <v>43780</v>
      </c>
      <c r="E119" s="317">
        <v>25</v>
      </c>
      <c r="F119" s="314" t="s">
        <v>4891</v>
      </c>
      <c r="G119" s="318" t="s">
        <v>4892</v>
      </c>
      <c r="H119" s="319">
        <v>1</v>
      </c>
      <c r="I119" s="333">
        <v>4606.25</v>
      </c>
      <c r="J119" s="330">
        <v>95.96</v>
      </c>
      <c r="K119" s="331">
        <v>4510.29</v>
      </c>
    </row>
    <row r="120" spans="1:11" ht="15" customHeight="1" x14ac:dyDescent="0.2">
      <c r="A120" s="304">
        <v>111202</v>
      </c>
      <c r="B120" s="307" t="s">
        <v>4924</v>
      </c>
      <c r="C120" s="308" t="s">
        <v>4986</v>
      </c>
      <c r="D120" s="309">
        <v>43780</v>
      </c>
      <c r="E120" s="310">
        <v>25</v>
      </c>
      <c r="F120" s="307" t="s">
        <v>4891</v>
      </c>
      <c r="G120" s="311" t="s">
        <v>4892</v>
      </c>
      <c r="H120" s="312">
        <v>1</v>
      </c>
      <c r="I120" s="332">
        <v>4606.25</v>
      </c>
      <c r="J120" s="328">
        <v>95.96</v>
      </c>
      <c r="K120" s="329">
        <v>4510.29</v>
      </c>
    </row>
    <row r="121" spans="1:11" ht="15" customHeight="1" x14ac:dyDescent="0.2">
      <c r="A121" s="304">
        <v>111203</v>
      </c>
      <c r="B121" s="307" t="s">
        <v>4924</v>
      </c>
      <c r="C121" s="308" t="s">
        <v>4986</v>
      </c>
      <c r="D121" s="309">
        <v>43780</v>
      </c>
      <c r="E121" s="310">
        <v>25</v>
      </c>
      <c r="F121" s="307" t="s">
        <v>4891</v>
      </c>
      <c r="G121" s="311" t="s">
        <v>4892</v>
      </c>
      <c r="H121" s="312">
        <v>1</v>
      </c>
      <c r="I121" s="332">
        <v>4606.25</v>
      </c>
      <c r="J121" s="328">
        <v>95.96</v>
      </c>
      <c r="K121" s="329">
        <v>4510.29</v>
      </c>
    </row>
    <row r="122" spans="1:11" ht="15" customHeight="1" x14ac:dyDescent="0.2">
      <c r="A122" s="304">
        <v>111204</v>
      </c>
      <c r="B122" s="307" t="s">
        <v>4931</v>
      </c>
      <c r="C122" s="308" t="s">
        <v>4986</v>
      </c>
      <c r="D122" s="309">
        <v>43780</v>
      </c>
      <c r="E122" s="310">
        <v>25</v>
      </c>
      <c r="F122" s="307" t="s">
        <v>4891</v>
      </c>
      <c r="G122" s="311" t="s">
        <v>4892</v>
      </c>
      <c r="H122" s="312">
        <v>1</v>
      </c>
      <c r="I122" s="332">
        <v>1537.5</v>
      </c>
      <c r="J122" s="328">
        <v>32.03</v>
      </c>
      <c r="K122" s="329">
        <v>1505.47</v>
      </c>
    </row>
    <row r="123" spans="1:11" ht="15" customHeight="1" x14ac:dyDescent="0.2">
      <c r="A123" s="304">
        <v>111205</v>
      </c>
      <c r="B123" s="307" t="s">
        <v>4931</v>
      </c>
      <c r="C123" s="308" t="s">
        <v>4986</v>
      </c>
      <c r="D123" s="309">
        <v>43780</v>
      </c>
      <c r="E123" s="310">
        <v>25</v>
      </c>
      <c r="F123" s="307" t="s">
        <v>4891</v>
      </c>
      <c r="G123" s="311" t="s">
        <v>4892</v>
      </c>
      <c r="H123" s="312">
        <v>1</v>
      </c>
      <c r="I123" s="332">
        <v>1537.5</v>
      </c>
      <c r="J123" s="328">
        <v>32.03</v>
      </c>
      <c r="K123" s="329">
        <v>1505.47</v>
      </c>
    </row>
    <row r="124" spans="1:11" ht="15" customHeight="1" x14ac:dyDescent="0.2">
      <c r="A124" s="304">
        <v>111206</v>
      </c>
      <c r="B124" s="307" t="s">
        <v>4931</v>
      </c>
      <c r="C124" s="308" t="s">
        <v>4986</v>
      </c>
      <c r="D124" s="309">
        <v>43780</v>
      </c>
      <c r="E124" s="310">
        <v>25</v>
      </c>
      <c r="F124" s="307" t="s">
        <v>4891</v>
      </c>
      <c r="G124" s="311" t="s">
        <v>4892</v>
      </c>
      <c r="H124" s="312">
        <v>1</v>
      </c>
      <c r="I124" s="332">
        <v>1537.5</v>
      </c>
      <c r="J124" s="328">
        <v>32.03</v>
      </c>
      <c r="K124" s="329">
        <v>1505.47</v>
      </c>
    </row>
    <row r="125" spans="1:11" ht="15" customHeight="1" x14ac:dyDescent="0.2">
      <c r="A125" s="304">
        <v>111207</v>
      </c>
      <c r="B125" s="307" t="s">
        <v>4931</v>
      </c>
      <c r="C125" s="308" t="s">
        <v>4986</v>
      </c>
      <c r="D125" s="309">
        <v>43780</v>
      </c>
      <c r="E125" s="310">
        <v>25</v>
      </c>
      <c r="F125" s="307" t="s">
        <v>4891</v>
      </c>
      <c r="G125" s="311" t="s">
        <v>4892</v>
      </c>
      <c r="H125" s="312">
        <v>1</v>
      </c>
      <c r="I125" s="332">
        <v>1537.5</v>
      </c>
      <c r="J125" s="328">
        <v>32.03</v>
      </c>
      <c r="K125" s="329">
        <v>1505.47</v>
      </c>
    </row>
    <row r="126" spans="1:11" ht="15" customHeight="1" x14ac:dyDescent="0.2">
      <c r="A126" s="304">
        <v>111208</v>
      </c>
      <c r="B126" s="307" t="s">
        <v>4931</v>
      </c>
      <c r="C126" s="308" t="s">
        <v>4986</v>
      </c>
      <c r="D126" s="309">
        <v>43780</v>
      </c>
      <c r="E126" s="310">
        <v>25</v>
      </c>
      <c r="F126" s="307" t="s">
        <v>4891</v>
      </c>
      <c r="G126" s="311" t="s">
        <v>4892</v>
      </c>
      <c r="H126" s="312">
        <v>1</v>
      </c>
      <c r="I126" s="332">
        <v>1537.5</v>
      </c>
      <c r="J126" s="328">
        <v>32.03</v>
      </c>
      <c r="K126" s="329">
        <v>1505.47</v>
      </c>
    </row>
    <row r="127" spans="1:11" ht="15" customHeight="1" x14ac:dyDescent="0.2">
      <c r="A127" s="304">
        <v>111209</v>
      </c>
      <c r="B127" s="307" t="s">
        <v>4931</v>
      </c>
      <c r="C127" s="308" t="s">
        <v>4986</v>
      </c>
      <c r="D127" s="309">
        <v>43780</v>
      </c>
      <c r="E127" s="310">
        <v>25</v>
      </c>
      <c r="F127" s="307" t="s">
        <v>4891</v>
      </c>
      <c r="G127" s="311" t="s">
        <v>4892</v>
      </c>
      <c r="H127" s="312">
        <v>1</v>
      </c>
      <c r="I127" s="332">
        <v>1537.5</v>
      </c>
      <c r="J127" s="328">
        <v>32.03</v>
      </c>
      <c r="K127" s="329">
        <v>1505.47</v>
      </c>
    </row>
    <row r="128" spans="1:11" ht="15" customHeight="1" x14ac:dyDescent="0.2">
      <c r="A128" s="304">
        <v>111210</v>
      </c>
      <c r="B128" s="307" t="s">
        <v>4931</v>
      </c>
      <c r="C128" s="308" t="s">
        <v>4986</v>
      </c>
      <c r="D128" s="309">
        <v>43780</v>
      </c>
      <c r="E128" s="310">
        <v>25</v>
      </c>
      <c r="F128" s="307" t="s">
        <v>4891</v>
      </c>
      <c r="G128" s="311" t="s">
        <v>4892</v>
      </c>
      <c r="H128" s="312">
        <v>1</v>
      </c>
      <c r="I128" s="332">
        <v>1537.5</v>
      </c>
      <c r="J128" s="328">
        <v>32.03</v>
      </c>
      <c r="K128" s="329">
        <v>1505.47</v>
      </c>
    </row>
    <row r="129" spans="1:11" ht="15" customHeight="1" x14ac:dyDescent="0.2">
      <c r="A129" s="304">
        <v>111211</v>
      </c>
      <c r="B129" s="307" t="s">
        <v>4931</v>
      </c>
      <c r="C129" s="308" t="s">
        <v>4986</v>
      </c>
      <c r="D129" s="309">
        <v>43780</v>
      </c>
      <c r="E129" s="310">
        <v>25</v>
      </c>
      <c r="F129" s="307" t="s">
        <v>4891</v>
      </c>
      <c r="G129" s="311" t="s">
        <v>4892</v>
      </c>
      <c r="H129" s="312">
        <v>1</v>
      </c>
      <c r="I129" s="332">
        <v>1537.5</v>
      </c>
      <c r="J129" s="328">
        <v>32.03</v>
      </c>
      <c r="K129" s="329">
        <v>1505.47</v>
      </c>
    </row>
    <row r="130" spans="1:11" ht="15" customHeight="1" x14ac:dyDescent="0.2">
      <c r="A130" s="304">
        <v>111212</v>
      </c>
      <c r="B130" s="307" t="s">
        <v>4931</v>
      </c>
      <c r="C130" s="308" t="s">
        <v>4986</v>
      </c>
      <c r="D130" s="309">
        <v>43780</v>
      </c>
      <c r="E130" s="310">
        <v>25</v>
      </c>
      <c r="F130" s="307" t="s">
        <v>4891</v>
      </c>
      <c r="G130" s="311" t="s">
        <v>4892</v>
      </c>
      <c r="H130" s="312">
        <v>1</v>
      </c>
      <c r="I130" s="332">
        <v>1537.5</v>
      </c>
      <c r="J130" s="328">
        <v>32.03</v>
      </c>
      <c r="K130" s="329">
        <v>1505.47</v>
      </c>
    </row>
    <row r="131" spans="1:11" ht="15" customHeight="1" x14ac:dyDescent="0.2">
      <c r="A131" s="304">
        <v>111213</v>
      </c>
      <c r="B131" s="307" t="s">
        <v>4931</v>
      </c>
      <c r="C131" s="308" t="s">
        <v>4986</v>
      </c>
      <c r="D131" s="309">
        <v>43780</v>
      </c>
      <c r="E131" s="310">
        <v>25</v>
      </c>
      <c r="F131" s="307" t="s">
        <v>4891</v>
      </c>
      <c r="G131" s="311" t="s">
        <v>4892</v>
      </c>
      <c r="H131" s="312">
        <v>1</v>
      </c>
      <c r="I131" s="332">
        <v>1537.5</v>
      </c>
      <c r="J131" s="328">
        <v>32.03</v>
      </c>
      <c r="K131" s="329">
        <v>1505.47</v>
      </c>
    </row>
    <row r="132" spans="1:11" ht="15" customHeight="1" x14ac:dyDescent="0.2">
      <c r="A132" s="304">
        <v>111214</v>
      </c>
      <c r="B132" s="307" t="s">
        <v>4962</v>
      </c>
      <c r="C132" s="308" t="s">
        <v>4986</v>
      </c>
      <c r="D132" s="309">
        <v>43775</v>
      </c>
      <c r="E132" s="310">
        <v>25</v>
      </c>
      <c r="F132" s="307" t="s">
        <v>4911</v>
      </c>
      <c r="G132" s="311" t="s">
        <v>4892</v>
      </c>
      <c r="H132" s="312">
        <v>1</v>
      </c>
      <c r="I132" s="332">
        <v>2987.5</v>
      </c>
      <c r="J132" s="328">
        <v>62.24</v>
      </c>
      <c r="K132" s="329">
        <v>2925.26</v>
      </c>
    </row>
    <row r="133" spans="1:11" ht="15" customHeight="1" x14ac:dyDescent="0.2">
      <c r="A133" s="304">
        <v>111216</v>
      </c>
      <c r="B133" s="307" t="s">
        <v>4918</v>
      </c>
      <c r="C133" s="308" t="s">
        <v>4986</v>
      </c>
      <c r="D133" s="309">
        <v>43789</v>
      </c>
      <c r="E133" s="310">
        <v>25</v>
      </c>
      <c r="F133" s="307" t="s">
        <v>4961</v>
      </c>
      <c r="G133" s="311" t="s">
        <v>4892</v>
      </c>
      <c r="H133" s="312">
        <v>1</v>
      </c>
      <c r="I133" s="332">
        <v>1925</v>
      </c>
      <c r="J133" s="328">
        <v>40.1</v>
      </c>
      <c r="K133" s="329">
        <v>1884.9</v>
      </c>
    </row>
    <row r="134" spans="1:11" ht="15" customHeight="1" x14ac:dyDescent="0.2">
      <c r="A134" s="304">
        <v>111217</v>
      </c>
      <c r="B134" s="307" t="s">
        <v>4963</v>
      </c>
      <c r="C134" s="308" t="s">
        <v>4986</v>
      </c>
      <c r="D134" s="309">
        <v>43789</v>
      </c>
      <c r="E134" s="310">
        <v>25</v>
      </c>
      <c r="F134" s="307" t="s">
        <v>4911</v>
      </c>
      <c r="G134" s="311" t="s">
        <v>4892</v>
      </c>
      <c r="H134" s="312">
        <v>1</v>
      </c>
      <c r="I134" s="332">
        <v>8916.25</v>
      </c>
      <c r="J134" s="328">
        <v>185.76</v>
      </c>
      <c r="K134" s="329">
        <v>8730.49</v>
      </c>
    </row>
    <row r="135" spans="1:11" ht="15" customHeight="1" x14ac:dyDescent="0.2">
      <c r="A135" s="304">
        <v>111219</v>
      </c>
      <c r="B135" s="307" t="s">
        <v>4964</v>
      </c>
      <c r="C135" s="308" t="s">
        <v>4986</v>
      </c>
      <c r="D135" s="309">
        <v>43794</v>
      </c>
      <c r="E135" s="310">
        <v>25</v>
      </c>
      <c r="F135" s="307" t="s">
        <v>4891</v>
      </c>
      <c r="G135" s="311" t="s">
        <v>4892</v>
      </c>
      <c r="H135" s="312">
        <v>1</v>
      </c>
      <c r="I135" s="332">
        <v>9958.75</v>
      </c>
      <c r="J135" s="328">
        <v>207.47</v>
      </c>
      <c r="K135" s="329">
        <v>9751.2800000000007</v>
      </c>
    </row>
    <row r="136" spans="1:11" ht="15" customHeight="1" x14ac:dyDescent="0.2">
      <c r="A136" s="304">
        <v>111220</v>
      </c>
      <c r="B136" s="307" t="s">
        <v>4965</v>
      </c>
      <c r="C136" s="308" t="s">
        <v>3892</v>
      </c>
      <c r="D136" s="309">
        <v>43784</v>
      </c>
      <c r="E136" s="310">
        <v>25</v>
      </c>
      <c r="F136" s="307" t="s">
        <v>4895</v>
      </c>
      <c r="G136" s="311" t="s">
        <v>4892</v>
      </c>
      <c r="H136" s="312">
        <v>1</v>
      </c>
      <c r="I136" s="332">
        <v>11352.88</v>
      </c>
      <c r="J136" s="328">
        <v>236.52</v>
      </c>
      <c r="K136" s="329">
        <v>11116.36</v>
      </c>
    </row>
    <row r="137" spans="1:11" ht="15" customHeight="1" x14ac:dyDescent="0.2">
      <c r="A137" s="304">
        <v>111221</v>
      </c>
      <c r="B137" s="307" t="s">
        <v>4966</v>
      </c>
      <c r="C137" s="308" t="s">
        <v>4986</v>
      </c>
      <c r="D137" s="309">
        <v>43783</v>
      </c>
      <c r="E137" s="310">
        <v>20</v>
      </c>
      <c r="F137" s="307" t="s">
        <v>4895</v>
      </c>
      <c r="G137" s="311" t="s">
        <v>4892</v>
      </c>
      <c r="H137" s="312">
        <v>1</v>
      </c>
      <c r="I137" s="332">
        <v>7998.16</v>
      </c>
      <c r="J137" s="328">
        <v>133.30000000000001</v>
      </c>
      <c r="K137" s="329">
        <v>7864.86</v>
      </c>
    </row>
    <row r="138" spans="1:11" ht="15" customHeight="1" x14ac:dyDescent="0.2">
      <c r="A138" s="304">
        <v>111222</v>
      </c>
      <c r="B138" s="307" t="s">
        <v>4967</v>
      </c>
      <c r="C138" s="308" t="s">
        <v>2553</v>
      </c>
      <c r="D138" s="309">
        <v>43789</v>
      </c>
      <c r="E138" s="310">
        <v>20</v>
      </c>
      <c r="F138" s="307" t="s">
        <v>4898</v>
      </c>
      <c r="G138" s="311" t="s">
        <v>4892</v>
      </c>
      <c r="H138" s="312">
        <v>1</v>
      </c>
      <c r="I138" s="332">
        <v>2224.88</v>
      </c>
      <c r="J138" s="328">
        <v>37.08</v>
      </c>
      <c r="K138" s="329">
        <v>2187.8000000000002</v>
      </c>
    </row>
    <row r="139" spans="1:11" ht="15" customHeight="1" x14ac:dyDescent="0.2">
      <c r="A139" s="304">
        <v>111223</v>
      </c>
      <c r="B139" s="307" t="s">
        <v>4968</v>
      </c>
      <c r="C139" s="308" t="s">
        <v>926</v>
      </c>
      <c r="D139" s="309">
        <v>43791</v>
      </c>
      <c r="E139" s="320" t="s">
        <v>4900</v>
      </c>
      <c r="F139" s="307" t="s">
        <v>4891</v>
      </c>
      <c r="G139" s="311" t="s">
        <v>4892</v>
      </c>
      <c r="H139" s="312">
        <v>1</v>
      </c>
      <c r="I139" s="332">
        <v>326.38</v>
      </c>
      <c r="J139" s="328">
        <v>3.4</v>
      </c>
      <c r="K139" s="329">
        <v>322.98</v>
      </c>
    </row>
    <row r="140" spans="1:11" ht="15" customHeight="1" x14ac:dyDescent="0.2">
      <c r="A140" s="304">
        <v>111226</v>
      </c>
      <c r="B140" s="307" t="s">
        <v>4969</v>
      </c>
      <c r="C140" s="308" t="s">
        <v>926</v>
      </c>
      <c r="D140" s="309">
        <v>43767</v>
      </c>
      <c r="E140" s="320" t="s">
        <v>4900</v>
      </c>
      <c r="F140" s="307" t="s">
        <v>4911</v>
      </c>
      <c r="G140" s="311" t="s">
        <v>4892</v>
      </c>
      <c r="H140" s="312">
        <v>1</v>
      </c>
      <c r="I140" s="332">
        <v>2743.13</v>
      </c>
      <c r="J140" s="328">
        <v>57.15</v>
      </c>
      <c r="K140" s="329">
        <v>2685.98</v>
      </c>
    </row>
    <row r="141" spans="1:11" ht="15" customHeight="1" x14ac:dyDescent="0.2">
      <c r="A141" s="304">
        <v>111229</v>
      </c>
      <c r="B141" s="307" t="s">
        <v>4970</v>
      </c>
      <c r="C141" s="308" t="s">
        <v>4986</v>
      </c>
      <c r="D141" s="309">
        <v>43809</v>
      </c>
      <c r="E141" s="310">
        <v>25</v>
      </c>
      <c r="F141" s="307" t="s">
        <v>4920</v>
      </c>
      <c r="G141" s="311" t="s">
        <v>4892</v>
      </c>
      <c r="H141" s="312">
        <v>1</v>
      </c>
      <c r="I141" s="332">
        <v>6978.75</v>
      </c>
      <c r="J141" s="328">
        <v>0</v>
      </c>
      <c r="K141" s="329">
        <v>6978.75</v>
      </c>
    </row>
    <row r="142" spans="1:11" ht="15" customHeight="1" x14ac:dyDescent="0.2">
      <c r="A142" s="304">
        <v>111230</v>
      </c>
      <c r="B142" s="307" t="s">
        <v>4971</v>
      </c>
      <c r="C142" s="308" t="s">
        <v>4986</v>
      </c>
      <c r="D142" s="309">
        <v>43802</v>
      </c>
      <c r="E142" s="310">
        <v>20</v>
      </c>
      <c r="F142" s="307" t="s">
        <v>4911</v>
      </c>
      <c r="G142" s="311" t="s">
        <v>4892</v>
      </c>
      <c r="H142" s="312">
        <v>1</v>
      </c>
      <c r="I142" s="332">
        <v>3768</v>
      </c>
      <c r="J142" s="328">
        <v>0</v>
      </c>
      <c r="K142" s="329">
        <v>3768</v>
      </c>
    </row>
    <row r="143" spans="1:11" ht="15" customHeight="1" x14ac:dyDescent="0.2">
      <c r="A143" s="304">
        <v>111231</v>
      </c>
      <c r="B143" s="307" t="s">
        <v>4972</v>
      </c>
      <c r="C143" s="308" t="s">
        <v>4986</v>
      </c>
      <c r="D143" s="309">
        <v>43811</v>
      </c>
      <c r="E143" s="310">
        <v>25</v>
      </c>
      <c r="F143" s="307" t="s">
        <v>4898</v>
      </c>
      <c r="G143" s="311" t="s">
        <v>4892</v>
      </c>
      <c r="H143" s="312">
        <v>1</v>
      </c>
      <c r="I143" s="332">
        <v>11388.75</v>
      </c>
      <c r="J143" s="328">
        <v>0</v>
      </c>
      <c r="K143" s="329">
        <v>11388.75</v>
      </c>
    </row>
    <row r="144" spans="1:11" ht="15" customHeight="1" x14ac:dyDescent="0.2">
      <c r="A144" s="304">
        <v>111232</v>
      </c>
      <c r="B144" s="307" t="s">
        <v>4968</v>
      </c>
      <c r="C144" s="308" t="s">
        <v>926</v>
      </c>
      <c r="D144" s="309">
        <v>43791</v>
      </c>
      <c r="E144" s="320" t="s">
        <v>4900</v>
      </c>
      <c r="F144" s="307" t="s">
        <v>4891</v>
      </c>
      <c r="G144" s="311" t="s">
        <v>4892</v>
      </c>
      <c r="H144" s="312">
        <v>1</v>
      </c>
      <c r="I144" s="332">
        <v>326.38</v>
      </c>
      <c r="J144" s="328">
        <v>3.4</v>
      </c>
      <c r="K144" s="329">
        <v>322.98</v>
      </c>
    </row>
    <row r="145" spans="1:11" ht="15" customHeight="1" x14ac:dyDescent="0.2">
      <c r="A145" s="304">
        <v>111233</v>
      </c>
      <c r="B145" s="307" t="s">
        <v>4968</v>
      </c>
      <c r="C145" s="308" t="s">
        <v>926</v>
      </c>
      <c r="D145" s="309">
        <v>43791</v>
      </c>
      <c r="E145" s="320" t="s">
        <v>4900</v>
      </c>
      <c r="F145" s="307" t="s">
        <v>4891</v>
      </c>
      <c r="G145" s="311" t="s">
        <v>4892</v>
      </c>
      <c r="H145" s="312">
        <v>1</v>
      </c>
      <c r="I145" s="332">
        <v>326.38</v>
      </c>
      <c r="J145" s="328">
        <v>3.4</v>
      </c>
      <c r="K145" s="329">
        <v>322.98</v>
      </c>
    </row>
    <row r="146" spans="1:11" ht="15" customHeight="1" x14ac:dyDescent="0.2">
      <c r="A146" s="304">
        <v>111234</v>
      </c>
      <c r="B146" s="307" t="s">
        <v>4968</v>
      </c>
      <c r="C146" s="308" t="s">
        <v>926</v>
      </c>
      <c r="D146" s="309">
        <v>43791</v>
      </c>
      <c r="E146" s="320" t="s">
        <v>4900</v>
      </c>
      <c r="F146" s="307" t="s">
        <v>4891</v>
      </c>
      <c r="G146" s="311" t="s">
        <v>4892</v>
      </c>
      <c r="H146" s="312">
        <v>1</v>
      </c>
      <c r="I146" s="332">
        <v>326.38</v>
      </c>
      <c r="J146" s="328">
        <v>3.4</v>
      </c>
      <c r="K146" s="329">
        <v>322.98</v>
      </c>
    </row>
    <row r="147" spans="1:11" ht="15" customHeight="1" x14ac:dyDescent="0.2">
      <c r="A147" s="304">
        <v>111235</v>
      </c>
      <c r="B147" s="307" t="s">
        <v>4968</v>
      </c>
      <c r="C147" s="308" t="s">
        <v>926</v>
      </c>
      <c r="D147" s="309">
        <v>43791</v>
      </c>
      <c r="E147" s="320" t="s">
        <v>4900</v>
      </c>
      <c r="F147" s="307" t="s">
        <v>4891</v>
      </c>
      <c r="G147" s="311" t="s">
        <v>4892</v>
      </c>
      <c r="H147" s="312">
        <v>1</v>
      </c>
      <c r="I147" s="332">
        <v>326.37</v>
      </c>
      <c r="J147" s="328">
        <v>3.4</v>
      </c>
      <c r="K147" s="329">
        <v>322.97000000000003</v>
      </c>
    </row>
    <row r="148" spans="1:11" ht="14.25" customHeight="1" x14ac:dyDescent="0.2">
      <c r="A148" s="313">
        <v>111236</v>
      </c>
      <c r="B148" s="314" t="s">
        <v>4968</v>
      </c>
      <c r="C148" s="308" t="s">
        <v>926</v>
      </c>
      <c r="D148" s="316">
        <v>43791</v>
      </c>
      <c r="E148" s="325" t="s">
        <v>4900</v>
      </c>
      <c r="F148" s="314" t="s">
        <v>4891</v>
      </c>
      <c r="G148" s="318" t="s">
        <v>4892</v>
      </c>
      <c r="H148" s="319">
        <v>1</v>
      </c>
      <c r="I148" s="333">
        <v>326.37</v>
      </c>
      <c r="J148" s="330">
        <v>3.4</v>
      </c>
      <c r="K148" s="331">
        <v>322.97000000000003</v>
      </c>
    </row>
    <row r="149" spans="1:11" ht="15" customHeight="1" x14ac:dyDescent="0.2">
      <c r="A149" s="304">
        <v>111237</v>
      </c>
      <c r="B149" s="307" t="s">
        <v>4968</v>
      </c>
      <c r="C149" s="308" t="s">
        <v>926</v>
      </c>
      <c r="D149" s="309">
        <v>43791</v>
      </c>
      <c r="E149" s="320" t="s">
        <v>4900</v>
      </c>
      <c r="F149" s="307" t="s">
        <v>4891</v>
      </c>
      <c r="G149" s="311" t="s">
        <v>4892</v>
      </c>
      <c r="H149" s="312">
        <v>1</v>
      </c>
      <c r="I149" s="332">
        <v>326.37</v>
      </c>
      <c r="J149" s="328">
        <v>3.4</v>
      </c>
      <c r="K149" s="329">
        <v>322.97000000000003</v>
      </c>
    </row>
    <row r="150" spans="1:11" ht="15" customHeight="1" x14ac:dyDescent="0.2">
      <c r="A150" s="304">
        <v>111238</v>
      </c>
      <c r="B150" s="307" t="s">
        <v>4968</v>
      </c>
      <c r="C150" s="308" t="s">
        <v>926</v>
      </c>
      <c r="D150" s="309">
        <v>43791</v>
      </c>
      <c r="E150" s="320" t="s">
        <v>4900</v>
      </c>
      <c r="F150" s="307" t="s">
        <v>4891</v>
      </c>
      <c r="G150" s="311" t="s">
        <v>4892</v>
      </c>
      <c r="H150" s="312">
        <v>1</v>
      </c>
      <c r="I150" s="332">
        <v>326.37</v>
      </c>
      <c r="J150" s="328">
        <v>3.4</v>
      </c>
      <c r="K150" s="329">
        <v>322.97000000000003</v>
      </c>
    </row>
    <row r="151" spans="1:11" ht="15" customHeight="1" x14ac:dyDescent="0.2">
      <c r="A151" s="304">
        <v>111239</v>
      </c>
      <c r="B151" s="307" t="s">
        <v>4904</v>
      </c>
      <c r="C151" s="308" t="s">
        <v>926</v>
      </c>
      <c r="D151" s="309">
        <v>43796</v>
      </c>
      <c r="E151" s="320" t="s">
        <v>4900</v>
      </c>
      <c r="F151" s="307" t="s">
        <v>4891</v>
      </c>
      <c r="G151" s="311" t="s">
        <v>4892</v>
      </c>
      <c r="H151" s="312">
        <v>1</v>
      </c>
      <c r="I151" s="332">
        <v>2400</v>
      </c>
      <c r="J151" s="328">
        <v>25</v>
      </c>
      <c r="K151" s="329">
        <v>2375</v>
      </c>
    </row>
    <row r="152" spans="1:11" ht="15" customHeight="1" x14ac:dyDescent="0.2">
      <c r="A152" s="304">
        <v>111240</v>
      </c>
      <c r="B152" s="307" t="s">
        <v>4973</v>
      </c>
      <c r="C152" s="308" t="s">
        <v>4986</v>
      </c>
      <c r="D152" s="309">
        <v>43811</v>
      </c>
      <c r="E152" s="310">
        <v>25</v>
      </c>
      <c r="F152" s="307" t="s">
        <v>4898</v>
      </c>
      <c r="G152" s="311" t="s">
        <v>4892</v>
      </c>
      <c r="H152" s="312">
        <v>1</v>
      </c>
      <c r="I152" s="332">
        <v>4606.25</v>
      </c>
      <c r="J152" s="328">
        <v>0</v>
      </c>
      <c r="K152" s="329">
        <v>4606.25</v>
      </c>
    </row>
    <row r="153" spans="1:11" ht="15" customHeight="1" x14ac:dyDescent="0.2">
      <c r="A153" s="304">
        <v>111281</v>
      </c>
      <c r="B153" s="307" t="s">
        <v>4974</v>
      </c>
      <c r="C153" s="308" t="s">
        <v>4986</v>
      </c>
      <c r="D153" s="309">
        <v>43816</v>
      </c>
      <c r="E153" s="310">
        <v>25</v>
      </c>
      <c r="F153" s="307" t="s">
        <v>4891</v>
      </c>
      <c r="G153" s="311" t="s">
        <v>4892</v>
      </c>
      <c r="H153" s="312">
        <v>1</v>
      </c>
      <c r="I153" s="332">
        <v>15681.25</v>
      </c>
      <c r="J153" s="328">
        <v>0</v>
      </c>
      <c r="K153" s="329">
        <v>15681.25</v>
      </c>
    </row>
    <row r="154" spans="1:11" ht="15" customHeight="1" x14ac:dyDescent="0.2">
      <c r="A154" s="304">
        <v>111282</v>
      </c>
      <c r="B154" s="307" t="s">
        <v>4974</v>
      </c>
      <c r="C154" s="308" t="s">
        <v>4986</v>
      </c>
      <c r="D154" s="309">
        <v>43816</v>
      </c>
      <c r="E154" s="310">
        <v>25</v>
      </c>
      <c r="F154" s="307" t="s">
        <v>4891</v>
      </c>
      <c r="G154" s="311" t="s">
        <v>4892</v>
      </c>
      <c r="H154" s="312">
        <v>1</v>
      </c>
      <c r="I154" s="332">
        <v>15681.25</v>
      </c>
      <c r="J154" s="328">
        <v>0</v>
      </c>
      <c r="K154" s="329">
        <v>15681.25</v>
      </c>
    </row>
    <row r="155" spans="1:11" ht="15" customHeight="1" x14ac:dyDescent="0.2">
      <c r="A155" s="304">
        <v>111283</v>
      </c>
      <c r="B155" s="307" t="s">
        <v>4975</v>
      </c>
      <c r="C155" s="308" t="s">
        <v>4986</v>
      </c>
      <c r="D155" s="309">
        <v>43829</v>
      </c>
      <c r="E155" s="310">
        <v>25</v>
      </c>
      <c r="F155" s="307" t="s">
        <v>4893</v>
      </c>
      <c r="G155" s="311" t="s">
        <v>4892</v>
      </c>
      <c r="H155" s="312">
        <v>1</v>
      </c>
      <c r="I155" s="332">
        <v>26730</v>
      </c>
      <c r="J155" s="328">
        <v>0</v>
      </c>
      <c r="K155" s="329">
        <v>26730</v>
      </c>
    </row>
    <row r="156" spans="1:11" ht="15" customHeight="1" x14ac:dyDescent="0.2">
      <c r="A156" s="304">
        <v>111285</v>
      </c>
      <c r="B156" s="307" t="s">
        <v>4976</v>
      </c>
      <c r="C156" s="308" t="s">
        <v>2553</v>
      </c>
      <c r="D156" s="309">
        <v>43810</v>
      </c>
      <c r="E156" s="310">
        <v>20</v>
      </c>
      <c r="F156" s="307" t="s">
        <v>4920</v>
      </c>
      <c r="G156" s="311" t="s">
        <v>4892</v>
      </c>
      <c r="H156" s="312">
        <v>1</v>
      </c>
      <c r="I156" s="332">
        <v>3894</v>
      </c>
      <c r="J156" s="328">
        <v>0</v>
      </c>
      <c r="K156" s="329">
        <v>3894</v>
      </c>
    </row>
    <row r="157" spans="1:11" ht="15" customHeight="1" x14ac:dyDescent="0.2">
      <c r="A157" s="304">
        <v>111286</v>
      </c>
      <c r="B157" s="307" t="s">
        <v>4977</v>
      </c>
      <c r="C157" s="308" t="s">
        <v>2553</v>
      </c>
      <c r="D157" s="309">
        <v>43810</v>
      </c>
      <c r="E157" s="310">
        <v>20</v>
      </c>
      <c r="F157" s="307" t="s">
        <v>4920</v>
      </c>
      <c r="G157" s="311" t="s">
        <v>4892</v>
      </c>
      <c r="H157" s="312">
        <v>1</v>
      </c>
      <c r="I157" s="332">
        <v>2100</v>
      </c>
      <c r="J157" s="328">
        <v>0</v>
      </c>
      <c r="K157" s="329">
        <v>2100</v>
      </c>
    </row>
    <row r="158" spans="1:11" ht="15" customHeight="1" x14ac:dyDescent="0.2">
      <c r="A158" s="304">
        <v>111287</v>
      </c>
      <c r="B158" s="307" t="s">
        <v>4978</v>
      </c>
      <c r="C158" s="308" t="s">
        <v>4986</v>
      </c>
      <c r="D158" s="309">
        <v>43802</v>
      </c>
      <c r="E158" s="310">
        <v>20</v>
      </c>
      <c r="F158" s="307" t="s">
        <v>4895</v>
      </c>
      <c r="G158" s="311" t="s">
        <v>4892</v>
      </c>
      <c r="H158" s="312">
        <v>1</v>
      </c>
      <c r="I158" s="332">
        <v>5606.5</v>
      </c>
      <c r="J158" s="328">
        <v>0</v>
      </c>
      <c r="K158" s="329">
        <v>5606.5</v>
      </c>
    </row>
    <row r="159" spans="1:11" ht="15" customHeight="1" x14ac:dyDescent="0.2">
      <c r="A159" s="304">
        <v>111288</v>
      </c>
      <c r="B159" s="307" t="s">
        <v>4979</v>
      </c>
      <c r="C159" s="308" t="s">
        <v>926</v>
      </c>
      <c r="D159" s="309">
        <v>43646</v>
      </c>
      <c r="E159" s="320" t="s">
        <v>4900</v>
      </c>
      <c r="F159" s="307" t="s">
        <v>4920</v>
      </c>
      <c r="G159" s="311" t="s">
        <v>4892</v>
      </c>
      <c r="H159" s="312">
        <v>1</v>
      </c>
      <c r="I159" s="332">
        <v>1730.93</v>
      </c>
      <c r="J159" s="328">
        <v>108.18</v>
      </c>
      <c r="K159" s="329">
        <v>1622.75</v>
      </c>
    </row>
    <row r="160" spans="1:11" ht="15" customHeight="1" x14ac:dyDescent="0.2">
      <c r="A160" s="304">
        <v>111289</v>
      </c>
      <c r="B160" s="307" t="s">
        <v>4980</v>
      </c>
      <c r="C160" s="308" t="s">
        <v>4986</v>
      </c>
      <c r="D160" s="309">
        <v>43810</v>
      </c>
      <c r="E160" s="310">
        <v>20</v>
      </c>
      <c r="F160" s="307" t="s">
        <v>4898</v>
      </c>
      <c r="G160" s="311" t="s">
        <v>4892</v>
      </c>
      <c r="H160" s="312">
        <v>1</v>
      </c>
      <c r="I160" s="332">
        <v>3225.75</v>
      </c>
      <c r="J160" s="328">
        <v>0</v>
      </c>
      <c r="K160" s="329">
        <v>3225.75</v>
      </c>
    </row>
    <row r="161" spans="1:11" ht="15" customHeight="1" x14ac:dyDescent="0.2">
      <c r="A161" s="304">
        <v>111296</v>
      </c>
      <c r="B161" s="307" t="s">
        <v>4981</v>
      </c>
      <c r="C161" s="308" t="s">
        <v>2553</v>
      </c>
      <c r="D161" s="309">
        <v>43738</v>
      </c>
      <c r="E161" s="310">
        <v>20</v>
      </c>
      <c r="F161" s="307" t="s">
        <v>4895</v>
      </c>
      <c r="G161" s="311" t="s">
        <v>4892</v>
      </c>
      <c r="H161" s="312">
        <v>1</v>
      </c>
      <c r="I161" s="332">
        <v>14431.97</v>
      </c>
      <c r="J161" s="328">
        <v>721.6</v>
      </c>
      <c r="K161" s="329">
        <v>13710.37</v>
      </c>
    </row>
    <row r="162" spans="1:11" ht="15" customHeight="1" x14ac:dyDescent="0.2">
      <c r="A162" s="304">
        <v>111297</v>
      </c>
      <c r="B162" s="307" t="s">
        <v>4982</v>
      </c>
      <c r="C162" s="308" t="s">
        <v>2553</v>
      </c>
      <c r="D162" s="309">
        <v>43791</v>
      </c>
      <c r="E162" s="310">
        <v>20</v>
      </c>
      <c r="F162" s="307" t="s">
        <v>4895</v>
      </c>
      <c r="G162" s="311" t="s">
        <v>4892</v>
      </c>
      <c r="H162" s="312">
        <v>1</v>
      </c>
      <c r="I162" s="332">
        <v>7419.51</v>
      </c>
      <c r="J162" s="328">
        <v>123.66</v>
      </c>
      <c r="K162" s="329">
        <v>7295.85</v>
      </c>
    </row>
    <row r="163" spans="1:11" ht="15" customHeight="1" x14ac:dyDescent="0.2">
      <c r="A163" s="304">
        <v>111298</v>
      </c>
      <c r="B163" s="307" t="s">
        <v>4983</v>
      </c>
      <c r="C163" s="308" t="s">
        <v>2553</v>
      </c>
      <c r="D163" s="309">
        <v>43811</v>
      </c>
      <c r="E163" s="310">
        <v>20</v>
      </c>
      <c r="F163" s="307" t="s">
        <v>4895</v>
      </c>
      <c r="G163" s="311" t="s">
        <v>4892</v>
      </c>
      <c r="H163" s="312">
        <v>1</v>
      </c>
      <c r="I163" s="332">
        <v>3997.13</v>
      </c>
      <c r="J163" s="328">
        <v>0</v>
      </c>
      <c r="K163" s="329">
        <v>3997.13</v>
      </c>
    </row>
    <row r="164" spans="1:11" ht="15" customHeight="1" x14ac:dyDescent="0.2">
      <c r="A164" s="304">
        <v>111299</v>
      </c>
      <c r="B164" s="307" t="s">
        <v>4904</v>
      </c>
      <c r="C164" s="308" t="s">
        <v>926</v>
      </c>
      <c r="D164" s="309">
        <v>43815</v>
      </c>
      <c r="E164" s="320" t="s">
        <v>4900</v>
      </c>
      <c r="F164" s="307" t="s">
        <v>4911</v>
      </c>
      <c r="G164" s="311" t="s">
        <v>4892</v>
      </c>
      <c r="H164" s="312">
        <v>1</v>
      </c>
      <c r="I164" s="332">
        <v>498</v>
      </c>
      <c r="J164" s="328">
        <v>0</v>
      </c>
      <c r="K164" s="329">
        <v>498</v>
      </c>
    </row>
    <row r="165" spans="1:11" ht="15" customHeight="1" x14ac:dyDescent="0.2">
      <c r="A165" s="304">
        <v>111300</v>
      </c>
      <c r="B165" s="307" t="s">
        <v>4984</v>
      </c>
      <c r="C165" s="308" t="s">
        <v>2553</v>
      </c>
      <c r="D165" s="309">
        <v>43829</v>
      </c>
      <c r="E165" s="310">
        <v>20</v>
      </c>
      <c r="F165" s="307" t="s">
        <v>4911</v>
      </c>
      <c r="G165" s="311" t="s">
        <v>4892</v>
      </c>
      <c r="H165" s="312">
        <v>1</v>
      </c>
      <c r="I165" s="332">
        <v>3187.2</v>
      </c>
      <c r="J165" s="328">
        <v>0</v>
      </c>
      <c r="K165" s="329">
        <v>3187.2</v>
      </c>
    </row>
    <row r="166" spans="1:11" ht="15" customHeight="1" x14ac:dyDescent="0.2">
      <c r="A166" s="304">
        <v>111303</v>
      </c>
      <c r="B166" s="307" t="s">
        <v>4985</v>
      </c>
      <c r="C166" s="308" t="s">
        <v>2553</v>
      </c>
      <c r="D166" s="309">
        <v>43808</v>
      </c>
      <c r="E166" s="310">
        <v>20</v>
      </c>
      <c r="F166" s="307" t="s">
        <v>4895</v>
      </c>
      <c r="G166" s="311" t="s">
        <v>4892</v>
      </c>
      <c r="H166" s="312">
        <v>1</v>
      </c>
      <c r="I166" s="332">
        <v>9198.84</v>
      </c>
      <c r="J166" s="328">
        <v>0</v>
      </c>
      <c r="K166" s="329">
        <v>9198.84</v>
      </c>
    </row>
    <row r="167" spans="1:11" ht="15" customHeight="1" x14ac:dyDescent="0.2">
      <c r="A167" s="304">
        <v>111304</v>
      </c>
      <c r="B167" s="307" t="s">
        <v>4942</v>
      </c>
      <c r="C167" s="308" t="s">
        <v>926</v>
      </c>
      <c r="D167" s="309">
        <v>43735</v>
      </c>
      <c r="E167" s="320" t="s">
        <v>4900</v>
      </c>
      <c r="F167" s="307" t="s">
        <v>4895</v>
      </c>
      <c r="G167" s="311" t="s">
        <v>4892</v>
      </c>
      <c r="H167" s="312">
        <v>1</v>
      </c>
      <c r="I167" s="332">
        <v>1336.5</v>
      </c>
      <c r="J167" s="328">
        <v>41.77</v>
      </c>
      <c r="K167" s="329">
        <v>1294.73</v>
      </c>
    </row>
    <row r="168" spans="1:11" ht="15" customHeight="1" x14ac:dyDescent="0.2">
      <c r="A168" s="304">
        <v>111305</v>
      </c>
      <c r="B168" s="307" t="s">
        <v>4939</v>
      </c>
      <c r="C168" s="308" t="s">
        <v>926</v>
      </c>
      <c r="D168" s="309">
        <v>43735</v>
      </c>
      <c r="E168" s="320" t="s">
        <v>4900</v>
      </c>
      <c r="F168" s="307" t="s">
        <v>4895</v>
      </c>
      <c r="G168" s="311" t="s">
        <v>4892</v>
      </c>
      <c r="H168" s="312">
        <v>1</v>
      </c>
      <c r="I168" s="332">
        <v>2369.25</v>
      </c>
      <c r="J168" s="328">
        <v>74.040000000000006</v>
      </c>
      <c r="K168" s="329">
        <v>2295.21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8</vt:i4>
      </vt:variant>
    </vt:vector>
  </HeadingPairs>
  <TitlesOfParts>
    <vt:vector size="22" baseType="lpstr">
      <vt:lpstr>zbirno</vt:lpstr>
      <vt:lpstr>troskovnik_imovina</vt:lpstr>
      <vt:lpstr>troskovnik_odgovornost</vt:lpstr>
      <vt:lpstr>troskovnik_nezgoda</vt:lpstr>
      <vt:lpstr>troskovnik_vozila</vt:lpstr>
      <vt:lpstr>troskovnik_D&amp;O</vt:lpstr>
      <vt:lpstr>podjela po načinu osiguranja</vt:lpstr>
      <vt:lpstr>Sheet4</vt:lpstr>
      <vt:lpstr>novo 2019</vt:lpstr>
      <vt:lpstr>novac</vt:lpstr>
      <vt:lpstr>Sheet2</vt:lpstr>
      <vt:lpstr>os_17</vt:lpstr>
      <vt:lpstr>pivot</vt:lpstr>
      <vt:lpstr>Sheet3</vt:lpstr>
      <vt:lpstr>novac!Podrucje_ispisa</vt:lpstr>
      <vt:lpstr>'podjela po načinu osiguranja'!Podrucje_ispisa</vt:lpstr>
      <vt:lpstr>'troskovnik_D&amp;O'!Podrucje_ispisa</vt:lpstr>
      <vt:lpstr>troskovnik_imovina!Podrucje_ispisa</vt:lpstr>
      <vt:lpstr>troskovnik_nezgoda!Podrucje_ispisa</vt:lpstr>
      <vt:lpstr>troskovnik_odgovornost!Podrucje_ispisa</vt:lpstr>
      <vt:lpstr>troskovnik_vozila!Podrucje_ispisa</vt:lpstr>
      <vt:lpstr>zbirno!Podrucje_ispisa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</dc:creator>
  <cp:lastModifiedBy>Zora Vrdoljak</cp:lastModifiedBy>
  <cp:lastPrinted>2018-01-15T13:24:15Z</cp:lastPrinted>
  <dcterms:created xsi:type="dcterms:W3CDTF">2014-03-05T06:31:15Z</dcterms:created>
  <dcterms:modified xsi:type="dcterms:W3CDTF">2020-03-02T10:48:00Z</dcterms:modified>
</cp:coreProperties>
</file>